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2.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1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drawings/drawing26.xml" ContentType="application/vnd.openxmlformats-officedocument.drawing+xml"/>
  <Override PartName="/xl/comments2.xml" ContentType="application/vnd.openxmlformats-officedocument.spreadsheetml.comments+xml"/>
  <Override PartName="/xl/drawings/drawing27.xml" ContentType="application/vnd.openxmlformats-officedocument.drawing+xml"/>
  <Override PartName="/xl/comments3.xml" ContentType="application/vnd.openxmlformats-officedocument.spreadsheetml.comments+xml"/>
  <Override PartName="/xl/drawings/drawing28.xml" ContentType="application/vnd.openxmlformats-officedocument.drawing+xml"/>
  <Override PartName="/xl/comments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38.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39.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0.xml" ContentType="application/vnd.openxmlformats-officedocument.drawing+xml"/>
  <Override PartName="/xl/drawings/drawing41.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updateLinks="never" codeName="ThisWorkbook" defaultThemeVersion="124226"/>
  <mc:AlternateContent xmlns:mc="http://schemas.openxmlformats.org/markup-compatibility/2006">
    <mc:Choice Requires="x15">
      <x15ac:absPath xmlns:x15ac="http://schemas.microsoft.com/office/spreadsheetml/2010/11/ac" url="Y:\東京都地球温暖化防止活動推進センター\創エネ支援チーム\Ｒ４\地産地消再エネ増強プロジェクトR4\02_交付要綱・様式FMT\03_様式・FMT\06_四定補正（都内）\"/>
    </mc:Choice>
  </mc:AlternateContent>
  <xr:revisionPtr revIDLastSave="0" documentId="13_ncr:1_{CD6D3DCC-2719-4CED-AD8C-B5B25DFD730E}" xr6:coauthVersionLast="47" xr6:coauthVersionMax="47" xr10:uidLastSave="{00000000-0000-0000-0000-000000000000}"/>
  <bookViews>
    <workbookView xWindow="-108" yWindow="-108" windowWidth="23256" windowHeight="12576" tabRatio="923" xr2:uid="{00000000-000D-0000-FFFF-FFFF00000000}"/>
  </bookViews>
  <sheets>
    <sheet name="目次" sheetId="70" r:id="rId1"/>
    <sheet name="交付申請に必要な提出書類" sheetId="72" r:id="rId2"/>
    <sheet name="事業開始時に必要な提出書類" sheetId="73" r:id="rId3"/>
    <sheet name="実績報告時に必要な提出書類" sheetId="74" r:id="rId4"/>
    <sheet name="提出方法" sheetId="51" r:id="rId5"/>
    <sheet name="記載要領" sheetId="6" r:id="rId6"/>
    <sheet name="日本標準産業中分類" sheetId="19" r:id="rId7"/>
    <sheet name="会社規模判断資料" sheetId="35" r:id="rId8"/>
    <sheet name="基本情報" sheetId="10" r:id="rId9"/>
    <sheet name="第1号" sheetId="1" r:id="rId10"/>
    <sheet name="第1号 第二面" sheetId="32" r:id="rId11"/>
    <sheet name="第2号 (助成対象事業者用)" sheetId="45" r:id="rId12"/>
    <sheet name="第2号 (共同申請者用) " sheetId="44" r:id="rId13"/>
    <sheet name="第2号 (手続き代行者用)" sheetId="43" r:id="rId14"/>
    <sheet name="第3号" sheetId="3" r:id="rId15"/>
    <sheet name="第4(太陽光）" sheetId="7" r:id="rId16"/>
    <sheet name="第4（風力)" sheetId="22" r:id="rId17"/>
    <sheet name="第4（水力)" sheetId="23" r:id="rId18"/>
    <sheet name="第4（地熱)" sheetId="24" r:id="rId19"/>
    <sheet name="第4（ﾊﾞｲｵﾏｽ発電)" sheetId="25" r:id="rId20"/>
    <sheet name="第4（太陽熱)" sheetId="66" r:id="rId21"/>
    <sheet name="第4（温度差熱)" sheetId="67" r:id="rId22"/>
    <sheet name="第4（地中熱)" sheetId="68" r:id="rId23"/>
    <sheet name="第4（ﾊﾞｲｵﾏｽ熱)" sheetId="69" r:id="rId24"/>
    <sheet name="別紙1" sheetId="38" r:id="rId25"/>
    <sheet name="別紙2" sheetId="39" r:id="rId26"/>
    <sheet name="別紙3" sheetId="18" r:id="rId27"/>
    <sheet name="別紙3 (2)" sheetId="21" r:id="rId28"/>
    <sheet name="共通様式_全体" sheetId="47" r:id="rId29"/>
    <sheet name="共通様式_太陽光発電" sheetId="48" r:id="rId30"/>
    <sheet name="共通様式_太陽光を除く発電設備" sheetId="49" r:id="rId31"/>
    <sheet name="共通様式_蓄電池" sheetId="50" r:id="rId32"/>
    <sheet name="共通様式_熱利用設備" sheetId="65" r:id="rId33"/>
    <sheet name="補助資料（機器按分）" sheetId="71" r:id="rId34"/>
    <sheet name="第7号様式" sheetId="52" r:id="rId35"/>
    <sheet name="第8号様式" sheetId="53" r:id="rId36"/>
    <sheet name="第9号様式" sheetId="54" r:id="rId37"/>
    <sheet name="第11号様式" sheetId="55" r:id="rId38"/>
    <sheet name="第13号様式" sheetId="56" r:id="rId39"/>
    <sheet name="第14号様式" sheetId="57" r:id="rId40"/>
    <sheet name="第15号様式" sheetId="58" r:id="rId41"/>
    <sheet name="第17の１号様式" sheetId="59" r:id="rId42"/>
    <sheet name="第17の２号様式" sheetId="60" r:id="rId43"/>
    <sheet name="第17の３号様式" sheetId="61" r:id="rId44"/>
    <sheet name="第21号様式" sheetId="62" r:id="rId45"/>
    <sheet name="第22号様式" sheetId="63" r:id="rId46"/>
    <sheet name="第24号様式" sheetId="64"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7" hidden="1">会社規模判断資料!$B$9:$G$2118</definedName>
    <definedName name="_xlnm._FilterDatabase" localSheetId="1" hidden="1">交付申請に必要な提出書類!$B$4:$N$4</definedName>
    <definedName name="_xlnm._FilterDatabase" localSheetId="2" hidden="1">事業開始時に必要な提出書類!$B$3:$N$3</definedName>
    <definedName name="_xlnm._FilterDatabase" localSheetId="3" hidden="1">実績報告時に必要な提出書類!$B$4:$N$4</definedName>
    <definedName name="_xlnm.Criteria" localSheetId="18">'[1]第4（地熱)'!$M$43:$M$45</definedName>
    <definedName name="_xlnm.Print_Area" localSheetId="7">会社規模判断資料!$A$1:$H$2119</definedName>
    <definedName name="_xlnm.Print_Area" localSheetId="8">基本情報!$A$1:$H$65</definedName>
    <definedName name="_xlnm.Print_Area" localSheetId="5">記載要領!$A$1:$AB$87</definedName>
    <definedName name="_xlnm.Print_Area" localSheetId="28">共通様式_全体!$A$1:$H$29</definedName>
    <definedName name="_xlnm.Print_Area" localSheetId="30">共通様式_太陽光を除く発電設備!$B$1:$K$46</definedName>
    <definedName name="_xlnm.Print_Area" localSheetId="29">共通様式_太陽光発電!$B$1:$K$45</definedName>
    <definedName name="_xlnm.Print_Area" localSheetId="31">共通様式_蓄電池!$B$1:$K$49</definedName>
    <definedName name="_xlnm.Print_Area" localSheetId="32">共通様式_熱利用設備!$B$1:$K$46</definedName>
    <definedName name="_xlnm.Print_Area" localSheetId="1">交付申請に必要な提出書類!$A$1:$N$43</definedName>
    <definedName name="_xlnm.Print_Area" localSheetId="2">事業開始時に必要な提出書類!$A$1:$Q$10</definedName>
    <definedName name="_xlnm.Print_Area" localSheetId="3">実績報告時に必要な提出書類!$A$1:$Q$26</definedName>
    <definedName name="_xlnm.Print_Area" localSheetId="37">第11号様式!$A$1:$Z$38</definedName>
    <definedName name="_xlnm.Print_Area" localSheetId="38">第13号様式!$A$1:$Z$43</definedName>
    <definedName name="_xlnm.Print_Area" localSheetId="39">第14号様式!$A$1:$Z$40</definedName>
    <definedName name="_xlnm.Print_Area" localSheetId="40">第15号様式!$A$1:$AA$40</definedName>
    <definedName name="_xlnm.Print_Area" localSheetId="41">第17の１号様式!$A$1:$Z$99</definedName>
    <definedName name="_xlnm.Print_Area" localSheetId="42">第17の２号様式!$A$1:$Z$95</definedName>
    <definedName name="_xlnm.Print_Area" localSheetId="43">第17の３号様式!$A$1:$Z$103</definedName>
    <definedName name="_xlnm.Print_Area" localSheetId="9">第1号!$A$1:$R$45</definedName>
    <definedName name="_xlnm.Print_Area" localSheetId="10">'第1号 第二面'!$A$1:$R$42</definedName>
    <definedName name="_xlnm.Print_Area" localSheetId="44">第21号様式!$B$1:$AA$50</definedName>
    <definedName name="_xlnm.Print_Area" localSheetId="45">第22号様式!$A$1:$Z$50</definedName>
    <definedName name="_xlnm.Print_Area" localSheetId="46">第24号様式!$A$1:$Z$45</definedName>
    <definedName name="_xlnm.Print_Area" localSheetId="12">'第2号 (共同申請者用) '!$A$1:$Q$36</definedName>
    <definedName name="_xlnm.Print_Area" localSheetId="13">'第2号 (手続き代行者用)'!$A$1:$Q$33</definedName>
    <definedName name="_xlnm.Print_Area" localSheetId="11">'第2号 (助成対象事業者用)'!$A$1:$Q$41</definedName>
    <definedName name="_xlnm.Print_Area" localSheetId="14">第3号!$A$1:$T$42</definedName>
    <definedName name="_xlnm.Print_Area" localSheetId="23">'第4（ﾊﾞｲｵﾏｽ熱)'!$A$1:$K$586</definedName>
    <definedName name="_xlnm.Print_Area" localSheetId="19">'第4（ﾊﾞｲｵﾏｽ発電)'!$A$1:$K$538</definedName>
    <definedName name="_xlnm.Print_Area" localSheetId="21">'第4（温度差熱)'!$A$1:$K$337</definedName>
    <definedName name="_xlnm.Print_Area" localSheetId="17">'第4（水力)'!$A$1:$K$347</definedName>
    <definedName name="_xlnm.Print_Area" localSheetId="15">'第4(太陽光）'!$A$1:$L$314</definedName>
    <definedName name="_xlnm.Print_Area" localSheetId="20">'第4（太陽熱)'!$A$1:$K$331</definedName>
    <definedName name="_xlnm.Print_Area" localSheetId="22">'第4（地中熱)'!$A$1:$K$305</definedName>
    <definedName name="_xlnm.Print_Area" localSheetId="18">'第4（地熱)'!$A$1:$K$346</definedName>
    <definedName name="_xlnm.Print_Area" localSheetId="16">'第4（風力)'!$A$1:$K$245</definedName>
    <definedName name="_xlnm.Print_Area" localSheetId="34">第7号様式!$A$1:$Z$49</definedName>
    <definedName name="_xlnm.Print_Area" localSheetId="35">第8号様式!$A$1:$Z$48</definedName>
    <definedName name="_xlnm.Print_Area" localSheetId="36">第9号様式!$A$1:$Z$54</definedName>
    <definedName name="_xlnm.Print_Area" localSheetId="4">提出方法!$A$1:$M$47</definedName>
    <definedName name="_xlnm.Print_Area" localSheetId="6">日本標準産業中分類!$A$1:$C$101</definedName>
    <definedName name="_xlnm.Print_Area" localSheetId="24">別紙1!$A$1:$G$25</definedName>
    <definedName name="_xlnm.Print_Area" localSheetId="25">別紙2!$A$1:$H$118</definedName>
    <definedName name="_xlnm.Print_Area" localSheetId="26">別紙3!$A$1:$K$48</definedName>
    <definedName name="_xlnm.Print_Area" localSheetId="27">'別紙3 (2)'!$A$1:$K$49</definedName>
    <definedName name="_xlnm.Print_Area" localSheetId="33">'補助資料（機器按分）'!$A$1:$K$39</definedName>
    <definedName name="_xlnm.Print_Titles" localSheetId="1">交付申請に必要な提出書類!$3:$4</definedName>
    <definedName name="_xlnm.Print_Titles" localSheetId="2">事業開始時に必要な提出書類!$1:$3</definedName>
    <definedName name="_xlnm.Print_Titles" localSheetId="3">実績報告時に必要な提出書類!$1:$4</definedName>
    <definedName name="_xlnm.Print_Titles" localSheetId="6">日本標準産業中分類!$1:$2</definedName>
    <definedName name="設備" localSheetId="37">[2]データ参照シート!$B$2</definedName>
    <definedName name="設備" localSheetId="34">[2]データ参照シート!$B$2</definedName>
    <definedName name="設備" localSheetId="33">[3]データ参照シート!$B$2</definedName>
    <definedName name="設備">[4]データ参照シート!$B$2</definedName>
    <definedName name="大分類" localSheetId="32">基本情報!#REF!</definedName>
    <definedName name="大分類" localSheetId="37">[5]基本情報!#REF!</definedName>
    <definedName name="大分類" localSheetId="10">基本情報!#REF!</definedName>
    <definedName name="大分類" localSheetId="12">基本情報!#REF!</definedName>
    <definedName name="大分類" localSheetId="11">#REF!</definedName>
    <definedName name="大分類" localSheetId="23">[6]基本情報!#REF!</definedName>
    <definedName name="大分類" localSheetId="21">[6]基本情報!#REF!</definedName>
    <definedName name="大分類" localSheetId="20">[6]基本情報!#REF!</definedName>
    <definedName name="大分類" localSheetId="22">[6]基本情報!#REF!</definedName>
    <definedName name="大分類" localSheetId="34">[5]基本情報!#REF!</definedName>
    <definedName name="大分類" localSheetId="33">[7]基本情報!#REF!</definedName>
    <definedName name="大分類" localSheetId="0">[8]基本情報入力シート!#REF!</definedName>
    <definedName name="大分類">基本情報!#REF!</definedName>
    <definedName name="別1その2">[9]対策!$K$2:$K$9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14" i="32" l="1"/>
  <c r="BM33" i="53"/>
  <c r="AD22" i="10"/>
  <c r="BU24" i="62" l="1"/>
  <c r="BT28" i="63" s="1"/>
  <c r="BT24" i="64" s="1"/>
  <c r="BU17" i="62"/>
  <c r="BT21" i="63" s="1"/>
  <c r="BT17" i="64" s="1"/>
  <c r="BU10" i="62"/>
  <c r="BT14" i="63" s="1"/>
  <c r="BT10" i="64" s="1"/>
  <c r="BP24" i="59"/>
  <c r="BQ24" i="62" s="1"/>
  <c r="BP28" i="63" s="1"/>
  <c r="BP24" i="64" s="1"/>
  <c r="BP22" i="59"/>
  <c r="BQ22" i="62" s="1"/>
  <c r="BP26" i="63" s="1"/>
  <c r="BP22" i="64" s="1"/>
  <c r="BP20" i="59"/>
  <c r="BQ20" i="62" s="1"/>
  <c r="BP24" i="63" s="1"/>
  <c r="BP20" i="64" s="1"/>
  <c r="BP17" i="59"/>
  <c r="BQ17" i="62" s="1"/>
  <c r="BP21" i="63" s="1"/>
  <c r="BP17" i="64" s="1"/>
  <c r="BP15" i="59"/>
  <c r="BQ15" i="62" s="1"/>
  <c r="BP19" i="63" s="1"/>
  <c r="BP15" i="64" s="1"/>
  <c r="BP13" i="59"/>
  <c r="BQ13" i="62" s="1"/>
  <c r="BP17" i="63" s="1"/>
  <c r="BP13" i="64" s="1"/>
  <c r="BP10" i="59"/>
  <c r="BQ10" i="62" s="1"/>
  <c r="BP14" i="63" s="1"/>
  <c r="BP10" i="64" s="1"/>
  <c r="BP8" i="59"/>
  <c r="BQ8" i="62" s="1"/>
  <c r="BP12" i="63" s="1"/>
  <c r="BP8" i="64" s="1"/>
  <c r="BP6" i="59"/>
  <c r="BQ6" i="62" s="1"/>
  <c r="BP10" i="63" s="1"/>
  <c r="BP6" i="64" s="1"/>
  <c r="AB5" i="47"/>
  <c r="L36" i="59"/>
  <c r="BV42" i="59"/>
  <c r="BT42" i="59"/>
  <c r="BQ42" i="59"/>
  <c r="BR41" i="59"/>
  <c r="BR39" i="59"/>
  <c r="BR37" i="59"/>
  <c r="AD5" i="10"/>
  <c r="BU31" i="58" l="1"/>
  <c r="BU33" i="59" s="1"/>
  <c r="BV31" i="62" s="1"/>
  <c r="BW36" i="63" s="1"/>
  <c r="BU31" i="64" s="1"/>
  <c r="BU31" i="57"/>
  <c r="BQ31" i="58"/>
  <c r="BQ33" i="59" s="1"/>
  <c r="BQ31" i="62" s="1"/>
  <c r="BR36" i="63" s="1"/>
  <c r="BQ31" i="64" s="1"/>
  <c r="BQ31" i="57"/>
  <c r="BM33" i="58"/>
  <c r="BM35" i="59" s="1"/>
  <c r="BP28" i="58"/>
  <c r="BP30" i="59" s="1"/>
  <c r="BK28" i="58"/>
  <c r="BK30" i="59" s="1"/>
  <c r="BI28" i="58"/>
  <c r="BI30" i="59" s="1"/>
  <c r="BG28" i="58"/>
  <c r="BG30" i="59" s="1"/>
  <c r="BD28" i="58"/>
  <c r="BD30" i="59" s="1"/>
  <c r="BT24" i="57"/>
  <c r="BV24" i="58" s="1"/>
  <c r="BT17" i="57"/>
  <c r="BV17" i="58" s="1"/>
  <c r="BT10" i="57"/>
  <c r="BV10" i="58" s="1"/>
  <c r="BM33" i="57"/>
  <c r="BP28" i="57"/>
  <c r="BK28" i="57"/>
  <c r="BI28" i="57"/>
  <c r="BG28" i="57"/>
  <c r="BD28" i="57"/>
  <c r="BU31" i="56"/>
  <c r="BQ31" i="56"/>
  <c r="BT24" i="56"/>
  <c r="BT17" i="56"/>
  <c r="BT10" i="56"/>
  <c r="BM33" i="56"/>
  <c r="BP28" i="56"/>
  <c r="BK28" i="56"/>
  <c r="BI28" i="56"/>
  <c r="BG28" i="56"/>
  <c r="BD28" i="56"/>
  <c r="BU31" i="55"/>
  <c r="BQ31" i="55"/>
  <c r="BT24" i="55"/>
  <c r="BT17" i="55"/>
  <c r="BT10" i="55"/>
  <c r="BM33" i="55"/>
  <c r="BP28" i="55"/>
  <c r="BK28" i="55"/>
  <c r="BI28" i="55"/>
  <c r="BG28" i="55"/>
  <c r="BD28" i="55"/>
  <c r="BU31" i="54"/>
  <c r="BQ31" i="54"/>
  <c r="BT24" i="54"/>
  <c r="BT17" i="54"/>
  <c r="BT10" i="54"/>
  <c r="BM33" i="54"/>
  <c r="BP28" i="54"/>
  <c r="BK28" i="54"/>
  <c r="BI28" i="54"/>
  <c r="BG28" i="54"/>
  <c r="BD28" i="54"/>
  <c r="BR34" i="53"/>
  <c r="BP34" i="53"/>
  <c r="BL34" i="53"/>
  <c r="BU31" i="53"/>
  <c r="BQ31" i="53"/>
  <c r="BT24" i="53"/>
  <c r="BP22" i="53"/>
  <c r="BT17" i="53"/>
  <c r="AL12" i="1"/>
  <c r="BT10" i="53"/>
  <c r="BP8" i="53"/>
  <c r="BP28" i="53"/>
  <c r="BK28" i="53"/>
  <c r="BI28" i="53"/>
  <c r="BG28" i="53"/>
  <c r="BD28" i="53"/>
  <c r="BL31" i="52"/>
  <c r="BL31" i="56" s="1"/>
  <c r="AF30" i="1"/>
  <c r="BP24" i="52"/>
  <c r="BP24" i="55" s="1"/>
  <c r="BP22" i="52"/>
  <c r="BR22" i="58" s="1"/>
  <c r="BP20" i="52"/>
  <c r="BP20" i="56" s="1"/>
  <c r="BP17" i="52"/>
  <c r="BP17" i="56" s="1"/>
  <c r="BP15" i="52"/>
  <c r="BP15" i="55" s="1"/>
  <c r="BP13" i="52"/>
  <c r="BP13" i="55" s="1"/>
  <c r="BP10" i="52"/>
  <c r="BP10" i="55" s="1"/>
  <c r="BP8" i="52"/>
  <c r="BR8" i="58" s="1"/>
  <c r="BP6" i="52"/>
  <c r="BR6" i="58" s="1"/>
  <c r="AF2" i="65"/>
  <c r="AG45" i="65"/>
  <c r="AG43" i="65"/>
  <c r="AG38" i="65"/>
  <c r="AF38" i="65"/>
  <c r="AE38" i="65"/>
  <c r="AH37" i="65"/>
  <c r="AH36" i="65"/>
  <c r="AH35" i="65"/>
  <c r="AH34" i="65"/>
  <c r="AH33" i="65"/>
  <c r="AH32" i="65"/>
  <c r="AH31" i="65"/>
  <c r="AH30" i="65"/>
  <c r="AQ29" i="65"/>
  <c r="AH29" i="65"/>
  <c r="AH28" i="65"/>
  <c r="AH27" i="65"/>
  <c r="AG26" i="65"/>
  <c r="AF26" i="65"/>
  <c r="AE26" i="65"/>
  <c r="AH25" i="65"/>
  <c r="AH24" i="65"/>
  <c r="AH23" i="65"/>
  <c r="AH22" i="65"/>
  <c r="AH21" i="65"/>
  <c r="AH20" i="65"/>
  <c r="AH19" i="65"/>
  <c r="AH18" i="65"/>
  <c r="AV17" i="65"/>
  <c r="AH17" i="65"/>
  <c r="AH16" i="65"/>
  <c r="AW15" i="65"/>
  <c r="AV15" i="65"/>
  <c r="AR15" i="65"/>
  <c r="AQ15" i="65"/>
  <c r="AG15" i="65"/>
  <c r="AF15" i="65"/>
  <c r="AE15" i="65"/>
  <c r="AR14" i="65"/>
  <c r="AQ14" i="65"/>
  <c r="AH14" i="65"/>
  <c r="AH13" i="65"/>
  <c r="AN12" i="65"/>
  <c r="AU15" i="65" s="1"/>
  <c r="AY15" i="65" s="1"/>
  <c r="AH12" i="65"/>
  <c r="AC7" i="65"/>
  <c r="AO3" i="65"/>
  <c r="AF40" i="65" l="1"/>
  <c r="AF41" i="65" s="1"/>
  <c r="AF39" i="65" s="1"/>
  <c r="BP10" i="54"/>
  <c r="BP10" i="57"/>
  <c r="BR10" i="58" s="1"/>
  <c r="BP17" i="54"/>
  <c r="BP6" i="56"/>
  <c r="BP17" i="57"/>
  <c r="BR17" i="58" s="1"/>
  <c r="BP24" i="53"/>
  <c r="BP10" i="56"/>
  <c r="BM33" i="62"/>
  <c r="BM37" i="63" s="1"/>
  <c r="BM33" i="64" s="1"/>
  <c r="AH38" i="65"/>
  <c r="BP24" i="54"/>
  <c r="BP24" i="57"/>
  <c r="BR24" i="58" s="1"/>
  <c r="BP10" i="53"/>
  <c r="BP6" i="55"/>
  <c r="BP24" i="56"/>
  <c r="BL31" i="55"/>
  <c r="BL31" i="53"/>
  <c r="BL31" i="57"/>
  <c r="BL31" i="58"/>
  <c r="BK33" i="59" s="1"/>
  <c r="BP13" i="54"/>
  <c r="BL31" i="54"/>
  <c r="BP17" i="55"/>
  <c r="BP8" i="56"/>
  <c r="BP22" i="56"/>
  <c r="BP13" i="57"/>
  <c r="BR13" i="58"/>
  <c r="BP13" i="53"/>
  <c r="BP15" i="53"/>
  <c r="BP20" i="55"/>
  <c r="AH15" i="65"/>
  <c r="BP17" i="53"/>
  <c r="BP6" i="54"/>
  <c r="BP8" i="55"/>
  <c r="BP22" i="55"/>
  <c r="BP13" i="56"/>
  <c r="BP15" i="54"/>
  <c r="AQ16" i="65"/>
  <c r="AQ17" i="65" s="1"/>
  <c r="BP6" i="53"/>
  <c r="BP20" i="54"/>
  <c r="BP15" i="56"/>
  <c r="BP6" i="57"/>
  <c r="BP20" i="57"/>
  <c r="BR20" i="58"/>
  <c r="BP15" i="57"/>
  <c r="BR15" i="58"/>
  <c r="BP20" i="53"/>
  <c r="BP8" i="54"/>
  <c r="BP22" i="54"/>
  <c r="BP8" i="57"/>
  <c r="BP22" i="57"/>
  <c r="AH26" i="65"/>
  <c r="AG40" i="65"/>
  <c r="AG41" i="65" s="1"/>
  <c r="AG39" i="65" s="1"/>
  <c r="AE40" i="65"/>
  <c r="AE41" i="65" s="1"/>
  <c r="AE39" i="65" s="1"/>
  <c r="AX15" i="65"/>
  <c r="AG43" i="50"/>
  <c r="AF43" i="50"/>
  <c r="AE43" i="50"/>
  <c r="AH42" i="50"/>
  <c r="AH41" i="50"/>
  <c r="AH40" i="50"/>
  <c r="AH39" i="50"/>
  <c r="AH38" i="50"/>
  <c r="AH37" i="50"/>
  <c r="AH36" i="50"/>
  <c r="AH35" i="50"/>
  <c r="AH34" i="50"/>
  <c r="AH33" i="50"/>
  <c r="AH32" i="50"/>
  <c r="AG31" i="50"/>
  <c r="AF31" i="50"/>
  <c r="AE31" i="50"/>
  <c r="AH30" i="50"/>
  <c r="AH29" i="50"/>
  <c r="AH28" i="50"/>
  <c r="AH27" i="50"/>
  <c r="AH26" i="50"/>
  <c r="AH25" i="50"/>
  <c r="AH24" i="50"/>
  <c r="AH23" i="50"/>
  <c r="AH22" i="50"/>
  <c r="AH21" i="50"/>
  <c r="AG20" i="50"/>
  <c r="AF20" i="50"/>
  <c r="AE20" i="50"/>
  <c r="AH19" i="50"/>
  <c r="AH18" i="50"/>
  <c r="AH17" i="50"/>
  <c r="AE12" i="50"/>
  <c r="AI9" i="50"/>
  <c r="AD7" i="50"/>
  <c r="AF2" i="50"/>
  <c r="F7" i="48"/>
  <c r="AH20" i="50" l="1"/>
  <c r="AH40" i="65"/>
  <c r="AH41" i="65" s="1"/>
  <c r="AH39" i="65" s="1"/>
  <c r="BK31" i="62"/>
  <c r="BL36" i="63" s="1"/>
  <c r="BL31" i="64" s="1"/>
  <c r="AH43" i="50"/>
  <c r="AG45" i="50"/>
  <c r="AG46" i="50" s="1"/>
  <c r="AG44" i="50" s="1"/>
  <c r="AH31" i="50"/>
  <c r="AE45" i="50"/>
  <c r="AE46" i="50" s="1"/>
  <c r="AE44" i="50" s="1"/>
  <c r="AF45" i="50"/>
  <c r="AF46" i="50" s="1"/>
  <c r="AF44" i="50" s="1"/>
  <c r="AI10" i="50"/>
  <c r="AH45" i="50" l="1"/>
  <c r="AH46" i="50" s="1"/>
  <c r="AH44" i="50" s="1"/>
  <c r="AG45" i="49"/>
  <c r="AG48" i="50" s="1"/>
  <c r="AG43" i="49"/>
  <c r="AG38" i="49"/>
  <c r="AF38" i="49"/>
  <c r="AE38" i="49"/>
  <c r="AH37" i="49"/>
  <c r="AH36" i="49"/>
  <c r="AH35" i="49"/>
  <c r="AH34" i="49"/>
  <c r="AH33" i="49"/>
  <c r="AH32" i="49"/>
  <c r="AH31" i="49"/>
  <c r="AH30" i="49"/>
  <c r="AH29" i="49"/>
  <c r="AH28" i="49"/>
  <c r="AH27" i="49"/>
  <c r="AG26" i="49"/>
  <c r="AF26" i="49"/>
  <c r="AE26" i="49"/>
  <c r="AH25" i="49"/>
  <c r="AH24" i="49"/>
  <c r="AH23" i="49"/>
  <c r="AH22" i="49"/>
  <c r="AH21" i="49"/>
  <c r="AH20" i="49"/>
  <c r="AH19" i="49"/>
  <c r="AH18" i="49"/>
  <c r="AH17" i="49"/>
  <c r="AH16" i="49"/>
  <c r="AG15" i="49"/>
  <c r="AF15" i="49"/>
  <c r="AE15" i="49"/>
  <c r="AH14" i="49"/>
  <c r="AH13" i="49"/>
  <c r="AH12" i="49"/>
  <c r="AF2" i="49"/>
  <c r="AH15" i="49" l="1"/>
  <c r="AH38" i="49"/>
  <c r="AE40" i="49"/>
  <c r="AE41" i="49" s="1"/>
  <c r="AE39" i="49" s="1"/>
  <c r="AF40" i="49"/>
  <c r="AF41" i="49" s="1"/>
  <c r="AF39" i="49" s="1"/>
  <c r="AG40" i="49"/>
  <c r="AG41" i="49" s="1"/>
  <c r="AG39" i="49" s="1"/>
  <c r="AH26" i="49"/>
  <c r="AG38" i="48"/>
  <c r="AF38" i="48"/>
  <c r="AE38" i="48"/>
  <c r="AH37" i="48"/>
  <c r="AH36" i="48"/>
  <c r="AH35" i="48"/>
  <c r="AH34" i="48"/>
  <c r="AH33" i="48"/>
  <c r="AH32" i="48"/>
  <c r="AH31" i="48"/>
  <c r="AH30" i="48"/>
  <c r="AH29" i="48"/>
  <c r="AH28" i="48"/>
  <c r="AH27" i="48"/>
  <c r="AG26" i="48"/>
  <c r="AF26" i="48"/>
  <c r="AE26" i="48"/>
  <c r="AH25" i="48"/>
  <c r="AH24" i="48"/>
  <c r="AH23" i="48"/>
  <c r="AH22" i="48"/>
  <c r="AH21" i="48"/>
  <c r="AH20" i="48"/>
  <c r="AH19" i="48"/>
  <c r="AH18" i="48"/>
  <c r="AH17" i="48"/>
  <c r="AH16" i="48"/>
  <c r="AG15" i="48"/>
  <c r="AF15" i="48"/>
  <c r="AE15" i="48"/>
  <c r="AH14" i="48"/>
  <c r="AH13" i="48"/>
  <c r="AH12" i="48"/>
  <c r="AF2" i="48"/>
  <c r="AI10" i="48" s="1"/>
  <c r="AG10" i="47"/>
  <c r="AE10" i="47"/>
  <c r="AD10" i="47"/>
  <c r="AC10" i="47"/>
  <c r="AB10" i="47"/>
  <c r="AE9" i="47"/>
  <c r="AD9" i="47"/>
  <c r="AC9" i="47"/>
  <c r="AB9" i="47"/>
  <c r="AE8" i="47"/>
  <c r="AD8" i="47"/>
  <c r="AC8" i="47"/>
  <c r="AB8" i="47"/>
  <c r="AE7" i="47"/>
  <c r="AD7" i="47"/>
  <c r="AC7" i="47"/>
  <c r="AB7" i="47"/>
  <c r="AE6" i="47"/>
  <c r="AD6" i="47"/>
  <c r="AC6" i="47"/>
  <c r="AB6" i="47"/>
  <c r="AE5" i="47"/>
  <c r="AD5" i="47"/>
  <c r="AC5" i="47"/>
  <c r="AH4" i="47"/>
  <c r="AA10" i="47" s="1"/>
  <c r="AH40" i="49" l="1"/>
  <c r="AH41" i="49" s="1"/>
  <c r="AH39" i="49" s="1"/>
  <c r="AI10" i="65"/>
  <c r="AI10" i="49"/>
  <c r="AI15" i="50" s="1"/>
  <c r="AH15" i="48"/>
  <c r="AH38" i="48"/>
  <c r="AF6" i="47"/>
  <c r="AF9" i="47"/>
  <c r="AF7" i="47"/>
  <c r="AG40" i="48"/>
  <c r="AG41" i="48" s="1"/>
  <c r="AG39" i="48" s="1"/>
  <c r="AH26" i="48"/>
  <c r="AE40" i="48"/>
  <c r="AE41" i="48" s="1"/>
  <c r="AE39" i="48" s="1"/>
  <c r="AF40" i="48"/>
  <c r="AF41" i="48" s="1"/>
  <c r="AF39" i="48" s="1"/>
  <c r="AF8" i="47"/>
  <c r="AF10" i="47"/>
  <c r="AH10" i="47" s="1"/>
  <c r="AF14" i="39"/>
  <c r="AF13" i="39"/>
  <c r="AF12" i="39"/>
  <c r="AF11" i="39"/>
  <c r="AF10" i="39"/>
  <c r="AF9" i="39"/>
  <c r="AF8" i="39"/>
  <c r="AF7" i="39"/>
  <c r="AF6" i="39"/>
  <c r="AF5" i="39"/>
  <c r="O15" i="38"/>
  <c r="O14" i="38"/>
  <c r="O13" i="38"/>
  <c r="O12" i="38"/>
  <c r="O11" i="38"/>
  <c r="O10" i="38"/>
  <c r="O9" i="38"/>
  <c r="O8" i="38"/>
  <c r="O7" i="38"/>
  <c r="O6" i="38"/>
  <c r="AF103" i="7"/>
  <c r="AF78" i="7"/>
  <c r="AF59" i="7"/>
  <c r="AF51" i="7"/>
  <c r="AF173" i="7"/>
  <c r="AF171" i="7"/>
  <c r="AI169" i="7"/>
  <c r="AH169" i="7"/>
  <c r="AG169" i="7"/>
  <c r="AF169" i="7"/>
  <c r="AE169" i="7"/>
  <c r="AD169" i="7"/>
  <c r="AI165" i="7"/>
  <c r="AH165" i="7"/>
  <c r="AG165" i="7"/>
  <c r="AF165" i="7"/>
  <c r="AE165" i="7"/>
  <c r="AD165" i="7"/>
  <c r="AF151" i="7"/>
  <c r="AF150" i="7"/>
  <c r="AF141" i="7"/>
  <c r="AF140" i="7"/>
  <c r="AF131" i="7"/>
  <c r="AF130" i="7"/>
  <c r="AF119" i="7"/>
  <c r="AF111" i="7"/>
  <c r="AF94" i="7"/>
  <c r="AF86" i="7"/>
  <c r="AF67" i="7"/>
  <c r="AE29" i="7"/>
  <c r="AE28" i="7"/>
  <c r="AE27" i="7"/>
  <c r="AE26" i="7"/>
  <c r="AF25" i="7"/>
  <c r="AE25" i="7"/>
  <c r="AG24" i="7"/>
  <c r="AE24" i="7"/>
  <c r="AE22" i="7"/>
  <c r="AH17" i="7"/>
  <c r="AF17" i="7"/>
  <c r="AD17" i="7"/>
  <c r="AD16" i="7"/>
  <c r="AD14" i="7"/>
  <c r="AE8" i="7"/>
  <c r="AM3" i="3"/>
  <c r="N3" i="3"/>
  <c r="AK34" i="3"/>
  <c r="AG34" i="3"/>
  <c r="AF32" i="3"/>
  <c r="AF28" i="3"/>
  <c r="AE27" i="3"/>
  <c r="AE25" i="3"/>
  <c r="AF14" i="3"/>
  <c r="AI14" i="3" s="1"/>
  <c r="AF10" i="3"/>
  <c r="AI10" i="3" s="1"/>
  <c r="AR3" i="3"/>
  <c r="AP3" i="3"/>
  <c r="AJ29" i="43"/>
  <c r="AD29" i="43"/>
  <c r="AD27" i="43"/>
  <c r="AD25" i="43"/>
  <c r="AH22" i="43"/>
  <c r="AF22" i="43"/>
  <c r="AC22" i="43"/>
  <c r="AJ34" i="44"/>
  <c r="AD34" i="44"/>
  <c r="AD32" i="44"/>
  <c r="AD30" i="44"/>
  <c r="AH27" i="44"/>
  <c r="AF27" i="44"/>
  <c r="AC27" i="44"/>
  <c r="AK39" i="45"/>
  <c r="AE39" i="45"/>
  <c r="AE37" i="45"/>
  <c r="AE35" i="45"/>
  <c r="AI32" i="45"/>
  <c r="AD32" i="45"/>
  <c r="AG32" i="45"/>
  <c r="AK14" i="32"/>
  <c r="AK12" i="32"/>
  <c r="AK10" i="32"/>
  <c r="AF28" i="32" s="1"/>
  <c r="AK8" i="32"/>
  <c r="AH40" i="1"/>
  <c r="AM39" i="1"/>
  <c r="AK39" i="1"/>
  <c r="AH39" i="1"/>
  <c r="AH38" i="1"/>
  <c r="AH37" i="1"/>
  <c r="AH36" i="1"/>
  <c r="AH35" i="1"/>
  <c r="AM34" i="1"/>
  <c r="AK34" i="1"/>
  <c r="AH34" i="1"/>
  <c r="AH33" i="1"/>
  <c r="AH32" i="1"/>
  <c r="AH31" i="1"/>
  <c r="AK30" i="1"/>
  <c r="AL22" i="1"/>
  <c r="AI22" i="1"/>
  <c r="AI21" i="1"/>
  <c r="AI20" i="1"/>
  <c r="AL17" i="1"/>
  <c r="AI17" i="1"/>
  <c r="AC14" i="3" s="1"/>
  <c r="AI16" i="1"/>
  <c r="AC13" i="3" s="1"/>
  <c r="AI15" i="1"/>
  <c r="AI12" i="1"/>
  <c r="AC10" i="3" s="1"/>
  <c r="AI11" i="1"/>
  <c r="AC9" i="3" s="1"/>
  <c r="AK10" i="1"/>
  <c r="AI10" i="1"/>
  <c r="AE4" i="10"/>
  <c r="AD43" i="10"/>
  <c r="AD30" i="10"/>
  <c r="AD15" i="7"/>
  <c r="AD10" i="10"/>
  <c r="AD56" i="10"/>
  <c r="AD35" i="10"/>
  <c r="AD13" i="10"/>
  <c r="AG23" i="7"/>
  <c r="AD40" i="10"/>
  <c r="AD53" i="10"/>
  <c r="AE23" i="7"/>
  <c r="AD61" i="10"/>
  <c r="AD48" i="10"/>
  <c r="AD27" i="10"/>
  <c r="AH40" i="48" l="1"/>
  <c r="AH41" i="48" s="1"/>
  <c r="AH39" i="48" s="1"/>
  <c r="AE178" i="7"/>
  <c r="AA180" i="7" s="1"/>
  <c r="AE21" i="7"/>
  <c r="AF4" i="10"/>
  <c r="AO30" i="1" s="1"/>
  <c r="AI8" i="7" s="1"/>
  <c r="BL36" i="59"/>
  <c r="AE7" i="7"/>
  <c r="AG8" i="7" s="1"/>
  <c r="AF15" i="39"/>
  <c r="O16" i="38"/>
  <c r="AF175" i="7"/>
  <c r="AF40" i="7"/>
  <c r="B5" i="47" l="1"/>
  <c r="E5" i="47"/>
  <c r="G7" i="50"/>
  <c r="F7" i="50"/>
  <c r="F2" i="48"/>
  <c r="F112" i="22"/>
  <c r="G112" i="22"/>
  <c r="H112" i="22"/>
  <c r="I112" i="22"/>
  <c r="J112" i="22"/>
  <c r="E112" i="22"/>
  <c r="F202" i="23"/>
  <c r="G202" i="23"/>
  <c r="H202" i="23"/>
  <c r="I202" i="23"/>
  <c r="J202" i="23"/>
  <c r="E202" i="23"/>
  <c r="F203" i="24"/>
  <c r="G203" i="24"/>
  <c r="H203" i="24"/>
  <c r="I203" i="24"/>
  <c r="J203" i="24"/>
  <c r="E203" i="24"/>
  <c r="G95" i="24"/>
  <c r="G362" i="25" l="1"/>
  <c r="G364" i="25"/>
  <c r="G360" i="25"/>
  <c r="F358" i="25"/>
  <c r="G358" i="25"/>
  <c r="H358" i="25"/>
  <c r="I358" i="25"/>
  <c r="J358" i="25"/>
  <c r="E358" i="25"/>
  <c r="V17" i="49" l="1"/>
  <c r="C7" i="65" l="1"/>
  <c r="G7" i="48"/>
  <c r="C7" i="49"/>
  <c r="H7" i="49"/>
  <c r="R41" i="59"/>
  <c r="R41" i="60"/>
  <c r="R41" i="61"/>
  <c r="R45" i="61" s="1"/>
  <c r="L36" i="61" l="1"/>
  <c r="L36" i="60"/>
  <c r="F2" i="65" l="1"/>
  <c r="H4" i="47" l="1"/>
  <c r="I36" i="71" l="1"/>
  <c r="F35" i="71"/>
  <c r="I34" i="71" s="1"/>
  <c r="I25" i="71"/>
  <c r="F24" i="71"/>
  <c r="I23" i="71" s="1"/>
  <c r="I13" i="71"/>
  <c r="F12" i="71"/>
  <c r="I11" i="71" s="1"/>
  <c r="D11" i="71"/>
  <c r="I22" i="71" l="1"/>
  <c r="I24" i="71" s="1"/>
  <c r="I10" i="71"/>
  <c r="I12" i="71" s="1"/>
  <c r="I33" i="71"/>
  <c r="I35" i="71" s="1"/>
  <c r="F10" i="38" l="1"/>
  <c r="F11" i="38"/>
  <c r="F12" i="38"/>
  <c r="G79" i="69" l="1"/>
  <c r="G88" i="69"/>
  <c r="G119" i="66" l="1"/>
  <c r="G111" i="7"/>
  <c r="G67" i="7"/>
  <c r="G59" i="7"/>
  <c r="G51" i="7"/>
  <c r="G40" i="7" s="1"/>
  <c r="H438" i="69" l="1"/>
  <c r="H442" i="69" s="1"/>
  <c r="F28" i="69"/>
  <c r="F27" i="69"/>
  <c r="G25" i="69"/>
  <c r="F25" i="69"/>
  <c r="H24" i="69"/>
  <c r="F24" i="69"/>
  <c r="F22" i="69"/>
  <c r="I17" i="69"/>
  <c r="G17" i="69"/>
  <c r="E17" i="69"/>
  <c r="E16" i="69"/>
  <c r="E14" i="69"/>
  <c r="F27" i="68"/>
  <c r="F27" i="67"/>
  <c r="F27" i="66"/>
  <c r="F26" i="25"/>
  <c r="F28" i="68"/>
  <c r="G25" i="68"/>
  <c r="F25" i="68"/>
  <c r="H24" i="68"/>
  <c r="F24" i="68"/>
  <c r="F22" i="68"/>
  <c r="I17" i="68"/>
  <c r="G17" i="68"/>
  <c r="E17" i="68"/>
  <c r="E16" i="68"/>
  <c r="E14" i="68"/>
  <c r="F28" i="67"/>
  <c r="F26" i="67"/>
  <c r="F26" i="69" s="1"/>
  <c r="G25" i="67"/>
  <c r="F25" i="67"/>
  <c r="H24" i="67"/>
  <c r="F24" i="67"/>
  <c r="F22" i="67"/>
  <c r="I17" i="67"/>
  <c r="G17" i="67"/>
  <c r="E17" i="67"/>
  <c r="E16" i="67"/>
  <c r="E14" i="67"/>
  <c r="F28" i="66"/>
  <c r="F27" i="25"/>
  <c r="G25" i="66"/>
  <c r="F25" i="66"/>
  <c r="H24" i="66"/>
  <c r="F24" i="66"/>
  <c r="F22" i="66"/>
  <c r="F26" i="66"/>
  <c r="I17" i="66"/>
  <c r="G17" i="66"/>
  <c r="E17" i="66"/>
  <c r="E16" i="66"/>
  <c r="E14" i="66"/>
  <c r="F485" i="69"/>
  <c r="H483" i="69"/>
  <c r="H481" i="69"/>
  <c r="F481" i="69"/>
  <c r="J479" i="69"/>
  <c r="J478" i="69"/>
  <c r="J477" i="69"/>
  <c r="J476" i="69"/>
  <c r="J475" i="69"/>
  <c r="J474" i="69"/>
  <c r="J473" i="69"/>
  <c r="J472" i="69"/>
  <c r="J471" i="69"/>
  <c r="J470" i="69"/>
  <c r="J469" i="69"/>
  <c r="J468" i="69"/>
  <c r="J467" i="69"/>
  <c r="J466" i="69"/>
  <c r="J465" i="69"/>
  <c r="I462" i="69"/>
  <c r="H440" i="69"/>
  <c r="H424" i="69"/>
  <c r="H422" i="69"/>
  <c r="H426" i="69" s="1"/>
  <c r="O408" i="69"/>
  <c r="H408" i="69"/>
  <c r="O406" i="69"/>
  <c r="O410" i="69" s="1"/>
  <c r="H406" i="69"/>
  <c r="H410" i="69" s="1"/>
  <c r="H392" i="69"/>
  <c r="H390" i="69"/>
  <c r="H394" i="69" s="1"/>
  <c r="J256" i="69"/>
  <c r="J255" i="69"/>
  <c r="G249" i="69"/>
  <c r="G227" i="69"/>
  <c r="G218" i="69"/>
  <c r="G209" i="69"/>
  <c r="G198" i="69"/>
  <c r="G189" i="69"/>
  <c r="G180" i="69"/>
  <c r="G169" i="69"/>
  <c r="G161" i="69"/>
  <c r="G153" i="69"/>
  <c r="G143" i="69"/>
  <c r="G135" i="69"/>
  <c r="G127" i="69"/>
  <c r="G117" i="69"/>
  <c r="G108" i="69"/>
  <c r="G99" i="69"/>
  <c r="G70" i="69"/>
  <c r="G52" i="69"/>
  <c r="G48" i="69"/>
  <c r="H202" i="68"/>
  <c r="H200" i="68"/>
  <c r="H204" i="68" s="1"/>
  <c r="H186" i="68"/>
  <c r="H184" i="68"/>
  <c r="H188" i="68" s="1"/>
  <c r="H170" i="68"/>
  <c r="H168" i="68"/>
  <c r="H172" i="68" s="1"/>
  <c r="H154" i="68"/>
  <c r="H152" i="68"/>
  <c r="H156" i="68" s="1"/>
  <c r="G126" i="68"/>
  <c r="G118" i="68"/>
  <c r="G110" i="68"/>
  <c r="G100" i="68"/>
  <c r="G92" i="68"/>
  <c r="G84" i="68"/>
  <c r="G75" i="68"/>
  <c r="G74" i="68"/>
  <c r="G65" i="68"/>
  <c r="G64" i="68"/>
  <c r="G55" i="68"/>
  <c r="G54" i="68"/>
  <c r="G44" i="68"/>
  <c r="H231" i="67"/>
  <c r="H229" i="67"/>
  <c r="H233" i="67" s="1"/>
  <c r="H215" i="67"/>
  <c r="H213" i="67"/>
  <c r="H217" i="67" s="1"/>
  <c r="H199" i="67"/>
  <c r="H197" i="67"/>
  <c r="H201" i="67" s="1"/>
  <c r="H183" i="67"/>
  <c r="H181" i="67"/>
  <c r="H185" i="67" s="1"/>
  <c r="G156" i="67"/>
  <c r="G147" i="67"/>
  <c r="G138" i="67"/>
  <c r="G127" i="67"/>
  <c r="G119" i="67"/>
  <c r="G111" i="67"/>
  <c r="G101" i="67"/>
  <c r="G93" i="67"/>
  <c r="G85" i="67"/>
  <c r="G76" i="67"/>
  <c r="G75" i="67"/>
  <c r="G66" i="67"/>
  <c r="G65" i="67"/>
  <c r="G56" i="67"/>
  <c r="G55" i="67"/>
  <c r="H224" i="66"/>
  <c r="H222" i="66"/>
  <c r="H226" i="66" s="1"/>
  <c r="H208" i="66"/>
  <c r="H206" i="66"/>
  <c r="H210" i="66" s="1"/>
  <c r="H192" i="66"/>
  <c r="H190" i="66"/>
  <c r="H194" i="66" s="1"/>
  <c r="H176" i="66"/>
  <c r="H174" i="66"/>
  <c r="H178" i="66" s="1"/>
  <c r="G148" i="66"/>
  <c r="G139" i="66"/>
  <c r="G130" i="66"/>
  <c r="G111" i="66"/>
  <c r="G103" i="66"/>
  <c r="G93" i="66"/>
  <c r="G85" i="66"/>
  <c r="G77" i="66"/>
  <c r="G67" i="66"/>
  <c r="G59" i="66"/>
  <c r="G51" i="66"/>
  <c r="G41" i="66"/>
  <c r="H23" i="67"/>
  <c r="E15" i="66"/>
  <c r="F23" i="68"/>
  <c r="H23" i="68"/>
  <c r="F23" i="67"/>
  <c r="H23" i="66"/>
  <c r="F23" i="69"/>
  <c r="E15" i="69"/>
  <c r="E15" i="68"/>
  <c r="H23" i="69"/>
  <c r="E15" i="67"/>
  <c r="F23" i="66"/>
  <c r="F483" i="69" l="1"/>
  <c r="F26" i="68"/>
  <c r="C5" i="47" l="1"/>
  <c r="G43" i="65"/>
  <c r="G38" i="65"/>
  <c r="F38" i="65"/>
  <c r="E38" i="65"/>
  <c r="H37" i="65"/>
  <c r="H36" i="65"/>
  <c r="H35" i="65"/>
  <c r="H34" i="65"/>
  <c r="H33" i="65"/>
  <c r="H32" i="65"/>
  <c r="H31" i="65"/>
  <c r="H30" i="65"/>
  <c r="Q29" i="65"/>
  <c r="H29" i="65"/>
  <c r="H28" i="65"/>
  <c r="H27" i="65"/>
  <c r="G26" i="65"/>
  <c r="F26" i="65"/>
  <c r="E26" i="65"/>
  <c r="H25" i="65"/>
  <c r="H24" i="65"/>
  <c r="H23" i="65"/>
  <c r="H22" i="65"/>
  <c r="H21" i="65"/>
  <c r="H20" i="65"/>
  <c r="H19" i="65"/>
  <c r="H18" i="65"/>
  <c r="V17" i="65"/>
  <c r="H17" i="65"/>
  <c r="H16" i="65"/>
  <c r="W15" i="65"/>
  <c r="V15" i="65"/>
  <c r="R15" i="65"/>
  <c r="G15" i="65"/>
  <c r="F15" i="65"/>
  <c r="E15" i="65"/>
  <c r="R14" i="65"/>
  <c r="H14" i="65"/>
  <c r="H13" i="65"/>
  <c r="N12" i="65"/>
  <c r="H12" i="65"/>
  <c r="Q15" i="65"/>
  <c r="O12" i="65" l="1"/>
  <c r="AO12" i="65"/>
  <c r="AS12" i="65"/>
  <c r="AQ12" i="65"/>
  <c r="AO16" i="65" s="1"/>
  <c r="AE45" i="65" s="1"/>
  <c r="AP12" i="65"/>
  <c r="AR12" i="65"/>
  <c r="H26" i="65"/>
  <c r="G40" i="65"/>
  <c r="G41" i="65" s="1"/>
  <c r="G39" i="65" s="1"/>
  <c r="F40" i="65"/>
  <c r="E40" i="65"/>
  <c r="H15" i="65"/>
  <c r="P12" i="65"/>
  <c r="R12" i="65"/>
  <c r="H38" i="65"/>
  <c r="S12" i="65"/>
  <c r="Q12" i="65"/>
  <c r="O16" i="65" s="1"/>
  <c r="E45" i="65" s="1"/>
  <c r="U15" i="65"/>
  <c r="Y15" i="65" s="1"/>
  <c r="AI32" i="65" l="1"/>
  <c r="AI23" i="65"/>
  <c r="AI17" i="65"/>
  <c r="AI12" i="65"/>
  <c r="AI35" i="65"/>
  <c r="AI31" i="65"/>
  <c r="AI18" i="65"/>
  <c r="AI13" i="65"/>
  <c r="AI27" i="65"/>
  <c r="AI34" i="65"/>
  <c r="AI29" i="65"/>
  <c r="AI20" i="65"/>
  <c r="AI30" i="65"/>
  <c r="AI19" i="65"/>
  <c r="AI28" i="65"/>
  <c r="AI14" i="65"/>
  <c r="AI21" i="65"/>
  <c r="AI16" i="65"/>
  <c r="AI33" i="65"/>
  <c r="AI25" i="65"/>
  <c r="AI37" i="65"/>
  <c r="AI36" i="65"/>
  <c r="AI24" i="65"/>
  <c r="AI22" i="65"/>
  <c r="AI39" i="65"/>
  <c r="I16" i="65"/>
  <c r="E8" i="47"/>
  <c r="H40" i="65"/>
  <c r="E9" i="47" s="1"/>
  <c r="E41" i="65"/>
  <c r="E39" i="65" s="1"/>
  <c r="E6" i="47"/>
  <c r="F41" i="65"/>
  <c r="F39" i="65" s="1"/>
  <c r="E7" i="47"/>
  <c r="I31" i="65"/>
  <c r="I28" i="65"/>
  <c r="I13" i="65"/>
  <c r="I12" i="65"/>
  <c r="I19" i="65"/>
  <c r="I30" i="65"/>
  <c r="I35" i="65"/>
  <c r="I18" i="65"/>
  <c r="I25" i="65"/>
  <c r="I36" i="65"/>
  <c r="I32" i="65"/>
  <c r="I23" i="65"/>
  <c r="I37" i="65"/>
  <c r="I33" i="65"/>
  <c r="I20" i="65"/>
  <c r="I24" i="65"/>
  <c r="I29" i="65"/>
  <c r="I34" i="65"/>
  <c r="I14" i="65"/>
  <c r="I27" i="65"/>
  <c r="I17" i="65"/>
  <c r="I22" i="65"/>
  <c r="I21" i="65"/>
  <c r="AI15" i="65" l="1"/>
  <c r="AI26" i="65"/>
  <c r="AI38" i="65"/>
  <c r="I26" i="65"/>
  <c r="I38" i="65"/>
  <c r="H41" i="65"/>
  <c r="H39" i="65" s="1"/>
  <c r="I39" i="65" s="1"/>
  <c r="I15" i="65"/>
  <c r="H13" i="48"/>
  <c r="O2" i="48"/>
  <c r="AI40" i="65" l="1"/>
  <c r="AO17" i="65"/>
  <c r="AO19" i="65" s="1"/>
  <c r="AI45" i="65" s="1"/>
  <c r="AQ28" i="65" s="1"/>
  <c r="AQ27" i="65" s="1"/>
  <c r="AQ2" i="65"/>
  <c r="AI41" i="65"/>
  <c r="O3" i="65"/>
  <c r="O3" i="49"/>
  <c r="O4" i="50" s="1"/>
  <c r="I40" i="65"/>
  <c r="I41" i="65" s="1"/>
  <c r="Q14" i="65"/>
  <c r="Q16" i="65" s="1"/>
  <c r="O17" i="65" l="1"/>
  <c r="Q2" i="65"/>
  <c r="Q17" i="65"/>
  <c r="X15" i="65"/>
  <c r="O19" i="65" l="1"/>
  <c r="I45" i="65" s="1"/>
  <c r="Q28" i="65" s="1"/>
  <c r="Q27" i="65" s="1"/>
  <c r="E10" i="47" l="1"/>
  <c r="V46" i="61"/>
  <c r="T46" i="61"/>
  <c r="Q46" i="61"/>
  <c r="V42" i="59"/>
  <c r="V43" i="60" s="1"/>
  <c r="T42" i="59"/>
  <c r="T43" i="60" s="1"/>
  <c r="Q42" i="59"/>
  <c r="Q43" i="60" s="1"/>
  <c r="M33" i="58" l="1"/>
  <c r="P28" i="58"/>
  <c r="K28" i="58"/>
  <c r="I28" i="58"/>
  <c r="G28" i="58"/>
  <c r="D28" i="58"/>
  <c r="M33" i="57"/>
  <c r="P28" i="57"/>
  <c r="K28" i="57"/>
  <c r="I28" i="57"/>
  <c r="G28" i="57"/>
  <c r="D28" i="57"/>
  <c r="M33" i="56"/>
  <c r="P28" i="56"/>
  <c r="K28" i="56"/>
  <c r="I28" i="56"/>
  <c r="G28" i="56"/>
  <c r="D28" i="56"/>
  <c r="M33" i="55"/>
  <c r="P28" i="55"/>
  <c r="K28" i="55"/>
  <c r="M35" i="60" l="1"/>
  <c r="M35" i="61"/>
  <c r="M33" i="62" s="1"/>
  <c r="M37" i="63" s="1"/>
  <c r="M33" i="64" s="1"/>
  <c r="M35" i="59"/>
  <c r="P30" i="60"/>
  <c r="P30" i="61"/>
  <c r="P30" i="59"/>
  <c r="K30" i="60"/>
  <c r="K30" i="61"/>
  <c r="K30" i="59"/>
  <c r="I30" i="61"/>
  <c r="I30" i="60"/>
  <c r="I30" i="59"/>
  <c r="G30" i="60"/>
  <c r="G30" i="61"/>
  <c r="G30" i="59"/>
  <c r="D30" i="61"/>
  <c r="D30" i="60"/>
  <c r="D30" i="59"/>
  <c r="I28" i="55"/>
  <c r="G28" i="55"/>
  <c r="D28" i="55"/>
  <c r="M33" i="54"/>
  <c r="P28" i="54"/>
  <c r="K28" i="54"/>
  <c r="I28" i="54"/>
  <c r="G28" i="54"/>
  <c r="D28" i="54"/>
  <c r="R34" i="53"/>
  <c r="P34" i="53"/>
  <c r="L34" i="53"/>
  <c r="M33" i="53"/>
  <c r="P28" i="53"/>
  <c r="K28" i="53"/>
  <c r="I28" i="53"/>
  <c r="G28" i="53"/>
  <c r="D28" i="53"/>
  <c r="S3" i="3" l="1"/>
  <c r="Q3" i="3"/>
  <c r="G43" i="50" l="1"/>
  <c r="F43" i="50"/>
  <c r="E43" i="50"/>
  <c r="H42" i="50"/>
  <c r="H41" i="50"/>
  <c r="H40" i="50"/>
  <c r="H39" i="50"/>
  <c r="H38" i="50"/>
  <c r="H37" i="50"/>
  <c r="H36" i="50"/>
  <c r="H35" i="50"/>
  <c r="H34" i="50"/>
  <c r="H33" i="50"/>
  <c r="H32" i="50"/>
  <c r="G31" i="50"/>
  <c r="F31" i="50"/>
  <c r="E31" i="50"/>
  <c r="H30" i="50"/>
  <c r="H29" i="50"/>
  <c r="H28" i="50"/>
  <c r="H27" i="50"/>
  <c r="H26" i="50"/>
  <c r="H25" i="50"/>
  <c r="H24" i="50"/>
  <c r="H23" i="50"/>
  <c r="H22" i="50"/>
  <c r="H21" i="50"/>
  <c r="G20" i="50"/>
  <c r="F20" i="50"/>
  <c r="E20" i="50"/>
  <c r="H19" i="50"/>
  <c r="N18" i="50"/>
  <c r="H18" i="50"/>
  <c r="H17" i="50"/>
  <c r="E12" i="50"/>
  <c r="D5" i="47" s="1"/>
  <c r="I9" i="50"/>
  <c r="D7" i="50"/>
  <c r="F2" i="50"/>
  <c r="G43" i="49"/>
  <c r="G38" i="49"/>
  <c r="F38" i="49"/>
  <c r="E38" i="49"/>
  <c r="H37" i="49"/>
  <c r="H36" i="49"/>
  <c r="H35" i="49"/>
  <c r="H34" i="49"/>
  <c r="H33" i="49"/>
  <c r="H32" i="49"/>
  <c r="H31" i="49"/>
  <c r="H30" i="49"/>
  <c r="Q29" i="49"/>
  <c r="H29" i="49"/>
  <c r="H28" i="49"/>
  <c r="H27" i="49"/>
  <c r="G26" i="49"/>
  <c r="F26" i="49"/>
  <c r="E26" i="49"/>
  <c r="H25" i="49"/>
  <c r="H24" i="49"/>
  <c r="H23" i="49"/>
  <c r="H22" i="49"/>
  <c r="H21" i="49"/>
  <c r="H20" i="49"/>
  <c r="H19" i="49"/>
  <c r="H18" i="49"/>
  <c r="H17" i="49"/>
  <c r="H16" i="49"/>
  <c r="W15" i="49"/>
  <c r="V15" i="49"/>
  <c r="R15" i="49"/>
  <c r="G15" i="49"/>
  <c r="F15" i="49"/>
  <c r="E15" i="49"/>
  <c r="R14" i="49"/>
  <c r="H14" i="49"/>
  <c r="H13" i="49"/>
  <c r="N12" i="49"/>
  <c r="R12" i="49" s="1"/>
  <c r="H12" i="49"/>
  <c r="H15" i="49" s="1"/>
  <c r="Q15" i="49"/>
  <c r="F2" i="49"/>
  <c r="G38" i="48"/>
  <c r="F38" i="48"/>
  <c r="E38" i="48"/>
  <c r="H37" i="48"/>
  <c r="H36" i="48"/>
  <c r="H35" i="48"/>
  <c r="H34" i="48"/>
  <c r="H33" i="48"/>
  <c r="H32" i="48"/>
  <c r="H31" i="48"/>
  <c r="H30" i="48"/>
  <c r="H29" i="48"/>
  <c r="H28" i="48"/>
  <c r="H27" i="48"/>
  <c r="G26" i="48"/>
  <c r="F26" i="48"/>
  <c r="E26" i="48"/>
  <c r="H25" i="48"/>
  <c r="H24" i="48"/>
  <c r="H23" i="48"/>
  <c r="H22" i="48"/>
  <c r="H21" i="48"/>
  <c r="H20" i="48"/>
  <c r="H19" i="48"/>
  <c r="H18" i="48"/>
  <c r="H17" i="48"/>
  <c r="H16" i="48"/>
  <c r="G15" i="48"/>
  <c r="F15" i="48"/>
  <c r="E15" i="48"/>
  <c r="N14" i="48"/>
  <c r="P14" i="48" s="1"/>
  <c r="H14" i="48"/>
  <c r="H12" i="48"/>
  <c r="A10" i="47"/>
  <c r="R19" i="50" l="1"/>
  <c r="Q18" i="50"/>
  <c r="O22" i="50" s="1"/>
  <c r="S19" i="50"/>
  <c r="P18" i="50"/>
  <c r="O18" i="50"/>
  <c r="I10" i="48"/>
  <c r="U30" i="48"/>
  <c r="G43" i="48"/>
  <c r="G45" i="49" s="1"/>
  <c r="G48" i="50" s="1"/>
  <c r="F40" i="49"/>
  <c r="C7" i="47" s="1"/>
  <c r="G40" i="49"/>
  <c r="G41" i="49" s="1"/>
  <c r="G39" i="49" s="1"/>
  <c r="E45" i="50"/>
  <c r="D6" i="47" s="1"/>
  <c r="I10" i="50"/>
  <c r="H20" i="50"/>
  <c r="O12" i="49"/>
  <c r="P12" i="49"/>
  <c r="Q12" i="49"/>
  <c r="O16" i="49" s="1"/>
  <c r="U15" i="49"/>
  <c r="Y15" i="49" s="1"/>
  <c r="S12" i="49"/>
  <c r="H43" i="50"/>
  <c r="F45" i="50"/>
  <c r="F46" i="50" s="1"/>
  <c r="F44" i="50" s="1"/>
  <c r="H38" i="48"/>
  <c r="E40" i="48"/>
  <c r="E41" i="48" s="1"/>
  <c r="E39" i="48" s="1"/>
  <c r="H26" i="48"/>
  <c r="F40" i="48"/>
  <c r="F41" i="48" s="1"/>
  <c r="F39" i="48" s="1"/>
  <c r="Q14" i="48"/>
  <c r="R14" i="48"/>
  <c r="G40" i="48"/>
  <c r="H15" i="48"/>
  <c r="G45" i="50"/>
  <c r="E40" i="49"/>
  <c r="E41" i="49" s="1"/>
  <c r="E39" i="49" s="1"/>
  <c r="H38" i="49"/>
  <c r="H26" i="49"/>
  <c r="C8" i="47"/>
  <c r="S14" i="48"/>
  <c r="H31" i="50"/>
  <c r="O14" i="48"/>
  <c r="G46" i="50" l="1"/>
  <c r="G44" i="50" s="1"/>
  <c r="R21" i="50"/>
  <c r="AI32" i="50"/>
  <c r="AI17" i="50"/>
  <c r="AI21" i="50"/>
  <c r="AI44" i="50"/>
  <c r="I17" i="50"/>
  <c r="AI22" i="50"/>
  <c r="AI26" i="50"/>
  <c r="AI42" i="50"/>
  <c r="AI30" i="50"/>
  <c r="AI25" i="50"/>
  <c r="AI18" i="50"/>
  <c r="AI29" i="50"/>
  <c r="AI24" i="50"/>
  <c r="AI19" i="50"/>
  <c r="AI27" i="50"/>
  <c r="AI23" i="50"/>
  <c r="AI28" i="50"/>
  <c r="I33" i="49"/>
  <c r="AI24" i="49"/>
  <c r="AI13" i="49"/>
  <c r="AI32" i="49"/>
  <c r="AI21" i="49"/>
  <c r="AI20" i="49"/>
  <c r="AI25" i="49"/>
  <c r="AI36" i="49"/>
  <c r="AI14" i="49"/>
  <c r="AI18" i="49"/>
  <c r="AI31" i="49"/>
  <c r="AI28" i="49"/>
  <c r="AI27" i="49"/>
  <c r="AI34" i="49"/>
  <c r="AI37" i="49"/>
  <c r="AI35" i="49"/>
  <c r="AI30" i="49"/>
  <c r="AI22" i="49"/>
  <c r="AI16" i="49"/>
  <c r="AI19" i="49"/>
  <c r="AI29" i="49"/>
  <c r="AI33" i="49"/>
  <c r="AI12" i="49"/>
  <c r="AI17" i="49"/>
  <c r="AI23" i="49"/>
  <c r="AI39" i="49"/>
  <c r="C6" i="47"/>
  <c r="AI19" i="48"/>
  <c r="AI23" i="48"/>
  <c r="AI21" i="48"/>
  <c r="AI25" i="48"/>
  <c r="AI20" i="48"/>
  <c r="AI18" i="48"/>
  <c r="AI14" i="48"/>
  <c r="AI31" i="48"/>
  <c r="AI28" i="48"/>
  <c r="AI30" i="48"/>
  <c r="AI33" i="48"/>
  <c r="AI36" i="48"/>
  <c r="AI12" i="48"/>
  <c r="AI16" i="48"/>
  <c r="AI13" i="48"/>
  <c r="AI27" i="48"/>
  <c r="AI22" i="48"/>
  <c r="AI24" i="48"/>
  <c r="AI37" i="48"/>
  <c r="AI34" i="48"/>
  <c r="AI29" i="48"/>
  <c r="AI17" i="48"/>
  <c r="AI35" i="48"/>
  <c r="AI32" i="48"/>
  <c r="AI39" i="48"/>
  <c r="O18" i="48"/>
  <c r="G10" i="47" s="1"/>
  <c r="H40" i="48"/>
  <c r="R17" i="48" s="1"/>
  <c r="R19" i="49"/>
  <c r="E45" i="49" s="1"/>
  <c r="E46" i="50"/>
  <c r="E44" i="50" s="1"/>
  <c r="I14" i="49"/>
  <c r="T19" i="49"/>
  <c r="F41" i="49"/>
  <c r="F39" i="49" s="1"/>
  <c r="D7" i="47"/>
  <c r="I22" i="50"/>
  <c r="I25" i="49"/>
  <c r="I21" i="49"/>
  <c r="I38" i="50"/>
  <c r="G41" i="48"/>
  <c r="G39" i="48" s="1"/>
  <c r="R16" i="48"/>
  <c r="H40" i="49"/>
  <c r="B8" i="47"/>
  <c r="I36" i="50"/>
  <c r="I37" i="49"/>
  <c r="I18" i="49"/>
  <c r="I35" i="49"/>
  <c r="I13" i="49"/>
  <c r="I18" i="50"/>
  <c r="I33" i="50"/>
  <c r="I21" i="50"/>
  <c r="I32" i="50"/>
  <c r="I29" i="50"/>
  <c r="I28" i="50"/>
  <c r="I37" i="50"/>
  <c r="I35" i="50"/>
  <c r="I28" i="49"/>
  <c r="I30" i="49"/>
  <c r="I27" i="50"/>
  <c r="I34" i="50"/>
  <c r="I30" i="50"/>
  <c r="I25" i="50"/>
  <c r="I24" i="50"/>
  <c r="I12" i="49"/>
  <c r="I15" i="49" s="1"/>
  <c r="I27" i="49"/>
  <c r="I16" i="49"/>
  <c r="I19" i="49"/>
  <c r="I17" i="49"/>
  <c r="I32" i="49"/>
  <c r="I41" i="50"/>
  <c r="I23" i="50"/>
  <c r="I40" i="50"/>
  <c r="I26" i="50"/>
  <c r="I39" i="50"/>
  <c r="I19" i="50"/>
  <c r="H45" i="50"/>
  <c r="R22" i="50" s="1"/>
  <c r="G45" i="65"/>
  <c r="I22" i="49"/>
  <c r="I29" i="49"/>
  <c r="I36" i="49"/>
  <c r="I24" i="49"/>
  <c r="I31" i="49"/>
  <c r="I34" i="49"/>
  <c r="I20" i="49"/>
  <c r="I23" i="49"/>
  <c r="B7" i="47"/>
  <c r="B6" i="47"/>
  <c r="I21" i="48"/>
  <c r="I10" i="65"/>
  <c r="I10" i="49"/>
  <c r="I15" i="50" s="1"/>
  <c r="I36" i="48"/>
  <c r="I23" i="48"/>
  <c r="I34" i="48"/>
  <c r="I13" i="48"/>
  <c r="D8" i="47"/>
  <c r="I25" i="48"/>
  <c r="I42" i="50"/>
  <c r="I30" i="48"/>
  <c r="I20" i="48"/>
  <c r="I27" i="48"/>
  <c r="I16" i="48"/>
  <c r="I37" i="48"/>
  <c r="I33" i="48"/>
  <c r="I29" i="48"/>
  <c r="I12" i="48"/>
  <c r="I22" i="48"/>
  <c r="I19" i="48"/>
  <c r="I17" i="48"/>
  <c r="I14" i="48"/>
  <c r="I35" i="48"/>
  <c r="I31" i="48"/>
  <c r="I24" i="48"/>
  <c r="I18" i="48"/>
  <c r="I28" i="48"/>
  <c r="I32" i="48"/>
  <c r="AI15" i="49" l="1"/>
  <c r="F6" i="47"/>
  <c r="R37" i="61" s="1"/>
  <c r="AI20" i="50"/>
  <c r="AI31" i="50"/>
  <c r="AI38" i="49"/>
  <c r="AI26" i="49"/>
  <c r="H41" i="49"/>
  <c r="H39" i="49" s="1"/>
  <c r="I39" i="49" s="1"/>
  <c r="AI38" i="48"/>
  <c r="AI26" i="48"/>
  <c r="AI15" i="48"/>
  <c r="C9" i="47"/>
  <c r="H41" i="48"/>
  <c r="H39" i="48" s="1"/>
  <c r="I39" i="48" s="1"/>
  <c r="B9" i="47"/>
  <c r="R18" i="48"/>
  <c r="O17" i="48" s="1"/>
  <c r="F7" i="47"/>
  <c r="R23" i="50"/>
  <c r="O21" i="50" s="1"/>
  <c r="D9" i="47"/>
  <c r="I20" i="50"/>
  <c r="H46" i="50"/>
  <c r="H44" i="50" s="1"/>
  <c r="I44" i="50" s="1"/>
  <c r="F8" i="47"/>
  <c r="I38" i="49"/>
  <c r="I26" i="49"/>
  <c r="I43" i="50"/>
  <c r="R37" i="59"/>
  <c r="K8" i="32"/>
  <c r="I15" i="48"/>
  <c r="I38" i="48"/>
  <c r="I31" i="50"/>
  <c r="I26" i="48"/>
  <c r="AI40" i="49" l="1"/>
  <c r="AG7" i="49" s="1"/>
  <c r="R37" i="60"/>
  <c r="O25" i="50"/>
  <c r="AI45" i="50"/>
  <c r="AI46" i="50" s="1"/>
  <c r="AI40" i="48"/>
  <c r="AI41" i="48" s="1"/>
  <c r="Q25" i="50"/>
  <c r="E48" i="50" s="1"/>
  <c r="I40" i="49"/>
  <c r="G7" i="49" s="1"/>
  <c r="Q14" i="49" s="1"/>
  <c r="Q16" i="49" s="1"/>
  <c r="F9" i="47"/>
  <c r="R39" i="59" s="1"/>
  <c r="O21" i="48"/>
  <c r="I45" i="50"/>
  <c r="I46" i="50" s="1"/>
  <c r="O23" i="50" s="1"/>
  <c r="O24" i="50" s="1"/>
  <c r="I48" i="50" s="1"/>
  <c r="I40" i="48"/>
  <c r="AI41" i="49" l="1"/>
  <c r="D10" i="47"/>
  <c r="Q2" i="49"/>
  <c r="I41" i="49"/>
  <c r="O17" i="49" s="1"/>
  <c r="R39" i="61"/>
  <c r="K12" i="32"/>
  <c r="R39" i="60"/>
  <c r="Q21" i="48"/>
  <c r="E43" i="48" s="1"/>
  <c r="I41" i="48"/>
  <c r="O19" i="48" s="1"/>
  <c r="O20" i="48" s="1"/>
  <c r="I43" i="48" s="1"/>
  <c r="B10" i="47" s="1"/>
  <c r="Q17" i="49"/>
  <c r="E43" i="49" s="1"/>
  <c r="X15" i="49"/>
  <c r="O18" i="49" l="1"/>
  <c r="O19" i="49" s="1"/>
  <c r="I45" i="49" s="1"/>
  <c r="Q28" i="49" l="1"/>
  <c r="Q27" i="49" s="1"/>
  <c r="C10" i="47"/>
  <c r="F10" i="47" s="1"/>
  <c r="H10" i="47" s="1"/>
  <c r="G50" i="22"/>
  <c r="G40" i="22" s="1"/>
  <c r="G51" i="23"/>
  <c r="G60" i="23"/>
  <c r="G69" i="23"/>
  <c r="F367" i="25"/>
  <c r="A369" i="25" s="1"/>
  <c r="G371" i="25"/>
  <c r="G373" i="25"/>
  <c r="J353" i="25"/>
  <c r="I353" i="25"/>
  <c r="H353" i="25"/>
  <c r="G353" i="25"/>
  <c r="F353" i="25"/>
  <c r="E353" i="25"/>
  <c r="F212" i="24"/>
  <c r="A214" i="24" s="1"/>
  <c r="G216" i="24"/>
  <c r="G218" i="24" s="1"/>
  <c r="G207" i="24"/>
  <c r="G205" i="24"/>
  <c r="J198" i="24"/>
  <c r="I198" i="24"/>
  <c r="H198" i="24"/>
  <c r="G198" i="24"/>
  <c r="F198" i="24"/>
  <c r="E198" i="24"/>
  <c r="G220" i="24" s="1"/>
  <c r="G217" i="23"/>
  <c r="G215" i="23"/>
  <c r="F211" i="23"/>
  <c r="F121" i="22"/>
  <c r="G208" i="23"/>
  <c r="G206" i="23"/>
  <c r="G204" i="23"/>
  <c r="J197" i="23"/>
  <c r="I197" i="23"/>
  <c r="H197" i="23"/>
  <c r="G197" i="23"/>
  <c r="F197" i="23"/>
  <c r="E197" i="23"/>
  <c r="G219" i="23" s="1"/>
  <c r="G125" i="22"/>
  <c r="E107" i="22"/>
  <c r="G129" i="22" s="1"/>
  <c r="G116" i="22"/>
  <c r="K39" i="45"/>
  <c r="E39" i="45"/>
  <c r="I32" i="45"/>
  <c r="E37" i="45"/>
  <c r="E35" i="45"/>
  <c r="G41" i="23" l="1"/>
  <c r="G375" i="25"/>
  <c r="G209" i="24"/>
  <c r="G32" i="45" l="1"/>
  <c r="D32" i="45"/>
  <c r="I17" i="25" l="1"/>
  <c r="G17" i="25"/>
  <c r="E17" i="25"/>
  <c r="E16" i="25"/>
  <c r="E14" i="25"/>
  <c r="I17" i="24"/>
  <c r="G17" i="24"/>
  <c r="E17" i="24"/>
  <c r="E16" i="24"/>
  <c r="E14" i="24"/>
  <c r="I17" i="23"/>
  <c r="G17" i="23"/>
  <c r="E17" i="23"/>
  <c r="E16" i="23"/>
  <c r="E14" i="23"/>
  <c r="I17" i="22"/>
  <c r="G17" i="22"/>
  <c r="E17" i="22"/>
  <c r="E16" i="22"/>
  <c r="E14" i="22"/>
  <c r="E15" i="23"/>
  <c r="E15" i="25"/>
  <c r="E15" i="24"/>
  <c r="E15" i="22"/>
  <c r="J10" i="1" l="1"/>
  <c r="L10" i="1"/>
  <c r="E40" i="10"/>
  <c r="E61" i="10"/>
  <c r="E13" i="10"/>
  <c r="E22" i="10"/>
  <c r="E15" i="7"/>
  <c r="E27" i="10"/>
  <c r="E53" i="10"/>
  <c r="E30" i="10"/>
  <c r="E56" i="10"/>
  <c r="E5" i="10"/>
  <c r="E10" i="10"/>
  <c r="E35" i="10"/>
  <c r="E48" i="10"/>
  <c r="E43" i="10"/>
  <c r="F21" i="69" l="1"/>
  <c r="F21" i="68"/>
  <c r="F21" i="67"/>
  <c r="F21" i="66"/>
  <c r="P6" i="61"/>
  <c r="Q6" i="62" s="1"/>
  <c r="P10" i="63" s="1"/>
  <c r="P6" i="64" s="1"/>
  <c r="P6" i="60"/>
  <c r="P6" i="56"/>
  <c r="R6" i="58"/>
  <c r="P6" i="57"/>
  <c r="P6" i="59"/>
  <c r="P6" i="55"/>
  <c r="P6" i="54"/>
  <c r="P6" i="52"/>
  <c r="P6" i="53"/>
  <c r="F12" i="39"/>
  <c r="F8" i="39"/>
  <c r="F6" i="39"/>
  <c r="F7" i="39"/>
  <c r="F9" i="39"/>
  <c r="F10" i="39"/>
  <c r="F11" i="39"/>
  <c r="F13" i="39"/>
  <c r="F14" i="39"/>
  <c r="F5" i="39"/>
  <c r="F8" i="38"/>
  <c r="F9" i="38"/>
  <c r="F13" i="38"/>
  <c r="F14" i="38"/>
  <c r="F15" i="38"/>
  <c r="F7" i="38"/>
  <c r="F6" i="38"/>
  <c r="F15" i="39" l="1"/>
  <c r="F16" i="38"/>
  <c r="H24" i="25"/>
  <c r="F24" i="25"/>
  <c r="H24" i="24"/>
  <c r="F24" i="24"/>
  <c r="H24" i="23"/>
  <c r="F24" i="23"/>
  <c r="H24" i="22"/>
  <c r="F24" i="22"/>
  <c r="F24" i="7"/>
  <c r="H23" i="23"/>
  <c r="H23" i="7"/>
  <c r="F23" i="23"/>
  <c r="H23" i="25"/>
  <c r="F23" i="7"/>
  <c r="H23" i="24"/>
  <c r="H23" i="22"/>
  <c r="F23" i="25"/>
  <c r="F23" i="24"/>
  <c r="F23" i="22"/>
  <c r="F4" i="10" l="1"/>
  <c r="G4" i="10" l="1"/>
  <c r="F7" i="69"/>
  <c r="H8" i="69" s="1"/>
  <c r="F7" i="68"/>
  <c r="H8" i="68" s="1"/>
  <c r="F7" i="67"/>
  <c r="H8" i="67" s="1"/>
  <c r="F7" i="66"/>
  <c r="H8" i="66" s="1"/>
  <c r="L518" i="25"/>
  <c r="L517" i="25"/>
  <c r="L516" i="25"/>
  <c r="L515" i="25"/>
  <c r="L514" i="25"/>
  <c r="L513" i="25"/>
  <c r="L326" i="24"/>
  <c r="L327" i="24"/>
  <c r="L325" i="24"/>
  <c r="L324" i="24"/>
  <c r="L323" i="24"/>
  <c r="L322" i="24"/>
  <c r="L324" i="23"/>
  <c r="L323" i="23"/>
  <c r="L328" i="23"/>
  <c r="L327" i="23"/>
  <c r="L326" i="23"/>
  <c r="L325" i="23"/>
  <c r="L222" i="22"/>
  <c r="L223" i="22"/>
  <c r="L224" i="22"/>
  <c r="L225" i="22"/>
  <c r="L226" i="22"/>
  <c r="L221" i="22"/>
  <c r="F27" i="3" l="1"/>
  <c r="G30" i="1"/>
  <c r="F8" i="68" l="1"/>
  <c r="F8" i="67"/>
  <c r="F8" i="66"/>
  <c r="F8" i="69"/>
  <c r="L31" i="55"/>
  <c r="L31" i="58"/>
  <c r="L31" i="57"/>
  <c r="L31" i="56"/>
  <c r="L31" i="54"/>
  <c r="L31" i="53"/>
  <c r="L31" i="52"/>
  <c r="D27" i="44"/>
  <c r="K33" i="61" l="1"/>
  <c r="K31" i="62" s="1"/>
  <c r="L36" i="63" s="1"/>
  <c r="L31" i="64" s="1"/>
  <c r="K33" i="60"/>
  <c r="K33" i="59"/>
  <c r="F7" i="7"/>
  <c r="H8" i="7" s="1"/>
  <c r="L30" i="1"/>
  <c r="E25" i="18"/>
  <c r="E26" i="18"/>
  <c r="E27" i="18"/>
  <c r="E28" i="18"/>
  <c r="H26" i="18"/>
  <c r="G130" i="7"/>
  <c r="G150" i="7"/>
  <c r="Q31" i="55" l="1"/>
  <c r="Q31" i="57"/>
  <c r="Q31" i="56"/>
  <c r="Q31" i="58"/>
  <c r="Q31" i="54"/>
  <c r="Q31" i="53"/>
  <c r="Q31" i="52"/>
  <c r="E16" i="7"/>
  <c r="Q33" i="61" l="1"/>
  <c r="Q31" i="62" s="1"/>
  <c r="R36" i="63" s="1"/>
  <c r="Q31" i="64" s="1"/>
  <c r="Q33" i="60"/>
  <c r="Q33" i="59"/>
  <c r="I17" i="7"/>
  <c r="G17" i="7"/>
  <c r="E17" i="7"/>
  <c r="K29" i="43" l="1"/>
  <c r="E29" i="43"/>
  <c r="E27" i="43"/>
  <c r="E25" i="43"/>
  <c r="K34" i="44"/>
  <c r="E34" i="44"/>
  <c r="E32" i="44"/>
  <c r="E30" i="44"/>
  <c r="I27" i="44"/>
  <c r="G27" i="44"/>
  <c r="I22" i="43" l="1"/>
  <c r="G22" i="43"/>
  <c r="D22" i="43"/>
  <c r="G151" i="7" l="1"/>
  <c r="G131" i="7" l="1"/>
  <c r="J16" i="1" l="1"/>
  <c r="P15" i="61" l="1"/>
  <c r="Q15" i="62" s="1"/>
  <c r="P19" i="63" s="1"/>
  <c r="P15" i="64" s="1"/>
  <c r="P15" i="60"/>
  <c r="P15" i="59"/>
  <c r="R15" i="58"/>
  <c r="P15" i="56"/>
  <c r="P15" i="57"/>
  <c r="P15" i="55"/>
  <c r="P15" i="52"/>
  <c r="P15" i="53"/>
  <c r="P15" i="54"/>
  <c r="I165" i="7"/>
  <c r="J165" i="7"/>
  <c r="E11" i="18" l="1"/>
  <c r="J15" i="1" l="1"/>
  <c r="J17" i="1"/>
  <c r="P13" i="61" l="1"/>
  <c r="Q13" i="62" s="1"/>
  <c r="P17" i="63" s="1"/>
  <c r="P13" i="64" s="1"/>
  <c r="P13" i="60"/>
  <c r="R13" i="58"/>
  <c r="P13" i="59"/>
  <c r="P13" i="57"/>
  <c r="P13" i="56"/>
  <c r="P13" i="55"/>
  <c r="P13" i="52"/>
  <c r="P13" i="53"/>
  <c r="P13" i="54"/>
  <c r="P17" i="61"/>
  <c r="Q17" i="62" s="1"/>
  <c r="P21" i="63" s="1"/>
  <c r="P17" i="64" s="1"/>
  <c r="P17" i="59"/>
  <c r="P17" i="60"/>
  <c r="R17" i="58"/>
  <c r="P17" i="56"/>
  <c r="P17" i="57"/>
  <c r="P17" i="55"/>
  <c r="P17" i="52"/>
  <c r="P17" i="53"/>
  <c r="P17" i="54"/>
  <c r="J11" i="1"/>
  <c r="P8" i="61" l="1"/>
  <c r="Q8" i="62" s="1"/>
  <c r="P12" i="63" s="1"/>
  <c r="P8" i="64" s="1"/>
  <c r="P8" i="60"/>
  <c r="R8" i="58"/>
  <c r="P8" i="59"/>
  <c r="P8" i="57"/>
  <c r="P8" i="56"/>
  <c r="P8" i="55"/>
  <c r="P8" i="54"/>
  <c r="P8" i="52"/>
  <c r="P8" i="53"/>
  <c r="G10" i="3"/>
  <c r="J10" i="3" s="1"/>
  <c r="G14" i="3"/>
  <c r="J14" i="3" s="1"/>
  <c r="L34" i="1" l="1"/>
  <c r="L39" i="1"/>
  <c r="I35" i="1"/>
  <c r="D13" i="3" l="1"/>
  <c r="D14" i="3"/>
  <c r="F25" i="3"/>
  <c r="G28" i="3"/>
  <c r="G32" i="3"/>
  <c r="H34" i="3"/>
  <c r="L34" i="3"/>
  <c r="M12" i="1"/>
  <c r="N39" i="1"/>
  <c r="N34" i="1"/>
  <c r="T10" i="57" l="1"/>
  <c r="V10" i="58"/>
  <c r="T10" i="56"/>
  <c r="T10" i="55"/>
  <c r="T10" i="54"/>
  <c r="T10" i="52"/>
  <c r="T10" i="53"/>
  <c r="I39" i="1"/>
  <c r="F29" i="25"/>
  <c r="F28" i="25"/>
  <c r="G25" i="25"/>
  <c r="F25" i="25"/>
  <c r="F22" i="25"/>
  <c r="F29" i="24"/>
  <c r="F28" i="24"/>
  <c r="F27" i="24"/>
  <c r="F26" i="24"/>
  <c r="G25" i="24"/>
  <c r="F25" i="24"/>
  <c r="F22" i="24"/>
  <c r="F29" i="23"/>
  <c r="F28" i="23"/>
  <c r="F27" i="23"/>
  <c r="F26" i="23"/>
  <c r="G25" i="23"/>
  <c r="F25" i="23"/>
  <c r="F22" i="23"/>
  <c r="F29" i="22"/>
  <c r="F28" i="22"/>
  <c r="F27" i="22"/>
  <c r="F26" i="22"/>
  <c r="G25" i="22"/>
  <c r="F25" i="22"/>
  <c r="F22" i="22"/>
  <c r="T10" i="61" l="1"/>
  <c r="U10" i="62" s="1"/>
  <c r="T14" i="63" s="1"/>
  <c r="T10" i="64" s="1"/>
  <c r="T10" i="60"/>
  <c r="T10" i="59"/>
  <c r="F29" i="69"/>
  <c r="F29" i="68"/>
  <c r="F29" i="67"/>
  <c r="F29" i="66"/>
  <c r="F30" i="69"/>
  <c r="F30" i="68"/>
  <c r="F30" i="67"/>
  <c r="F30" i="66"/>
  <c r="P30" i="1"/>
  <c r="F21" i="24"/>
  <c r="F21" i="22"/>
  <c r="F21" i="23"/>
  <c r="F21" i="25"/>
  <c r="F25" i="7"/>
  <c r="F21" i="7"/>
  <c r="F29" i="7"/>
  <c r="F28" i="7"/>
  <c r="F27" i="7"/>
  <c r="F26" i="7"/>
  <c r="G25" i="7"/>
  <c r="H24" i="7"/>
  <c r="F22" i="7"/>
  <c r="E14" i="7"/>
  <c r="J8" i="68" l="1"/>
  <c r="J8" i="67"/>
  <c r="J8" i="66"/>
  <c r="J8" i="69"/>
  <c r="U31" i="57"/>
  <c r="U31" i="55"/>
  <c r="U31" i="56"/>
  <c r="U31" i="58"/>
  <c r="U31" i="53"/>
  <c r="U31" i="54"/>
  <c r="U31" i="52"/>
  <c r="I40" i="1"/>
  <c r="I37" i="1"/>
  <c r="I38" i="1"/>
  <c r="I36" i="1"/>
  <c r="I34" i="1"/>
  <c r="I33" i="1"/>
  <c r="I32" i="1"/>
  <c r="I31" i="1"/>
  <c r="M22" i="1"/>
  <c r="J22" i="1"/>
  <c r="J21" i="1"/>
  <c r="J20" i="1"/>
  <c r="M17" i="1"/>
  <c r="J12" i="1"/>
  <c r="D9" i="3"/>
  <c r="P20" i="61" l="1"/>
  <c r="Q20" i="62" s="1"/>
  <c r="P24" i="63" s="1"/>
  <c r="P20" i="64" s="1"/>
  <c r="P20" i="60"/>
  <c r="R20" i="58"/>
  <c r="P20" i="59"/>
  <c r="P20" i="56"/>
  <c r="P20" i="57"/>
  <c r="P20" i="55"/>
  <c r="P20" i="54"/>
  <c r="P20" i="52"/>
  <c r="P20" i="53"/>
  <c r="P22" i="61"/>
  <c r="Q22" i="62" s="1"/>
  <c r="P26" i="63" s="1"/>
  <c r="P22" i="64" s="1"/>
  <c r="P22" i="59"/>
  <c r="R22" i="58"/>
  <c r="P22" i="60"/>
  <c r="P22" i="57"/>
  <c r="P22" i="56"/>
  <c r="P22" i="55"/>
  <c r="P22" i="52"/>
  <c r="P22" i="53"/>
  <c r="P22" i="54"/>
  <c r="P24" i="61"/>
  <c r="Q24" i="62" s="1"/>
  <c r="P28" i="63" s="1"/>
  <c r="P24" i="64" s="1"/>
  <c r="P24" i="59"/>
  <c r="P24" i="60"/>
  <c r="R24" i="58"/>
  <c r="P24" i="57"/>
  <c r="P24" i="56"/>
  <c r="P24" i="55"/>
  <c r="P24" i="54"/>
  <c r="P24" i="52"/>
  <c r="P24" i="53"/>
  <c r="U33" i="60"/>
  <c r="U33" i="61"/>
  <c r="V31" i="62" s="1"/>
  <c r="W36" i="63" s="1"/>
  <c r="U31" i="64" s="1"/>
  <c r="U33" i="59"/>
  <c r="T24" i="61"/>
  <c r="U24" i="62" s="1"/>
  <c r="T28" i="63" s="1"/>
  <c r="T24" i="64" s="1"/>
  <c r="T24" i="60"/>
  <c r="T24" i="59"/>
  <c r="V24" i="58"/>
  <c r="T24" i="57"/>
  <c r="T24" i="56"/>
  <c r="T24" i="55"/>
  <c r="T24" i="54"/>
  <c r="T24" i="52"/>
  <c r="T24" i="53"/>
  <c r="T17" i="61"/>
  <c r="U17" i="62" s="1"/>
  <c r="T21" i="63" s="1"/>
  <c r="T17" i="64" s="1"/>
  <c r="T17" i="59"/>
  <c r="T17" i="60"/>
  <c r="V17" i="58"/>
  <c r="T17" i="56"/>
  <c r="T17" i="57"/>
  <c r="T17" i="55"/>
  <c r="T17" i="53"/>
  <c r="T17" i="52"/>
  <c r="T17" i="54"/>
  <c r="D10" i="3"/>
  <c r="R10" i="58"/>
  <c r="P10" i="56"/>
  <c r="P10" i="57"/>
  <c r="P10" i="55"/>
  <c r="P10" i="54"/>
  <c r="P10" i="52"/>
  <c r="P10" i="53"/>
  <c r="F8" i="7"/>
  <c r="J8" i="22"/>
  <c r="J8" i="23"/>
  <c r="J8" i="24"/>
  <c r="J8" i="25"/>
  <c r="F7" i="24"/>
  <c r="H8" i="24" s="1"/>
  <c r="F7" i="23"/>
  <c r="H8" i="23" s="1"/>
  <c r="F7" i="25"/>
  <c r="H8" i="25" s="1"/>
  <c r="F7" i="22"/>
  <c r="H8" i="22" s="1"/>
  <c r="F8" i="25"/>
  <c r="F8" i="24"/>
  <c r="F8" i="22"/>
  <c r="F8" i="23"/>
  <c r="J8" i="7"/>
  <c r="P10" i="61" l="1"/>
  <c r="Q10" i="62" s="1"/>
  <c r="P14" i="63" s="1"/>
  <c r="P10" i="64" s="1"/>
  <c r="P10" i="60"/>
  <c r="P10" i="59"/>
  <c r="F23" i="18"/>
  <c r="F407" i="25" l="1"/>
  <c r="F403" i="25"/>
  <c r="J401" i="25"/>
  <c r="J400" i="25"/>
  <c r="J399" i="25"/>
  <c r="J398" i="25"/>
  <c r="J397" i="25"/>
  <c r="J396" i="25"/>
  <c r="J395" i="25"/>
  <c r="J394" i="25"/>
  <c r="J393" i="25"/>
  <c r="J392" i="25"/>
  <c r="J391" i="25"/>
  <c r="J390" i="25"/>
  <c r="J389" i="25"/>
  <c r="J388" i="25"/>
  <c r="J387" i="25"/>
  <c r="I384" i="25"/>
  <c r="J230" i="25"/>
  <c r="J229" i="25"/>
  <c r="F405" i="25" l="1"/>
  <c r="H41" i="21" l="1"/>
  <c r="E41" i="21"/>
  <c r="H40" i="21"/>
  <c r="E40" i="21"/>
  <c r="H39" i="21"/>
  <c r="E39" i="21"/>
  <c r="H38" i="21"/>
  <c r="E38" i="21"/>
  <c r="H37" i="21"/>
  <c r="E37" i="21"/>
  <c r="H36" i="21"/>
  <c r="E36" i="21"/>
  <c r="H35" i="21"/>
  <c r="E35" i="21"/>
  <c r="H34" i="21"/>
  <c r="E34" i="21"/>
  <c r="H33" i="21"/>
  <c r="E33" i="21"/>
  <c r="H32" i="21"/>
  <c r="E32" i="21"/>
  <c r="H31" i="21"/>
  <c r="E31" i="21"/>
  <c r="H30" i="21"/>
  <c r="E30" i="21"/>
  <c r="H29" i="21"/>
  <c r="E29" i="21"/>
  <c r="H28" i="21"/>
  <c r="E28" i="21"/>
  <c r="H27" i="21"/>
  <c r="E27" i="21"/>
  <c r="H26" i="21"/>
  <c r="E26" i="21"/>
  <c r="H25" i="21"/>
  <c r="E25" i="21"/>
  <c r="H24" i="21"/>
  <c r="E24" i="21"/>
  <c r="H19" i="21"/>
  <c r="E19" i="21"/>
  <c r="H18" i="21"/>
  <c r="E18" i="21"/>
  <c r="H17" i="21"/>
  <c r="E17" i="21"/>
  <c r="H16" i="21"/>
  <c r="E16" i="21"/>
  <c r="H15" i="21"/>
  <c r="E15" i="21"/>
  <c r="H14" i="21"/>
  <c r="E14" i="21"/>
  <c r="H13" i="21"/>
  <c r="E13" i="21"/>
  <c r="H12" i="21"/>
  <c r="E12" i="21"/>
  <c r="H11" i="21"/>
  <c r="E11" i="21"/>
  <c r="H10" i="21"/>
  <c r="E10" i="21"/>
  <c r="H9" i="21"/>
  <c r="E9" i="21"/>
  <c r="H8" i="21"/>
  <c r="E8" i="21"/>
  <c r="H7" i="21"/>
  <c r="E7" i="21"/>
  <c r="H41" i="18"/>
  <c r="E41" i="18"/>
  <c r="H40" i="18"/>
  <c r="E40" i="18"/>
  <c r="H39" i="18"/>
  <c r="E39" i="18"/>
  <c r="H38" i="18"/>
  <c r="E38" i="18"/>
  <c r="H37" i="18"/>
  <c r="E37" i="18"/>
  <c r="H36" i="18"/>
  <c r="E36" i="18"/>
  <c r="H35" i="18"/>
  <c r="E35" i="18"/>
  <c r="H34" i="18"/>
  <c r="E34" i="18"/>
  <c r="H33" i="18"/>
  <c r="E33" i="18"/>
  <c r="H32" i="18"/>
  <c r="E32" i="18"/>
  <c r="H31" i="18"/>
  <c r="E31" i="18"/>
  <c r="H30" i="18"/>
  <c r="E30" i="18"/>
  <c r="H29" i="18"/>
  <c r="E29" i="18"/>
  <c r="H28" i="18"/>
  <c r="H27" i="18"/>
  <c r="H25" i="18"/>
  <c r="H24" i="18"/>
  <c r="E24" i="18"/>
  <c r="H19" i="18"/>
  <c r="E19" i="18"/>
  <c r="H18" i="18"/>
  <c r="E18" i="18"/>
  <c r="H17" i="18"/>
  <c r="E17" i="18"/>
  <c r="H16" i="18"/>
  <c r="E16" i="18"/>
  <c r="H15" i="18"/>
  <c r="E15" i="18"/>
  <c r="H14" i="18"/>
  <c r="E14" i="18"/>
  <c r="H13" i="18"/>
  <c r="E13" i="18"/>
  <c r="H12" i="18"/>
  <c r="E12" i="18"/>
  <c r="H11" i="18"/>
  <c r="H10" i="18"/>
  <c r="E10" i="18"/>
  <c r="H9" i="18"/>
  <c r="E9" i="18"/>
  <c r="H8" i="18"/>
  <c r="E8" i="18"/>
  <c r="H7" i="18"/>
  <c r="E7" i="18"/>
  <c r="I20" i="18" l="1"/>
  <c r="I42" i="18"/>
  <c r="E43" i="18"/>
  <c r="H47" i="18" l="1"/>
  <c r="G171" i="7"/>
  <c r="E43" i="21"/>
  <c r="G91" i="25"/>
  <c r="G82" i="25"/>
  <c r="G73" i="25"/>
  <c r="G40" i="25" s="1"/>
  <c r="G178" i="25"/>
  <c r="G169" i="25"/>
  <c r="G160" i="25"/>
  <c r="G149" i="25"/>
  <c r="G140" i="25"/>
  <c r="G131" i="25"/>
  <c r="G120" i="25"/>
  <c r="G111" i="25"/>
  <c r="G102" i="25"/>
  <c r="G150" i="24"/>
  <c r="G142" i="24"/>
  <c r="G134" i="24"/>
  <c r="G124" i="24"/>
  <c r="G115" i="24"/>
  <c r="G106" i="24"/>
  <c r="G87" i="24"/>
  <c r="G79" i="24"/>
  <c r="G69" i="24"/>
  <c r="G61" i="24"/>
  <c r="G53" i="24"/>
  <c r="S4" i="10"/>
  <c r="S5" i="10"/>
  <c r="S6" i="10"/>
  <c r="S7" i="10"/>
  <c r="S8" i="10"/>
  <c r="S9" i="10"/>
  <c r="S10" i="10"/>
  <c r="S11" i="10"/>
  <c r="S12" i="10"/>
  <c r="S13" i="10"/>
  <c r="S14" i="10"/>
  <c r="S15" i="10"/>
  <c r="S16" i="10"/>
  <c r="S17" i="10"/>
  <c r="S18" i="10"/>
  <c r="S19" i="10"/>
  <c r="S20" i="10"/>
  <c r="S3" i="10"/>
  <c r="G47" i="25"/>
  <c r="G204" i="25"/>
  <c r="G196" i="25"/>
  <c r="G188" i="25"/>
  <c r="G40" i="24"/>
  <c r="G182" i="24"/>
  <c r="G181" i="24"/>
  <c r="G172" i="24"/>
  <c r="G171" i="24"/>
  <c r="G162" i="24"/>
  <c r="G161" i="24"/>
  <c r="G145" i="23"/>
  <c r="G137" i="23"/>
  <c r="G119" i="23"/>
  <c r="A213" i="23" s="1"/>
  <c r="G111" i="23"/>
  <c r="G95" i="23"/>
  <c r="G87" i="23"/>
  <c r="G129" i="23"/>
  <c r="G103" i="23"/>
  <c r="G58" i="22"/>
  <c r="G66" i="22"/>
  <c r="G79" i="23"/>
  <c r="G182" i="23"/>
  <c r="G174" i="23"/>
  <c r="G166" i="23"/>
  <c r="G76" i="22"/>
  <c r="G114" i="22"/>
  <c r="G127" i="22" s="1"/>
  <c r="G118" i="22"/>
  <c r="J107" i="22"/>
  <c r="I107" i="22"/>
  <c r="H107" i="22"/>
  <c r="G107" i="22"/>
  <c r="F107" i="22"/>
  <c r="G92" i="22"/>
  <c r="G84" i="22"/>
  <c r="I42" i="21"/>
  <c r="F23" i="21"/>
  <c r="I20" i="21"/>
  <c r="H47" i="21" s="1"/>
  <c r="G223" i="25" s="1"/>
  <c r="G6" i="21"/>
  <c r="G23" i="21" s="1"/>
  <c r="G6" i="18"/>
  <c r="G23" i="18" s="1"/>
  <c r="G173" i="7"/>
  <c r="E169" i="7"/>
  <c r="J169" i="7"/>
  <c r="I169" i="7"/>
  <c r="H169" i="7"/>
  <c r="G169" i="7"/>
  <c r="F169" i="7"/>
  <c r="F165" i="7"/>
  <c r="G165" i="7"/>
  <c r="H165" i="7"/>
  <c r="E165" i="7"/>
  <c r="G141" i="7"/>
  <c r="G140" i="7"/>
  <c r="G119" i="7"/>
  <c r="G94" i="7"/>
  <c r="G86" i="7"/>
  <c r="G103" i="7"/>
  <c r="G78" i="7"/>
  <c r="F178" i="7" l="1"/>
  <c r="A123" i="22"/>
  <c r="G175" i="7"/>
  <c r="T18" i="10"/>
  <c r="T15" i="10"/>
  <c r="T11" i="10"/>
  <c r="T7" i="10"/>
  <c r="T17" i="10"/>
  <c r="T13" i="10"/>
  <c r="T9" i="10"/>
  <c r="T14" i="10"/>
  <c r="T10" i="10"/>
  <c r="T4" i="10"/>
  <c r="T6" i="10"/>
  <c r="T5" i="10"/>
  <c r="T19" i="10"/>
  <c r="T16" i="10"/>
  <c r="T8" i="10"/>
  <c r="T3" i="10"/>
  <c r="T12" i="10"/>
  <c r="T20" i="10"/>
  <c r="G52" i="25"/>
  <c r="B180" i="7" l="1"/>
  <c r="M18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1D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1D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1E00-000001000000}">
      <text>
        <r>
          <rPr>
            <b/>
            <sz val="9"/>
            <color indexed="81"/>
            <rFont val="MS P ゴシック"/>
            <family val="3"/>
            <charset val="128"/>
          </rPr>
          <t>都助成対象経費と重複して交付される国等補助金の額を記載してください。</t>
        </r>
      </text>
    </comment>
    <comment ref="F40" authorId="0" shapeId="0" xr:uid="{00000000-0006-0000-1E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5" authorId="0" shapeId="0" xr:uid="{00000000-0006-0000-1F00-000001000000}">
      <text>
        <r>
          <rPr>
            <b/>
            <sz val="9"/>
            <color indexed="81"/>
            <rFont val="MS P ゴシック"/>
            <family val="3"/>
            <charset val="128"/>
          </rPr>
          <t>都助成対象経費と重複して交付される国等補助金の額を記載してください。</t>
        </r>
      </text>
    </comment>
    <comment ref="F45" authorId="0" shapeId="0" xr:uid="{00000000-0006-0000-1F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0" authorId="0" shapeId="0" xr:uid="{00000000-0006-0000-2000-000001000000}">
      <text>
        <r>
          <rPr>
            <sz val="9"/>
            <color indexed="81"/>
            <rFont val="MS P ゴシック"/>
            <family val="3"/>
            <charset val="128"/>
          </rPr>
          <t>都助成対象経費と重複して交付される国等補助金の額を記載してください。</t>
        </r>
      </text>
    </comment>
    <comment ref="F40" authorId="0" shapeId="0" xr:uid="{00000000-0006-0000-2000-000002000000}">
      <text>
        <r>
          <rPr>
            <sz val="9"/>
            <color indexed="81"/>
            <rFont val="MS P ゴシック"/>
            <family val="3"/>
            <charset val="128"/>
          </rPr>
          <t xml:space="preserve">国等補助金の交付決定通知書の額と乖離がある場合は、別紙説明資料を添付してください。
</t>
        </r>
      </text>
    </comment>
    <comment ref="AF40" authorId="0" shapeId="0" xr:uid="{00000000-0006-0000-2000-000003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<sst xmlns="http://schemas.openxmlformats.org/spreadsheetml/2006/main" count="14395" uniqueCount="3519">
  <si>
    <t>年</t>
    <rPh sb="0" eb="1">
      <t>ネン</t>
    </rPh>
    <phoneticPr fontId="10"/>
  </si>
  <si>
    <r>
      <rPr>
        <sz val="11"/>
        <color indexed="8"/>
        <rFont val="ＭＳ Ｐ明朝"/>
        <family val="1"/>
        <charset val="128"/>
      </rPr>
      <t>月</t>
    </r>
    <rPh sb="0" eb="1">
      <t>ツキ</t>
    </rPh>
    <phoneticPr fontId="10"/>
  </si>
  <si>
    <r>
      <rPr>
        <sz val="11"/>
        <color indexed="8"/>
        <rFont val="ＭＳ Ｐ明朝"/>
        <family val="1"/>
        <charset val="128"/>
      </rPr>
      <t>日</t>
    </r>
    <rPh sb="0" eb="1">
      <t>ヒ</t>
    </rPh>
    <phoneticPr fontId="10"/>
  </si>
  <si>
    <t>←手入力</t>
    <rPh sb="1" eb="2">
      <t>テ</t>
    </rPh>
    <rPh sb="2" eb="4">
      <t>ニュウリョク</t>
    </rPh>
    <phoneticPr fontId="10"/>
  </si>
  <si>
    <t>公益財団法人　東京都環境公社</t>
    <rPh sb="0" eb="2">
      <t>コウエキ</t>
    </rPh>
    <phoneticPr fontId="10"/>
  </si>
  <si>
    <t>　理事長　殿</t>
    <phoneticPr fontId="10"/>
  </si>
  <si>
    <r>
      <rPr>
        <sz val="11"/>
        <color indexed="8"/>
        <rFont val="ＭＳ Ｐ明朝"/>
        <family val="1"/>
        <charset val="128"/>
      </rPr>
      <t>住　所</t>
    </r>
  </si>
  <si>
    <t>名　称</t>
    <rPh sb="0" eb="1">
      <t>メイ</t>
    </rPh>
    <rPh sb="2" eb="3">
      <t>ショウ</t>
    </rPh>
    <phoneticPr fontId="10"/>
  </si>
  <si>
    <t>代表者の職・氏名</t>
    <rPh sb="0" eb="3">
      <t>ダイヒョウシャ</t>
    </rPh>
    <rPh sb="4" eb="5">
      <t>ショク</t>
    </rPh>
    <rPh sb="6" eb="8">
      <t>シメイ</t>
    </rPh>
    <phoneticPr fontId="10"/>
  </si>
  <si>
    <t/>
  </si>
  <si>
    <t>記</t>
    <rPh sb="0" eb="1">
      <t>キ</t>
    </rPh>
    <phoneticPr fontId="10"/>
  </si>
  <si>
    <t>円</t>
    <rPh sb="0" eb="1">
      <t>エン</t>
    </rPh>
    <phoneticPr fontId="10"/>
  </si>
  <si>
    <r>
      <rPr>
        <sz val="11"/>
        <color indexed="8"/>
        <rFont val="ＭＳ Ｐ明朝"/>
        <family val="1"/>
        <charset val="128"/>
      </rPr>
      <t xml:space="preserve">会社名 </t>
    </r>
    <rPh sb="0" eb="2">
      <t>カイシャ</t>
    </rPh>
    <rPh sb="2" eb="3">
      <t>ナ</t>
    </rPh>
    <phoneticPr fontId="10"/>
  </si>
  <si>
    <r>
      <rPr>
        <sz val="11"/>
        <color indexed="8"/>
        <rFont val="ＭＳ Ｐ明朝"/>
        <family val="1"/>
        <charset val="128"/>
      </rPr>
      <t>部課名</t>
    </r>
    <rPh sb="0" eb="2">
      <t>ブカ</t>
    </rPh>
    <rPh sb="2" eb="3">
      <t>ナ</t>
    </rPh>
    <phoneticPr fontId="10"/>
  </si>
  <si>
    <r>
      <rPr>
        <sz val="11"/>
        <color indexed="8"/>
        <rFont val="ＭＳ Ｐ明朝"/>
        <family val="1"/>
        <charset val="128"/>
      </rPr>
      <t>担当者氏名</t>
    </r>
    <rPh sb="0" eb="3">
      <t>タントウシャ</t>
    </rPh>
    <rPh sb="3" eb="5">
      <t>シメイ</t>
    </rPh>
    <phoneticPr fontId="10"/>
  </si>
  <si>
    <t>誓　　約　　書</t>
    <rPh sb="0" eb="1">
      <t>チカイ</t>
    </rPh>
    <rPh sb="3" eb="4">
      <t>ヤク</t>
    </rPh>
    <rPh sb="6" eb="7">
      <t>ショ</t>
    </rPh>
    <phoneticPr fontId="10"/>
  </si>
  <si>
    <t>公益財団法人　東京都環境公社</t>
    <rPh sb="0" eb="2">
      <t>コウエキ</t>
    </rPh>
    <rPh sb="2" eb="4">
      <t>ザイダン</t>
    </rPh>
    <rPh sb="4" eb="6">
      <t>ホウジン</t>
    </rPh>
    <phoneticPr fontId="10"/>
  </si>
  <si>
    <t>　理事長　殿</t>
    <rPh sb="1" eb="4">
      <t>リジチョウ</t>
    </rPh>
    <rPh sb="5" eb="6">
      <t>トノ</t>
    </rPh>
    <phoneticPr fontId="10"/>
  </si>
  <si>
    <t>月</t>
    <rPh sb="0" eb="1">
      <t>ゲツ</t>
    </rPh>
    <phoneticPr fontId="10"/>
  </si>
  <si>
    <t>日</t>
    <rPh sb="0" eb="1">
      <t>ヒ</t>
    </rPh>
    <phoneticPr fontId="10"/>
  </si>
  <si>
    <t>住所</t>
    <rPh sb="0" eb="2">
      <t>ジュウショ</t>
    </rPh>
    <phoneticPr fontId="10"/>
  </si>
  <si>
    <t>名称</t>
    <rPh sb="0" eb="2">
      <t>メイショウ</t>
    </rPh>
    <phoneticPr fontId="10"/>
  </si>
  <si>
    <t>※　この誓約書における「暴力団関係者」とは、次に掲げる者をいう。</t>
    <rPh sb="4" eb="7">
      <t>セイヤクショ</t>
    </rPh>
    <rPh sb="12" eb="15">
      <t>ボウリョクダン</t>
    </rPh>
    <rPh sb="15" eb="18">
      <t>カンケイシャ</t>
    </rPh>
    <phoneticPr fontId="10"/>
  </si>
  <si>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0"/>
  </si>
  <si>
    <t>・暴力団又員を雇用している者</t>
    <rPh sb="1" eb="4">
      <t>ボウリョクダン</t>
    </rPh>
    <rPh sb="4" eb="5">
      <t>マタ</t>
    </rPh>
    <rPh sb="5" eb="6">
      <t>イン</t>
    </rPh>
    <rPh sb="7" eb="9">
      <t>コヨウ</t>
    </rPh>
    <rPh sb="13" eb="14">
      <t>モノ</t>
    </rPh>
    <phoneticPr fontId="10"/>
  </si>
  <si>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0"/>
  </si>
  <si>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0"/>
  </si>
  <si>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0"/>
  </si>
  <si>
    <t>（郵便番号）</t>
    <rPh sb="1" eb="3">
      <t>ユウビン</t>
    </rPh>
    <rPh sb="3" eb="5">
      <t>バンゴウ</t>
    </rPh>
    <phoneticPr fontId="10"/>
  </si>
  <si>
    <t>〒</t>
    <phoneticPr fontId="10"/>
  </si>
  <si>
    <t>（住所）</t>
    <rPh sb="1" eb="3">
      <t>ジュウショ</t>
    </rPh>
    <phoneticPr fontId="10"/>
  </si>
  <si>
    <t>施設名</t>
    <rPh sb="0" eb="2">
      <t>シセツ</t>
    </rPh>
    <rPh sb="2" eb="3">
      <t>メイ</t>
    </rPh>
    <phoneticPr fontId="10"/>
  </si>
  <si>
    <t>（氏名）</t>
    <rPh sb="1" eb="3">
      <t>シメイ</t>
    </rPh>
    <phoneticPr fontId="10"/>
  </si>
  <si>
    <t>第４号様式（第８条関係)</t>
    <phoneticPr fontId="10"/>
  </si>
  <si>
    <t>人</t>
    <rPh sb="0" eb="1">
      <t>ニン</t>
    </rPh>
    <phoneticPr fontId="10"/>
  </si>
  <si>
    <t>再生可能エネルギー利用設備の種別</t>
    <rPh sb="0" eb="2">
      <t>サイセイ</t>
    </rPh>
    <rPh sb="2" eb="4">
      <t>カノウ</t>
    </rPh>
    <rPh sb="9" eb="11">
      <t>リヨウ</t>
    </rPh>
    <rPh sb="11" eb="13">
      <t>セツビ</t>
    </rPh>
    <rPh sb="14" eb="16">
      <t>シュベツ</t>
    </rPh>
    <phoneticPr fontId="9"/>
  </si>
  <si>
    <t>１．事業の概要</t>
    <rPh sb="2" eb="4">
      <t>ジギョウ</t>
    </rPh>
    <rPh sb="5" eb="7">
      <t>ガイヨウ</t>
    </rPh>
    <phoneticPr fontId="9"/>
  </si>
  <si>
    <t>施設の名称</t>
    <rPh sb="0" eb="2">
      <t>シセツ</t>
    </rPh>
    <rPh sb="3" eb="5">
      <t>メイショウ</t>
    </rPh>
    <phoneticPr fontId="9"/>
  </si>
  <si>
    <t>〒</t>
    <phoneticPr fontId="9"/>
  </si>
  <si>
    <t>（１）事業の名称・設備の種別</t>
    <rPh sb="3" eb="5">
      <t>ジギョウ</t>
    </rPh>
    <rPh sb="6" eb="8">
      <t>メイショウ</t>
    </rPh>
    <rPh sb="9" eb="11">
      <t>セツビ</t>
    </rPh>
    <rPh sb="12" eb="14">
      <t>シュベツ</t>
    </rPh>
    <phoneticPr fontId="9"/>
  </si>
  <si>
    <t>代表者</t>
    <rPh sb="0" eb="3">
      <t>ダイヒョウシャ</t>
    </rPh>
    <phoneticPr fontId="17"/>
  </si>
  <si>
    <t>役職名</t>
    <rPh sb="0" eb="2">
      <t>ヤクショク</t>
    </rPh>
    <rPh sb="2" eb="3">
      <t>メイ</t>
    </rPh>
    <phoneticPr fontId="17"/>
  </si>
  <si>
    <t>氏名</t>
    <rPh sb="0" eb="2">
      <t>シメイ</t>
    </rPh>
    <phoneticPr fontId="17"/>
  </si>
  <si>
    <t>登記された本社住所</t>
    <rPh sb="0" eb="2">
      <t>トウキ</t>
    </rPh>
    <rPh sb="5" eb="7">
      <t>ホンシャ</t>
    </rPh>
    <rPh sb="7" eb="9">
      <t>ジュウショ</t>
    </rPh>
    <phoneticPr fontId="17"/>
  </si>
  <si>
    <t>〒</t>
    <phoneticPr fontId="17"/>
  </si>
  <si>
    <t>住所</t>
    <rPh sb="0" eb="2">
      <t>ジュウショ</t>
    </rPh>
    <phoneticPr fontId="17"/>
  </si>
  <si>
    <t>電話番号</t>
    <rPh sb="0" eb="2">
      <t>デンワ</t>
    </rPh>
    <rPh sb="2" eb="4">
      <t>バンゴウ</t>
    </rPh>
    <phoneticPr fontId="17"/>
  </si>
  <si>
    <t>E-mail</t>
    <phoneticPr fontId="17"/>
  </si>
  <si>
    <t>部課名</t>
    <rPh sb="0" eb="1">
      <t>ブ</t>
    </rPh>
    <rPh sb="1" eb="2">
      <t>カ</t>
    </rPh>
    <rPh sb="2" eb="3">
      <t>メイ</t>
    </rPh>
    <phoneticPr fontId="17"/>
  </si>
  <si>
    <t>携帯電話</t>
    <rPh sb="0" eb="2">
      <t>ケイタイ</t>
    </rPh>
    <rPh sb="2" eb="4">
      <t>デンワ</t>
    </rPh>
    <phoneticPr fontId="17"/>
  </si>
  <si>
    <t>導入施設所有者</t>
    <rPh sb="0" eb="2">
      <t>ドウニュウ</t>
    </rPh>
    <rPh sb="2" eb="4">
      <t>シセツ</t>
    </rPh>
    <rPh sb="4" eb="7">
      <t>ショユウシャ</t>
    </rPh>
    <phoneticPr fontId="9"/>
  </si>
  <si>
    <t>施設の名称</t>
    <rPh sb="0" eb="2">
      <t>シセツ</t>
    </rPh>
    <rPh sb="3" eb="5">
      <t>メイショウ</t>
    </rPh>
    <phoneticPr fontId="17"/>
  </si>
  <si>
    <t>設置場所</t>
    <rPh sb="0" eb="2">
      <t>セッチ</t>
    </rPh>
    <rPh sb="2" eb="4">
      <t>バショ</t>
    </rPh>
    <phoneticPr fontId="17"/>
  </si>
  <si>
    <t>（２）設備の導入場所</t>
    <rPh sb="3" eb="5">
      <t>セツビ</t>
    </rPh>
    <rPh sb="6" eb="8">
      <t>ドウニュウ</t>
    </rPh>
    <rPh sb="8" eb="10">
      <t>バショ</t>
    </rPh>
    <phoneticPr fontId="9"/>
  </si>
  <si>
    <t>所有代表者</t>
    <rPh sb="0" eb="2">
      <t>ショユウ</t>
    </rPh>
    <rPh sb="2" eb="5">
      <t>ダイヒョウシャ</t>
    </rPh>
    <phoneticPr fontId="9"/>
  </si>
  <si>
    <t>kW</t>
    <phoneticPr fontId="9"/>
  </si>
  <si>
    <t>台数</t>
    <rPh sb="0" eb="2">
      <t>ダイスウ</t>
    </rPh>
    <phoneticPr fontId="10"/>
  </si>
  <si>
    <t>定格出力合計</t>
    <rPh sb="0" eb="2">
      <t>テイカク</t>
    </rPh>
    <rPh sb="2" eb="4">
      <t>シュツリョク</t>
    </rPh>
    <rPh sb="4" eb="6">
      <t>ゴウケイ</t>
    </rPh>
    <phoneticPr fontId="10"/>
  </si>
  <si>
    <t>定格入出力合計</t>
    <rPh sb="0" eb="2">
      <t>テイカク</t>
    </rPh>
    <rPh sb="2" eb="3">
      <t>イ</t>
    </rPh>
    <rPh sb="3" eb="5">
      <t>シュツリョク</t>
    </rPh>
    <rPh sb="5" eb="7">
      <t>ゴウケイ</t>
    </rPh>
    <phoneticPr fontId="9"/>
  </si>
  <si>
    <t>定格容量合計</t>
    <rPh sb="0" eb="2">
      <t>テイカク</t>
    </rPh>
    <rPh sb="2" eb="4">
      <t>ヨウリョウ</t>
    </rPh>
    <rPh sb="4" eb="6">
      <t>ゴウケイ</t>
    </rPh>
    <phoneticPr fontId="9"/>
  </si>
  <si>
    <t>フリガナ</t>
    <phoneticPr fontId="17"/>
  </si>
  <si>
    <t>名称</t>
    <rPh sb="0" eb="2">
      <t>メイショウ</t>
    </rPh>
    <phoneticPr fontId="17"/>
  </si>
  <si>
    <t>会社名</t>
    <rPh sb="0" eb="3">
      <t>カイシャメイ</t>
    </rPh>
    <phoneticPr fontId="17"/>
  </si>
  <si>
    <t>再生可能エネルギー
利用設備の種別</t>
    <rPh sb="0" eb="2">
      <t>サイセイ</t>
    </rPh>
    <rPh sb="2" eb="4">
      <t>カノウ</t>
    </rPh>
    <rPh sb="10" eb="12">
      <t>リヨウ</t>
    </rPh>
    <rPh sb="12" eb="14">
      <t>セツビ</t>
    </rPh>
    <rPh sb="15" eb="17">
      <t>シュベツ</t>
    </rPh>
    <phoneticPr fontId="9"/>
  </si>
  <si>
    <t>大分類</t>
    <rPh sb="0" eb="3">
      <t>ダイブンルイ</t>
    </rPh>
    <phoneticPr fontId="9"/>
  </si>
  <si>
    <t>中分類</t>
    <rPh sb="0" eb="3">
      <t>チュウブンルイ</t>
    </rPh>
    <phoneticPr fontId="9"/>
  </si>
  <si>
    <t>資本金（出資金）</t>
    <rPh sb="0" eb="3">
      <t>シホンキン</t>
    </rPh>
    <rPh sb="4" eb="7">
      <t>シュッシキン</t>
    </rPh>
    <phoneticPr fontId="8"/>
  </si>
  <si>
    <t>従業員数（役員を除く）</t>
    <rPh sb="0" eb="3">
      <t>ジュウギョウイン</t>
    </rPh>
    <rPh sb="3" eb="4">
      <t>スウ</t>
    </rPh>
    <rPh sb="5" eb="7">
      <t>ヤクイン</t>
    </rPh>
    <rPh sb="8" eb="9">
      <t>ノゾ</t>
    </rPh>
    <phoneticPr fontId="8"/>
  </si>
  <si>
    <t>登記された
本社住所</t>
    <rPh sb="0" eb="2">
      <t>トウキ</t>
    </rPh>
    <rPh sb="6" eb="8">
      <t>ホンシャ</t>
    </rPh>
    <rPh sb="8" eb="10">
      <t>ジュウショ</t>
    </rPh>
    <phoneticPr fontId="17"/>
  </si>
  <si>
    <t>２．設備の概要</t>
    <rPh sb="2" eb="4">
      <t>セツビ</t>
    </rPh>
    <rPh sb="5" eb="7">
      <t>ガイヨウ</t>
    </rPh>
    <phoneticPr fontId="9"/>
  </si>
  <si>
    <t>　※複数の型式を導入する場合は、それぞれの型式ごとにまとめること。</t>
    <rPh sb="2" eb="4">
      <t>フクスウ</t>
    </rPh>
    <rPh sb="5" eb="7">
      <t>カタシキ</t>
    </rPh>
    <rPh sb="8" eb="10">
      <t>ドウニュウ</t>
    </rPh>
    <rPh sb="12" eb="14">
      <t>バアイ</t>
    </rPh>
    <rPh sb="21" eb="23">
      <t>カタシキ</t>
    </rPh>
    <phoneticPr fontId="17"/>
  </si>
  <si>
    <t>②</t>
    <phoneticPr fontId="17"/>
  </si>
  <si>
    <t>W</t>
  </si>
  <si>
    <t>W</t>
    <phoneticPr fontId="9"/>
  </si>
  <si>
    <t>台</t>
    <rPh sb="0" eb="1">
      <t>ダイ</t>
    </rPh>
    <phoneticPr fontId="17"/>
  </si>
  <si>
    <t>（４）蓄電池</t>
    <rPh sb="3" eb="6">
      <t>チクデンチ</t>
    </rPh>
    <phoneticPr fontId="17"/>
  </si>
  <si>
    <t>kWh</t>
    <phoneticPr fontId="9"/>
  </si>
  <si>
    <t>定格出力合計（連系）</t>
    <rPh sb="0" eb="2">
      <t>テイカク</t>
    </rPh>
    <rPh sb="2" eb="4">
      <t>シュツリョク</t>
    </rPh>
    <rPh sb="4" eb="6">
      <t>ゴウケイ</t>
    </rPh>
    <rPh sb="7" eb="9">
      <t>レンケイ</t>
    </rPh>
    <phoneticPr fontId="9"/>
  </si>
  <si>
    <t>（２）太陽電池モジュール</t>
    <rPh sb="3" eb="5">
      <t>タイヨウ</t>
    </rPh>
    <rPh sb="5" eb="7">
      <t>デンチ</t>
    </rPh>
    <phoneticPr fontId="17"/>
  </si>
  <si>
    <t>型式名</t>
    <rPh sb="0" eb="2">
      <t>カタシキ</t>
    </rPh>
    <rPh sb="2" eb="3">
      <t>メイ</t>
    </rPh>
    <phoneticPr fontId="9"/>
  </si>
  <si>
    <t>使用枚数</t>
    <rPh sb="0" eb="2">
      <t>シヨウ</t>
    </rPh>
    <rPh sb="2" eb="4">
      <t>マイスウ</t>
    </rPh>
    <phoneticPr fontId="15"/>
  </si>
  <si>
    <t>製造者名（メーカー名）</t>
    <rPh sb="0" eb="3">
      <t>セイゾウシャ</t>
    </rPh>
    <rPh sb="3" eb="4">
      <t>メイ</t>
    </rPh>
    <rPh sb="9" eb="10">
      <t>メイ</t>
    </rPh>
    <phoneticPr fontId="10"/>
  </si>
  <si>
    <t>・</t>
    <phoneticPr fontId="9"/>
  </si>
  <si>
    <t>システム系統図</t>
    <rPh sb="4" eb="7">
      <t>ケイトウズ</t>
    </rPh>
    <phoneticPr fontId="9"/>
  </si>
  <si>
    <t>機器配置図</t>
    <rPh sb="0" eb="2">
      <t>キキ</t>
    </rPh>
    <rPh sb="2" eb="5">
      <t>ハイチズ</t>
    </rPh>
    <phoneticPr fontId="9"/>
  </si>
  <si>
    <t>単線結線図</t>
    <rPh sb="0" eb="2">
      <t>タンセン</t>
    </rPh>
    <rPh sb="2" eb="4">
      <t>ケッセン</t>
    </rPh>
    <rPh sb="4" eb="5">
      <t>ズ</t>
    </rPh>
    <phoneticPr fontId="9"/>
  </si>
  <si>
    <t>［添付資料］</t>
    <rPh sb="1" eb="3">
      <t>テンプ</t>
    </rPh>
    <rPh sb="3" eb="5">
      <t>シリョウ</t>
    </rPh>
    <phoneticPr fontId="9"/>
  </si>
  <si>
    <t>４月</t>
    <rPh sb="1" eb="2">
      <t>ガツ</t>
    </rPh>
    <phoneticPr fontId="9"/>
  </si>
  <si>
    <t>５月</t>
  </si>
  <si>
    <t>６月</t>
  </si>
  <si>
    <t>７月</t>
  </si>
  <si>
    <t>８月</t>
  </si>
  <si>
    <t>９月</t>
  </si>
  <si>
    <t>１０月</t>
  </si>
  <si>
    <t>１１月</t>
    <rPh sb="2" eb="3">
      <t>ガツ</t>
    </rPh>
    <phoneticPr fontId="9"/>
  </si>
  <si>
    <t>１２月</t>
  </si>
  <si>
    <t>１月</t>
  </si>
  <si>
    <t>２月</t>
  </si>
  <si>
    <t>３月</t>
  </si>
  <si>
    <t>電力消費量（Ａ）</t>
    <rPh sb="0" eb="2">
      <t>デンリョク</t>
    </rPh>
    <rPh sb="2" eb="5">
      <t>ショウヒリョウ</t>
    </rPh>
    <phoneticPr fontId="9"/>
  </si>
  <si>
    <t>発電電力量（Ｂ）</t>
    <rPh sb="0" eb="2">
      <t>ハツデン</t>
    </rPh>
    <rPh sb="2" eb="4">
      <t>デンリョク</t>
    </rPh>
    <rPh sb="4" eb="5">
      <t>リョウ</t>
    </rPh>
    <rPh sb="5" eb="6">
      <t>デンリョウ</t>
    </rPh>
    <phoneticPr fontId="9"/>
  </si>
  <si>
    <t>差（Ａ－Ｂ）</t>
    <rPh sb="0" eb="1">
      <t>サ</t>
    </rPh>
    <phoneticPr fontId="9"/>
  </si>
  <si>
    <t>・需要先の年間想定電力消費量(A)</t>
    <rPh sb="1" eb="3">
      <t>ジュヨウ</t>
    </rPh>
    <rPh sb="3" eb="4">
      <t>サキ</t>
    </rPh>
    <rPh sb="5" eb="7">
      <t>ネンカン</t>
    </rPh>
    <rPh sb="7" eb="9">
      <t>ソウテイ</t>
    </rPh>
    <rPh sb="9" eb="11">
      <t>デンリョク</t>
    </rPh>
    <rPh sb="11" eb="14">
      <t>ショウヒリョウ</t>
    </rPh>
    <phoneticPr fontId="9"/>
  </si>
  <si>
    <t>・年間想定発電電力量(B)</t>
    <rPh sb="1" eb="3">
      <t>ネンカン</t>
    </rPh>
    <rPh sb="3" eb="5">
      <t>ソウテイ</t>
    </rPh>
    <rPh sb="5" eb="7">
      <t>ハツデン</t>
    </rPh>
    <rPh sb="7" eb="9">
      <t>デンリョク</t>
    </rPh>
    <rPh sb="9" eb="10">
      <t>リョウ</t>
    </rPh>
    <phoneticPr fontId="9"/>
  </si>
  <si>
    <t>・差 （A－B)</t>
    <rPh sb="1" eb="2">
      <t>サ</t>
    </rPh>
    <phoneticPr fontId="9"/>
  </si>
  <si>
    <t>kWh/年</t>
    <rPh sb="4" eb="5">
      <t>ネン</t>
    </rPh>
    <phoneticPr fontId="9"/>
  </si>
  <si>
    <t>%</t>
    <phoneticPr fontId="9"/>
  </si>
  <si>
    <t>①目的</t>
    <rPh sb="1" eb="3">
      <t>モクテキ</t>
    </rPh>
    <phoneticPr fontId="9"/>
  </si>
  <si>
    <t>（１）事業経費配分</t>
    <rPh sb="3" eb="5">
      <t>ジギョウ</t>
    </rPh>
    <rPh sb="5" eb="7">
      <t>ケイヒ</t>
    </rPh>
    <rPh sb="7" eb="9">
      <t>ハイブン</t>
    </rPh>
    <phoneticPr fontId="9"/>
  </si>
  <si>
    <t>交付決定時期</t>
    <rPh sb="0" eb="2">
      <t>コウフ</t>
    </rPh>
    <rPh sb="2" eb="4">
      <t>ケッテイ</t>
    </rPh>
    <rPh sb="4" eb="6">
      <t>ジキ</t>
    </rPh>
    <phoneticPr fontId="9"/>
  </si>
  <si>
    <t>交付申請額</t>
    <rPh sb="0" eb="2">
      <t>コウフ</t>
    </rPh>
    <rPh sb="2" eb="5">
      <t>シンセイガク</t>
    </rPh>
    <phoneticPr fontId="9"/>
  </si>
  <si>
    <t>地元調整</t>
    <rPh sb="0" eb="2">
      <t>ジモト</t>
    </rPh>
    <rPh sb="2" eb="4">
      <t>チョウセイ</t>
    </rPh>
    <phoneticPr fontId="9"/>
  </si>
  <si>
    <t>用地確保</t>
    <rPh sb="0" eb="2">
      <t>ヨウチ</t>
    </rPh>
    <rPh sb="2" eb="4">
      <t>カクホ</t>
    </rPh>
    <phoneticPr fontId="9"/>
  </si>
  <si>
    <t>その他</t>
    <rPh sb="2" eb="3">
      <t>タ</t>
    </rPh>
    <phoneticPr fontId="9"/>
  </si>
  <si>
    <t>環境に関する
調査等</t>
    <rPh sb="0" eb="2">
      <t>カンキョウ</t>
    </rPh>
    <rPh sb="3" eb="4">
      <t>カン</t>
    </rPh>
    <rPh sb="7" eb="9">
      <t>チョウサ</t>
    </rPh>
    <rPh sb="9" eb="10">
      <t>トウ</t>
    </rPh>
    <phoneticPr fontId="9"/>
  </si>
  <si>
    <t>法規制に係る
許認可</t>
    <rPh sb="0" eb="1">
      <t>ホウ</t>
    </rPh>
    <rPh sb="1" eb="3">
      <t>キセイ</t>
    </rPh>
    <rPh sb="4" eb="5">
      <t>カカ</t>
    </rPh>
    <rPh sb="7" eb="10">
      <t>キョニンカ</t>
    </rPh>
    <phoneticPr fontId="9"/>
  </si>
  <si>
    <t>事　項</t>
    <rPh sb="0" eb="1">
      <t>コト</t>
    </rPh>
    <rPh sb="2" eb="3">
      <t>コウ</t>
    </rPh>
    <phoneticPr fontId="9"/>
  </si>
  <si>
    <t>事項の有無</t>
    <rPh sb="0" eb="2">
      <t>ジコウ</t>
    </rPh>
    <rPh sb="3" eb="5">
      <t>ウム</t>
    </rPh>
    <phoneticPr fontId="9"/>
  </si>
  <si>
    <t>詳細</t>
    <rPh sb="0" eb="2">
      <t>ショウサイ</t>
    </rPh>
    <phoneticPr fontId="9"/>
  </si>
  <si>
    <t>※　実施上問題となる事項があれば、その内容と解決の見通しを記載すること。</t>
    <rPh sb="2" eb="4">
      <t>ジッシ</t>
    </rPh>
    <phoneticPr fontId="9"/>
  </si>
  <si>
    <t>（添付資料11）</t>
    <rPh sb="1" eb="3">
      <t>テンプ</t>
    </rPh>
    <rPh sb="3" eb="5">
      <t>シリョウ</t>
    </rPh>
    <phoneticPr fontId="9"/>
  </si>
  <si>
    <t>（添付資料12）</t>
    <rPh sb="1" eb="3">
      <t>テンプ</t>
    </rPh>
    <rPh sb="3" eb="5">
      <t>シリョウ</t>
    </rPh>
    <phoneticPr fontId="9"/>
  </si>
  <si>
    <t>（添付資料14）</t>
    <rPh sb="1" eb="3">
      <t>テンプ</t>
    </rPh>
    <rPh sb="3" eb="5">
      <t>シリョウ</t>
    </rPh>
    <phoneticPr fontId="9"/>
  </si>
  <si>
    <t>（添付資料15）</t>
    <rPh sb="1" eb="3">
      <t>テンプ</t>
    </rPh>
    <rPh sb="3" eb="5">
      <t>シリョウ</t>
    </rPh>
    <phoneticPr fontId="9"/>
  </si>
  <si>
    <t>（添付資料16）</t>
    <rPh sb="1" eb="3">
      <t>テンプ</t>
    </rPh>
    <rPh sb="3" eb="5">
      <t>シリョウ</t>
    </rPh>
    <phoneticPr fontId="9"/>
  </si>
  <si>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9"/>
  </si>
  <si>
    <t>再生可能エネルギー利用設備の種別</t>
    <phoneticPr fontId="9"/>
  </si>
  <si>
    <t>設備容量</t>
    <rPh sb="0" eb="2">
      <t>セツビ</t>
    </rPh>
    <rPh sb="2" eb="4">
      <t>ヨウリョウ</t>
    </rPh>
    <phoneticPr fontId="9"/>
  </si>
  <si>
    <t>（２）請負会社の選定方法</t>
    <rPh sb="3" eb="5">
      <t>ウケオイ</t>
    </rPh>
    <rPh sb="5" eb="7">
      <t>カイシャ</t>
    </rPh>
    <rPh sb="8" eb="10">
      <t>センテイ</t>
    </rPh>
    <rPh sb="10" eb="12">
      <t>ホウホウ</t>
    </rPh>
    <phoneticPr fontId="9"/>
  </si>
  <si>
    <t>（添付資料17）</t>
    <rPh sb="1" eb="3">
      <t>テンプ</t>
    </rPh>
    <rPh sb="3" eb="5">
      <t>シリョウ</t>
    </rPh>
    <phoneticPr fontId="9"/>
  </si>
  <si>
    <t>（１）許認可・権利関係等事業実施の前提となる事項及び実施上問題となる事項</t>
    <rPh sb="24" eb="25">
      <t>オヨ</t>
    </rPh>
    <phoneticPr fontId="9"/>
  </si>
  <si>
    <t>(２)設備の保守計画</t>
    <rPh sb="3" eb="5">
      <t>セツビ</t>
    </rPh>
    <rPh sb="6" eb="8">
      <t>ホシュ</t>
    </rPh>
    <rPh sb="8" eb="10">
      <t>ケイカク</t>
    </rPh>
    <phoneticPr fontId="9"/>
  </si>
  <si>
    <t>（３）再生可能エネルギー設備の導入に関する計画</t>
    <rPh sb="3" eb="5">
      <t>サイセイ</t>
    </rPh>
    <rPh sb="5" eb="7">
      <t>カノウ</t>
    </rPh>
    <rPh sb="12" eb="14">
      <t>セツビ</t>
    </rPh>
    <rPh sb="15" eb="17">
      <t>ドウニュウ</t>
    </rPh>
    <rPh sb="18" eb="19">
      <t>カン</t>
    </rPh>
    <rPh sb="21" eb="23">
      <t>ケイカク</t>
    </rPh>
    <phoneticPr fontId="9"/>
  </si>
  <si>
    <t>　記載すること。</t>
    <rPh sb="1" eb="3">
      <t>キサイ</t>
    </rPh>
    <phoneticPr fontId="9"/>
  </si>
  <si>
    <t>※　事業実施に当たって許認可（届出）、権利使用（又は取得）の必要なものについて、その取得状況等を</t>
    <rPh sb="2" eb="4">
      <t>ジギョウ</t>
    </rPh>
    <rPh sb="46" eb="47">
      <t>トウ</t>
    </rPh>
    <phoneticPr fontId="9"/>
  </si>
  <si>
    <r>
      <t>（１）</t>
    </r>
    <r>
      <rPr>
        <b/>
        <sz val="11"/>
        <color indexed="8"/>
        <rFont val="ＭＳ Ｐ明朝"/>
        <family val="1"/>
        <charset val="128"/>
      </rPr>
      <t>「基本情報」入力シートへの入力</t>
    </r>
    <rPh sb="9" eb="11">
      <t>ニュウリョク</t>
    </rPh>
    <rPh sb="16" eb="18">
      <t>ニュウリョク</t>
    </rPh>
    <phoneticPr fontId="10"/>
  </si>
  <si>
    <t>（２）個別様式への入力</t>
    <rPh sb="3" eb="5">
      <t>コベツ</t>
    </rPh>
    <rPh sb="5" eb="7">
      <t>ヨウシキ</t>
    </rPh>
    <rPh sb="9" eb="11">
      <t>ニュウリョク</t>
    </rPh>
    <phoneticPr fontId="10"/>
  </si>
  <si>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0"/>
  </si>
  <si>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0"/>
  </si>
  <si>
    <t>１．申請する各様式の印刷について</t>
    <rPh sb="2" eb="4">
      <t>シンセイ</t>
    </rPh>
    <rPh sb="6" eb="7">
      <t>カク</t>
    </rPh>
    <rPh sb="7" eb="9">
      <t>ヨウシキ</t>
    </rPh>
    <rPh sb="10" eb="12">
      <t>インサツ</t>
    </rPh>
    <phoneticPr fontId="10"/>
  </si>
  <si>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0"/>
  </si>
  <si>
    <t>←プルダウンリストから選択してください</t>
    <rPh sb="11" eb="13">
      <t>センタク</t>
    </rPh>
    <phoneticPr fontId="17"/>
  </si>
  <si>
    <t>セルの色が黄色い部分に入力してください。　</t>
    <rPh sb="3" eb="4">
      <t>イロ</t>
    </rPh>
    <rPh sb="5" eb="7">
      <t>キイロ</t>
    </rPh>
    <rPh sb="11" eb="13">
      <t>ニュウリョク</t>
    </rPh>
    <phoneticPr fontId="10"/>
  </si>
  <si>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0"/>
  </si>
  <si>
    <t>セルの色がピンク色の部分は、プルダウンリストから選択してください。</t>
    <rPh sb="3" eb="4">
      <t>イロ</t>
    </rPh>
    <rPh sb="8" eb="9">
      <t>イロ</t>
    </rPh>
    <rPh sb="10" eb="12">
      <t>ブブン</t>
    </rPh>
    <rPh sb="24" eb="26">
      <t>センタク</t>
    </rPh>
    <phoneticPr fontId="9"/>
  </si>
  <si>
    <t>２．設定方法</t>
    <rPh sb="2" eb="4">
      <t>セッテイ</t>
    </rPh>
    <rPh sb="4" eb="6">
      <t>ホウホウ</t>
    </rPh>
    <phoneticPr fontId="10"/>
  </si>
  <si>
    <t>　「基本情報」入力シートに、入力可能な情報を入力してください。</t>
    <phoneticPr fontId="10"/>
  </si>
  <si>
    <t>　（重複する入力等の省力化ができます。）</t>
    <rPh sb="2" eb="4">
      <t>チョウフク</t>
    </rPh>
    <rPh sb="6" eb="8">
      <t>ニュウリョク</t>
    </rPh>
    <rPh sb="8" eb="9">
      <t>ナド</t>
    </rPh>
    <rPh sb="10" eb="12">
      <t>ショウリョク</t>
    </rPh>
    <rPh sb="12" eb="13">
      <t>カ</t>
    </rPh>
    <phoneticPr fontId="10"/>
  </si>
  <si>
    <t>①「ファイル」メニューの「ページ設定」を実行し、「ページ設定」ダイアログボックスを表示する。</t>
    <phoneticPr fontId="10"/>
  </si>
  <si>
    <t>②「シート」タブをクリックして「白黒印刷」チェックボックスをオンにする。</t>
    <phoneticPr fontId="10"/>
  </si>
  <si>
    <t>　もし、設定が解除されておりましたら、下記の手順を基に設定してください。</t>
    <rPh sb="19" eb="21">
      <t>カキ</t>
    </rPh>
    <rPh sb="22" eb="24">
      <t>テジュン</t>
    </rPh>
    <rPh sb="25" eb="26">
      <t>モト</t>
    </rPh>
    <rPh sb="27" eb="29">
      <t>セッテイ</t>
    </rPh>
    <phoneticPr fontId="10"/>
  </si>
  <si>
    <t>※本ファイルは、セルの色を印刷しないよう設定しています。</t>
    <rPh sb="1" eb="2">
      <t>ホン</t>
    </rPh>
    <rPh sb="11" eb="12">
      <t>イロ</t>
    </rPh>
    <rPh sb="13" eb="15">
      <t>インサツ</t>
    </rPh>
    <rPh sb="20" eb="22">
      <t>セッテイ</t>
    </rPh>
    <phoneticPr fontId="10"/>
  </si>
  <si>
    <t>【印刷設定の手順】</t>
    <rPh sb="1" eb="3">
      <t>インサツ</t>
    </rPh>
    <rPh sb="3" eb="5">
      <t>セッテイ</t>
    </rPh>
    <rPh sb="6" eb="8">
      <t>テジュン</t>
    </rPh>
    <phoneticPr fontId="9"/>
  </si>
  <si>
    <t>日本標準産業分類による業種</t>
    <rPh sb="0" eb="2">
      <t>ニホン</t>
    </rPh>
    <rPh sb="2" eb="4">
      <t>ヒョウジュン</t>
    </rPh>
    <rPh sb="4" eb="6">
      <t>サンギョウ</t>
    </rPh>
    <rPh sb="6" eb="8">
      <t>ブンルイ</t>
    </rPh>
    <rPh sb="11" eb="13">
      <t>ギョウシュ</t>
    </rPh>
    <phoneticPr fontId="8"/>
  </si>
  <si>
    <t xml:space="preserve">中分類 </t>
    <phoneticPr fontId="27"/>
  </si>
  <si>
    <t xml:space="preserve">大分類 </t>
  </si>
  <si>
    <t xml:space="preserve">Ａ 農業、林業 </t>
  </si>
  <si>
    <t xml:space="preserve">Ｂ 漁業 </t>
  </si>
  <si>
    <t xml:space="preserve">Ｃ 鉱業、採石業、砂利採取業 </t>
    <phoneticPr fontId="27"/>
  </si>
  <si>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</si>
  <si>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</si>
  <si>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</si>
  <si>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</si>
  <si>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</si>
  <si>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</si>
  <si>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</si>
  <si>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</si>
  <si>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</si>
  <si>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</si>
  <si>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</si>
  <si>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</si>
  <si>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</si>
  <si>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</si>
  <si>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7"/>
  </si>
  <si>
    <t xml:space="preserve">Ｓ 公務（他に分類されるものを 除く） </t>
    <phoneticPr fontId="27"/>
  </si>
  <si>
    <t xml:space="preserve">Ｔ 分類不能の産業 </t>
  </si>
  <si>
    <t xml:space="preserve">1 農業 </t>
    <phoneticPr fontId="27"/>
  </si>
  <si>
    <t xml:space="preserve">2 林業 </t>
    <phoneticPr fontId="27"/>
  </si>
  <si>
    <t xml:space="preserve">3 漁業 </t>
    <phoneticPr fontId="27"/>
  </si>
  <si>
    <t xml:space="preserve">4 水産養殖業 </t>
    <phoneticPr fontId="27"/>
  </si>
  <si>
    <t xml:space="preserve">5 鉱業、採石業、砂利採取業 </t>
    <phoneticPr fontId="27"/>
  </si>
  <si>
    <t xml:space="preserve">6 総合工事業 </t>
    <phoneticPr fontId="27"/>
  </si>
  <si>
    <t xml:space="preserve">7 職別工事業（設備工事業を除く） </t>
    <phoneticPr fontId="27"/>
  </si>
  <si>
    <t xml:space="preserve">8 設備工事業 </t>
    <phoneticPr fontId="27"/>
  </si>
  <si>
    <t xml:space="preserve">9 食料品製造業 </t>
    <phoneticPr fontId="27"/>
  </si>
  <si>
    <t xml:space="preserve">10 飲料・たばこ・飼料製造業 </t>
    <phoneticPr fontId="27"/>
  </si>
  <si>
    <t xml:space="preserve">11 繊維工業 </t>
    <phoneticPr fontId="27"/>
  </si>
  <si>
    <t xml:space="preserve">12 木材・木製品製造業（家具を除く） </t>
    <phoneticPr fontId="27"/>
  </si>
  <si>
    <t xml:space="preserve">13 家具・装備品製造業 </t>
    <phoneticPr fontId="27"/>
  </si>
  <si>
    <t xml:space="preserve">14 パルプ・紙・紙加工品製造業 </t>
    <phoneticPr fontId="27"/>
  </si>
  <si>
    <t xml:space="preserve">15 印刷・同関連業 </t>
    <phoneticPr fontId="27"/>
  </si>
  <si>
    <t xml:space="preserve">16 化学工業 </t>
    <phoneticPr fontId="27"/>
  </si>
  <si>
    <t xml:space="preserve">17 石油製品・石炭製品製造業 </t>
    <phoneticPr fontId="27"/>
  </si>
  <si>
    <t xml:space="preserve">18 プラスチック製品製造業（別掲を除く） </t>
    <phoneticPr fontId="27"/>
  </si>
  <si>
    <t xml:space="preserve">19ゴム製品製造業 </t>
    <phoneticPr fontId="27"/>
  </si>
  <si>
    <t xml:space="preserve">20なめし革・同製品・毛皮製造業 </t>
    <phoneticPr fontId="27"/>
  </si>
  <si>
    <t xml:space="preserve">21 窯業・土石製品製造業 </t>
    <phoneticPr fontId="27"/>
  </si>
  <si>
    <t xml:space="preserve">22 鉄鋼業 </t>
    <phoneticPr fontId="27"/>
  </si>
  <si>
    <t xml:space="preserve">23 非鉄金属製造業 </t>
    <phoneticPr fontId="27"/>
  </si>
  <si>
    <t xml:space="preserve">24 金属製品製造業 </t>
    <phoneticPr fontId="27"/>
  </si>
  <si>
    <t xml:space="preserve">25 はん用機械器具製造業 </t>
    <phoneticPr fontId="27"/>
  </si>
  <si>
    <t xml:space="preserve">26 生産用機械器具製造業 </t>
    <phoneticPr fontId="27"/>
  </si>
  <si>
    <t xml:space="preserve">27 業務用機械器具製造業 </t>
    <phoneticPr fontId="27"/>
  </si>
  <si>
    <t xml:space="preserve">28 電子部品・デバイス・電子回路製造業 </t>
    <phoneticPr fontId="27"/>
  </si>
  <si>
    <t xml:space="preserve">29 電気機械器具製造業 </t>
    <phoneticPr fontId="27"/>
  </si>
  <si>
    <t xml:space="preserve">30 情報通信機械器具製造業 </t>
    <phoneticPr fontId="27"/>
  </si>
  <si>
    <t xml:space="preserve">31 輸送用機械器具製造業 </t>
    <phoneticPr fontId="27"/>
  </si>
  <si>
    <t xml:space="preserve">32 その他の製造業 </t>
    <phoneticPr fontId="27"/>
  </si>
  <si>
    <t xml:space="preserve">33 電気業 </t>
    <phoneticPr fontId="27"/>
  </si>
  <si>
    <t xml:space="preserve">34 ガス業 </t>
    <phoneticPr fontId="27"/>
  </si>
  <si>
    <t xml:space="preserve">35 熱供給業 </t>
    <phoneticPr fontId="27"/>
  </si>
  <si>
    <t xml:space="preserve">36 水道業 </t>
    <phoneticPr fontId="27"/>
  </si>
  <si>
    <t xml:space="preserve">37 通信業 </t>
    <phoneticPr fontId="27"/>
  </si>
  <si>
    <t xml:space="preserve">38 放送業 </t>
    <phoneticPr fontId="27"/>
  </si>
  <si>
    <t xml:space="preserve">39 情報サービス業 </t>
    <phoneticPr fontId="27"/>
  </si>
  <si>
    <t xml:space="preserve">40 インターネット付随サービス業 </t>
    <phoneticPr fontId="27"/>
  </si>
  <si>
    <t xml:space="preserve">41 映像・音声・文字情報制作業 </t>
    <phoneticPr fontId="27"/>
  </si>
  <si>
    <t xml:space="preserve">42 鉄道業 </t>
    <phoneticPr fontId="27"/>
  </si>
  <si>
    <t xml:space="preserve">43 道路旅客運送業 </t>
    <phoneticPr fontId="27"/>
  </si>
  <si>
    <t xml:space="preserve">44 道路貨物運送業 </t>
    <phoneticPr fontId="27"/>
  </si>
  <si>
    <t xml:space="preserve">45 水運業 </t>
    <phoneticPr fontId="27"/>
  </si>
  <si>
    <t xml:space="preserve">46 航空運輸業 </t>
    <phoneticPr fontId="27"/>
  </si>
  <si>
    <t xml:space="preserve">47 倉庫業 </t>
    <phoneticPr fontId="27"/>
  </si>
  <si>
    <t xml:space="preserve">48 運輸に附帯するサービス業 </t>
    <phoneticPr fontId="27"/>
  </si>
  <si>
    <t xml:space="preserve">49 郵便業（信書便事業を含む） </t>
    <phoneticPr fontId="27"/>
  </si>
  <si>
    <t xml:space="preserve">50 各種商品卸売業 </t>
    <phoneticPr fontId="27"/>
  </si>
  <si>
    <t xml:space="preserve">51 繊維・衣服等卸売業 </t>
    <phoneticPr fontId="27"/>
  </si>
  <si>
    <t xml:space="preserve">52 飲食料品卸売業 </t>
    <phoneticPr fontId="27"/>
  </si>
  <si>
    <t xml:space="preserve">53 建築材料、鉱物・金属材料等卸売業 </t>
    <phoneticPr fontId="27"/>
  </si>
  <si>
    <t xml:space="preserve">54 機械器具卸売業 </t>
    <phoneticPr fontId="27"/>
  </si>
  <si>
    <t xml:space="preserve">55 その他の卸売業 </t>
    <phoneticPr fontId="27"/>
  </si>
  <si>
    <t xml:space="preserve">56 各種商品小売業 </t>
    <phoneticPr fontId="27"/>
  </si>
  <si>
    <t xml:space="preserve">57 織物・衣服・身の回り品小売業 </t>
    <phoneticPr fontId="27"/>
  </si>
  <si>
    <t xml:space="preserve">58 飲食料品小売業 </t>
    <phoneticPr fontId="27"/>
  </si>
  <si>
    <t xml:space="preserve">59 機械器具小売業 </t>
    <phoneticPr fontId="27"/>
  </si>
  <si>
    <t xml:space="preserve">60 その他の小売業 </t>
    <phoneticPr fontId="27"/>
  </si>
  <si>
    <t xml:space="preserve">61 無店舗小売業 </t>
    <phoneticPr fontId="27"/>
  </si>
  <si>
    <t xml:space="preserve">62 銀行業 </t>
    <phoneticPr fontId="27"/>
  </si>
  <si>
    <t xml:space="preserve">63 協同組織金融業 </t>
    <phoneticPr fontId="27"/>
  </si>
  <si>
    <t xml:space="preserve">64 貸金業、クレジットカード業等非預金信用機関 </t>
    <phoneticPr fontId="27"/>
  </si>
  <si>
    <t xml:space="preserve">65 金融商品取引業、商品先物取引業 </t>
    <phoneticPr fontId="27"/>
  </si>
  <si>
    <t xml:space="preserve">66 補助的金融業等 </t>
    <phoneticPr fontId="27"/>
  </si>
  <si>
    <t xml:space="preserve">67 保険業（保険媒介代理業、保険サービス業を含む） </t>
    <phoneticPr fontId="27"/>
  </si>
  <si>
    <t xml:space="preserve">68 不動産取引業 </t>
    <phoneticPr fontId="27"/>
  </si>
  <si>
    <t xml:space="preserve">69 不動産賃貸業・管理業 </t>
    <phoneticPr fontId="27"/>
  </si>
  <si>
    <t xml:space="preserve">70 物品賃貸業 </t>
    <phoneticPr fontId="27"/>
  </si>
  <si>
    <t xml:space="preserve">71 学術・開発研究機関 </t>
    <phoneticPr fontId="27"/>
  </si>
  <si>
    <t xml:space="preserve">72 専門サービス業（他に分類されないもの） </t>
    <phoneticPr fontId="27"/>
  </si>
  <si>
    <t xml:space="preserve">73 広告業 </t>
    <phoneticPr fontId="27"/>
  </si>
  <si>
    <t xml:space="preserve">74 技術サービス業（他に分類されないもの） </t>
    <phoneticPr fontId="27"/>
  </si>
  <si>
    <t xml:space="preserve">75 宿泊業 </t>
    <phoneticPr fontId="27"/>
  </si>
  <si>
    <t xml:space="preserve">76 飲食店 </t>
    <phoneticPr fontId="27"/>
  </si>
  <si>
    <t xml:space="preserve">77 持ち帰り・配達飲食サービス業 </t>
    <phoneticPr fontId="27"/>
  </si>
  <si>
    <t xml:space="preserve">79 その他の生活関連サービス業 </t>
    <phoneticPr fontId="27"/>
  </si>
  <si>
    <t xml:space="preserve">80 娯楽業 </t>
    <phoneticPr fontId="27"/>
  </si>
  <si>
    <t xml:space="preserve">81 学校教育 </t>
    <phoneticPr fontId="27"/>
  </si>
  <si>
    <t xml:space="preserve">82 その他の教育、学習支援業 </t>
    <phoneticPr fontId="27"/>
  </si>
  <si>
    <t xml:space="preserve">83 医療業 </t>
    <phoneticPr fontId="27"/>
  </si>
  <si>
    <t xml:space="preserve">84 保健衛生 </t>
    <phoneticPr fontId="27"/>
  </si>
  <si>
    <t xml:space="preserve">85 社会保険・社会福祉・介護事業 </t>
    <phoneticPr fontId="27"/>
  </si>
  <si>
    <t xml:space="preserve">86 郵便局 </t>
    <phoneticPr fontId="27"/>
  </si>
  <si>
    <t xml:space="preserve">87 協同組合（他に分類されないもの） </t>
    <phoneticPr fontId="27"/>
  </si>
  <si>
    <t xml:space="preserve">88 廃棄物処理業 </t>
    <phoneticPr fontId="27"/>
  </si>
  <si>
    <t xml:space="preserve">89 自動車整備業 </t>
    <phoneticPr fontId="27"/>
  </si>
  <si>
    <t xml:space="preserve">90 機械等修理業（別掲を除く） </t>
    <phoneticPr fontId="27"/>
  </si>
  <si>
    <t xml:space="preserve">91 職業紹介・労働者派遣業 </t>
    <phoneticPr fontId="27"/>
  </si>
  <si>
    <t xml:space="preserve">92 その他の事業サービス業 </t>
    <phoneticPr fontId="27"/>
  </si>
  <si>
    <t xml:space="preserve">93 政治・経済・文化団体 </t>
    <phoneticPr fontId="27"/>
  </si>
  <si>
    <t xml:space="preserve">94 宗教 </t>
    <phoneticPr fontId="27"/>
  </si>
  <si>
    <t xml:space="preserve">95 その他のサービス業 </t>
    <phoneticPr fontId="27"/>
  </si>
  <si>
    <t xml:space="preserve">96 外国公務 </t>
    <phoneticPr fontId="27"/>
  </si>
  <si>
    <t xml:space="preserve">97 国家公務 </t>
    <phoneticPr fontId="27"/>
  </si>
  <si>
    <t xml:space="preserve">98 地方公務 </t>
    <phoneticPr fontId="27"/>
  </si>
  <si>
    <t xml:space="preserve">99 分類不能の産業 </t>
    <phoneticPr fontId="27"/>
  </si>
  <si>
    <t>日本標準産業中分類</t>
    <rPh sb="0" eb="2">
      <t>ニホン</t>
    </rPh>
    <rPh sb="2" eb="4">
      <t>ヒョウジュン</t>
    </rPh>
    <rPh sb="4" eb="6">
      <t>サンギョウ</t>
    </rPh>
    <rPh sb="6" eb="9">
      <t>チュウブンルイ</t>
    </rPh>
    <phoneticPr fontId="26"/>
  </si>
  <si>
    <t>バイオマス燃料</t>
    <rPh sb="5" eb="7">
      <t>ネンリョウ</t>
    </rPh>
    <phoneticPr fontId="24"/>
  </si>
  <si>
    <t>種類</t>
    <rPh sb="0" eb="2">
      <t>シュルイ</t>
    </rPh>
    <phoneticPr fontId="24"/>
  </si>
  <si>
    <t>構成比</t>
    <rPh sb="0" eb="3">
      <t>コウセイヒ</t>
    </rPh>
    <phoneticPr fontId="24"/>
  </si>
  <si>
    <t>紙くず</t>
    <rPh sb="0" eb="1">
      <t>カミ</t>
    </rPh>
    <phoneticPr fontId="24"/>
  </si>
  <si>
    <t>紙類</t>
  </si>
  <si>
    <t>新聞紙</t>
  </si>
  <si>
    <t>紙管</t>
  </si>
  <si>
    <t>草・木</t>
  </si>
  <si>
    <t>おがくず</t>
  </si>
  <si>
    <t>木片</t>
  </si>
  <si>
    <t>ベニア・合板・化粧版</t>
  </si>
  <si>
    <t>集成材・ボード</t>
  </si>
  <si>
    <t>木綿</t>
  </si>
  <si>
    <t>羊毛</t>
  </si>
  <si>
    <t>一般雑芥</t>
  </si>
  <si>
    <t>廃油(動植物系)</t>
    <rPh sb="3" eb="6">
      <t>ドウショクブツ</t>
    </rPh>
    <rPh sb="6" eb="7">
      <t>ケイ</t>
    </rPh>
    <phoneticPr fontId="0"/>
  </si>
  <si>
    <t>その他</t>
    <rPh sb="2" eb="3">
      <t>タ</t>
    </rPh>
    <phoneticPr fontId="0"/>
  </si>
  <si>
    <t>木くず</t>
    <rPh sb="0" eb="1">
      <t>キ</t>
    </rPh>
    <phoneticPr fontId="24"/>
  </si>
  <si>
    <t>繊維くず</t>
    <rPh sb="0" eb="2">
      <t>センイ</t>
    </rPh>
    <phoneticPr fontId="24"/>
  </si>
  <si>
    <t>その他</t>
    <rPh sb="2" eb="3">
      <t>タ</t>
    </rPh>
    <phoneticPr fontId="24"/>
  </si>
  <si>
    <t>％</t>
    <phoneticPr fontId="24"/>
  </si>
  <si>
    <t>kg/h</t>
  </si>
  <si>
    <t>MJ/h</t>
    <phoneticPr fontId="24"/>
  </si>
  <si>
    <t>バイオマス
（燃料）発熱量</t>
    <rPh sb="7" eb="9">
      <t>ネンリョウ</t>
    </rPh>
    <rPh sb="10" eb="12">
      <t>ハツネツ</t>
    </rPh>
    <rPh sb="12" eb="13">
      <t>リョウ</t>
    </rPh>
    <phoneticPr fontId="24"/>
  </si>
  <si>
    <t>Ｂ．バイオマス
（燃料）低位発熱量</t>
    <rPh sb="9" eb="11">
      <t>ネンリョウ</t>
    </rPh>
    <rPh sb="12" eb="14">
      <t>テイイ</t>
    </rPh>
    <rPh sb="14" eb="16">
      <t>ハツネツ</t>
    </rPh>
    <rPh sb="16" eb="17">
      <t>リョウ</t>
    </rPh>
    <phoneticPr fontId="24"/>
  </si>
  <si>
    <t>Ａ．バイオマス
（燃料）利用量</t>
    <rPh sb="9" eb="11">
      <t>ネンリョウ</t>
    </rPh>
    <rPh sb="12" eb="14">
      <t>リヨウ</t>
    </rPh>
    <rPh sb="14" eb="15">
      <t>リョウ</t>
    </rPh>
    <phoneticPr fontId="24"/>
  </si>
  <si>
    <t>①</t>
    <phoneticPr fontId="24"/>
  </si>
  <si>
    <t>Ｃ．非バイオマス
（燃料）利用量</t>
    <rPh sb="2" eb="3">
      <t>ヒ</t>
    </rPh>
    <rPh sb="10" eb="12">
      <t>ネンリョウ</t>
    </rPh>
    <rPh sb="13" eb="15">
      <t>リヨウ</t>
    </rPh>
    <rPh sb="15" eb="16">
      <t>リョウ</t>
    </rPh>
    <phoneticPr fontId="24"/>
  </si>
  <si>
    <t>Ｄ．非バイオマス
（燃料）低位発熱量</t>
    <rPh sb="2" eb="3">
      <t>ヒ</t>
    </rPh>
    <rPh sb="10" eb="12">
      <t>ネンリョウ</t>
    </rPh>
    <rPh sb="13" eb="15">
      <t>テイイ</t>
    </rPh>
    <rPh sb="15" eb="17">
      <t>ハツネツ</t>
    </rPh>
    <rPh sb="17" eb="18">
      <t>リョウ</t>
    </rPh>
    <phoneticPr fontId="24"/>
  </si>
  <si>
    <t>非バイオマス
（燃料）発熱量</t>
    <rPh sb="0" eb="1">
      <t>ヒ</t>
    </rPh>
    <rPh sb="8" eb="10">
      <t>ネンリョウ</t>
    </rPh>
    <rPh sb="11" eb="13">
      <t>ハツネツ</t>
    </rPh>
    <rPh sb="13" eb="14">
      <t>リョウ</t>
    </rPh>
    <phoneticPr fontId="24"/>
  </si>
  <si>
    <t>②</t>
    <phoneticPr fontId="24"/>
  </si>
  <si>
    <t>非バイオマス燃料</t>
    <rPh sb="0" eb="1">
      <t>ヒ</t>
    </rPh>
    <rPh sb="6" eb="8">
      <t>ネンリョウ</t>
    </rPh>
    <phoneticPr fontId="24"/>
  </si>
  <si>
    <t>廃プラスチック類</t>
    <rPh sb="0" eb="1">
      <t>ハイ</t>
    </rPh>
    <rPh sb="7" eb="8">
      <t>ルイ</t>
    </rPh>
    <phoneticPr fontId="24"/>
  </si>
  <si>
    <t>発泡スチロール</t>
  </si>
  <si>
    <t>フェノール樹脂</t>
  </si>
  <si>
    <t>混合樹脂製品</t>
    <phoneticPr fontId="24"/>
  </si>
  <si>
    <t>熱可塑性樹脂</t>
    <phoneticPr fontId="24"/>
  </si>
  <si>
    <t>ポリエチレン（ＰＥ）</t>
    <phoneticPr fontId="24"/>
  </si>
  <si>
    <t>ポリプロピレン（ＰＰ）</t>
    <phoneticPr fontId="24"/>
  </si>
  <si>
    <t>ポリスチレン（ＰＳ）</t>
    <phoneticPr fontId="24"/>
  </si>
  <si>
    <t>ＦＲＰ樹脂</t>
    <phoneticPr fontId="24"/>
  </si>
  <si>
    <t>ＰＥＴボトル</t>
    <phoneticPr fontId="24"/>
  </si>
  <si>
    <t>皮製品</t>
    <rPh sb="0" eb="1">
      <t>カワ</t>
    </rPh>
    <rPh sb="1" eb="3">
      <t>セイヒン</t>
    </rPh>
    <phoneticPr fontId="24"/>
  </si>
  <si>
    <t>ゴムくず</t>
    <phoneticPr fontId="24"/>
  </si>
  <si>
    <t>タイヤ</t>
    <phoneticPr fontId="24"/>
  </si>
  <si>
    <t>合成ゴム</t>
    <rPh sb="0" eb="2">
      <t>ゴウセイ</t>
    </rPh>
    <phoneticPr fontId="24"/>
  </si>
  <si>
    <t>廃油（石油系）</t>
    <rPh sb="0" eb="2">
      <t>ハイユ</t>
    </rPh>
    <rPh sb="3" eb="6">
      <t>セキユケイ</t>
    </rPh>
    <phoneticPr fontId="24"/>
  </si>
  <si>
    <t>ナイロン布</t>
    <rPh sb="4" eb="5">
      <t>ヌノ</t>
    </rPh>
    <phoneticPr fontId="24"/>
  </si>
  <si>
    <t>アクリル布</t>
    <rPh sb="4" eb="5">
      <t>ヌノ</t>
    </rPh>
    <phoneticPr fontId="24"/>
  </si>
  <si>
    <t>ビニロン布</t>
    <rPh sb="4" eb="5">
      <t>ヌノ</t>
    </rPh>
    <phoneticPr fontId="24"/>
  </si>
  <si>
    <t>ポリエステル布</t>
    <rPh sb="6" eb="7">
      <t>ヌノ</t>
    </rPh>
    <phoneticPr fontId="24"/>
  </si>
  <si>
    <t>構成比の合計</t>
    <rPh sb="0" eb="3">
      <t>コウセイヒ</t>
    </rPh>
    <rPh sb="4" eb="6">
      <t>ゴウケイ</t>
    </rPh>
    <phoneticPr fontId="24"/>
  </si>
  <si>
    <t>・バイオマス排水、家畜糞尿、食品残渣等を原料にする場合は、バイオマス依存率を１００％とする。</t>
    <phoneticPr fontId="24"/>
  </si>
  <si>
    <t>＝</t>
    <phoneticPr fontId="24"/>
  </si>
  <si>
    <t>×100＝ ①/（①+②）×100</t>
    <phoneticPr fontId="24"/>
  </si>
  <si>
    <t>バイオマス依存率＝</t>
    <rPh sb="5" eb="7">
      <t>イゾン</t>
    </rPh>
    <rPh sb="7" eb="8">
      <t>リツ</t>
    </rPh>
    <phoneticPr fontId="24"/>
  </si>
  <si>
    <t>バイオマス依存率計算書（バイオマス発電及びバイオマス熱利用）</t>
    <rPh sb="5" eb="7">
      <t>イゾン</t>
    </rPh>
    <rPh sb="7" eb="8">
      <t>リツ</t>
    </rPh>
    <rPh sb="8" eb="11">
      <t>ケイサンショ</t>
    </rPh>
    <rPh sb="17" eb="19">
      <t>ハツデン</t>
    </rPh>
    <rPh sb="19" eb="20">
      <t>オヨ</t>
    </rPh>
    <rPh sb="26" eb="27">
      <t>ネツ</t>
    </rPh>
    <rPh sb="27" eb="29">
      <t>リヨウ</t>
    </rPh>
    <phoneticPr fontId="24"/>
  </si>
  <si>
    <t>バイオマス依存率計算書（バイオマス燃料製造）</t>
    <rPh sb="5" eb="7">
      <t>イゾン</t>
    </rPh>
    <rPh sb="7" eb="8">
      <t>リツ</t>
    </rPh>
    <rPh sb="8" eb="11">
      <t>ケイサンショ</t>
    </rPh>
    <rPh sb="17" eb="19">
      <t>ネンリョウ</t>
    </rPh>
    <rPh sb="19" eb="21">
      <t>セイゾウ</t>
    </rPh>
    <phoneticPr fontId="24"/>
  </si>
  <si>
    <t>Ａ．バイオマス
（原料）利用量</t>
    <rPh sb="9" eb="11">
      <t>ゲンリョウ</t>
    </rPh>
    <rPh sb="12" eb="14">
      <t>リヨウ</t>
    </rPh>
    <rPh sb="14" eb="15">
      <t>リョウ</t>
    </rPh>
    <phoneticPr fontId="24"/>
  </si>
  <si>
    <t>Ｂ．バイオマス
（原料）低位発熱量</t>
    <rPh sb="9" eb="11">
      <t>ゲンリョウ</t>
    </rPh>
    <rPh sb="12" eb="14">
      <t>テイイ</t>
    </rPh>
    <rPh sb="14" eb="16">
      <t>ハツネツ</t>
    </rPh>
    <rPh sb="16" eb="17">
      <t>リョウ</t>
    </rPh>
    <phoneticPr fontId="24"/>
  </si>
  <si>
    <t>バイオマス
（原料）発熱量</t>
    <rPh sb="7" eb="9">
      <t>ゲンリョウ</t>
    </rPh>
    <rPh sb="10" eb="12">
      <t>ハツネツ</t>
    </rPh>
    <rPh sb="12" eb="13">
      <t>リョウ</t>
    </rPh>
    <phoneticPr fontId="24"/>
  </si>
  <si>
    <t>Ｃ．非バイオマス
（原料）利用量</t>
    <rPh sb="2" eb="3">
      <t>ヒ</t>
    </rPh>
    <rPh sb="10" eb="12">
      <t>ゲンリョウ</t>
    </rPh>
    <rPh sb="13" eb="15">
      <t>リヨウ</t>
    </rPh>
    <rPh sb="15" eb="16">
      <t>リョウ</t>
    </rPh>
    <phoneticPr fontId="24"/>
  </si>
  <si>
    <t>Ｄ．非バイオマス
（原料）低位発熱量</t>
    <rPh sb="2" eb="3">
      <t>ヒ</t>
    </rPh>
    <rPh sb="10" eb="12">
      <t>ゲンリョウ</t>
    </rPh>
    <rPh sb="13" eb="15">
      <t>テイイ</t>
    </rPh>
    <rPh sb="15" eb="17">
      <t>ハツネツ</t>
    </rPh>
    <rPh sb="17" eb="18">
      <t>リョウ</t>
    </rPh>
    <phoneticPr fontId="24"/>
  </si>
  <si>
    <t>非バイオマス
（原料）発熱量</t>
    <rPh sb="0" eb="1">
      <t>ヒ</t>
    </rPh>
    <rPh sb="8" eb="10">
      <t>ゲンリョウ</t>
    </rPh>
    <rPh sb="11" eb="13">
      <t>ハツネツ</t>
    </rPh>
    <rPh sb="13" eb="14">
      <t>リョウ</t>
    </rPh>
    <phoneticPr fontId="24"/>
  </si>
  <si>
    <t>・メタン発酵方式の場合は、発酵槽へ投じられるものをバイオマス原料とする。</t>
    <rPh sb="4" eb="6">
      <t>ハッコウ</t>
    </rPh>
    <rPh sb="6" eb="8">
      <t>ホウシキ</t>
    </rPh>
    <rPh sb="9" eb="11">
      <t>バアイ</t>
    </rPh>
    <rPh sb="13" eb="16">
      <t>ハッコウソウ</t>
    </rPh>
    <rPh sb="17" eb="18">
      <t>トウ</t>
    </rPh>
    <rPh sb="30" eb="32">
      <t>ゲンリョウ</t>
    </rPh>
    <phoneticPr fontId="24"/>
  </si>
  <si>
    <t>（１）風力発電出力</t>
    <rPh sb="3" eb="5">
      <t>フウリョク</t>
    </rPh>
    <rPh sb="5" eb="7">
      <t>ハツデン</t>
    </rPh>
    <rPh sb="7" eb="9">
      <t>シュツリョク</t>
    </rPh>
    <phoneticPr fontId="17"/>
  </si>
  <si>
    <t>（２）発電機</t>
    <rPh sb="3" eb="6">
      <t>ハツデンキ</t>
    </rPh>
    <phoneticPr fontId="17"/>
  </si>
  <si>
    <t>１基あたりの定格出力</t>
    <rPh sb="1" eb="2">
      <t>キ</t>
    </rPh>
    <rPh sb="6" eb="8">
      <t>テイカク</t>
    </rPh>
    <rPh sb="8" eb="10">
      <t>シュツリョク</t>
    </rPh>
    <phoneticPr fontId="10"/>
  </si>
  <si>
    <t>１台あたりの定格出力</t>
    <rPh sb="1" eb="2">
      <t>ダイ</t>
    </rPh>
    <rPh sb="6" eb="8">
      <t>テイカク</t>
    </rPh>
    <rPh sb="8" eb="10">
      <t>シュツリョク</t>
    </rPh>
    <phoneticPr fontId="10"/>
  </si>
  <si>
    <t>１台あたりの定格入出力</t>
    <rPh sb="1" eb="2">
      <t>ダイ</t>
    </rPh>
    <rPh sb="6" eb="8">
      <t>テイカク</t>
    </rPh>
    <rPh sb="8" eb="9">
      <t>イ</t>
    </rPh>
    <rPh sb="9" eb="11">
      <t>シュツリョク</t>
    </rPh>
    <phoneticPr fontId="10"/>
  </si>
  <si>
    <t>１台あたりの定格容量</t>
    <rPh sb="1" eb="2">
      <t>ダイ</t>
    </rPh>
    <rPh sb="6" eb="8">
      <t>テイカク</t>
    </rPh>
    <rPh sb="8" eb="10">
      <t>ヨウリョウ</t>
    </rPh>
    <phoneticPr fontId="10"/>
  </si>
  <si>
    <t>１台あたりの定格出力（連系）</t>
    <rPh sb="1" eb="2">
      <t>ダイ</t>
    </rPh>
    <rPh sb="6" eb="8">
      <t>テイカク</t>
    </rPh>
    <rPh sb="8" eb="10">
      <t>シュツリョク</t>
    </rPh>
    <rPh sb="11" eb="13">
      <t>レンケイ</t>
    </rPh>
    <phoneticPr fontId="9"/>
  </si>
  <si>
    <t>基数</t>
    <rPh sb="0" eb="2">
      <t>キスウ</t>
    </rPh>
    <phoneticPr fontId="15"/>
  </si>
  <si>
    <t>基</t>
    <rPh sb="0" eb="1">
      <t>モト</t>
    </rPh>
    <phoneticPr fontId="17"/>
  </si>
  <si>
    <t>台数</t>
    <rPh sb="0" eb="2">
      <t>ダイスウ</t>
    </rPh>
    <phoneticPr fontId="15"/>
  </si>
  <si>
    <t>発電方式</t>
    <rPh sb="0" eb="2">
      <t>ハツデン</t>
    </rPh>
    <rPh sb="2" eb="4">
      <t>ホウシキ</t>
    </rPh>
    <phoneticPr fontId="10"/>
  </si>
  <si>
    <t>定格出力</t>
    <rPh sb="0" eb="2">
      <t>テイカク</t>
    </rPh>
    <rPh sb="2" eb="4">
      <t>シュツリョク</t>
    </rPh>
    <phoneticPr fontId="10"/>
  </si>
  <si>
    <t>水の流量</t>
    <rPh sb="0" eb="1">
      <t>ミズ</t>
    </rPh>
    <rPh sb="2" eb="4">
      <t>リュウリョウ</t>
    </rPh>
    <phoneticPr fontId="29"/>
  </si>
  <si>
    <t>有効落差</t>
    <rPh sb="0" eb="2">
      <t>ユウコウ</t>
    </rPh>
    <rPh sb="2" eb="4">
      <t>ラクサ</t>
    </rPh>
    <phoneticPr fontId="10"/>
  </si>
  <si>
    <t>重力加速度</t>
    <rPh sb="0" eb="2">
      <t>ジュウリョク</t>
    </rPh>
    <rPh sb="2" eb="5">
      <t>カソクド</t>
    </rPh>
    <phoneticPr fontId="10"/>
  </si>
  <si>
    <t>m</t>
    <phoneticPr fontId="29"/>
  </si>
  <si>
    <t>％</t>
    <phoneticPr fontId="17"/>
  </si>
  <si>
    <t>水車の効率</t>
    <rPh sb="0" eb="2">
      <t>スイシャ</t>
    </rPh>
    <rPh sb="3" eb="5">
      <t>コウリツ</t>
    </rPh>
    <phoneticPr fontId="15"/>
  </si>
  <si>
    <t>発電機の効率</t>
    <rPh sb="0" eb="3">
      <t>ハツデンキ</t>
    </rPh>
    <rPh sb="4" eb="6">
      <t>コウリツ</t>
    </rPh>
    <phoneticPr fontId="15"/>
  </si>
  <si>
    <t>（２）水力発電設備及び出力</t>
    <rPh sb="3" eb="5">
      <t>スイリョク</t>
    </rPh>
    <rPh sb="5" eb="7">
      <t>ハツデン</t>
    </rPh>
    <rPh sb="7" eb="9">
      <t>セツビ</t>
    </rPh>
    <rPh sb="9" eb="10">
      <t>オヨ</t>
    </rPh>
    <rPh sb="11" eb="13">
      <t>シュツリョク</t>
    </rPh>
    <phoneticPr fontId="17"/>
  </si>
  <si>
    <t>（１）水力発電出力</t>
    <rPh sb="3" eb="5">
      <t>スイリョク</t>
    </rPh>
    <rPh sb="5" eb="7">
      <t>ハツデン</t>
    </rPh>
    <rPh sb="7" eb="9">
      <t>シュツリョク</t>
    </rPh>
    <phoneticPr fontId="17"/>
  </si>
  <si>
    <t>水系及び河川名</t>
    <rPh sb="0" eb="2">
      <t>スイケイ</t>
    </rPh>
    <rPh sb="2" eb="3">
      <t>オヨ</t>
    </rPh>
    <rPh sb="4" eb="6">
      <t>カセン</t>
    </rPh>
    <rPh sb="6" eb="7">
      <t>メイ</t>
    </rPh>
    <phoneticPr fontId="10"/>
  </si>
  <si>
    <t>河川管理者</t>
    <rPh sb="0" eb="2">
      <t>カセン</t>
    </rPh>
    <rPh sb="2" eb="5">
      <t>カンリシャ</t>
    </rPh>
    <phoneticPr fontId="9"/>
  </si>
  <si>
    <t>区分水系名</t>
    <rPh sb="0" eb="2">
      <t>クブン</t>
    </rPh>
    <rPh sb="2" eb="4">
      <t>スイケイ</t>
    </rPh>
    <rPh sb="4" eb="5">
      <t>メイ</t>
    </rPh>
    <phoneticPr fontId="10"/>
  </si>
  <si>
    <t>取水河川名</t>
    <rPh sb="0" eb="2">
      <t>シュスイ</t>
    </rPh>
    <rPh sb="2" eb="4">
      <t>カセン</t>
    </rPh>
    <rPh sb="4" eb="5">
      <t>メイ</t>
    </rPh>
    <phoneticPr fontId="10"/>
  </si>
  <si>
    <t>放水河川名</t>
    <rPh sb="0" eb="2">
      <t>ホウスイ</t>
    </rPh>
    <rPh sb="2" eb="4">
      <t>カセン</t>
    </rPh>
    <rPh sb="4" eb="5">
      <t>メイ</t>
    </rPh>
    <phoneticPr fontId="9"/>
  </si>
  <si>
    <t>（１）地熱発電出力</t>
    <rPh sb="3" eb="5">
      <t>チネツ</t>
    </rPh>
    <rPh sb="5" eb="7">
      <t>ハツデン</t>
    </rPh>
    <rPh sb="7" eb="9">
      <t>シュツリョク</t>
    </rPh>
    <phoneticPr fontId="17"/>
  </si>
  <si>
    <t>機器の種類</t>
    <rPh sb="0" eb="2">
      <t>キキ</t>
    </rPh>
    <rPh sb="3" eb="5">
      <t>シュルイ</t>
    </rPh>
    <phoneticPr fontId="9"/>
  </si>
  <si>
    <t>１台あたりの能力</t>
    <rPh sb="1" eb="2">
      <t>ダイ</t>
    </rPh>
    <rPh sb="6" eb="8">
      <t>ノウリョク</t>
    </rPh>
    <phoneticPr fontId="10"/>
  </si>
  <si>
    <t>能力合計</t>
    <rPh sb="0" eb="2">
      <t>ノウリョク</t>
    </rPh>
    <rPh sb="2" eb="4">
      <t>ゴウケイ</t>
    </rPh>
    <phoneticPr fontId="10"/>
  </si>
  <si>
    <t>１台あたりの交換容量</t>
    <rPh sb="1" eb="2">
      <t>ダイ</t>
    </rPh>
    <rPh sb="6" eb="8">
      <t>コウカン</t>
    </rPh>
    <rPh sb="8" eb="10">
      <t>ヨウリョウ</t>
    </rPh>
    <phoneticPr fontId="10"/>
  </si>
  <si>
    <t>交換容量合計</t>
    <rPh sb="0" eb="2">
      <t>コウカン</t>
    </rPh>
    <rPh sb="2" eb="4">
      <t>ヨウリョウ</t>
    </rPh>
    <rPh sb="4" eb="6">
      <t>ゴウケイ</t>
    </rPh>
    <phoneticPr fontId="10"/>
  </si>
  <si>
    <t>※バイオマス依存率60％以上</t>
    <rPh sb="6" eb="8">
      <t>イゾン</t>
    </rPh>
    <rPh sb="8" eb="9">
      <t>リツ</t>
    </rPh>
    <rPh sb="12" eb="14">
      <t>イジョウ</t>
    </rPh>
    <phoneticPr fontId="24"/>
  </si>
  <si>
    <t>（１）バイオマス発電出力</t>
    <rPh sb="8" eb="10">
      <t>ハツデン</t>
    </rPh>
    <rPh sb="10" eb="12">
      <t>シュツリョク</t>
    </rPh>
    <phoneticPr fontId="17"/>
  </si>
  <si>
    <t>発電方式</t>
    <rPh sb="0" eb="2">
      <t>ハツデン</t>
    </rPh>
    <rPh sb="2" eb="4">
      <t>ホウシキ</t>
    </rPh>
    <phoneticPr fontId="9"/>
  </si>
  <si>
    <t>（５）発電機</t>
    <rPh sb="3" eb="6">
      <t>ハツデンキ</t>
    </rPh>
    <phoneticPr fontId="17"/>
  </si>
  <si>
    <t>形態</t>
    <rPh sb="0" eb="2">
      <t>ケイタイ</t>
    </rPh>
    <phoneticPr fontId="10"/>
  </si>
  <si>
    <t>（２）バイオマス発電設備</t>
    <rPh sb="8" eb="10">
      <t>ハツデン</t>
    </rPh>
    <rPh sb="10" eb="12">
      <t>セツビ</t>
    </rPh>
    <phoneticPr fontId="17"/>
  </si>
  <si>
    <t>日</t>
    <rPh sb="0" eb="1">
      <t>ニチ</t>
    </rPh>
    <phoneticPr fontId="17"/>
  </si>
  <si>
    <t>年間稼働日数</t>
    <rPh sb="0" eb="2">
      <t>ネンカン</t>
    </rPh>
    <rPh sb="2" eb="4">
      <t>カドウ</t>
    </rPh>
    <rPh sb="4" eb="6">
      <t>ニッスウ</t>
    </rPh>
    <phoneticPr fontId="15"/>
  </si>
  <si>
    <t>（３）バイオマス燃料</t>
    <rPh sb="8" eb="10">
      <t>ネンリョウ</t>
    </rPh>
    <phoneticPr fontId="17"/>
  </si>
  <si>
    <t>種類</t>
    <rPh sb="0" eb="2">
      <t>シュルイ</t>
    </rPh>
    <phoneticPr fontId="10"/>
  </si>
  <si>
    <t>バイオマス依存率</t>
    <rPh sb="5" eb="7">
      <t>イゾン</t>
    </rPh>
    <rPh sb="7" eb="8">
      <t>リツ</t>
    </rPh>
    <phoneticPr fontId="15"/>
  </si>
  <si>
    <t>％</t>
    <phoneticPr fontId="29"/>
  </si>
  <si>
    <t>スタートアップの場合</t>
    <rPh sb="8" eb="10">
      <t>バアイ</t>
    </rPh>
    <phoneticPr fontId="29"/>
  </si>
  <si>
    <t>使用頻度</t>
    <rPh sb="0" eb="2">
      <t>シヨウ</t>
    </rPh>
    <rPh sb="2" eb="4">
      <t>ヒンド</t>
    </rPh>
    <phoneticPr fontId="15"/>
  </si>
  <si>
    <t>回/年</t>
    <rPh sb="0" eb="1">
      <t>カイ</t>
    </rPh>
    <rPh sb="2" eb="3">
      <t>ネン</t>
    </rPh>
    <phoneticPr fontId="29"/>
  </si>
  <si>
    <t>ｈ/日</t>
    <rPh sb="2" eb="3">
      <t>ニチ</t>
    </rPh>
    <phoneticPr fontId="29"/>
  </si>
  <si>
    <t>ｔ/回</t>
    <rPh sb="2" eb="3">
      <t>カイ</t>
    </rPh>
    <phoneticPr fontId="29"/>
  </si>
  <si>
    <t>その他</t>
    <rPh sb="2" eb="3">
      <t>タ</t>
    </rPh>
    <phoneticPr fontId="29"/>
  </si>
  <si>
    <t>（９）蓄電池</t>
    <rPh sb="3" eb="6">
      <t>チクデンチ</t>
    </rPh>
    <phoneticPr fontId="17"/>
  </si>
  <si>
    <t>←別紙４を作成すると自動計算される</t>
    <rPh sb="1" eb="3">
      <t>ベッシ</t>
    </rPh>
    <rPh sb="5" eb="7">
      <t>サクセイ</t>
    </rPh>
    <rPh sb="10" eb="12">
      <t>ジドウ</t>
    </rPh>
    <rPh sb="12" eb="14">
      <t>ケイサン</t>
    </rPh>
    <phoneticPr fontId="29"/>
  </si>
  <si>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</si>
  <si>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</si>
  <si>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</si>
  <si>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6"/>
  </si>
  <si>
    <t>行数</t>
    <rPh sb="0" eb="2">
      <t>ギョウスウ</t>
    </rPh>
    <phoneticPr fontId="26"/>
  </si>
  <si>
    <t>リスト</t>
    <phoneticPr fontId="26"/>
  </si>
  <si>
    <t>発電総出力</t>
    <rPh sb="0" eb="2">
      <t>ハツデン</t>
    </rPh>
    <rPh sb="2" eb="3">
      <t>ソウ</t>
    </rPh>
    <rPh sb="3" eb="5">
      <t>シュツリョク</t>
    </rPh>
    <phoneticPr fontId="9"/>
  </si>
  <si>
    <t>（７）バイオマス受入・供給設備　（※設置する場合のみ記入）</t>
    <rPh sb="8" eb="10">
      <t>ウケイレ</t>
    </rPh>
    <rPh sb="11" eb="13">
      <t>キョウキュウ</t>
    </rPh>
    <rPh sb="13" eb="15">
      <t>セツビ</t>
    </rPh>
    <rPh sb="18" eb="20">
      <t>セッチ</t>
    </rPh>
    <rPh sb="22" eb="24">
      <t>バアイ</t>
    </rPh>
    <rPh sb="26" eb="28">
      <t>キニュウ</t>
    </rPh>
    <phoneticPr fontId="17"/>
  </si>
  <si>
    <t>（８）冷却塔　（※設置する場合のみ記入）</t>
    <rPh sb="3" eb="6">
      <t>レイキャクトウ</t>
    </rPh>
    <phoneticPr fontId="17"/>
  </si>
  <si>
    <t>３．導入効果</t>
    <rPh sb="2" eb="4">
      <t>ドウニュウ</t>
    </rPh>
    <rPh sb="4" eb="6">
      <t>コウカ</t>
    </rPh>
    <phoneticPr fontId="9"/>
  </si>
  <si>
    <t>％</t>
    <phoneticPr fontId="9"/>
  </si>
  <si>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9"/>
  </si>
  <si>
    <t>年間稼働時間</t>
    <rPh sb="0" eb="2">
      <t>ネンカン</t>
    </rPh>
    <rPh sb="2" eb="4">
      <t>カドウ</t>
    </rPh>
    <rPh sb="4" eb="6">
      <t>ジカン</t>
    </rPh>
    <phoneticPr fontId="15"/>
  </si>
  <si>
    <t>灰の処分に係る資料</t>
    <rPh sb="0" eb="1">
      <t>ハイ</t>
    </rPh>
    <rPh sb="2" eb="4">
      <t>ショブン</t>
    </rPh>
    <rPh sb="5" eb="6">
      <t>カカ</t>
    </rPh>
    <rPh sb="7" eb="9">
      <t>シリョウ</t>
    </rPh>
    <phoneticPr fontId="9"/>
  </si>
  <si>
    <t>（ただし、離島及びへき地は、上記要件を除く。）</t>
    <rPh sb="5" eb="7">
      <t>リトウ</t>
    </rPh>
    <rPh sb="7" eb="8">
      <t>オヨ</t>
    </rPh>
    <rPh sb="11" eb="12">
      <t>チ</t>
    </rPh>
    <rPh sb="14" eb="16">
      <t>ジョウキ</t>
    </rPh>
    <rPh sb="16" eb="18">
      <t>ヨウケン</t>
    </rPh>
    <rPh sb="19" eb="20">
      <t>ノゾ</t>
    </rPh>
    <phoneticPr fontId="32"/>
  </si>
  <si>
    <t>形態</t>
    <rPh sb="0" eb="2">
      <t>ケイタイ</t>
    </rPh>
    <phoneticPr fontId="9"/>
  </si>
  <si>
    <t>形態　　：</t>
    <rPh sb="0" eb="2">
      <t>ケイタイ</t>
    </rPh>
    <phoneticPr fontId="9"/>
  </si>
  <si>
    <t>使用量</t>
    <rPh sb="0" eb="2">
      <t>シヨウ</t>
    </rPh>
    <rPh sb="2" eb="3">
      <t>リョウ</t>
    </rPh>
    <phoneticPr fontId="10"/>
  </si>
  <si>
    <t>製造量</t>
    <rPh sb="0" eb="2">
      <t>セイゾウ</t>
    </rPh>
    <rPh sb="2" eb="3">
      <t>リョウ</t>
    </rPh>
    <phoneticPr fontId="10"/>
  </si>
  <si>
    <t>低位発熱量</t>
    <rPh sb="0" eb="2">
      <t>テイイ</t>
    </rPh>
    <rPh sb="2" eb="4">
      <t>ハツネツ</t>
    </rPh>
    <rPh sb="4" eb="5">
      <t>リョウ</t>
    </rPh>
    <phoneticPr fontId="15"/>
  </si>
  <si>
    <t>１．メタン発酵方式</t>
    <phoneticPr fontId="32"/>
  </si>
  <si>
    <t>２．メタン発酵方式以外</t>
    <phoneticPr fontId="32"/>
  </si>
  <si>
    <t>　・ガス製造量：100 N㎥／日 以上</t>
    <phoneticPr fontId="32"/>
  </si>
  <si>
    <t>　・低位発熱量：18.84 MJ／N㎥（4,500kcal／N ㎥）以上</t>
    <phoneticPr fontId="32"/>
  </si>
  <si>
    <t>　・製造量：固形化 150kg／日 以上</t>
    <phoneticPr fontId="32"/>
  </si>
  <si>
    <t>　　　　　　　液 化 100kg／日 以上</t>
    <phoneticPr fontId="32"/>
  </si>
  <si>
    <t>　　　　　　　ガス化 450N㎥／日 以上</t>
    <phoneticPr fontId="32"/>
  </si>
  <si>
    <t>能力・容量</t>
    <rPh sb="0" eb="2">
      <t>ノウリョク</t>
    </rPh>
    <rPh sb="3" eb="5">
      <t>ヨウリョウ</t>
    </rPh>
    <phoneticPr fontId="10"/>
  </si>
  <si>
    <t>・バイオマス燃料利用計画</t>
    <rPh sb="6" eb="8">
      <t>ネンリョウ</t>
    </rPh>
    <rPh sb="8" eb="10">
      <t>リヨウ</t>
    </rPh>
    <rPh sb="10" eb="12">
      <t>ケイカク</t>
    </rPh>
    <phoneticPr fontId="9"/>
  </si>
  <si>
    <t>・バイオマス燃料製造計画</t>
    <rPh sb="6" eb="8">
      <t>ネンリョウ</t>
    </rPh>
    <rPh sb="8" eb="10">
      <t>セイゾウ</t>
    </rPh>
    <rPh sb="10" eb="12">
      <t>ケイカク</t>
    </rPh>
    <phoneticPr fontId="9"/>
  </si>
  <si>
    <t>・利用計画及び生産計画</t>
    <rPh sb="1" eb="3">
      <t>リヨウ</t>
    </rPh>
    <rPh sb="3" eb="5">
      <t>ケイカク</t>
    </rPh>
    <rPh sb="5" eb="6">
      <t>オヨ</t>
    </rPh>
    <rPh sb="7" eb="9">
      <t>セイサン</t>
    </rPh>
    <rPh sb="9" eb="11">
      <t>ケイカク</t>
    </rPh>
    <phoneticPr fontId="9"/>
  </si>
  <si>
    <t>年次</t>
    <rPh sb="0" eb="2">
      <t>ネンジ</t>
    </rPh>
    <phoneticPr fontId="32"/>
  </si>
  <si>
    <t>年間生産量</t>
    <rPh sb="0" eb="2">
      <t>ネンカン</t>
    </rPh>
    <rPh sb="2" eb="4">
      <t>セイサン</t>
    </rPh>
    <rPh sb="4" eb="5">
      <t>リョウ</t>
    </rPh>
    <phoneticPr fontId="32"/>
  </si>
  <si>
    <t>バイオマス燃料年間利用量</t>
    <rPh sb="5" eb="7">
      <t>ネンリョウ</t>
    </rPh>
    <rPh sb="7" eb="9">
      <t>ネンカン</t>
    </rPh>
    <rPh sb="9" eb="11">
      <t>リヨウ</t>
    </rPh>
    <rPh sb="11" eb="12">
      <t>リョウ</t>
    </rPh>
    <phoneticPr fontId="32"/>
  </si>
  <si>
    <t>合計</t>
    <rPh sb="0" eb="2">
      <t>ゴウケイ</t>
    </rPh>
    <phoneticPr fontId="32"/>
  </si>
  <si>
    <t>（単位：</t>
    <rPh sb="1" eb="3">
      <t>タンイ</t>
    </rPh>
    <phoneticPr fontId="32"/>
  </si>
  <si>
    <t>/年）</t>
    <rPh sb="1" eb="2">
      <t>ネン</t>
    </rPh>
    <phoneticPr fontId="32"/>
  </si>
  <si>
    <t>1年目</t>
    <rPh sb="1" eb="3">
      <t>ネンメ</t>
    </rPh>
    <phoneticPr fontId="32"/>
  </si>
  <si>
    <t>2年目</t>
    <rPh sb="1" eb="3">
      <t>ネンメ</t>
    </rPh>
    <phoneticPr fontId="32"/>
  </si>
  <si>
    <t>3年目</t>
    <rPh sb="1" eb="3">
      <t>ネンメ</t>
    </rPh>
    <phoneticPr fontId="32"/>
  </si>
  <si>
    <t>4年目</t>
    <rPh sb="1" eb="3">
      <t>ネンメ</t>
    </rPh>
    <phoneticPr fontId="32"/>
  </si>
  <si>
    <t>5年目</t>
    <rPh sb="1" eb="3">
      <t>ネンメ</t>
    </rPh>
    <phoneticPr fontId="32"/>
  </si>
  <si>
    <t>6年目</t>
    <rPh sb="1" eb="3">
      <t>ネンメ</t>
    </rPh>
    <phoneticPr fontId="32"/>
  </si>
  <si>
    <t>7年目</t>
    <rPh sb="1" eb="3">
      <t>ネンメ</t>
    </rPh>
    <phoneticPr fontId="32"/>
  </si>
  <si>
    <t>8年目</t>
    <rPh sb="1" eb="3">
      <t>ネンメ</t>
    </rPh>
    <phoneticPr fontId="32"/>
  </si>
  <si>
    <t>9年目</t>
    <rPh sb="1" eb="3">
      <t>ネンメ</t>
    </rPh>
    <phoneticPr fontId="32"/>
  </si>
  <si>
    <t>10年目</t>
    <rPh sb="2" eb="4">
      <t>ネンメ</t>
    </rPh>
    <phoneticPr fontId="32"/>
  </si>
  <si>
    <t>11年目</t>
    <rPh sb="2" eb="4">
      <t>ネンメ</t>
    </rPh>
    <phoneticPr fontId="32"/>
  </si>
  <si>
    <t>12年目</t>
    <rPh sb="2" eb="4">
      <t>ネンメ</t>
    </rPh>
    <phoneticPr fontId="32"/>
  </si>
  <si>
    <t>13年目</t>
    <rPh sb="2" eb="4">
      <t>ネンメ</t>
    </rPh>
    <phoneticPr fontId="32"/>
  </si>
  <si>
    <t>14年目</t>
    <rPh sb="2" eb="4">
      <t>ネンメ</t>
    </rPh>
    <phoneticPr fontId="32"/>
  </si>
  <si>
    <t>15年目</t>
    <rPh sb="2" eb="4">
      <t>ネンメ</t>
    </rPh>
    <phoneticPr fontId="32"/>
  </si>
  <si>
    <t>年間最大生産量</t>
    <rPh sb="0" eb="2">
      <t>ネンカン</t>
    </rPh>
    <rPh sb="2" eb="4">
      <t>サイダイ</t>
    </rPh>
    <rPh sb="4" eb="6">
      <t>セイサン</t>
    </rPh>
    <rPh sb="6" eb="7">
      <t>リョウ</t>
    </rPh>
    <phoneticPr fontId="9"/>
  </si>
  <si>
    <t>年間最大利用量</t>
    <rPh sb="0" eb="2">
      <t>ネンカン</t>
    </rPh>
    <rPh sb="2" eb="4">
      <t>サイダイ</t>
    </rPh>
    <rPh sb="4" eb="6">
      <t>リヨウ</t>
    </rPh>
    <rPh sb="6" eb="7">
      <t>リョウ</t>
    </rPh>
    <phoneticPr fontId="9"/>
  </si>
  <si>
    <t>設備利用率</t>
    <rPh sb="0" eb="2">
      <t>セツビ</t>
    </rPh>
    <rPh sb="2" eb="5">
      <t>リヨウリツ</t>
    </rPh>
    <phoneticPr fontId="9"/>
  </si>
  <si>
    <t>事業実施計画書</t>
    <rPh sb="0" eb="2">
      <t>ジギョウ</t>
    </rPh>
    <rPh sb="2" eb="4">
      <t>ジッシ</t>
    </rPh>
    <rPh sb="4" eb="7">
      <t>ケイカクショ</t>
    </rPh>
    <phoneticPr fontId="9"/>
  </si>
  <si>
    <r>
      <t>ｍ</t>
    </r>
    <r>
      <rPr>
        <vertAlign val="superscript"/>
        <sz val="11"/>
        <color indexed="8"/>
        <rFont val="ＭＳ Ｐ明朝"/>
        <family val="1"/>
        <charset val="128"/>
      </rPr>
      <t>3</t>
    </r>
    <phoneticPr fontId="9"/>
  </si>
  <si>
    <r>
      <t>m</t>
    </r>
    <r>
      <rPr>
        <vertAlign val="superscript"/>
        <sz val="11"/>
        <color indexed="8"/>
        <rFont val="ＭＳ Ｐ明朝"/>
        <family val="1"/>
        <charset val="128"/>
      </rPr>
      <t>3</t>
    </r>
    <r>
      <rPr>
        <sz val="11"/>
        <color indexed="8"/>
        <rFont val="ＭＳ Ｐ明朝"/>
        <family val="1"/>
        <charset val="128"/>
      </rPr>
      <t>/s</t>
    </r>
    <phoneticPr fontId="29"/>
  </si>
  <si>
    <r>
      <t>m/s</t>
    </r>
    <r>
      <rPr>
        <vertAlign val="superscript"/>
        <sz val="11"/>
        <color indexed="8"/>
        <rFont val="ＭＳ Ｐ明朝"/>
        <family val="1"/>
        <charset val="128"/>
      </rPr>
      <t>2</t>
    </r>
    <phoneticPr fontId="29"/>
  </si>
  <si>
    <t>①</t>
    <phoneticPr fontId="9"/>
  </si>
  <si>
    <t>②</t>
    <phoneticPr fontId="9"/>
  </si>
  <si>
    <t>←利用量の単位は、プルダウンリストから選択してください</t>
    <rPh sb="1" eb="3">
      <t>リヨウ</t>
    </rPh>
    <rPh sb="3" eb="4">
      <t>リョウ</t>
    </rPh>
    <rPh sb="5" eb="7">
      <t>タンイ</t>
    </rPh>
    <rPh sb="19" eb="21">
      <t>センタク</t>
    </rPh>
    <phoneticPr fontId="17"/>
  </si>
  <si>
    <t>※共同申請の場合は、リース使用者も記入すること。</t>
    <rPh sb="1" eb="3">
      <t>キョウドウ</t>
    </rPh>
    <rPh sb="3" eb="5">
      <t>シンセイ</t>
    </rPh>
    <rPh sb="6" eb="8">
      <t>バアイ</t>
    </rPh>
    <rPh sb="13" eb="16">
      <t>シヨウシャ</t>
    </rPh>
    <rPh sb="17" eb="19">
      <t>キニュウ</t>
    </rPh>
    <phoneticPr fontId="9"/>
  </si>
  <si>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9" eb="51">
      <t>シンセイ</t>
    </rPh>
    <rPh sb="51" eb="53">
      <t>ジギョウ</t>
    </rPh>
    <rPh sb="54" eb="56">
      <t>ジッシ</t>
    </rPh>
    <rPh sb="56" eb="58">
      <t>タイセイ</t>
    </rPh>
    <rPh sb="59" eb="61">
      <t>カンケツ</t>
    </rPh>
    <rPh sb="62" eb="64">
      <t>キサイ</t>
    </rPh>
    <rPh sb="69" eb="71">
      <t>テンプ</t>
    </rPh>
    <phoneticPr fontId="9"/>
  </si>
  <si>
    <t>第２号様式（第８条関係)</t>
    <rPh sb="0" eb="1">
      <t>ダイ</t>
    </rPh>
    <rPh sb="2" eb="3">
      <t>ゴウ</t>
    </rPh>
    <rPh sb="3" eb="5">
      <t>ヨウシキ</t>
    </rPh>
    <phoneticPr fontId="10"/>
  </si>
  <si>
    <t>～</t>
    <phoneticPr fontId="9"/>
  </si>
  <si>
    <t>第３号様式（第８条関係）</t>
    <phoneticPr fontId="9"/>
  </si>
  <si>
    <t>施設の住所</t>
    <rPh sb="0" eb="2">
      <t>シセツ</t>
    </rPh>
    <rPh sb="3" eb="5">
      <t>ジュウショ</t>
    </rPh>
    <phoneticPr fontId="9"/>
  </si>
  <si>
    <t xml:space="preserve"> フリガナ</t>
    <phoneticPr fontId="9"/>
  </si>
  <si>
    <t xml:space="preserve"> 名称</t>
    <rPh sb="1" eb="3">
      <t>メイショウ</t>
    </rPh>
    <phoneticPr fontId="9"/>
  </si>
  <si>
    <t xml:space="preserve"> 代表者名</t>
    <phoneticPr fontId="9"/>
  </si>
  <si>
    <t xml:space="preserve"> 資本金（出資金）</t>
    <phoneticPr fontId="9"/>
  </si>
  <si>
    <t xml:space="preserve"> 従業員数</t>
    <phoneticPr fontId="9"/>
  </si>
  <si>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9"/>
  </si>
  <si>
    <t>　に規定する統計基準のこと。</t>
  </si>
  <si>
    <t>※2 業種は、売上高が最も大きな業種を記載すること。</t>
  </si>
  <si>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0"/>
  </si>
  <si>
    <t>１台あたりの定格容量</t>
    <rPh sb="1" eb="2">
      <t>ダイ</t>
    </rPh>
    <rPh sb="6" eb="8">
      <t>テイカク</t>
    </rPh>
    <rPh sb="8" eb="10">
      <t>ヨウリョウ</t>
    </rPh>
    <rPh sb="9" eb="10">
      <t>テイヨウ</t>
    </rPh>
    <phoneticPr fontId="10"/>
  </si>
  <si>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9"/>
  </si>
  <si>
    <t>定格容量合計</t>
    <rPh sb="4" eb="6">
      <t>ゴウケイ</t>
    </rPh>
    <phoneticPr fontId="10"/>
  </si>
  <si>
    <t>（２）地熱発電設備の発電方式</t>
    <rPh sb="3" eb="5">
      <t>チネツ</t>
    </rPh>
    <rPh sb="5" eb="7">
      <t>ハツデン</t>
    </rPh>
    <rPh sb="7" eb="9">
      <t>セツビ</t>
    </rPh>
    <rPh sb="10" eb="12">
      <t>ハツデン</t>
    </rPh>
    <rPh sb="12" eb="14">
      <t>ホウシキ</t>
    </rPh>
    <phoneticPr fontId="9"/>
  </si>
  <si>
    <t>フラッシュ発電</t>
    <rPh sb="5" eb="7">
      <t>ハツデン</t>
    </rPh>
    <phoneticPr fontId="9"/>
  </si>
  <si>
    <t>　</t>
    <phoneticPr fontId="9"/>
  </si>
  <si>
    <t>バイナリー発電</t>
    <rPh sb="5" eb="7">
      <t>ハツデン</t>
    </rPh>
    <phoneticPr fontId="9"/>
  </si>
  <si>
    <t>（３）発電機</t>
    <rPh sb="3" eb="6">
      <t>ハツデンキ</t>
    </rPh>
    <phoneticPr fontId="9"/>
  </si>
  <si>
    <t>（４）タービン</t>
    <phoneticPr fontId="17"/>
  </si>
  <si>
    <t>（５）冷却塔　（※設置する場合のみ記入）</t>
    <rPh sb="3" eb="6">
      <t>レイキャクトウ</t>
    </rPh>
    <phoneticPr fontId="17"/>
  </si>
  <si>
    <t>（６）熱交換器　（※設置する場合のみ記入）</t>
    <rPh sb="3" eb="4">
      <t>ネツ</t>
    </rPh>
    <rPh sb="6" eb="7">
      <t>ウツワ</t>
    </rPh>
    <phoneticPr fontId="17"/>
  </si>
  <si>
    <t>（７）蓄電池</t>
    <rPh sb="3" eb="6">
      <t>チクデンチ</t>
    </rPh>
    <phoneticPr fontId="17"/>
  </si>
  <si>
    <t>掘削に係る資料</t>
    <rPh sb="0" eb="2">
      <t>クッサク</t>
    </rPh>
    <rPh sb="3" eb="4">
      <t>カカ</t>
    </rPh>
    <rPh sb="5" eb="7">
      <t>シリョウ</t>
    </rPh>
    <phoneticPr fontId="30"/>
  </si>
  <si>
    <t>１日あたりの設備稼働時間</t>
    <rPh sb="1" eb="2">
      <t>ニチ</t>
    </rPh>
    <rPh sb="6" eb="8">
      <t>セツビ</t>
    </rPh>
    <rPh sb="8" eb="10">
      <t>カドウ</t>
    </rPh>
    <rPh sb="10" eb="12">
      <t>ジカン</t>
    </rPh>
    <phoneticPr fontId="10"/>
  </si>
  <si>
    <t>←別紙４を作成すると自動計算されます</t>
    <rPh sb="1" eb="3">
      <t>ベッシ</t>
    </rPh>
    <rPh sb="5" eb="7">
      <t>サクセイ</t>
    </rPh>
    <rPh sb="10" eb="12">
      <t>ジドウ</t>
    </rPh>
    <rPh sb="12" eb="14">
      <t>ケイサン</t>
    </rPh>
    <phoneticPr fontId="29"/>
  </si>
  <si>
    <t>バイオマス依存率（※）</t>
    <rPh sb="5" eb="7">
      <t>イゾン</t>
    </rPh>
    <rPh sb="7" eb="8">
      <t>リツ</t>
    </rPh>
    <phoneticPr fontId="15"/>
  </si>
  <si>
    <t>１基あたりの容量</t>
    <rPh sb="1" eb="2">
      <t>キ</t>
    </rPh>
    <rPh sb="6" eb="8">
      <t>ヨウリョウ</t>
    </rPh>
    <phoneticPr fontId="10"/>
  </si>
  <si>
    <t>容量合計</t>
    <rPh sb="0" eb="2">
      <t>ヨウリョウ</t>
    </rPh>
    <rPh sb="2" eb="4">
      <t>ゴウケイ</t>
    </rPh>
    <phoneticPr fontId="10"/>
  </si>
  <si>
    <t>バイオマスの調達に係る資料</t>
    <rPh sb="6" eb="8">
      <t>チョウタツ</t>
    </rPh>
    <rPh sb="9" eb="10">
      <t>カカ</t>
    </rPh>
    <rPh sb="11" eb="13">
      <t>シリョウ</t>
    </rPh>
    <phoneticPr fontId="9"/>
  </si>
  <si>
    <t>低位発熱量を証明する資料</t>
    <rPh sb="0" eb="2">
      <t>テイイ</t>
    </rPh>
    <rPh sb="2" eb="4">
      <t>ハツネツ</t>
    </rPh>
    <rPh sb="4" eb="5">
      <t>リョウ</t>
    </rPh>
    <rPh sb="6" eb="8">
      <t>ショウメイ</t>
    </rPh>
    <rPh sb="10" eb="12">
      <t>シリョウ</t>
    </rPh>
    <phoneticPr fontId="9"/>
  </si>
  <si>
    <t>※バイオマス燃料製造を実施する場合のみ</t>
    <rPh sb="6" eb="8">
      <t>ネンリョウ</t>
    </rPh>
    <rPh sb="8" eb="10">
      <t>セイゾウ</t>
    </rPh>
    <rPh sb="11" eb="13">
      <t>ジッシ</t>
    </rPh>
    <rPh sb="15" eb="17">
      <t>バアイ</t>
    </rPh>
    <phoneticPr fontId="9"/>
  </si>
  <si>
    <t>（10）バイオマス燃料製造方式</t>
    <rPh sb="9" eb="11">
      <t>ネンリョウ</t>
    </rPh>
    <rPh sb="11" eb="13">
      <t>セイゾウ</t>
    </rPh>
    <rPh sb="13" eb="15">
      <t>ホウシキ</t>
    </rPh>
    <phoneticPr fontId="9"/>
  </si>
  <si>
    <t>・</t>
    <phoneticPr fontId="9"/>
  </si>
  <si>
    <t>（11）製造時のバイオマス依存率</t>
    <rPh sb="4" eb="6">
      <t>セイゾウ</t>
    </rPh>
    <rPh sb="6" eb="7">
      <t>ジ</t>
    </rPh>
    <rPh sb="13" eb="15">
      <t>イゾン</t>
    </rPh>
    <rPh sb="15" eb="16">
      <t>リツ</t>
    </rPh>
    <phoneticPr fontId="17"/>
  </si>
  <si>
    <t>（13）バイオマス燃料製造設備</t>
    <rPh sb="9" eb="11">
      <t>ネンリョウ</t>
    </rPh>
    <rPh sb="11" eb="13">
      <t>セイゾウ</t>
    </rPh>
    <rPh sb="13" eb="15">
      <t>セツビ</t>
    </rPh>
    <phoneticPr fontId="17"/>
  </si>
  <si>
    <t>（14）バイオマス原料受入・供給設備</t>
    <rPh sb="9" eb="11">
      <t>ゲンリョウ</t>
    </rPh>
    <rPh sb="11" eb="13">
      <t>ウケイレ</t>
    </rPh>
    <rPh sb="14" eb="16">
      <t>キョウキュウ</t>
    </rPh>
    <rPh sb="16" eb="18">
      <t>セツビ</t>
    </rPh>
    <phoneticPr fontId="17"/>
  </si>
  <si>
    <t>（15）バイオマス燃料貯蔵設備</t>
    <rPh sb="9" eb="11">
      <t>ネンリョウ</t>
    </rPh>
    <rPh sb="11" eb="13">
      <t>チョゾウ</t>
    </rPh>
    <rPh sb="13" eb="15">
      <t>セツビ</t>
    </rPh>
    <phoneticPr fontId="17"/>
  </si>
  <si>
    <t>（16）前処理設備</t>
    <rPh sb="4" eb="7">
      <t>マエショリ</t>
    </rPh>
    <rPh sb="7" eb="9">
      <t>セツビ</t>
    </rPh>
    <phoneticPr fontId="17"/>
  </si>
  <si>
    <t>（17）後処理設備</t>
    <rPh sb="4" eb="5">
      <t>アト</t>
    </rPh>
    <rPh sb="5" eb="7">
      <t>ショリ</t>
    </rPh>
    <rPh sb="7" eb="9">
      <t>セツビ</t>
    </rPh>
    <phoneticPr fontId="17"/>
  </si>
  <si>
    <t>（２）蓄電池の導入計画（導入する場合のみ）</t>
    <rPh sb="3" eb="6">
      <t>チクデンチ</t>
    </rPh>
    <rPh sb="7" eb="9">
      <t>ドウニュウ</t>
    </rPh>
    <rPh sb="9" eb="11">
      <t>ケイカク</t>
    </rPh>
    <rPh sb="12" eb="14">
      <t>ドウニュウ</t>
    </rPh>
    <rPh sb="16" eb="18">
      <t>バアイ</t>
    </rPh>
    <phoneticPr fontId="9"/>
  </si>
  <si>
    <t>（12）製造するバイオマス燃料</t>
    <rPh sb="4" eb="6">
      <t>セイゾウ</t>
    </rPh>
    <rPh sb="13" eb="15">
      <t>ネンリョウ</t>
    </rPh>
    <phoneticPr fontId="17"/>
  </si>
  <si>
    <t>←プルダウンリストから選択してください。</t>
    <rPh sb="11" eb="13">
      <t>センタク</t>
    </rPh>
    <phoneticPr fontId="29"/>
  </si>
  <si>
    <t>※バイオマス依存率60％以上</t>
    <rPh sb="6" eb="8">
      <t>イゾン</t>
    </rPh>
    <rPh sb="8" eb="9">
      <t>リツ</t>
    </rPh>
    <rPh sb="12" eb="14">
      <t>イジョウ</t>
    </rPh>
    <phoneticPr fontId="29"/>
  </si>
  <si>
    <t>（３）蓄電池</t>
    <rPh sb="3" eb="6">
      <t>チクデンチ</t>
    </rPh>
    <phoneticPr fontId="17"/>
  </si>
  <si>
    <t>（３）発電機</t>
    <rPh sb="3" eb="6">
      <t>ハツデンキ</t>
    </rPh>
    <phoneticPr fontId="17"/>
  </si>
  <si>
    <t>（４）水車</t>
    <rPh sb="3" eb="5">
      <t>スイシャ</t>
    </rPh>
    <phoneticPr fontId="17"/>
  </si>
  <si>
    <t>（５）変圧器</t>
    <rPh sb="3" eb="6">
      <t>ヘンアツキ</t>
    </rPh>
    <phoneticPr fontId="17"/>
  </si>
  <si>
    <t>（６）水系及び河川</t>
    <rPh sb="3" eb="5">
      <t>スイケイ</t>
    </rPh>
    <rPh sb="5" eb="6">
      <t>オヨ</t>
    </rPh>
    <rPh sb="7" eb="9">
      <t>カセン</t>
    </rPh>
    <phoneticPr fontId="17"/>
  </si>
  <si>
    <t>（７）水系及び使用河川</t>
    <rPh sb="3" eb="5">
      <t>スイケイ</t>
    </rPh>
    <rPh sb="5" eb="6">
      <t>オヨ</t>
    </rPh>
    <rPh sb="7" eb="9">
      <t>シヨウ</t>
    </rPh>
    <rPh sb="9" eb="11">
      <t>カセン</t>
    </rPh>
    <phoneticPr fontId="17"/>
  </si>
  <si>
    <t>（８）蓄電池</t>
    <rPh sb="3" eb="6">
      <t>チクデンチ</t>
    </rPh>
    <phoneticPr fontId="17"/>
  </si>
  <si>
    <t>円</t>
    <rPh sb="0" eb="1">
      <t>エン</t>
    </rPh>
    <phoneticPr fontId="17"/>
  </si>
  <si>
    <t>人</t>
    <rPh sb="0" eb="1">
      <t>ニン</t>
    </rPh>
    <phoneticPr fontId="17"/>
  </si>
  <si>
    <t>（添付資料18）</t>
    <rPh sb="1" eb="3">
      <t>テンプ</t>
    </rPh>
    <rPh sb="3" eb="5">
      <t>シリョウ</t>
    </rPh>
    <phoneticPr fontId="9"/>
  </si>
  <si>
    <t>第４号様式：別紙３</t>
    <phoneticPr fontId="10"/>
  </si>
  <si>
    <t>第４号様式：別紙3（2）</t>
    <phoneticPr fontId="10"/>
  </si>
  <si>
    <t>※選定に当たっては、見積書等による競争に付してください。</t>
    <rPh sb="1" eb="3">
      <t>センテイ</t>
    </rPh>
    <rPh sb="4" eb="5">
      <t>ア</t>
    </rPh>
    <rPh sb="10" eb="12">
      <t>ミツモ</t>
    </rPh>
    <rPh sb="12" eb="13">
      <t>ショ</t>
    </rPh>
    <rPh sb="13" eb="14">
      <t>トウ</t>
    </rPh>
    <rPh sb="17" eb="19">
      <t>キョウソウ</t>
    </rPh>
    <rPh sb="20" eb="21">
      <t>フ</t>
    </rPh>
    <phoneticPr fontId="9"/>
  </si>
  <si>
    <t>※算定方法は、別紙3のとおり。</t>
    <rPh sb="1" eb="3">
      <t>サンテイ</t>
    </rPh>
    <rPh sb="3" eb="5">
      <t>ホウホウ</t>
    </rPh>
    <rPh sb="7" eb="9">
      <t>ベッシ</t>
    </rPh>
    <phoneticPr fontId="9"/>
  </si>
  <si>
    <t>（６）バイオマスボイラ-</t>
    <phoneticPr fontId="17"/>
  </si>
  <si>
    <t>（添付資料19）</t>
    <rPh sb="1" eb="3">
      <t>テンプ</t>
    </rPh>
    <rPh sb="3" eb="5">
      <t>シリョウ</t>
    </rPh>
    <phoneticPr fontId="9"/>
  </si>
  <si>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0"/>
  </si>
  <si>
    <t>地産地消型再エネ増強プロジェクト
申請関係様式の印刷要領</t>
    <rPh sb="17" eb="19">
      <t>シンセイ</t>
    </rPh>
    <rPh sb="19" eb="21">
      <t>カンケイ</t>
    </rPh>
    <rPh sb="21" eb="23">
      <t>ヨウシキ</t>
    </rPh>
    <rPh sb="24" eb="26">
      <t>インサツ</t>
    </rPh>
    <rPh sb="26" eb="28">
      <t>ヨウリョウ</t>
    </rPh>
    <phoneticPr fontId="10"/>
  </si>
  <si>
    <t>地産地消型再エネ増強プロジェクト入力データ</t>
    <rPh sb="16" eb="18">
      <t>ニュウリョク</t>
    </rPh>
    <phoneticPr fontId="17"/>
  </si>
  <si>
    <t>助成対象事業の名称</t>
    <rPh sb="2" eb="4">
      <t>タイショウ</t>
    </rPh>
    <rPh sb="4" eb="6">
      <t>ジギョウ</t>
    </rPh>
    <rPh sb="7" eb="9">
      <t>メイショウ</t>
    </rPh>
    <phoneticPr fontId="9"/>
  </si>
  <si>
    <t>助成対象事業者</t>
    <rPh sb="2" eb="4">
      <t>タイショウ</t>
    </rPh>
    <rPh sb="4" eb="6">
      <t>ジギョウ</t>
    </rPh>
    <rPh sb="6" eb="7">
      <t>シャ</t>
    </rPh>
    <phoneticPr fontId="17"/>
  </si>
  <si>
    <t>助成金交付申請書</t>
    <rPh sb="0" eb="3">
      <t>ジョセイキン</t>
    </rPh>
    <rPh sb="2" eb="3">
      <t>キン</t>
    </rPh>
    <phoneticPr fontId="9"/>
  </si>
  <si>
    <t>助成対象事業の名称</t>
    <rPh sb="0" eb="2">
      <t>ジョセイ</t>
    </rPh>
    <rPh sb="2" eb="4">
      <t>タイショウ</t>
    </rPh>
    <rPh sb="4" eb="6">
      <t>ジギョウ</t>
    </rPh>
    <phoneticPr fontId="10"/>
  </si>
  <si>
    <t>申請担当者連絡先＊</t>
    <rPh sb="0" eb="2">
      <t>シンセイ</t>
    </rPh>
    <rPh sb="2" eb="5">
      <t>タントウシャ</t>
    </rPh>
    <rPh sb="5" eb="8">
      <t>レンラクサキ</t>
    </rPh>
    <phoneticPr fontId="10"/>
  </si>
  <si>
    <t>会社名</t>
    <rPh sb="0" eb="2">
      <t>カイシャ</t>
    </rPh>
    <rPh sb="2" eb="3">
      <t>メイ</t>
    </rPh>
    <phoneticPr fontId="9"/>
  </si>
  <si>
    <t>部課名</t>
    <rPh sb="0" eb="2">
      <t>ブカ</t>
    </rPh>
    <rPh sb="2" eb="3">
      <t>メイ</t>
    </rPh>
    <phoneticPr fontId="9"/>
  </si>
  <si>
    <t>担当者氏名</t>
    <rPh sb="0" eb="3">
      <t>タントウシャ</t>
    </rPh>
    <rPh sb="3" eb="5">
      <t>シメイ</t>
    </rPh>
    <phoneticPr fontId="9"/>
  </si>
  <si>
    <t>E-mail</t>
    <phoneticPr fontId="9"/>
  </si>
  <si>
    <t>電話番号　</t>
    <rPh sb="0" eb="2">
      <t>デンワ</t>
    </rPh>
    <rPh sb="2" eb="4">
      <t>バンゴウ</t>
    </rPh>
    <phoneticPr fontId="9"/>
  </si>
  <si>
    <t>電話番号</t>
    <phoneticPr fontId="10"/>
  </si>
  <si>
    <r>
      <t>(1) 助成</t>
    </r>
    <r>
      <rPr>
        <sz val="11"/>
        <color indexed="8"/>
        <rFont val="ＭＳ Ｐ明朝"/>
        <family val="1"/>
        <charset val="128"/>
      </rPr>
      <t>事業に要する経費</t>
    </r>
    <rPh sb="4" eb="6">
      <t>ジョセイ</t>
    </rPh>
    <rPh sb="6" eb="8">
      <t>ジギョウ</t>
    </rPh>
    <phoneticPr fontId="9"/>
  </si>
  <si>
    <t>(3) 助成対象経費</t>
    <phoneticPr fontId="9"/>
  </si>
  <si>
    <t>(4) 助成金交付申請額</t>
    <phoneticPr fontId="9"/>
  </si>
  <si>
    <t>（助成対象事業者）</t>
    <rPh sb="3" eb="5">
      <t>タイショウ</t>
    </rPh>
    <rPh sb="5" eb="7">
      <t>ジギョウ</t>
    </rPh>
    <rPh sb="7" eb="8">
      <t>シャ</t>
    </rPh>
    <phoneticPr fontId="10"/>
  </si>
  <si>
    <t>助成対象事業の実施に係る同意書</t>
    <rPh sb="2" eb="4">
      <t>タイショウ</t>
    </rPh>
    <rPh sb="4" eb="6">
      <t>ジギョウ</t>
    </rPh>
    <rPh sb="7" eb="9">
      <t>ジッシ</t>
    </rPh>
    <rPh sb="10" eb="11">
      <t>カカワ</t>
    </rPh>
    <rPh sb="12" eb="15">
      <t>ドウイショ</t>
    </rPh>
    <phoneticPr fontId="10"/>
  </si>
  <si>
    <t>１．助成対象設備の導入施設</t>
    <rPh sb="4" eb="6">
      <t>タイショウ</t>
    </rPh>
    <rPh sb="6" eb="8">
      <t>セツビ</t>
    </rPh>
    <rPh sb="9" eb="11">
      <t>ドウニュウ</t>
    </rPh>
    <rPh sb="11" eb="13">
      <t>シセツ</t>
    </rPh>
    <phoneticPr fontId="10"/>
  </si>
  <si>
    <t>助成対象事業の目的</t>
    <rPh sb="2" eb="4">
      <t>タイショウ</t>
    </rPh>
    <rPh sb="4" eb="6">
      <t>ジギョウ</t>
    </rPh>
    <rPh sb="7" eb="9">
      <t>モクテキ</t>
    </rPh>
    <phoneticPr fontId="9"/>
  </si>
  <si>
    <t>助成対象事業の開始及び
完了予定日</t>
    <rPh sb="2" eb="4">
      <t>タイショウ</t>
    </rPh>
    <rPh sb="4" eb="6">
      <t>ジギョウ</t>
    </rPh>
    <rPh sb="7" eb="9">
      <t>カイシ</t>
    </rPh>
    <rPh sb="9" eb="10">
      <t>オヨ</t>
    </rPh>
    <rPh sb="12" eb="14">
      <t>カンリョウ</t>
    </rPh>
    <rPh sb="14" eb="17">
      <t>ヨテイビ</t>
    </rPh>
    <phoneticPr fontId="10"/>
  </si>
  <si>
    <t>（３）助成対象事業者に関する情報</t>
    <rPh sb="5" eb="7">
      <t>タイショウ</t>
    </rPh>
    <rPh sb="7" eb="9">
      <t>ジギョウ</t>
    </rPh>
    <rPh sb="9" eb="10">
      <t>シャ</t>
    </rPh>
    <rPh sb="11" eb="12">
      <t>カン</t>
    </rPh>
    <rPh sb="14" eb="16">
      <t>ジョウホウ</t>
    </rPh>
    <phoneticPr fontId="9"/>
  </si>
  <si>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</si>
  <si>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</si>
  <si>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</si>
  <si>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</si>
  <si>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</si>
  <si>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</si>
  <si>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</si>
  <si>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9"/>
  </si>
  <si>
    <t>太陽光発電</t>
    <phoneticPr fontId="17"/>
  </si>
  <si>
    <t>太陽光発電・蓄電池</t>
  </si>
  <si>
    <t>風力発電・蓄電池</t>
  </si>
  <si>
    <t>水力発電・蓄電池</t>
  </si>
  <si>
    <t>地熱発電・蓄電池</t>
  </si>
  <si>
    <t>バイオマス発電・蓄電池</t>
  </si>
  <si>
    <t>住所</t>
    <rPh sb="0" eb="2">
      <t>ジュウショ</t>
    </rPh>
    <phoneticPr fontId="9"/>
  </si>
  <si>
    <t>系統連系協議</t>
    <rPh sb="0" eb="4">
      <t>ケイトウレンケイ</t>
    </rPh>
    <rPh sb="4" eb="6">
      <t>キョウギ</t>
    </rPh>
    <phoneticPr fontId="9"/>
  </si>
  <si>
    <t>売電の有無</t>
    <rPh sb="0" eb="2">
      <t>バイデン</t>
    </rPh>
    <rPh sb="3" eb="5">
      <t>ウム</t>
    </rPh>
    <phoneticPr fontId="9"/>
  </si>
  <si>
    <t>導入済み再生可能エネルギー利用設備の種別</t>
    <rPh sb="0" eb="2">
      <t>ドウニュウ</t>
    </rPh>
    <rPh sb="2" eb="3">
      <t>ズ</t>
    </rPh>
    <phoneticPr fontId="9"/>
  </si>
  <si>
    <t>（４）余剰電力売電の有無</t>
    <rPh sb="3" eb="5">
      <t>ヨジョウ</t>
    </rPh>
    <rPh sb="5" eb="7">
      <t>デンリョク</t>
    </rPh>
    <rPh sb="7" eb="9">
      <t>バイデン</t>
    </rPh>
    <rPh sb="10" eb="12">
      <t>ウム</t>
    </rPh>
    <phoneticPr fontId="9"/>
  </si>
  <si>
    <t>←共通様式１の助成対象経費（蓄電池を除く）を入力してください</t>
    <rPh sb="1" eb="3">
      <t>キョウツウ</t>
    </rPh>
    <rPh sb="3" eb="5">
      <t>ヨウシキ</t>
    </rPh>
    <rPh sb="14" eb="17">
      <t>チクデンチ</t>
    </rPh>
    <rPh sb="18" eb="19">
      <t>ノゾ</t>
    </rPh>
    <rPh sb="22" eb="24">
      <t>ニュウリョク</t>
    </rPh>
    <phoneticPr fontId="9"/>
  </si>
  <si>
    <t>（４）助成燃料等　（※使用する場合のみ記入）</t>
    <rPh sb="5" eb="7">
      <t>ネンリョウ</t>
    </rPh>
    <rPh sb="7" eb="8">
      <t>トウ</t>
    </rPh>
    <rPh sb="11" eb="13">
      <t>シヨウ</t>
    </rPh>
    <rPh sb="15" eb="17">
      <t>バアイ</t>
    </rPh>
    <rPh sb="19" eb="21">
      <t>キニュウ</t>
    </rPh>
    <phoneticPr fontId="17"/>
  </si>
  <si>
    <t>助成金等の名称</t>
    <rPh sb="3" eb="4">
      <t>トウ</t>
    </rPh>
    <rPh sb="5" eb="7">
      <t>メイショウ</t>
    </rPh>
    <phoneticPr fontId="9"/>
  </si>
  <si>
    <t>助成金等の目的</t>
    <rPh sb="3" eb="4">
      <t>トウ</t>
    </rPh>
    <rPh sb="5" eb="7">
      <t>モクテキ</t>
    </rPh>
    <phoneticPr fontId="9"/>
  </si>
  <si>
    <t xml:space="preserve">第１号様式（第８条関係)  </t>
    <phoneticPr fontId="10"/>
  </si>
  <si>
    <t>1/2枚目</t>
    <phoneticPr fontId="9"/>
  </si>
  <si>
    <t>2/2枚目</t>
    <phoneticPr fontId="65"/>
  </si>
  <si>
    <t>%</t>
    <phoneticPr fontId="9"/>
  </si>
  <si>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</si>
  <si>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</si>
  <si>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</si>
  <si>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</si>
  <si>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</si>
  <si>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</si>
  <si>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</si>
  <si>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</si>
  <si>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</si>
  <si>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</si>
  <si>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</si>
  <si>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</si>
  <si>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</si>
  <si>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</si>
  <si>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</si>
  <si>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</si>
  <si>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</si>
  <si>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</si>
  <si>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</si>
  <si>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</si>
  <si>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</si>
  <si>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</si>
  <si>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</si>
  <si>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</si>
  <si>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</si>
  <si>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</si>
  <si>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</si>
  <si>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</si>
  <si>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</si>
  <si>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</si>
  <si>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</si>
  <si>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</si>
  <si>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</si>
  <si>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</si>
  <si>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</si>
  <si>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</si>
  <si>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</si>
  <si>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</si>
  <si>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</si>
  <si>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</si>
  <si>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</si>
  <si>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</si>
  <si>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</si>
  <si>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</si>
  <si>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</si>
  <si>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</si>
  <si>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</si>
  <si>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</si>
  <si>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</si>
  <si>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</si>
  <si>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</si>
  <si>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</si>
  <si>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</si>
  <si>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</si>
  <si>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</si>
  <si>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</si>
  <si>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</si>
  <si>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</si>
  <si>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</si>
  <si>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</si>
  <si>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</si>
  <si>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</si>
  <si>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</si>
  <si>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</si>
  <si>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</si>
  <si>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</si>
  <si>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</si>
  <si>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</si>
  <si>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</si>
  <si>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</si>
  <si>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</si>
  <si>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</si>
  <si>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</si>
  <si>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</si>
  <si>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</si>
  <si>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</si>
  <si>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</si>
  <si>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</si>
  <si>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</si>
  <si>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</si>
  <si>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</si>
  <si>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</si>
  <si>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</si>
  <si>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</si>
  <si>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</si>
  <si>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</si>
  <si>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</si>
  <si>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</si>
  <si>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</si>
  <si>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</si>
  <si>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</si>
  <si>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</si>
  <si>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</si>
  <si>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</si>
  <si>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</si>
  <si>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</si>
  <si>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</si>
  <si>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</si>
  <si>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</si>
  <si>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</si>
  <si>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</si>
  <si>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</si>
  <si>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</si>
  <si>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</si>
  <si>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</si>
  <si>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</si>
  <si>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</si>
  <si>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</si>
  <si>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</si>
  <si>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</si>
  <si>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</si>
  <si>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</si>
  <si>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</si>
  <si>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</si>
  <si>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</si>
  <si>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</si>
  <si>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</si>
  <si>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</si>
  <si>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</si>
  <si>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</si>
  <si>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</si>
  <si>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</si>
  <si>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</si>
  <si>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</si>
  <si>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</si>
  <si>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</si>
  <si>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</si>
  <si>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</si>
  <si>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</si>
  <si>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</si>
  <si>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</si>
  <si>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</si>
  <si>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</si>
  <si>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</si>
  <si>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</si>
  <si>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</si>
  <si>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</si>
  <si>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</si>
  <si>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</si>
  <si>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</si>
  <si>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</si>
  <si>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</si>
  <si>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</si>
  <si>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</si>
  <si>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</si>
  <si>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</si>
  <si>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</si>
  <si>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</si>
  <si>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</si>
  <si>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</si>
  <si>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</si>
  <si>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</si>
  <si>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</si>
  <si>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</si>
  <si>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</si>
  <si>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</si>
  <si>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</si>
  <si>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</si>
  <si>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</si>
  <si>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</si>
  <si>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</si>
  <si>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</si>
  <si>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</si>
  <si>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</si>
  <si>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</si>
  <si>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</si>
  <si>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</si>
  <si>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</si>
  <si>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</si>
  <si>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</si>
  <si>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</si>
  <si>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</si>
  <si>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</si>
  <si>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</si>
  <si>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</si>
  <si>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</si>
  <si>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</si>
  <si>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</si>
  <si>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</si>
  <si>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</si>
  <si>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</si>
  <si>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</si>
  <si>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</si>
  <si>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</si>
  <si>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</si>
  <si>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</si>
  <si>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</si>
  <si>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</si>
  <si>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</si>
  <si>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</si>
  <si>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</si>
  <si>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</si>
  <si>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</si>
  <si>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</si>
  <si>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</si>
  <si>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</si>
  <si>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</si>
  <si>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</si>
  <si>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</si>
  <si>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</si>
  <si>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</si>
  <si>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</si>
  <si>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</si>
  <si>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</si>
  <si>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</si>
  <si>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</si>
  <si>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</si>
  <si>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</si>
  <si>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</si>
  <si>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</si>
  <si>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</si>
  <si>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</si>
  <si>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</si>
  <si>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</si>
  <si>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</si>
  <si>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</si>
  <si>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</si>
  <si>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</si>
  <si>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</si>
  <si>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</si>
  <si>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</si>
  <si>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</si>
  <si>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</si>
  <si>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</si>
  <si>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</si>
  <si>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</si>
  <si>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</si>
  <si>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</si>
  <si>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</si>
  <si>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</si>
  <si>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</si>
  <si>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</si>
  <si>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</si>
  <si>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</si>
  <si>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</si>
  <si>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</si>
  <si>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</si>
  <si>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</si>
  <si>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</si>
  <si>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</si>
  <si>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</si>
  <si>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</si>
  <si>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</si>
  <si>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</si>
  <si>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</si>
  <si>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</si>
  <si>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</si>
  <si>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</si>
  <si>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</si>
  <si>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</si>
  <si>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</si>
  <si>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</si>
  <si>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</si>
  <si>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</si>
  <si>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</si>
  <si>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</si>
  <si>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</si>
  <si>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</si>
  <si>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</si>
  <si>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</si>
  <si>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</si>
  <si>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</si>
  <si>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</si>
  <si>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</si>
  <si>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</si>
  <si>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</si>
  <si>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</si>
  <si>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</si>
  <si>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</si>
  <si>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</si>
  <si>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</si>
  <si>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</si>
  <si>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</si>
  <si>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</si>
  <si>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</si>
  <si>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</si>
  <si>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</si>
  <si>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</si>
  <si>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</si>
  <si>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</si>
  <si>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</si>
  <si>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</si>
  <si>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</si>
  <si>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</si>
  <si>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</si>
  <si>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</si>
  <si>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</si>
  <si>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</si>
  <si>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</si>
  <si>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</si>
  <si>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</si>
  <si>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</si>
  <si>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</si>
  <si>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</si>
  <si>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</si>
  <si>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</si>
  <si>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</si>
  <si>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</si>
  <si>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</si>
  <si>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</si>
  <si>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</si>
  <si>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</si>
  <si>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</si>
  <si>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</si>
  <si>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</si>
  <si>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</si>
  <si>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</si>
  <si>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</si>
  <si>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</si>
  <si>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</si>
  <si>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</si>
  <si>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</si>
  <si>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</si>
  <si>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</si>
  <si>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</si>
  <si>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</si>
  <si>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</si>
  <si>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</si>
  <si>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</si>
  <si>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</si>
  <si>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</si>
  <si>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</si>
  <si>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</si>
  <si>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</si>
  <si>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</si>
  <si>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</si>
  <si>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</si>
  <si>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</si>
  <si>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</si>
  <si>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</si>
  <si>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</si>
  <si>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</si>
  <si>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</si>
  <si>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</si>
  <si>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</si>
  <si>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</si>
  <si>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</si>
  <si>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</si>
  <si>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</si>
  <si>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</si>
  <si>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</si>
  <si>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</si>
  <si>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</si>
  <si>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</si>
  <si>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</si>
  <si>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</si>
  <si>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</si>
  <si>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</si>
  <si>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</si>
  <si>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</si>
  <si>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</si>
  <si>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</si>
  <si>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</si>
  <si>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</si>
  <si>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</si>
  <si>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</si>
  <si>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</si>
  <si>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</si>
  <si>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</si>
  <si>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</si>
  <si>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</si>
  <si>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</si>
  <si>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</si>
  <si>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</si>
  <si>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</si>
  <si>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</si>
  <si>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</si>
  <si>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</si>
  <si>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</si>
  <si>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</si>
  <si>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</si>
  <si>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</si>
  <si>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</si>
  <si>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</si>
  <si>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</si>
  <si>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</si>
  <si>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</si>
  <si>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</si>
  <si>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</si>
  <si>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</si>
  <si>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</si>
  <si>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</si>
  <si>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</si>
  <si>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</si>
  <si>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</si>
  <si>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</si>
  <si>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</si>
  <si>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</si>
  <si>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</si>
  <si>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</si>
  <si>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</si>
  <si>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</si>
  <si>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</si>
  <si>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</si>
  <si>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</si>
  <si>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</si>
  <si>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</si>
  <si>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</si>
  <si>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</si>
  <si>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</si>
  <si>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</si>
  <si>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</si>
  <si>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</si>
  <si>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</si>
  <si>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</si>
  <si>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</si>
  <si>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</si>
  <si>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</si>
  <si>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</si>
  <si>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</si>
  <si>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</si>
  <si>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</si>
  <si>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</si>
  <si>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</si>
  <si>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</si>
  <si>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</si>
  <si>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</si>
  <si>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</si>
  <si>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</si>
  <si>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</si>
  <si>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</si>
  <si>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</si>
  <si>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</si>
  <si>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</si>
  <si>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</si>
  <si>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</si>
  <si>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</si>
  <si>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</si>
  <si>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</si>
  <si>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</si>
  <si>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</si>
  <si>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</si>
  <si>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</si>
  <si>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</si>
  <si>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</si>
  <si>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</si>
  <si>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</si>
  <si>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</si>
  <si>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</si>
  <si>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</si>
  <si>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</si>
  <si>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</si>
  <si>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</si>
  <si>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</si>
  <si>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</si>
  <si>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</si>
  <si>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</si>
  <si>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</si>
  <si>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</si>
  <si>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</si>
  <si>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</si>
  <si>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</si>
  <si>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</si>
  <si>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</si>
  <si>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</si>
  <si>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</si>
  <si>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</si>
  <si>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</si>
  <si>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</si>
  <si>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</si>
  <si>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</si>
  <si>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</si>
  <si>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</si>
  <si>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</si>
  <si>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</si>
  <si>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</si>
  <si>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</si>
  <si>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</si>
  <si>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</si>
  <si>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</si>
  <si>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</si>
  <si>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</si>
  <si>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</si>
  <si>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</si>
  <si>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</si>
  <si>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</si>
  <si>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</si>
  <si>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</si>
  <si>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</si>
  <si>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</si>
  <si>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</si>
  <si>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</si>
  <si>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</si>
  <si>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</si>
  <si>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</si>
  <si>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</si>
  <si>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</si>
  <si>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</si>
  <si>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</si>
  <si>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</si>
  <si>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</si>
  <si>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</si>
  <si>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</si>
  <si>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</si>
  <si>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</si>
  <si>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</si>
  <si>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</si>
  <si>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</si>
  <si>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</si>
  <si>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</si>
  <si>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</si>
  <si>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</si>
  <si>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</si>
  <si>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</si>
  <si>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</si>
  <si>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</si>
  <si>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</si>
  <si>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</si>
  <si>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</si>
  <si>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</si>
  <si>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</si>
  <si>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</si>
  <si>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</si>
  <si>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</si>
  <si>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</si>
  <si>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</si>
  <si>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</si>
  <si>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</si>
  <si>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</si>
  <si>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</si>
  <si>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</si>
  <si>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</si>
  <si>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</si>
  <si>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</si>
  <si>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</si>
  <si>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</si>
  <si>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</si>
  <si>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</si>
  <si>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</si>
  <si>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</si>
  <si>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</si>
  <si>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</si>
  <si>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</si>
  <si>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</si>
  <si>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</si>
  <si>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</si>
  <si>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</si>
  <si>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</si>
  <si>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</si>
  <si>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</si>
  <si>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</si>
  <si>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</si>
  <si>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</si>
  <si>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</si>
  <si>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</si>
  <si>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</si>
  <si>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</si>
  <si>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</si>
  <si>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</si>
  <si>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</si>
  <si>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</si>
  <si>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</si>
  <si>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</si>
  <si>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</si>
  <si>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</si>
  <si>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</si>
  <si>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</si>
  <si>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</si>
  <si>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</si>
  <si>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</si>
  <si>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</si>
  <si>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</si>
  <si>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</si>
  <si>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</si>
  <si>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</si>
  <si>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</si>
  <si>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</si>
  <si>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</si>
  <si>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</si>
  <si>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</si>
  <si>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</si>
  <si>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</si>
  <si>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</si>
  <si>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</si>
  <si>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</si>
  <si>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</si>
  <si>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</si>
  <si>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</si>
  <si>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</si>
  <si>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</si>
  <si>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</si>
  <si>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</si>
  <si>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</si>
  <si>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</si>
  <si>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</si>
  <si>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</si>
  <si>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</si>
  <si>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</si>
  <si>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</si>
  <si>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</si>
  <si>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</si>
  <si>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</si>
  <si>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</si>
  <si>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</si>
  <si>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</si>
  <si>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</si>
  <si>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</si>
  <si>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</si>
  <si>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</si>
  <si>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</si>
  <si>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</si>
  <si>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</si>
  <si>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</si>
  <si>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</si>
  <si>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</si>
  <si>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</si>
  <si>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</si>
  <si>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</si>
  <si>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</si>
  <si>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</si>
  <si>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</si>
  <si>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</si>
  <si>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</si>
  <si>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</si>
  <si>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</si>
  <si>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</si>
  <si>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</si>
  <si>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</si>
  <si>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</si>
  <si>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</si>
  <si>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</si>
  <si>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</si>
  <si>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</si>
  <si>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</si>
  <si>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</si>
  <si>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</si>
  <si>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</si>
  <si>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</si>
  <si>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</si>
  <si>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</si>
  <si>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</si>
  <si>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</si>
  <si>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</si>
  <si>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</si>
  <si>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</si>
  <si>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</si>
  <si>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</si>
  <si>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</si>
  <si>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</si>
  <si>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</si>
  <si>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</si>
  <si>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</si>
  <si>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</si>
  <si>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</si>
  <si>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</si>
  <si>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</si>
  <si>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</si>
  <si>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</si>
  <si>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</si>
  <si>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</si>
  <si>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</si>
  <si>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</si>
  <si>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</si>
  <si>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</si>
  <si>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</si>
  <si>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</si>
  <si>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</si>
  <si>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</si>
  <si>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</si>
  <si>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</si>
  <si>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</si>
  <si>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</si>
  <si>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</si>
  <si>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</si>
  <si>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</si>
  <si>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</si>
  <si>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</si>
  <si>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</si>
  <si>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</si>
  <si>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</si>
  <si>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</si>
  <si>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</si>
  <si>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</si>
  <si>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</si>
  <si>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</si>
  <si>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</si>
  <si>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</si>
  <si>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</si>
  <si>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</si>
  <si>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</si>
  <si>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</si>
  <si>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</si>
  <si>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</si>
  <si>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</si>
  <si>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</si>
  <si>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</si>
  <si>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</si>
  <si>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</si>
  <si>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</si>
  <si>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</si>
  <si>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</si>
  <si>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</si>
  <si>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</si>
  <si>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</si>
  <si>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</si>
  <si>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</si>
  <si>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</si>
  <si>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</si>
  <si>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</si>
  <si>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</si>
  <si>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</si>
  <si>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</si>
  <si>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</si>
  <si>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</si>
  <si>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</si>
  <si>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</si>
  <si>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</si>
  <si>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</si>
  <si>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</si>
  <si>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</si>
  <si>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</si>
  <si>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</si>
  <si>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</si>
  <si>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</si>
  <si>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</si>
  <si>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</si>
  <si>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</si>
  <si>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</si>
  <si>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</si>
  <si>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</si>
  <si>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</si>
  <si>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</si>
  <si>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</si>
  <si>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</si>
  <si>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</si>
  <si>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</si>
  <si>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</si>
  <si>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</si>
  <si>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</si>
  <si>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</si>
  <si>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</si>
  <si>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</si>
  <si>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</si>
  <si>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</si>
  <si>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</si>
  <si>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</si>
  <si>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</si>
  <si>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</si>
  <si>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</si>
  <si>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</si>
  <si>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</si>
  <si>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</si>
  <si>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</si>
  <si>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</si>
  <si>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</si>
  <si>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</si>
  <si>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</si>
  <si>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</si>
  <si>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</si>
  <si>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</si>
  <si>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</si>
  <si>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</si>
  <si>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</si>
  <si>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</si>
  <si>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</si>
  <si>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</si>
  <si>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</si>
  <si>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</si>
  <si>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</si>
  <si>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</si>
  <si>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</si>
  <si>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</si>
  <si>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</si>
  <si>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</si>
  <si>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</si>
  <si>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</si>
  <si>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</si>
  <si>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</si>
  <si>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</si>
  <si>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</si>
  <si>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</si>
  <si>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</si>
  <si>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</si>
  <si>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</si>
  <si>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</si>
  <si>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</si>
  <si>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</si>
  <si>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</si>
  <si>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</si>
  <si>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</si>
  <si>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</si>
  <si>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</si>
  <si>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</si>
  <si>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</si>
  <si>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</si>
  <si>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</si>
  <si>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</si>
  <si>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</si>
  <si>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</si>
  <si>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</si>
  <si>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</si>
  <si>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</si>
  <si>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</si>
  <si>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</si>
  <si>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</si>
  <si>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</si>
  <si>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</si>
  <si>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</si>
  <si>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</si>
  <si>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</si>
  <si>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</si>
  <si>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</si>
  <si>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</si>
  <si>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</si>
  <si>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</si>
  <si>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</si>
  <si>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</si>
  <si>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</si>
  <si>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</si>
  <si>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</si>
  <si>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</si>
  <si>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</si>
  <si>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</si>
  <si>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</si>
  <si>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</si>
  <si>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</si>
  <si>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</si>
  <si>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</si>
  <si>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</si>
  <si>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</si>
  <si>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</si>
  <si>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</si>
  <si>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</si>
  <si>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</si>
  <si>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</si>
  <si>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</si>
  <si>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</si>
  <si>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</si>
  <si>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</si>
  <si>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</si>
  <si>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</si>
  <si>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</si>
  <si>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</si>
  <si>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</si>
  <si>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</si>
  <si>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</si>
  <si>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</si>
  <si>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</si>
  <si>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</si>
  <si>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</si>
  <si>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</si>
  <si>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</si>
  <si>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</si>
  <si>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</si>
  <si>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</si>
  <si>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</si>
  <si>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</si>
  <si>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</si>
  <si>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</si>
  <si>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</si>
  <si>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</si>
  <si>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</si>
  <si>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</si>
  <si>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</si>
  <si>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</si>
  <si>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</si>
  <si>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</si>
  <si>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</si>
  <si>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</si>
  <si>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</si>
  <si>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</si>
  <si>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</si>
  <si>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</si>
  <si>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</si>
  <si>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</si>
  <si>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</si>
  <si>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</si>
  <si>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</si>
  <si>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</si>
  <si>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</si>
  <si>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</si>
  <si>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</si>
  <si>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</si>
  <si>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</si>
  <si>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</si>
  <si>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</si>
  <si>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</si>
  <si>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</si>
  <si>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</si>
  <si>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</si>
  <si>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</si>
  <si>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</si>
  <si>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</si>
  <si>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</si>
  <si>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</si>
  <si>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</si>
  <si>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</si>
  <si>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</si>
  <si>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</si>
  <si>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</si>
  <si>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</si>
  <si>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</si>
  <si>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</si>
  <si>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</si>
  <si>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</si>
  <si>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</si>
  <si>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</si>
  <si>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</si>
  <si>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</si>
  <si>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</si>
  <si>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</si>
  <si>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</si>
  <si>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</si>
  <si>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</si>
  <si>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</si>
  <si>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</si>
  <si>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</si>
  <si>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</si>
  <si>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</si>
  <si>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</si>
  <si>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</si>
  <si>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</si>
  <si>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</si>
  <si>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</si>
  <si>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</si>
  <si>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</si>
  <si>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</si>
  <si>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</si>
  <si>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</si>
  <si>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</si>
  <si>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</si>
  <si>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</si>
  <si>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</si>
  <si>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</si>
  <si>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</si>
  <si>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</si>
  <si>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</si>
  <si>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</si>
  <si>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</si>
  <si>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</si>
  <si>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</si>
  <si>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</si>
  <si>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</si>
  <si>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</si>
  <si>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</si>
  <si>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</si>
  <si>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</si>
  <si>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</si>
  <si>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</si>
  <si>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</si>
  <si>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</si>
  <si>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</si>
  <si>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</si>
  <si>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</si>
  <si>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</si>
  <si>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</si>
  <si>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</si>
  <si>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</si>
  <si>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</si>
  <si>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</si>
  <si>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</si>
  <si>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</si>
  <si>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</si>
  <si>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</si>
  <si>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</si>
  <si>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</si>
  <si>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</si>
  <si>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</si>
  <si>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</si>
  <si>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</si>
  <si>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</si>
  <si>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</si>
  <si>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</si>
  <si>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</si>
  <si>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</si>
  <si>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</si>
  <si>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</si>
  <si>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</si>
  <si>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</si>
  <si>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</si>
  <si>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</si>
  <si>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</si>
  <si>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</si>
  <si>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</si>
  <si>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</si>
  <si>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</si>
  <si>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</si>
  <si>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</si>
  <si>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</si>
  <si>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</si>
  <si>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</si>
  <si>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</si>
  <si>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</si>
  <si>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</si>
  <si>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</si>
  <si>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</si>
  <si>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</si>
  <si>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</si>
  <si>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</si>
  <si>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</si>
  <si>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</si>
  <si>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</si>
  <si>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</si>
  <si>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</si>
  <si>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</si>
  <si>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</si>
  <si>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</si>
  <si>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</si>
  <si>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</si>
  <si>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</si>
  <si>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</si>
  <si>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</si>
  <si>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</si>
  <si>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</si>
  <si>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</si>
  <si>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</si>
  <si>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</si>
  <si>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</si>
  <si>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</si>
  <si>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</si>
  <si>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</si>
  <si>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</si>
  <si>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</si>
  <si>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</si>
  <si>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</si>
  <si>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</si>
  <si>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</si>
  <si>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</si>
  <si>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</si>
  <si>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</si>
  <si>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</si>
  <si>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</si>
  <si>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</si>
  <si>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</si>
  <si>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</si>
  <si>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</si>
  <si>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</si>
  <si>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</si>
  <si>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</si>
  <si>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</si>
  <si>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</si>
  <si>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</si>
  <si>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</si>
  <si>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</si>
  <si>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</si>
  <si>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</si>
  <si>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</si>
  <si>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</si>
  <si>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</si>
  <si>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</si>
  <si>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</si>
  <si>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</si>
  <si>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</si>
  <si>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</si>
  <si>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</si>
  <si>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</si>
  <si>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</si>
  <si>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</si>
  <si>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</si>
  <si>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</si>
  <si>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</si>
  <si>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</si>
  <si>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</si>
  <si>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</si>
  <si>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</si>
  <si>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</si>
  <si>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</si>
  <si>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</si>
  <si>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</si>
  <si>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</si>
  <si>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</si>
  <si>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</si>
  <si>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</si>
  <si>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</si>
  <si>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</si>
  <si>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</si>
  <si>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</si>
  <si>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</si>
  <si>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</si>
  <si>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</si>
  <si>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</si>
  <si>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</si>
  <si>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</si>
  <si>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</si>
  <si>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</si>
  <si>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</si>
  <si>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</si>
  <si>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</si>
  <si>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</si>
  <si>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</si>
  <si>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</si>
  <si>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</si>
  <si>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</si>
  <si>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</si>
  <si>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</si>
  <si>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</si>
  <si>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</si>
  <si>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</si>
  <si>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</si>
  <si>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</si>
  <si>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</si>
  <si>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</si>
  <si>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</si>
  <si>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</si>
  <si>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</si>
  <si>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</si>
  <si>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</si>
  <si>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</si>
  <si>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</si>
  <si>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</si>
  <si>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</si>
  <si>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</si>
  <si>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</si>
  <si>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</si>
  <si>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</si>
  <si>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</si>
  <si>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</si>
  <si>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</si>
  <si>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</si>
  <si>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</si>
  <si>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</si>
  <si>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</si>
  <si>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</si>
  <si>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</si>
  <si>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</si>
  <si>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</si>
  <si>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</si>
  <si>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</si>
  <si>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</si>
  <si>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</si>
  <si>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</si>
  <si>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</si>
  <si>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</si>
  <si>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</si>
  <si>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</si>
  <si>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</si>
  <si>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</si>
  <si>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</si>
  <si>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</si>
  <si>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</si>
  <si>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</si>
  <si>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</si>
  <si>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</si>
  <si>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</si>
  <si>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</si>
  <si>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</si>
  <si>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</si>
  <si>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</si>
  <si>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</si>
  <si>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</si>
  <si>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</si>
  <si>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</si>
  <si>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</si>
  <si>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</si>
  <si>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</si>
  <si>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</si>
  <si>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</si>
  <si>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</si>
  <si>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</si>
  <si>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</si>
  <si>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</si>
  <si>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</si>
  <si>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</si>
  <si>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</si>
  <si>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</si>
  <si>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</si>
  <si>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</si>
  <si>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</si>
  <si>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</si>
  <si>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</si>
  <si>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</si>
  <si>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</si>
  <si>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</si>
  <si>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</si>
  <si>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</si>
  <si>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</si>
  <si>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</si>
  <si>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</si>
  <si>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</si>
  <si>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</si>
  <si>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</si>
  <si>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</si>
  <si>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</si>
  <si>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</si>
  <si>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</si>
  <si>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</si>
  <si>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</si>
  <si>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</si>
  <si>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</si>
  <si>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</si>
  <si>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</si>
  <si>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</si>
  <si>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</si>
  <si>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</si>
  <si>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</si>
  <si>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</si>
  <si>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</si>
  <si>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</si>
  <si>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</si>
  <si>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</si>
  <si>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</si>
  <si>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</si>
  <si>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</si>
  <si>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</si>
  <si>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</si>
  <si>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</si>
  <si>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</si>
  <si>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</si>
  <si>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</si>
  <si>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</si>
  <si>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</si>
  <si>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</si>
  <si>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</si>
  <si>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</si>
  <si>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</si>
  <si>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</si>
  <si>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</si>
  <si>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</si>
  <si>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</si>
  <si>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</si>
  <si>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</si>
  <si>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</si>
  <si>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</si>
  <si>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</si>
  <si>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</si>
  <si>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</si>
  <si>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</si>
  <si>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</si>
  <si>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</si>
  <si>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</si>
  <si>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</si>
  <si>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</si>
  <si>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</si>
  <si>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</si>
  <si>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</si>
  <si>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</si>
  <si>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</si>
  <si>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</si>
  <si>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</si>
  <si>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</si>
  <si>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</si>
  <si>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</si>
  <si>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</si>
  <si>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</si>
  <si>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</si>
  <si>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</si>
  <si>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</si>
  <si>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</si>
  <si>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</si>
  <si>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</si>
  <si>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</si>
  <si>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</si>
  <si>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</si>
  <si>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</si>
  <si>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</si>
  <si>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</si>
  <si>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</si>
  <si>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</si>
  <si>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</si>
  <si>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</si>
  <si>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</si>
  <si>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</si>
  <si>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</si>
  <si>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</si>
  <si>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</si>
  <si>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</si>
  <si>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</si>
  <si>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</si>
  <si>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</si>
  <si>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</si>
  <si>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</si>
  <si>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</si>
  <si>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</si>
  <si>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</si>
  <si>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</si>
  <si>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</si>
  <si>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</si>
  <si>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</si>
  <si>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</si>
  <si>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</si>
  <si>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</si>
  <si>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</si>
  <si>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</si>
  <si>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</si>
  <si>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</si>
  <si>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</si>
  <si>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</si>
  <si>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</si>
  <si>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</si>
  <si>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</si>
  <si>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</si>
  <si>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</si>
  <si>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</si>
  <si>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</si>
  <si>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</si>
  <si>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</si>
  <si>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</si>
  <si>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</si>
  <si>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</si>
  <si>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</si>
  <si>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</si>
  <si>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</si>
  <si>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</si>
  <si>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</si>
  <si>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</si>
  <si>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</si>
  <si>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</si>
  <si>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</si>
  <si>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</si>
  <si>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</si>
  <si>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</si>
  <si>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</si>
  <si>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</si>
  <si>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</si>
  <si>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</si>
  <si>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</si>
  <si>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</si>
  <si>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</si>
  <si>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</si>
  <si>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</si>
  <si>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</si>
  <si>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</si>
  <si>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</si>
  <si>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</si>
  <si>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</si>
  <si>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</si>
  <si>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</si>
  <si>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</si>
  <si>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</si>
  <si>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</si>
  <si>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</si>
  <si>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</si>
  <si>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</si>
  <si>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</si>
  <si>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</si>
  <si>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</si>
  <si>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</si>
  <si>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</si>
  <si>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</si>
  <si>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</si>
  <si>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</si>
  <si>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</si>
  <si>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</si>
  <si>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</si>
  <si>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</si>
  <si>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</si>
  <si>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</si>
  <si>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</si>
  <si>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</si>
  <si>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</si>
  <si>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</si>
  <si>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</si>
  <si>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</si>
  <si>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</si>
  <si>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</si>
  <si>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</si>
  <si>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</si>
  <si>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</si>
  <si>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</si>
  <si>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</si>
  <si>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</si>
  <si>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</si>
  <si>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</si>
  <si>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</si>
  <si>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</si>
  <si>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</si>
  <si>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</si>
  <si>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</si>
  <si>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</si>
  <si>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</si>
  <si>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</si>
  <si>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</si>
  <si>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</si>
  <si>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</si>
  <si>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</si>
  <si>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</si>
  <si>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</si>
  <si>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</si>
  <si>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</si>
  <si>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</si>
  <si>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</si>
  <si>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</si>
  <si>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</si>
  <si>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</si>
  <si>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</si>
  <si>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</si>
  <si>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</si>
  <si>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</si>
  <si>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</si>
  <si>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</si>
  <si>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</si>
  <si>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</si>
  <si>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</si>
  <si>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</si>
  <si>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</si>
  <si>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</si>
  <si>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</si>
  <si>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</si>
  <si>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</si>
  <si>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</si>
  <si>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</si>
  <si>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</si>
  <si>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</si>
  <si>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</si>
  <si>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</si>
  <si>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</si>
  <si>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</si>
  <si>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</si>
  <si>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</si>
  <si>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</si>
  <si>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</si>
  <si>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</si>
  <si>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</si>
  <si>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</si>
  <si>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</si>
  <si>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</si>
  <si>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</si>
  <si>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</si>
  <si>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</si>
  <si>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</si>
  <si>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</si>
  <si>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</si>
  <si>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</si>
  <si>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</si>
  <si>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</si>
  <si>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</si>
  <si>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</si>
  <si>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</si>
  <si>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</si>
  <si>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</si>
  <si>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</si>
  <si>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</si>
  <si>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</si>
  <si>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</si>
  <si>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</si>
  <si>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</si>
  <si>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</si>
  <si>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</si>
  <si>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</si>
  <si>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</si>
  <si>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</si>
  <si>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</si>
  <si>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</si>
  <si>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</si>
  <si>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</si>
  <si>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</si>
  <si>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</si>
  <si>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</si>
  <si>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</si>
  <si>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</si>
  <si>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</si>
  <si>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</si>
  <si>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</si>
  <si>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</si>
  <si>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</si>
  <si>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</si>
  <si>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</si>
  <si>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</si>
  <si>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</si>
  <si>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</si>
  <si>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</si>
  <si>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</si>
  <si>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</si>
  <si>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</si>
  <si>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</si>
  <si>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</si>
  <si>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</si>
  <si>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</si>
  <si>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</si>
  <si>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</si>
  <si>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</si>
  <si>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</si>
  <si>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</si>
  <si>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</si>
  <si>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</si>
  <si>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</si>
  <si>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</si>
  <si>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</si>
  <si>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</si>
  <si>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</si>
  <si>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</si>
  <si>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</si>
  <si>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</si>
  <si>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</si>
  <si>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</si>
  <si>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</si>
  <si>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</si>
  <si>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</si>
  <si>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</si>
  <si>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</si>
  <si>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</si>
  <si>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</si>
  <si>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</si>
  <si>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</si>
  <si>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</si>
  <si>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</si>
  <si>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</si>
  <si>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</si>
  <si>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</si>
  <si>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</si>
  <si>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</si>
  <si>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</si>
  <si>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</si>
  <si>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</si>
  <si>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</si>
  <si>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</si>
  <si>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</si>
  <si>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</si>
  <si>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</si>
  <si>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</si>
  <si>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</si>
  <si>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</si>
  <si>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</si>
  <si>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</si>
  <si>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</si>
  <si>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</si>
  <si>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</si>
  <si>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</si>
  <si>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</si>
  <si>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</si>
  <si>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</si>
  <si>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</si>
  <si>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</si>
  <si>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</si>
  <si>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</si>
  <si>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</si>
  <si>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</si>
  <si>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</si>
  <si>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</si>
  <si>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</si>
  <si>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</si>
  <si>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</si>
  <si>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</si>
  <si>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</si>
  <si>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</si>
  <si>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</si>
  <si>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</si>
  <si>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</si>
  <si>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</si>
  <si>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</si>
  <si>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</si>
  <si>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</si>
  <si>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</si>
  <si>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</si>
  <si>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</si>
  <si>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</si>
  <si>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</si>
  <si>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</si>
  <si>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</si>
  <si>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</si>
  <si>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</si>
  <si>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</si>
  <si>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</si>
  <si>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</si>
  <si>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</si>
  <si>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</si>
  <si>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</si>
  <si>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</si>
  <si>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</si>
  <si>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</si>
  <si>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</si>
  <si>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</si>
  <si>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</si>
  <si>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</si>
  <si>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</si>
  <si>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65"/>
  </si>
  <si>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</si>
  <si>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</si>
  <si>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</si>
  <si>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</si>
  <si>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</si>
  <si>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</si>
  <si>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</si>
  <si>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</si>
  <si>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</si>
  <si>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</si>
  <si>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</si>
  <si>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</si>
  <si>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</si>
  <si>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</si>
  <si>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</si>
  <si>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</si>
  <si>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</si>
  <si>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</si>
  <si>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</si>
  <si>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</si>
  <si>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</si>
  <si>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</si>
  <si>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</si>
  <si>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</si>
  <si>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</si>
  <si>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</si>
  <si>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</si>
  <si>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</si>
  <si>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</si>
  <si>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</si>
  <si>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</si>
  <si>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</si>
  <si>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</si>
  <si>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</si>
  <si>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</si>
  <si>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</si>
  <si>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</si>
  <si>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</si>
  <si>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</si>
  <si>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</si>
  <si>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</si>
  <si>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</si>
  <si>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</si>
  <si>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</si>
  <si>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</si>
  <si>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</si>
  <si>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</si>
  <si>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</si>
  <si>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</si>
  <si>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</si>
  <si>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</si>
  <si>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</si>
  <si>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</si>
  <si>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</si>
  <si>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</si>
  <si>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</si>
  <si>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</si>
  <si>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</si>
  <si>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</si>
  <si>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</si>
  <si>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</si>
  <si>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</si>
  <si>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</si>
  <si>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</si>
  <si>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</si>
  <si>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</si>
  <si>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</si>
  <si>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</si>
  <si>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</si>
  <si>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</si>
  <si>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</si>
  <si>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</si>
  <si>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</si>
  <si>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</si>
  <si>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</si>
  <si>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</si>
  <si>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</si>
  <si>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</si>
  <si>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</si>
  <si>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</si>
  <si>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</si>
  <si>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</si>
  <si>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</si>
  <si>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</si>
  <si>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</si>
  <si>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</si>
  <si>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</si>
  <si>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</si>
  <si>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</si>
  <si>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</si>
  <si>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</si>
  <si>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</si>
  <si>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</si>
  <si>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</si>
  <si>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</si>
  <si>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</si>
  <si>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</si>
  <si>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</si>
  <si>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</si>
  <si>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</si>
  <si>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</si>
  <si>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</si>
  <si>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</si>
  <si>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</si>
  <si>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</si>
  <si>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</si>
  <si>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</si>
  <si>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</si>
  <si>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</si>
  <si>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</si>
  <si>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</si>
  <si>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</si>
  <si>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</si>
  <si>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</si>
  <si>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</si>
  <si>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</si>
  <si>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</si>
  <si>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</si>
  <si>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</si>
  <si>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</si>
  <si>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</si>
  <si>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</si>
  <si>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</si>
  <si>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</si>
  <si>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</si>
  <si>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</si>
  <si>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</si>
  <si>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</si>
  <si>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</si>
  <si>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</si>
  <si>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</si>
  <si>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</si>
  <si>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</si>
  <si>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</si>
  <si>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</si>
  <si>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</si>
  <si>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</si>
  <si>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</si>
  <si>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</si>
  <si>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</si>
  <si>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</si>
  <si>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</si>
  <si>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</si>
  <si>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</si>
  <si>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</si>
  <si>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</si>
  <si>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</si>
  <si>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</si>
  <si>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</si>
  <si>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</si>
  <si>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</si>
  <si>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</si>
  <si>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</si>
  <si>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</si>
  <si>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</si>
  <si>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</si>
  <si>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</si>
  <si>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</si>
  <si>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</si>
  <si>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</si>
  <si>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</si>
  <si>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</si>
  <si>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</si>
  <si>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</si>
  <si>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</si>
  <si>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</si>
  <si>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</si>
  <si>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</si>
  <si>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</si>
  <si>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</si>
  <si>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</si>
  <si>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</si>
  <si>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</si>
  <si>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</si>
  <si>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</si>
  <si>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</si>
  <si>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</si>
  <si>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</si>
  <si>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</si>
  <si>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</si>
  <si>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</si>
  <si>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</si>
  <si>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</si>
  <si>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</si>
  <si>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</si>
  <si>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</si>
  <si>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</si>
  <si>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</si>
  <si>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</si>
  <si>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</si>
  <si>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</si>
  <si>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</si>
  <si>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</si>
  <si>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</si>
  <si>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</si>
  <si>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</si>
  <si>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</si>
  <si>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</si>
  <si>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</si>
  <si>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</si>
  <si>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</si>
  <si>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</si>
  <si>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</si>
  <si>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</si>
  <si>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</si>
  <si>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</si>
  <si>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</si>
  <si>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</si>
  <si>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</si>
  <si>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</si>
  <si>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</si>
  <si>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</si>
  <si>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</si>
  <si>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</si>
  <si>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</si>
  <si>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</si>
  <si>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</si>
  <si>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</si>
  <si>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</si>
  <si>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</si>
  <si>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</si>
  <si>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</si>
  <si>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</si>
  <si>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</si>
  <si>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</si>
  <si>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</si>
  <si>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</si>
  <si>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</si>
  <si>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</si>
  <si>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</si>
  <si>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</si>
  <si>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</si>
  <si>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</si>
  <si>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</si>
  <si>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</si>
  <si>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</si>
  <si>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</si>
  <si>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</si>
  <si>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</si>
  <si>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65"/>
  </si>
  <si>
    <t>小売業</t>
    <rPh sb="0" eb="3">
      <t>コウリギョウ</t>
    </rPh>
    <phoneticPr fontId="65"/>
  </si>
  <si>
    <t>サービス業</t>
    <rPh sb="4" eb="5">
      <t>ギョウ</t>
    </rPh>
    <phoneticPr fontId="65"/>
  </si>
  <si>
    <t>製造業・その他</t>
    <rPh sb="0" eb="3">
      <t>セイゾウギョウ</t>
    </rPh>
    <rPh sb="6" eb="7">
      <t>タ</t>
    </rPh>
    <phoneticPr fontId="65"/>
  </si>
  <si>
    <t>中小企業法上の分類</t>
    <phoneticPr fontId="65"/>
  </si>
  <si>
    <t>大分類コード</t>
    <phoneticPr fontId="65"/>
  </si>
  <si>
    <t>資本金の額または出資の額の総額</t>
    <rPh sb="0" eb="3">
      <t>シホンキン</t>
    </rPh>
    <rPh sb="4" eb="5">
      <t>ガク</t>
    </rPh>
    <rPh sb="8" eb="10">
      <t>シュッシ</t>
    </rPh>
    <rPh sb="11" eb="12">
      <t>ガク</t>
    </rPh>
    <rPh sb="13" eb="15">
      <t>ソウガク</t>
    </rPh>
    <phoneticPr fontId="65"/>
  </si>
  <si>
    <t>常時使用する従業員の数</t>
    <rPh sb="0" eb="1">
      <t>ジョウ</t>
    </rPh>
    <rPh sb="1" eb="2">
      <t>ジ</t>
    </rPh>
    <rPh sb="2" eb="4">
      <t>シヨウ</t>
    </rPh>
    <rPh sb="6" eb="9">
      <t>ジュウギョウイン</t>
    </rPh>
    <rPh sb="10" eb="11">
      <t>カズ</t>
    </rPh>
    <phoneticPr fontId="65"/>
  </si>
  <si>
    <t>3億円以下</t>
    <rPh sb="1" eb="3">
      <t>オクエン</t>
    </rPh>
    <rPh sb="3" eb="5">
      <t>イカ</t>
    </rPh>
    <phoneticPr fontId="65"/>
  </si>
  <si>
    <t>1億円以下</t>
    <rPh sb="1" eb="3">
      <t>オクエン</t>
    </rPh>
    <rPh sb="3" eb="5">
      <t>イカ</t>
    </rPh>
    <phoneticPr fontId="65"/>
  </si>
  <si>
    <t>5千万円以下</t>
    <rPh sb="1" eb="3">
      <t>センマン</t>
    </rPh>
    <rPh sb="3" eb="4">
      <t>エン</t>
    </rPh>
    <rPh sb="4" eb="6">
      <t>イカ</t>
    </rPh>
    <phoneticPr fontId="65"/>
  </si>
  <si>
    <t>5千万円以下</t>
    <rPh sb="1" eb="4">
      <t>センマンエン</t>
    </rPh>
    <rPh sb="4" eb="6">
      <t>イカ</t>
    </rPh>
    <phoneticPr fontId="65"/>
  </si>
  <si>
    <t>300人以下</t>
    <rPh sb="3" eb="4">
      <t>ニン</t>
    </rPh>
    <rPh sb="4" eb="6">
      <t>イカ</t>
    </rPh>
    <phoneticPr fontId="65"/>
  </si>
  <si>
    <t>100人以下</t>
    <rPh sb="3" eb="4">
      <t>ニン</t>
    </rPh>
    <rPh sb="4" eb="6">
      <t>イカ</t>
    </rPh>
    <phoneticPr fontId="65"/>
  </si>
  <si>
    <t>50人以下</t>
    <rPh sb="2" eb="3">
      <t>ニン</t>
    </rPh>
    <rPh sb="3" eb="5">
      <t>イカ</t>
    </rPh>
    <phoneticPr fontId="65"/>
  </si>
  <si>
    <t>実施期間（開始）</t>
    <rPh sb="0" eb="2">
      <t>ジッシ</t>
    </rPh>
    <rPh sb="2" eb="4">
      <t>キカン</t>
    </rPh>
    <rPh sb="5" eb="7">
      <t>カイシ</t>
    </rPh>
    <phoneticPr fontId="9"/>
  </si>
  <si>
    <t>実施期間（終了）</t>
    <rPh sb="0" eb="2">
      <t>ジッシ</t>
    </rPh>
    <rPh sb="2" eb="4">
      <t>キカン</t>
    </rPh>
    <rPh sb="5" eb="7">
      <t>シュウリョウ</t>
    </rPh>
    <phoneticPr fontId="9"/>
  </si>
  <si>
    <t>※選定に当たっては、見積書等による競争に付してください。</t>
    <phoneticPr fontId="9"/>
  </si>
  <si>
    <t>日本標準産業分類</t>
    <rPh sb="0" eb="2">
      <t>ニホン</t>
    </rPh>
    <rPh sb="2" eb="4">
      <t>ヒョウジュン</t>
    </rPh>
    <rPh sb="4" eb="6">
      <t>サンギョウ</t>
    </rPh>
    <rPh sb="6" eb="8">
      <t>ブンルイ</t>
    </rPh>
    <phoneticPr fontId="65"/>
  </si>
  <si>
    <t>中小企業法上の分類</t>
    <rPh sb="0" eb="6">
      <t>チュウショウキギョウホウジョウ</t>
    </rPh>
    <rPh sb="7" eb="9">
      <t>ブンルイ</t>
    </rPh>
    <phoneticPr fontId="65"/>
  </si>
  <si>
    <t xml:space="preserve"> 円</t>
    <rPh sb="1" eb="2">
      <t>エン</t>
    </rPh>
    <phoneticPr fontId="65"/>
  </si>
  <si>
    <t>２．助成対象設備の導入施設の所有者</t>
    <rPh sb="4" eb="6">
      <t>タイショウ</t>
    </rPh>
    <rPh sb="6" eb="8">
      <t>セツビ</t>
    </rPh>
    <rPh sb="9" eb="11">
      <t>ドウニュウ</t>
    </rPh>
    <rPh sb="11" eb="13">
      <t>シセツ</t>
    </rPh>
    <rPh sb="14" eb="16">
      <t>ショユウ</t>
    </rPh>
    <rPh sb="16" eb="17">
      <t>シャ</t>
    </rPh>
    <phoneticPr fontId="10"/>
  </si>
  <si>
    <t>会社名</t>
    <rPh sb="0" eb="2">
      <t>カイシャ</t>
    </rPh>
    <rPh sb="2" eb="3">
      <t>メイ</t>
    </rPh>
    <phoneticPr fontId="9"/>
  </si>
  <si>
    <t>役職名</t>
    <rPh sb="0" eb="3">
      <t>ヤクショクメイ</t>
    </rPh>
    <phoneticPr fontId="9"/>
  </si>
  <si>
    <t>（５）蓄電池（ハイブリッドパワコン一体型タイプ）</t>
    <rPh sb="3" eb="6">
      <t>チクデンチ</t>
    </rPh>
    <rPh sb="17" eb="20">
      <t>イッタイガタ</t>
    </rPh>
    <phoneticPr fontId="17"/>
  </si>
  <si>
    <t>（３）パワーコンディショナ（※蓄電池一体型ハイブリッドパワコンの場合は、（５）に記載すること。）</t>
    <phoneticPr fontId="17"/>
  </si>
  <si>
    <t>導入年度・設置場所施設名</t>
    <rPh sb="0" eb="2">
      <t>ドウニュウ</t>
    </rPh>
    <rPh sb="2" eb="4">
      <t>ネンド</t>
    </rPh>
    <rPh sb="5" eb="7">
      <t>セッチ</t>
    </rPh>
    <rPh sb="7" eb="9">
      <t>バショ</t>
    </rPh>
    <rPh sb="9" eb="11">
      <t>シセツ</t>
    </rPh>
    <rPh sb="11" eb="12">
      <t>メイ</t>
    </rPh>
    <phoneticPr fontId="9"/>
  </si>
  <si>
    <t>４．事業費</t>
    <rPh sb="2" eb="5">
      <t>ジギョウヒ</t>
    </rPh>
    <phoneticPr fontId="9"/>
  </si>
  <si>
    <t>（２）助成金申請額</t>
    <rPh sb="6" eb="8">
      <t>シンセイ</t>
    </rPh>
    <rPh sb="8" eb="9">
      <t>ガク</t>
    </rPh>
    <phoneticPr fontId="9"/>
  </si>
  <si>
    <t>台数</t>
    <phoneticPr fontId="75"/>
  </si>
  <si>
    <t>合計</t>
    <rPh sb="0" eb="2">
      <t>ゴウケイ</t>
    </rPh>
    <phoneticPr fontId="75"/>
  </si>
  <si>
    <t>【以下説明】</t>
    <rPh sb="1" eb="3">
      <t>イカ</t>
    </rPh>
    <rPh sb="3" eb="5">
      <t>セツメイ</t>
    </rPh>
    <phoneticPr fontId="75"/>
  </si>
  <si>
    <t>第4号様式：別紙1 蓄電池容量選定理由書</t>
    <phoneticPr fontId="75"/>
  </si>
  <si>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75"/>
  </si>
  <si>
    <t>特定負荷一覧</t>
    <rPh sb="0" eb="2">
      <t>トクテイ</t>
    </rPh>
    <rPh sb="2" eb="4">
      <t>フカ</t>
    </rPh>
    <rPh sb="4" eb="6">
      <t>イチラン</t>
    </rPh>
    <phoneticPr fontId="75"/>
  </si>
  <si>
    <t>発災時使用時間(h)</t>
    <rPh sb="0" eb="2">
      <t>ハッサイ</t>
    </rPh>
    <rPh sb="2" eb="3">
      <t>ジ</t>
    </rPh>
    <rPh sb="3" eb="5">
      <t>シヨウ</t>
    </rPh>
    <phoneticPr fontId="75"/>
  </si>
  <si>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75"/>
  </si>
  <si>
    <t>第4号様式別紙2　発災時の蓄電池活用計画書　(2/5)</t>
    <phoneticPr fontId="75"/>
  </si>
  <si>
    <t>停電時専用電源（コンセント等）の設置場所（配置図）</t>
    <phoneticPr fontId="75"/>
  </si>
  <si>
    <t>停電時専用電源（コンセント等）の設置場所選定理由</t>
    <rPh sb="20" eb="22">
      <t>センテイ</t>
    </rPh>
    <rPh sb="22" eb="24">
      <t>リユウ</t>
    </rPh>
    <phoneticPr fontId="75"/>
  </si>
  <si>
    <t>第4号様式別紙2　発災時の蓄電池活用計画書　(3/5)</t>
    <phoneticPr fontId="75"/>
  </si>
  <si>
    <t>コンセント等までの系統図</t>
    <rPh sb="5" eb="6">
      <t>トウ</t>
    </rPh>
    <rPh sb="9" eb="12">
      <t>ケイトウズ</t>
    </rPh>
    <phoneticPr fontId="75"/>
  </si>
  <si>
    <t>第4号様式別紙2　発災時の蓄電池活用計画書　(4/5)</t>
    <phoneticPr fontId="75"/>
  </si>
  <si>
    <t>停電時の動作説明図</t>
    <rPh sb="0" eb="2">
      <t>テイデン</t>
    </rPh>
    <rPh sb="2" eb="3">
      <t>ジ</t>
    </rPh>
    <rPh sb="4" eb="6">
      <t>ドウサ</t>
    </rPh>
    <rPh sb="6" eb="8">
      <t>セツメイ</t>
    </rPh>
    <rPh sb="8" eb="9">
      <t>ズ</t>
    </rPh>
    <phoneticPr fontId="75"/>
  </si>
  <si>
    <t>第4号様式別紙2　発災時の蓄電池活用計画書　(5/5)</t>
    <phoneticPr fontId="75"/>
  </si>
  <si>
    <t>自然放電時の充電機能説明等</t>
    <rPh sb="0" eb="2">
      <t>シゼン</t>
    </rPh>
    <rPh sb="2" eb="4">
      <t>ホウデン</t>
    </rPh>
    <rPh sb="4" eb="5">
      <t>ジ</t>
    </rPh>
    <rPh sb="6" eb="8">
      <t>ジュウデン</t>
    </rPh>
    <rPh sb="8" eb="10">
      <t>キノウ</t>
    </rPh>
    <rPh sb="10" eb="12">
      <t>セツメイ</t>
    </rPh>
    <rPh sb="12" eb="13">
      <t>トウ</t>
    </rPh>
    <phoneticPr fontId="75"/>
  </si>
  <si>
    <t>第４号様式：別紙１</t>
    <phoneticPr fontId="9"/>
  </si>
  <si>
    <t>第４号様式：別紙２</t>
  </si>
  <si>
    <t>・蓄電池容量選定理由書</t>
    <phoneticPr fontId="9"/>
  </si>
  <si>
    <t>・発災時の蓄電池活用計画書</t>
    <phoneticPr fontId="9"/>
  </si>
  <si>
    <t>（添付資料10）</t>
    <rPh sb="1" eb="3">
      <t>テンプ</t>
    </rPh>
    <rPh sb="3" eb="5">
      <t>シリョウ</t>
    </rPh>
    <phoneticPr fontId="9"/>
  </si>
  <si>
    <t>※　該当事項がある場合は、その内容がわかる資料（添付資料25）を提出すること。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9"/>
  </si>
  <si>
    <t>←固定価格買取制度を活用する場合は助成対象外事業</t>
    <rPh sb="1" eb="3">
      <t>コテイ</t>
    </rPh>
    <rPh sb="3" eb="5">
      <t>カカク</t>
    </rPh>
    <rPh sb="5" eb="7">
      <t>カイトリ</t>
    </rPh>
    <rPh sb="7" eb="9">
      <t>セイド</t>
    </rPh>
    <rPh sb="10" eb="12">
      <t>カツヨウ</t>
    </rPh>
    <rPh sb="14" eb="16">
      <t>バアイ</t>
    </rPh>
    <rPh sb="17" eb="19">
      <t>ジョセイ</t>
    </rPh>
    <rPh sb="19" eb="21">
      <t>タイショウ</t>
    </rPh>
    <rPh sb="21" eb="22">
      <t>ガイ</t>
    </rPh>
    <rPh sb="22" eb="24">
      <t>ジギョウ</t>
    </rPh>
    <phoneticPr fontId="9"/>
  </si>
  <si>
    <t>消費電力(kW)/１台</t>
    <rPh sb="10" eb="11">
      <t>ダイ</t>
    </rPh>
    <phoneticPr fontId="75"/>
  </si>
  <si>
    <t>消費電力量(kWh)</t>
  </si>
  <si>
    <t>消費電力量合計(kWh)</t>
    <rPh sb="5" eb="7">
      <t>ゴウケイ</t>
    </rPh>
    <phoneticPr fontId="75"/>
  </si>
  <si>
    <t>【第一面】</t>
    <rPh sb="1" eb="2">
      <t>ダイ</t>
    </rPh>
    <rPh sb="2" eb="4">
      <t>イチメン</t>
    </rPh>
    <phoneticPr fontId="9"/>
  </si>
  <si>
    <t>【第二面】</t>
    <rPh sb="1" eb="2">
      <t>ダイ</t>
    </rPh>
    <rPh sb="2" eb="4">
      <t>ニメン</t>
    </rPh>
    <phoneticPr fontId="65"/>
  </si>
  <si>
    <t>３　貴公社理事長又は東京都が必要と認めた場合には、暴力団関係者であるか否かの確認のため、警視庁へ照会がなされることに同意いたします。</t>
    <phoneticPr fontId="10"/>
  </si>
  <si>
    <t>以上の事項全てを満たすことを誓約いたします。</t>
    <phoneticPr fontId="65"/>
  </si>
  <si>
    <t>１　貴公社理事長又は東京都が必要と認めた場合には、暴力団関係者であるか否かの確認のため、警視庁へ照会がなされることに同意いたします。</t>
    <phoneticPr fontId="10"/>
  </si>
  <si>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65"/>
  </si>
  <si>
    <t>※　法人その他の団体にあっては、主たる事務所の所在地、名称及び代表者の氏名を記入すること。</t>
    <phoneticPr fontId="65"/>
  </si>
  <si>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65"/>
  </si>
  <si>
    <t>【第一面】</t>
    <rPh sb="1" eb="2">
      <t>ダイ</t>
    </rPh>
    <rPh sb="2" eb="4">
      <t>１メン</t>
    </rPh>
    <phoneticPr fontId="65"/>
  </si>
  <si>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65"/>
  </si>
  <si>
    <t>６　本申請書は、事実に基づき、申請者の不利益にならない範囲において訂正される可能性があることについて同意いたします。</t>
    <phoneticPr fontId="65"/>
  </si>
  <si>
    <t>【第二面】</t>
    <rPh sb="2" eb="3">
      <t>ニ</t>
    </rPh>
    <phoneticPr fontId="65"/>
  </si>
  <si>
    <t>（共同申請者）</t>
    <rPh sb="5" eb="6">
      <t>モノ</t>
    </rPh>
    <phoneticPr fontId="9"/>
  </si>
  <si>
    <t>（手続代行者）</t>
    <rPh sb="1" eb="3">
      <t>テツヅ</t>
    </rPh>
    <rPh sb="3" eb="5">
      <t>ダイコウ</t>
    </rPh>
    <rPh sb="5" eb="6">
      <t>シャ</t>
    </rPh>
    <phoneticPr fontId="9"/>
  </si>
  <si>
    <t>助成金交付申請額等</t>
    <rPh sb="0" eb="2">
      <t>ジョセイ</t>
    </rPh>
    <rPh sb="2" eb="3">
      <t>キン</t>
    </rPh>
    <rPh sb="8" eb="9">
      <t>トウ</t>
    </rPh>
    <phoneticPr fontId="9"/>
  </si>
  <si>
    <t>(2)他助成金等受給(予定)額</t>
    <rPh sb="3" eb="4">
      <t>タ</t>
    </rPh>
    <rPh sb="4" eb="6">
      <t>ジョセイ</t>
    </rPh>
    <rPh sb="6" eb="7">
      <t>キン</t>
    </rPh>
    <rPh sb="7" eb="8">
      <t>トウ</t>
    </rPh>
    <rPh sb="8" eb="10">
      <t>ジュキュウ</t>
    </rPh>
    <rPh sb="11" eb="13">
      <t>ヨテイ</t>
    </rPh>
    <rPh sb="14" eb="15">
      <t>ガク</t>
    </rPh>
    <phoneticPr fontId="65"/>
  </si>
  <si>
    <t>助成金等の交付機関名称</t>
    <rPh sb="3" eb="4">
      <t>トウ</t>
    </rPh>
    <rPh sb="5" eb="7">
      <t>コウフ</t>
    </rPh>
    <rPh sb="7" eb="9">
      <t>キカン</t>
    </rPh>
    <rPh sb="9" eb="11">
      <t>メイショウ</t>
    </rPh>
    <phoneticPr fontId="9"/>
  </si>
  <si>
    <t>５．事業の実施体制</t>
    <rPh sb="2" eb="4">
      <t>ジギョウ</t>
    </rPh>
    <rPh sb="5" eb="7">
      <t>ジッシ</t>
    </rPh>
    <rPh sb="7" eb="9">
      <t>タイセイ</t>
    </rPh>
    <phoneticPr fontId="9"/>
  </si>
  <si>
    <t>６．実施事業に関する事項</t>
    <phoneticPr fontId="9"/>
  </si>
  <si>
    <t>(A)</t>
    <phoneticPr fontId="65"/>
  </si>
  <si>
    <t>(B)</t>
    <phoneticPr fontId="65"/>
  </si>
  <si>
    <t>(D)</t>
    <phoneticPr fontId="65"/>
  </si>
  <si>
    <t>(C)</t>
    <phoneticPr fontId="65"/>
  </si>
  <si>
    <t>(E)</t>
    <phoneticPr fontId="65"/>
  </si>
  <si>
    <t xml:space="preserve">＊　連絡先は、事業全般の内容について総括的な対応が可能であるとともに、申請者に係る公社 </t>
    <phoneticPr fontId="9"/>
  </si>
  <si>
    <t>からの指示に対し、一元的な窓口となる担当者を記載すること。公社より書類等送付する場合</t>
    <phoneticPr fontId="9"/>
  </si>
  <si>
    <t>手続代行担当者連絡先</t>
    <rPh sb="0" eb="2">
      <t>テツヅ</t>
    </rPh>
    <rPh sb="2" eb="4">
      <t>ダイコウ</t>
    </rPh>
    <rPh sb="4" eb="7">
      <t>タントウシャ</t>
    </rPh>
    <rPh sb="7" eb="10">
      <t>レンラクサキ</t>
    </rPh>
    <phoneticPr fontId="9"/>
  </si>
  <si>
    <t>手続代行者</t>
    <rPh sb="0" eb="2">
      <t>テツヅ</t>
    </rPh>
    <rPh sb="2" eb="4">
      <t>ダイコウ</t>
    </rPh>
    <rPh sb="4" eb="5">
      <t>シャ</t>
    </rPh>
    <phoneticPr fontId="17"/>
  </si>
  <si>
    <t>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9"/>
  </si>
  <si>
    <t>　 目的</t>
    <rPh sb="2" eb="4">
      <t>モクテキ</t>
    </rPh>
    <phoneticPr fontId="9"/>
  </si>
  <si>
    <r>
      <t>（１）事業実施体制図　</t>
    </r>
    <r>
      <rPr>
        <u/>
        <sz val="11"/>
        <color theme="1"/>
        <rFont val="ＭＳ Ｐ明朝"/>
        <family val="1"/>
        <charset val="128"/>
      </rPr>
      <t>(リース契約・第三者所有・自己託送の場合に作成してください）</t>
    </r>
    <rPh sb="3" eb="5">
      <t>ジギョウ</t>
    </rPh>
    <rPh sb="5" eb="7">
      <t>ジッシ</t>
    </rPh>
    <rPh sb="7" eb="9">
      <t>タイセイ</t>
    </rPh>
    <rPh sb="9" eb="10">
      <t>ズ</t>
    </rPh>
    <rPh sb="19" eb="20">
      <t>３</t>
    </rPh>
    <phoneticPr fontId="9"/>
  </si>
  <si>
    <t>（添付資料８）</t>
    <rPh sb="1" eb="3">
      <t>テンプ</t>
    </rPh>
    <rPh sb="3" eb="5">
      <t>シリョウ</t>
    </rPh>
    <phoneticPr fontId="9"/>
  </si>
  <si>
    <t>（添付資料９）</t>
    <rPh sb="1" eb="3">
      <t>テンプ</t>
    </rPh>
    <rPh sb="3" eb="5">
      <t>シリョウ</t>
    </rPh>
    <phoneticPr fontId="9"/>
  </si>
  <si>
    <t>　目的</t>
    <rPh sb="1" eb="3">
      <t>モクテキ</t>
    </rPh>
    <phoneticPr fontId="9"/>
  </si>
  <si>
    <t>ｈ/年</t>
    <rPh sb="2" eb="3">
      <t>ネン</t>
    </rPh>
    <phoneticPr fontId="29"/>
  </si>
  <si>
    <t>の送付先となります。</t>
    <phoneticPr fontId="9"/>
  </si>
  <si>
    <t>上記の表をもとに導入する蓄電池の容量算出根拠を記載してください。</t>
    <rPh sb="8" eb="10">
      <t>ドウニュウ</t>
    </rPh>
    <rPh sb="14" eb="15">
      <t>イケ</t>
    </rPh>
    <phoneticPr fontId="75"/>
  </si>
  <si>
    <t>←”申請要件を満たさないため申請不可”と表示された場合、交付申請の要件から外れています。</t>
    <rPh sb="2" eb="4">
      <t>シンセイ</t>
    </rPh>
    <rPh sb="4" eb="6">
      <t>ヨウケン</t>
    </rPh>
    <rPh sb="7" eb="8">
      <t>ミ</t>
    </rPh>
    <rPh sb="14" eb="16">
      <t>シンセイ</t>
    </rPh>
    <rPh sb="16" eb="18">
      <t>フカ</t>
    </rPh>
    <rPh sb="20" eb="22">
      <t>ヒョウジ</t>
    </rPh>
    <rPh sb="25" eb="27">
      <t>バアイ</t>
    </rPh>
    <rPh sb="28" eb="30">
      <t>コウフ</t>
    </rPh>
    <rPh sb="30" eb="32">
      <t>シンセイ</t>
    </rPh>
    <rPh sb="33" eb="35">
      <t>ヨウケン</t>
    </rPh>
    <rPh sb="37" eb="38">
      <t>ハズ</t>
    </rPh>
    <phoneticPr fontId="29"/>
  </si>
  <si>
    <t>①将来の導入計画について（導入予定がある場合のみ記入）</t>
    <phoneticPr fontId="9"/>
  </si>
  <si>
    <t>②過去の導入実績について（導入済みの設備がある場合のみ記入）</t>
    <phoneticPr fontId="9"/>
  </si>
  <si>
    <t>②過去の導入実績について（導入済みの設備がある場合のみ記入）</t>
    <phoneticPr fontId="29"/>
  </si>
  <si>
    <t>①将来の導入計画について（導入予定がある場合のみ記入）</t>
    <phoneticPr fontId="29"/>
  </si>
  <si>
    <t xml:space="preserve">   ［添付資料］</t>
    <rPh sb="4" eb="6">
      <t>テンプ</t>
    </rPh>
    <rPh sb="6" eb="8">
      <t>シリョウ</t>
    </rPh>
    <phoneticPr fontId="9"/>
  </si>
  <si>
    <t>・システム系統図</t>
    <rPh sb="5" eb="8">
      <t>ケイトウズ</t>
    </rPh>
    <phoneticPr fontId="9"/>
  </si>
  <si>
    <t>・単線結線図</t>
    <rPh sb="1" eb="3">
      <t>タンセン</t>
    </rPh>
    <rPh sb="3" eb="6">
      <t>ケッセンズ</t>
    </rPh>
    <phoneticPr fontId="9"/>
  </si>
  <si>
    <t>・機器配置図</t>
    <rPh sb="1" eb="3">
      <t>キキ</t>
    </rPh>
    <rPh sb="3" eb="6">
      <t>ハイチズ</t>
    </rPh>
    <phoneticPr fontId="9"/>
  </si>
  <si>
    <t>導入年度・設置場所施設名</t>
    <phoneticPr fontId="9"/>
  </si>
  <si>
    <t xml:space="preserve">Ｌ 学術研究、専門・技術サービス </t>
    <phoneticPr fontId="17"/>
  </si>
  <si>
    <t>（２）請負会社の選定方法</t>
    <phoneticPr fontId="9"/>
  </si>
  <si>
    <t>※蓄電池専用パワーコンディショナーは記載しないこと。</t>
    <rPh sb="1" eb="4">
      <t>チクデンチ</t>
    </rPh>
    <rPh sb="4" eb="6">
      <t>センヨウ</t>
    </rPh>
    <rPh sb="18" eb="20">
      <t>キサイ</t>
    </rPh>
    <phoneticPr fontId="9"/>
  </si>
  <si>
    <t>バイオマス熱利用</t>
    <rPh sb="5" eb="6">
      <t>ネツ</t>
    </rPh>
    <rPh sb="6" eb="8">
      <t>リヨウ</t>
    </rPh>
    <phoneticPr fontId="17"/>
  </si>
  <si>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17"/>
  </si>
  <si>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17"/>
  </si>
  <si>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9"/>
  </si>
  <si>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9"/>
  </si>
  <si>
    <t>第１号様式（第８条関係)</t>
    <phoneticPr fontId="10"/>
  </si>
  <si>
    <t>第２号様式（第８条関係）</t>
    <rPh sb="0" eb="1">
      <t>ダイ</t>
    </rPh>
    <rPh sb="2" eb="5">
      <t>ゴウヨウシキ</t>
    </rPh>
    <rPh sb="6" eb="7">
      <t>ダイ</t>
    </rPh>
    <rPh sb="8" eb="9">
      <t>ジョウ</t>
    </rPh>
    <rPh sb="9" eb="11">
      <t>カンケイ</t>
    </rPh>
    <phoneticPr fontId="65"/>
  </si>
  <si>
    <t>MJ/N㎥</t>
  </si>
  <si>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</si>
  <si>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</si>
  <si>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</si>
  <si>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</si>
  <si>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３　貴公社理事長又は東京都が必要と認めた場合には、暴力団関係者であるか否かの確認のため、警視庁へ照会がなされることに同意いたします。</t>
    <phoneticPr fontId="9"/>
  </si>
  <si>
    <t>※　この誓約書における「暴力団関係者」とは、次に掲げる者をいう。</t>
    <rPh sb="4" eb="7">
      <t>セイヤクショ</t>
    </rPh>
    <rPh sb="12" eb="15">
      <t>ボウリョクダン</t>
    </rPh>
    <rPh sb="15" eb="18">
      <t>カンケイシャ</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</si>
  <si>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</si>
  <si>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</si>
  <si>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</si>
  <si>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</si>
  <si>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年</t>
    <rPh sb="0" eb="1">
      <t>ネン</t>
    </rPh>
    <phoneticPr fontId="9"/>
  </si>
  <si>
    <t>月</t>
    <rPh sb="0" eb="1">
      <t>ゲツ</t>
    </rPh>
    <phoneticPr fontId="9"/>
  </si>
  <si>
    <t>日</t>
    <rPh sb="0" eb="1">
      <t>ヒ</t>
    </rPh>
    <phoneticPr fontId="9"/>
  </si>
  <si>
    <t>名称</t>
    <rPh sb="0" eb="2">
      <t>メイショウ</t>
    </rPh>
    <phoneticPr fontId="9"/>
  </si>
  <si>
    <t>代表者の職・氏名</t>
    <rPh sb="0" eb="3">
      <t>ダイヒョウシャ</t>
    </rPh>
    <rPh sb="4" eb="5">
      <t>ショク</t>
    </rPh>
    <rPh sb="6" eb="8">
      <t>シメイ</t>
    </rPh>
    <phoneticPr fontId="9"/>
  </si>
  <si>
    <t>設備の仕様が確認できるURL</t>
    <rPh sb="0" eb="2">
      <t>セツビ</t>
    </rPh>
    <rPh sb="3" eb="5">
      <t>シヨウ</t>
    </rPh>
    <rPh sb="6" eb="8">
      <t>カクニン</t>
    </rPh>
    <phoneticPr fontId="9"/>
  </si>
  <si>
    <t>（１）需要先の想定電力消費量と想定発電電力量等（月別、年間の消費量、発電量）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2" eb="23">
      <t>トウ</t>
    </rPh>
    <rPh sb="24" eb="26">
      <t>ツキベツ</t>
    </rPh>
    <rPh sb="27" eb="29">
      <t>ネンカン</t>
    </rPh>
    <rPh sb="30" eb="33">
      <t>ショウヒリョウ</t>
    </rPh>
    <rPh sb="34" eb="36">
      <t>ハツデン</t>
    </rPh>
    <rPh sb="36" eb="37">
      <t>リョウ</t>
    </rPh>
    <rPh sb="37" eb="38">
      <t>デンリョウ</t>
    </rPh>
    <phoneticPr fontId="9"/>
  </si>
  <si>
    <t>電力消費量（kWh）（Ａ）</t>
    <rPh sb="0" eb="2">
      <t>デンリョク</t>
    </rPh>
    <rPh sb="2" eb="5">
      <t>ショウヒリョウ</t>
    </rPh>
    <phoneticPr fontId="9"/>
  </si>
  <si>
    <t>発電電力量（kWh）（Ｂ）</t>
    <rPh sb="0" eb="2">
      <t>ハツデン</t>
    </rPh>
    <rPh sb="2" eb="4">
      <t>デンリョク</t>
    </rPh>
    <rPh sb="4" eb="5">
      <t>リョウ</t>
    </rPh>
    <rPh sb="10" eb="11">
      <t>デンリョウ</t>
    </rPh>
    <phoneticPr fontId="9"/>
  </si>
  <si>
    <t>電力料金
（円）（Ａ’）</t>
    <rPh sb="0" eb="2">
      <t>デンリョク</t>
    </rPh>
    <rPh sb="2" eb="4">
      <t>リョウキン</t>
    </rPh>
    <rPh sb="6" eb="7">
      <t>エン</t>
    </rPh>
    <rPh sb="8" eb="9">
      <t>デンリョウ</t>
    </rPh>
    <phoneticPr fontId="9"/>
  </si>
  <si>
    <t>・需要先の年間想定電力料金(A’)</t>
    <rPh sb="1" eb="3">
      <t>ジュヨウ</t>
    </rPh>
    <rPh sb="3" eb="4">
      <t>サキ</t>
    </rPh>
    <rPh sb="5" eb="7">
      <t>ネンカン</t>
    </rPh>
    <rPh sb="7" eb="9">
      <t>ソウテイ</t>
    </rPh>
    <rPh sb="9" eb="11">
      <t>デンリョク</t>
    </rPh>
    <rPh sb="11" eb="13">
      <t>リョウキン</t>
    </rPh>
    <phoneticPr fontId="9"/>
  </si>
  <si>
    <t>円/年</t>
    <rPh sb="0" eb="1">
      <t>エン</t>
    </rPh>
    <rPh sb="2" eb="3">
      <t>ネン</t>
    </rPh>
    <phoneticPr fontId="9"/>
  </si>
  <si>
    <t>円/kWｈ</t>
    <rPh sb="0" eb="1">
      <t>エン</t>
    </rPh>
    <phoneticPr fontId="9"/>
  </si>
  <si>
    <t>・想定年間電力購入費削減額</t>
    <rPh sb="1" eb="10">
      <t>ソウテイネンカンデンリョクコウニュウヒ</t>
    </rPh>
    <rPh sb="10" eb="13">
      <t>サクゲンガク</t>
    </rPh>
    <phoneticPr fontId="29"/>
  </si>
  <si>
    <t>電力消費量（kWh）（A）</t>
    <rPh sb="0" eb="2">
      <t>デンリョク</t>
    </rPh>
    <rPh sb="2" eb="5">
      <t>ショウヒリョウ</t>
    </rPh>
    <phoneticPr fontId="9"/>
  </si>
  <si>
    <t>電力料金
（円）（A’）</t>
    <rPh sb="0" eb="2">
      <t>デンリョク</t>
    </rPh>
    <rPh sb="2" eb="4">
      <t>リョウキン</t>
    </rPh>
    <rPh sb="6" eb="7">
      <t>エン</t>
    </rPh>
    <rPh sb="8" eb="9">
      <t>デンリョウ</t>
    </rPh>
    <phoneticPr fontId="9"/>
  </si>
  <si>
    <t>発電電力量（kWh）（B）</t>
    <rPh sb="0" eb="2">
      <t>ハツデン</t>
    </rPh>
    <rPh sb="2" eb="4">
      <t>デンリョク</t>
    </rPh>
    <rPh sb="4" eb="5">
      <t>リョウ</t>
    </rPh>
    <rPh sb="10" eb="11">
      <t>デンリョウ</t>
    </rPh>
    <phoneticPr fontId="9"/>
  </si>
  <si>
    <t>差（A－B）</t>
    <rPh sb="0" eb="1">
      <t>サ</t>
    </rPh>
    <phoneticPr fontId="9"/>
  </si>
  <si>
    <t>・想定電力単価（C）＝（A’÷A）</t>
    <rPh sb="1" eb="3">
      <t>ソウテイ</t>
    </rPh>
    <rPh sb="3" eb="7">
      <t>デンリョクタンカ</t>
    </rPh>
    <phoneticPr fontId="29"/>
  </si>
  <si>
    <t>　（B×C）</t>
    <phoneticPr fontId="29"/>
  </si>
  <si>
    <t>円</t>
    <rPh sb="0" eb="1">
      <t>エン</t>
    </rPh>
    <phoneticPr fontId="9"/>
  </si>
  <si>
    <t>　※太陽電池モジュールとパワーコンディショナのいずれか低い方の出力。</t>
    <rPh sb="2" eb="4">
      <t>タイヨウ</t>
    </rPh>
    <rPh sb="4" eb="6">
      <t>デンチ</t>
    </rPh>
    <rPh sb="27" eb="28">
      <t>ヒク</t>
    </rPh>
    <rPh sb="29" eb="30">
      <t>ホウ</t>
    </rPh>
    <rPh sb="31" eb="33">
      <t>シュツリョク</t>
    </rPh>
    <phoneticPr fontId="9"/>
  </si>
  <si>
    <t>設備の仕様が確認できるURL</t>
    <phoneticPr fontId="29"/>
  </si>
  <si>
    <t>　　　（1.0kW以上の場合は、小数点以下切り捨て、1.0kW未満の場合は小数点第2位を切り捨て）</t>
    <rPh sb="31" eb="33">
      <t>ミマン</t>
    </rPh>
    <rPh sb="34" eb="36">
      <t>バアイ</t>
    </rPh>
    <rPh sb="37" eb="41">
      <t>ショウスウテンダイ</t>
    </rPh>
    <rPh sb="42" eb="43">
      <t>イ</t>
    </rPh>
    <rPh sb="44" eb="45">
      <t>キ</t>
    </rPh>
    <rPh sb="46" eb="47">
      <t>ス</t>
    </rPh>
    <phoneticPr fontId="9"/>
  </si>
  <si>
    <t>※発電総出力1,000kW以下</t>
    <rPh sb="1" eb="3">
      <t>ハツデン</t>
    </rPh>
    <rPh sb="3" eb="4">
      <t>ソウ</t>
    </rPh>
    <rPh sb="4" eb="6">
      <t>シュツリョク</t>
    </rPh>
    <rPh sb="13" eb="15">
      <t>イカ</t>
    </rPh>
    <phoneticPr fontId="29"/>
  </si>
  <si>
    <t>第4（共通＿環境価値）へ</t>
    <rPh sb="0" eb="1">
      <t>ダイ</t>
    </rPh>
    <rPh sb="6" eb="10">
      <t>カンキョウカチ</t>
    </rPh>
    <phoneticPr fontId="9"/>
  </si>
  <si>
    <t>全体の事業費及び助成金申請額</t>
    <rPh sb="0" eb="2">
      <t>ゼンタイ</t>
    </rPh>
    <rPh sb="3" eb="5">
      <t>ジギョウ</t>
    </rPh>
    <rPh sb="5" eb="6">
      <t>ヒ</t>
    </rPh>
    <rPh sb="6" eb="7">
      <t>オヨ</t>
    </rPh>
    <rPh sb="8" eb="11">
      <t>ジョセイキン</t>
    </rPh>
    <rPh sb="11" eb="13">
      <t>シンセイ</t>
    </rPh>
    <rPh sb="13" eb="14">
      <t>ガク</t>
    </rPh>
    <phoneticPr fontId="75"/>
  </si>
  <si>
    <t>交付申請</t>
    <rPh sb="0" eb="2">
      <t>コウフ</t>
    </rPh>
    <rPh sb="2" eb="4">
      <t>シンセイ</t>
    </rPh>
    <phoneticPr fontId="75"/>
  </si>
  <si>
    <t>区分</t>
    <rPh sb="0" eb="2">
      <t>クブン</t>
    </rPh>
    <phoneticPr fontId="75"/>
  </si>
  <si>
    <t>合算上限額</t>
    <rPh sb="0" eb="2">
      <t>ガッサン</t>
    </rPh>
    <rPh sb="2" eb="5">
      <t>ジョウゲンガク</t>
    </rPh>
    <phoneticPr fontId="75"/>
  </si>
  <si>
    <t>申請区分を選択してください</t>
    <rPh sb="0" eb="2">
      <t>シンセイ</t>
    </rPh>
    <rPh sb="2" eb="4">
      <t>クブン</t>
    </rPh>
    <rPh sb="5" eb="7">
      <t>センタク</t>
    </rPh>
    <phoneticPr fontId="75"/>
  </si>
  <si>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75"/>
  </si>
  <si>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75"/>
  </si>
  <si>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75"/>
  </si>
  <si>
    <t>都仮算定
助成金額</t>
    <rPh sb="0" eb="1">
      <t>ト</t>
    </rPh>
    <rPh sb="1" eb="2">
      <t>カリ</t>
    </rPh>
    <rPh sb="2" eb="4">
      <t>サンテイ</t>
    </rPh>
    <rPh sb="5" eb="7">
      <t>ジョセイ</t>
    </rPh>
    <rPh sb="7" eb="9">
      <t>キンガク</t>
    </rPh>
    <phoneticPr fontId="75"/>
  </si>
  <si>
    <t>設備の種類</t>
    <rPh sb="0" eb="2">
      <t>セツビ</t>
    </rPh>
    <rPh sb="3" eb="5">
      <t>シュルイ</t>
    </rPh>
    <phoneticPr fontId="75"/>
  </si>
  <si>
    <t>都の助成対象となる国等補助交付額</t>
    <phoneticPr fontId="75"/>
  </si>
  <si>
    <t>国等補助控除無し都助成対象経費</t>
    <phoneticPr fontId="75"/>
  </si>
  <si>
    <t>国等補助控除後の都助成対象</t>
    <phoneticPr fontId="75"/>
  </si>
  <si>
    <t>都助成
交付申請額</t>
    <rPh sb="0" eb="1">
      <t>ト</t>
    </rPh>
    <rPh sb="4" eb="6">
      <t>コウフ</t>
    </rPh>
    <rPh sb="6" eb="8">
      <t>シンセイ</t>
    </rPh>
    <rPh sb="8" eb="9">
      <t>ガク</t>
    </rPh>
    <phoneticPr fontId="5"/>
  </si>
  <si>
    <t>交付申請額</t>
    <rPh sb="0" eb="2">
      <t>コウフ</t>
    </rPh>
    <rPh sb="2" eb="4">
      <t>シンセイ</t>
    </rPh>
    <rPh sb="4" eb="5">
      <t>ガク</t>
    </rPh>
    <phoneticPr fontId="75"/>
  </si>
  <si>
    <t>助成事業に要する経費</t>
    <rPh sb="0" eb="2">
      <t>ジョセイ</t>
    </rPh>
    <rPh sb="2" eb="4">
      <t>ジギョウ</t>
    </rPh>
    <rPh sb="5" eb="6">
      <t>ヨウ</t>
    </rPh>
    <rPh sb="8" eb="10">
      <t>ケイヒ</t>
    </rPh>
    <phoneticPr fontId="75"/>
  </si>
  <si>
    <t>開始届</t>
    <rPh sb="0" eb="2">
      <t>カイシ</t>
    </rPh>
    <rPh sb="2" eb="3">
      <t>トドケ</t>
    </rPh>
    <phoneticPr fontId="75"/>
  </si>
  <si>
    <t>都の助成対象となる国等補助</t>
    <rPh sb="0" eb="1">
      <t>ト</t>
    </rPh>
    <rPh sb="2" eb="4">
      <t>ジョセイ</t>
    </rPh>
    <rPh sb="4" eb="6">
      <t>タイショウ</t>
    </rPh>
    <rPh sb="9" eb="10">
      <t>クニ</t>
    </rPh>
    <rPh sb="10" eb="11">
      <t>トウ</t>
    </rPh>
    <rPh sb="11" eb="13">
      <t>ホジョ</t>
    </rPh>
    <phoneticPr fontId="75"/>
  </si>
  <si>
    <t>計画変更</t>
    <rPh sb="0" eb="2">
      <t>ケイカク</t>
    </rPh>
    <rPh sb="2" eb="4">
      <t>ヘンコウ</t>
    </rPh>
    <phoneticPr fontId="75"/>
  </si>
  <si>
    <t>実績報告</t>
    <rPh sb="0" eb="2">
      <t>ジッセキ</t>
    </rPh>
    <rPh sb="2" eb="4">
      <t>ホウコク</t>
    </rPh>
    <phoneticPr fontId="75"/>
  </si>
  <si>
    <t>都助成
実績報告額</t>
    <phoneticPr fontId="5"/>
  </si>
  <si>
    <t>実績報告額</t>
    <rPh sb="0" eb="2">
      <t>ジッセキ</t>
    </rPh>
    <rPh sb="2" eb="4">
      <t>ホウコク</t>
    </rPh>
    <rPh sb="4" eb="5">
      <t>ガク</t>
    </rPh>
    <phoneticPr fontId="75"/>
  </si>
  <si>
    <t>備考欄</t>
    <rPh sb="0" eb="2">
      <t>ビコウ</t>
    </rPh>
    <rPh sb="2" eb="3">
      <t>ラン</t>
    </rPh>
    <phoneticPr fontId="75"/>
  </si>
  <si>
    <t>１.太陽光発電に関する事業（※蓄電池を除く）</t>
    <rPh sb="2" eb="5">
      <t>タイヨウコウ</t>
    </rPh>
    <rPh sb="5" eb="7">
      <t>ハツデン</t>
    </rPh>
    <rPh sb="8" eb="9">
      <t>カン</t>
    </rPh>
    <rPh sb="11" eb="13">
      <t>ジギョウ</t>
    </rPh>
    <rPh sb="15" eb="18">
      <t>チクデンチ</t>
    </rPh>
    <rPh sb="19" eb="20">
      <t>ノゾ</t>
    </rPh>
    <phoneticPr fontId="75"/>
  </si>
  <si>
    <t>都助成率</t>
    <phoneticPr fontId="75"/>
  </si>
  <si>
    <t>国補助併用</t>
    <rPh sb="0" eb="1">
      <t>クニ</t>
    </rPh>
    <rPh sb="1" eb="3">
      <t>ホジョ</t>
    </rPh>
    <rPh sb="3" eb="5">
      <t>ヘイヨウ</t>
    </rPh>
    <phoneticPr fontId="75"/>
  </si>
  <si>
    <t>上限額</t>
    <rPh sb="0" eb="2">
      <t>ジョウゲン</t>
    </rPh>
    <rPh sb="2" eb="3">
      <t>ガク</t>
    </rPh>
    <phoneticPr fontId="75"/>
  </si>
  <si>
    <t>発電容量（kW）</t>
    <rPh sb="0" eb="2">
      <t>ハツデン</t>
    </rPh>
    <rPh sb="2" eb="4">
      <t>ヨウリョウ</t>
    </rPh>
    <phoneticPr fontId="75"/>
  </si>
  <si>
    <t>都助成率・上限額</t>
    <rPh sb="0" eb="1">
      <t>ト</t>
    </rPh>
    <rPh sb="1" eb="3">
      <t>ジョセイ</t>
    </rPh>
    <rPh sb="3" eb="4">
      <t>リツ</t>
    </rPh>
    <rPh sb="5" eb="8">
      <t>ジョウゲンガク</t>
    </rPh>
    <phoneticPr fontId="75"/>
  </si>
  <si>
    <t>国等補助金
の併用</t>
    <rPh sb="0" eb="1">
      <t>クニ</t>
    </rPh>
    <rPh sb="1" eb="2">
      <t>トウ</t>
    </rPh>
    <rPh sb="2" eb="5">
      <t>ホジョキン</t>
    </rPh>
    <rPh sb="7" eb="9">
      <t>ヘイヨウ</t>
    </rPh>
    <phoneticPr fontId="75"/>
  </si>
  <si>
    <t>選択してください</t>
    <rPh sb="0" eb="2">
      <t>センタク</t>
    </rPh>
    <phoneticPr fontId="75"/>
  </si>
  <si>
    <t>太陽光発電</t>
    <rPh sb="0" eb="3">
      <t>タイヨウコウ</t>
    </rPh>
    <rPh sb="3" eb="5">
      <t>ハツデン</t>
    </rPh>
    <phoneticPr fontId="75"/>
  </si>
  <si>
    <t>併用なし</t>
    <rPh sb="0" eb="2">
      <t>ヘイヨウ</t>
    </rPh>
    <phoneticPr fontId="75"/>
  </si>
  <si>
    <t>200,000円/kW</t>
    <rPh sb="7" eb="8">
      <t>エン</t>
    </rPh>
    <phoneticPr fontId="75"/>
  </si>
  <si>
    <t>2/3</t>
    <phoneticPr fontId="75"/>
  </si>
  <si>
    <t>併用あり</t>
    <rPh sb="0" eb="2">
      <t>ヘイヨウ</t>
    </rPh>
    <phoneticPr fontId="75"/>
  </si>
  <si>
    <t>１億円</t>
    <rPh sb="1" eb="3">
      <t>オクエン</t>
    </rPh>
    <phoneticPr fontId="75"/>
  </si>
  <si>
    <t>150,000円/kW</t>
    <rPh sb="7" eb="8">
      <t>エン</t>
    </rPh>
    <phoneticPr fontId="75"/>
  </si>
  <si>
    <t>1/2</t>
    <phoneticPr fontId="75"/>
  </si>
  <si>
    <t>7,500万円</t>
    <rPh sb="5" eb="7">
      <t>マンエン</t>
    </rPh>
    <phoneticPr fontId="75"/>
  </si>
  <si>
    <t>総事業費</t>
    <rPh sb="0" eb="4">
      <t>ソウジギョウヒ</t>
    </rPh>
    <phoneticPr fontId="75"/>
  </si>
  <si>
    <t>国等補助</t>
    <rPh sb="0" eb="1">
      <t>クニ</t>
    </rPh>
    <rPh sb="1" eb="2">
      <t>トウ</t>
    </rPh>
    <rPh sb="2" eb="4">
      <t>ホジョ</t>
    </rPh>
    <phoneticPr fontId="75"/>
  </si>
  <si>
    <t>都助成</t>
    <rPh sb="0" eb="1">
      <t>ト</t>
    </rPh>
    <rPh sb="1" eb="3">
      <t>ジョセイ</t>
    </rPh>
    <phoneticPr fontId="75"/>
  </si>
  <si>
    <t>備考</t>
    <rPh sb="0" eb="2">
      <t>ビコウ</t>
    </rPh>
    <phoneticPr fontId="75"/>
  </si>
  <si>
    <t>経費の内容</t>
    <rPh sb="0" eb="2">
      <t>ケイヒ</t>
    </rPh>
    <rPh sb="3" eb="5">
      <t>ナイヨウ</t>
    </rPh>
    <phoneticPr fontId="75"/>
  </si>
  <si>
    <t>3</t>
    <phoneticPr fontId="75"/>
  </si>
  <si>
    <t>2</t>
    <phoneticPr fontId="75"/>
  </si>
  <si>
    <t>内訳</t>
    <rPh sb="0" eb="2">
      <t>ウチワケ</t>
    </rPh>
    <phoneticPr fontId="75"/>
  </si>
  <si>
    <t>明細番号</t>
    <rPh sb="0" eb="2">
      <t>メイサイ</t>
    </rPh>
    <rPh sb="2" eb="4">
      <t>バンゴウ</t>
    </rPh>
    <phoneticPr fontId="75"/>
  </si>
  <si>
    <t>金額</t>
    <rPh sb="0" eb="2">
      <t>キンガク</t>
    </rPh>
    <phoneticPr fontId="75"/>
  </si>
  <si>
    <t>1</t>
    <phoneticPr fontId="75"/>
  </si>
  <si>
    <t>設計費</t>
    <rPh sb="0" eb="2">
      <t>セッケイ</t>
    </rPh>
    <rPh sb="2" eb="3">
      <t>ヒ</t>
    </rPh>
    <phoneticPr fontId="75"/>
  </si>
  <si>
    <t>←触らない</t>
    <rPh sb="1" eb="2">
      <t>サワ</t>
    </rPh>
    <phoneticPr fontId="75"/>
  </si>
  <si>
    <t>小計</t>
    <rPh sb="0" eb="2">
      <t>ショウケイ</t>
    </rPh>
    <phoneticPr fontId="75"/>
  </si>
  <si>
    <t>設備費</t>
    <rPh sb="0" eb="3">
      <t>セツビヒ</t>
    </rPh>
    <phoneticPr fontId="75"/>
  </si>
  <si>
    <t>上限計算</t>
    <rPh sb="0" eb="2">
      <t>ジョウゲン</t>
    </rPh>
    <rPh sb="2" eb="4">
      <t>ケイサン</t>
    </rPh>
    <phoneticPr fontId="75"/>
  </si>
  <si>
    <t>国補助控除前</t>
    <rPh sb="0" eb="1">
      <t>クニ</t>
    </rPh>
    <rPh sb="1" eb="3">
      <t>ホジョ</t>
    </rPh>
    <rPh sb="3" eb="5">
      <t>コウジョ</t>
    </rPh>
    <rPh sb="5" eb="6">
      <t>マエ</t>
    </rPh>
    <phoneticPr fontId="75"/>
  </si>
  <si>
    <t>kw単価</t>
    <rPh sb="2" eb="4">
      <t>タンカ</t>
    </rPh>
    <phoneticPr fontId="75"/>
  </si>
  <si>
    <t>国補助控除後</t>
    <rPh sb="0" eb="1">
      <t>クニ</t>
    </rPh>
    <rPh sb="1" eb="3">
      <t>ホジョ</t>
    </rPh>
    <rPh sb="3" eb="5">
      <t>コウジョ</t>
    </rPh>
    <rPh sb="5" eb="6">
      <t>ゴ</t>
    </rPh>
    <phoneticPr fontId="75"/>
  </si>
  <si>
    <t>事業上限</t>
    <rPh sb="0" eb="2">
      <t>ジギョウ</t>
    </rPh>
    <rPh sb="2" eb="4">
      <t>ジョウゲン</t>
    </rPh>
    <phoneticPr fontId="75"/>
  </si>
  <si>
    <t>割合</t>
    <rPh sb="0" eb="2">
      <t>ワリアイ</t>
    </rPh>
    <phoneticPr fontId="75"/>
  </si>
  <si>
    <t>本申請助成申請額</t>
    <rPh sb="0" eb="1">
      <t>ホン</t>
    </rPh>
    <rPh sb="1" eb="3">
      <t>シンセイ</t>
    </rPh>
    <rPh sb="3" eb="5">
      <t>ジョセイ</t>
    </rPh>
    <rPh sb="5" eb="8">
      <t>シンセイガク</t>
    </rPh>
    <phoneticPr fontId="75"/>
  </si>
  <si>
    <t>申請区分</t>
    <rPh sb="0" eb="2">
      <t>シンセイ</t>
    </rPh>
    <rPh sb="2" eb="4">
      <t>クブン</t>
    </rPh>
    <phoneticPr fontId="75"/>
  </si>
  <si>
    <t>工事費</t>
    <rPh sb="0" eb="3">
      <t>コウジヒ</t>
    </rPh>
    <phoneticPr fontId="75"/>
  </si>
  <si>
    <t>消費税</t>
    <rPh sb="0" eb="3">
      <t>ショウヒゼイ</t>
    </rPh>
    <phoneticPr fontId="75"/>
  </si>
  <si>
    <t>合計(税抜）</t>
    <rPh sb="0" eb="2">
      <t>ゴウケイ</t>
    </rPh>
    <rPh sb="3" eb="5">
      <t>ゼイヌキ</t>
    </rPh>
    <phoneticPr fontId="75"/>
  </si>
  <si>
    <t>合計（税込）</t>
    <rPh sb="0" eb="2">
      <t>ゴウケイ</t>
    </rPh>
    <rPh sb="3" eb="5">
      <t>ゼイコ</t>
    </rPh>
    <phoneticPr fontId="75"/>
  </si>
  <si>
    <t>算定上限額</t>
    <rPh sb="0" eb="2">
      <t>サンテイ</t>
    </rPh>
    <rPh sb="2" eb="4">
      <t>ジョウゲン</t>
    </rPh>
    <rPh sb="4" eb="5">
      <t>ガク</t>
    </rPh>
    <phoneticPr fontId="75"/>
  </si>
  <si>
    <t>風力発電</t>
    <rPh sb="0" eb="2">
      <t>フウリョク</t>
    </rPh>
    <rPh sb="2" eb="4">
      <t>ハツデン</t>
    </rPh>
    <phoneticPr fontId="75"/>
  </si>
  <si>
    <t>年間削減
電力料金</t>
    <rPh sb="0" eb="2">
      <t>ネンカン</t>
    </rPh>
    <rPh sb="2" eb="4">
      <t>サクゲン</t>
    </rPh>
    <rPh sb="5" eb="7">
      <t>デンリョク</t>
    </rPh>
    <rPh sb="7" eb="9">
      <t>リョウキン</t>
    </rPh>
    <phoneticPr fontId="75"/>
  </si>
  <si>
    <t>投資回収年数</t>
    <rPh sb="0" eb="2">
      <t>トウシ</t>
    </rPh>
    <rPh sb="2" eb="4">
      <t>カイシュウ</t>
    </rPh>
    <rPh sb="4" eb="6">
      <t>ネンスウ</t>
    </rPh>
    <phoneticPr fontId="75"/>
  </si>
  <si>
    <t>耐用年数</t>
    <rPh sb="0" eb="2">
      <t>タイヨウ</t>
    </rPh>
    <rPh sb="2" eb="4">
      <t>ネンスウ</t>
    </rPh>
    <phoneticPr fontId="75"/>
  </si>
  <si>
    <t>耐用年数 or　投資回収年数から算出される上限額</t>
    <rPh sb="0" eb="2">
      <t>タイヨウ</t>
    </rPh>
    <rPh sb="2" eb="4">
      <t>ネンスウ</t>
    </rPh>
    <rPh sb="8" eb="10">
      <t>トウシ</t>
    </rPh>
    <rPh sb="10" eb="12">
      <t>カイシュウ</t>
    </rPh>
    <rPh sb="12" eb="14">
      <t>ネンスウ</t>
    </rPh>
    <rPh sb="16" eb="18">
      <t>サンシュツ</t>
    </rPh>
    <rPh sb="21" eb="24">
      <t>ジョウゲンガク</t>
    </rPh>
    <phoneticPr fontId="75"/>
  </si>
  <si>
    <t>←触らない(</t>
    <rPh sb="1" eb="2">
      <t>サワ</t>
    </rPh>
    <phoneticPr fontId="75"/>
  </si>
  <si>
    <t>助成率</t>
    <rPh sb="0" eb="2">
      <t>ジョセイ</t>
    </rPh>
    <rPh sb="2" eb="3">
      <t>リツ</t>
    </rPh>
    <phoneticPr fontId="75"/>
  </si>
  <si>
    <t>年間削減電力料金</t>
    <rPh sb="0" eb="2">
      <t>ネンカン</t>
    </rPh>
    <rPh sb="2" eb="4">
      <t>サクゲン</t>
    </rPh>
    <rPh sb="4" eb="6">
      <t>デンリョク</t>
    </rPh>
    <rPh sb="6" eb="8">
      <t>リョウキン</t>
    </rPh>
    <phoneticPr fontId="75"/>
  </si>
  <si>
    <t>維持管理費</t>
    <rPh sb="0" eb="2">
      <t>イジ</t>
    </rPh>
    <rPh sb="2" eb="5">
      <t>カンリヒ</t>
    </rPh>
    <phoneticPr fontId="75"/>
  </si>
  <si>
    <t>法定耐用年数</t>
    <rPh sb="0" eb="2">
      <t>ホウテイ</t>
    </rPh>
    <rPh sb="2" eb="4">
      <t>タイヨウ</t>
    </rPh>
    <rPh sb="4" eb="6">
      <t>ネンスウ</t>
    </rPh>
    <phoneticPr fontId="75"/>
  </si>
  <si>
    <t>1or2</t>
    <phoneticPr fontId="75"/>
  </si>
  <si>
    <t>助成金額</t>
    <rPh sb="0" eb="4">
      <t>ジョセイキンガク</t>
    </rPh>
    <phoneticPr fontId="75"/>
  </si>
  <si>
    <t>助成率で算出される額</t>
    <rPh sb="0" eb="2">
      <t>ジョセイ</t>
    </rPh>
    <rPh sb="2" eb="3">
      <t>リツ</t>
    </rPh>
    <rPh sb="4" eb="6">
      <t>サンシュツ</t>
    </rPh>
    <rPh sb="9" eb="10">
      <t>ガク</t>
    </rPh>
    <phoneticPr fontId="75"/>
  </si>
  <si>
    <t>年間削減金額</t>
    <rPh sb="0" eb="2">
      <t>ネンカン</t>
    </rPh>
    <rPh sb="2" eb="4">
      <t>サクゲン</t>
    </rPh>
    <rPh sb="4" eb="6">
      <t>キンガク</t>
    </rPh>
    <phoneticPr fontId="75"/>
  </si>
  <si>
    <t>耐用年数から算出</t>
    <rPh sb="0" eb="2">
      <t>タイヨウ</t>
    </rPh>
    <rPh sb="2" eb="4">
      <t>ネンスウ</t>
    </rPh>
    <rPh sb="6" eb="8">
      <t>サンシュツ</t>
    </rPh>
    <phoneticPr fontId="75"/>
  </si>
  <si>
    <t>発電設備区分</t>
    <rPh sb="0" eb="2">
      <t>ハツデン</t>
    </rPh>
    <rPh sb="2" eb="4">
      <t>セツビ</t>
    </rPh>
    <rPh sb="4" eb="6">
      <t>クブン</t>
    </rPh>
    <phoneticPr fontId="75"/>
  </si>
  <si>
    <t>水力発電</t>
    <rPh sb="0" eb="2">
      <t>スイリョク</t>
    </rPh>
    <rPh sb="2" eb="4">
      <t>ハツデン</t>
    </rPh>
    <phoneticPr fontId="75"/>
  </si>
  <si>
    <t>地熱発電</t>
    <rPh sb="0" eb="2">
      <t>チネツ</t>
    </rPh>
    <rPh sb="2" eb="4">
      <t>ハツデン</t>
    </rPh>
    <phoneticPr fontId="75"/>
  </si>
  <si>
    <t>バイオマス発電</t>
    <rPh sb="5" eb="7">
      <t>ハツデン</t>
    </rPh>
    <phoneticPr fontId="75"/>
  </si>
  <si>
    <t>合計（税抜）</t>
    <rPh sb="0" eb="2">
      <t>ゴウケイ</t>
    </rPh>
    <rPh sb="3" eb="5">
      <t>ゼイヌキ</t>
    </rPh>
    <phoneticPr fontId="75"/>
  </si>
  <si>
    <t>耐用年数から算出される助成金額上限</t>
    <rPh sb="0" eb="2">
      <t>タイヨウ</t>
    </rPh>
    <rPh sb="2" eb="4">
      <t>ネンスウ</t>
    </rPh>
    <rPh sb="6" eb="8">
      <t>サンシュツ</t>
    </rPh>
    <rPh sb="11" eb="13">
      <t>ジョセイ</t>
    </rPh>
    <rPh sb="13" eb="15">
      <t>キンガク</t>
    </rPh>
    <rPh sb="15" eb="17">
      <t>ジョウゲン</t>
    </rPh>
    <phoneticPr fontId="75"/>
  </si>
  <si>
    <t>①発電容量（kW）</t>
    <rPh sb="1" eb="3">
      <t>ハツデン</t>
    </rPh>
    <rPh sb="3" eb="5">
      <t>ヨウリョウ</t>
    </rPh>
    <phoneticPr fontId="75"/>
  </si>
  <si>
    <t>150,000円/kWh</t>
    <rPh sb="7" eb="8">
      <t>エン</t>
    </rPh>
    <phoneticPr fontId="75"/>
  </si>
  <si>
    <t>平常時蓄電容量（①以下の値）</t>
    <rPh sb="0" eb="2">
      <t>ヘイジョウ</t>
    </rPh>
    <rPh sb="2" eb="3">
      <t>ジ</t>
    </rPh>
    <rPh sb="3" eb="5">
      <t>チクデン</t>
    </rPh>
    <rPh sb="5" eb="7">
      <t>ヨウリョウ</t>
    </rPh>
    <rPh sb="9" eb="11">
      <t>イカ</t>
    </rPh>
    <rPh sb="12" eb="13">
      <t>アタイ</t>
    </rPh>
    <phoneticPr fontId="75"/>
  </si>
  <si>
    <t>kWh</t>
    <phoneticPr fontId="75"/>
  </si>
  <si>
    <t>助成対象となる蓄電池容量</t>
    <rPh sb="0" eb="2">
      <t>ジョセイ</t>
    </rPh>
    <rPh sb="2" eb="4">
      <t>タイショウ</t>
    </rPh>
    <rPh sb="7" eb="10">
      <t>チクデンチ</t>
    </rPh>
    <rPh sb="10" eb="12">
      <t>ヨウリョウ</t>
    </rPh>
    <phoneticPr fontId="75"/>
  </si>
  <si>
    <t>発災時蓄電容量（①以下の値）</t>
    <rPh sb="0" eb="2">
      <t>ハッサイ</t>
    </rPh>
    <rPh sb="2" eb="3">
      <t>ジ</t>
    </rPh>
    <rPh sb="3" eb="5">
      <t>チクデン</t>
    </rPh>
    <rPh sb="5" eb="7">
      <t>ヨウリョウ</t>
    </rPh>
    <phoneticPr fontId="75"/>
  </si>
  <si>
    <t>都助成対象比率</t>
    <rPh sb="0" eb="1">
      <t>ト</t>
    </rPh>
    <rPh sb="1" eb="3">
      <t>ジョセイ</t>
    </rPh>
    <rPh sb="3" eb="5">
      <t>タイショウ</t>
    </rPh>
    <rPh sb="5" eb="7">
      <t>ヒリツ</t>
    </rPh>
    <phoneticPr fontId="75"/>
  </si>
  <si>
    <t>上記以外の容量</t>
    <rPh sb="0" eb="2">
      <t>ジョウキ</t>
    </rPh>
    <rPh sb="2" eb="4">
      <t>イガイ</t>
    </rPh>
    <rPh sb="5" eb="7">
      <t>ヨウリョウ</t>
    </rPh>
    <phoneticPr fontId="75"/>
  </si>
  <si>
    <t>蓄電池総容量</t>
    <rPh sb="0" eb="3">
      <t>チクデンチ</t>
    </rPh>
    <rPh sb="3" eb="4">
      <t>ソウ</t>
    </rPh>
    <rPh sb="4" eb="6">
      <t>ヨウリョウ</t>
    </rPh>
    <phoneticPr fontId="75"/>
  </si>
  <si>
    <t>kwh単価</t>
    <rPh sb="3" eb="5">
      <t>タンカ</t>
    </rPh>
    <phoneticPr fontId="75"/>
  </si>
  <si>
    <t xml:space="preserve">申請書類提出方法等
提出期限及びお問い合わせ先
</t>
    <phoneticPr fontId="9"/>
  </si>
  <si>
    <t>（２）お問い合わせ先
公益財団法人  東京都環境公社
東京都地球温暖化防止活動推進センター（愛称：クール・ネット東京）  
創エネ支援チーム ＴＥＬ：０３－５９９０－５０６７
受付時間：月曜日～金曜日（祝祭日及び年末年始を除く）
９時 00 分～12 時 00 分、13 時 00 分～17 時 00 分</t>
    <phoneticPr fontId="9"/>
  </si>
  <si>
    <t>申請専用メールアドレス※</t>
    <phoneticPr fontId="9"/>
  </si>
  <si>
    <t>cnt-zokyo@tokyokankyo.jp</t>
    <phoneticPr fontId="9"/>
  </si>
  <si>
    <t>※申請書の受付専用のメールアドレスになりますのでご注意ください。</t>
    <phoneticPr fontId="9"/>
  </si>
  <si>
    <r>
      <rPr>
        <sz val="12"/>
        <rFont val="ＭＳ Ｐ明朝"/>
        <family val="1"/>
        <charset val="128"/>
      </rPr>
      <t>（２）  郵送により申請する場合
ファイル作成時の注意事項（※交付申請書、助成事業開始届、実績報告書等、各種共通）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</si>
  <si>
    <t xml:space="preserve">
④ ファイルに綴る各書類の前に、インデックスを付けた中仕切りを挿入してください。
（書類自体には、インデックスをつけないでください。）インデックスサンプルを活用してください。
作成する場合は、サンプルの書式を参考とし、作成してください
※クリアポケットは使用しないでください。)
⑤ 申請書類は、「申請書類チェックリスト」の順に綴ってください。
＜イメージ図＞</t>
    <phoneticPr fontId="9"/>
  </si>
  <si>
    <t xml:space="preserve"> ⑥ 申請様式書類一式（Excel＋PDFデータ）の電子データを全て記録したＣＤ－Ｒ等のメディアを</t>
    <phoneticPr fontId="9"/>
  </si>
  <si>
    <t xml:space="preserve">    提出してください。</t>
    <phoneticPr fontId="9"/>
  </si>
  <si>
    <t xml:space="preserve"> ⑦ 書類提出先
</t>
    <phoneticPr fontId="9"/>
  </si>
  <si>
    <t xml:space="preserve">  申請書類は、下記住所へ郵送してください。</t>
    <phoneticPr fontId="9"/>
  </si>
  <si>
    <t>〒１６３－０８１０</t>
    <phoneticPr fontId="9"/>
  </si>
  <si>
    <t>東京都新宿区西新宿２－４－１　新宿NSビル　１０階</t>
    <rPh sb="0" eb="3">
      <t>トウキョウト</t>
    </rPh>
    <rPh sb="3" eb="6">
      <t>シンジュクク</t>
    </rPh>
    <rPh sb="6" eb="9">
      <t>ニシシンジュク</t>
    </rPh>
    <rPh sb="15" eb="17">
      <t>シンジュク</t>
    </rPh>
    <rPh sb="24" eb="25">
      <t>カイ</t>
    </rPh>
    <phoneticPr fontId="9"/>
  </si>
  <si>
    <t>公益財団法人　東京都環境公社</t>
    <rPh sb="0" eb="2">
      <t>コウエキ</t>
    </rPh>
    <rPh sb="2" eb="4">
      <t>ザイダン</t>
    </rPh>
    <rPh sb="4" eb="6">
      <t>ホウジン</t>
    </rPh>
    <rPh sb="7" eb="10">
      <t>トウキョウト</t>
    </rPh>
    <rPh sb="10" eb="12">
      <t>カンキョウ</t>
    </rPh>
    <rPh sb="12" eb="14">
      <t>コウシャ</t>
    </rPh>
    <phoneticPr fontId="9"/>
  </si>
  <si>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9"/>
  </si>
  <si>
    <t>創エネ支援チーム</t>
    <rPh sb="0" eb="1">
      <t>ソウ</t>
    </rPh>
    <rPh sb="3" eb="5">
      <t>シエン</t>
    </rPh>
    <phoneticPr fontId="9"/>
  </si>
  <si>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9"/>
  </si>
  <si>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9"/>
  </si>
  <si>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9"/>
  </si>
  <si>
    <t>申請書類の到着の確認をお願いいたします。</t>
    <rPh sb="5" eb="7">
      <t>トウチャク</t>
    </rPh>
    <rPh sb="8" eb="10">
      <t>カクニン</t>
    </rPh>
    <rPh sb="12" eb="13">
      <t>ネガ</t>
    </rPh>
    <phoneticPr fontId="9"/>
  </si>
  <si>
    <t>第７号様式（第13条関係）</t>
    <phoneticPr fontId="9"/>
  </si>
  <si>
    <t>年</t>
    <rPh sb="0" eb="1">
      <t>ネン</t>
    </rPh>
    <phoneticPr fontId="75"/>
  </si>
  <si>
    <t>月</t>
    <rPh sb="0" eb="1">
      <t>ガツ</t>
    </rPh>
    <phoneticPr fontId="75"/>
  </si>
  <si>
    <t>日</t>
    <rPh sb="0" eb="1">
      <t>ニチ</t>
    </rPh>
    <phoneticPr fontId="75"/>
  </si>
  <si>
    <t>公益財団法人 東京都環境公社</t>
    <rPh sb="0" eb="2">
      <t>コウエキ</t>
    </rPh>
    <phoneticPr fontId="9"/>
  </si>
  <si>
    <t>（助成事業者）</t>
    <phoneticPr fontId="75"/>
  </si>
  <si>
    <t>　理事長 殿</t>
    <phoneticPr fontId="75"/>
  </si>
  <si>
    <t>住　　所</t>
    <phoneticPr fontId="75"/>
  </si>
  <si>
    <t>名　　称</t>
    <rPh sb="0" eb="1">
      <t>メイ</t>
    </rPh>
    <rPh sb="3" eb="4">
      <t>ショウ</t>
    </rPh>
    <phoneticPr fontId="9"/>
  </si>
  <si>
    <t>助成事業開始届</t>
    <phoneticPr fontId="9"/>
  </si>
  <si>
    <t>日付</t>
    <rPh sb="0" eb="1">
      <t>ニチ</t>
    </rPh>
    <rPh sb="1" eb="2">
      <t>ヅケ</t>
    </rPh>
    <phoneticPr fontId="75"/>
  </si>
  <si>
    <t>都環公地温第</t>
    <rPh sb="0" eb="1">
      <t>ト</t>
    </rPh>
    <rPh sb="1" eb="2">
      <t>ワ</t>
    </rPh>
    <rPh sb="2" eb="3">
      <t>コウ</t>
    </rPh>
    <rPh sb="3" eb="4">
      <t>チ</t>
    </rPh>
    <rPh sb="4" eb="5">
      <t>オン</t>
    </rPh>
    <rPh sb="5" eb="6">
      <t>ダイ</t>
    </rPh>
    <phoneticPr fontId="75"/>
  </si>
  <si>
    <t>号で交付決定の通知を受けた</t>
    <rPh sb="7" eb="9">
      <t>ツウチ</t>
    </rPh>
    <rPh sb="10" eb="11">
      <t>ウ</t>
    </rPh>
    <phoneticPr fontId="75"/>
  </si>
  <si>
    <t>記</t>
    <rPh sb="0" eb="1">
      <t>キ</t>
    </rPh>
    <phoneticPr fontId="75"/>
  </si>
  <si>
    <t>助成事業の名称</t>
    <rPh sb="2" eb="4">
      <t>ジギョウ</t>
    </rPh>
    <phoneticPr fontId="9"/>
  </si>
  <si>
    <t>（交付決定番号）</t>
    <rPh sb="1" eb="3">
      <t>コウフ</t>
    </rPh>
    <rPh sb="3" eb="5">
      <t>ケッテイ</t>
    </rPh>
    <rPh sb="5" eb="7">
      <t>バンゴウ</t>
    </rPh>
    <phoneticPr fontId="75"/>
  </si>
  <si>
    <t>（</t>
    <phoneticPr fontId="75"/>
  </si>
  <si>
    <t>）</t>
    <phoneticPr fontId="75"/>
  </si>
  <si>
    <t>工事期間</t>
    <rPh sb="0" eb="2">
      <t>コウジ</t>
    </rPh>
    <rPh sb="2" eb="4">
      <t>キカン</t>
    </rPh>
    <phoneticPr fontId="9"/>
  </si>
  <si>
    <t>着手年月日</t>
    <phoneticPr fontId="9"/>
  </si>
  <si>
    <t>:</t>
    <phoneticPr fontId="9"/>
  </si>
  <si>
    <t>月</t>
    <rPh sb="0" eb="1">
      <t>ガツ</t>
    </rPh>
    <phoneticPr fontId="9"/>
  </si>
  <si>
    <t>日</t>
    <rPh sb="0" eb="1">
      <t>ニチ</t>
    </rPh>
    <phoneticPr fontId="9"/>
  </si>
  <si>
    <t>完了予定年月日</t>
    <phoneticPr fontId="9"/>
  </si>
  <si>
    <t>添付書類</t>
  </si>
  <si>
    <t>・工事契約書（写し）</t>
    <phoneticPr fontId="75"/>
  </si>
  <si>
    <t>←必要に応じて追記してください</t>
    <rPh sb="1" eb="3">
      <t>ヒツヨウ</t>
    </rPh>
    <rPh sb="4" eb="5">
      <t>オウ</t>
    </rPh>
    <rPh sb="7" eb="9">
      <t>ツイキ</t>
    </rPh>
    <phoneticPr fontId="9"/>
  </si>
  <si>
    <t>第８号様式（第14条関係）</t>
    <phoneticPr fontId="9"/>
  </si>
  <si>
    <t>（助成事業者）</t>
    <rPh sb="1" eb="3">
      <t>ジョセイ</t>
    </rPh>
    <rPh sb="3" eb="5">
      <t>ジギョウ</t>
    </rPh>
    <rPh sb="5" eb="6">
      <t>シャ</t>
    </rPh>
    <phoneticPr fontId="9"/>
  </si>
  <si>
    <t>住　　所</t>
  </si>
  <si>
    <t>　</t>
    <phoneticPr fontId="75"/>
  </si>
  <si>
    <t xml:space="preserve">   </t>
    <phoneticPr fontId="75"/>
  </si>
  <si>
    <t xml:space="preserve">理事長 殿 </t>
    <phoneticPr fontId="75"/>
  </si>
  <si>
    <t>（共同申請者）</t>
    <rPh sb="1" eb="3">
      <t>キョウドウ</t>
    </rPh>
    <rPh sb="3" eb="6">
      <t>シンセイシャ</t>
    </rPh>
    <phoneticPr fontId="9"/>
  </si>
  <si>
    <t>助成金交付申請撤回届出書</t>
    <rPh sb="2" eb="3">
      <t>キン</t>
    </rPh>
    <rPh sb="3" eb="5">
      <t>コウフ</t>
    </rPh>
    <rPh sb="5" eb="7">
      <t>シンセイ</t>
    </rPh>
    <rPh sb="7" eb="9">
      <t>テッカイ</t>
    </rPh>
    <rPh sb="9" eb="12">
      <t>トドケデショ</t>
    </rPh>
    <phoneticPr fontId="9"/>
  </si>
  <si>
    <t>交付申請年月日</t>
    <rPh sb="0" eb="2">
      <t>コウフ</t>
    </rPh>
    <rPh sb="2" eb="4">
      <t>シンセイ</t>
    </rPh>
    <rPh sb="4" eb="7">
      <t>ネンガッピ</t>
    </rPh>
    <phoneticPr fontId="9"/>
  </si>
  <si>
    <t>撤回の理由</t>
    <rPh sb="0" eb="2">
      <t>テッカイ</t>
    </rPh>
    <rPh sb="3" eb="5">
      <t>リユウ</t>
    </rPh>
    <phoneticPr fontId="75"/>
  </si>
  <si>
    <t>連絡先</t>
    <rPh sb="0" eb="3">
      <t>レンラクサキ</t>
    </rPh>
    <phoneticPr fontId="75"/>
  </si>
  <si>
    <t>会社名</t>
    <rPh sb="0" eb="3">
      <t>カイシャメイ</t>
    </rPh>
    <phoneticPr fontId="75"/>
  </si>
  <si>
    <t>部課名</t>
    <rPh sb="0" eb="1">
      <t>ブ</t>
    </rPh>
    <rPh sb="1" eb="2">
      <t>カ</t>
    </rPh>
    <rPh sb="2" eb="3">
      <t>メイ</t>
    </rPh>
    <phoneticPr fontId="75"/>
  </si>
  <si>
    <t>担当者氏名</t>
    <rPh sb="0" eb="3">
      <t>タントウシャ</t>
    </rPh>
    <rPh sb="3" eb="5">
      <t>シメイ</t>
    </rPh>
    <phoneticPr fontId="75"/>
  </si>
  <si>
    <t>（電話番号</t>
    <rPh sb="1" eb="3">
      <t>デンワ</t>
    </rPh>
    <rPh sb="3" eb="5">
      <t>バンゴウ</t>
    </rPh>
    <phoneticPr fontId="75"/>
  </si>
  <si>
    <t>（携帯電話</t>
    <rPh sb="1" eb="3">
      <t>ケイタイ</t>
    </rPh>
    <rPh sb="3" eb="5">
      <t>デンワ</t>
    </rPh>
    <phoneticPr fontId="75"/>
  </si>
  <si>
    <t>（Ｅ-mail</t>
    <phoneticPr fontId="75"/>
  </si>
  <si>
    <t>第９号様式（第15条関係）</t>
    <phoneticPr fontId="9"/>
  </si>
  <si>
    <t>理事長 殿</t>
    <phoneticPr fontId="75"/>
  </si>
  <si>
    <t>助成事業承継承認申請書</t>
    <rPh sb="2" eb="4">
      <t>ジギョウ</t>
    </rPh>
    <rPh sb="4" eb="6">
      <t>ショウケイ</t>
    </rPh>
    <rPh sb="6" eb="8">
      <t>ショウニン</t>
    </rPh>
    <rPh sb="8" eb="10">
      <t>シンセイ</t>
    </rPh>
    <rPh sb="10" eb="11">
      <t>ショ</t>
    </rPh>
    <phoneticPr fontId="9"/>
  </si>
  <si>
    <t xml:space="preserve">号で交付決定の通知を受けた </t>
    <rPh sb="7" eb="9">
      <t>ツウチ</t>
    </rPh>
    <rPh sb="10" eb="11">
      <t>ウ</t>
    </rPh>
    <phoneticPr fontId="75"/>
  </si>
  <si>
    <t>承継前の助成事業者</t>
    <rPh sb="2" eb="3">
      <t>マエ</t>
    </rPh>
    <rPh sb="6" eb="8">
      <t>ジギョウ</t>
    </rPh>
    <rPh sb="8" eb="9">
      <t>シャ</t>
    </rPh>
    <phoneticPr fontId="9"/>
  </si>
  <si>
    <t>住　　所</t>
    <rPh sb="0" eb="1">
      <t>ジュウ</t>
    </rPh>
    <rPh sb="3" eb="4">
      <t>ショ</t>
    </rPh>
    <phoneticPr fontId="75"/>
  </si>
  <si>
    <t>承継の理由</t>
    <rPh sb="3" eb="5">
      <t>リユウ</t>
    </rPh>
    <phoneticPr fontId="75"/>
  </si>
  <si>
    <t>承継後の総括的連絡先</t>
    <rPh sb="2" eb="3">
      <t>ゴ</t>
    </rPh>
    <rPh sb="4" eb="6">
      <t>ソウカツ</t>
    </rPh>
    <rPh sb="6" eb="7">
      <t>テキ</t>
    </rPh>
    <rPh sb="7" eb="10">
      <t>レンラクサキ</t>
    </rPh>
    <phoneticPr fontId="75"/>
  </si>
  <si>
    <t>※助成事業の承継が確認できる書類を添付すること。</t>
    <rPh sb="3" eb="5">
      <t>ジギョウ</t>
    </rPh>
    <rPh sb="9" eb="11">
      <t>カクニン</t>
    </rPh>
    <rPh sb="14" eb="16">
      <t>ショルイ</t>
    </rPh>
    <rPh sb="17" eb="19">
      <t>テンプ</t>
    </rPh>
    <phoneticPr fontId="75"/>
  </si>
  <si>
    <t>第11号様式（第16条関係）</t>
    <phoneticPr fontId="9"/>
  </si>
  <si>
    <t>　理事長 殿</t>
    <rPh sb="1" eb="4">
      <t>リジチョウ</t>
    </rPh>
    <rPh sb="5" eb="6">
      <t>ドノ</t>
    </rPh>
    <phoneticPr fontId="9"/>
  </si>
  <si>
    <t>（共同申請者）</t>
    <rPh sb="5" eb="6">
      <t>シャ</t>
    </rPh>
    <phoneticPr fontId="9"/>
  </si>
  <si>
    <t>助成事業計画変更申請書</t>
    <rPh sb="2" eb="4">
      <t>ジギョウ</t>
    </rPh>
    <rPh sb="4" eb="6">
      <t>ケイカク</t>
    </rPh>
    <rPh sb="6" eb="8">
      <t>ヘンコウ</t>
    </rPh>
    <rPh sb="8" eb="10">
      <t>シンセイ</t>
    </rPh>
    <rPh sb="10" eb="11">
      <t>ショ</t>
    </rPh>
    <phoneticPr fontId="9"/>
  </si>
  <si>
    <t>変更の内容</t>
    <rPh sb="0" eb="2">
      <t>ヘンコウ</t>
    </rPh>
    <rPh sb="3" eb="5">
      <t>ナイヨウ</t>
    </rPh>
    <phoneticPr fontId="9"/>
  </si>
  <si>
    <t>変更の理由</t>
    <rPh sb="0" eb="2">
      <t>ヘンコウ</t>
    </rPh>
    <rPh sb="3" eb="5">
      <t>リユウ</t>
    </rPh>
    <phoneticPr fontId="75"/>
  </si>
  <si>
    <t>変更による影響</t>
    <rPh sb="0" eb="2">
      <t>ヘンコウ</t>
    </rPh>
    <rPh sb="5" eb="7">
      <t>エイキョウ</t>
    </rPh>
    <phoneticPr fontId="75"/>
  </si>
  <si>
    <t>変更後の助成事業に要する経費等</t>
    <rPh sb="0" eb="2">
      <t>ヘンコウ</t>
    </rPh>
    <rPh sb="2" eb="3">
      <t>ゴ</t>
    </rPh>
    <rPh sb="6" eb="8">
      <t>ジギョウ</t>
    </rPh>
    <rPh sb="9" eb="10">
      <t>ヨウ</t>
    </rPh>
    <rPh sb="12" eb="14">
      <t>ケイヒ</t>
    </rPh>
    <rPh sb="14" eb="15">
      <t>トウ</t>
    </rPh>
    <phoneticPr fontId="75"/>
  </si>
  <si>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75"/>
  </si>
  <si>
    <t>第13号様式（第18条関係）</t>
    <phoneticPr fontId="9"/>
  </si>
  <si>
    <t>事業者情報の変更届出書</t>
    <rPh sb="0" eb="2">
      <t>ジギョウ</t>
    </rPh>
    <rPh sb="2" eb="3">
      <t>シャ</t>
    </rPh>
    <rPh sb="3" eb="5">
      <t>ジョウホウ</t>
    </rPh>
    <rPh sb="6" eb="8">
      <t>ヘンコウ</t>
    </rPh>
    <rPh sb="8" eb="11">
      <t>トドケデショ</t>
    </rPh>
    <phoneticPr fontId="9"/>
  </si>
  <si>
    <t>変更事項</t>
    <rPh sb="0" eb="2">
      <t>ヘンコウ</t>
    </rPh>
    <rPh sb="2" eb="4">
      <t>ジコウ</t>
    </rPh>
    <phoneticPr fontId="75"/>
  </si>
  <si>
    <t>変更前</t>
    <rPh sb="0" eb="2">
      <t>ヘンコウ</t>
    </rPh>
    <rPh sb="2" eb="3">
      <t>マエ</t>
    </rPh>
    <phoneticPr fontId="75"/>
  </si>
  <si>
    <t>変更後</t>
    <rPh sb="0" eb="2">
      <t>ヘンコウ</t>
    </rPh>
    <rPh sb="2" eb="3">
      <t>ゴ</t>
    </rPh>
    <phoneticPr fontId="75"/>
  </si>
  <si>
    <t>（該当のものに○）</t>
    <rPh sb="1" eb="3">
      <t>ガイトウ</t>
    </rPh>
    <phoneticPr fontId="75"/>
  </si>
  <si>
    <t>（変更事項のみ記載）</t>
    <rPh sb="1" eb="3">
      <t>ヘンコウ</t>
    </rPh>
    <rPh sb="3" eb="5">
      <t>ジコウ</t>
    </rPh>
    <rPh sb="7" eb="9">
      <t>キサイ</t>
    </rPh>
    <phoneticPr fontId="75"/>
  </si>
  <si>
    <t>１　法人登記住所の変更</t>
    <rPh sb="2" eb="4">
      <t>ホウジン</t>
    </rPh>
    <rPh sb="4" eb="6">
      <t>トウキ</t>
    </rPh>
    <rPh sb="6" eb="8">
      <t>ジュウショ</t>
    </rPh>
    <rPh sb="9" eb="11">
      <t>ヘンコウ</t>
    </rPh>
    <phoneticPr fontId="9"/>
  </si>
  <si>
    <t>２　組織変更（株式会社化など）</t>
    <rPh sb="2" eb="4">
      <t>ソシキ</t>
    </rPh>
    <rPh sb="4" eb="6">
      <t>ヘンコウ</t>
    </rPh>
    <rPh sb="7" eb="12">
      <t>カブシキガイシャカ</t>
    </rPh>
    <phoneticPr fontId="75"/>
  </si>
  <si>
    <t>３　代表者変更</t>
    <rPh sb="2" eb="5">
      <t>ダイヒョウシャ</t>
    </rPh>
    <rPh sb="5" eb="7">
      <t>ヘンコウ</t>
    </rPh>
    <phoneticPr fontId="75"/>
  </si>
  <si>
    <t>４　その他</t>
    <rPh sb="4" eb="5">
      <t>タ</t>
    </rPh>
    <phoneticPr fontId="75"/>
  </si>
  <si>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75"/>
  </si>
  <si>
    <t>第14号様式（第20条関係）</t>
    <phoneticPr fontId="9"/>
  </si>
  <si>
    <t>工事遅延等報告書</t>
    <rPh sb="0" eb="2">
      <t>コウジ</t>
    </rPh>
    <rPh sb="2" eb="4">
      <t>チエン</t>
    </rPh>
    <rPh sb="4" eb="5">
      <t>トウ</t>
    </rPh>
    <rPh sb="5" eb="8">
      <t>ホウコクショ</t>
    </rPh>
    <phoneticPr fontId="9"/>
  </si>
  <si>
    <t>遅延等の内容及び原因</t>
    <rPh sb="0" eb="2">
      <t>チエン</t>
    </rPh>
    <rPh sb="2" eb="3">
      <t>トウ</t>
    </rPh>
    <rPh sb="4" eb="6">
      <t>ナイヨウ</t>
    </rPh>
    <rPh sb="6" eb="7">
      <t>オヨ</t>
    </rPh>
    <rPh sb="8" eb="10">
      <t>ゲンイン</t>
    </rPh>
    <phoneticPr fontId="9"/>
  </si>
  <si>
    <t>遅延等に対する対処</t>
    <rPh sb="0" eb="2">
      <t>チエン</t>
    </rPh>
    <rPh sb="2" eb="3">
      <t>トウ</t>
    </rPh>
    <rPh sb="4" eb="5">
      <t>タイ</t>
    </rPh>
    <rPh sb="7" eb="9">
      <t>タイショ</t>
    </rPh>
    <phoneticPr fontId="9"/>
  </si>
  <si>
    <t>遅延等が助成事業に及ぼす
影響</t>
    <rPh sb="0" eb="2">
      <t>チエン</t>
    </rPh>
    <rPh sb="2" eb="3">
      <t>トウ</t>
    </rPh>
    <rPh sb="6" eb="8">
      <t>ジギョウ</t>
    </rPh>
    <rPh sb="9" eb="10">
      <t>オヨ</t>
    </rPh>
    <rPh sb="13" eb="15">
      <t>エイキョウ</t>
    </rPh>
    <phoneticPr fontId="75"/>
  </si>
  <si>
    <t>事業開始時の
工事完了予定年月日</t>
    <rPh sb="0" eb="2">
      <t>ジギョウ</t>
    </rPh>
    <rPh sb="2" eb="4">
      <t>カイシ</t>
    </rPh>
    <rPh sb="4" eb="5">
      <t>ジ</t>
    </rPh>
    <rPh sb="7" eb="9">
      <t>コウジ</t>
    </rPh>
    <rPh sb="9" eb="11">
      <t>カンリョウ</t>
    </rPh>
    <rPh sb="11" eb="13">
      <t>ヨテイ</t>
    </rPh>
    <rPh sb="13" eb="16">
      <t>ネンガッピ</t>
    </rPh>
    <phoneticPr fontId="75"/>
  </si>
  <si>
    <r>
      <rPr>
        <sz val="10.5"/>
        <color theme="1"/>
        <rFont val="ＭＳ Ｐ明朝"/>
        <family val="1"/>
        <charset val="128"/>
      </rPr>
      <t>月</t>
    </r>
    <rPh sb="0" eb="1">
      <t>ガツ</t>
    </rPh>
    <phoneticPr fontId="75"/>
  </si>
  <si>
    <t>本報告時の
工事完了予定年月日</t>
    <rPh sb="0" eb="1">
      <t>ホン</t>
    </rPh>
    <rPh sb="1" eb="3">
      <t>ホウコク</t>
    </rPh>
    <rPh sb="3" eb="4">
      <t>ジ</t>
    </rPh>
    <rPh sb="6" eb="8">
      <t>コウジ</t>
    </rPh>
    <rPh sb="8" eb="10">
      <t>カンリョウ</t>
    </rPh>
    <rPh sb="10" eb="12">
      <t>ヨテイ</t>
    </rPh>
    <rPh sb="12" eb="15">
      <t>ネンガッピ</t>
    </rPh>
    <phoneticPr fontId="75"/>
  </si>
  <si>
    <t>第15号様式（第21条関係）</t>
    <phoneticPr fontId="9"/>
  </si>
  <si>
    <t>理事長 殿</t>
    <rPh sb="0" eb="3">
      <t>リジチョウ</t>
    </rPh>
    <rPh sb="4" eb="5">
      <t>ドノ</t>
    </rPh>
    <phoneticPr fontId="9"/>
  </si>
  <si>
    <t>（共同申請者）</t>
    <rPh sb="3" eb="6">
      <t>シンセイシャ</t>
    </rPh>
    <phoneticPr fontId="9"/>
  </si>
  <si>
    <t>助成事業中止（廃止）申請書</t>
    <rPh sb="2" eb="4">
      <t>ジギョウ</t>
    </rPh>
    <rPh sb="4" eb="6">
      <t>チュウシ</t>
    </rPh>
    <rPh sb="7" eb="9">
      <t>ハイシ</t>
    </rPh>
    <rPh sb="10" eb="12">
      <t>シンセイ</t>
    </rPh>
    <rPh sb="12" eb="13">
      <t>ショ</t>
    </rPh>
    <phoneticPr fontId="9"/>
  </si>
  <si>
    <t>号で交付決定の通知を受けた事業に</t>
    <phoneticPr fontId="75"/>
  </si>
  <si>
    <t>中止（廃止）の理由</t>
    <rPh sb="0" eb="2">
      <t>チュウシ</t>
    </rPh>
    <rPh sb="3" eb="5">
      <t>ハイシ</t>
    </rPh>
    <rPh sb="7" eb="9">
      <t>リユウ</t>
    </rPh>
    <phoneticPr fontId="9"/>
  </si>
  <si>
    <t>中止（廃止）による影響</t>
    <rPh sb="0" eb="2">
      <t>チュウシ</t>
    </rPh>
    <rPh sb="3" eb="5">
      <t>ハイシ</t>
    </rPh>
    <rPh sb="9" eb="11">
      <t>エイキョウ</t>
    </rPh>
    <phoneticPr fontId="9"/>
  </si>
  <si>
    <r>
      <t xml:space="preserve">中止の期間
</t>
    </r>
    <r>
      <rPr>
        <sz val="9"/>
        <color theme="1"/>
        <rFont val="ＭＳ Ｐ明朝"/>
        <family val="1"/>
        <charset val="128"/>
      </rPr>
      <t>※中止する場合に記載</t>
    </r>
    <rPh sb="0" eb="2">
      <t>チュウシ</t>
    </rPh>
    <rPh sb="3" eb="5">
      <t>キカン</t>
    </rPh>
    <rPh sb="7" eb="9">
      <t>チュウシ</t>
    </rPh>
    <rPh sb="11" eb="13">
      <t>バアイ</t>
    </rPh>
    <rPh sb="14" eb="16">
      <t>キサイ</t>
    </rPh>
    <phoneticPr fontId="75"/>
  </si>
  <si>
    <t>～</t>
    <phoneticPr fontId="75"/>
  </si>
  <si>
    <t>第17の１号様式（第22条関係）</t>
    <phoneticPr fontId="9"/>
  </si>
  <si>
    <t>（助成事業者）</t>
    <rPh sb="1" eb="3">
      <t>ジョセイ</t>
    </rPh>
    <rPh sb="3" eb="5">
      <t>ジギョウ</t>
    </rPh>
    <rPh sb="5" eb="6">
      <t>シャ</t>
    </rPh>
    <phoneticPr fontId="75"/>
  </si>
  <si>
    <t>太陽光発電</t>
    <rPh sb="0" eb="3">
      <t>タイヨウコウ</t>
    </rPh>
    <rPh sb="3" eb="5">
      <t>ハツデン</t>
    </rPh>
    <phoneticPr fontId="8"/>
  </si>
  <si>
    <t>風力発電</t>
    <rPh sb="0" eb="2">
      <t>フウリョク</t>
    </rPh>
    <rPh sb="2" eb="4">
      <t>ハツデン</t>
    </rPh>
    <phoneticPr fontId="8"/>
  </si>
  <si>
    <t>水力発電</t>
    <rPh sb="0" eb="2">
      <t>スイリョク</t>
    </rPh>
    <rPh sb="2" eb="4">
      <t>ハツデン</t>
    </rPh>
    <phoneticPr fontId="8"/>
  </si>
  <si>
    <t>地熱発電</t>
    <rPh sb="0" eb="2">
      <t>チネツ</t>
    </rPh>
    <rPh sb="2" eb="4">
      <t>ハツデン</t>
    </rPh>
    <phoneticPr fontId="8"/>
  </si>
  <si>
    <t>実績報告書兼助成金交付請求書</t>
    <rPh sb="0" eb="2">
      <t>ジッセキ</t>
    </rPh>
    <rPh sb="2" eb="5">
      <t>ホウコクショ</t>
    </rPh>
    <rPh sb="5" eb="6">
      <t>ケン</t>
    </rPh>
    <rPh sb="6" eb="9">
      <t>ジョセイキン</t>
    </rPh>
    <rPh sb="9" eb="11">
      <t>コウフ</t>
    </rPh>
    <rPh sb="11" eb="14">
      <t>セイキュウショ</t>
    </rPh>
    <phoneticPr fontId="9"/>
  </si>
  <si>
    <t>バイオマス発電</t>
    <rPh sb="5" eb="7">
      <t>ハツデン</t>
    </rPh>
    <phoneticPr fontId="8"/>
  </si>
  <si>
    <t>太陽熱利用</t>
    <rPh sb="0" eb="3">
      <t>タイヨウネツ</t>
    </rPh>
    <rPh sb="3" eb="5">
      <t>リヨウ</t>
    </rPh>
    <phoneticPr fontId="8"/>
  </si>
  <si>
    <t>【第一面】</t>
    <rPh sb="1" eb="3">
      <t>ダイイチ</t>
    </rPh>
    <rPh sb="3" eb="4">
      <t>メン</t>
    </rPh>
    <phoneticPr fontId="75"/>
  </si>
  <si>
    <t>号で交付決定の通知を受け</t>
    <rPh sb="7" eb="9">
      <t>ツウチ</t>
    </rPh>
    <rPh sb="10" eb="11">
      <t>ウ</t>
    </rPh>
    <phoneticPr fontId="75"/>
  </si>
  <si>
    <t>バイオマス燃料製造</t>
    <rPh sb="5" eb="7">
      <t>ネンリョウ</t>
    </rPh>
    <rPh sb="7" eb="9">
      <t>セイゾウ</t>
    </rPh>
    <phoneticPr fontId="8"/>
  </si>
  <si>
    <t>太陽光発電・蓄電池</t>
    <rPh sb="0" eb="3">
      <t>タイヨウコウ</t>
    </rPh>
    <rPh sb="3" eb="5">
      <t>ハツデン</t>
    </rPh>
    <rPh sb="6" eb="9">
      <t>チクデンチ</t>
    </rPh>
    <phoneticPr fontId="8"/>
  </si>
  <si>
    <t>風力発電・蓄電池</t>
    <rPh sb="0" eb="2">
      <t>フウリョク</t>
    </rPh>
    <rPh sb="2" eb="4">
      <t>ハツデン</t>
    </rPh>
    <rPh sb="5" eb="8">
      <t>チクデンチ</t>
    </rPh>
    <phoneticPr fontId="8"/>
  </si>
  <si>
    <t>水力発電・蓄電池</t>
    <rPh sb="0" eb="2">
      <t>スイリョク</t>
    </rPh>
    <rPh sb="2" eb="4">
      <t>ハツデン</t>
    </rPh>
    <rPh sb="5" eb="8">
      <t>チクデンチ</t>
    </rPh>
    <phoneticPr fontId="8"/>
  </si>
  <si>
    <t>地熱発電・蓄電池</t>
    <rPh sb="0" eb="2">
      <t>チネツ</t>
    </rPh>
    <rPh sb="2" eb="4">
      <t>ハツデン</t>
    </rPh>
    <phoneticPr fontId="8"/>
  </si>
  <si>
    <t>再生可能エネルギー利用設備の種別</t>
    <phoneticPr fontId="75"/>
  </si>
  <si>
    <t>←プルダウンリストから選択してください</t>
    <rPh sb="11" eb="13">
      <t>センタク</t>
    </rPh>
    <phoneticPr fontId="9"/>
  </si>
  <si>
    <t>バイオマス発電・蓄電池</t>
    <rPh sb="5" eb="7">
      <t>ハツデン</t>
    </rPh>
    <rPh sb="8" eb="11">
      <t>チクデンチ</t>
    </rPh>
    <phoneticPr fontId="8"/>
  </si>
  <si>
    <t>助成金実績報告額</t>
    <rPh sb="3" eb="5">
      <t>ジッセキ</t>
    </rPh>
    <rPh sb="5" eb="7">
      <t>ホウコク</t>
    </rPh>
    <rPh sb="7" eb="8">
      <t>ガク</t>
    </rPh>
    <phoneticPr fontId="9"/>
  </si>
  <si>
    <t>(1) 助成事業に要する経費</t>
    <phoneticPr fontId="9"/>
  </si>
  <si>
    <t>円</t>
    <rPh sb="0" eb="1">
      <t>エン</t>
    </rPh>
    <phoneticPr fontId="65"/>
  </si>
  <si>
    <r>
      <t>(税抜</t>
    </r>
    <r>
      <rPr>
        <sz val="8"/>
        <color indexed="8"/>
        <rFont val="ＭＳ Ｐ明朝"/>
        <family val="1"/>
        <charset val="128"/>
      </rPr>
      <t>)</t>
    </r>
    <rPh sb="1" eb="3">
      <t>ゼイヌキ</t>
    </rPh>
    <phoneticPr fontId="36"/>
  </si>
  <si>
    <t>(2) 助成対象経費</t>
    <phoneticPr fontId="9"/>
  </si>
  <si>
    <t>(3) 助成金実績報告額</t>
    <rPh sb="7" eb="9">
      <t>ジッセキ</t>
    </rPh>
    <rPh sb="9" eb="11">
      <t>ホウコク</t>
    </rPh>
    <rPh sb="11" eb="12">
      <t>ガク</t>
    </rPh>
    <phoneticPr fontId="9"/>
  </si>
  <si>
    <t>事業実施期間</t>
    <phoneticPr fontId="9"/>
  </si>
  <si>
    <t>完了年月日</t>
    <phoneticPr fontId="9"/>
  </si>
  <si>
    <t>・口座情報</t>
    <rPh sb="1" eb="3">
      <t>コウザ</t>
    </rPh>
    <rPh sb="3" eb="5">
      <t>ジョウホウ</t>
    </rPh>
    <phoneticPr fontId="75"/>
  </si>
  <si>
    <t>　（第17号様式　第二面）</t>
    <rPh sb="2" eb="3">
      <t>ダイ</t>
    </rPh>
    <rPh sb="5" eb="6">
      <t>ゴウ</t>
    </rPh>
    <rPh sb="6" eb="8">
      <t>ヨウシキ</t>
    </rPh>
    <rPh sb="9" eb="10">
      <t>ダイ</t>
    </rPh>
    <rPh sb="10" eb="12">
      <t>２メン</t>
    </rPh>
    <phoneticPr fontId="75"/>
  </si>
  <si>
    <t>・助成対象事業経費内訳</t>
    <rPh sb="3" eb="5">
      <t>タイショウ</t>
    </rPh>
    <rPh sb="5" eb="7">
      <t>ジギョウ</t>
    </rPh>
    <rPh sb="7" eb="9">
      <t>ケイヒ</t>
    </rPh>
    <rPh sb="9" eb="11">
      <t>ウチワケ</t>
    </rPh>
    <phoneticPr fontId="75"/>
  </si>
  <si>
    <t>・システム系統図</t>
    <phoneticPr fontId="75"/>
  </si>
  <si>
    <t>・単線結線図</t>
    <rPh sb="1" eb="3">
      <t>タンセン</t>
    </rPh>
    <rPh sb="3" eb="5">
      <t>ケッセン</t>
    </rPh>
    <rPh sb="5" eb="6">
      <t>ズ</t>
    </rPh>
    <phoneticPr fontId="75"/>
  </si>
  <si>
    <t>・機器配置図</t>
    <rPh sb="1" eb="3">
      <t>キキ</t>
    </rPh>
    <rPh sb="3" eb="6">
      <t>ハイチズ</t>
    </rPh>
    <phoneticPr fontId="75"/>
  </si>
  <si>
    <t>・銘板写真</t>
    <rPh sb="1" eb="3">
      <t>メイバン</t>
    </rPh>
    <rPh sb="3" eb="5">
      <t>シャシン</t>
    </rPh>
    <phoneticPr fontId="75"/>
  </si>
  <si>
    <t>・工事写真</t>
    <phoneticPr fontId="75"/>
  </si>
  <si>
    <t>・契約書（写し）</t>
    <rPh sb="1" eb="4">
      <t>ケイヤクショ</t>
    </rPh>
    <rPh sb="5" eb="6">
      <t>ウツ</t>
    </rPh>
    <phoneticPr fontId="75"/>
  </si>
  <si>
    <t>・請求書（写し）</t>
    <rPh sb="1" eb="4">
      <t>セイキュウショ</t>
    </rPh>
    <rPh sb="5" eb="6">
      <t>ウツ</t>
    </rPh>
    <phoneticPr fontId="75"/>
  </si>
  <si>
    <t>・領収書（写し）</t>
    <rPh sb="1" eb="4">
      <t>リョウシュウショ</t>
    </rPh>
    <rPh sb="5" eb="6">
      <t>ウツ</t>
    </rPh>
    <phoneticPr fontId="75"/>
  </si>
  <si>
    <t>・保証書又は出荷証明書（写し）</t>
    <rPh sb="1" eb="4">
      <t>ホショウショ</t>
    </rPh>
    <rPh sb="4" eb="5">
      <t>マタ</t>
    </rPh>
    <rPh sb="6" eb="11">
      <t>シュッカショウメイショ</t>
    </rPh>
    <rPh sb="12" eb="13">
      <t>ウツ</t>
    </rPh>
    <phoneticPr fontId="75"/>
  </si>
  <si>
    <t>・試運転結果報告書</t>
  </si>
  <si>
    <r>
      <t>・</t>
    </r>
    <r>
      <rPr>
        <sz val="10"/>
        <color theme="1"/>
        <rFont val="ＭＳ Ｐ明朝"/>
        <family val="1"/>
        <charset val="128"/>
      </rPr>
      <t>電力会社との協議内容がわかる資料</t>
    </r>
    <rPh sb="1" eb="3">
      <t>デンリョク</t>
    </rPh>
    <rPh sb="3" eb="5">
      <t>カイシャ</t>
    </rPh>
    <rPh sb="7" eb="9">
      <t>キョウギ</t>
    </rPh>
    <rPh sb="9" eb="11">
      <t>ナイヨウ</t>
    </rPh>
    <rPh sb="15" eb="17">
      <t>シリョウ</t>
    </rPh>
    <phoneticPr fontId="75"/>
  </si>
  <si>
    <t>・</t>
    <phoneticPr fontId="75"/>
  </si>
  <si>
    <t>【第二面】</t>
    <rPh sb="1" eb="2">
      <t>ダイ</t>
    </rPh>
    <rPh sb="2" eb="4">
      <t>ニメン</t>
    </rPh>
    <phoneticPr fontId="75"/>
  </si>
  <si>
    <t>交付請求額</t>
    <rPh sb="0" eb="2">
      <t>コウフ</t>
    </rPh>
    <rPh sb="2" eb="4">
      <t>セイキュウ</t>
    </rPh>
    <rPh sb="4" eb="5">
      <t>ガク</t>
    </rPh>
    <phoneticPr fontId="9"/>
  </si>
  <si>
    <t>金</t>
    <rPh sb="0" eb="1">
      <t>キン</t>
    </rPh>
    <phoneticPr fontId="75"/>
  </si>
  <si>
    <t>円</t>
    <rPh sb="0" eb="1">
      <t>エン</t>
    </rPh>
    <phoneticPr fontId="75"/>
  </si>
  <si>
    <t>（助成金振込先）</t>
    <rPh sb="4" eb="6">
      <t>フリコミ</t>
    </rPh>
    <rPh sb="6" eb="7">
      <t>サキ</t>
    </rPh>
    <phoneticPr fontId="75"/>
  </si>
  <si>
    <t>金融機関名　(カタカナ）</t>
    <rPh sb="0" eb="2">
      <t>キンユウ</t>
    </rPh>
    <rPh sb="2" eb="4">
      <t>キカン</t>
    </rPh>
    <rPh sb="4" eb="5">
      <t>メイ</t>
    </rPh>
    <phoneticPr fontId="9"/>
  </si>
  <si>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75"/>
  </si>
  <si>
    <t>支店名　（カタカナ）</t>
    <rPh sb="0" eb="2">
      <t>シテン</t>
    </rPh>
    <rPh sb="2" eb="3">
      <t>メイ</t>
    </rPh>
    <phoneticPr fontId="9"/>
  </si>
  <si>
    <t>支店コード</t>
    <rPh sb="0" eb="2">
      <t>シテン</t>
    </rPh>
    <phoneticPr fontId="9"/>
  </si>
  <si>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9"/>
  </si>
  <si>
    <t>　　</t>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</si>
  <si>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</si>
  <si>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</si>
  <si>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</si>
  <si>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75"/>
  </si>
  <si>
    <t>第17の２号様式（第10条関係）</t>
    <phoneticPr fontId="9"/>
  </si>
  <si>
    <t>助成金交付請求書</t>
    <rPh sb="0" eb="3">
      <t>ジョセイキン</t>
    </rPh>
    <rPh sb="3" eb="5">
      <t>コウフ</t>
    </rPh>
    <rPh sb="5" eb="8">
      <t>セイキュウショ</t>
    </rPh>
    <phoneticPr fontId="9"/>
  </si>
  <si>
    <t>助成金交付請求額</t>
    <rPh sb="3" eb="5">
      <t>コウフ</t>
    </rPh>
    <rPh sb="5" eb="7">
      <t>セイキュウ</t>
    </rPh>
    <rPh sb="7" eb="8">
      <t>ガク</t>
    </rPh>
    <phoneticPr fontId="9"/>
  </si>
  <si>
    <t>(3) 助成金交付請求額</t>
    <rPh sb="7" eb="9">
      <t>コウフ</t>
    </rPh>
    <rPh sb="9" eb="11">
      <t>セイキュウ</t>
    </rPh>
    <rPh sb="11" eb="12">
      <t>ガク</t>
    </rPh>
    <phoneticPr fontId="9"/>
  </si>
  <si>
    <t>着手（予定）年月日</t>
    <rPh sb="3" eb="5">
      <t>ヨテイ</t>
    </rPh>
    <phoneticPr fontId="9"/>
  </si>
  <si>
    <t>完了（予定）年月日</t>
    <rPh sb="3" eb="5">
      <t>ヨテイ</t>
    </rPh>
    <phoneticPr fontId="9"/>
  </si>
  <si>
    <t>第17の３号様式（第22条関係）</t>
    <phoneticPr fontId="9"/>
  </si>
  <si>
    <t>区市町村用　実績報告書兼助成金交付請求書</t>
    <rPh sb="0" eb="1">
      <t>ク</t>
    </rPh>
    <rPh sb="1" eb="4">
      <t>シチョウソン</t>
    </rPh>
    <rPh sb="4" eb="5">
      <t>ヨウ</t>
    </rPh>
    <rPh sb="6" eb="8">
      <t>ジッセキ</t>
    </rPh>
    <rPh sb="8" eb="11">
      <t>ホウコクショ</t>
    </rPh>
    <rPh sb="11" eb="12">
      <t>ケン</t>
    </rPh>
    <rPh sb="12" eb="15">
      <t>ジョセイキン</t>
    </rPh>
    <rPh sb="15" eb="17">
      <t>コウフ</t>
    </rPh>
    <rPh sb="17" eb="20">
      <t>セイキュウショ</t>
    </rPh>
    <phoneticPr fontId="9"/>
  </si>
  <si>
    <t>(4) 既交付額</t>
    <rPh sb="4" eb="5">
      <t>スデ</t>
    </rPh>
    <rPh sb="5" eb="7">
      <t>コウフ</t>
    </rPh>
    <rPh sb="7" eb="8">
      <t>ガク</t>
    </rPh>
    <phoneticPr fontId="9"/>
  </si>
  <si>
    <t>(5) 差額</t>
    <rPh sb="4" eb="6">
      <t>サガク</t>
    </rPh>
    <phoneticPr fontId="9"/>
  </si>
  <si>
    <t>第21号様式（第25条関係）</t>
    <phoneticPr fontId="9"/>
  </si>
  <si>
    <t>（助成事業者）</t>
    <phoneticPr fontId="124"/>
  </si>
  <si>
    <t>住　　所</t>
    <phoneticPr fontId="124"/>
  </si>
  <si>
    <t>助成金返還報告書</t>
    <rPh sb="2" eb="3">
      <t>キン</t>
    </rPh>
    <rPh sb="3" eb="5">
      <t>ヘンカン</t>
    </rPh>
    <rPh sb="5" eb="8">
      <t>ホウコクショ</t>
    </rPh>
    <phoneticPr fontId="9"/>
  </si>
  <si>
    <t>号で交付額確定の通知を受けた事業</t>
    <rPh sb="4" eb="5">
      <t>ガク</t>
    </rPh>
    <rPh sb="5" eb="7">
      <t>カクテイ</t>
    </rPh>
    <rPh sb="14" eb="16">
      <t>ジギョウ</t>
    </rPh>
    <phoneticPr fontId="75"/>
  </si>
  <si>
    <t>既に交付を受けている
助成金額</t>
    <rPh sb="0" eb="1">
      <t>スデ</t>
    </rPh>
    <rPh sb="2" eb="4">
      <t>コウフ</t>
    </rPh>
    <rPh sb="5" eb="6">
      <t>ウ</t>
    </rPh>
    <rPh sb="13" eb="15">
      <t>キンガク</t>
    </rPh>
    <phoneticPr fontId="75"/>
  </si>
  <si>
    <t>返還を請求された
年月日及び金額</t>
    <rPh sb="0" eb="2">
      <t>ヘンカン</t>
    </rPh>
    <rPh sb="3" eb="5">
      <t>セイキュウ</t>
    </rPh>
    <rPh sb="9" eb="12">
      <t>ネンガッピ</t>
    </rPh>
    <rPh sb="12" eb="13">
      <t>オヨ</t>
    </rPh>
    <rPh sb="14" eb="16">
      <t>キンガク</t>
    </rPh>
    <phoneticPr fontId="75"/>
  </si>
  <si>
    <t>令和</t>
    <rPh sb="0" eb="2">
      <t>レイワ</t>
    </rPh>
    <phoneticPr fontId="75"/>
  </si>
  <si>
    <t>返還した
年月日及び金額</t>
    <rPh sb="0" eb="2">
      <t>ヘンカン</t>
    </rPh>
    <rPh sb="5" eb="8">
      <t>ネンガッピ</t>
    </rPh>
    <rPh sb="8" eb="9">
      <t>オヨ</t>
    </rPh>
    <rPh sb="10" eb="12">
      <t>キンガク</t>
    </rPh>
    <phoneticPr fontId="75"/>
  </si>
  <si>
    <t>（１）返還金</t>
    <rPh sb="3" eb="6">
      <t>ヘンカンキン</t>
    </rPh>
    <phoneticPr fontId="75"/>
  </si>
  <si>
    <t>（２）加算金</t>
    <rPh sb="3" eb="6">
      <t>カサンキン</t>
    </rPh>
    <phoneticPr fontId="75"/>
  </si>
  <si>
    <t>（３）延滞金</t>
    <rPh sb="3" eb="6">
      <t>エンタイキン</t>
    </rPh>
    <phoneticPr fontId="75"/>
  </si>
  <si>
    <t>添付資料</t>
    <rPh sb="0" eb="2">
      <t>テンプ</t>
    </rPh>
    <rPh sb="2" eb="4">
      <t>シリョウ</t>
    </rPh>
    <phoneticPr fontId="75"/>
  </si>
  <si>
    <t>・加算金及び延滞金の算出根拠資料</t>
    <rPh sb="1" eb="4">
      <t>カサンキン</t>
    </rPh>
    <rPh sb="4" eb="5">
      <t>オヨ</t>
    </rPh>
    <rPh sb="6" eb="9">
      <t>エンタイキン</t>
    </rPh>
    <rPh sb="10" eb="12">
      <t>サンシュツ</t>
    </rPh>
    <rPh sb="12" eb="14">
      <t>コンキョ</t>
    </rPh>
    <rPh sb="14" eb="16">
      <t>シリョウ</t>
    </rPh>
    <phoneticPr fontId="75"/>
  </si>
  <si>
    <t>未納返還金額</t>
    <rPh sb="0" eb="2">
      <t>ミノウ</t>
    </rPh>
    <rPh sb="2" eb="4">
      <t>ヘンカン</t>
    </rPh>
    <rPh sb="4" eb="6">
      <t>キンガク</t>
    </rPh>
    <phoneticPr fontId="75"/>
  </si>
  <si>
    <t>第22号様式(第29条関係）</t>
    <rPh sb="0" eb="1">
      <t>ダイ</t>
    </rPh>
    <rPh sb="3" eb="4">
      <t>ゴウ</t>
    </rPh>
    <rPh sb="4" eb="6">
      <t>ヨウシキ</t>
    </rPh>
    <rPh sb="7" eb="8">
      <t>ダイ</t>
    </rPh>
    <rPh sb="10" eb="11">
      <t>ジョウ</t>
    </rPh>
    <rPh sb="11" eb="13">
      <t>カンケイ</t>
    </rPh>
    <phoneticPr fontId="75"/>
  </si>
  <si>
    <t>所有者変更承認申請書</t>
    <rPh sb="0" eb="3">
      <t>ショユウシャ</t>
    </rPh>
    <rPh sb="3" eb="5">
      <t>ヘンコウ</t>
    </rPh>
    <rPh sb="5" eb="7">
      <t>ショウニン</t>
    </rPh>
    <rPh sb="7" eb="10">
      <t>シンセイショ</t>
    </rPh>
    <phoneticPr fontId="9"/>
  </si>
  <si>
    <t>号で交付額確定の通知を受けた事業</t>
    <rPh sb="4" eb="5">
      <t>ガク</t>
    </rPh>
    <rPh sb="5" eb="7">
      <t>カクテイ</t>
    </rPh>
    <phoneticPr fontId="75"/>
  </si>
  <si>
    <t>フリガナ</t>
    <phoneticPr fontId="75"/>
  </si>
  <si>
    <t>助成事業者名</t>
    <rPh sb="2" eb="4">
      <t>ジギョウ</t>
    </rPh>
    <rPh sb="4" eb="5">
      <t>シャ</t>
    </rPh>
    <rPh sb="5" eb="6">
      <t>メイ</t>
    </rPh>
    <phoneticPr fontId="75"/>
  </si>
  <si>
    <t>電話番号</t>
    <rPh sb="0" eb="2">
      <t>デンワ</t>
    </rPh>
    <rPh sb="2" eb="4">
      <t>バンゴウ</t>
    </rPh>
    <phoneticPr fontId="75"/>
  </si>
  <si>
    <t>変更理由</t>
    <rPh sb="0" eb="2">
      <t>ヘンコウ</t>
    </rPh>
    <rPh sb="2" eb="4">
      <t>リユウ</t>
    </rPh>
    <phoneticPr fontId="75"/>
  </si>
  <si>
    <t>変更年月日</t>
    <rPh sb="0" eb="2">
      <t>ヘンコウ</t>
    </rPh>
    <rPh sb="2" eb="5">
      <t>ネンガッピ</t>
    </rPh>
    <phoneticPr fontId="75"/>
  </si>
  <si>
    <t>月</t>
    <rPh sb="0" eb="1">
      <t>ツキ</t>
    </rPh>
    <phoneticPr fontId="75"/>
  </si>
  <si>
    <t>【助成金の交付に伴う義務】</t>
    <rPh sb="3" eb="4">
      <t>キン</t>
    </rPh>
    <rPh sb="5" eb="7">
      <t>コウフ</t>
    </rPh>
    <rPh sb="8" eb="9">
      <t>トモナ</t>
    </rPh>
    <rPh sb="10" eb="12">
      <t>ギム</t>
    </rPh>
    <phoneticPr fontId="9"/>
  </si>
  <si>
    <t>　　　　</t>
    <phoneticPr fontId="75"/>
  </si>
  <si>
    <t>承諾します</t>
    <rPh sb="0" eb="2">
      <t>ショウダク</t>
    </rPh>
    <phoneticPr fontId="75"/>
  </si>
  <si>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9"/>
  </si>
  <si>
    <t>第24号様式（第29条関係）</t>
    <phoneticPr fontId="9"/>
  </si>
  <si>
    <t>取得財産等処分承認申請書</t>
    <rPh sb="0" eb="2">
      <t>シュトク</t>
    </rPh>
    <rPh sb="2" eb="4">
      <t>ザイサン</t>
    </rPh>
    <rPh sb="4" eb="5">
      <t>トウ</t>
    </rPh>
    <rPh sb="5" eb="7">
      <t>ショブン</t>
    </rPh>
    <rPh sb="7" eb="9">
      <t>ショウニン</t>
    </rPh>
    <rPh sb="9" eb="12">
      <t>シンセイショ</t>
    </rPh>
    <phoneticPr fontId="9"/>
  </si>
  <si>
    <t>号で交付額確定の通知を受</t>
    <rPh sb="4" eb="5">
      <t>ガク</t>
    </rPh>
    <rPh sb="5" eb="7">
      <t>カクテイ</t>
    </rPh>
    <phoneticPr fontId="75"/>
  </si>
  <si>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</si>
  <si>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75"/>
  </si>
  <si>
    <t>処分の方法</t>
    <rPh sb="0" eb="2">
      <t>ショブン</t>
    </rPh>
    <rPh sb="3" eb="5">
      <t>ホウホウ</t>
    </rPh>
    <phoneticPr fontId="75"/>
  </si>
  <si>
    <t>処分の
相手方※</t>
    <rPh sb="0" eb="2">
      <t>ショブン</t>
    </rPh>
    <rPh sb="4" eb="7">
      <t>アイテガタ</t>
    </rPh>
    <phoneticPr fontId="75"/>
  </si>
  <si>
    <t>名称</t>
    <rPh sb="0" eb="2">
      <t>メイショウ</t>
    </rPh>
    <phoneticPr fontId="75"/>
  </si>
  <si>
    <t>住所</t>
    <rPh sb="0" eb="2">
      <t>ジュウショ</t>
    </rPh>
    <phoneticPr fontId="75"/>
  </si>
  <si>
    <t>使用場所</t>
    <rPh sb="0" eb="2">
      <t>シヨウ</t>
    </rPh>
    <rPh sb="2" eb="4">
      <t>バショ</t>
    </rPh>
    <phoneticPr fontId="75"/>
  </si>
  <si>
    <t>処分の条件※</t>
    <rPh sb="0" eb="2">
      <t>ショブン</t>
    </rPh>
    <rPh sb="3" eb="5">
      <t>ジョウケン</t>
    </rPh>
    <phoneticPr fontId="75"/>
  </si>
  <si>
    <t>処分予定日</t>
    <rPh sb="0" eb="2">
      <t>ショブン</t>
    </rPh>
    <rPh sb="2" eb="5">
      <t>ヨテイビ</t>
    </rPh>
    <phoneticPr fontId="75"/>
  </si>
  <si>
    <r>
      <t>（注）</t>
    </r>
    <r>
      <rPr>
        <u/>
        <sz val="9"/>
        <color theme="1"/>
        <rFont val="ＭＳ 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75"/>
  </si>
  <si>
    <r>
      <t xml:space="preserve">  </t>
    </r>
    <r>
      <rPr>
        <u/>
        <sz val="9"/>
        <color theme="1"/>
        <rFont val="ＭＳ 明朝"/>
        <family val="1"/>
        <charset val="128"/>
      </rPr>
      <t>条件及び金額について記載すること。</t>
    </r>
    <phoneticPr fontId="75"/>
  </si>
  <si>
    <r>
      <rPr>
        <sz val="9"/>
        <color theme="1"/>
        <rFont val="ＭＳ 明朝"/>
        <family val="1"/>
        <charset val="128"/>
      </rPr>
      <t xml:space="preserve">　 </t>
    </r>
    <r>
      <rPr>
        <u/>
        <sz val="9"/>
        <color theme="1"/>
        <rFont val="ＭＳ 明朝"/>
        <family val="1"/>
        <charset val="128"/>
      </rPr>
      <t>助成事業者の印鑑証明書の原本又は写し（発行後３カ月以内のもの）を提出してください。</t>
    </r>
    <phoneticPr fontId="75"/>
  </si>
  <si>
    <t>発災時利用想定の容量を除いた平常時利用分のみの運用計画を記載してください。</t>
    <rPh sb="0" eb="2">
      <t>ハッサイ</t>
    </rPh>
    <rPh sb="2" eb="3">
      <t>ジ</t>
    </rPh>
    <rPh sb="3" eb="5">
      <t>リヨウ</t>
    </rPh>
    <rPh sb="5" eb="7">
      <t>ソウテイ</t>
    </rPh>
    <rPh sb="8" eb="10">
      <t>ヨウリョウ</t>
    </rPh>
    <rPh sb="11" eb="12">
      <t>ノゾ</t>
    </rPh>
    <rPh sb="14" eb="16">
      <t>ヘイジョウ</t>
    </rPh>
    <rPh sb="16" eb="17">
      <t>ジ</t>
    </rPh>
    <rPh sb="17" eb="19">
      <t>リヨウ</t>
    </rPh>
    <rPh sb="19" eb="20">
      <t>ブン</t>
    </rPh>
    <rPh sb="23" eb="25">
      <t>ウンヨウ</t>
    </rPh>
    <rPh sb="25" eb="27">
      <t>ケイカク</t>
    </rPh>
    <rPh sb="28" eb="30">
      <t>キサイ</t>
    </rPh>
    <phoneticPr fontId="65"/>
  </si>
  <si>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75"/>
  </si>
  <si>
    <t>開始届（実施要綱第５条一項ア～コ）</t>
    <rPh sb="0" eb="2">
      <t>カイシ</t>
    </rPh>
    <rPh sb="2" eb="3">
      <t>トドケ</t>
    </rPh>
    <phoneticPr fontId="75"/>
  </si>
  <si>
    <t>計画変更（実施要綱第５条一項ア～コ）</t>
    <rPh sb="0" eb="2">
      <t>ケイカク</t>
    </rPh>
    <rPh sb="2" eb="4">
      <t>ヘンコウ</t>
    </rPh>
    <phoneticPr fontId="75"/>
  </si>
  <si>
    <t>実績報告（実施要綱第５条一項ア～コ）</t>
    <rPh sb="0" eb="2">
      <t>ジッセキ</t>
    </rPh>
    <rPh sb="2" eb="4">
      <t>ホウコク</t>
    </rPh>
    <phoneticPr fontId="75"/>
  </si>
  <si>
    <t>交付申請（実施要綱第５条一項サ）</t>
    <rPh sb="0" eb="2">
      <t>コウフ</t>
    </rPh>
    <rPh sb="2" eb="4">
      <t>シンセイ</t>
    </rPh>
    <rPh sb="5" eb="7">
      <t>ジッシ</t>
    </rPh>
    <rPh sb="7" eb="9">
      <t>ヨウコウ</t>
    </rPh>
    <rPh sb="9" eb="10">
      <t>ダイ</t>
    </rPh>
    <rPh sb="11" eb="12">
      <t>ジョウ</t>
    </rPh>
    <rPh sb="12" eb="13">
      <t>１</t>
    </rPh>
    <rPh sb="13" eb="14">
      <t>コウ</t>
    </rPh>
    <phoneticPr fontId="75"/>
  </si>
  <si>
    <t>開始届（実施要綱第５条一項サ）</t>
    <rPh sb="0" eb="2">
      <t>カイシ</t>
    </rPh>
    <rPh sb="2" eb="3">
      <t>トドケ</t>
    </rPh>
    <phoneticPr fontId="75"/>
  </si>
  <si>
    <t>計画変更（実施要綱第５条一項サ）</t>
    <rPh sb="0" eb="2">
      <t>ケイカク</t>
    </rPh>
    <rPh sb="2" eb="4">
      <t>ヘンコウ</t>
    </rPh>
    <phoneticPr fontId="75"/>
  </si>
  <si>
    <t>実績報告（実施要綱第５条一項サ）</t>
    <rPh sb="0" eb="2">
      <t>ジッセキ</t>
    </rPh>
    <rPh sb="2" eb="4">
      <t>ホウコク</t>
    </rPh>
    <phoneticPr fontId="75"/>
  </si>
  <si>
    <t>申請者区分</t>
    <rPh sb="0" eb="3">
      <t>シンセイシャ</t>
    </rPh>
    <rPh sb="3" eb="5">
      <t>クブン</t>
    </rPh>
    <phoneticPr fontId="65"/>
  </si>
  <si>
    <t>助成対象事業者の種別</t>
    <rPh sb="0" eb="2">
      <t>ジョセイ</t>
    </rPh>
    <rPh sb="2" eb="4">
      <t>タイショウ</t>
    </rPh>
    <rPh sb="4" eb="6">
      <t>ジギョウ</t>
    </rPh>
    <rPh sb="6" eb="7">
      <t>シャ</t>
    </rPh>
    <rPh sb="8" eb="10">
      <t>シュベツ</t>
    </rPh>
    <phoneticPr fontId="17"/>
  </si>
  <si>
    <t>太陽熱</t>
    <rPh sb="0" eb="3">
      <t>タイヨウネツ</t>
    </rPh>
    <phoneticPr fontId="75"/>
  </si>
  <si>
    <t>温度差熱</t>
    <rPh sb="0" eb="3">
      <t>オンドサ</t>
    </rPh>
    <rPh sb="3" eb="4">
      <t>ネツ</t>
    </rPh>
    <phoneticPr fontId="75"/>
  </si>
  <si>
    <t>地中熱</t>
    <rPh sb="0" eb="2">
      <t>チチュウ</t>
    </rPh>
    <rPh sb="2" eb="3">
      <t>ネツ</t>
    </rPh>
    <phoneticPr fontId="75"/>
  </si>
  <si>
    <t>バイオマス熱利用</t>
    <rPh sb="5" eb="6">
      <t>ネツ</t>
    </rPh>
    <rPh sb="6" eb="8">
      <t>リヨウ</t>
    </rPh>
    <phoneticPr fontId="75"/>
  </si>
  <si>
    <t>バイオマス燃料製造</t>
    <rPh sb="5" eb="7">
      <t>ネンリョウ</t>
    </rPh>
    <rPh sb="7" eb="9">
      <t>セイゾウ</t>
    </rPh>
    <phoneticPr fontId="65"/>
  </si>
  <si>
    <t>熱利用設備種別を選択してください</t>
    <rPh sb="0" eb="5">
      <t>ネツリヨウセツビ</t>
    </rPh>
    <rPh sb="5" eb="7">
      <t>シュベツ</t>
    </rPh>
    <rPh sb="8" eb="10">
      <t>センタク</t>
    </rPh>
    <phoneticPr fontId="75"/>
  </si>
  <si>
    <t>2.太陽光発電以外に関する事業（※蓄電池を除く）</t>
    <rPh sb="2" eb="5">
      <t>タイヨウコウ</t>
    </rPh>
    <rPh sb="5" eb="7">
      <t>ハツデン</t>
    </rPh>
    <rPh sb="7" eb="9">
      <t>イガイ</t>
    </rPh>
    <rPh sb="10" eb="11">
      <t>カン</t>
    </rPh>
    <rPh sb="13" eb="15">
      <t>ジギョウ</t>
    </rPh>
    <rPh sb="17" eb="20">
      <t>チクデンチ</t>
    </rPh>
    <rPh sb="21" eb="22">
      <t>ノゾ</t>
    </rPh>
    <phoneticPr fontId="75"/>
  </si>
  <si>
    <t xml:space="preserve">          ４.熱利用設備に関する事業</t>
    <phoneticPr fontId="65"/>
  </si>
  <si>
    <t>３.蓄電池に関する事業</t>
    <rPh sb="2" eb="5">
      <t>チクデンチ</t>
    </rPh>
    <rPh sb="6" eb="7">
      <t>カン</t>
    </rPh>
    <rPh sb="9" eb="11">
      <t>ジギョウ</t>
    </rPh>
    <phoneticPr fontId="75"/>
  </si>
  <si>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9"/>
  </si>
  <si>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9"/>
  </si>
  <si>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10"/>
  </si>
  <si>
    <t>　法第2条第9項に規定する統計基準のこと。</t>
    <phoneticPr fontId="9"/>
  </si>
  <si>
    <t>第４号様式（第８条関係)</t>
    <phoneticPr fontId="9"/>
  </si>
  <si>
    <t>助成対象事業の開始及び
完了予定日</t>
    <rPh sb="2" eb="4">
      <t>タイショウ</t>
    </rPh>
    <rPh sb="4" eb="6">
      <t>ジギョウ</t>
    </rPh>
    <rPh sb="7" eb="9">
      <t>カイシ</t>
    </rPh>
    <rPh sb="9" eb="10">
      <t>オヨ</t>
    </rPh>
    <rPh sb="12" eb="14">
      <t>カンリョウ</t>
    </rPh>
    <rPh sb="14" eb="17">
      <t>ヨテイビ</t>
    </rPh>
    <phoneticPr fontId="9"/>
  </si>
  <si>
    <t xml:space="preserve"> 開業・設立日</t>
    <phoneticPr fontId="9"/>
  </si>
  <si>
    <t>人</t>
    <rPh sb="0" eb="1">
      <t>ニン</t>
    </rPh>
    <phoneticPr fontId="9"/>
  </si>
  <si>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9"/>
  </si>
  <si>
    <t>　※複数の型式を導入する場合は、それぞれの型式ごとにまとめること。</t>
    <rPh sb="2" eb="4">
      <t>フクスウ</t>
    </rPh>
    <rPh sb="5" eb="7">
      <t>カタシキ</t>
    </rPh>
    <rPh sb="8" eb="10">
      <t>ドウニュウ</t>
    </rPh>
    <rPh sb="12" eb="14">
      <t>バアイ</t>
    </rPh>
    <rPh sb="21" eb="23">
      <t>カタシキ</t>
    </rPh>
    <phoneticPr fontId="9"/>
  </si>
  <si>
    <t>（１）太陽熱集熱器総面積</t>
    <rPh sb="3" eb="6">
      <t>タイヨウネツ</t>
    </rPh>
    <rPh sb="6" eb="7">
      <t>シュウ</t>
    </rPh>
    <rPh sb="7" eb="8">
      <t>ネツ</t>
    </rPh>
    <rPh sb="8" eb="9">
      <t>ウツワ</t>
    </rPh>
    <rPh sb="9" eb="10">
      <t>ソウ</t>
    </rPh>
    <rPh sb="10" eb="12">
      <t>メンセキ</t>
    </rPh>
    <phoneticPr fontId="9"/>
  </si>
  <si>
    <t>集熱総面積</t>
    <rPh sb="0" eb="1">
      <t>シュウ</t>
    </rPh>
    <rPh sb="1" eb="2">
      <t>ネツ</t>
    </rPh>
    <rPh sb="2" eb="3">
      <t>ソウ</t>
    </rPh>
    <rPh sb="3" eb="5">
      <t>メンセキ</t>
    </rPh>
    <phoneticPr fontId="9"/>
  </si>
  <si>
    <t>㎡</t>
    <phoneticPr fontId="9"/>
  </si>
  <si>
    <t>※集熱総面積10㎡以上</t>
    <rPh sb="1" eb="2">
      <t>シュウ</t>
    </rPh>
    <rPh sb="2" eb="3">
      <t>ネツ</t>
    </rPh>
    <rPh sb="3" eb="6">
      <t>ソウメンセキ</t>
    </rPh>
    <rPh sb="9" eb="11">
      <t>イジョウ</t>
    </rPh>
    <phoneticPr fontId="9"/>
  </si>
  <si>
    <t>（２）太陽熱集熱器</t>
    <rPh sb="3" eb="6">
      <t>タイヨウネツ</t>
    </rPh>
    <rPh sb="6" eb="7">
      <t>シュウ</t>
    </rPh>
    <rPh sb="7" eb="8">
      <t>ネツ</t>
    </rPh>
    <rPh sb="8" eb="9">
      <t>ウツワ</t>
    </rPh>
    <phoneticPr fontId="9"/>
  </si>
  <si>
    <t>製造者名（メーカー名）</t>
    <rPh sb="0" eb="3">
      <t>セイゾウシャ</t>
    </rPh>
    <rPh sb="3" eb="4">
      <t>メイ</t>
    </rPh>
    <rPh sb="9" eb="10">
      <t>メイ</t>
    </rPh>
    <phoneticPr fontId="9"/>
  </si>
  <si>
    <t>１枚あたりの面積</t>
    <rPh sb="1" eb="2">
      <t>マイ</t>
    </rPh>
    <rPh sb="6" eb="8">
      <t>メンセキ</t>
    </rPh>
    <phoneticPr fontId="9"/>
  </si>
  <si>
    <t>枚数</t>
    <rPh sb="0" eb="2">
      <t>マイスウ</t>
    </rPh>
    <phoneticPr fontId="15"/>
  </si>
  <si>
    <t>枚</t>
    <rPh sb="0" eb="1">
      <t>マイ</t>
    </rPh>
    <phoneticPr fontId="9"/>
  </si>
  <si>
    <t>合計面積</t>
    <rPh sb="0" eb="2">
      <t>ゴウケイ</t>
    </rPh>
    <rPh sb="2" eb="4">
      <t>メンセキ</t>
    </rPh>
    <phoneticPr fontId="9"/>
  </si>
  <si>
    <t>③</t>
    <phoneticPr fontId="9"/>
  </si>
  <si>
    <t>（３）蓄熱槽</t>
    <rPh sb="3" eb="5">
      <t>チクネツ</t>
    </rPh>
    <rPh sb="5" eb="6">
      <t>ソウ</t>
    </rPh>
    <phoneticPr fontId="9"/>
  </si>
  <si>
    <t>１台あたりの容量</t>
    <rPh sb="1" eb="2">
      <t>ダイ</t>
    </rPh>
    <rPh sb="6" eb="8">
      <t>ヨウリョウ</t>
    </rPh>
    <phoneticPr fontId="9"/>
  </si>
  <si>
    <t>㎥</t>
    <phoneticPr fontId="9"/>
  </si>
  <si>
    <t>台</t>
    <rPh sb="0" eb="1">
      <t>ダイ</t>
    </rPh>
    <phoneticPr fontId="9"/>
  </si>
  <si>
    <t>合計容量</t>
    <rPh sb="0" eb="2">
      <t>ゴウケイ</t>
    </rPh>
    <rPh sb="2" eb="4">
      <t>ヨウリョウ</t>
    </rPh>
    <phoneticPr fontId="9"/>
  </si>
  <si>
    <t>（４）熱交換器</t>
    <rPh sb="3" eb="4">
      <t>ネツ</t>
    </rPh>
    <phoneticPr fontId="9"/>
  </si>
  <si>
    <t>１台あたりの交換容量</t>
    <rPh sb="1" eb="2">
      <t>ダイ</t>
    </rPh>
    <rPh sb="6" eb="8">
      <t>コウカン</t>
    </rPh>
    <rPh sb="8" eb="10">
      <t>ヨウリョウ</t>
    </rPh>
    <phoneticPr fontId="9"/>
  </si>
  <si>
    <t>交換容量合計</t>
    <rPh sb="0" eb="2">
      <t>コウカン</t>
    </rPh>
    <rPh sb="2" eb="4">
      <t>ヨウリョウ</t>
    </rPh>
    <rPh sb="4" eb="6">
      <t>ゴウケイ</t>
    </rPh>
    <phoneticPr fontId="9"/>
  </si>
  <si>
    <t>（５）冷凍機　（※設置する場合のみ記入）</t>
    <rPh sb="3" eb="6">
      <t>レイトウキ</t>
    </rPh>
    <rPh sb="9" eb="11">
      <t>セッチ</t>
    </rPh>
    <rPh sb="13" eb="15">
      <t>バアイ</t>
    </rPh>
    <rPh sb="17" eb="19">
      <t>キニュウ</t>
    </rPh>
    <phoneticPr fontId="9"/>
  </si>
  <si>
    <t>１台あたりの能力</t>
    <rPh sb="1" eb="2">
      <t>ダイ</t>
    </rPh>
    <rPh sb="6" eb="8">
      <t>ノウリョク</t>
    </rPh>
    <phoneticPr fontId="9"/>
  </si>
  <si>
    <t>【冷凍トン】</t>
    <rPh sb="1" eb="3">
      <t>レイトウ</t>
    </rPh>
    <phoneticPr fontId="9"/>
  </si>
  <si>
    <t>１JRT＝(1000ｋｇ×79.68kcal/kg)/24h=3320kcal/h=3.86kW</t>
    <phoneticPr fontId="9"/>
  </si>
  <si>
    <t>能力合計</t>
    <rPh sb="0" eb="2">
      <t>ノウリョク</t>
    </rPh>
    <rPh sb="2" eb="4">
      <t>ゴウケイ</t>
    </rPh>
    <phoneticPr fontId="9"/>
  </si>
  <si>
    <t>１USRT=（2000lb×144ＢＴＵ/lb）/24ｈ＝12000ＢＴＵ/ｈ＝3024kcal/h=3.52kW</t>
    <phoneticPr fontId="9"/>
  </si>
  <si>
    <t>太陽熱集熱器の性能を証明する資料</t>
    <rPh sb="0" eb="3">
      <t>タイヨウネツ</t>
    </rPh>
    <rPh sb="3" eb="4">
      <t>シュウ</t>
    </rPh>
    <rPh sb="4" eb="5">
      <t>ネツ</t>
    </rPh>
    <rPh sb="5" eb="6">
      <t>ウツワ</t>
    </rPh>
    <rPh sb="7" eb="9">
      <t>セイノウ</t>
    </rPh>
    <rPh sb="10" eb="12">
      <t>ショウメイ</t>
    </rPh>
    <rPh sb="14" eb="16">
      <t>シリョウ</t>
    </rPh>
    <phoneticPr fontId="9"/>
  </si>
  <si>
    <t>（添付資料13）</t>
    <rPh sb="1" eb="3">
      <t>テンプ</t>
    </rPh>
    <rPh sb="3" eb="5">
      <t>シリョウ</t>
    </rPh>
    <phoneticPr fontId="9"/>
  </si>
  <si>
    <t>・熱利用設備の用途</t>
    <rPh sb="1" eb="2">
      <t>ネツ</t>
    </rPh>
    <rPh sb="2" eb="4">
      <t>リヨウ</t>
    </rPh>
    <rPh sb="4" eb="6">
      <t>セツビ</t>
    </rPh>
    <rPh sb="7" eb="9">
      <t>ヨウト</t>
    </rPh>
    <phoneticPr fontId="9"/>
  </si>
  <si>
    <t>※該当する用途にチェックを入れ、用途ごとに、下表に記入してください。</t>
    <rPh sb="1" eb="3">
      <t>ガイトウ</t>
    </rPh>
    <rPh sb="5" eb="7">
      <t>ヨウト</t>
    </rPh>
    <rPh sb="13" eb="14">
      <t>イ</t>
    </rPh>
    <rPh sb="16" eb="18">
      <t>ヨウト</t>
    </rPh>
    <rPh sb="22" eb="24">
      <t>カヒョウ</t>
    </rPh>
    <rPh sb="25" eb="27">
      <t>キニュウ</t>
    </rPh>
    <phoneticPr fontId="9"/>
  </si>
  <si>
    <t>　　　給湯</t>
    <rPh sb="3" eb="5">
      <t>キュウトウ</t>
    </rPh>
    <phoneticPr fontId="9"/>
  </si>
  <si>
    <t>　　　空調</t>
    <rPh sb="3" eb="5">
      <t>クウチョウ</t>
    </rPh>
    <phoneticPr fontId="9"/>
  </si>
  <si>
    <t>　　　融雪</t>
    <rPh sb="3" eb="5">
      <t>ユウセツ</t>
    </rPh>
    <phoneticPr fontId="9"/>
  </si>
  <si>
    <t>　　　その他（</t>
    <rPh sb="5" eb="6">
      <t>タ</t>
    </rPh>
    <phoneticPr fontId="9"/>
  </si>
  <si>
    <t>）</t>
    <phoneticPr fontId="9"/>
  </si>
  <si>
    <t>・月別熱量</t>
    <rPh sb="1" eb="3">
      <t>ツキベツ</t>
    </rPh>
    <rPh sb="3" eb="4">
      <t>ネツ</t>
    </rPh>
    <rPh sb="4" eb="5">
      <t>リョウ</t>
    </rPh>
    <phoneticPr fontId="9"/>
  </si>
  <si>
    <t>用途：　給湯</t>
    <rPh sb="0" eb="2">
      <t>ヨウト</t>
    </rPh>
    <rPh sb="4" eb="6">
      <t>キュウトウ</t>
    </rPh>
    <phoneticPr fontId="9"/>
  </si>
  <si>
    <t>太陽熱利用設備から供給される熱量（MJ）</t>
    <rPh sb="0" eb="3">
      <t>タイヨウネツ</t>
    </rPh>
    <rPh sb="3" eb="5">
      <t>リヨウ</t>
    </rPh>
    <rPh sb="5" eb="7">
      <t>セツビ</t>
    </rPh>
    <rPh sb="9" eb="11">
      <t>キョウキュウ</t>
    </rPh>
    <rPh sb="14" eb="15">
      <t>ネツ</t>
    </rPh>
    <rPh sb="15" eb="16">
      <t>リョウ</t>
    </rPh>
    <phoneticPr fontId="9"/>
  </si>
  <si>
    <t>対象施設等で必要とされる熱量（MJ）</t>
    <rPh sb="0" eb="2">
      <t>タイショウ</t>
    </rPh>
    <rPh sb="2" eb="4">
      <t>シセツ</t>
    </rPh>
    <rPh sb="4" eb="5">
      <t>トウ</t>
    </rPh>
    <rPh sb="6" eb="8">
      <t>ヒツヨウ</t>
    </rPh>
    <rPh sb="12" eb="13">
      <t>ネツ</t>
    </rPh>
    <rPh sb="13" eb="14">
      <t>リョウ</t>
    </rPh>
    <phoneticPr fontId="9"/>
  </si>
  <si>
    <t>※「対象施設等」とは、再生熱を利用する区域・用途とする。</t>
    <rPh sb="2" eb="4">
      <t>タイショウ</t>
    </rPh>
    <rPh sb="4" eb="6">
      <t>シセツ</t>
    </rPh>
    <rPh sb="6" eb="7">
      <t>トウ</t>
    </rPh>
    <rPh sb="7" eb="8">
      <t>タイトウ</t>
    </rPh>
    <rPh sb="11" eb="13">
      <t>サイセイ</t>
    </rPh>
    <rPh sb="13" eb="14">
      <t>ネツ</t>
    </rPh>
    <rPh sb="15" eb="17">
      <t>リヨウ</t>
    </rPh>
    <rPh sb="19" eb="21">
      <t>クイキ</t>
    </rPh>
    <rPh sb="22" eb="24">
      <t>ヨウト</t>
    </rPh>
    <phoneticPr fontId="9"/>
  </si>
  <si>
    <t>・太陽熱利用設備から供給される年間総発熱量（Ａ）</t>
    <rPh sb="1" eb="4">
      <t>タイヨウネツ</t>
    </rPh>
    <rPh sb="4" eb="6">
      <t>リヨウ</t>
    </rPh>
    <rPh sb="6" eb="8">
      <t>セツビ</t>
    </rPh>
    <rPh sb="10" eb="12">
      <t>キョウキュウ</t>
    </rPh>
    <rPh sb="15" eb="17">
      <t>ネンカン</t>
    </rPh>
    <rPh sb="17" eb="18">
      <t>ソウ</t>
    </rPh>
    <rPh sb="18" eb="20">
      <t>ハツネツ</t>
    </rPh>
    <rPh sb="20" eb="21">
      <t>リョウ</t>
    </rPh>
    <phoneticPr fontId="9"/>
  </si>
  <si>
    <t>MJ/年</t>
    <rPh sb="3" eb="4">
      <t>ネン</t>
    </rPh>
    <phoneticPr fontId="9"/>
  </si>
  <si>
    <t>・対象施設等で必要とされる年間総発熱量（Ｂ）</t>
    <rPh sb="1" eb="3">
      <t>タイショウ</t>
    </rPh>
    <rPh sb="3" eb="5">
      <t>シセツ</t>
    </rPh>
    <rPh sb="5" eb="6">
      <t>トウ</t>
    </rPh>
    <rPh sb="7" eb="9">
      <t>ヒツヨウ</t>
    </rPh>
    <rPh sb="13" eb="15">
      <t>ネンカン</t>
    </rPh>
    <rPh sb="15" eb="16">
      <t>ソウ</t>
    </rPh>
    <rPh sb="16" eb="18">
      <t>ハツネツ</t>
    </rPh>
    <rPh sb="18" eb="19">
      <t>リョウ</t>
    </rPh>
    <phoneticPr fontId="9"/>
  </si>
  <si>
    <t>・再エネ率（Ａ/Ｂ×100）</t>
    <rPh sb="1" eb="2">
      <t>サイ</t>
    </rPh>
    <rPh sb="4" eb="5">
      <t>リツ</t>
    </rPh>
    <phoneticPr fontId="9"/>
  </si>
  <si>
    <t>用途：　空調</t>
    <rPh sb="0" eb="2">
      <t>ヨウト</t>
    </rPh>
    <rPh sb="4" eb="6">
      <t>クウチョウ</t>
    </rPh>
    <phoneticPr fontId="9"/>
  </si>
  <si>
    <t>用途：　融雪</t>
    <rPh sb="0" eb="2">
      <t>ヨウト</t>
    </rPh>
    <rPh sb="4" eb="6">
      <t>ユウセツ</t>
    </rPh>
    <phoneticPr fontId="9"/>
  </si>
  <si>
    <t>用途：　その他</t>
    <rPh sb="0" eb="2">
      <t>ヨウト</t>
    </rPh>
    <rPh sb="6" eb="7">
      <t>タ</t>
    </rPh>
    <phoneticPr fontId="9"/>
  </si>
  <si>
    <t>・対象施設等で必要とされる熱量の計算根拠</t>
    <rPh sb="1" eb="3">
      <t>タイショウ</t>
    </rPh>
    <rPh sb="3" eb="5">
      <t>シセツ</t>
    </rPh>
    <rPh sb="5" eb="6">
      <t>トウ</t>
    </rPh>
    <rPh sb="7" eb="9">
      <t>ヒツヨウ</t>
    </rPh>
    <rPh sb="13" eb="15">
      <t>ネツリョウ</t>
    </rPh>
    <rPh sb="16" eb="18">
      <t>ケイサン</t>
    </rPh>
    <rPh sb="18" eb="20">
      <t>コンキョ</t>
    </rPh>
    <phoneticPr fontId="9"/>
  </si>
  <si>
    <t>・再エネ設備から供給される熱量の計算根拠</t>
    <rPh sb="1" eb="2">
      <t>サイ</t>
    </rPh>
    <rPh sb="4" eb="6">
      <t>セツビ</t>
    </rPh>
    <rPh sb="8" eb="10">
      <t>キョウキュウ</t>
    </rPh>
    <rPh sb="13" eb="15">
      <t>ネツリョウ</t>
    </rPh>
    <rPh sb="16" eb="18">
      <t>ケイサン</t>
    </rPh>
    <rPh sb="18" eb="20">
      <t>コンキョ</t>
    </rPh>
    <phoneticPr fontId="9"/>
  </si>
  <si>
    <r>
      <t>（１）事業実施体制図</t>
    </r>
    <r>
      <rPr>
        <u/>
        <sz val="11"/>
        <color theme="1"/>
        <rFont val="ＭＳ Ｐ明朝"/>
        <family val="1"/>
        <charset val="128"/>
      </rPr>
      <t>　(リース契約・第三者所有・自己託送の場合に作成してください）</t>
    </r>
    <rPh sb="3" eb="5">
      <t>ジギョウ</t>
    </rPh>
    <rPh sb="5" eb="7">
      <t>ジッシ</t>
    </rPh>
    <rPh sb="7" eb="9">
      <t>タイセイ</t>
    </rPh>
    <rPh sb="9" eb="10">
      <t>ズ</t>
    </rPh>
    <rPh sb="19" eb="20">
      <t>３</t>
    </rPh>
    <phoneticPr fontId="9"/>
  </si>
  <si>
    <t>①将来の導入計画について（導入予定がある場合のみ記入）</t>
    <rPh sb="1" eb="3">
      <t>ショウライ</t>
    </rPh>
    <rPh sb="4" eb="6">
      <t>ドウニュウ</t>
    </rPh>
    <rPh sb="6" eb="8">
      <t>ケイカク</t>
    </rPh>
    <rPh sb="13" eb="15">
      <t>ドウニュウ</t>
    </rPh>
    <rPh sb="15" eb="17">
      <t>ヨテイ</t>
    </rPh>
    <rPh sb="20" eb="22">
      <t>バアイ</t>
    </rPh>
    <rPh sb="24" eb="26">
      <t>キニュウ</t>
    </rPh>
    <phoneticPr fontId="9"/>
  </si>
  <si>
    <t>②過去の導入実績について（導入済みの設備がある場合のみ記入）</t>
    <rPh sb="1" eb="3">
      <t>カコ</t>
    </rPh>
    <rPh sb="4" eb="6">
      <t>ドウニュウ</t>
    </rPh>
    <rPh sb="6" eb="8">
      <t>ジッセキ</t>
    </rPh>
    <rPh sb="13" eb="15">
      <t>ドウニュウ</t>
    </rPh>
    <rPh sb="15" eb="16">
      <t>ズ</t>
    </rPh>
    <rPh sb="18" eb="20">
      <t>セツビ</t>
    </rPh>
    <rPh sb="23" eb="25">
      <t>バアイ</t>
    </rPh>
    <rPh sb="27" eb="29">
      <t>キニュウ</t>
    </rPh>
    <phoneticPr fontId="9"/>
  </si>
  <si>
    <t>（１）熱源の種類</t>
    <rPh sb="3" eb="4">
      <t>ネツ</t>
    </rPh>
    <rPh sb="4" eb="5">
      <t>ミナモト</t>
    </rPh>
    <rPh sb="6" eb="8">
      <t>シュルイ</t>
    </rPh>
    <phoneticPr fontId="9"/>
  </si>
  <si>
    <t>（２）熱供給能力</t>
    <rPh sb="3" eb="4">
      <t>ネツ</t>
    </rPh>
    <rPh sb="4" eb="6">
      <t>キョウキュウ</t>
    </rPh>
    <rPh sb="6" eb="8">
      <t>ノウリョク</t>
    </rPh>
    <phoneticPr fontId="9"/>
  </si>
  <si>
    <t>温熱</t>
    <rPh sb="0" eb="2">
      <t>オンネツ</t>
    </rPh>
    <phoneticPr fontId="9"/>
  </si>
  <si>
    <t>GJ/H</t>
    <phoneticPr fontId="9"/>
  </si>
  <si>
    <t>※熱供給能力10kW以上若しくは36MJ／h以上</t>
    <rPh sb="1" eb="2">
      <t>ネツ</t>
    </rPh>
    <rPh sb="2" eb="4">
      <t>キョウキュウ</t>
    </rPh>
    <rPh sb="4" eb="6">
      <t>ノウリョク</t>
    </rPh>
    <phoneticPr fontId="9"/>
  </si>
  <si>
    <t>冷熱</t>
    <rPh sb="0" eb="2">
      <t>レイネツ</t>
    </rPh>
    <phoneticPr fontId="9"/>
  </si>
  <si>
    <t>（３）ヒートポンプ</t>
    <phoneticPr fontId="9"/>
  </si>
  <si>
    <t>海水</t>
    <rPh sb="0" eb="2">
      <t>カイスイ</t>
    </rPh>
    <phoneticPr fontId="9"/>
  </si>
  <si>
    <t>河川水</t>
    <rPh sb="0" eb="3">
      <t>カセンスイ</t>
    </rPh>
    <phoneticPr fontId="9"/>
  </si>
  <si>
    <t>下水</t>
    <rPh sb="0" eb="2">
      <t>ゲスイ</t>
    </rPh>
    <phoneticPr fontId="9"/>
  </si>
  <si>
    <t>１台あたりの加熱能力</t>
    <rPh sb="1" eb="2">
      <t>ダイ</t>
    </rPh>
    <rPh sb="6" eb="8">
      <t>カネツ</t>
    </rPh>
    <rPh sb="8" eb="10">
      <t>ノウリョク</t>
    </rPh>
    <phoneticPr fontId="9"/>
  </si>
  <si>
    <t>１台あたりの冷却能力</t>
    <rPh sb="1" eb="2">
      <t>ダイ</t>
    </rPh>
    <rPh sb="6" eb="8">
      <t>レイキャク</t>
    </rPh>
    <rPh sb="8" eb="10">
      <t>ノウリョク</t>
    </rPh>
    <phoneticPr fontId="9"/>
  </si>
  <si>
    <t>加熱能力合計</t>
    <rPh sb="0" eb="2">
      <t>カネツ</t>
    </rPh>
    <rPh sb="2" eb="4">
      <t>ノウリョク</t>
    </rPh>
    <rPh sb="4" eb="6">
      <t>ゴウケイ</t>
    </rPh>
    <phoneticPr fontId="9"/>
  </si>
  <si>
    <t>冷却能力合計</t>
    <rPh sb="0" eb="2">
      <t>レイキャク</t>
    </rPh>
    <rPh sb="2" eb="4">
      <t>ノウリョク</t>
    </rPh>
    <rPh sb="4" eb="6">
      <t>ゴウケイ</t>
    </rPh>
    <phoneticPr fontId="9"/>
  </si>
  <si>
    <t>（４）蓄熱槽</t>
    <rPh sb="3" eb="5">
      <t>チクネツ</t>
    </rPh>
    <rPh sb="5" eb="6">
      <t>ソウ</t>
    </rPh>
    <phoneticPr fontId="9"/>
  </si>
  <si>
    <t>（５）熱交換器</t>
    <rPh sb="3" eb="4">
      <t>ネツ</t>
    </rPh>
    <phoneticPr fontId="9"/>
  </si>
  <si>
    <t>（６）冷凍機　（※設置する場合のみ記入）</t>
    <rPh sb="3" eb="6">
      <t>レイトウキ</t>
    </rPh>
    <rPh sb="9" eb="11">
      <t>セッチ</t>
    </rPh>
    <rPh sb="13" eb="15">
      <t>バアイ</t>
    </rPh>
    <rPh sb="17" eb="19">
      <t>キニュウ</t>
    </rPh>
    <phoneticPr fontId="9"/>
  </si>
  <si>
    <t>※該当する用途にチェックを入れること。</t>
    <rPh sb="1" eb="3">
      <t>ガイトウ</t>
    </rPh>
    <rPh sb="5" eb="7">
      <t>ヨウト</t>
    </rPh>
    <rPh sb="13" eb="14">
      <t>イ</t>
    </rPh>
    <phoneticPr fontId="9"/>
  </si>
  <si>
    <t>温度差熱利用設備から供給される熱量（MJ）</t>
    <rPh sb="0" eb="3">
      <t>オンドサ</t>
    </rPh>
    <rPh sb="3" eb="4">
      <t>ネツ</t>
    </rPh>
    <rPh sb="4" eb="6">
      <t>リヨウ</t>
    </rPh>
    <rPh sb="6" eb="8">
      <t>セツビ</t>
    </rPh>
    <rPh sb="10" eb="12">
      <t>キョウキュウ</t>
    </rPh>
    <rPh sb="15" eb="16">
      <t>ネツ</t>
    </rPh>
    <rPh sb="16" eb="17">
      <t>リョウ</t>
    </rPh>
    <phoneticPr fontId="9"/>
  </si>
  <si>
    <t>・温度差熱利用設備から供給される年間総発熱量（Ａ）</t>
    <rPh sb="1" eb="4">
      <t>オンドサ</t>
    </rPh>
    <rPh sb="4" eb="5">
      <t>ネツ</t>
    </rPh>
    <rPh sb="5" eb="7">
      <t>リヨウ</t>
    </rPh>
    <rPh sb="7" eb="9">
      <t>セツビ</t>
    </rPh>
    <rPh sb="11" eb="13">
      <t>キョウキュウ</t>
    </rPh>
    <rPh sb="16" eb="18">
      <t>ネンカン</t>
    </rPh>
    <rPh sb="18" eb="19">
      <t>ソウ</t>
    </rPh>
    <rPh sb="19" eb="21">
      <t>ハツネツ</t>
    </rPh>
    <rPh sb="21" eb="22">
      <t>リョウ</t>
    </rPh>
    <phoneticPr fontId="9"/>
  </si>
  <si>
    <t>（１）地中熱交換器</t>
    <rPh sb="3" eb="5">
      <t>チチュウ</t>
    </rPh>
    <rPh sb="5" eb="6">
      <t>ネツ</t>
    </rPh>
    <phoneticPr fontId="9"/>
  </si>
  <si>
    <t>設置方式</t>
    <rPh sb="0" eb="2">
      <t>セッチ</t>
    </rPh>
    <rPh sb="2" eb="4">
      <t>ホウシキ</t>
    </rPh>
    <phoneticPr fontId="9"/>
  </si>
  <si>
    <t>１本あたりの有効長</t>
    <rPh sb="1" eb="2">
      <t>ホン</t>
    </rPh>
    <rPh sb="6" eb="8">
      <t>ユウコウ</t>
    </rPh>
    <rPh sb="8" eb="9">
      <t>チョウ</t>
    </rPh>
    <phoneticPr fontId="9"/>
  </si>
  <si>
    <t>ｍ</t>
    <phoneticPr fontId="9"/>
  </si>
  <si>
    <t>本数</t>
    <rPh sb="0" eb="2">
      <t>ホンスウ</t>
    </rPh>
    <phoneticPr fontId="15"/>
  </si>
  <si>
    <t>本</t>
    <rPh sb="0" eb="1">
      <t>ホン</t>
    </rPh>
    <phoneticPr fontId="9"/>
  </si>
  <si>
    <t>全体の有効長</t>
    <rPh sb="0" eb="2">
      <t>ゼンタイ</t>
    </rPh>
    <rPh sb="3" eb="5">
      <t>ユウコウ</t>
    </rPh>
    <rPh sb="5" eb="6">
      <t>チョウ</t>
    </rPh>
    <phoneticPr fontId="9"/>
  </si>
  <si>
    <t>（２）ヒートポンプ</t>
    <phoneticPr fontId="9"/>
  </si>
  <si>
    <t>※ヒートポンプを設置する場合は、熱供給能力10kW以上</t>
    <rPh sb="8" eb="10">
      <t>セッチ</t>
    </rPh>
    <rPh sb="12" eb="14">
      <t>バアイ</t>
    </rPh>
    <rPh sb="16" eb="17">
      <t>ネツ</t>
    </rPh>
    <rPh sb="17" eb="19">
      <t>キョウキュウ</t>
    </rPh>
    <rPh sb="19" eb="21">
      <t>ノウリョク</t>
    </rPh>
    <phoneticPr fontId="9"/>
  </si>
  <si>
    <t>　（連結方式の場合は、設備全体の合算値）</t>
    <rPh sb="2" eb="4">
      <t>レンケツ</t>
    </rPh>
    <rPh sb="4" eb="6">
      <t>ホウシキ</t>
    </rPh>
    <rPh sb="7" eb="9">
      <t>バアイ</t>
    </rPh>
    <rPh sb="11" eb="13">
      <t>セツビ</t>
    </rPh>
    <rPh sb="13" eb="15">
      <t>ゼンタイ</t>
    </rPh>
    <rPh sb="16" eb="18">
      <t>ガッサン</t>
    </rPh>
    <rPh sb="18" eb="19">
      <t>アタイ</t>
    </rPh>
    <phoneticPr fontId="9"/>
  </si>
  <si>
    <t>熱応答試験の結果</t>
    <rPh sb="0" eb="1">
      <t>ネツ</t>
    </rPh>
    <rPh sb="1" eb="3">
      <t>オウトウ</t>
    </rPh>
    <rPh sb="3" eb="5">
      <t>シケン</t>
    </rPh>
    <rPh sb="6" eb="8">
      <t>ケッカ</t>
    </rPh>
    <phoneticPr fontId="9"/>
  </si>
  <si>
    <t>・月別熱量</t>
    <rPh sb="1" eb="3">
      <t>ツキベツ</t>
    </rPh>
    <rPh sb="3" eb="5">
      <t>ネツリョウ</t>
    </rPh>
    <phoneticPr fontId="9"/>
  </si>
  <si>
    <t>地中熱利用設備から供給される熱量（MJ）</t>
    <rPh sb="0" eb="2">
      <t>チチュウ</t>
    </rPh>
    <rPh sb="2" eb="3">
      <t>ネツ</t>
    </rPh>
    <rPh sb="3" eb="5">
      <t>リヨウ</t>
    </rPh>
    <rPh sb="5" eb="7">
      <t>セツビ</t>
    </rPh>
    <rPh sb="9" eb="11">
      <t>キョウキュウ</t>
    </rPh>
    <rPh sb="14" eb="15">
      <t>ネツ</t>
    </rPh>
    <rPh sb="15" eb="16">
      <t>リョウ</t>
    </rPh>
    <phoneticPr fontId="9"/>
  </si>
  <si>
    <t>・地中熱利用設備から供給される年間総発熱量（Ａ）</t>
    <rPh sb="10" eb="12">
      <t>キョウキュウ</t>
    </rPh>
    <rPh sb="15" eb="17">
      <t>ネンカン</t>
    </rPh>
    <rPh sb="17" eb="18">
      <t>ソウ</t>
    </rPh>
    <rPh sb="18" eb="20">
      <t>ハツネツ</t>
    </rPh>
    <rPh sb="20" eb="21">
      <t>リョウ</t>
    </rPh>
    <phoneticPr fontId="9"/>
  </si>
  <si>
    <t>（１）バイオマス熱利用設備の形態</t>
    <rPh sb="8" eb="9">
      <t>ネツ</t>
    </rPh>
    <rPh sb="9" eb="11">
      <t>リヨウ</t>
    </rPh>
    <rPh sb="11" eb="13">
      <t>セツビ</t>
    </rPh>
    <rPh sb="14" eb="16">
      <t>ケイタイ</t>
    </rPh>
    <phoneticPr fontId="9"/>
  </si>
  <si>
    <t>熱供給能力</t>
    <rPh sb="0" eb="1">
      <t>ネツ</t>
    </rPh>
    <rPh sb="1" eb="3">
      <t>キョウキュウ</t>
    </rPh>
    <rPh sb="3" eb="5">
      <t>ノウリョク</t>
    </rPh>
    <phoneticPr fontId="9"/>
  </si>
  <si>
    <t>GJ/h</t>
    <phoneticPr fontId="9"/>
  </si>
  <si>
    <t>※熱供給能力0.40GJ/h　（0.095Gcal/h）以上</t>
    <rPh sb="1" eb="2">
      <t>ネツ</t>
    </rPh>
    <rPh sb="2" eb="4">
      <t>キョウキュウ</t>
    </rPh>
    <rPh sb="4" eb="6">
      <t>ノウリョク</t>
    </rPh>
    <phoneticPr fontId="9"/>
  </si>
  <si>
    <t>年間総発熱量</t>
    <rPh sb="0" eb="2">
      <t>ネンカン</t>
    </rPh>
    <rPh sb="2" eb="3">
      <t>ソウ</t>
    </rPh>
    <rPh sb="3" eb="5">
      <t>ハツネツ</t>
    </rPh>
    <rPh sb="5" eb="6">
      <t>リョウ</t>
    </rPh>
    <phoneticPr fontId="9"/>
  </si>
  <si>
    <t>GJ/年</t>
    <rPh sb="3" eb="4">
      <t>ネン</t>
    </rPh>
    <phoneticPr fontId="9"/>
  </si>
  <si>
    <t>※バイオマスコージェネレーション（熱電併給）設備の場合は、発電出力10kW以上</t>
    <rPh sb="17" eb="18">
      <t>ネツ</t>
    </rPh>
    <rPh sb="18" eb="19">
      <t>デン</t>
    </rPh>
    <rPh sb="19" eb="21">
      <t>ヘイキュウ</t>
    </rPh>
    <rPh sb="22" eb="24">
      <t>セツビ</t>
    </rPh>
    <rPh sb="25" eb="27">
      <t>バアイ</t>
    </rPh>
    <rPh sb="29" eb="31">
      <t>ハツデン</t>
    </rPh>
    <rPh sb="31" eb="33">
      <t>シュツリョク</t>
    </rPh>
    <phoneticPr fontId="9"/>
  </si>
  <si>
    <t>h/年</t>
    <rPh sb="2" eb="3">
      <t>ネン</t>
    </rPh>
    <phoneticPr fontId="9"/>
  </si>
  <si>
    <t>（ただし、離島及びへき地は、上記要件を除く。）</t>
    <rPh sb="5" eb="7">
      <t>リトウ</t>
    </rPh>
    <rPh sb="7" eb="8">
      <t>オヨ</t>
    </rPh>
    <rPh sb="11" eb="12">
      <t>チ</t>
    </rPh>
    <rPh sb="14" eb="16">
      <t>ジョウキ</t>
    </rPh>
    <rPh sb="16" eb="18">
      <t>ヨウケン</t>
    </rPh>
    <rPh sb="19" eb="20">
      <t>ノゾ</t>
    </rPh>
    <phoneticPr fontId="9"/>
  </si>
  <si>
    <t>１日あたりの設備稼働時間</t>
    <rPh sb="1" eb="2">
      <t>ニチ</t>
    </rPh>
    <rPh sb="6" eb="8">
      <t>セツビ</t>
    </rPh>
    <rPh sb="8" eb="10">
      <t>カドウ</t>
    </rPh>
    <rPh sb="10" eb="12">
      <t>ジカン</t>
    </rPh>
    <phoneticPr fontId="15"/>
  </si>
  <si>
    <t>h/日</t>
    <rPh sb="2" eb="3">
      <t>ニチ</t>
    </rPh>
    <phoneticPr fontId="9"/>
  </si>
  <si>
    <t>（３）バイオマス燃料</t>
    <rPh sb="8" eb="10">
      <t>ネンリョウ</t>
    </rPh>
    <phoneticPr fontId="9"/>
  </si>
  <si>
    <t>種類</t>
    <rPh sb="0" eb="2">
      <t>シュルイ</t>
    </rPh>
    <phoneticPr fontId="9"/>
  </si>
  <si>
    <t>←別紙４を作成すると自動計算されます</t>
    <rPh sb="1" eb="3">
      <t>ベッシ</t>
    </rPh>
    <rPh sb="5" eb="7">
      <t>サクセイ</t>
    </rPh>
    <rPh sb="10" eb="12">
      <t>ジドウ</t>
    </rPh>
    <rPh sb="12" eb="14">
      <t>ケイサン</t>
    </rPh>
    <phoneticPr fontId="9"/>
  </si>
  <si>
    <t>※バイオマス依存率60％以上</t>
    <rPh sb="6" eb="8">
      <t>イゾン</t>
    </rPh>
    <rPh sb="8" eb="9">
      <t>リツ</t>
    </rPh>
    <rPh sb="12" eb="14">
      <t>イジョウ</t>
    </rPh>
    <phoneticPr fontId="9"/>
  </si>
  <si>
    <t>（４）助成燃料等　（※使用する場合のみ記入）</t>
    <rPh sb="5" eb="7">
      <t>ネンリョウ</t>
    </rPh>
    <rPh sb="7" eb="8">
      <t>トウ</t>
    </rPh>
    <rPh sb="11" eb="13">
      <t>シヨウ</t>
    </rPh>
    <rPh sb="15" eb="17">
      <t>バアイ</t>
    </rPh>
    <rPh sb="19" eb="21">
      <t>キニュウ</t>
    </rPh>
    <phoneticPr fontId="9"/>
  </si>
  <si>
    <t>スタートアップの場合</t>
    <rPh sb="8" eb="10">
      <t>バアイ</t>
    </rPh>
    <phoneticPr fontId="9"/>
  </si>
  <si>
    <t>使用量</t>
    <rPh sb="0" eb="2">
      <t>シヨウ</t>
    </rPh>
    <rPh sb="2" eb="3">
      <t>リョウ</t>
    </rPh>
    <phoneticPr fontId="9"/>
  </si>
  <si>
    <t>ｔ/回</t>
    <rPh sb="2" eb="3">
      <t>カイ</t>
    </rPh>
    <phoneticPr fontId="9"/>
  </si>
  <si>
    <t>回/年</t>
    <rPh sb="0" eb="1">
      <t>カイ</t>
    </rPh>
    <rPh sb="2" eb="3">
      <t>ネン</t>
    </rPh>
    <phoneticPr fontId="9"/>
  </si>
  <si>
    <t>（５）バイオマスボイラー</t>
    <phoneticPr fontId="9"/>
  </si>
  <si>
    <t>（６）バイオマス受入・供給設備　（※設置する場合のみ記入）</t>
    <rPh sb="8" eb="10">
      <t>ウケイレ</t>
    </rPh>
    <rPh sb="11" eb="13">
      <t>キョウキュウ</t>
    </rPh>
    <rPh sb="13" eb="15">
      <t>セツビ</t>
    </rPh>
    <rPh sb="18" eb="20">
      <t>セッチ</t>
    </rPh>
    <rPh sb="22" eb="24">
      <t>バアイ</t>
    </rPh>
    <rPh sb="26" eb="28">
      <t>キニュウ</t>
    </rPh>
    <phoneticPr fontId="9"/>
  </si>
  <si>
    <t>１基あたりの容量</t>
    <rPh sb="1" eb="2">
      <t>キ</t>
    </rPh>
    <rPh sb="6" eb="8">
      <t>ヨウリョウ</t>
    </rPh>
    <phoneticPr fontId="9"/>
  </si>
  <si>
    <t>基</t>
    <rPh sb="0" eb="1">
      <t>モト</t>
    </rPh>
    <phoneticPr fontId="9"/>
  </si>
  <si>
    <t>容量合計</t>
    <rPh sb="0" eb="2">
      <t>ヨウリョウ</t>
    </rPh>
    <rPh sb="2" eb="4">
      <t>ゴウケイ</t>
    </rPh>
    <phoneticPr fontId="9"/>
  </si>
  <si>
    <t>（７）蓄熱槽</t>
    <rPh sb="3" eb="5">
      <t>チクネツ</t>
    </rPh>
    <rPh sb="5" eb="6">
      <t>ソウ</t>
    </rPh>
    <phoneticPr fontId="9"/>
  </si>
  <si>
    <t>（８）熱交換器</t>
    <rPh sb="3" eb="4">
      <t>ネツ</t>
    </rPh>
    <phoneticPr fontId="9"/>
  </si>
  <si>
    <t>（９）冷凍機　（※設置する場合のみ記入）</t>
    <rPh sb="3" eb="6">
      <t>レイトウキ</t>
    </rPh>
    <rPh sb="9" eb="11">
      <t>セッチ</t>
    </rPh>
    <rPh sb="13" eb="15">
      <t>バアイ</t>
    </rPh>
    <rPh sb="17" eb="19">
      <t>キニュウ</t>
    </rPh>
    <phoneticPr fontId="9"/>
  </si>
  <si>
    <t>（10）発電機　（※バイオマスコージェネレーション（熱電併給）の場合のみ記入）</t>
    <rPh sb="4" eb="7">
      <t>ハツデンキ</t>
    </rPh>
    <rPh sb="26" eb="27">
      <t>ネツ</t>
    </rPh>
    <rPh sb="27" eb="28">
      <t>デン</t>
    </rPh>
    <rPh sb="28" eb="30">
      <t>ヘイキュウ</t>
    </rPh>
    <rPh sb="32" eb="34">
      <t>バアイ</t>
    </rPh>
    <rPh sb="36" eb="38">
      <t>キニュウ</t>
    </rPh>
    <phoneticPr fontId="9"/>
  </si>
  <si>
    <t>１台あたりの定格出力</t>
    <rPh sb="1" eb="2">
      <t>ダイ</t>
    </rPh>
    <rPh sb="6" eb="8">
      <t>テイカク</t>
    </rPh>
    <rPh sb="8" eb="10">
      <t>シュツリョク</t>
    </rPh>
    <phoneticPr fontId="9"/>
  </si>
  <si>
    <t>定格出力合計</t>
    <rPh sb="0" eb="2">
      <t>テイカク</t>
    </rPh>
    <rPh sb="2" eb="4">
      <t>シュツリョク</t>
    </rPh>
    <rPh sb="4" eb="6">
      <t>ゴウケイ</t>
    </rPh>
    <phoneticPr fontId="9"/>
  </si>
  <si>
    <t>固定価格買取制度の有無（※）</t>
    <rPh sb="0" eb="2">
      <t>コテイ</t>
    </rPh>
    <rPh sb="2" eb="4">
      <t>カカク</t>
    </rPh>
    <rPh sb="4" eb="6">
      <t>カイトリ</t>
    </rPh>
    <rPh sb="6" eb="8">
      <t>セイド</t>
    </rPh>
    <rPh sb="9" eb="11">
      <t>ウム</t>
    </rPh>
    <phoneticPr fontId="9"/>
  </si>
  <si>
    <t>　（固定価格買取制度が「有」の場合、熱設備の専用部分のみ助成対象とします。）</t>
    <rPh sb="2" eb="4">
      <t>コテイ</t>
    </rPh>
    <rPh sb="4" eb="6">
      <t>カカク</t>
    </rPh>
    <rPh sb="6" eb="8">
      <t>カイトリ</t>
    </rPh>
    <rPh sb="8" eb="10">
      <t>セイド</t>
    </rPh>
    <rPh sb="12" eb="13">
      <t>アリ</t>
    </rPh>
    <rPh sb="15" eb="17">
      <t>バアイ</t>
    </rPh>
    <rPh sb="18" eb="19">
      <t>ネツ</t>
    </rPh>
    <rPh sb="19" eb="21">
      <t>セツビ</t>
    </rPh>
    <rPh sb="22" eb="24">
      <t>センヨウ</t>
    </rPh>
    <rPh sb="24" eb="26">
      <t>ブブン</t>
    </rPh>
    <rPh sb="30" eb="32">
      <t>タイショウ</t>
    </rPh>
    <phoneticPr fontId="9"/>
  </si>
  <si>
    <t>（※）固定価格買取制度が「有」の場合、助成対象は熱設備の専用部分のみとなります。</t>
    <rPh sb="3" eb="5">
      <t>コテイ</t>
    </rPh>
    <rPh sb="5" eb="7">
      <t>カカク</t>
    </rPh>
    <rPh sb="7" eb="9">
      <t>カイトリ</t>
    </rPh>
    <rPh sb="9" eb="11">
      <t>セイド</t>
    </rPh>
    <rPh sb="13" eb="14">
      <t>アリ</t>
    </rPh>
    <rPh sb="16" eb="18">
      <t>バアイ</t>
    </rPh>
    <rPh sb="21" eb="23">
      <t>タイショウ</t>
    </rPh>
    <rPh sb="24" eb="25">
      <t>ネツ</t>
    </rPh>
    <rPh sb="25" eb="27">
      <t>セツビ</t>
    </rPh>
    <rPh sb="28" eb="30">
      <t>センヨウ</t>
    </rPh>
    <rPh sb="30" eb="32">
      <t>ブブン</t>
    </rPh>
    <phoneticPr fontId="9"/>
  </si>
  <si>
    <t>バイオマス依存率計算書</t>
    <rPh sb="5" eb="7">
      <t>イゾン</t>
    </rPh>
    <rPh sb="7" eb="8">
      <t>リツ</t>
    </rPh>
    <rPh sb="8" eb="11">
      <t>ケイサンショ</t>
    </rPh>
    <phoneticPr fontId="9"/>
  </si>
  <si>
    <t>（第４号様式別紙３）</t>
    <rPh sb="1" eb="2">
      <t>ダイ</t>
    </rPh>
    <rPh sb="3" eb="4">
      <t>ゴウ</t>
    </rPh>
    <rPh sb="6" eb="8">
      <t>ベッシ</t>
    </rPh>
    <phoneticPr fontId="9"/>
  </si>
  <si>
    <t>　※バイオマスコージェネレーション（熱電供給）の場合のみ</t>
    <phoneticPr fontId="9"/>
  </si>
  <si>
    <t>（11）バイオマス燃料製造方式</t>
    <rPh sb="9" eb="11">
      <t>ネンリョウ</t>
    </rPh>
    <rPh sb="11" eb="13">
      <t>セイゾウ</t>
    </rPh>
    <rPh sb="13" eb="15">
      <t>ホウシキ</t>
    </rPh>
    <phoneticPr fontId="9"/>
  </si>
  <si>
    <t>１．メタン発酵方式</t>
    <phoneticPr fontId="9"/>
  </si>
  <si>
    <t>（12）製造時のバイオマス依存率</t>
    <rPh sb="4" eb="6">
      <t>セイゾウ</t>
    </rPh>
    <rPh sb="6" eb="7">
      <t>ジ</t>
    </rPh>
    <rPh sb="13" eb="15">
      <t>イゾン</t>
    </rPh>
    <rPh sb="15" eb="16">
      <t>リツ</t>
    </rPh>
    <phoneticPr fontId="9"/>
  </si>
  <si>
    <t>　・ガス製造量：100 N㎥／日 以上</t>
    <phoneticPr fontId="9"/>
  </si>
  <si>
    <t>←別紙４を作成すると自動計算される</t>
    <rPh sb="1" eb="3">
      <t>ベッシ</t>
    </rPh>
    <rPh sb="5" eb="7">
      <t>サクセイ</t>
    </rPh>
    <rPh sb="10" eb="12">
      <t>ジドウ</t>
    </rPh>
    <rPh sb="12" eb="14">
      <t>ケイサン</t>
    </rPh>
    <phoneticPr fontId="9"/>
  </si>
  <si>
    <t>　・低位発熱量：18.84 MJ／N㎥（4,500kcal／N ㎥）以上</t>
    <phoneticPr fontId="9"/>
  </si>
  <si>
    <t>（13）製造するバイオマス燃料</t>
    <rPh sb="4" eb="6">
      <t>セイゾウ</t>
    </rPh>
    <rPh sb="13" eb="15">
      <t>ネンリョウ</t>
    </rPh>
    <phoneticPr fontId="9"/>
  </si>
  <si>
    <t>２．メタン発酵方式以外</t>
    <phoneticPr fontId="9"/>
  </si>
  <si>
    <t>　・製造量：固形化 150kg／日 以上</t>
    <phoneticPr fontId="9"/>
  </si>
  <si>
    <t>　　　　　　　液 化 100kg／日 以上</t>
    <phoneticPr fontId="9"/>
  </si>
  <si>
    <t>製造量</t>
    <rPh sb="0" eb="2">
      <t>セイゾウ</t>
    </rPh>
    <rPh sb="2" eb="3">
      <t>リョウ</t>
    </rPh>
    <phoneticPr fontId="9"/>
  </si>
  <si>
    <t>　　　　　　　ガス化 450N㎥／日 以上</t>
    <phoneticPr fontId="9"/>
  </si>
  <si>
    <t>（14）バイオマス燃料製造設備</t>
    <rPh sb="9" eb="11">
      <t>ネンリョウ</t>
    </rPh>
    <rPh sb="11" eb="13">
      <t>セイゾウ</t>
    </rPh>
    <rPh sb="13" eb="15">
      <t>セツビ</t>
    </rPh>
    <phoneticPr fontId="9"/>
  </si>
  <si>
    <t>能力・容量</t>
    <rPh sb="0" eb="2">
      <t>ノウリョク</t>
    </rPh>
    <rPh sb="3" eb="5">
      <t>ヨウリョウ</t>
    </rPh>
    <phoneticPr fontId="9"/>
  </si>
  <si>
    <t>（15）バイオマス原料受入・供給設備</t>
    <rPh sb="9" eb="11">
      <t>ゲンリョウ</t>
    </rPh>
    <rPh sb="11" eb="13">
      <t>ウケイレ</t>
    </rPh>
    <rPh sb="14" eb="16">
      <t>キョウキュウ</t>
    </rPh>
    <rPh sb="16" eb="18">
      <t>セツビ</t>
    </rPh>
    <phoneticPr fontId="9"/>
  </si>
  <si>
    <t>（16）バイオマス燃料貯蔵設備</t>
    <rPh sb="9" eb="11">
      <t>ネンリョウ</t>
    </rPh>
    <rPh sb="11" eb="13">
      <t>チョゾウ</t>
    </rPh>
    <rPh sb="13" eb="15">
      <t>セツビ</t>
    </rPh>
    <phoneticPr fontId="9"/>
  </si>
  <si>
    <t>（17）前処理設備</t>
    <rPh sb="4" eb="7">
      <t>マエショリ</t>
    </rPh>
    <rPh sb="7" eb="9">
      <t>セツビ</t>
    </rPh>
    <phoneticPr fontId="9"/>
  </si>
  <si>
    <t>（18）後処理設備</t>
    <rPh sb="4" eb="5">
      <t>アト</t>
    </rPh>
    <rPh sb="5" eb="7">
      <t>ショリ</t>
    </rPh>
    <rPh sb="7" eb="9">
      <t>セツビ</t>
    </rPh>
    <phoneticPr fontId="9"/>
  </si>
  <si>
    <t>バイオマス熱利用設備から供給される熱量（MJ）</t>
    <rPh sb="5" eb="6">
      <t>ネツ</t>
    </rPh>
    <rPh sb="6" eb="8">
      <t>リヨウ</t>
    </rPh>
    <rPh sb="8" eb="10">
      <t>セツビ</t>
    </rPh>
    <rPh sb="12" eb="14">
      <t>キョウキュウ</t>
    </rPh>
    <rPh sb="17" eb="18">
      <t>ネツ</t>
    </rPh>
    <rPh sb="18" eb="19">
      <t>リョウ</t>
    </rPh>
    <phoneticPr fontId="9"/>
  </si>
  <si>
    <t>・バイオマス熱利用設備から供給される年間総発熱量（Ａ）</t>
    <rPh sb="6" eb="7">
      <t>ネツ</t>
    </rPh>
    <rPh sb="7" eb="9">
      <t>リヨウ</t>
    </rPh>
    <rPh sb="9" eb="11">
      <t>セツビ</t>
    </rPh>
    <rPh sb="13" eb="15">
      <t>キョウキュウ</t>
    </rPh>
    <rPh sb="18" eb="20">
      <t>ネンカン</t>
    </rPh>
    <rPh sb="20" eb="21">
      <t>ソウ</t>
    </rPh>
    <rPh sb="21" eb="23">
      <t>ハツネツ</t>
    </rPh>
    <rPh sb="23" eb="24">
      <t>リョウ</t>
    </rPh>
    <phoneticPr fontId="9"/>
  </si>
  <si>
    <t>←共通様式１の助成対象経費を入力してください</t>
    <rPh sb="1" eb="3">
      <t>キョウツウ</t>
    </rPh>
    <rPh sb="3" eb="5">
      <t>ヨウシキ</t>
    </rPh>
    <rPh sb="14" eb="16">
      <t>ニュウリョク</t>
    </rPh>
    <phoneticPr fontId="9"/>
  </si>
  <si>
    <t>（単位：</t>
    <rPh sb="1" eb="3">
      <t>タンイ</t>
    </rPh>
    <phoneticPr fontId="9"/>
  </si>
  <si>
    <t>/年）</t>
    <rPh sb="1" eb="2">
      <t>ネン</t>
    </rPh>
    <phoneticPr fontId="9"/>
  </si>
  <si>
    <t>年次</t>
    <rPh sb="0" eb="2">
      <t>ネンジ</t>
    </rPh>
    <phoneticPr fontId="9"/>
  </si>
  <si>
    <t>年間生産量</t>
    <rPh sb="0" eb="2">
      <t>ネンカン</t>
    </rPh>
    <rPh sb="2" eb="4">
      <t>セイサン</t>
    </rPh>
    <rPh sb="4" eb="5">
      <t>リョウ</t>
    </rPh>
    <phoneticPr fontId="9"/>
  </si>
  <si>
    <t>バイオマス燃料年間利用量</t>
    <rPh sb="5" eb="7">
      <t>ネンリョウ</t>
    </rPh>
    <rPh sb="7" eb="9">
      <t>ネンカン</t>
    </rPh>
    <rPh sb="9" eb="11">
      <t>リヨウ</t>
    </rPh>
    <rPh sb="11" eb="12">
      <t>リョウ</t>
    </rPh>
    <phoneticPr fontId="9"/>
  </si>
  <si>
    <t>合計</t>
    <rPh sb="0" eb="2">
      <t>ゴウケイ</t>
    </rPh>
    <phoneticPr fontId="9"/>
  </si>
  <si>
    <t>1年目</t>
    <rPh sb="1" eb="3">
      <t>ネンメ</t>
    </rPh>
    <phoneticPr fontId="9"/>
  </si>
  <si>
    <t>2年目</t>
    <rPh sb="1" eb="3">
      <t>ネンメ</t>
    </rPh>
    <phoneticPr fontId="9"/>
  </si>
  <si>
    <t>3年目</t>
    <rPh sb="1" eb="3">
      <t>ネンメ</t>
    </rPh>
    <phoneticPr fontId="9"/>
  </si>
  <si>
    <t>4年目</t>
    <rPh sb="1" eb="3">
      <t>ネンメ</t>
    </rPh>
    <phoneticPr fontId="9"/>
  </si>
  <si>
    <t>5年目</t>
    <rPh sb="1" eb="3">
      <t>ネンメ</t>
    </rPh>
    <phoneticPr fontId="9"/>
  </si>
  <si>
    <t>6年目</t>
    <rPh sb="1" eb="3">
      <t>ネンメ</t>
    </rPh>
    <phoneticPr fontId="9"/>
  </si>
  <si>
    <t>7年目</t>
    <rPh sb="1" eb="3">
      <t>ネンメ</t>
    </rPh>
    <phoneticPr fontId="9"/>
  </si>
  <si>
    <t>8年目</t>
    <rPh sb="1" eb="3">
      <t>ネンメ</t>
    </rPh>
    <phoneticPr fontId="9"/>
  </si>
  <si>
    <t>9年目</t>
    <rPh sb="1" eb="3">
      <t>ネンメ</t>
    </rPh>
    <phoneticPr fontId="9"/>
  </si>
  <si>
    <t>10年目</t>
    <rPh sb="2" eb="4">
      <t>ネンメ</t>
    </rPh>
    <phoneticPr fontId="9"/>
  </si>
  <si>
    <t>11年目</t>
    <rPh sb="2" eb="4">
      <t>ネンメ</t>
    </rPh>
    <phoneticPr fontId="9"/>
  </si>
  <si>
    <t>12年目</t>
    <rPh sb="2" eb="4">
      <t>ネンメ</t>
    </rPh>
    <phoneticPr fontId="9"/>
  </si>
  <si>
    <t>13年目</t>
    <rPh sb="2" eb="4">
      <t>ネンメ</t>
    </rPh>
    <phoneticPr fontId="9"/>
  </si>
  <si>
    <t>14年目</t>
    <rPh sb="2" eb="4">
      <t>ネンメ</t>
    </rPh>
    <phoneticPr fontId="9"/>
  </si>
  <si>
    <t>15年目</t>
    <rPh sb="2" eb="4">
      <t>ネンメ</t>
    </rPh>
    <phoneticPr fontId="9"/>
  </si>
  <si>
    <t>機器番号/見積明細番号</t>
    <rPh sb="0" eb="4">
      <t>キキバンゴウ</t>
    </rPh>
    <rPh sb="5" eb="11">
      <t>ミツモリメイサイバンゴウ</t>
    </rPh>
    <phoneticPr fontId="9"/>
  </si>
  <si>
    <t>１枚あたりの公称最大出力</t>
    <rPh sb="1" eb="2">
      <t>マイ</t>
    </rPh>
    <rPh sb="6" eb="8">
      <t>コウショウ</t>
    </rPh>
    <rPh sb="8" eb="10">
      <t>サイダイ</t>
    </rPh>
    <rPh sb="10" eb="12">
      <t>シュツリョク</t>
    </rPh>
    <phoneticPr fontId="9"/>
  </si>
  <si>
    <t>公称最大出力合計</t>
    <rPh sb="0" eb="2">
      <t>コウショウ</t>
    </rPh>
    <rPh sb="2" eb="4">
      <t>サイダイ</t>
    </rPh>
    <rPh sb="4" eb="6">
      <t>シュツリョク</t>
    </rPh>
    <rPh sb="6" eb="8">
      <t>ゴウケイ</t>
    </rPh>
    <phoneticPr fontId="9"/>
  </si>
  <si>
    <t>②</t>
  </si>
  <si>
    <t>③</t>
    <phoneticPr fontId="9"/>
  </si>
  <si>
    <t>　　法第2条第9項に規定する統計基準のこと。</t>
    <phoneticPr fontId="29"/>
  </si>
  <si>
    <t>　</t>
    <phoneticPr fontId="65"/>
  </si>
  <si>
    <t>※1 統計法（平成19年法律第53号。以下「法」という。）第28条第1項及び附則第3条の規定に基づき、</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phoneticPr fontId="9"/>
  </si>
  <si>
    <t>　法第2条第9項に規定する統計基準のこと。</t>
    <phoneticPr fontId="65"/>
  </si>
  <si>
    <r>
      <rPr>
        <b/>
        <sz val="12"/>
        <rFont val="ＭＳ Ｐ明朝"/>
        <family val="1"/>
        <charset val="128"/>
      </rPr>
      <t xml:space="preserve">提出方法
</t>
    </r>
    <r>
      <rPr>
        <sz val="12"/>
        <rFont val="ＭＳ Ｐ明朝"/>
        <family val="1"/>
        <charset val="128"/>
      </rPr>
      <t>電子メール又は郵送により提出してください。
（１）  電子メールにより提出する場合
ファイル作成時の注意事項（※交付申請書、助成事業開始届、実績報告書等、各種共通）
①  ホームページから申請書提出用フォルダを取得してください。
②  交付申請、助成事業開始届等の親フォルダ内の子フォルダ名称に従って、該当する様式・添付資料を格納してください。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phoneticPr fontId="9"/>
  </si>
  <si>
    <r>
      <t>（１）提出期限
令和 ５ 年３月 31 日（金）    17：00 必着
   期限を過ぎた場合は取り扱うことができません。</t>
    </r>
    <r>
      <rPr>
        <b/>
        <u/>
        <sz val="14"/>
        <rFont val="ＭＳ Ｐ明朝"/>
        <family val="1"/>
        <charset val="128"/>
      </rPr>
      <t/>
    </r>
    <phoneticPr fontId="9"/>
  </si>
  <si>
    <t>※ ＣＤは、下の図のように２穴付タイプのメディアケースに入れ、ファイルに綴じ込んでください。</t>
    <phoneticPr fontId="65"/>
  </si>
  <si>
    <r>
      <t>１．</t>
    </r>
    <r>
      <rPr>
        <b/>
        <sz val="12"/>
        <color indexed="8"/>
        <rFont val="ＭＳ Ｐ明朝"/>
        <family val="1"/>
        <charset val="128"/>
      </rPr>
      <t>入力の流れ</t>
    </r>
    <rPh sb="2" eb="4">
      <t>ニュウリョク</t>
    </rPh>
    <rPh sb="5" eb="6">
      <t>ナガ</t>
    </rPh>
    <phoneticPr fontId="10"/>
  </si>
  <si>
    <t>２．入力の手順</t>
    <rPh sb="2" eb="4">
      <t>ニュウリョク</t>
    </rPh>
    <rPh sb="5" eb="7">
      <t>テ</t>
    </rPh>
    <phoneticPr fontId="10"/>
  </si>
  <si>
    <r>
      <t>セルが</t>
    </r>
    <r>
      <rPr>
        <sz val="11"/>
        <color indexed="8"/>
        <rFont val="ＭＳ Ｐ明朝"/>
        <family val="1"/>
        <charset val="128"/>
      </rPr>
      <t>着色されていない部分は、全て保護が掛かっていますので、入力はできません。</t>
    </r>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</si>
  <si>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0"/>
  </si>
  <si>
    <r>
      <rPr>
        <sz val="11"/>
        <color indexed="8"/>
        <rFont val="ＭＳ Ｐ明朝"/>
        <family val="1"/>
        <charset val="128"/>
      </rPr>
      <t>シートの列んでいる順番に入力していく</t>
    </r>
    <rPh sb="4" eb="5">
      <t>ナラ</t>
    </rPh>
    <rPh sb="9" eb="11">
      <t>ジュンバン</t>
    </rPh>
    <rPh sb="12" eb="14">
      <t>ニュウリョク</t>
    </rPh>
    <phoneticPr fontId="10"/>
  </si>
  <si>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65"/>
  </si>
  <si>
    <r>
      <t>（１）事業実施体制図</t>
    </r>
    <r>
      <rPr>
        <b/>
        <u/>
        <sz val="11"/>
        <color theme="1"/>
        <rFont val="ＭＳ Ｐ明朝"/>
        <family val="1"/>
        <charset val="128"/>
      </rPr>
      <t>　(リース契約・第三者所有・自己託送の場合は作成してください。）</t>
    </r>
    <rPh sb="3" eb="5">
      <t>ジギョウ</t>
    </rPh>
    <rPh sb="5" eb="7">
      <t>ジッシ</t>
    </rPh>
    <rPh sb="7" eb="9">
      <t>タイセイ</t>
    </rPh>
    <rPh sb="9" eb="10">
      <t>ズ</t>
    </rPh>
    <rPh sb="15" eb="17">
      <t>ケイヤク</t>
    </rPh>
    <rPh sb="18" eb="19">
      <t>ダイ</t>
    </rPh>
    <rPh sb="19" eb="20">
      <t>サン</t>
    </rPh>
    <rPh sb="20" eb="21">
      <t>シャ</t>
    </rPh>
    <rPh sb="21" eb="23">
      <t>ショユウ</t>
    </rPh>
    <rPh sb="24" eb="26">
      <t>ジコ</t>
    </rPh>
    <rPh sb="26" eb="28">
      <t>タクソウ</t>
    </rPh>
    <rPh sb="29" eb="31">
      <t>バアイ</t>
    </rPh>
    <rPh sb="32" eb="34">
      <t>サクセイ</t>
    </rPh>
    <phoneticPr fontId="9"/>
  </si>
  <si>
    <t>・バイオマス排水、家畜糞尿、食品残渣等を原料にする場合は、バイオマス依存率を１００％とする。</t>
    <phoneticPr fontId="24"/>
  </si>
  <si>
    <t>様式一式</t>
    <rPh sb="0" eb="4">
      <t>ヨウシキイッシキ</t>
    </rPh>
    <phoneticPr fontId="65"/>
  </si>
  <si>
    <t>～目次～</t>
    <rPh sb="1" eb="3">
      <t>モクジ</t>
    </rPh>
    <phoneticPr fontId="65"/>
  </si>
  <si>
    <t>シート名・様式名</t>
    <rPh sb="3" eb="4">
      <t>メイ</t>
    </rPh>
    <rPh sb="5" eb="8">
      <t>ヨウシキメイ</t>
    </rPh>
    <phoneticPr fontId="65"/>
  </si>
  <si>
    <t>提出方法</t>
    <rPh sb="0" eb="4">
      <t>テイシュツホウホウ</t>
    </rPh>
    <phoneticPr fontId="65"/>
  </si>
  <si>
    <t>記載要領</t>
    <rPh sb="0" eb="4">
      <t>キサイヨウリョウ</t>
    </rPh>
    <phoneticPr fontId="75"/>
  </si>
  <si>
    <t>日本標準産業中分類</t>
    <rPh sb="0" eb="9">
      <t>ニホンヒョウジュンサンギョウチュウブンルイ</t>
    </rPh>
    <phoneticPr fontId="75"/>
  </si>
  <si>
    <t>会社規模判断材料</t>
    <rPh sb="0" eb="8">
      <t>カイシャキボハンダンザイリョウ</t>
    </rPh>
    <phoneticPr fontId="75"/>
  </si>
  <si>
    <t>基本情報入力シート</t>
    <phoneticPr fontId="75"/>
  </si>
  <si>
    <t>【第１号様式】助成金交付申請書　第一面</t>
    <rPh sb="4" eb="6">
      <t>ヨウシキ</t>
    </rPh>
    <rPh sb="16" eb="19">
      <t>ダイイチメン</t>
    </rPh>
    <phoneticPr fontId="75"/>
  </si>
  <si>
    <t>【第１号様式】助成金交付申請書　第二面</t>
    <rPh sb="4" eb="6">
      <t>ヨウシキ</t>
    </rPh>
    <rPh sb="16" eb="17">
      <t>ダイ</t>
    </rPh>
    <rPh sb="17" eb="18">
      <t>ニ</t>
    </rPh>
    <rPh sb="18" eb="19">
      <t>メン</t>
    </rPh>
    <phoneticPr fontId="75"/>
  </si>
  <si>
    <t>【第２号様式】誓約書（助成対象事業者用）</t>
    <rPh sb="4" eb="6">
      <t>ヨウシキ</t>
    </rPh>
    <rPh sb="11" eb="19">
      <t>ジョセイタイショウジギョウシャヨウ</t>
    </rPh>
    <phoneticPr fontId="75"/>
  </si>
  <si>
    <t>【第２号様式】誓約書（共同申請者用）</t>
    <rPh sb="4" eb="6">
      <t>ヨウシキ</t>
    </rPh>
    <rPh sb="11" eb="17">
      <t>キョウドウシンセイシャヨウ</t>
    </rPh>
    <phoneticPr fontId="75"/>
  </si>
  <si>
    <t>【第２号様式】誓約書（手続き代行者用）</t>
    <rPh sb="4" eb="6">
      <t>ヨウシキ</t>
    </rPh>
    <rPh sb="11" eb="13">
      <t>テツヅ</t>
    </rPh>
    <rPh sb="14" eb="18">
      <t>ダイコウシャヨウ</t>
    </rPh>
    <phoneticPr fontId="75"/>
  </si>
  <si>
    <t>【第３号様式】助成対象事業の実施に係る同意書</t>
    <phoneticPr fontId="75"/>
  </si>
  <si>
    <t>【第４号様式】事業実施計画書（太陽光）</t>
    <rPh sb="4" eb="6">
      <t>ヨウシキ</t>
    </rPh>
    <rPh sb="15" eb="18">
      <t>タイヨウコウ</t>
    </rPh>
    <phoneticPr fontId="75"/>
  </si>
  <si>
    <t>【第４号様式】事業実施計画書（風力）</t>
    <rPh sb="4" eb="6">
      <t>ヨウシキ</t>
    </rPh>
    <rPh sb="15" eb="17">
      <t>フウリョク</t>
    </rPh>
    <phoneticPr fontId="75"/>
  </si>
  <si>
    <t>【第４号様式】事業実施計画書（水力）</t>
    <rPh sb="4" eb="6">
      <t>ヨウシキ</t>
    </rPh>
    <rPh sb="15" eb="17">
      <t>スイリョク</t>
    </rPh>
    <phoneticPr fontId="75"/>
  </si>
  <si>
    <t>【第４号様式】事業実施計画書（地熱）</t>
    <rPh sb="4" eb="6">
      <t>ヨウシキ</t>
    </rPh>
    <rPh sb="15" eb="17">
      <t>チネツ</t>
    </rPh>
    <phoneticPr fontId="75"/>
  </si>
  <si>
    <t>【第４号様式】事業実施計画書（バイオマス発電）</t>
    <rPh sb="4" eb="6">
      <t>ヨウシキ</t>
    </rPh>
    <rPh sb="20" eb="22">
      <t>ハツデン</t>
    </rPh>
    <phoneticPr fontId="75"/>
  </si>
  <si>
    <t>【第４号様式：別紙１】蓄電池容量選定理由書</t>
    <rPh sb="4" eb="6">
      <t>ヨウシキ</t>
    </rPh>
    <phoneticPr fontId="75"/>
  </si>
  <si>
    <t>【第４号様式：別紙２】発災時の蓄電池活用計画書</t>
    <rPh sb="4" eb="6">
      <t>ヨウシキ</t>
    </rPh>
    <phoneticPr fontId="75"/>
  </si>
  <si>
    <t>【第４号様式：別紙３】バイオマス依存率計算書（バイオマス発電及びバイオマス熱利用）</t>
    <phoneticPr fontId="65"/>
  </si>
  <si>
    <t>【第４号様式：別紙３（２）】バイオマス依存率計算書（バイオマス燃料製造）</t>
    <phoneticPr fontId="65"/>
  </si>
  <si>
    <t>【共通様式】助成対象事業経費内訳（全体）</t>
    <rPh sb="1" eb="3">
      <t>キョウツウ</t>
    </rPh>
    <rPh sb="3" eb="5">
      <t>ヨウシキ</t>
    </rPh>
    <rPh sb="17" eb="19">
      <t>ゼンタイ</t>
    </rPh>
    <phoneticPr fontId="75"/>
  </si>
  <si>
    <t>【共通様式】助成対象事業経費内訳（蓄電池）</t>
    <rPh sb="1" eb="3">
      <t>キョウツウ</t>
    </rPh>
    <rPh sb="3" eb="5">
      <t>ヨウシキ</t>
    </rPh>
    <rPh sb="17" eb="20">
      <t>チクデンチ</t>
    </rPh>
    <phoneticPr fontId="75"/>
  </si>
  <si>
    <t>【第７号様式】助成事業開始届</t>
    <rPh sb="4" eb="6">
      <t>ヨウシキ</t>
    </rPh>
    <phoneticPr fontId="75"/>
  </si>
  <si>
    <t>【第８号様式】助成金交付申請撤回届出書</t>
    <rPh sb="4" eb="6">
      <t>ヨウシキ</t>
    </rPh>
    <phoneticPr fontId="75"/>
  </si>
  <si>
    <t>【第９号様式】助成事業承継承認申請書</t>
    <rPh sb="4" eb="6">
      <t>ヨウシキ</t>
    </rPh>
    <phoneticPr fontId="75"/>
  </si>
  <si>
    <t>【第11号様式】助成事業計画変更申請書</t>
    <rPh sb="5" eb="7">
      <t>ヨウシキ</t>
    </rPh>
    <phoneticPr fontId="75"/>
  </si>
  <si>
    <t>【第13号様式】事業者情報の変更届出書</t>
    <rPh sb="5" eb="7">
      <t>ヨウシキ</t>
    </rPh>
    <phoneticPr fontId="75"/>
  </si>
  <si>
    <t>【第14号様式】工事遅延等報告書</t>
    <rPh sb="5" eb="7">
      <t>ヨウシキ</t>
    </rPh>
    <phoneticPr fontId="75"/>
  </si>
  <si>
    <t>【第15号様式】助成事業中止（廃止）申請書</t>
    <rPh sb="5" eb="7">
      <t>ヨウシキ</t>
    </rPh>
    <phoneticPr fontId="75"/>
  </si>
  <si>
    <t>【第17号様式の１号】実績報告書兼助成金交付請求書</t>
    <rPh sb="5" eb="7">
      <t>ヨウシキ</t>
    </rPh>
    <phoneticPr fontId="75"/>
  </si>
  <si>
    <t>【第17号様式の２号】実績報告書兼助成金交付請求書</t>
    <rPh sb="5" eb="7">
      <t>ヨウシキ</t>
    </rPh>
    <rPh sb="9" eb="10">
      <t>ゴウ</t>
    </rPh>
    <phoneticPr fontId="75"/>
  </si>
  <si>
    <t>【第17号様式の３号】実績報告書兼助成金交付請求書</t>
    <rPh sb="5" eb="7">
      <t>ヨウシキ</t>
    </rPh>
    <phoneticPr fontId="75"/>
  </si>
  <si>
    <t>【第21号様式】助成金返還報告書</t>
    <rPh sb="5" eb="7">
      <t>ヨウシキ</t>
    </rPh>
    <phoneticPr fontId="75"/>
  </si>
  <si>
    <t>【第22号様式】所有者変更承認申請書</t>
    <rPh sb="5" eb="7">
      <t>ヨウシキ</t>
    </rPh>
    <phoneticPr fontId="75"/>
  </si>
  <si>
    <t>【第24号様式】取得財産等処分承認申請書</t>
    <rPh sb="5" eb="7">
      <t>ヨウシキ</t>
    </rPh>
    <phoneticPr fontId="75"/>
  </si>
  <si>
    <t>地産地消型再エネ増強プロジェクト（都内設置）</t>
    <rPh sb="0" eb="6">
      <t>チサンチショウガタサイ</t>
    </rPh>
    <rPh sb="8" eb="10">
      <t>ゾウキョウ</t>
    </rPh>
    <rPh sb="17" eb="19">
      <t>トナイ</t>
    </rPh>
    <rPh sb="19" eb="21">
      <t>セッチ</t>
    </rPh>
    <phoneticPr fontId="65"/>
  </si>
  <si>
    <t>共通様式　補助資料</t>
    <phoneticPr fontId="75"/>
  </si>
  <si>
    <t>1.蓄電池一体型PCS
按分方法：PCS単体の価格を蓄電池容量と再エネ設備本体の出力で按分</t>
    <rPh sb="2" eb="5">
      <t>チクデンチ</t>
    </rPh>
    <rPh sb="5" eb="8">
      <t>イッタイガタ</t>
    </rPh>
    <phoneticPr fontId="75"/>
  </si>
  <si>
    <t>入力欄</t>
    <rPh sb="0" eb="2">
      <t>ニュウリョク</t>
    </rPh>
    <rPh sb="2" eb="3">
      <t>ラン</t>
    </rPh>
    <phoneticPr fontId="75"/>
  </si>
  <si>
    <t>自動入力</t>
    <rPh sb="0" eb="2">
      <t>ジドウ</t>
    </rPh>
    <rPh sb="2" eb="4">
      <t>ニュウリョク</t>
    </rPh>
    <phoneticPr fontId="75"/>
  </si>
  <si>
    <t>見積金額</t>
    <rPh sb="0" eb="2">
      <t>ミツモリ</t>
    </rPh>
    <rPh sb="2" eb="4">
      <t>キンガク</t>
    </rPh>
    <phoneticPr fontId="75"/>
  </si>
  <si>
    <t>容量</t>
    <rPh sb="0" eb="2">
      <t>ヨウリョウ</t>
    </rPh>
    <phoneticPr fontId="75"/>
  </si>
  <si>
    <t>按分後金額</t>
    <rPh sb="0" eb="2">
      <t>アンブン</t>
    </rPh>
    <rPh sb="2" eb="3">
      <t>ゴ</t>
    </rPh>
    <rPh sb="3" eb="5">
      <t>キンガク</t>
    </rPh>
    <phoneticPr fontId="75"/>
  </si>
  <si>
    <t>蓄電池一体型ﾊｲﾌﾞﾘｯﾄﾞPCS金額</t>
    <rPh sb="0" eb="3">
      <t>チクデンチ</t>
    </rPh>
    <rPh sb="3" eb="6">
      <t>イッタイガタ</t>
    </rPh>
    <rPh sb="17" eb="19">
      <t>キンガク</t>
    </rPh>
    <phoneticPr fontId="75"/>
  </si>
  <si>
    <t>再エネ設備容量(kw)・・・①</t>
    <rPh sb="5" eb="7">
      <t>ヨウリョウ</t>
    </rPh>
    <phoneticPr fontId="75"/>
  </si>
  <si>
    <t>再エネ設備側計上分</t>
    <rPh sb="5" eb="6">
      <t>ガワ</t>
    </rPh>
    <rPh sb="6" eb="8">
      <t>ケイジョウ</t>
    </rPh>
    <rPh sb="8" eb="9">
      <t>ブン</t>
    </rPh>
    <phoneticPr fontId="75"/>
  </si>
  <si>
    <t>蓄電池金額</t>
    <rPh sb="0" eb="3">
      <t>チクデンチ</t>
    </rPh>
    <rPh sb="3" eb="5">
      <t>キンガク</t>
    </rPh>
    <phoneticPr fontId="75"/>
  </si>
  <si>
    <t>蓄電池容量(kwh)・・・②</t>
    <rPh sb="0" eb="3">
      <t>チクデンチ</t>
    </rPh>
    <rPh sb="3" eb="5">
      <t>ヨウリョウ</t>
    </rPh>
    <phoneticPr fontId="75"/>
  </si>
  <si>
    <t>蓄電池側計上分</t>
    <rPh sb="0" eb="3">
      <t>チクデンチ</t>
    </rPh>
    <rPh sb="3" eb="4">
      <t>ガワ</t>
    </rPh>
    <rPh sb="4" eb="6">
      <t>ケイジョウ</t>
    </rPh>
    <rPh sb="6" eb="7">
      <t>ブン</t>
    </rPh>
    <phoneticPr fontId="75"/>
  </si>
  <si>
    <t>ハイブリッドPCS金額(※1)</t>
    <rPh sb="9" eb="11">
      <t>キンガク</t>
    </rPh>
    <phoneticPr fontId="75"/>
  </si>
  <si>
    <t>合計容量（①+②）</t>
    <rPh sb="0" eb="2">
      <t>ゴウケイ</t>
    </rPh>
    <rPh sb="2" eb="4">
      <t>ヨウリョウ</t>
    </rPh>
    <phoneticPr fontId="75"/>
  </si>
  <si>
    <t>合計金額</t>
    <rPh sb="0" eb="2">
      <t>ゴウケイ</t>
    </rPh>
    <rPh sb="2" eb="4">
      <t>キンガク</t>
    </rPh>
    <phoneticPr fontId="75"/>
  </si>
  <si>
    <t>(蓄電池一体型PCS見積金額）</t>
    <rPh sb="1" eb="4">
      <t>チクデンチ</t>
    </rPh>
    <rPh sb="4" eb="7">
      <t>イッタイガタ</t>
    </rPh>
    <rPh sb="10" eb="12">
      <t>ミツモリ</t>
    </rPh>
    <rPh sb="12" eb="14">
      <t>キンガク</t>
    </rPh>
    <phoneticPr fontId="75"/>
  </si>
  <si>
    <t>※1：金額の根拠の提出すること（機器金額のわかるもの、見積書、メーカー発行の金額構成資料等）</t>
    <rPh sb="3" eb="5">
      <t>キンガク</t>
    </rPh>
    <rPh sb="6" eb="8">
      <t>コンキョ</t>
    </rPh>
    <rPh sb="9" eb="11">
      <t>テイシュツ</t>
    </rPh>
    <rPh sb="16" eb="18">
      <t>キキ</t>
    </rPh>
    <rPh sb="18" eb="20">
      <t>キンガク</t>
    </rPh>
    <rPh sb="27" eb="30">
      <t>ミツモリショ</t>
    </rPh>
    <rPh sb="35" eb="37">
      <t>ハッコウ</t>
    </rPh>
    <rPh sb="38" eb="40">
      <t>キンガク</t>
    </rPh>
    <rPh sb="40" eb="42">
      <t>コウセイ</t>
    </rPh>
    <rPh sb="42" eb="44">
      <t>シリョウ</t>
    </rPh>
    <rPh sb="44" eb="45">
      <t>トウ</t>
    </rPh>
    <phoneticPr fontId="75"/>
  </si>
  <si>
    <t>2.ハイブリッドPCS
按分方法：蓄電池容量と再エネ設備本体の出力で按分</t>
    <phoneticPr fontId="75"/>
  </si>
  <si>
    <r>
      <rPr>
        <b/>
        <sz val="14"/>
        <color theme="1"/>
        <rFont val="ＭＳ Ｐ明朝"/>
        <family val="1"/>
        <charset val="128"/>
      </rPr>
      <t>【費用の按分が必要となる例】</t>
    </r>
    <r>
      <rPr>
        <sz val="14"/>
        <color theme="1"/>
        <rFont val="ＭＳ Ｐ明朝"/>
        <family val="1"/>
        <charset val="128"/>
      </rPr>
      <t xml:space="preserve">
・再エネ設備と蓄電池の共有利用設備
・複数の再エネ設備の共通利用設備
・助成対象外分と助成対象分との共通利用設備
・共通工事に関しても同様の考え方となります</t>
    </r>
    <phoneticPr fontId="65"/>
  </si>
  <si>
    <t>ハイブリッドPCS金額</t>
    <rPh sb="9" eb="11">
      <t>キンガク</t>
    </rPh>
    <phoneticPr fontId="75"/>
  </si>
  <si>
    <t>(ハイブリッドPCS見積金額）</t>
    <rPh sb="10" eb="12">
      <t>ミツモリ</t>
    </rPh>
    <rPh sb="12" eb="14">
      <t>キンガク</t>
    </rPh>
    <phoneticPr fontId="75"/>
  </si>
  <si>
    <t>３.共通設備按分計算
按分方法：共通設備の価格を導入設備の容量で按分</t>
    <rPh sb="2" eb="4">
      <t>キョウツウ</t>
    </rPh>
    <rPh sb="4" eb="6">
      <t>セツビ</t>
    </rPh>
    <rPh sb="6" eb="8">
      <t>アンブン</t>
    </rPh>
    <rPh sb="8" eb="10">
      <t>ケイサン</t>
    </rPh>
    <phoneticPr fontId="75"/>
  </si>
  <si>
    <t>按分対象項目の金額</t>
    <rPh sb="0" eb="2">
      <t>アンブン</t>
    </rPh>
    <rPh sb="2" eb="4">
      <t>タイショウ</t>
    </rPh>
    <rPh sb="4" eb="6">
      <t>コウモク</t>
    </rPh>
    <rPh sb="7" eb="9">
      <t>キンガク</t>
    </rPh>
    <phoneticPr fontId="75"/>
  </si>
  <si>
    <t>設備①容量・・・①</t>
    <rPh sb="0" eb="2">
      <t>セツビ</t>
    </rPh>
    <rPh sb="3" eb="5">
      <t>ヨウリョウ</t>
    </rPh>
    <phoneticPr fontId="75"/>
  </si>
  <si>
    <t>設備①側計上分</t>
    <rPh sb="3" eb="4">
      <t>ガワ</t>
    </rPh>
    <rPh sb="4" eb="6">
      <t>ケイジョウ</t>
    </rPh>
    <rPh sb="6" eb="7">
      <t>ブン</t>
    </rPh>
    <phoneticPr fontId="75"/>
  </si>
  <si>
    <t>設備②容量・・・②</t>
    <rPh sb="0" eb="2">
      <t>セツビ</t>
    </rPh>
    <rPh sb="3" eb="5">
      <t>ヨウリョウ</t>
    </rPh>
    <phoneticPr fontId="75"/>
  </si>
  <si>
    <t>設備②側計上分</t>
    <rPh sb="0" eb="2">
      <t>セツビ</t>
    </rPh>
    <rPh sb="3" eb="4">
      <t>ガワ</t>
    </rPh>
    <rPh sb="4" eb="6">
      <t>ケイジョウ</t>
    </rPh>
    <rPh sb="6" eb="7">
      <t>ブン</t>
    </rPh>
    <phoneticPr fontId="75"/>
  </si>
  <si>
    <t>(機器見積金額）</t>
    <rPh sb="1" eb="3">
      <t>キキ</t>
    </rPh>
    <rPh sb="3" eb="5">
      <t>ミツモリ</t>
    </rPh>
    <rPh sb="5" eb="7">
      <t>キンガク</t>
    </rPh>
    <phoneticPr fontId="75"/>
  </si>
  <si>
    <t>共通設備の例：計測器（蓄電池残量、発電量測定）、液晶表示装置（蓄電池残量、発電量表示）etc</t>
    <rPh sb="0" eb="2">
      <t>キョウツウ</t>
    </rPh>
    <rPh sb="2" eb="4">
      <t>セツビ</t>
    </rPh>
    <rPh sb="5" eb="6">
      <t>レイ</t>
    </rPh>
    <rPh sb="7" eb="10">
      <t>ケイソクキ</t>
    </rPh>
    <rPh sb="11" eb="14">
      <t>チクデンチ</t>
    </rPh>
    <rPh sb="14" eb="16">
      <t>ザンリョウ</t>
    </rPh>
    <rPh sb="17" eb="19">
      <t>ハツデン</t>
    </rPh>
    <rPh sb="19" eb="20">
      <t>リョウ</t>
    </rPh>
    <rPh sb="20" eb="22">
      <t>ソクテイ</t>
    </rPh>
    <rPh sb="24" eb="26">
      <t>エキショウ</t>
    </rPh>
    <rPh sb="26" eb="28">
      <t>ヒョウジ</t>
    </rPh>
    <rPh sb="28" eb="30">
      <t>ソウチ</t>
    </rPh>
    <rPh sb="31" eb="34">
      <t>チクデンチ</t>
    </rPh>
    <rPh sb="34" eb="36">
      <t>ザンリョウ</t>
    </rPh>
    <rPh sb="37" eb="39">
      <t>ハツデン</t>
    </rPh>
    <rPh sb="39" eb="40">
      <t>リョウ</t>
    </rPh>
    <rPh sb="40" eb="42">
      <t>ヒョウジ</t>
    </rPh>
    <phoneticPr fontId="75"/>
  </si>
  <si>
    <t>以下に、助成金交付申請額を記入してください。</t>
    <rPh sb="0" eb="2">
      <t>イカ</t>
    </rPh>
    <rPh sb="4" eb="7">
      <t>ジョセイキン</t>
    </rPh>
    <rPh sb="7" eb="9">
      <t>コウフ</t>
    </rPh>
    <rPh sb="9" eb="11">
      <t>シンセイ</t>
    </rPh>
    <rPh sb="11" eb="12">
      <t>ガク</t>
    </rPh>
    <rPh sb="13" eb="15">
      <t>キニュウ</t>
    </rPh>
    <phoneticPr fontId="65"/>
  </si>
  <si>
    <t>※他助成金等受給(予定)額はその他執行団体等の補助金・助成金</t>
    <rPh sb="2" eb="4">
      <t>ジョセイ</t>
    </rPh>
    <rPh sb="16" eb="17">
      <t>タ</t>
    </rPh>
    <rPh sb="17" eb="19">
      <t>シッコウ</t>
    </rPh>
    <rPh sb="19" eb="21">
      <t>ダンタイ</t>
    </rPh>
    <rPh sb="21" eb="22">
      <t>トウ</t>
    </rPh>
    <rPh sb="23" eb="26">
      <t>ホジョキン</t>
    </rPh>
    <rPh sb="27" eb="29">
      <t>ジョセイ</t>
    </rPh>
    <rPh sb="29" eb="30">
      <t>キン</t>
    </rPh>
    <phoneticPr fontId="65"/>
  </si>
  <si>
    <t>を申請しない場合は【0】を記入してください。</t>
    <phoneticPr fontId="65"/>
  </si>
  <si>
    <t>（添付資料７）</t>
    <rPh sb="1" eb="3">
      <t>テンプ</t>
    </rPh>
    <rPh sb="3" eb="5">
      <t>シリョウ</t>
    </rPh>
    <phoneticPr fontId="9"/>
  </si>
  <si>
    <t>（１）需要先の想定電力消費量と想定発電電力量（月別、年間の消費量、発電量）（kWh）</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9"/>
  </si>
  <si>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9"/>
  </si>
  <si>
    <t>共通様式のとおり</t>
    <rPh sb="0" eb="2">
      <t>キョウツウ</t>
    </rPh>
    <rPh sb="2" eb="4">
      <t>ヨウシキ</t>
    </rPh>
    <phoneticPr fontId="9"/>
  </si>
  <si>
    <t>※　該当事項がある場合は、その内容がわかる資料（添付資料24）を提出すること。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9"/>
  </si>
  <si>
    <t>※申請者の組織図を基に、申請代表者、経理担当者、検収責任者、事業実施担当者の所属部署が記載された申請事業の実施体制を簡潔に記載、あるいは添付すること。</t>
    <rPh sb="1" eb="4">
      <t>シンセイシャ</t>
    </rPh>
    <rPh sb="5" eb="8">
      <t>ソシキズ</t>
    </rPh>
    <rPh sb="9" eb="10">
      <t>モト</t>
    </rPh>
    <rPh sb="12" eb="14">
      <t>シンセイ</t>
    </rPh>
    <rPh sb="14" eb="17">
      <t>ダイヒョウシャ</t>
    </rPh>
    <rPh sb="18" eb="20">
      <t>ケイリ</t>
    </rPh>
    <rPh sb="20" eb="23">
      <t>タントウシャ</t>
    </rPh>
    <rPh sb="24" eb="26">
      <t>ケンシュウ</t>
    </rPh>
    <rPh sb="26" eb="28">
      <t>セキニン</t>
    </rPh>
    <rPh sb="28" eb="29">
      <t>シャ</t>
    </rPh>
    <rPh sb="30" eb="32">
      <t>ジギョウ</t>
    </rPh>
    <rPh sb="32" eb="34">
      <t>ジッシ</t>
    </rPh>
    <rPh sb="34" eb="37">
      <t>タントウシャ</t>
    </rPh>
    <rPh sb="38" eb="40">
      <t>ショゾク</t>
    </rPh>
    <rPh sb="40" eb="42">
      <t>ブショ</t>
    </rPh>
    <rPh sb="43" eb="45">
      <t>キサイ</t>
    </rPh>
    <rPh sb="48" eb="50">
      <t>シンセイ</t>
    </rPh>
    <rPh sb="50" eb="52">
      <t>ジギョウ</t>
    </rPh>
    <rPh sb="53" eb="55">
      <t>ジッシ</t>
    </rPh>
    <rPh sb="55" eb="57">
      <t>タイセイ</t>
    </rPh>
    <rPh sb="58" eb="60">
      <t>カンケツ</t>
    </rPh>
    <rPh sb="61" eb="63">
      <t>キサイ</t>
    </rPh>
    <rPh sb="68" eb="70">
      <t>テンプ</t>
    </rPh>
    <phoneticPr fontId="9"/>
  </si>
  <si>
    <t>①</t>
    <phoneticPr fontId="29"/>
  </si>
  <si>
    <t>②</t>
    <phoneticPr fontId="29"/>
  </si>
  <si>
    <t>③</t>
    <phoneticPr fontId="29"/>
  </si>
  <si>
    <t>低位発熱量を証明する資料※</t>
    <rPh sb="0" eb="2">
      <t>テイイ</t>
    </rPh>
    <rPh sb="2" eb="4">
      <t>ハツネツ</t>
    </rPh>
    <rPh sb="4" eb="5">
      <t>リョウ</t>
    </rPh>
    <rPh sb="6" eb="8">
      <t>ショウメイ</t>
    </rPh>
    <rPh sb="10" eb="12">
      <t>シリョウ</t>
    </rPh>
    <phoneticPr fontId="9"/>
  </si>
  <si>
    <t>使用設備
(負荷一覧)</t>
    <rPh sb="0" eb="2">
      <t>シヨウ</t>
    </rPh>
    <rPh sb="2" eb="4">
      <t>セツビ</t>
    </rPh>
    <rPh sb="6" eb="8">
      <t>フカ</t>
    </rPh>
    <rPh sb="8" eb="10">
      <t>イチラン</t>
    </rPh>
    <phoneticPr fontId="75"/>
  </si>
  <si>
    <t>使用時間（h）</t>
    <phoneticPr fontId="75"/>
  </si>
  <si>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75"/>
  </si>
  <si>
    <t>金融機関コード</t>
    <rPh sb="0" eb="2">
      <t>キンユウ</t>
    </rPh>
    <rPh sb="2" eb="4">
      <t>キカン</t>
    </rPh>
    <phoneticPr fontId="9"/>
  </si>
  <si>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75"/>
  </si>
  <si>
    <t>【第４号様式】事業実施計画書（太陽熱）</t>
    <rPh sb="4" eb="6">
      <t>ヨウシキ</t>
    </rPh>
    <rPh sb="15" eb="18">
      <t>タイヨウネツ</t>
    </rPh>
    <phoneticPr fontId="75"/>
  </si>
  <si>
    <t>【第４号様式】事業実施計画書（温度差熱）</t>
    <rPh sb="4" eb="6">
      <t>ヨウシキ</t>
    </rPh>
    <rPh sb="15" eb="18">
      <t>オンドサ</t>
    </rPh>
    <rPh sb="18" eb="19">
      <t>ネツ</t>
    </rPh>
    <phoneticPr fontId="75"/>
  </si>
  <si>
    <t>【第４号様式】事業実施計画書（地中熱）</t>
    <rPh sb="4" eb="6">
      <t>ヨウシキ</t>
    </rPh>
    <rPh sb="15" eb="17">
      <t>チチュウ</t>
    </rPh>
    <rPh sb="17" eb="18">
      <t>ネツ</t>
    </rPh>
    <phoneticPr fontId="75"/>
  </si>
  <si>
    <t>【第４号様式】事業実施計画書（バイオマス熱）</t>
    <rPh sb="4" eb="6">
      <t>ヨウシキ</t>
    </rPh>
    <rPh sb="20" eb="21">
      <t>ネツ</t>
    </rPh>
    <phoneticPr fontId="75"/>
  </si>
  <si>
    <t>【共通様式】助成対象事業経費内訳（太陽光を除く発電設備）</t>
    <rPh sb="1" eb="3">
      <t>キョウツウ</t>
    </rPh>
    <rPh sb="3" eb="5">
      <t>ヨウシキ</t>
    </rPh>
    <rPh sb="17" eb="20">
      <t>タイヨウコウ</t>
    </rPh>
    <rPh sb="21" eb="22">
      <t>ノゾ</t>
    </rPh>
    <rPh sb="23" eb="25">
      <t>ハツデン</t>
    </rPh>
    <rPh sb="25" eb="27">
      <t>セツビ</t>
    </rPh>
    <phoneticPr fontId="75"/>
  </si>
  <si>
    <t>【共通様式】助成対象事業経費内訳（太陽光発電設備）</t>
    <rPh sb="1" eb="3">
      <t>キョウツウ</t>
    </rPh>
    <rPh sb="3" eb="5">
      <t>ヨウシキ</t>
    </rPh>
    <rPh sb="17" eb="20">
      <t>タイヨウコウ</t>
    </rPh>
    <rPh sb="20" eb="22">
      <t>ハツデン</t>
    </rPh>
    <rPh sb="22" eb="24">
      <t>セツビ</t>
    </rPh>
    <phoneticPr fontId="75"/>
  </si>
  <si>
    <t>【共通様式】助成対象事業経費内訳（熱利用設備）</t>
    <rPh sb="1" eb="3">
      <t>キョウツウ</t>
    </rPh>
    <rPh sb="3" eb="5">
      <t>ヨウシキ</t>
    </rPh>
    <rPh sb="17" eb="18">
      <t>ネツ</t>
    </rPh>
    <rPh sb="18" eb="20">
      <t>リヨウ</t>
    </rPh>
    <rPh sb="20" eb="22">
      <t>セツビ</t>
    </rPh>
    <phoneticPr fontId="75"/>
  </si>
  <si>
    <t>補助資料（機器按分）</t>
    <phoneticPr fontId="75"/>
  </si>
  <si>
    <t>　（共通様式）</t>
    <rPh sb="2" eb="4">
      <t>キョウツウ</t>
    </rPh>
    <rPh sb="4" eb="6">
      <t>ヨウシキ</t>
    </rPh>
    <phoneticPr fontId="75"/>
  </si>
  <si>
    <t>助成事業者住所</t>
    <phoneticPr fontId="65"/>
  </si>
  <si>
    <t>変更後</t>
    <rPh sb="0" eb="3">
      <t>ヘンコウアト</t>
    </rPh>
    <phoneticPr fontId="65"/>
  </si>
  <si>
    <t>変更前</t>
    <rPh sb="0" eb="2">
      <t>ヘンコウ</t>
    </rPh>
    <rPh sb="2" eb="3">
      <t>マエ</t>
    </rPh>
    <phoneticPr fontId="65"/>
  </si>
  <si>
    <r>
      <t>（注）</t>
    </r>
    <r>
      <rPr>
        <u/>
        <sz val="9"/>
        <rFont val="ＭＳ 明朝"/>
        <family val="1"/>
        <charset val="128"/>
      </rPr>
      <t>変更後の現在事項全部証明書又は履歴事項全部証明書の写し（発行後３ヵ月以内のもの）を提出してください。</t>
    </r>
    <rPh sb="1" eb="2">
      <t>チュウ</t>
    </rPh>
    <rPh sb="7" eb="9">
      <t>ゲンザイ</t>
    </rPh>
    <rPh sb="9" eb="11">
      <t>ジコウ</t>
    </rPh>
    <rPh sb="11" eb="13">
      <t>ゼンブ</t>
    </rPh>
    <rPh sb="13" eb="16">
      <t>ショウメイショ</t>
    </rPh>
    <rPh sb="16" eb="17">
      <t>マタ</t>
    </rPh>
    <rPh sb="18" eb="20">
      <t>リレキ</t>
    </rPh>
    <rPh sb="20" eb="22">
      <t>ジコウ</t>
    </rPh>
    <rPh sb="22" eb="24">
      <t>ゼンブ</t>
    </rPh>
    <rPh sb="24" eb="27">
      <t>ショウメイショ</t>
    </rPh>
    <rPh sb="28" eb="29">
      <t>ウツ</t>
    </rPh>
    <rPh sb="31" eb="33">
      <t>ハッコウ</t>
    </rPh>
    <rPh sb="33" eb="34">
      <t>ゴ</t>
    </rPh>
    <rPh sb="36" eb="37">
      <t>ゲツ</t>
    </rPh>
    <phoneticPr fontId="9"/>
  </si>
  <si>
    <r>
      <t>地産地消型再エネ増強プロジェクト助成</t>
    </r>
    <r>
      <rPr>
        <sz val="11"/>
        <rFont val="ＭＳ Ｐ明朝"/>
        <family val="1"/>
        <charset val="128"/>
      </rPr>
      <t>金（都内設置）交付要綱（令和４年８月18日付４都環公地温第1168号 ） 第８条第１項</t>
    </r>
    <r>
      <rPr>
        <sz val="11"/>
        <color indexed="8"/>
        <rFont val="ＭＳ Ｐ明朝"/>
        <family val="1"/>
        <charset val="128"/>
      </rPr>
      <t>の規定に基づき、下記のとおり助成金の交付を申請します。</t>
    </r>
    <phoneticPr fontId="9"/>
  </si>
  <si>
    <t>２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9"/>
  </si>
  <si>
    <t>１　地産地消型再エネ増強プロジェクト助成金（都内設置）交付要綱（令和４年８月18日付４都環公地温第1168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9"/>
  </si>
  <si>
    <t>１　地産地消型再エネ増強プロジェクト助成金（都内設置）交付要綱（令和４年８月18日付４都環公地温第1168号。以下「交付要綱」という。）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0"/>
  </si>
  <si>
    <t>２　この誓約に違反又は相違があり、交付要綱第24条の規定により助成金交付決定の全部又は一部の取消しを受けた場合において、交付要綱第25条に規定する助成金の返還を請求されたときは、これに異議なく応じることを誓約いたします。</t>
    <phoneticPr fontId="10"/>
  </si>
  <si>
    <t>　地産地消型再エネ増強プロジェクト助成金（都内設置）交付要綱（令和４年８月18日付４都環公地温第1168号。以下「交付要綱」という。）第９条の規定に基づき、助成対象事業者から依頼を受け、当該申請に係る手続きの代行を行うもの（以下、「手続き代行者」という。）が、以下の項目について理解し、遵守することをここに誓約いたします。</t>
    <rPh sb="78" eb="80">
      <t>ジョセイ</t>
    </rPh>
    <rPh sb="80" eb="82">
      <t>タイショウ</t>
    </rPh>
    <rPh sb="82" eb="84">
      <t>ジギョウ</t>
    </rPh>
    <rPh sb="84" eb="85">
      <t>シャ</t>
    </rPh>
    <rPh sb="87" eb="89">
      <t>イライ</t>
    </rPh>
    <rPh sb="90" eb="91">
      <t>ウ</t>
    </rPh>
    <rPh sb="93" eb="95">
      <t>トウガイ</t>
    </rPh>
    <rPh sb="95" eb="97">
      <t>シンセイ</t>
    </rPh>
    <rPh sb="98" eb="99">
      <t>カカ</t>
    </rPh>
    <rPh sb="100" eb="102">
      <t>テツヅ</t>
    </rPh>
    <rPh sb="104" eb="106">
      <t>ダイコウ</t>
    </rPh>
    <rPh sb="107" eb="108">
      <t>オコナ</t>
    </rPh>
    <rPh sb="112" eb="114">
      <t>イカ</t>
    </rPh>
    <rPh sb="116" eb="118">
      <t>テツヅ</t>
    </rPh>
    <rPh sb="119" eb="122">
      <t>ダイコウシャ</t>
    </rPh>
    <rPh sb="130" eb="132">
      <t>イカ</t>
    </rPh>
    <rPh sb="133" eb="135">
      <t>コウモク</t>
    </rPh>
    <rPh sb="139" eb="141">
      <t>リカイ</t>
    </rPh>
    <phoneticPr fontId="10"/>
  </si>
  <si>
    <t>地産地消型再エネ増強プロジェクト助成金（都内設置）交付要綱（令和４年８月18日付４都環公地温第1168号）第３条、第５条、第12条、第29条、第31条、第32条及び第33条の規定を確認の上、上記の事業者の助成金交付申請に同意します。</t>
    <rPh sb="25" eb="27">
      <t>コウフ</t>
    </rPh>
    <rPh sb="27" eb="29">
      <t>ヨウコウ</t>
    </rPh>
    <rPh sb="66" eb="67">
      <t>ダイ</t>
    </rPh>
    <rPh sb="69" eb="70">
      <t>ジョウ</t>
    </rPh>
    <rPh sb="71" eb="72">
      <t>ダイ</t>
    </rPh>
    <rPh sb="74" eb="75">
      <t>ジョウ</t>
    </rPh>
    <phoneticPr fontId="10"/>
  </si>
  <si>
    <t xml:space="preserve">事業について、事業を開始したので、地産地消型再エネ増強プロジェクト助成金（都内設置）交付要綱（令和４年８月18日付４都環公地温第1168号 ）第13条第2項の規定に基づき、下記のとおり届け出ます。
</t>
    <rPh sb="7" eb="9">
      <t>ジギョウ</t>
    </rPh>
    <rPh sb="10" eb="12">
      <t>カイシ</t>
    </rPh>
    <rPh sb="86" eb="88">
      <t>カキ</t>
    </rPh>
    <phoneticPr fontId="9"/>
  </si>
  <si>
    <t>事業について、助成金の交付申請を下記のとおり撤回したいので、地産地消型再エネ増強プロジェクト助成金(都内設置）交付要綱（令和４年８月18日付４都環公地温第1168号 ）第14条の規定に基づき、届け出ます。</t>
    <rPh sb="0" eb="2">
      <t>ジギョウ</t>
    </rPh>
    <rPh sb="11" eb="13">
      <t>コウフ</t>
    </rPh>
    <rPh sb="13" eb="15">
      <t>シンセイ</t>
    </rPh>
    <rPh sb="16" eb="18">
      <t>カキ</t>
    </rPh>
    <rPh sb="22" eb="24">
      <t>テッカイ</t>
    </rPh>
    <rPh sb="96" eb="97">
      <t>トド</t>
    </rPh>
    <rPh sb="98" eb="99">
      <t>デ</t>
    </rPh>
    <phoneticPr fontId="9"/>
  </si>
  <si>
    <t>事業について、助成事業者の地位を承継し、当該助成事業を継続して実施したいので、地産地消型再エネ増強プロジェクト助成金（都内設置）交付要綱（令和４年８月18日付４都環公地温第1168号）第15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5" eb="96">
      <t>ジョウ</t>
    </rPh>
    <rPh sb="96" eb="97">
      <t>ダイ</t>
    </rPh>
    <rPh sb="98" eb="99">
      <t>コウ</t>
    </rPh>
    <rPh sb="107" eb="109">
      <t>カキ</t>
    </rPh>
    <rPh sb="113" eb="115">
      <t>シンセイ</t>
    </rPh>
    <phoneticPr fontId="9"/>
  </si>
  <si>
    <t>事業について、事業計画を変更したいので、地産地消型再エネ増強プロジェクト助成金（都内設置）交付要綱（令和４年８月18日付４都環公地温第1168号）第16条第１項の規定に基づき、下記のとおり申請します。</t>
    <rPh sb="0" eb="2">
      <t>ジギョウ</t>
    </rPh>
    <rPh sb="7" eb="9">
      <t>ジギョウ</t>
    </rPh>
    <rPh sb="9" eb="11">
      <t>ケイカク</t>
    </rPh>
    <rPh sb="12" eb="14">
      <t>ヘンコウ</t>
    </rPh>
    <rPh sb="76" eb="77">
      <t>ジョウ</t>
    </rPh>
    <rPh sb="77" eb="78">
      <t>ダイ</t>
    </rPh>
    <rPh sb="79" eb="80">
      <t>コウ</t>
    </rPh>
    <rPh sb="88" eb="90">
      <t>カキ</t>
    </rPh>
    <rPh sb="94" eb="96">
      <t>シンセイ</t>
    </rPh>
    <phoneticPr fontId="9"/>
  </si>
  <si>
    <t>事業について、事業者情報等に変更が生じたため、地産地消型再エネ増強プロジェクト助成金（都内設置）交付要綱（令和４年８月18日付４都環公地温第1168号）第18条の規定に基づき、下記のとおり届け出ます。</t>
    <rPh sb="0" eb="2">
      <t>ジギョウ</t>
    </rPh>
    <rPh sb="7" eb="9">
      <t>ジギョウ</t>
    </rPh>
    <rPh sb="9" eb="10">
      <t>シャ</t>
    </rPh>
    <rPh sb="10" eb="12">
      <t>ジョウホウ</t>
    </rPh>
    <rPh sb="12" eb="13">
      <t>トウ</t>
    </rPh>
    <rPh sb="14" eb="16">
      <t>ヘンコウ</t>
    </rPh>
    <rPh sb="17" eb="18">
      <t>ショウ</t>
    </rPh>
    <rPh sb="79" eb="80">
      <t>ジョウ</t>
    </rPh>
    <rPh sb="88" eb="90">
      <t>カキ</t>
    </rPh>
    <rPh sb="94" eb="95">
      <t>トドケ</t>
    </rPh>
    <rPh sb="96" eb="97">
      <t>デ</t>
    </rPh>
    <phoneticPr fontId="9"/>
  </si>
  <si>
    <t>事業について、地産地消型再エネ増強プロジェクト助成金（都内設置）交付要綱（令和４年８月18日付４都環公地温第1168号）第20条第２項の規定に基づき、下記のとおり工事の遅延等を報告します。</t>
    <rPh sb="0" eb="2">
      <t>ジギョウ</t>
    </rPh>
    <rPh sb="63" eb="64">
      <t>ジョウ</t>
    </rPh>
    <rPh sb="64" eb="65">
      <t>ダイ</t>
    </rPh>
    <rPh sb="66" eb="67">
      <t>コウ</t>
    </rPh>
    <rPh sb="75" eb="77">
      <t>カキ</t>
    </rPh>
    <rPh sb="81" eb="83">
      <t>コウジ</t>
    </rPh>
    <rPh sb="84" eb="86">
      <t>チエン</t>
    </rPh>
    <rPh sb="86" eb="87">
      <t>トウ</t>
    </rPh>
    <rPh sb="88" eb="90">
      <t>ホウコク</t>
    </rPh>
    <phoneticPr fontId="9"/>
  </si>
  <si>
    <t>ついて、下記のとおり事業を中止（廃止）したいので、地産地消型再エネ増強プロジェクト助成金（都内設置）交付要綱（令和４年８月18日付４都環公地温第1168号 ）第21条第１項の規定に基づき、申請します。</t>
    <rPh sb="4" eb="6">
      <t>カキ</t>
    </rPh>
    <rPh sb="10" eb="12">
      <t>ジギョウ</t>
    </rPh>
    <rPh sb="13" eb="15">
      <t>チュウシ</t>
    </rPh>
    <rPh sb="16" eb="18">
      <t>ハイシ</t>
    </rPh>
    <rPh sb="82" eb="83">
      <t>ジョウ</t>
    </rPh>
    <rPh sb="83" eb="84">
      <t>ダイ</t>
    </rPh>
    <rPh sb="85" eb="86">
      <t>コウ</t>
    </rPh>
    <rPh sb="94" eb="96">
      <t>シンセイ</t>
    </rPh>
    <phoneticPr fontId="9"/>
  </si>
  <si>
    <t xml:space="preserve">た事業について、事業が完了したので、地産地消型再エネ増強プロジェクト助成金（都内設置）交付要綱（令和４年８月18日付４都環公地温第1168号 ）第22条第１項の規定に基づき、下記のとおり届け出ます。
</t>
    <rPh sb="8" eb="10">
      <t>ジギョウ</t>
    </rPh>
    <rPh sb="11" eb="13">
      <t>カンリョウ</t>
    </rPh>
    <rPh sb="87" eb="89">
      <t>カキ</t>
    </rPh>
    <phoneticPr fontId="9"/>
  </si>
  <si>
    <t xml:space="preserve">た事業について、地産地消型再エネ増強プロジェクト助成金（都内設置）交付要綱（令和４年８月18日付４都環公地温第1168号 ）第10条第3項の規定に基づき、下記のとおり届け出ます。
</t>
    <rPh sb="77" eb="79">
      <t>カキ</t>
    </rPh>
    <phoneticPr fontId="9"/>
  </si>
  <si>
    <t xml:space="preserve">た事業について、事業が完了したので、地産地消型再エネ増強プロジェクト助成金（都内設置）交付要綱（令和４年８月18日付４都環公地温第18号 ）第22条第１項の規定に基づき、下記のとおり届け出ます。
</t>
    <rPh sb="8" eb="10">
      <t>ジギョウ</t>
    </rPh>
    <rPh sb="11" eb="13">
      <t>カンリョウ</t>
    </rPh>
    <rPh sb="85" eb="87">
      <t>カキ</t>
    </rPh>
    <phoneticPr fontId="9"/>
  </si>
  <si>
    <t>について、助成金を返還しましたので、地産地消型再エネ増強プロジェクト助成金（都内設置）交付要綱（令和４年８月18日付４都環公地温第1168号)第25条第３項の規定に基づき、報告します。</t>
    <rPh sb="9" eb="11">
      <t>ヘンカン</t>
    </rPh>
    <rPh sb="74" eb="75">
      <t>ジョウ</t>
    </rPh>
    <rPh sb="75" eb="76">
      <t>ダイ</t>
    </rPh>
    <rPh sb="77" eb="78">
      <t>コウ</t>
    </rPh>
    <rPh sb="86" eb="88">
      <t>ホウコク</t>
    </rPh>
    <phoneticPr fontId="9"/>
  </si>
  <si>
    <t>について、下記のとおり取得財産を処分したいので、地産地消型再エネ増強プロジェクト助成金（都内設置）交付要綱（令和４年８月18日付４都環公地温第1168号)第29条第１項第三号の規定に基づき、申請します。</t>
    <rPh sb="5" eb="7">
      <t>カキ</t>
    </rPh>
    <rPh sb="11" eb="13">
      <t>シュトク</t>
    </rPh>
    <rPh sb="13" eb="15">
      <t>ザイサン</t>
    </rPh>
    <rPh sb="16" eb="18">
      <t>ショブン</t>
    </rPh>
    <rPh sb="80" eb="81">
      <t>ジョウ</t>
    </rPh>
    <rPh sb="81" eb="82">
      <t>ダイ</t>
    </rPh>
    <rPh sb="83" eb="84">
      <t>コウ</t>
    </rPh>
    <rPh sb="84" eb="85">
      <t>ダイ</t>
    </rPh>
    <rPh sb="85" eb="86">
      <t>３</t>
    </rPh>
    <rPh sb="86" eb="87">
      <t>ゴウ</t>
    </rPh>
    <rPh sb="95" eb="97">
      <t>シンセイ</t>
    </rPh>
    <phoneticPr fontId="9"/>
  </si>
  <si>
    <t>けた事業について、下記のとおり取得財産を処分したいので、地産地消型再エネ増強プロジェクト助成金（都内設置）交付要綱（令和４年8月18日付４都環公地温第1168号)第29条第1項第六号の規定に基づき、申請します。</t>
    <rPh sb="9" eb="11">
      <t>カキ</t>
    </rPh>
    <rPh sb="15" eb="17">
      <t>シュトク</t>
    </rPh>
    <rPh sb="17" eb="19">
      <t>ザイサン</t>
    </rPh>
    <rPh sb="20" eb="22">
      <t>ショブン</t>
    </rPh>
    <rPh sb="84" eb="85">
      <t>ジョウ</t>
    </rPh>
    <rPh sb="85" eb="86">
      <t>ダイ</t>
    </rPh>
    <rPh sb="87" eb="88">
      <t>コウ</t>
    </rPh>
    <rPh sb="88" eb="89">
      <t>ダイ</t>
    </rPh>
    <rPh sb="89" eb="90">
      <t>６</t>
    </rPh>
    <rPh sb="90" eb="91">
      <t>ゴウ</t>
    </rPh>
    <rPh sb="99" eb="101">
      <t>シンセイ</t>
    </rPh>
    <phoneticPr fontId="9"/>
  </si>
  <si>
    <t>交付申請に必要な提出書類</t>
    <rPh sb="0" eb="4">
      <t>コウフシンセイ</t>
    </rPh>
    <rPh sb="5" eb="7">
      <t>ヒツヨウ</t>
    </rPh>
    <rPh sb="8" eb="10">
      <t>テイシュツ</t>
    </rPh>
    <rPh sb="10" eb="12">
      <t>ショルイ</t>
    </rPh>
    <phoneticPr fontId="65"/>
  </si>
  <si>
    <t>事業開始時に必要な提出書類</t>
    <rPh sb="0" eb="2">
      <t>ジギョウ</t>
    </rPh>
    <rPh sb="2" eb="4">
      <t>カイシ</t>
    </rPh>
    <rPh sb="4" eb="5">
      <t>ジ</t>
    </rPh>
    <rPh sb="6" eb="8">
      <t>ヒツヨウ</t>
    </rPh>
    <rPh sb="9" eb="11">
      <t>テイシュツ</t>
    </rPh>
    <rPh sb="11" eb="13">
      <t>ショルイ</t>
    </rPh>
    <phoneticPr fontId="65"/>
  </si>
  <si>
    <t>実績報告時に必要な提出書類</t>
    <rPh sb="0" eb="5">
      <t>ジッセキホウコクジ</t>
    </rPh>
    <rPh sb="6" eb="8">
      <t>ヒツヨウ</t>
    </rPh>
    <rPh sb="9" eb="11">
      <t>テイシュツ</t>
    </rPh>
    <rPh sb="11" eb="13">
      <t>ショルイ</t>
    </rPh>
    <phoneticPr fontId="65"/>
  </si>
  <si>
    <t>交付申請に必要な提出書類（第８条関係）</t>
    <rPh sb="8" eb="10">
      <t>テイシュツ</t>
    </rPh>
    <phoneticPr fontId="75"/>
  </si>
  <si>
    <t>№</t>
    <phoneticPr fontId="75"/>
  </si>
  <si>
    <t>提出書類</t>
    <rPh sb="0" eb="2">
      <t>テイシュツ</t>
    </rPh>
    <rPh sb="2" eb="4">
      <t>ショルイ</t>
    </rPh>
    <phoneticPr fontId="75"/>
  </si>
  <si>
    <t>電力</t>
    <rPh sb="0" eb="2">
      <t>デンリョク</t>
    </rPh>
    <phoneticPr fontId="75"/>
  </si>
  <si>
    <t>熱利用</t>
    <rPh sb="0" eb="1">
      <t>ネツ</t>
    </rPh>
    <rPh sb="1" eb="3">
      <t>リヨウ</t>
    </rPh>
    <phoneticPr fontId="75"/>
  </si>
  <si>
    <t>太陽光</t>
    <rPh sb="0" eb="3">
      <t>タイヨウコウ</t>
    </rPh>
    <phoneticPr fontId="75"/>
  </si>
  <si>
    <t>風力</t>
    <rPh sb="0" eb="2">
      <t>フウリョク</t>
    </rPh>
    <phoneticPr fontId="75"/>
  </si>
  <si>
    <t>水力</t>
    <rPh sb="0" eb="2">
      <t>スイリョク</t>
    </rPh>
    <phoneticPr fontId="75"/>
  </si>
  <si>
    <t>地熱</t>
    <rPh sb="0" eb="2">
      <t>チネツ</t>
    </rPh>
    <phoneticPr fontId="75"/>
  </si>
  <si>
    <t>バイオマス</t>
    <phoneticPr fontId="75"/>
  </si>
  <si>
    <t>提出書類チェックリスト</t>
    <rPh sb="0" eb="2">
      <t>テイシュツ</t>
    </rPh>
    <rPh sb="2" eb="4">
      <t>ショルイ</t>
    </rPh>
    <phoneticPr fontId="75"/>
  </si>
  <si>
    <t>○</t>
  </si>
  <si>
    <t>助成金交付申請書</t>
    <rPh sb="2" eb="3">
      <t>キン</t>
    </rPh>
    <rPh sb="3" eb="5">
      <t>コウフ</t>
    </rPh>
    <rPh sb="5" eb="8">
      <t>シンセイショ</t>
    </rPh>
    <phoneticPr fontId="75"/>
  </si>
  <si>
    <t>第１号様式</t>
    <rPh sb="0" eb="1">
      <t>ダイ</t>
    </rPh>
    <rPh sb="2" eb="3">
      <t>ゴウ</t>
    </rPh>
    <phoneticPr fontId="75"/>
  </si>
  <si>
    <t>誓約書</t>
    <rPh sb="0" eb="3">
      <t>セイヤクショ</t>
    </rPh>
    <phoneticPr fontId="75"/>
  </si>
  <si>
    <t>第２号様式</t>
    <rPh sb="0" eb="1">
      <t>ダイ</t>
    </rPh>
    <rPh sb="2" eb="3">
      <t>ゴウ</t>
    </rPh>
    <phoneticPr fontId="75"/>
  </si>
  <si>
    <t>4</t>
    <phoneticPr fontId="75"/>
  </si>
  <si>
    <t>助成対象事業の実施に係る同意書</t>
    <phoneticPr fontId="75"/>
  </si>
  <si>
    <t>第３号様式</t>
    <rPh sb="0" eb="1">
      <t>ダイ</t>
    </rPh>
    <rPh sb="2" eb="3">
      <t>ゴウ</t>
    </rPh>
    <phoneticPr fontId="75"/>
  </si>
  <si>
    <t>△</t>
    <phoneticPr fontId="75"/>
  </si>
  <si>
    <t>助成対象事業者と助成対象設備を設置する施設の所有者が異なる場合に提出してください。</t>
    <rPh sb="10" eb="12">
      <t>タイショウ</t>
    </rPh>
    <rPh sb="12" eb="14">
      <t>セツビ</t>
    </rPh>
    <rPh sb="15" eb="17">
      <t>セッチ</t>
    </rPh>
    <rPh sb="19" eb="21">
      <t>シセツ</t>
    </rPh>
    <rPh sb="32" eb="34">
      <t>テイシュツ</t>
    </rPh>
    <phoneticPr fontId="75"/>
  </si>
  <si>
    <t>5</t>
    <phoneticPr fontId="75"/>
  </si>
  <si>
    <t>事業実施計画書</t>
    <rPh sb="0" eb="2">
      <t>ジギョウ</t>
    </rPh>
    <rPh sb="2" eb="4">
      <t>ジッシ</t>
    </rPh>
    <rPh sb="4" eb="6">
      <t>ケイカク</t>
    </rPh>
    <rPh sb="6" eb="7">
      <t>ショ</t>
    </rPh>
    <phoneticPr fontId="75"/>
  </si>
  <si>
    <t>第４号様式</t>
    <rPh sb="0" eb="1">
      <t>ダイ</t>
    </rPh>
    <rPh sb="2" eb="3">
      <t>ゴウ</t>
    </rPh>
    <phoneticPr fontId="75"/>
  </si>
  <si>
    <t>6</t>
    <phoneticPr fontId="75"/>
  </si>
  <si>
    <t>蓄電池容量選定理由書</t>
    <rPh sb="0" eb="3">
      <t>チクデンチ</t>
    </rPh>
    <rPh sb="3" eb="5">
      <t>ヨウリョウ</t>
    </rPh>
    <rPh sb="5" eb="7">
      <t>センテイ</t>
    </rPh>
    <rPh sb="7" eb="10">
      <t>リユウショ</t>
    </rPh>
    <phoneticPr fontId="1"/>
  </si>
  <si>
    <t>第4号様式
別紙1</t>
    <rPh sb="0" eb="1">
      <t>ダイ</t>
    </rPh>
    <rPh sb="2" eb="3">
      <t>ゴウ</t>
    </rPh>
    <rPh sb="6" eb="8">
      <t>ベッシ</t>
    </rPh>
    <phoneticPr fontId="75"/>
  </si>
  <si>
    <t>△</t>
  </si>
  <si>
    <t>-</t>
  </si>
  <si>
    <t>7</t>
    <phoneticPr fontId="75"/>
  </si>
  <si>
    <t>発災時の蓄電池活用計画書</t>
    <rPh sb="0" eb="2">
      <t>ハッサイ</t>
    </rPh>
    <rPh sb="2" eb="3">
      <t>ジ</t>
    </rPh>
    <rPh sb="4" eb="7">
      <t>チクデンチ</t>
    </rPh>
    <rPh sb="7" eb="9">
      <t>カツヨウ</t>
    </rPh>
    <rPh sb="9" eb="11">
      <t>ケイカク</t>
    </rPh>
    <rPh sb="11" eb="12">
      <t>ショ</t>
    </rPh>
    <phoneticPr fontId="75"/>
  </si>
  <si>
    <t>第4号様式
別紙2</t>
    <rPh sb="0" eb="1">
      <t>ダイ</t>
    </rPh>
    <rPh sb="2" eb="3">
      <t>ゴウ</t>
    </rPh>
    <rPh sb="6" eb="8">
      <t>ベッシ</t>
    </rPh>
    <phoneticPr fontId="75"/>
  </si>
  <si>
    <t>8</t>
    <phoneticPr fontId="75"/>
  </si>
  <si>
    <t>バイオマス依存率計算書</t>
    <rPh sb="5" eb="7">
      <t>イゾン</t>
    </rPh>
    <rPh sb="7" eb="8">
      <t>リツ</t>
    </rPh>
    <rPh sb="8" eb="11">
      <t>ケイサンショ</t>
    </rPh>
    <phoneticPr fontId="1"/>
  </si>
  <si>
    <t>第4号様式
別紙3</t>
    <rPh sb="0" eb="1">
      <t>ダイ</t>
    </rPh>
    <rPh sb="2" eb="3">
      <t>ゴウ</t>
    </rPh>
    <rPh sb="6" eb="8">
      <t>ベッシ</t>
    </rPh>
    <phoneticPr fontId="75"/>
  </si>
  <si>
    <t>-</t>
    <phoneticPr fontId="75"/>
  </si>
  <si>
    <t>9</t>
    <phoneticPr fontId="75"/>
  </si>
  <si>
    <t>助成対象事業経費内訳</t>
    <rPh sb="2" eb="4">
      <t>タイショウ</t>
    </rPh>
    <rPh sb="4" eb="6">
      <t>ジギョウ</t>
    </rPh>
    <rPh sb="6" eb="8">
      <t>ケイヒ</t>
    </rPh>
    <rPh sb="8" eb="10">
      <t>ウチワケ</t>
    </rPh>
    <phoneticPr fontId="75"/>
  </si>
  <si>
    <t>共通様式</t>
    <rPh sb="0" eb="2">
      <t>キョウツウ</t>
    </rPh>
    <rPh sb="2" eb="4">
      <t>ヨウシキ</t>
    </rPh>
    <phoneticPr fontId="75"/>
  </si>
  <si>
    <t>登記簿謄本（現在事項全部証明書又は履歴事項全部証明書）の写し</t>
    <phoneticPr fontId="75"/>
  </si>
  <si>
    <t>添付資料１</t>
    <rPh sb="0" eb="2">
      <t>テンプ</t>
    </rPh>
    <rPh sb="2" eb="4">
      <t>シリョウ</t>
    </rPh>
    <phoneticPr fontId="75"/>
  </si>
  <si>
    <t>青色申告者であることを証明する書類（写し）直近１か年分</t>
    <rPh sb="0" eb="2">
      <t>アオイロ</t>
    </rPh>
    <rPh sb="2" eb="4">
      <t>シンコク</t>
    </rPh>
    <rPh sb="4" eb="5">
      <t>シャ</t>
    </rPh>
    <rPh sb="11" eb="13">
      <t>ショウメイ</t>
    </rPh>
    <rPh sb="15" eb="17">
      <t>ショルイ</t>
    </rPh>
    <rPh sb="18" eb="19">
      <t>ウツ</t>
    </rPh>
    <phoneticPr fontId="75"/>
  </si>
  <si>
    <t>設置場所（建物又は土地）の全部事項証明書の原本又は写し</t>
    <rPh sb="0" eb="2">
      <t>セッチ</t>
    </rPh>
    <rPh sb="2" eb="4">
      <t>バショ</t>
    </rPh>
    <rPh sb="5" eb="7">
      <t>タテモノ</t>
    </rPh>
    <rPh sb="7" eb="8">
      <t>マタ</t>
    </rPh>
    <rPh sb="9" eb="11">
      <t>トチ</t>
    </rPh>
    <rPh sb="13" eb="15">
      <t>ゼンブ</t>
    </rPh>
    <rPh sb="15" eb="17">
      <t>ジコウ</t>
    </rPh>
    <rPh sb="17" eb="20">
      <t>ショウメイショ</t>
    </rPh>
    <rPh sb="21" eb="23">
      <t>ゲンポン</t>
    </rPh>
    <rPh sb="23" eb="24">
      <t>マタ</t>
    </rPh>
    <rPh sb="25" eb="26">
      <t>ウツ</t>
    </rPh>
    <phoneticPr fontId="1"/>
  </si>
  <si>
    <t>添付資料２</t>
    <rPh sb="0" eb="2">
      <t>テンプ</t>
    </rPh>
    <rPh sb="2" eb="4">
      <t>シリョウ</t>
    </rPh>
    <phoneticPr fontId="75"/>
  </si>
  <si>
    <t>中小企業者であることが確認できる書類（写し）</t>
    <rPh sb="0" eb="2">
      <t>チュウショウ</t>
    </rPh>
    <rPh sb="2" eb="4">
      <t>キギョウ</t>
    </rPh>
    <rPh sb="4" eb="5">
      <t>シャ</t>
    </rPh>
    <rPh sb="11" eb="13">
      <t>カクニン</t>
    </rPh>
    <rPh sb="16" eb="18">
      <t>ショルイ</t>
    </rPh>
    <rPh sb="19" eb="20">
      <t>ウツ</t>
    </rPh>
    <phoneticPr fontId="75"/>
  </si>
  <si>
    <t>添付資料３</t>
    <rPh sb="0" eb="2">
      <t>テンプ</t>
    </rPh>
    <rPh sb="2" eb="4">
      <t>シリョウ</t>
    </rPh>
    <phoneticPr fontId="75"/>
  </si>
  <si>
    <t>見積書</t>
    <rPh sb="0" eb="3">
      <t>ミツモリショ</t>
    </rPh>
    <phoneticPr fontId="1"/>
  </si>
  <si>
    <t>添付資料４</t>
    <rPh sb="0" eb="2">
      <t>テンプ</t>
    </rPh>
    <rPh sb="2" eb="4">
      <t>シリョウ</t>
    </rPh>
    <phoneticPr fontId="75"/>
  </si>
  <si>
    <t>自社製品の調達等に係る経費の算定根拠</t>
    <rPh sb="0" eb="2">
      <t>ジシャ</t>
    </rPh>
    <rPh sb="2" eb="4">
      <t>セイヒン</t>
    </rPh>
    <rPh sb="5" eb="7">
      <t>チョウタツ</t>
    </rPh>
    <rPh sb="7" eb="8">
      <t>トウ</t>
    </rPh>
    <rPh sb="9" eb="10">
      <t>カカ</t>
    </rPh>
    <rPh sb="11" eb="13">
      <t>ケイヒ</t>
    </rPh>
    <rPh sb="14" eb="16">
      <t>サンテイ</t>
    </rPh>
    <rPh sb="16" eb="18">
      <t>コンキョ</t>
    </rPh>
    <phoneticPr fontId="1"/>
  </si>
  <si>
    <t>添付資料５</t>
    <rPh sb="0" eb="2">
      <t>テンプ</t>
    </rPh>
    <rPh sb="2" eb="4">
      <t>シリョウ</t>
    </rPh>
    <phoneticPr fontId="75"/>
  </si>
  <si>
    <t>助成対象経費の中に助成対象事業者の自社製品の調達等がある場合は、提出してください。</t>
    <rPh sb="2" eb="4">
      <t>タイショウ</t>
    </rPh>
    <rPh sb="4" eb="6">
      <t>ケイヒ</t>
    </rPh>
    <rPh sb="7" eb="8">
      <t>ナカ</t>
    </rPh>
    <rPh sb="11" eb="13">
      <t>タイショウ</t>
    </rPh>
    <rPh sb="13" eb="15">
      <t>ジギョウ</t>
    </rPh>
    <rPh sb="15" eb="16">
      <t>シャ</t>
    </rPh>
    <rPh sb="17" eb="19">
      <t>ジシャ</t>
    </rPh>
    <rPh sb="19" eb="21">
      <t>セイヒン</t>
    </rPh>
    <rPh sb="22" eb="25">
      <t>チョウタツナド</t>
    </rPh>
    <rPh sb="28" eb="30">
      <t>バアイ</t>
    </rPh>
    <rPh sb="32" eb="34">
      <t>テイシュツ</t>
    </rPh>
    <phoneticPr fontId="75"/>
  </si>
  <si>
    <t>設備の仕様内容がわかるもの
（カタログ・パンフレット等）</t>
    <rPh sb="0" eb="2">
      <t>セツビ</t>
    </rPh>
    <rPh sb="3" eb="5">
      <t>シヨウ</t>
    </rPh>
    <rPh sb="5" eb="7">
      <t>ナイヨウ</t>
    </rPh>
    <rPh sb="26" eb="27">
      <t>トウ</t>
    </rPh>
    <phoneticPr fontId="1"/>
  </si>
  <si>
    <t>添付資料６</t>
    <rPh sb="0" eb="2">
      <t>テンプ</t>
    </rPh>
    <rPh sb="2" eb="4">
      <t>シリョウ</t>
    </rPh>
    <phoneticPr fontId="75"/>
  </si>
  <si>
    <t>システム系統図</t>
    <rPh sb="4" eb="6">
      <t>ケイトウ</t>
    </rPh>
    <rPh sb="6" eb="7">
      <t>ズ</t>
    </rPh>
    <phoneticPr fontId="1"/>
  </si>
  <si>
    <t>添付資料７</t>
    <rPh sb="0" eb="2">
      <t>テンプ</t>
    </rPh>
    <rPh sb="2" eb="4">
      <t>シリョウ</t>
    </rPh>
    <phoneticPr fontId="75"/>
  </si>
  <si>
    <t>単線結線図</t>
    <rPh sb="0" eb="2">
      <t>タンセン</t>
    </rPh>
    <rPh sb="2" eb="4">
      <t>ケッセン</t>
    </rPh>
    <rPh sb="4" eb="5">
      <t>ズ</t>
    </rPh>
    <phoneticPr fontId="1"/>
  </si>
  <si>
    <t>添付資料８</t>
    <rPh sb="0" eb="2">
      <t>テンプ</t>
    </rPh>
    <rPh sb="2" eb="4">
      <t>シリョウ</t>
    </rPh>
    <phoneticPr fontId="75"/>
  </si>
  <si>
    <t>機器配置図</t>
    <rPh sb="0" eb="2">
      <t>キキ</t>
    </rPh>
    <rPh sb="2" eb="5">
      <t>ハイチズ</t>
    </rPh>
    <phoneticPr fontId="1"/>
  </si>
  <si>
    <t>添付資料９</t>
    <rPh sb="0" eb="2">
      <t>テンプ</t>
    </rPh>
    <rPh sb="2" eb="4">
      <t>シリョウ</t>
    </rPh>
    <phoneticPr fontId="75"/>
  </si>
  <si>
    <t>対象施設等で必要とされる電力又は熱量の計算根拠</t>
    <rPh sb="0" eb="2">
      <t>タイショウ</t>
    </rPh>
    <rPh sb="2" eb="4">
      <t>シセツ</t>
    </rPh>
    <rPh sb="4" eb="5">
      <t>トウ</t>
    </rPh>
    <rPh sb="6" eb="8">
      <t>ヒツヨウ</t>
    </rPh>
    <rPh sb="14" eb="15">
      <t>マタ</t>
    </rPh>
    <rPh sb="19" eb="21">
      <t>ケイサン</t>
    </rPh>
    <rPh sb="21" eb="23">
      <t>コンキョ</t>
    </rPh>
    <phoneticPr fontId="1"/>
  </si>
  <si>
    <t>添付資料１０</t>
    <rPh sb="0" eb="2">
      <t>テンプ</t>
    </rPh>
    <rPh sb="2" eb="4">
      <t>シリョウ</t>
    </rPh>
    <phoneticPr fontId="75"/>
  </si>
  <si>
    <t>再エネ設備から供給される発電量又は熱量の計算根拠</t>
    <rPh sb="0" eb="1">
      <t>サイ</t>
    </rPh>
    <rPh sb="3" eb="5">
      <t>セツビ</t>
    </rPh>
    <rPh sb="7" eb="9">
      <t>キョウキュウ</t>
    </rPh>
    <rPh sb="15" eb="16">
      <t>マタ</t>
    </rPh>
    <rPh sb="20" eb="22">
      <t>ケイサン</t>
    </rPh>
    <rPh sb="22" eb="24">
      <t>コンキョ</t>
    </rPh>
    <phoneticPr fontId="1"/>
  </si>
  <si>
    <t>添付資料１１</t>
    <rPh sb="0" eb="2">
      <t>テンプ</t>
    </rPh>
    <rPh sb="2" eb="4">
      <t>シリョウ</t>
    </rPh>
    <phoneticPr fontId="75"/>
  </si>
  <si>
    <t>太陽熱集熱器の性能を証明する資料</t>
    <rPh sb="0" eb="3">
      <t>タイヨウネツ</t>
    </rPh>
    <rPh sb="3" eb="4">
      <t>シュウ</t>
    </rPh>
    <rPh sb="4" eb="5">
      <t>ネツ</t>
    </rPh>
    <rPh sb="5" eb="6">
      <t>キ</t>
    </rPh>
    <rPh sb="7" eb="9">
      <t>セイノウ</t>
    </rPh>
    <rPh sb="10" eb="12">
      <t>ショウメイ</t>
    </rPh>
    <rPh sb="14" eb="16">
      <t>シリョウ</t>
    </rPh>
    <phoneticPr fontId="1"/>
  </si>
  <si>
    <t>添付資料１２</t>
    <rPh sb="0" eb="2">
      <t>テンプ</t>
    </rPh>
    <rPh sb="2" eb="4">
      <t>シリョウ</t>
    </rPh>
    <phoneticPr fontId="75"/>
  </si>
  <si>
    <t>掘削に係る資料</t>
    <rPh sb="0" eb="2">
      <t>クッサク</t>
    </rPh>
    <rPh sb="3" eb="4">
      <t>カカ</t>
    </rPh>
    <rPh sb="5" eb="7">
      <t>シリョウ</t>
    </rPh>
    <phoneticPr fontId="1"/>
  </si>
  <si>
    <t>添付資料１３</t>
    <rPh sb="0" eb="2">
      <t>テンプ</t>
    </rPh>
    <rPh sb="2" eb="4">
      <t>シリョウ</t>
    </rPh>
    <phoneticPr fontId="75"/>
  </si>
  <si>
    <t>○</t>
    <phoneticPr fontId="75"/>
  </si>
  <si>
    <t>バイオマスの調達に係る資料</t>
    <rPh sb="6" eb="8">
      <t>チョウタツ</t>
    </rPh>
    <rPh sb="9" eb="10">
      <t>カカ</t>
    </rPh>
    <rPh sb="11" eb="13">
      <t>シリョウ</t>
    </rPh>
    <phoneticPr fontId="1"/>
  </si>
  <si>
    <t>添付資料１４</t>
    <rPh sb="0" eb="2">
      <t>テンプ</t>
    </rPh>
    <rPh sb="2" eb="4">
      <t>シリョウ</t>
    </rPh>
    <phoneticPr fontId="75"/>
  </si>
  <si>
    <t>灰の処分に係る資料</t>
    <rPh sb="0" eb="1">
      <t>ハイ</t>
    </rPh>
    <rPh sb="2" eb="4">
      <t>ショブン</t>
    </rPh>
    <rPh sb="5" eb="6">
      <t>カカ</t>
    </rPh>
    <rPh sb="7" eb="9">
      <t>シリョウ</t>
    </rPh>
    <phoneticPr fontId="1"/>
  </si>
  <si>
    <t>添付資料１５</t>
    <rPh sb="0" eb="2">
      <t>テンプ</t>
    </rPh>
    <rPh sb="2" eb="4">
      <t>シリョウ</t>
    </rPh>
    <phoneticPr fontId="75"/>
  </si>
  <si>
    <t>低位発熱量を証明する資料</t>
    <rPh sb="0" eb="2">
      <t>テイイ</t>
    </rPh>
    <rPh sb="2" eb="4">
      <t>ハツネツ</t>
    </rPh>
    <rPh sb="4" eb="5">
      <t>リョウ</t>
    </rPh>
    <rPh sb="6" eb="8">
      <t>ショウメイ</t>
    </rPh>
    <rPh sb="10" eb="12">
      <t>シリョウ</t>
    </rPh>
    <phoneticPr fontId="1"/>
  </si>
  <si>
    <t>添付資料１６</t>
    <rPh sb="0" eb="2">
      <t>テンプ</t>
    </rPh>
    <rPh sb="2" eb="4">
      <t>シリョウ</t>
    </rPh>
    <phoneticPr fontId="75"/>
  </si>
  <si>
    <t>バイオマス燃料利用計画</t>
    <rPh sb="5" eb="7">
      <t>ネンリョウ</t>
    </rPh>
    <rPh sb="7" eb="9">
      <t>リヨウ</t>
    </rPh>
    <rPh sb="9" eb="11">
      <t>ケイカク</t>
    </rPh>
    <phoneticPr fontId="1"/>
  </si>
  <si>
    <t>添付資料１７</t>
    <rPh sb="0" eb="2">
      <t>テンプ</t>
    </rPh>
    <rPh sb="2" eb="4">
      <t>シリョウ</t>
    </rPh>
    <phoneticPr fontId="75"/>
  </si>
  <si>
    <t>バイオマス燃料製造計画</t>
    <rPh sb="5" eb="7">
      <t>ネンリョウ</t>
    </rPh>
    <rPh sb="7" eb="9">
      <t>セイゾウ</t>
    </rPh>
    <rPh sb="9" eb="11">
      <t>ケイカク</t>
    </rPh>
    <phoneticPr fontId="1"/>
  </si>
  <si>
    <t>添付資料１８</t>
    <rPh sb="0" eb="2">
      <t>テンプ</t>
    </rPh>
    <rPh sb="2" eb="4">
      <t>シリョウ</t>
    </rPh>
    <phoneticPr fontId="75"/>
  </si>
  <si>
    <t>熱応答試験の結果</t>
    <phoneticPr fontId="75"/>
  </si>
  <si>
    <t>添付資料１９</t>
    <rPh sb="0" eb="2">
      <t>テンプ</t>
    </rPh>
    <rPh sb="2" eb="4">
      <t>シリョウ</t>
    </rPh>
    <phoneticPr fontId="75"/>
  </si>
  <si>
    <t>リース契約書及びリース計算書（案）</t>
    <rPh sb="3" eb="6">
      <t>ケイヤクショ</t>
    </rPh>
    <rPh sb="6" eb="7">
      <t>オヨ</t>
    </rPh>
    <rPh sb="11" eb="14">
      <t>ケイサンショ</t>
    </rPh>
    <rPh sb="15" eb="16">
      <t>アン</t>
    </rPh>
    <phoneticPr fontId="1"/>
  </si>
  <si>
    <t>添付資料２０</t>
    <rPh sb="0" eb="2">
      <t>テンプ</t>
    </rPh>
    <rPh sb="2" eb="4">
      <t>シリョウ</t>
    </rPh>
    <phoneticPr fontId="75"/>
  </si>
  <si>
    <t>自己託送、小売電気事業者を介して供給することに係る申込書(写し)</t>
    <rPh sb="5" eb="7">
      <t>コウ</t>
    </rPh>
    <rPh sb="7" eb="9">
      <t>デンキ</t>
    </rPh>
    <rPh sb="9" eb="12">
      <t>ジギョウシャ</t>
    </rPh>
    <rPh sb="13" eb="14">
      <t>カイ</t>
    </rPh>
    <rPh sb="16" eb="18">
      <t>キョウキュウ</t>
    </rPh>
    <phoneticPr fontId="1"/>
  </si>
  <si>
    <t>添付資料２１</t>
    <rPh sb="0" eb="2">
      <t>テンプ</t>
    </rPh>
    <rPh sb="2" eb="4">
      <t>シリョウ</t>
    </rPh>
    <phoneticPr fontId="75"/>
  </si>
  <si>
    <t>自己託送又は、再エネ電源を特定して電力を供給する場合は、以下の書類を提出してください。
＜1.自己託送で電力を供給する場合＞
・　発電側：接続検討申込書等
・　需要側：接続供給兼基本契約申込書等
＜2.再エネ電源を特定して電力を供給する場合＞
・　上記1の書類
・　再エネ電源を特定して電力を供給することがわかる書類</t>
    <rPh sb="76" eb="77">
      <t>ナド</t>
    </rPh>
    <rPh sb="156" eb="158">
      <t>ショルイ</t>
    </rPh>
    <phoneticPr fontId="75"/>
  </si>
  <si>
    <t>再エネ設備の保有者とすべての熱利用者との契約書（写し）</t>
    <rPh sb="0" eb="1">
      <t>サイ</t>
    </rPh>
    <rPh sb="3" eb="5">
      <t>セツビ</t>
    </rPh>
    <rPh sb="6" eb="9">
      <t>ホユウシャ</t>
    </rPh>
    <rPh sb="14" eb="15">
      <t>ネツ</t>
    </rPh>
    <rPh sb="15" eb="17">
      <t>リヨウ</t>
    </rPh>
    <rPh sb="17" eb="18">
      <t>シャ</t>
    </rPh>
    <rPh sb="20" eb="23">
      <t>ケイヤクショ</t>
    </rPh>
    <rPh sb="24" eb="25">
      <t>ウツ</t>
    </rPh>
    <phoneticPr fontId="1"/>
  </si>
  <si>
    <t>添付資料２２</t>
    <rPh sb="0" eb="2">
      <t>テンプ</t>
    </rPh>
    <rPh sb="2" eb="4">
      <t>シリョウ</t>
    </rPh>
    <phoneticPr fontId="75"/>
  </si>
  <si>
    <t>第三者利用許可書、賃貸借契約書等の写し</t>
    <rPh sb="0" eb="1">
      <t>ダイ</t>
    </rPh>
    <rPh sb="1" eb="2">
      <t>３</t>
    </rPh>
    <rPh sb="2" eb="3">
      <t>シャ</t>
    </rPh>
    <rPh sb="3" eb="5">
      <t>リヨウ</t>
    </rPh>
    <rPh sb="5" eb="8">
      <t>キョカショ</t>
    </rPh>
    <rPh sb="9" eb="12">
      <t>チンタイシャク</t>
    </rPh>
    <rPh sb="12" eb="15">
      <t>ケイヤクショ</t>
    </rPh>
    <rPh sb="15" eb="16">
      <t>トウ</t>
    </rPh>
    <rPh sb="17" eb="18">
      <t>ウツ</t>
    </rPh>
    <phoneticPr fontId="1"/>
  </si>
  <si>
    <t>添付資料２３</t>
    <rPh sb="0" eb="2">
      <t>テンプ</t>
    </rPh>
    <rPh sb="2" eb="4">
      <t>シリョウ</t>
    </rPh>
    <phoneticPr fontId="75"/>
  </si>
  <si>
    <t>許認可・権利関係等事業実施の前提となる事項等がわかる資料</t>
    <rPh sb="0" eb="3">
      <t>キョニンカ</t>
    </rPh>
    <rPh sb="4" eb="6">
      <t>ケンリ</t>
    </rPh>
    <rPh sb="6" eb="9">
      <t>カンケイナド</t>
    </rPh>
    <rPh sb="9" eb="11">
      <t>ジギョウ</t>
    </rPh>
    <rPh sb="11" eb="13">
      <t>ジッシ</t>
    </rPh>
    <rPh sb="14" eb="16">
      <t>ゼンテイ</t>
    </rPh>
    <rPh sb="19" eb="21">
      <t>ジコウ</t>
    </rPh>
    <rPh sb="21" eb="22">
      <t>トウ</t>
    </rPh>
    <rPh sb="26" eb="28">
      <t>シリョウ</t>
    </rPh>
    <phoneticPr fontId="1"/>
  </si>
  <si>
    <t>添付資料２４</t>
    <rPh sb="0" eb="2">
      <t>テンプ</t>
    </rPh>
    <rPh sb="2" eb="4">
      <t>シリョウ</t>
    </rPh>
    <phoneticPr fontId="75"/>
  </si>
  <si>
    <t>省エネルギー診断申込書（写し）</t>
    <rPh sb="0" eb="1">
      <t>ショウ</t>
    </rPh>
    <rPh sb="6" eb="8">
      <t>シンダン</t>
    </rPh>
    <rPh sb="8" eb="10">
      <t>モウシコミ</t>
    </rPh>
    <rPh sb="10" eb="11">
      <t>ショ</t>
    </rPh>
    <rPh sb="12" eb="13">
      <t>ウツ</t>
    </rPh>
    <phoneticPr fontId="75"/>
  </si>
  <si>
    <t>添付資料２５</t>
    <rPh sb="0" eb="2">
      <t>テンプ</t>
    </rPh>
    <rPh sb="2" eb="4">
      <t>シリョウ</t>
    </rPh>
    <phoneticPr fontId="75"/>
  </si>
  <si>
    <t>維持管理するのに必要な費用が分かる資料</t>
    <rPh sb="0" eb="4">
      <t>イジカンリ</t>
    </rPh>
    <rPh sb="8" eb="10">
      <t>ヒツヨウ</t>
    </rPh>
    <rPh sb="11" eb="13">
      <t>ヒヨウ</t>
    </rPh>
    <rPh sb="14" eb="15">
      <t>ワ</t>
    </rPh>
    <rPh sb="17" eb="19">
      <t>シリョウ</t>
    </rPh>
    <phoneticPr fontId="75"/>
  </si>
  <si>
    <t>添付資料２６</t>
    <rPh sb="0" eb="2">
      <t>テンプ</t>
    </rPh>
    <rPh sb="2" eb="4">
      <t>シリョウ</t>
    </rPh>
    <phoneticPr fontId="75"/>
  </si>
  <si>
    <t>‐</t>
    <phoneticPr fontId="75"/>
  </si>
  <si>
    <t>〇</t>
    <phoneticPr fontId="75"/>
  </si>
  <si>
    <t>国等の助成金等において受領した交付決定通知書等（写し）</t>
  </si>
  <si>
    <t>添付資料２７</t>
    <rPh sb="0" eb="2">
      <t>テンプ</t>
    </rPh>
    <rPh sb="2" eb="4">
      <t>シリョウ</t>
    </rPh>
    <phoneticPr fontId="75"/>
  </si>
  <si>
    <t>電子データ一式</t>
    <rPh sb="0" eb="2">
      <t>デンシ</t>
    </rPh>
    <rPh sb="5" eb="7">
      <t>イッシキ</t>
    </rPh>
    <phoneticPr fontId="75"/>
  </si>
  <si>
    <t>その他公社が必要と認める書類</t>
    <rPh sb="2" eb="3">
      <t>タ</t>
    </rPh>
    <rPh sb="3" eb="5">
      <t>コウシャ</t>
    </rPh>
    <rPh sb="6" eb="8">
      <t>ヒツヨウ</t>
    </rPh>
    <rPh sb="9" eb="10">
      <t>ミト</t>
    </rPh>
    <rPh sb="12" eb="14">
      <t>ショルイ</t>
    </rPh>
    <phoneticPr fontId="75"/>
  </si>
  <si>
    <t>添付資料２８</t>
    <rPh sb="0" eb="2">
      <t>テンプ</t>
    </rPh>
    <rPh sb="2" eb="4">
      <t>シリョウ</t>
    </rPh>
    <phoneticPr fontId="75"/>
  </si>
  <si>
    <t>事業開始時に必要な提出書類（第13条関係）</t>
    <rPh sb="0" eb="2">
      <t>ジギョウ</t>
    </rPh>
    <rPh sb="2" eb="4">
      <t>カイシ</t>
    </rPh>
    <rPh sb="4" eb="5">
      <t>トキ</t>
    </rPh>
    <rPh sb="9" eb="11">
      <t>テイシュツ</t>
    </rPh>
    <phoneticPr fontId="75"/>
  </si>
  <si>
    <t>助成事業開始届</t>
    <rPh sb="2" eb="4">
      <t>ジギョウ</t>
    </rPh>
    <rPh sb="4" eb="6">
      <t>カイシ</t>
    </rPh>
    <rPh sb="6" eb="7">
      <t>トドケ</t>
    </rPh>
    <phoneticPr fontId="75"/>
  </si>
  <si>
    <t>第７号様式</t>
    <rPh sb="0" eb="1">
      <t>ダイ</t>
    </rPh>
    <rPh sb="2" eb="3">
      <t>ゴウ</t>
    </rPh>
    <phoneticPr fontId="75"/>
  </si>
  <si>
    <t>申請時から変更があった場合に提出してください。</t>
    <rPh sb="0" eb="2">
      <t>シンセイ</t>
    </rPh>
    <rPh sb="2" eb="3">
      <t>ジ</t>
    </rPh>
    <rPh sb="5" eb="7">
      <t>ヘンコウ</t>
    </rPh>
    <rPh sb="11" eb="13">
      <t>バアイ</t>
    </rPh>
    <rPh sb="14" eb="16">
      <t>テイシュツ</t>
    </rPh>
    <phoneticPr fontId="75"/>
  </si>
  <si>
    <t>工事契約書（写し）</t>
    <rPh sb="0" eb="2">
      <t>コウジ</t>
    </rPh>
    <rPh sb="2" eb="5">
      <t>ケイヤクショ</t>
    </rPh>
    <rPh sb="6" eb="7">
      <t>ウツ</t>
    </rPh>
    <phoneticPr fontId="75"/>
  </si>
  <si>
    <t>設計、購入、工事の契約書の写しを提出してください。</t>
    <phoneticPr fontId="75"/>
  </si>
  <si>
    <t>見積書</t>
    <rPh sb="0" eb="3">
      <t>ミツモリショ</t>
    </rPh>
    <phoneticPr fontId="75"/>
  </si>
  <si>
    <t>申請時から変更があった場合に提出してください。
・　内訳の各品目に番号等を付け、「助成対象事業経費内訳」（共通様式）の記載項目と突合できるようにしてください。</t>
    <rPh sb="14" eb="16">
      <t>テイシュツ</t>
    </rPh>
    <rPh sb="43" eb="45">
      <t>タイショウ</t>
    </rPh>
    <rPh sb="45" eb="47">
      <t>ジギョウ</t>
    </rPh>
    <rPh sb="47" eb="49">
      <t>ケイヒ</t>
    </rPh>
    <rPh sb="49" eb="51">
      <t>ウチワケ</t>
    </rPh>
    <phoneticPr fontId="75"/>
  </si>
  <si>
    <t>リース契約書及びリース計算書（写し）</t>
    <rPh sb="3" eb="6">
      <t>ケイヤクショ</t>
    </rPh>
    <rPh sb="6" eb="7">
      <t>オヨ</t>
    </rPh>
    <rPh sb="11" eb="14">
      <t>ケイサンショ</t>
    </rPh>
    <rPh sb="15" eb="16">
      <t>ウツ</t>
    </rPh>
    <phoneticPr fontId="1"/>
  </si>
  <si>
    <t>リース契約を行う場合に提出してください。
・　リース契約書（写し）を提出してください。
・　リース料から助成金相当分を減額してください。
・　リース料から助成金相当分が減額されていることを証明できるリース計算書（助成金の有無で各々、リース料の基本金額、資金コスト（調達金利根拠）、手数料、保険料、税金等を明示）を提出してください。</t>
  </si>
  <si>
    <t>その他、必要とする書類がある場合に提出してください。</t>
    <rPh sb="2" eb="3">
      <t>タ</t>
    </rPh>
    <rPh sb="4" eb="6">
      <t>ヒツヨウ</t>
    </rPh>
    <rPh sb="9" eb="11">
      <t>ショルイ</t>
    </rPh>
    <rPh sb="14" eb="16">
      <t>バアイ</t>
    </rPh>
    <rPh sb="17" eb="19">
      <t>テイシュツ</t>
    </rPh>
    <phoneticPr fontId="75"/>
  </si>
  <si>
    <t>実績報告時に必要な提出書類（第22条関係）</t>
    <rPh sb="0" eb="2">
      <t>ジッセキ</t>
    </rPh>
    <rPh sb="2" eb="4">
      <t>ホウコク</t>
    </rPh>
    <rPh sb="4" eb="5">
      <t>ジ</t>
    </rPh>
    <rPh sb="9" eb="11">
      <t>テイシュツ</t>
    </rPh>
    <phoneticPr fontId="75"/>
  </si>
  <si>
    <t>実績報告書兼助成金交付請求書</t>
    <rPh sb="0" eb="2">
      <t>ジッセキ</t>
    </rPh>
    <rPh sb="2" eb="4">
      <t>ホウコク</t>
    </rPh>
    <rPh sb="4" eb="5">
      <t>ショ</t>
    </rPh>
    <rPh sb="5" eb="6">
      <t>ケン</t>
    </rPh>
    <rPh sb="6" eb="8">
      <t>ジョセイ</t>
    </rPh>
    <rPh sb="8" eb="9">
      <t>キン</t>
    </rPh>
    <rPh sb="9" eb="11">
      <t>コウフ</t>
    </rPh>
    <rPh sb="11" eb="14">
      <t>セイキュウショ</t>
    </rPh>
    <phoneticPr fontId="75"/>
  </si>
  <si>
    <t>第17号様式</t>
    <rPh sb="0" eb="1">
      <t>ダイ</t>
    </rPh>
    <rPh sb="3" eb="4">
      <t>ゴウ</t>
    </rPh>
    <phoneticPr fontId="75"/>
  </si>
  <si>
    <t>第17号の１様式をご提出ください。</t>
    <rPh sb="10" eb="12">
      <t>テイシュツ</t>
    </rPh>
    <phoneticPr fontId="75"/>
  </si>
  <si>
    <t>銘板写真</t>
    <rPh sb="0" eb="2">
      <t>メイバン</t>
    </rPh>
    <rPh sb="2" eb="4">
      <t>シャシン</t>
    </rPh>
    <phoneticPr fontId="75"/>
  </si>
  <si>
    <t>工事写真</t>
    <rPh sb="0" eb="2">
      <t>コウジ</t>
    </rPh>
    <rPh sb="2" eb="4">
      <t>シャシン</t>
    </rPh>
    <phoneticPr fontId="75"/>
  </si>
  <si>
    <t>契約書（写し）</t>
    <rPh sb="0" eb="3">
      <t>ケイヤクショ</t>
    </rPh>
    <rPh sb="4" eb="5">
      <t>ウツ</t>
    </rPh>
    <phoneticPr fontId="75"/>
  </si>
  <si>
    <t>発注書又は請書でも可とします。</t>
    <rPh sb="0" eb="4">
      <t>ハッチュウショマタ</t>
    </rPh>
    <rPh sb="5" eb="7">
      <t>ウケショ</t>
    </rPh>
    <rPh sb="9" eb="10">
      <t>カ</t>
    </rPh>
    <phoneticPr fontId="75"/>
  </si>
  <si>
    <t>請求書（写し）</t>
    <rPh sb="0" eb="3">
      <t>セイキュウショ</t>
    </rPh>
    <rPh sb="4" eb="5">
      <t>ウツ</t>
    </rPh>
    <phoneticPr fontId="75"/>
  </si>
  <si>
    <t>領収書（写し）</t>
    <phoneticPr fontId="75"/>
  </si>
  <si>
    <t>保証書又は出荷証明書（写し）</t>
    <rPh sb="0" eb="4">
      <t>ホショウショマタ</t>
    </rPh>
    <rPh sb="5" eb="10">
      <t>シュッカショウメイショ</t>
    </rPh>
    <phoneticPr fontId="75"/>
  </si>
  <si>
    <t>製造番号及び設置住所を明記してください。</t>
    <phoneticPr fontId="75"/>
  </si>
  <si>
    <t>試運転結果報告書</t>
    <rPh sb="0" eb="3">
      <t>シウンテン</t>
    </rPh>
    <rPh sb="3" eb="5">
      <t>ケッカ</t>
    </rPh>
    <rPh sb="5" eb="8">
      <t>ホウコクショ</t>
    </rPh>
    <phoneticPr fontId="75"/>
  </si>
  <si>
    <t>助成対象設備を設置完了後に試運転した結果をまとめてください。</t>
    <rPh sb="7" eb="9">
      <t>セッチ</t>
    </rPh>
    <rPh sb="9" eb="11">
      <t>カンリョウ</t>
    </rPh>
    <rPh sb="11" eb="12">
      <t>ゴ</t>
    </rPh>
    <rPh sb="18" eb="20">
      <t>ケッカ</t>
    </rPh>
    <phoneticPr fontId="75"/>
  </si>
  <si>
    <t>電力会社との協議内容がわかる資料</t>
    <rPh sb="0" eb="2">
      <t>デンリョク</t>
    </rPh>
    <rPh sb="2" eb="4">
      <t>ガイシャ</t>
    </rPh>
    <rPh sb="6" eb="8">
      <t>キョウギ</t>
    </rPh>
    <rPh sb="8" eb="10">
      <t>ナイヨウ</t>
    </rPh>
    <rPh sb="14" eb="16">
      <t>シリョウ</t>
    </rPh>
    <phoneticPr fontId="1"/>
  </si>
  <si>
    <t>添付資料11</t>
    <rPh sb="0" eb="2">
      <t>テンプ</t>
    </rPh>
    <rPh sb="2" eb="4">
      <t>シリョウ</t>
    </rPh>
    <phoneticPr fontId="75"/>
  </si>
  <si>
    <t>電力購入に関する電力会社の文書（照会に対する回答文、電力工事負担金工事費、工事期間等）、協議に関する議事録等、電力会社との協議が整っていることを確認できる資料を提出してください（例：系統連系に対する検討結果回答書等）。</t>
    <rPh sb="89" eb="90">
      <t>レイ</t>
    </rPh>
    <rPh sb="91" eb="95">
      <t>ケイトウレンケイ</t>
    </rPh>
    <rPh sb="96" eb="97">
      <t>タイ</t>
    </rPh>
    <rPh sb="99" eb="101">
      <t>ケントウ</t>
    </rPh>
    <rPh sb="101" eb="103">
      <t>ケッカ</t>
    </rPh>
    <rPh sb="103" eb="106">
      <t>カイトウショ</t>
    </rPh>
    <rPh sb="106" eb="107">
      <t>ナド</t>
    </rPh>
    <phoneticPr fontId="75"/>
  </si>
  <si>
    <t>国等の助成金等において受領した交付額確定通知書等（写し）</t>
    <rPh sb="0" eb="1">
      <t>クニ</t>
    </rPh>
    <rPh sb="1" eb="2">
      <t>ナド</t>
    </rPh>
    <rPh sb="5" eb="6">
      <t>キン</t>
    </rPh>
    <rPh sb="6" eb="7">
      <t>ナド</t>
    </rPh>
    <rPh sb="11" eb="13">
      <t>ジュリョウ</t>
    </rPh>
    <rPh sb="15" eb="17">
      <t>コウフ</t>
    </rPh>
    <rPh sb="17" eb="18">
      <t>ガク</t>
    </rPh>
    <rPh sb="18" eb="20">
      <t>カクテイ</t>
    </rPh>
    <rPh sb="20" eb="23">
      <t>ツウチショ</t>
    </rPh>
    <rPh sb="23" eb="24">
      <t>ナド</t>
    </rPh>
    <rPh sb="25" eb="26">
      <t>ウツ</t>
    </rPh>
    <phoneticPr fontId="75"/>
  </si>
  <si>
    <t>添付資料12</t>
    <rPh sb="0" eb="2">
      <t>テンプ</t>
    </rPh>
    <rPh sb="2" eb="4">
      <t>シリョウ</t>
    </rPh>
    <phoneticPr fontId="75"/>
  </si>
  <si>
    <t>国等の助成金等の交付を受ける場合に提出してください。
・　実績報告書提出時に国等の交付額確定通知書等の受領が間に合わない場合は、公社に相談してください。
・　公社から指示がある場合は、国等の助成金等に係る交付要綱、提出書類等を併せて提出してください。</t>
    <phoneticPr fontId="75"/>
  </si>
  <si>
    <t>再エネ設備の保有者とすべての熱利用者との契約書（写し）</t>
    <phoneticPr fontId="75"/>
  </si>
  <si>
    <t>添付資料13</t>
    <rPh sb="0" eb="2">
      <t>テンプ</t>
    </rPh>
    <rPh sb="2" eb="4">
      <t>シリョウ</t>
    </rPh>
    <phoneticPr fontId="75"/>
  </si>
  <si>
    <t>助成対象となる熱利用設備から発生する熱、若しくはバイオマス燃料の一部又は全部を他社に供給する場合に提出してください。
・　供給に関する契約書（写し）を提出してください。
・　供給価格から助成金相当分を減額してください。
・　供給価格から助成金相当分が減額されていることを証明できるコスト計算書等を提出してください。</t>
  </si>
  <si>
    <t>自己託送、再エネ電源を特定して供給することに係る契約書(写し)</t>
    <rPh sb="24" eb="27">
      <t>ケイヤクショ</t>
    </rPh>
    <phoneticPr fontId="75"/>
  </si>
  <si>
    <t>添付資料14</t>
    <rPh sb="0" eb="2">
      <t>テンプ</t>
    </rPh>
    <rPh sb="2" eb="4">
      <t>シリョウ</t>
    </rPh>
    <phoneticPr fontId="75"/>
  </si>
  <si>
    <t>自己託送又は、再エネ電源を特定して電力を供給する場合は、以下の書類を提出してください。
＜1.自己託送で電力を供給する場合＞
・　発電側：発電量調整供給契約書等
・　需要側：接続供給契約書等
＜2.再エネ電源を特定して電力を供給する場合＞
・　上記1の書類
・　再生可能エネルギー電気特定卸供給契約書等</t>
    <rPh sb="0" eb="2">
      <t>ジコ</t>
    </rPh>
    <rPh sb="2" eb="4">
      <t>タクソウ</t>
    </rPh>
    <rPh sb="4" eb="5">
      <t>マタ</t>
    </rPh>
    <rPh sb="7" eb="8">
      <t>サイ</t>
    </rPh>
    <rPh sb="10" eb="12">
      <t>デンゲン</t>
    </rPh>
    <rPh sb="13" eb="15">
      <t>トクテイ</t>
    </rPh>
    <rPh sb="17" eb="19">
      <t>デンリョク</t>
    </rPh>
    <rPh sb="20" eb="22">
      <t>キョウキュウ</t>
    </rPh>
    <rPh sb="24" eb="26">
      <t>バアイ</t>
    </rPh>
    <rPh sb="28" eb="30">
      <t>イカ</t>
    </rPh>
    <rPh sb="31" eb="33">
      <t>ショルイ</t>
    </rPh>
    <rPh sb="34" eb="36">
      <t>テイシュツ</t>
    </rPh>
    <rPh sb="47" eb="49">
      <t>ジコ</t>
    </rPh>
    <rPh sb="49" eb="51">
      <t>タクソウ</t>
    </rPh>
    <rPh sb="52" eb="54">
      <t>デンリョク</t>
    </rPh>
    <rPh sb="55" eb="57">
      <t>キョウキュウ</t>
    </rPh>
    <rPh sb="59" eb="61">
      <t>バアイ</t>
    </rPh>
    <rPh sb="65" eb="67">
      <t>ハツデン</t>
    </rPh>
    <rPh sb="67" eb="68">
      <t>ガワ</t>
    </rPh>
    <rPh sb="79" eb="80">
      <t>ナド</t>
    </rPh>
    <rPh sb="83" eb="85">
      <t>ジュヨウ</t>
    </rPh>
    <rPh sb="85" eb="86">
      <t>ガワ</t>
    </rPh>
    <rPh sb="94" eb="95">
      <t>ナド</t>
    </rPh>
    <rPh sb="116" eb="118">
      <t>バアイ</t>
    </rPh>
    <rPh sb="122" eb="124">
      <t>ジョウキ</t>
    </rPh>
    <rPh sb="126" eb="128">
      <t>ショルイ</t>
    </rPh>
    <rPh sb="150" eb="151">
      <t>トウ</t>
    </rPh>
    <phoneticPr fontId="75"/>
  </si>
  <si>
    <t>省エネルギー診断に係る報告書の表紙（写し）</t>
    <rPh sb="0" eb="1">
      <t>ショウ</t>
    </rPh>
    <rPh sb="6" eb="8">
      <t>シンダン</t>
    </rPh>
    <rPh sb="9" eb="10">
      <t>カカ</t>
    </rPh>
    <rPh sb="11" eb="14">
      <t>ホウコクショ</t>
    </rPh>
    <rPh sb="15" eb="17">
      <t>ヒョウシ</t>
    </rPh>
    <rPh sb="18" eb="19">
      <t>ウツ</t>
    </rPh>
    <phoneticPr fontId="75"/>
  </si>
  <si>
    <t>添付資料15</t>
    <rPh sb="0" eb="2">
      <t>テンプ</t>
    </rPh>
    <rPh sb="2" eb="4">
      <t>シリョウ</t>
    </rPh>
    <phoneticPr fontId="75"/>
  </si>
  <si>
    <t>省エネルギー診断を受診した場合に提出してください。</t>
    <rPh sb="0" eb="1">
      <t>ショウ</t>
    </rPh>
    <rPh sb="6" eb="8">
      <t>シンダン</t>
    </rPh>
    <rPh sb="9" eb="11">
      <t>ジュシン</t>
    </rPh>
    <rPh sb="13" eb="15">
      <t>バアイ</t>
    </rPh>
    <rPh sb="16" eb="18">
      <t>テイシュツ</t>
    </rPh>
    <phoneticPr fontId="75"/>
  </si>
  <si>
    <t>再エネ設備情報及び省エネルギー対策の取組内容の公表資料</t>
    <rPh sb="0" eb="1">
      <t>サイ</t>
    </rPh>
    <rPh sb="3" eb="5">
      <t>セツビ</t>
    </rPh>
    <rPh sb="5" eb="7">
      <t>ジョウホウ</t>
    </rPh>
    <rPh sb="7" eb="8">
      <t>オヨ</t>
    </rPh>
    <rPh sb="9" eb="10">
      <t>ショウ</t>
    </rPh>
    <rPh sb="15" eb="17">
      <t>タイサク</t>
    </rPh>
    <rPh sb="18" eb="20">
      <t>トリクミ</t>
    </rPh>
    <rPh sb="20" eb="22">
      <t>ナイヨウ</t>
    </rPh>
    <rPh sb="23" eb="25">
      <t>コウヒョウ</t>
    </rPh>
    <rPh sb="25" eb="27">
      <t>シリョウ</t>
    </rPh>
    <phoneticPr fontId="75"/>
  </si>
  <si>
    <t>添付資料16</t>
    <rPh sb="0" eb="2">
      <t>テンプ</t>
    </rPh>
    <rPh sb="2" eb="4">
      <t>シリョウ</t>
    </rPh>
    <phoneticPr fontId="75"/>
  </si>
  <si>
    <t>公表するにあたって次の事項が記載されている資料を提出してください。
・　導入した設備の概要
・　導入場所
・　導入目的
・　他の事業者に向けた再エネ設備導入の参考となる情報
・　省エネルギー対策の取組内容
・　上記事項の公表方法</t>
    <phoneticPr fontId="75"/>
  </si>
  <si>
    <t>振込口座が確認できる資料</t>
    <rPh sb="0" eb="2">
      <t>フリコミ</t>
    </rPh>
    <rPh sb="2" eb="4">
      <t>コウザ</t>
    </rPh>
    <rPh sb="5" eb="7">
      <t>カクニン</t>
    </rPh>
    <rPh sb="10" eb="12">
      <t>シリョウ</t>
    </rPh>
    <phoneticPr fontId="75"/>
  </si>
  <si>
    <t>添付資料17</t>
    <rPh sb="0" eb="2">
      <t>テンプ</t>
    </rPh>
    <rPh sb="2" eb="4">
      <t>シリョウ</t>
    </rPh>
    <phoneticPr fontId="75"/>
  </si>
  <si>
    <t>振込口座が確認できる資料（通帳等の写し）</t>
    <phoneticPr fontId="75"/>
  </si>
  <si>
    <t>添付資料18</t>
    <rPh sb="0" eb="2">
      <t>テンプ</t>
    </rPh>
    <rPh sb="2" eb="4">
      <t>シリョウ</t>
    </rPh>
    <phoneticPr fontId="75"/>
  </si>
  <si>
    <t>必要な場合に提出すること。</t>
    <rPh sb="0" eb="2">
      <t>ヒツヨウ</t>
    </rPh>
    <rPh sb="3" eb="5">
      <t>バアイ</t>
    </rPh>
    <rPh sb="6" eb="8">
      <t>テイシュツ</t>
    </rPh>
    <phoneticPr fontId="75"/>
  </si>
  <si>
    <t>自治体上限</t>
    <rPh sb="0" eb="3">
      <t>ジチタイ</t>
    </rPh>
    <rPh sb="3" eb="5">
      <t>ジョウゲン</t>
    </rPh>
    <phoneticPr fontId="65"/>
  </si>
  <si>
    <t>自治体上限設定用</t>
    <rPh sb="0" eb="3">
      <t>ジチタイ</t>
    </rPh>
    <rPh sb="3" eb="5">
      <t>ジョウゲン</t>
    </rPh>
    <rPh sb="5" eb="7">
      <t>セッテイ</t>
    </rPh>
    <rPh sb="7" eb="8">
      <t>ヨウ</t>
    </rPh>
    <phoneticPr fontId="65"/>
  </si>
  <si>
    <t>0</t>
    <phoneticPr fontId="65"/>
  </si>
  <si>
    <t>1</t>
    <phoneticPr fontId="65"/>
  </si>
  <si>
    <t>2/3</t>
  </si>
  <si>
    <t>民間上限</t>
    <rPh sb="0" eb="2">
      <t>ミンカン</t>
    </rPh>
    <rPh sb="2" eb="4">
      <t>ジョウゲン</t>
    </rPh>
    <phoneticPr fontId="65"/>
  </si>
  <si>
    <t>選択してください</t>
  </si>
  <si>
    <t>実施要綱第5条第一項ア～コ</t>
  </si>
  <si>
    <t>○○株式会社 本社工場</t>
    <rPh sb="2" eb="6">
      <t>カブシキガイシャ</t>
    </rPh>
    <rPh sb="7" eb="9">
      <t>ホンシャ</t>
    </rPh>
    <rPh sb="9" eb="11">
      <t>コウジョウ</t>
    </rPh>
    <phoneticPr fontId="9"/>
  </si>
  <si>
    <t>○○株式会社</t>
    <rPh sb="2" eb="6">
      <t>カブシキガイシャ</t>
    </rPh>
    <phoneticPr fontId="9"/>
  </si>
  <si>
    <t>×××-××××</t>
    <phoneticPr fontId="9"/>
  </si>
  <si>
    <t>東京都新宿区西新宿○-○○-○○</t>
    <rPh sb="0" eb="3">
      <t>トウキョウト</t>
    </rPh>
    <rPh sb="3" eb="6">
      <t>シンジュクク</t>
    </rPh>
    <rPh sb="6" eb="9">
      <t>ニシシンジュク</t>
    </rPh>
    <phoneticPr fontId="9"/>
  </si>
  <si>
    <t>代表取締役</t>
    <rPh sb="0" eb="2">
      <t>ダイヒョウ</t>
    </rPh>
    <rPh sb="2" eb="5">
      <t>トリシマリヤク</t>
    </rPh>
    <phoneticPr fontId="9"/>
  </si>
  <si>
    <t>環境　太郎</t>
    <rPh sb="0" eb="2">
      <t>カンキョウ</t>
    </rPh>
    <rPh sb="3" eb="5">
      <t>タロウ</t>
    </rPh>
    <phoneticPr fontId="9"/>
  </si>
  <si>
    <t>〇〇課</t>
    <rPh sb="2" eb="3">
      <t>カ</t>
    </rPh>
    <phoneticPr fontId="9"/>
  </si>
  <si>
    <t>環境　次郎</t>
    <rPh sb="0" eb="2">
      <t>カンキョウ</t>
    </rPh>
    <rPh sb="3" eb="5">
      <t>ジロウ</t>
    </rPh>
    <phoneticPr fontId="9"/>
  </si>
  <si>
    <t>00-0000-0000</t>
    <phoneticPr fontId="9"/>
  </si>
  <si>
    <t>000-0000-0000</t>
    <phoneticPr fontId="9"/>
  </si>
  <si>
    <t>×××0000＠××××.co.jp</t>
    <phoneticPr fontId="9"/>
  </si>
  <si>
    <t xml:space="preserve">1 農業 </t>
  </si>
  <si>
    <t>株式会社××</t>
    <rPh sb="0" eb="4">
      <t>カブシキガイシャ</t>
    </rPh>
    <phoneticPr fontId="9"/>
  </si>
  <si>
    <t>東京都新宿区新宿○-○○-○○</t>
    <rPh sb="0" eb="3">
      <t>トウキョウト</t>
    </rPh>
    <rPh sb="3" eb="6">
      <t>シンジュクク</t>
    </rPh>
    <rPh sb="6" eb="8">
      <t>シンジュク</t>
    </rPh>
    <phoneticPr fontId="9"/>
  </si>
  <si>
    <t>東京　太郎</t>
    <rPh sb="0" eb="2">
      <t>トウキョウ</t>
    </rPh>
    <rPh sb="3" eb="5">
      <t>タロウ</t>
    </rPh>
    <phoneticPr fontId="9"/>
  </si>
  <si>
    <t>東京　次郎</t>
    <rPh sb="0" eb="2">
      <t>トウキョウ</t>
    </rPh>
    <rPh sb="3" eb="5">
      <t>ジロウ</t>
    </rPh>
    <phoneticPr fontId="9"/>
  </si>
  <si>
    <t>××株式会社</t>
    <rPh sb="2" eb="6">
      <t>カブシキガイシャ</t>
    </rPh>
    <phoneticPr fontId="9"/>
  </si>
  <si>
    <t>新宿　太郎</t>
    <rPh sb="0" eb="2">
      <t>シンジュク</t>
    </rPh>
    <rPh sb="3" eb="5">
      <t>タロウ</t>
    </rPh>
    <phoneticPr fontId="9"/>
  </si>
  <si>
    <t>○○課</t>
    <rPh sb="2" eb="3">
      <t>カ</t>
    </rPh>
    <phoneticPr fontId="9"/>
  </si>
  <si>
    <t>新宿　次郎</t>
    <rPh sb="0" eb="2">
      <t>シンジュク</t>
    </rPh>
    <rPh sb="3" eb="5">
      <t>ジロウ</t>
    </rPh>
    <phoneticPr fontId="9"/>
  </si>
  <si>
    <t>会社名</t>
  </si>
  <si>
    <t>令和●</t>
    <rPh sb="0" eb="2">
      <t>レイワ</t>
    </rPh>
    <phoneticPr fontId="9"/>
  </si>
  <si>
    <t>●</t>
    <phoneticPr fontId="9"/>
  </si>
  <si>
    <t>株式会社××本社工場</t>
    <rPh sb="0" eb="4">
      <t>カブシキガイシャ</t>
    </rPh>
    <rPh sb="6" eb="8">
      <t>ホンシャ</t>
    </rPh>
    <rPh sb="8" eb="10">
      <t>コウジョウ</t>
    </rPh>
    <phoneticPr fontId="9"/>
  </si>
  <si>
    <t>導入理由を記入</t>
    <phoneticPr fontId="9"/>
  </si>
  <si>
    <t>A1-1</t>
    <phoneticPr fontId="9"/>
  </si>
  <si>
    <t>株式会社××</t>
    <rPh sb="0" eb="6">
      <t>カブシキガイシャバツバツ</t>
    </rPh>
    <phoneticPr fontId="9"/>
  </si>
  <si>
    <t>A300××01</t>
    <phoneticPr fontId="9"/>
  </si>
  <si>
    <t>http://www.〇〇〇〇.com</t>
    <phoneticPr fontId="9"/>
  </si>
  <si>
    <t>A1-2</t>
    <phoneticPr fontId="9"/>
  </si>
  <si>
    <t>A200××02</t>
    <phoneticPr fontId="9"/>
  </si>
  <si>
    <t>B1-1</t>
    <phoneticPr fontId="9"/>
  </si>
  <si>
    <t>B55××01</t>
    <phoneticPr fontId="9"/>
  </si>
  <si>
    <t>C1-1</t>
    <phoneticPr fontId="9"/>
  </si>
  <si>
    <t>C100××01</t>
    <phoneticPr fontId="9"/>
  </si>
  <si>
    <t>複数社見積徴収による競争の結果、最安値を選定　など</t>
    <phoneticPr fontId="9"/>
  </si>
  <si>
    <t>無</t>
  </si>
  <si>
    <t>有</t>
  </si>
  <si>
    <t>東京電力〇〇支社と〇〇のための協議を行います。　など</t>
    <rPh sb="0" eb="2">
      <t>トウキョウ</t>
    </rPh>
    <rPh sb="2" eb="4">
      <t>デンリョク</t>
    </rPh>
    <rPh sb="6" eb="8">
      <t>シシャ</t>
    </rPh>
    <rPh sb="15" eb="17">
      <t>キョウギ</t>
    </rPh>
    <rPh sb="18" eb="19">
      <t>オコナ</t>
    </rPh>
    <phoneticPr fontId="9"/>
  </si>
  <si>
    <t>別途選定する有資格者（電気主任技術者等）を有する企業による年一回の点検実施　など</t>
    <phoneticPr fontId="9"/>
  </si>
  <si>
    <t>空調</t>
    <rPh sb="0" eb="2">
      <t>クウチョウ</t>
    </rPh>
    <phoneticPr fontId="65"/>
  </si>
  <si>
    <t>PC</t>
    <phoneticPr fontId="65"/>
  </si>
  <si>
    <t>事務所内照明</t>
    <rPh sb="0" eb="2">
      <t>ジム</t>
    </rPh>
    <rPh sb="2" eb="3">
      <t>ショ</t>
    </rPh>
    <rPh sb="3" eb="4">
      <t>ナイ</t>
    </rPh>
    <rPh sb="4" eb="6">
      <t>ショウメイ</t>
    </rPh>
    <phoneticPr fontId="65"/>
  </si>
  <si>
    <t>廊下照明</t>
    <rPh sb="0" eb="2">
      <t>ロウカ</t>
    </rPh>
    <rPh sb="2" eb="4">
      <t>ショウメイ</t>
    </rPh>
    <phoneticPr fontId="65"/>
  </si>
  <si>
    <t>24時間換気システム</t>
    <rPh sb="2" eb="4">
      <t>ジカン</t>
    </rPh>
    <rPh sb="4" eb="6">
      <t>カンキ</t>
    </rPh>
    <phoneticPr fontId="65"/>
  </si>
  <si>
    <t>プリンター</t>
    <phoneticPr fontId="65"/>
  </si>
  <si>
    <t>平常時の利用分40kWhの運用計画について、上記負荷を日没後3時間程度利用する運用計画をしております。</t>
    <rPh sb="0" eb="2">
      <t>ヘイジョウ</t>
    </rPh>
    <rPh sb="2" eb="3">
      <t>ジ</t>
    </rPh>
    <rPh sb="4" eb="6">
      <t>リヨウ</t>
    </rPh>
    <rPh sb="6" eb="7">
      <t>ブン</t>
    </rPh>
    <rPh sb="13" eb="15">
      <t>ウンヨウ</t>
    </rPh>
    <rPh sb="15" eb="17">
      <t>ケイカク</t>
    </rPh>
    <rPh sb="22" eb="24">
      <t>ジョウキ</t>
    </rPh>
    <rPh sb="24" eb="26">
      <t>フカ</t>
    </rPh>
    <rPh sb="27" eb="29">
      <t>ニチボツ</t>
    </rPh>
    <rPh sb="29" eb="30">
      <t>ゴ</t>
    </rPh>
    <rPh sb="31" eb="33">
      <t>ジカン</t>
    </rPh>
    <rPh sb="33" eb="35">
      <t>テイド</t>
    </rPh>
    <rPh sb="35" eb="37">
      <t>リヨウ</t>
    </rPh>
    <rPh sb="39" eb="41">
      <t>ウンヨウ</t>
    </rPh>
    <rPh sb="41" eb="43">
      <t>ケイカク</t>
    </rPh>
    <phoneticPr fontId="65"/>
  </si>
  <si>
    <t>年間維持
管理費</t>
    <rPh sb="0" eb="2">
      <t>ネンカン</t>
    </rPh>
    <rPh sb="2" eb="4">
      <t>イジ</t>
    </rPh>
    <rPh sb="5" eb="7">
      <t>カンリ</t>
    </rPh>
    <rPh sb="7" eb="8">
      <t>ヒ</t>
    </rPh>
    <phoneticPr fontId="75"/>
  </si>
  <si>
    <t>製図</t>
    <rPh sb="0" eb="2">
      <t>セイズ</t>
    </rPh>
    <phoneticPr fontId="65"/>
  </si>
  <si>
    <t>A2-1</t>
    <phoneticPr fontId="65"/>
  </si>
  <si>
    <t>モジュール</t>
    <phoneticPr fontId="65"/>
  </si>
  <si>
    <t>A1-1</t>
    <phoneticPr fontId="65"/>
  </si>
  <si>
    <t>A1-2</t>
    <phoneticPr fontId="65"/>
  </si>
  <si>
    <t>パワコン</t>
    <phoneticPr fontId="65"/>
  </si>
  <si>
    <t>B1-1</t>
    <phoneticPr fontId="65"/>
  </si>
  <si>
    <t>施工費</t>
    <rPh sb="0" eb="3">
      <t>セコウヒ</t>
    </rPh>
    <phoneticPr fontId="65"/>
  </si>
  <si>
    <t>A3-1</t>
    <phoneticPr fontId="65"/>
  </si>
  <si>
    <t>交付申請額</t>
    <rPh sb="0" eb="2">
      <t>コウフ</t>
    </rPh>
    <rPh sb="2" eb="4">
      <t>シンセイ</t>
    </rPh>
    <rPh sb="4" eb="5">
      <t>ガク</t>
    </rPh>
    <phoneticPr fontId="65"/>
  </si>
  <si>
    <t>200,000円/kW</t>
    <rPh sb="7" eb="8">
      <t>エン</t>
    </rPh>
    <phoneticPr fontId="65"/>
  </si>
  <si>
    <t>1億円</t>
    <rPh sb="1" eb="3">
      <t>オクエン</t>
    </rPh>
    <phoneticPr fontId="65"/>
  </si>
  <si>
    <t>発電機</t>
    <rPh sb="0" eb="3">
      <t>ハツデンキ</t>
    </rPh>
    <phoneticPr fontId="65"/>
  </si>
  <si>
    <t>変圧器</t>
    <rPh sb="0" eb="3">
      <t>ヘンアツキ</t>
    </rPh>
    <phoneticPr fontId="65"/>
  </si>
  <si>
    <t>本体</t>
    <rPh sb="0" eb="2">
      <t>ホンタイ</t>
    </rPh>
    <phoneticPr fontId="65"/>
  </si>
  <si>
    <t>発電機工事費</t>
    <rPh sb="0" eb="3">
      <t>ハツデンキ</t>
    </rPh>
    <rPh sb="3" eb="6">
      <t>コウジヒ</t>
    </rPh>
    <phoneticPr fontId="65"/>
  </si>
  <si>
    <t>電気工事</t>
    <rPh sb="0" eb="2">
      <t>デンキ</t>
    </rPh>
    <rPh sb="2" eb="4">
      <t>コウジ</t>
    </rPh>
    <phoneticPr fontId="65"/>
  </si>
  <si>
    <t>A4</t>
    <phoneticPr fontId="65"/>
  </si>
  <si>
    <t>蓄電池</t>
    <rPh sb="0" eb="3">
      <t>チクデンチ</t>
    </rPh>
    <phoneticPr fontId="65"/>
  </si>
  <si>
    <t>C1-1</t>
    <phoneticPr fontId="65"/>
  </si>
  <si>
    <t>C3-1</t>
    <phoneticPr fontId="65"/>
  </si>
  <si>
    <t>太陽熱システム</t>
    <rPh sb="0" eb="3">
      <t>タイヨウネツ</t>
    </rPh>
    <phoneticPr fontId="65"/>
  </si>
  <si>
    <t>A1</t>
    <phoneticPr fontId="65"/>
  </si>
  <si>
    <t>施工費</t>
    <rPh sb="0" eb="2">
      <t>セコウ</t>
    </rPh>
    <rPh sb="2" eb="3">
      <t>ヒ</t>
    </rPh>
    <phoneticPr fontId="65"/>
  </si>
  <si>
    <t>B1</t>
    <phoneticPr fontId="65"/>
  </si>
  <si>
    <t>太陽光発電・蓄電池</t>
    <rPh sb="0" eb="3">
      <t>タイヨウコウ</t>
    </rPh>
    <rPh sb="3" eb="5">
      <t>ハツデン</t>
    </rPh>
    <rPh sb="6" eb="9">
      <t>チクデンチ</t>
    </rPh>
    <phoneticPr fontId="65"/>
  </si>
  <si>
    <t>設備導入事業</t>
    <rPh sb="0" eb="2">
      <t>セツビ</t>
    </rPh>
    <rPh sb="2" eb="4">
      <t>ドウニュウ</t>
    </rPh>
    <rPh sb="4" eb="6">
      <t>ジギョウ</t>
    </rPh>
    <phoneticPr fontId="65"/>
  </si>
  <si>
    <t>AB●●●●</t>
    <phoneticPr fontId="65"/>
  </si>
  <si>
    <t>・●●●●書類</t>
    <rPh sb="5" eb="7">
      <t>ショルイ</t>
    </rPh>
    <phoneticPr fontId="65"/>
  </si>
  <si>
    <t>令和●</t>
    <rPh sb="0" eb="2">
      <t>レイワ</t>
    </rPh>
    <phoneticPr fontId="65"/>
  </si>
  <si>
    <t>●</t>
    <phoneticPr fontId="65"/>
  </si>
  <si>
    <t>●●</t>
    <phoneticPr fontId="65"/>
  </si>
  <si>
    <t>●●●</t>
    <phoneticPr fontId="65"/>
  </si>
  <si>
    <t>令和●</t>
    <rPh sb="0" eb="3">
      <t>レイワマル</t>
    </rPh>
    <phoneticPr fontId="65"/>
  </si>
  <si>
    <t>東京都新宿区西新宿○-○○-○○</t>
  </si>
  <si>
    <t>環境　太郎</t>
    <rPh sb="0" eb="2">
      <t>カンキョウ</t>
    </rPh>
    <rPh sb="3" eb="5">
      <t>タロウ</t>
    </rPh>
    <phoneticPr fontId="65"/>
  </si>
  <si>
    <t>東京　太郎</t>
    <rPh sb="0" eb="2">
      <t>トウキョウ</t>
    </rPh>
    <rPh sb="3" eb="5">
      <t>タロウ</t>
    </rPh>
    <phoneticPr fontId="65"/>
  </si>
  <si>
    <t>新宿　太郎</t>
    <rPh sb="0" eb="2">
      <t>シンジュク</t>
    </rPh>
    <rPh sb="3" eb="5">
      <t>タロウ</t>
    </rPh>
    <phoneticPr fontId="65"/>
  </si>
  <si>
    <t>○○株式会社</t>
  </si>
  <si>
    <t>代表取締役　環境　太郎</t>
    <rPh sb="0" eb="2">
      <t>ダイヒョウ</t>
    </rPh>
    <rPh sb="2" eb="5">
      <t>トリシマリヤク</t>
    </rPh>
    <rPh sb="6" eb="8">
      <t>カンキョウ</t>
    </rPh>
    <rPh sb="9" eb="11">
      <t>タロウ</t>
    </rPh>
    <phoneticPr fontId="65"/>
  </si>
  <si>
    <t>太陽光発電システム総出力</t>
    <rPh sb="0" eb="2">
      <t>タイヨウ</t>
    </rPh>
    <rPh sb="2" eb="3">
      <t>コウ</t>
    </rPh>
    <rPh sb="3" eb="5">
      <t>ハツデン</t>
    </rPh>
    <rPh sb="9" eb="10">
      <t>ソウ</t>
    </rPh>
    <rPh sb="10" eb="12">
      <t>シュツリョク</t>
    </rPh>
    <phoneticPr fontId="9"/>
  </si>
  <si>
    <t>（１）太陽光発電システム出力</t>
    <rPh sb="3" eb="5">
      <t>タイヨウ</t>
    </rPh>
    <rPh sb="5" eb="6">
      <t>ヒカリ</t>
    </rPh>
    <rPh sb="6" eb="8">
      <t>ハツデン</t>
    </rPh>
    <rPh sb="12" eb="14">
      <t>シュツリョク</t>
    </rPh>
    <phoneticPr fontId="17"/>
  </si>
  <si>
    <t>太陽光発電システム総出力</t>
    <rPh sb="0" eb="2">
      <t>タイヨウ</t>
    </rPh>
    <rPh sb="2" eb="3">
      <t>ヒカリ</t>
    </rPh>
    <rPh sb="3" eb="5">
      <t>ハツデン</t>
    </rPh>
    <rPh sb="9" eb="10">
      <t>ソウ</t>
    </rPh>
    <rPh sb="10" eb="12">
      <t>シュツリョク</t>
    </rPh>
    <phoneticPr fontId="9"/>
  </si>
  <si>
    <t>●</t>
    <phoneticPr fontId="65"/>
  </si>
  <si>
    <t>マルマル（カ</t>
    <phoneticPr fontId="65"/>
  </si>
  <si>
    <t>令和●</t>
    <phoneticPr fontId="65"/>
  </si>
  <si>
    <t>●●</t>
    <phoneticPr fontId="65"/>
  </si>
  <si>
    <t>●●●</t>
    <phoneticPr fontId="65"/>
  </si>
  <si>
    <t>●,●●●,●●●</t>
  </si>
  <si>
    <t>●,●●●,●●●</t>
    <phoneticPr fontId="65"/>
  </si>
  <si>
    <t>○○株式会社</t>
    <rPh sb="2" eb="4">
      <t>カブシキ</t>
    </rPh>
    <rPh sb="4" eb="6">
      <t>カイシャ</t>
    </rPh>
    <phoneticPr fontId="65"/>
  </si>
  <si>
    <t>東京都新宿区西新宿〇-〇〇-〇〇</t>
    <rPh sb="0" eb="3">
      <t>トウキョウト</t>
    </rPh>
    <rPh sb="3" eb="6">
      <t>シンジュクク</t>
    </rPh>
    <rPh sb="6" eb="9">
      <t>ニシシンジュク</t>
    </rPh>
    <phoneticPr fontId="65"/>
  </si>
  <si>
    <t>〇〇-〇〇〇〇-〇〇〇〇</t>
    <phoneticPr fontId="65"/>
  </si>
  <si>
    <t>東京都千代田区〇-〇〇-〇〇</t>
    <rPh sb="3" eb="6">
      <t>チヨダ</t>
    </rPh>
    <rPh sb="6" eb="7">
      <t>ク</t>
    </rPh>
    <phoneticPr fontId="65"/>
  </si>
  <si>
    <t>△△株式会社</t>
    <rPh sb="2" eb="4">
      <t>カブシキ</t>
    </rPh>
    <rPh sb="4" eb="6">
      <t>カイシャ</t>
    </rPh>
    <phoneticPr fontId="65"/>
  </si>
  <si>
    <t>○○○○○○○○のため</t>
    <phoneticPr fontId="65"/>
  </si>
  <si>
    <t>令和〇</t>
    <rPh sb="0" eb="2">
      <t>レイワ</t>
    </rPh>
    <phoneticPr fontId="65"/>
  </si>
  <si>
    <t>〇</t>
    <phoneticPr fontId="65"/>
  </si>
  <si>
    <t>ｻﾝｶｸｻﾝｶｸｶﾌﾞｼｷｶｲｼｬ</t>
    <phoneticPr fontId="65"/>
  </si>
  <si>
    <t>●●発電設備一式</t>
    <rPh sb="2" eb="4">
      <t>ハツデン</t>
    </rPh>
    <rPh sb="4" eb="6">
      <t>セツビ</t>
    </rPh>
    <rPh sb="6" eb="8">
      <t>イッシキ</t>
    </rPh>
    <phoneticPr fontId="65"/>
  </si>
  <si>
    <t>●●●●●●のため</t>
    <phoneticPr fontId="65"/>
  </si>
  <si>
    <t>●●●●●●による譲渡</t>
    <rPh sb="9" eb="11">
      <t>ジョウト</t>
    </rPh>
    <phoneticPr fontId="65"/>
  </si>
  <si>
    <t>●▲株式会社</t>
    <rPh sb="2" eb="4">
      <t>カブシキ</t>
    </rPh>
    <rPh sb="4" eb="6">
      <t>カイシャ</t>
    </rPh>
    <phoneticPr fontId="65"/>
  </si>
  <si>
    <t>東京都○○区○○1-2-3</t>
    <rPh sb="0" eb="3">
      <t>トウキョウト</t>
    </rPh>
    <rPh sb="5" eb="6">
      <t>ク</t>
    </rPh>
    <phoneticPr fontId="65"/>
  </si>
  <si>
    <t>●▲株式会社 第一倉庫</t>
    <rPh sb="7" eb="9">
      <t>ダイイチ</t>
    </rPh>
    <rPh sb="9" eb="11">
      <t>ソウコ</t>
    </rPh>
    <phoneticPr fontId="65"/>
  </si>
  <si>
    <t>発電設備一式 ●●万円で譲渡</t>
    <rPh sb="0" eb="2">
      <t>ハツデン</t>
    </rPh>
    <rPh sb="2" eb="4">
      <t>セツビ</t>
    </rPh>
    <rPh sb="4" eb="6">
      <t>イッシキ</t>
    </rPh>
    <rPh sb="9" eb="11">
      <t>マンエン</t>
    </rPh>
    <rPh sb="12" eb="14">
      <t>ジョウト</t>
    </rPh>
    <phoneticPr fontId="65"/>
  </si>
  <si>
    <t>令和●</t>
    <rPh sb="0" eb="2">
      <t>レイワ</t>
    </rPh>
    <phoneticPr fontId="65"/>
  </si>
  <si>
    <t>●●●●●●●●のため</t>
    <phoneticPr fontId="65"/>
  </si>
  <si>
    <t>○○課</t>
    <rPh sb="2" eb="3">
      <t>カ</t>
    </rPh>
    <phoneticPr fontId="65"/>
  </si>
  <si>
    <t>環境 次郎</t>
    <rPh sb="0" eb="2">
      <t>カンキョウ</t>
    </rPh>
    <rPh sb="3" eb="5">
      <t>ジロウ</t>
    </rPh>
    <phoneticPr fontId="65"/>
  </si>
  <si>
    <t>000-0000-0000</t>
    <phoneticPr fontId="65"/>
  </si>
  <si>
    <t>00-0000-0000</t>
    <phoneticPr fontId="65"/>
  </si>
  <si>
    <t>×××0000＠××××.co.jp</t>
    <phoneticPr fontId="65"/>
  </si>
  <si>
    <t>▲</t>
    <phoneticPr fontId="65"/>
  </si>
  <si>
    <t>▲▲▲▲▲▲が生じたため</t>
    <rPh sb="7" eb="8">
      <t>ショウ</t>
    </rPh>
    <phoneticPr fontId="65"/>
  </si>
  <si>
    <t>●●●●●を行い、可能な限り迅速に事業を進める。</t>
    <rPh sb="6" eb="7">
      <t>オコナ</t>
    </rPh>
    <rPh sb="9" eb="11">
      <t>カノウ</t>
    </rPh>
    <rPh sb="12" eb="13">
      <t>カギ</t>
    </rPh>
    <rPh sb="14" eb="16">
      <t>ジンソク</t>
    </rPh>
    <rPh sb="17" eb="19">
      <t>ジギョウ</t>
    </rPh>
    <rPh sb="20" eb="21">
      <t>スス</t>
    </rPh>
    <phoneticPr fontId="65"/>
  </si>
  <si>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65"/>
  </si>
  <si>
    <t>■</t>
    <phoneticPr fontId="65"/>
  </si>
  <si>
    <t>東京都●●区〇－○</t>
    <rPh sb="0" eb="3">
      <t>トウキョウト</t>
    </rPh>
    <rPh sb="5" eb="6">
      <t>ク</t>
    </rPh>
    <phoneticPr fontId="65"/>
  </si>
  <si>
    <t>東京都●●区〇－○</t>
    <phoneticPr fontId="65"/>
  </si>
  <si>
    <t>●●株式会社</t>
    <rPh sb="2" eb="4">
      <t>カブシキ</t>
    </rPh>
    <rPh sb="4" eb="6">
      <t>カイシャ</t>
    </rPh>
    <phoneticPr fontId="65"/>
  </si>
  <si>
    <t>○○　〇〇</t>
    <phoneticPr fontId="65"/>
  </si>
  <si>
    <t>▲▲　▲▲</t>
    <phoneticPr fontId="65"/>
  </si>
  <si>
    <t>●●●●●●</t>
    <phoneticPr fontId="65"/>
  </si>
  <si>
    <t>●●●●のため</t>
    <phoneticPr fontId="65"/>
  </si>
  <si>
    <t>●●●●●（詳細は別紙1の通り）</t>
    <rPh sb="6" eb="8">
      <t>ショウサイ</t>
    </rPh>
    <rPh sb="9" eb="11">
      <t>ベッシ</t>
    </rPh>
    <rPh sb="13" eb="14">
      <t>トオ</t>
    </rPh>
    <phoneticPr fontId="65"/>
  </si>
  <si>
    <t>株式会社××</t>
    <rPh sb="0" eb="2">
      <t>カブシキ</t>
    </rPh>
    <rPh sb="2" eb="4">
      <t>カイシャ</t>
    </rPh>
    <phoneticPr fontId="65"/>
  </si>
  <si>
    <t>××課</t>
    <rPh sb="2" eb="3">
      <t>カ</t>
    </rPh>
    <phoneticPr fontId="65"/>
  </si>
  <si>
    <t>東京 次郎</t>
    <rPh sb="0" eb="2">
      <t>トウキョウ</t>
    </rPh>
    <rPh sb="3" eb="5">
      <t>ジロウ</t>
    </rPh>
    <phoneticPr fontId="65"/>
  </si>
  <si>
    <t>×××1111＠××××.co.jp</t>
    <phoneticPr fontId="65"/>
  </si>
  <si>
    <t>・暴力団又は暴力団員を雇用している者</t>
    <rPh sb="1" eb="4">
      <t>ボウリョクダン</t>
    </rPh>
    <rPh sb="4" eb="5">
      <t>マタ</t>
    </rPh>
    <rPh sb="9" eb="10">
      <t>イン</t>
    </rPh>
    <rPh sb="11" eb="13">
      <t>コヨウ</t>
    </rPh>
    <rPh sb="17" eb="18">
      <t>モノ</t>
    </rPh>
    <phoneticPr fontId="9"/>
  </si>
  <si>
    <t>共同申請者</t>
    <rPh sb="0" eb="2">
      <t>キョウドウ</t>
    </rPh>
    <rPh sb="2" eb="5">
      <t>シンセイシャ</t>
    </rPh>
    <phoneticPr fontId="17"/>
  </si>
  <si>
    <t>郵送により申請する場合は、申請様式書類（Ｅｘｃｅｌ等）の電子データ等を記録したＣＤ－Ｒ等のメディアを提出してください。</t>
    <phoneticPr fontId="75"/>
  </si>
  <si>
    <t>国等の助成金の交付を受ける場合に提出してください。
交付申請時点で国等の交付決定通知書を受領していない場合は、受領次第提出してください。</t>
    <phoneticPr fontId="75"/>
  </si>
  <si>
    <t>処分制限期間に係る維持管理に必要な費用算出根拠が分かる資料をご提出ください。</t>
    <rPh sb="0" eb="6">
      <t>ショブンセイゲンキカン</t>
    </rPh>
    <rPh sb="7" eb="8">
      <t>カカ</t>
    </rPh>
    <rPh sb="9" eb="13">
      <t>イジカンリ</t>
    </rPh>
    <rPh sb="14" eb="16">
      <t>ヒツヨウ</t>
    </rPh>
    <rPh sb="17" eb="19">
      <t>ヒヨウ</t>
    </rPh>
    <rPh sb="19" eb="21">
      <t>サンシュツ</t>
    </rPh>
    <rPh sb="21" eb="23">
      <t>コンキョ</t>
    </rPh>
    <rPh sb="24" eb="25">
      <t>ワ</t>
    </rPh>
    <rPh sb="27" eb="29">
      <t>シリョウ</t>
    </rPh>
    <rPh sb="31" eb="33">
      <t>テイシュツ</t>
    </rPh>
    <phoneticPr fontId="75"/>
  </si>
  <si>
    <t>省エネルギー診断の対象事業者のみ提出してください。ただし、対象事業者のうち、過去3年以内に省エネルギー診断を受診している事業者は、省エネルギー診断報告書の表紙の写しを提出してください。
省エネルギー診断の対象でない事業者や、その他の理由で受信できない事業者は「省エネルギー推進体制図」を提出してください。</t>
    <rPh sb="0" eb="1">
      <t>ショウ</t>
    </rPh>
    <rPh sb="6" eb="8">
      <t>シンダン</t>
    </rPh>
    <rPh sb="9" eb="11">
      <t>タイショウ</t>
    </rPh>
    <rPh sb="11" eb="13">
      <t>ジギョウ</t>
    </rPh>
    <rPh sb="13" eb="14">
      <t>シャ</t>
    </rPh>
    <rPh sb="16" eb="18">
      <t>テイシュツ</t>
    </rPh>
    <rPh sb="29" eb="31">
      <t>タイショウ</t>
    </rPh>
    <rPh sb="31" eb="33">
      <t>ジギョウ</t>
    </rPh>
    <rPh sb="33" eb="34">
      <t>シャ</t>
    </rPh>
    <rPh sb="38" eb="40">
      <t>カコ</t>
    </rPh>
    <rPh sb="41" eb="42">
      <t>ネン</t>
    </rPh>
    <rPh sb="42" eb="44">
      <t>イナイ</t>
    </rPh>
    <rPh sb="45" eb="46">
      <t>ショウ</t>
    </rPh>
    <rPh sb="51" eb="53">
      <t>シンダン</t>
    </rPh>
    <rPh sb="54" eb="56">
      <t>ジュシン</t>
    </rPh>
    <rPh sb="60" eb="63">
      <t>ジギョウシャ</t>
    </rPh>
    <rPh sb="65" eb="66">
      <t>ショウ</t>
    </rPh>
    <rPh sb="71" eb="73">
      <t>シンダン</t>
    </rPh>
    <rPh sb="73" eb="76">
      <t>ホウコクショ</t>
    </rPh>
    <rPh sb="77" eb="79">
      <t>ヒョウシ</t>
    </rPh>
    <rPh sb="80" eb="81">
      <t>ウツ</t>
    </rPh>
    <rPh sb="83" eb="85">
      <t>テイシュツ</t>
    </rPh>
    <rPh sb="93" eb="94">
      <t>ショウ</t>
    </rPh>
    <rPh sb="99" eb="101">
      <t>シンダン</t>
    </rPh>
    <rPh sb="102" eb="104">
      <t>タイショウ</t>
    </rPh>
    <rPh sb="107" eb="110">
      <t>ジギョウシャ</t>
    </rPh>
    <rPh sb="114" eb="115">
      <t>タ</t>
    </rPh>
    <rPh sb="130" eb="131">
      <t>ショウ</t>
    </rPh>
    <rPh sb="136" eb="141">
      <t>スイシンタイセイズ</t>
    </rPh>
    <rPh sb="143" eb="145">
      <t>テイシュツ</t>
    </rPh>
    <phoneticPr fontId="75"/>
  </si>
  <si>
    <t>「事業実施計画書」（第４号様式）６．実施事業に関する事項の（１）許認可・権利関係等事業実施の前提となる事項及び実施上問題となる事項において、以下の項目を「有」とした場合は、その内容が分かる資料を提出してください。
①　環境に関する調査等
②　地元調整
③　法規制に係る許認可</t>
    <phoneticPr fontId="75"/>
  </si>
  <si>
    <t>助成対象事業者と助成対象設備を設置する施設の所有者が異なる場合に提出してください。
・　以下の書類等を提出してください。
①　施設利用許可証（写し）
②　賃貸借契約書（写し）</t>
    <phoneticPr fontId="65"/>
  </si>
  <si>
    <t>助成対象となる熱利用設備から発生する熱、若しくはバイオマス燃料の一部又は全部を他社に供給する場合に提出してください。
・　供給に関する契約書（案）を提出してください。
・　供給価格から助成金相当分を減額してください。
・　交付申請時点で供給価格が決定している場合は、供給価格から助成金相当分が減額されていることを証明できるコスト計算書等を提出してください。</t>
    <phoneticPr fontId="65"/>
  </si>
  <si>
    <t>リース契約を行う場合に提出してください。
・　リース契約書（案）を提出してください。
・　リース料から助成金相当分を減額してください。
・　交付申請時点でリース料が決定している場合は、リース料から助成金相当分が減額されていることを証明できるリース計算書（助成金の有無で各々、リース料の基本金額、資金コスト（調達金利根拠）、手数料、保険料、税金等を明示）を提出してください。</t>
    <phoneticPr fontId="75"/>
  </si>
  <si>
    <t>地中熱利用設備を導入する場合に提出してください。
・　交付申請時点で熱応答試験を実施していない場合は、実施後、速やかに提出してください。</t>
    <phoneticPr fontId="75"/>
  </si>
  <si>
    <t>バイオマス燃料製造設備を導入する場合に提出してください。
・　「事業実施計画書」（第４号様式）の２．設備の概要に記載した内容の根拠となるもの。</t>
    <phoneticPr fontId="75"/>
  </si>
  <si>
    <t>蓄電池を導入する場合に提出してください。
・　施設で必要とされる負荷側の電力を、使用機器ごとに記載すること。
・　施設で必要とされる負荷側の電力を元に、適切な容量となっていること。
・　ピークシフトを目的に蓄電池を設置する場合は、電力負荷・蓄電池の充放電の時間帯・電力量等がどの様に計画されているかが分かること（シュミレーション等）。</t>
    <phoneticPr fontId="75"/>
  </si>
  <si>
    <t>蓄電池を発災用として導入する場合に提出してください。
・　停電時専用電源の設置場所（配置図）、専用電源設置場所の選定理由、発災用に保持する蓄電容量、発災用に蓄電池から供給される特定負荷、コンセント等までの系統図、停電時の動作説明図、自然放電時の充電機能説明等、確認に必要な書類を添付してください。</t>
    <rPh sb="0" eb="3">
      <t>チクデンチ</t>
    </rPh>
    <rPh sb="4" eb="6">
      <t>ハッサイ</t>
    </rPh>
    <rPh sb="6" eb="7">
      <t>ヨウ</t>
    </rPh>
    <rPh sb="10" eb="12">
      <t>ドウニュウ</t>
    </rPh>
    <rPh sb="14" eb="16">
      <t>バアイ</t>
    </rPh>
    <rPh sb="17" eb="19">
      <t>テイシュツ</t>
    </rPh>
    <rPh sb="29" eb="31">
      <t>テイデン</t>
    </rPh>
    <rPh sb="31" eb="32">
      <t>ジ</t>
    </rPh>
    <rPh sb="32" eb="34">
      <t>センヨウ</t>
    </rPh>
    <rPh sb="34" eb="36">
      <t>デンゲン</t>
    </rPh>
    <rPh sb="37" eb="39">
      <t>セッチ</t>
    </rPh>
    <rPh sb="39" eb="41">
      <t>バショ</t>
    </rPh>
    <rPh sb="42" eb="45">
      <t>ハイチズ</t>
    </rPh>
    <rPh sb="47" eb="49">
      <t>センヨウ</t>
    </rPh>
    <rPh sb="49" eb="51">
      <t>デンゲン</t>
    </rPh>
    <rPh sb="51" eb="53">
      <t>セッチ</t>
    </rPh>
    <rPh sb="53" eb="55">
      <t>バショ</t>
    </rPh>
    <rPh sb="56" eb="58">
      <t>センテイ</t>
    </rPh>
    <rPh sb="58" eb="60">
      <t>リユウ</t>
    </rPh>
    <rPh sb="61" eb="63">
      <t>ハッサイ</t>
    </rPh>
    <rPh sb="63" eb="64">
      <t>ヨウ</t>
    </rPh>
    <rPh sb="65" eb="67">
      <t>ホジ</t>
    </rPh>
    <rPh sb="69" eb="71">
      <t>チクデン</t>
    </rPh>
    <rPh sb="71" eb="73">
      <t>ヨウリョウ</t>
    </rPh>
    <rPh sb="74" eb="76">
      <t>ハッサイ</t>
    </rPh>
    <rPh sb="76" eb="77">
      <t>ヨウ</t>
    </rPh>
    <rPh sb="78" eb="80">
      <t>チクデン</t>
    </rPh>
    <rPh sb="80" eb="81">
      <t>イケ</t>
    </rPh>
    <rPh sb="83" eb="85">
      <t>キョウキュウ</t>
    </rPh>
    <rPh sb="88" eb="90">
      <t>トクテイ</t>
    </rPh>
    <rPh sb="90" eb="92">
      <t>フカ</t>
    </rPh>
    <rPh sb="98" eb="99">
      <t>トウ</t>
    </rPh>
    <rPh sb="102" eb="105">
      <t>ケイトウズ</t>
    </rPh>
    <rPh sb="106" eb="108">
      <t>テイデン</t>
    </rPh>
    <rPh sb="108" eb="109">
      <t>ジ</t>
    </rPh>
    <rPh sb="110" eb="112">
      <t>ドウサ</t>
    </rPh>
    <rPh sb="112" eb="114">
      <t>セツメイ</t>
    </rPh>
    <rPh sb="114" eb="115">
      <t>ズ</t>
    </rPh>
    <rPh sb="116" eb="118">
      <t>シゼン</t>
    </rPh>
    <rPh sb="118" eb="120">
      <t>ホウデン</t>
    </rPh>
    <rPh sb="120" eb="121">
      <t>ジ</t>
    </rPh>
    <rPh sb="122" eb="124">
      <t>ジュウデン</t>
    </rPh>
    <rPh sb="124" eb="126">
      <t>キノウ</t>
    </rPh>
    <rPh sb="126" eb="128">
      <t>セツメイ</t>
    </rPh>
    <rPh sb="128" eb="129">
      <t>トウ</t>
    </rPh>
    <rPh sb="130" eb="132">
      <t>カクニン</t>
    </rPh>
    <rPh sb="133" eb="135">
      <t>ヒツヨウ</t>
    </rPh>
    <rPh sb="136" eb="138">
      <t>ショルイ</t>
    </rPh>
    <rPh sb="139" eb="141">
      <t>テンプ</t>
    </rPh>
    <phoneticPr fontId="75"/>
  </si>
  <si>
    <t>法人の場合に提出してください。（共同申請の場合は、申請者全員分が必要です。）
・　発行から３ヵ月以内のもの
※「法律により直接設立された法人」（実施要綱第５条第１項第１号ケ）に該当する場合は、それを証明する行政機関から通知された許可証等の写しを提出してください。</t>
    <rPh sb="72" eb="74">
      <t>ジッシ</t>
    </rPh>
    <phoneticPr fontId="75"/>
  </si>
  <si>
    <t>個人事業主の場合に提出してください。（共同申請の場合は、申請者全員分が必要です。）
・　直近１か年分
・　以下のいずれかを提出してください。
①　税務代理権限証書の写し
②　税理士・会計士等による青色申告内容が事実と相違ないことの証明（任意様式）
③　税務署の受領印が押印された確定申告書Ｂと所得税青色申告決算書の写し
     ※マイナンバーが記載されている箇所は黒塗りにしてください。
④　事業所得に係る納税通知書等の写し等
※青色申告を行っていない場合は、事前に公社までお問い合わせください。</t>
    <rPh sb="173" eb="175">
      <t>キサイ</t>
    </rPh>
    <rPh sb="180" eb="182">
      <t>カショ</t>
    </rPh>
    <rPh sb="183" eb="185">
      <t>クロヌ</t>
    </rPh>
    <rPh sb="216" eb="218">
      <t>アオイロ</t>
    </rPh>
    <rPh sb="218" eb="220">
      <t>シンコク</t>
    </rPh>
    <rPh sb="221" eb="222">
      <t>オコナ</t>
    </rPh>
    <rPh sb="227" eb="229">
      <t>バアイ</t>
    </rPh>
    <rPh sb="231" eb="233">
      <t>ジゼン</t>
    </rPh>
    <rPh sb="234" eb="236">
      <t>コウシャ</t>
    </rPh>
    <rPh sb="239" eb="240">
      <t>ト</t>
    </rPh>
    <rPh sb="241" eb="242">
      <t>ア</t>
    </rPh>
    <phoneticPr fontId="75"/>
  </si>
  <si>
    <t>助成対象設備を設置する場所の登記簿謄本を提出してください。
・　発行から３ヵ月以内のもの
①　建物の場合：現在事項全部証明書（建物）（ただし、新築で未登記の場合は、確認申請書、確認済証又は検査済み証の写しを提出してください。）
②　土地の場合：現在事項全部証明書（土地）
・　表題部及び権利部の記載があるもの
③　設置場所が登記を要しない場合：事前に公社までお問い合わせください。</t>
    <rPh sb="71" eb="73">
      <t>シンチク</t>
    </rPh>
    <rPh sb="157" eb="159">
      <t>セッチ</t>
    </rPh>
    <rPh sb="159" eb="161">
      <t>バショ</t>
    </rPh>
    <rPh sb="162" eb="164">
      <t>トウキ</t>
    </rPh>
    <rPh sb="165" eb="166">
      <t>ヨウ</t>
    </rPh>
    <rPh sb="169" eb="171">
      <t>バアイ</t>
    </rPh>
    <rPh sb="172" eb="174">
      <t>ジゼン</t>
    </rPh>
    <rPh sb="175" eb="177">
      <t>コウシャ</t>
    </rPh>
    <phoneticPr fontId="75"/>
  </si>
  <si>
    <t>中小企業者（実施要綱第３条第１項第九号）に該当する場合に提出してください（個人事業主の場合は不要です。）。
・　資本金の額又は出資の総額、或いは従業員数が確認できるもの
（従業員数の確認ができるもの：「給与所得の源泉徴収票等の法定調書合計表」や「給与所得・退職所得等の所得税徴収高計算書」など。ただし、税務署の押印のあるもの。）
※「登記簿謄本（現在事項全部証明書又は履歴事項全部証明書）の写し」添付資料１にて確認できる場合は不要です。</t>
    <rPh sb="16" eb="17">
      <t>ダイ</t>
    </rPh>
    <rPh sb="17" eb="18">
      <t>９</t>
    </rPh>
    <rPh sb="18" eb="19">
      <t>ゴウ</t>
    </rPh>
    <phoneticPr fontId="75"/>
  </si>
  <si>
    <r>
      <t>助成事業に要する経費及び助成対象経費の根拠となる見積書を提出してください。
・　「事業実施計画書」（第４号様式）の２．設備の概要及び「助成対象事業経費内訳」（共通様式）の記載項目と突合できるように番号等を付け、その番号等を記載してください。また、機器については、「設備の仕様内容がわかるもの」（添付資料</t>
    </r>
    <r>
      <rPr>
        <sz val="10"/>
        <rFont val="ＭＳ Ｐ明朝"/>
        <family val="1"/>
        <charset val="128"/>
      </rPr>
      <t>７</t>
    </r>
    <r>
      <rPr>
        <sz val="10"/>
        <color theme="1"/>
        <rFont val="ＭＳ Ｐ明朝"/>
        <family val="1"/>
        <charset val="128"/>
      </rPr>
      <t>）と整合性を必要に応じてとってください。
・　経費の区分（設計費、設備費、工事費の区分）及び助成対象経費が明確に分かるように内訳を記載してください。
・　競争により請負会社を選定する必要があります（ただし、公社が認めた場合を除く。）。選定方法の確認のため、2社以上の見積書を提出してください（契約締結は交付決定通知発行後に行ってください。）。
・　競争により請負会社を選定する場合は、同等程度の仕様として認められるものを徴収してください。</t>
    </r>
    <phoneticPr fontId="75"/>
  </si>
  <si>
    <t>「事業実施計画書」（第４号様式）の２．設備の概要URLが明示できない場合は、機器の仕様、メーカー名、型式、能力等が確認できるものを提出してください。
対象機器が確認できるよう、マーカー等で印を付けてください。</t>
    <phoneticPr fontId="75"/>
  </si>
  <si>
    <t>※太陽光発電設備以外の設備を導入される場合は、事前に公社までお問い合わせください。
・　助成対象となる設備間の関係性や電気の流れが確認できるよう記載してください。
・　助成対象範囲と対象外範囲を明確に色分けし（例：助成対象範囲を赤色、助成対象範囲外を黒色）、凡例等で示してください。
・　複数の設備（既設も含む）を記載する場合は、全体の配置が分かるようにしてください。また、共通利用設備がある場合は、その範囲を示してください。
・　助成対象機器の名称の近傍に、「事業実施計画書」（第４号様式）の２．設備の概要及び「助成対象事業経費内訳」（共通様式）に記載されている見積番号を記載してください。</t>
    <rPh sb="1" eb="4">
      <t>タイヨウコウ</t>
    </rPh>
    <rPh sb="4" eb="6">
      <t>ハツデン</t>
    </rPh>
    <rPh sb="6" eb="8">
      <t>セツビ</t>
    </rPh>
    <rPh sb="8" eb="10">
      <t>イガイ</t>
    </rPh>
    <rPh sb="11" eb="13">
      <t>セツビ</t>
    </rPh>
    <rPh sb="14" eb="16">
      <t>ドウニュウ</t>
    </rPh>
    <rPh sb="19" eb="21">
      <t>バアイ</t>
    </rPh>
    <rPh sb="23" eb="25">
      <t>ジゼン</t>
    </rPh>
    <rPh sb="26" eb="28">
      <t>コウシャ</t>
    </rPh>
    <phoneticPr fontId="75"/>
  </si>
  <si>
    <t>※太陽光発電設備以外の設備を導入される場合は、事前に公社までお問い合わせください。
・　助成対象となる発電設備等を確認できるよう作成してください。
・　助成対象範囲と対象外範囲を明確に色分けし（例：助成対象範囲を赤色、助成対象範囲外を黒色）、凡例等で示してください。
・　複数の設備（既設も含む）を記載する場合は、全体の配置が分かるようにしてください。また、共通利用設備がある場合は、その範囲を示してください。
　電力会社との責任分界点から、発電設備までの接続を確認できるよう記載してください。
・　発電設備が構内電気系統と接続する連系点を記入し、明確に分かるように色分け等してください。なお、連系点が複数ある場合には、全数記載してください。
・　助成対象機器の名称の近傍に、「事業実施計画書」（第４号様式）の２．設備の概要及び「助成対象事業経費内訳」（共通様式）に記載されている見積番号を記載してください。</t>
    <phoneticPr fontId="65"/>
  </si>
  <si>
    <t>※太陽光発電設備以外の設備を導入される場合は、事前に公社までお問い合わせください。
・導入設備と設置場所の寸法を記載した平面図と立面図を作成してください。
・「事業実施計画書」（第４号様式）の２．設備の概要へ記載した機器はすべて平面図へ記載してください。
太陽光発電設備の場合は、太陽電池モジュールの角度・方位を付記してください。
助成対象範囲と対象外範囲を明確に色分けし（例：助成対象範囲を赤色、助成対象範囲外を黒色）、凡例等で示してください。
複数の設備（既設も含む）を記載する場合は、全体の配置が分かるようにしてください。また、共通利用設備がある場合は、その範囲を示してください。
・　助成対象機器の名称の近傍に、「事業実施計画書」（第４号様式）の２．設備の概要及び「助成対象事業経費内訳」（共通様式）に記載されている見積番号を記載してください。</t>
    <rPh sb="1" eb="4">
      <t>タイヨウコウ</t>
    </rPh>
    <rPh sb="4" eb="6">
      <t>ハツデン</t>
    </rPh>
    <rPh sb="6" eb="8">
      <t>セツビ</t>
    </rPh>
    <rPh sb="8" eb="10">
      <t>イガイ</t>
    </rPh>
    <rPh sb="11" eb="13">
      <t>セツビ</t>
    </rPh>
    <rPh sb="14" eb="16">
      <t>ドウニュウ</t>
    </rPh>
    <rPh sb="19" eb="21">
      <t>バアイ</t>
    </rPh>
    <rPh sb="43" eb="45">
      <t>ドウニュウ</t>
    </rPh>
    <rPh sb="45" eb="47">
      <t>セツビ</t>
    </rPh>
    <rPh sb="48" eb="52">
      <t>セッチバショ</t>
    </rPh>
    <phoneticPr fontId="75"/>
  </si>
  <si>
    <t>「事業実施計画書」（第４号様式）の３．導入効果「想定電力消費量」の計算根拠となるシュミレーションデータを作成してください。
・　以下のいずれかの方法にて計算根拠を示してください。
＜発電等設備＞
　①　既築の施設の場合
　⇒直近１年間の根拠資料（電気事業者発行の使用電力量が記載されている書類）を提出してください。
　②　新築の施設の場合
　⇒積算根拠を明確にした資料を提出してください。
例１）　新築の施設で使用予定の機器一覧を作成し、その機器の出力や使用予定時間から消費電力量を計算した資料
例２）　同規模の建物（設備の導入施設との面積比±10％）で、類似した使用用途である建物の使用実績から消費電力量を推計した資料（建物の登記簿謄本（全部事項証明書）、直近１年間の根拠資料）
＜熱利用設備＞
　①　施設の設計基準により熱量を計算する場合：
　⇒熱量積算根拠を添付して下さい。  
　②　（熱供給設備の定格消費エネルギー）×（熱供給設備の運転時間）×（負荷率） より計算する場合
　⇒運転時間と負荷率を裏付ける資料を添付して下さい。
　③　実績値（燃料量、電気使用量等）より計算する場合
　⇒実績値の根拠となる資料を提出してください。</t>
    <rPh sb="259" eb="261">
      <t>セツビ</t>
    </rPh>
    <rPh sb="262" eb="264">
      <t>ドウニュウ</t>
    </rPh>
    <rPh sb="264" eb="266">
      <t>シセツ</t>
    </rPh>
    <rPh sb="268" eb="270">
      <t>メンセキ</t>
    </rPh>
    <rPh sb="270" eb="271">
      <t>ヒ</t>
    </rPh>
    <rPh sb="278" eb="280">
      <t>ルイジ</t>
    </rPh>
    <rPh sb="282" eb="284">
      <t>シヨウ</t>
    </rPh>
    <rPh sb="284" eb="286">
      <t>ヨウト</t>
    </rPh>
    <rPh sb="289" eb="291">
      <t>タテモノ</t>
    </rPh>
    <phoneticPr fontId="75"/>
  </si>
  <si>
    <t>「事業実施計画書」（第４号様式）の３．導入効果「想定発電電力量」の計算根拠となるシュミレーションデータを作成してください。
・　「事業実施計画書」（第４号様式）の２．設備の概要へ記載した機器の能力と整合性がとれること。
・　バイオマス発電設備又はバイオマス熱利用設備を導入する場合は、「低位発熱量を証明する資料」（添付資料16）に記載された機器の能力と整合性がとれること。
・　太陽光発電設備及び太陽熱利用設備については、周辺の建物や樹木等の影による影響も考慮してシュミレーションしてください。</t>
    <phoneticPr fontId="75"/>
  </si>
  <si>
    <t>太陽熱利用設備を導入する場合に提出してください。
・　日本産業規格「ＪＩＳ A 4112（太陽集熱器）」で規定する性能と同等以上の性能を有することが証明できるもの
＜ＪＩＳの認証を取得している場合＞
「ＪＩＳマーク表示制度認証書」の写し等を提出してください。
＜ＪＩＳの認証を取得していない場合＞
ＪＩＳの認証を取得していない場合は、以下の書類を提出してください。
①　立ち会い試験結果等性能評価結果
 　・　ＪＩＳＡ4112に定められた集熱性能については、第三者機関の立ち会い試験結果等性能評価結果
　 ・　ＪＩＳＡ4112に定められたその他の性能項目については、各社の自社試験等で確認されているもの
②　仕様が分かるもの（種類、寸法、集熱器総面積、材質等）
③ 日本産業規格への適合性の認証に関する省令第２条第１項４号イと同等の社内品質管理規格又はＩＳＯ９００１の認証取得を証明する書類
※　一般財団法人ベターリビングの優良住宅部品（ＢＬ部品）認定を受けている機器を設置する場合は、ＢＬ部品認定書、認定書付属書及び性能表示書の写し等の提出でも可とします。（その場合、上記①から③の書類を提出する必要はありません。）</t>
    <rPh sb="29" eb="31">
      <t>サンギョウ</t>
    </rPh>
    <phoneticPr fontId="75"/>
  </si>
  <si>
    <t>地熱発電設備及び地中熱利用を導入する場合に提出してください。
・　調査堀及び掘削本数、深度、地熱源に関する資料等
・　交付申請時点で掘削を実施していない場合は、実施次第、提出してください。</t>
    <rPh sb="6" eb="7">
      <t>オヨ</t>
    </rPh>
    <rPh sb="8" eb="10">
      <t>チチュウ</t>
    </rPh>
    <rPh sb="10" eb="11">
      <t>ネツ</t>
    </rPh>
    <rPh sb="11" eb="13">
      <t>リヨウ</t>
    </rPh>
    <phoneticPr fontId="75"/>
  </si>
  <si>
    <t>バイオマス発電又はバイオマス熱利用を導入する場合に提出してください。
・　バイオマスの調達計画が確認できるもの(契約書、覚書等)</t>
    <phoneticPr fontId="75"/>
  </si>
  <si>
    <t>バイオマス発電又はバイオマス熱利用を導入する場合に提出してください。
・　「バイオマス依存率計算書」（第４号様式別紙3）及び「再エネ設備から供給される発電量又は熱量の計算根拠」（添付資料11）と整合性がとれること。
・　低位発熱量を分析した分析報告書、または製品保証書等</t>
    <phoneticPr fontId="75"/>
  </si>
  <si>
    <t>バイオマス発電又はバイオマス熱利用を導入する場合に提出してください。
・　発生した灰の処分計画が確認できるもの(契約書、覚書等)</t>
    <phoneticPr fontId="75"/>
  </si>
  <si>
    <t>竣工後の図面を提出してください。（記載方法は、交付申請時と同様です。）</t>
    <phoneticPr fontId="75"/>
  </si>
  <si>
    <t>発電設備等を導入する場合（バイオマス熱利用については、バイオマスコージェネレーション（熱電併給）を導入する場合）に、竣工後の図面を提出してください。（記載方法は、交付申請時と同様です。）</t>
    <phoneticPr fontId="75"/>
  </si>
  <si>
    <t>竣工後の図面を提出してください。（記載方法は、基本的には交付申請時と同様です。）</t>
    <rPh sb="23" eb="26">
      <t>キホンテキ</t>
    </rPh>
    <phoneticPr fontId="75"/>
  </si>
  <si>
    <t>・ 「事業実施計画書」（第４号様式）の２．設備の概要と型式名等が突合できるようにしてください。
・ 「事業実施計画書」（第４号様式）の２．設備の概要の型式・製造番号の表示が欠けず、アルファベットや数字等が明確に読み取れるものを提出してください。。
・　同一型式の機器は、代表となるものを1枚撮影し、提出してください。
・　1つの設備種別に複数の型式がある場合は、型式毎に写真を撮影し、提出してください。
※写真はカラーで提出してください。</t>
    <rPh sb="113" eb="115">
      <t>テイシュツ</t>
    </rPh>
    <rPh sb="126" eb="130">
      <t>ドウイツカタシキ</t>
    </rPh>
    <rPh sb="131" eb="133">
      <t>キキ</t>
    </rPh>
    <rPh sb="135" eb="137">
      <t>ダイヒョウ</t>
    </rPh>
    <rPh sb="144" eb="147">
      <t>マイサツエイ</t>
    </rPh>
    <rPh sb="149" eb="151">
      <t>テイシュツ</t>
    </rPh>
    <rPh sb="164" eb="166">
      <t>セツビ</t>
    </rPh>
    <rPh sb="166" eb="168">
      <t>シュベツ</t>
    </rPh>
    <rPh sb="169" eb="171">
      <t>フクスウ</t>
    </rPh>
    <rPh sb="172" eb="174">
      <t>カタシキ</t>
    </rPh>
    <rPh sb="177" eb="179">
      <t>バアイ</t>
    </rPh>
    <rPh sb="181" eb="183">
      <t>カタシキ</t>
    </rPh>
    <rPh sb="183" eb="184">
      <t>マイ</t>
    </rPh>
    <phoneticPr fontId="75"/>
  </si>
  <si>
    <t>助成対象設備の工事前及び工事完了後の設置状態を示す写真を撮影し、提出してください。
「事業実施計画書」（第４号様式）の２．設備の概要の各機器搬入時に、数量が突合できる写真を撮影し、ご提出ください。
※写真はカラーで提出してください。</t>
    <rPh sb="67" eb="68">
      <t>カク</t>
    </rPh>
    <rPh sb="68" eb="70">
      <t>キキ</t>
    </rPh>
    <rPh sb="70" eb="73">
      <t>ハンニュウジ</t>
    </rPh>
    <rPh sb="75" eb="77">
      <t>スウリョウ</t>
    </rPh>
    <rPh sb="78" eb="80">
      <t>トツゴウ</t>
    </rPh>
    <rPh sb="83" eb="85">
      <t>シャシン</t>
    </rPh>
    <rPh sb="86" eb="88">
      <t>サツエイ</t>
    </rPh>
    <rPh sb="91" eb="93">
      <t>テイシュツ</t>
    </rPh>
    <rPh sb="100" eb="102">
      <t>シャシン</t>
    </rPh>
    <rPh sb="107" eb="109">
      <t>テイシュツ</t>
    </rPh>
    <phoneticPr fontId="75"/>
  </si>
  <si>
    <t>発災時に事務所2階を従業員の一時待機場所としており、携帯等の通信機器の充電を行うことができるようにするため。</t>
    <phoneticPr fontId="75"/>
  </si>
  <si>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75"/>
  </si>
  <si>
    <t>事務所照明</t>
    <rPh sb="0" eb="2">
      <t>ジム</t>
    </rPh>
    <rPh sb="2" eb="3">
      <t>ショ</t>
    </rPh>
    <rPh sb="3" eb="5">
      <t>ショウメイ</t>
    </rPh>
    <phoneticPr fontId="64"/>
  </si>
  <si>
    <t>非常用コンセント(PC用)</t>
    <rPh sb="0" eb="3">
      <t>ヒジョウヨウ</t>
    </rPh>
    <rPh sb="11" eb="12">
      <t>ヨウ</t>
    </rPh>
    <phoneticPr fontId="64"/>
  </si>
  <si>
    <t>非常用コンセント(携帯用)</t>
    <rPh sb="0" eb="3">
      <t>ヒジョウヨウ</t>
    </rPh>
    <rPh sb="9" eb="11">
      <t>ケイタイ</t>
    </rPh>
    <rPh sb="11" eb="12">
      <t>ヨウ</t>
    </rPh>
    <phoneticPr fontId="64"/>
  </si>
  <si>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75"/>
  </si>
  <si>
    <t>共通様式のとおり</t>
    <phoneticPr fontId="75"/>
  </si>
  <si>
    <t xml:space="preserve">78 洗濯・理容・美容・浴場業 </t>
    <rPh sb="3" eb="5">
      <t>センタク</t>
    </rPh>
    <rPh sb="6" eb="8">
      <t>リヨウ</t>
    </rPh>
    <phoneticPr fontId="27"/>
  </si>
  <si>
    <t>220,000円/kWh</t>
    <rPh sb="7" eb="8">
      <t>エン</t>
    </rPh>
    <phoneticPr fontId="75"/>
  </si>
  <si>
    <t>3/4</t>
  </si>
  <si>
    <t>3/4</t>
    <phoneticPr fontId="75"/>
  </si>
  <si>
    <t>220,000円/kWh</t>
    <rPh sb="7" eb="8">
      <t>エン</t>
    </rPh>
    <phoneticPr fontId="65"/>
  </si>
  <si>
    <t>部分を入力してください。</t>
    <rPh sb="0" eb="2">
      <t>ブブン</t>
    </rPh>
    <rPh sb="3" eb="5">
      <t>ニュウリョク</t>
    </rPh>
    <phoneticPr fontId="75"/>
  </si>
  <si>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</si>
  <si>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←着手日：契約完了日</t>
    <rPh sb="1" eb="3">
      <t>チャクシュ</t>
    </rPh>
    <rPh sb="3" eb="4">
      <t>ビ</t>
    </rPh>
    <rPh sb="5" eb="7">
      <t>ケイヤク</t>
    </rPh>
    <rPh sb="7" eb="9">
      <t>カンリョウ</t>
    </rPh>
    <rPh sb="9" eb="10">
      <t>ヒ</t>
    </rPh>
    <phoneticPr fontId="9"/>
  </si>
  <si>
    <t>←完了日：施工業者への支払日</t>
    <rPh sb="1" eb="3">
      <t>カンリョウ</t>
    </rPh>
    <rPh sb="3" eb="4">
      <t>ヒ</t>
    </rPh>
    <rPh sb="5" eb="7">
      <t>セコウ</t>
    </rPh>
    <rPh sb="7" eb="9">
      <t>ギョウシャ</t>
    </rPh>
    <rPh sb="11" eb="13">
      <t>シハライ</t>
    </rPh>
    <rPh sb="13" eb="14">
      <t>ヒ</t>
    </rPh>
    <phoneticPr fontId="9"/>
  </si>
  <si>
    <t xml:space="preserve">←交付決定時の助成金額を入力してください。
</t>
    <phoneticPr fontId="65"/>
  </si>
  <si>
    <t>←第一面で算出された差額をベースに入力してください。</t>
    <rPh sb="1" eb="4">
      <t>ダイイチメン</t>
    </rPh>
    <rPh sb="5" eb="7">
      <t>サンシュツ</t>
    </rPh>
    <rPh sb="10" eb="12">
      <t>サガク</t>
    </rPh>
    <rPh sb="17" eb="19">
      <t>ニュウリョク</t>
    </rPh>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</si>
</sst>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yyyy&quot;年&quot;m&quot;月&quot;d&quot;日&quot;;@"/>
    <numFmt numFmtId="177" formatCode="#,##0;&quot;▲ &quot;#,##0"/>
    <numFmt numFmtId="178" formatCode="#,##0.00;&quot;▲ &quot;#,##0.00"/>
    <numFmt numFmtId="179" formatCode="#,##0.0;&quot;▲ &quot;#,##0.0"/>
    <numFmt numFmtId="180" formatCode="#,##0.00_);\(#,##0.00\)"/>
    <numFmt numFmtId="181" formatCode="0.0_ "/>
    <numFmt numFmtId="182" formatCode="#,##0_);[Red]\(#,##0\)"/>
    <numFmt numFmtId="183" formatCode="0.00_ "/>
    <numFmt numFmtId="184" formatCode="yyyy&quot;年&quot;m&quot;月&quot;;@"/>
    <numFmt numFmtId="185" formatCode="#,##0_ ;[Red]\-#,##0\ "/>
    <numFmt numFmtId="186" formatCode="#,##0.0_ ;[Red]\-#,##0.0\ "/>
    <numFmt numFmtId="187" formatCode="0.000"/>
    <numFmt numFmtId="188" formatCode="[&lt;=999]000;[&lt;=9999]000\-00;000\-0000"/>
    <numFmt numFmtId="189" formatCode="&quot;〒&quot;000\-0000"/>
    <numFmt numFmtId="190" formatCode="#,##0.0;[Red]\-#,##0.0"/>
    <numFmt numFmtId="191" formatCode="0_ "/>
    <numFmt numFmtId="192" formatCode="0.0"/>
    <numFmt numFmtId="193" formatCode="#,##0.000000000;[Red]\-#,##0.000000000"/>
    <numFmt numFmtId="194" formatCode="0.00000"/>
    <numFmt numFmtId="195" formatCode="0.00_);[Red]\(0.00\)"/>
    <numFmt numFmtId="196" formatCode="0_);[Red]\(0\)"/>
    <numFmt numFmtId="197" formatCode="#,##0_);\(#,##0\)"/>
    <numFmt numFmtId="198" formatCode="0;\-0;0"/>
  </numFmts>
  <fonts count="16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vertAlign val="superscript"/>
      <sz val="11"/>
      <color indexed="8"/>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6"/>
      <name val="ＭＳ Ｐゴシック"/>
      <family val="3"/>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6"/>
      <name val="ＭＳ Ｐゴシック"/>
      <family val="3"/>
      <charset val="128"/>
    </font>
    <font>
      <sz val="8"/>
      <name val="ＭＳ ゴシック"/>
      <family val="3"/>
      <charset val="128"/>
    </font>
    <font>
      <sz val="9"/>
      <name val="ＭＳ Ｐ明朝"/>
      <family val="1"/>
      <charset val="128"/>
    </font>
    <font>
      <sz val="6"/>
      <name val="ＭＳ Ｐゴシック"/>
      <family val="3"/>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2"/>
      <color theme="1"/>
      <name val="ＭＳ Ｐゴシック"/>
      <family val="3"/>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b/>
      <sz val="14"/>
      <color theme="1"/>
      <name val="ＭＳ Ｐ明朝"/>
      <family val="1"/>
      <charset val="128"/>
    </font>
    <font>
      <sz val="11"/>
      <color rgb="FFC00000"/>
      <name val="ＭＳ Ｐ明朝"/>
      <family val="1"/>
      <charset val="128"/>
    </font>
    <font>
      <sz val="11"/>
      <color theme="1"/>
      <name val="ＭＳ Ｐゴシック"/>
      <family val="3"/>
      <charset val="128"/>
    </font>
    <font>
      <b/>
      <sz val="11"/>
      <color theme="1"/>
      <name val="ＭＳ Ｐゴシック"/>
      <family val="3"/>
      <charset val="128"/>
    </font>
    <font>
      <sz val="18"/>
      <color theme="1"/>
      <name val="ＭＳ Ｐ明朝"/>
      <family val="1"/>
      <charset val="128"/>
    </font>
    <font>
      <b/>
      <u/>
      <sz val="11"/>
      <color rgb="FFC00000"/>
      <name val="ＭＳ Ｐゴシック"/>
      <family val="3"/>
      <charset val="128"/>
      <scheme val="minor"/>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sz val="11"/>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20"/>
      <color rgb="FFFF0000"/>
      <name val="ＭＳ Ｐゴシック"/>
      <family val="3"/>
      <charset val="128"/>
      <scheme val="minor"/>
    </font>
    <font>
      <b/>
      <sz val="11"/>
      <color rgb="FFFF0000"/>
      <name val="ＭＳ Ｐ明朝"/>
      <family val="1"/>
      <charset val="128"/>
    </font>
    <font>
      <u/>
      <sz val="11"/>
      <color theme="1"/>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8"/>
      <color rgb="FFFF0000"/>
      <name val="ＭＳ Ｐゴシック"/>
      <family val="3"/>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u/>
      <sz val="12.65"/>
      <color theme="10"/>
      <name val="ＭＳ Ｐ明朝"/>
      <family val="1"/>
      <charset val="128"/>
    </font>
    <font>
      <sz val="9"/>
      <color rgb="FFFF0000"/>
      <name val="ＭＳ Ｐ明朝"/>
      <family val="1"/>
      <charset val="128"/>
    </font>
    <font>
      <sz val="6"/>
      <color rgb="FFFF0000"/>
      <name val="ＭＳ Ｐ明朝"/>
      <family val="1"/>
      <charset val="128"/>
    </font>
    <font>
      <b/>
      <sz val="16"/>
      <color rgb="FFFF0000"/>
      <name val="ＭＳ Ｐ明朝"/>
      <family val="1"/>
      <charset val="128"/>
    </font>
    <font>
      <sz val="9"/>
      <color theme="1"/>
      <name val="ＭＳ Ｐゴシック"/>
      <family val="2"/>
      <charset val="128"/>
      <scheme val="minor"/>
    </font>
    <font>
      <b/>
      <sz val="9"/>
      <color indexed="81"/>
      <name val="MS P ゴシック"/>
      <family val="3"/>
      <charset val="128"/>
    </font>
    <font>
      <sz val="9"/>
      <color indexed="81"/>
      <name val="MS P ゴシック"/>
      <family val="3"/>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u/>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0"/>
      <color theme="10"/>
      <name val="Times New Roman"/>
      <family val="1"/>
    </font>
    <font>
      <u/>
      <sz val="11"/>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b/>
      <sz val="6"/>
      <name val="ＭＳ Ｐ明朝"/>
      <family val="1"/>
      <charset val="128"/>
    </font>
    <font>
      <sz val="6"/>
      <name val="ＭＳ Ｐ明朝"/>
      <family val="1"/>
      <charset val="128"/>
    </font>
    <font>
      <sz val="11"/>
      <name val="ＭＳ 明朝"/>
      <family val="1"/>
      <charset val="128"/>
    </font>
    <font>
      <sz val="22"/>
      <name val="ＭＳ Ｐ明朝"/>
      <family val="1"/>
      <charset val="128"/>
    </font>
    <font>
      <strike/>
      <sz val="10.5"/>
      <color rgb="FFFF0000"/>
      <name val="ＭＳ Ｐ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u/>
      <sz val="9"/>
      <color theme="1"/>
      <name val="ＭＳ 明朝"/>
      <family val="1"/>
      <charset val="128"/>
    </font>
    <font>
      <b/>
      <sz val="6"/>
      <color theme="1"/>
      <name val="ＭＳ Ｐ明朝"/>
      <family val="1"/>
      <charset val="128"/>
    </font>
    <font>
      <b/>
      <sz val="9"/>
      <color theme="1"/>
      <name val="ＭＳ Ｐ明朝"/>
      <family val="1"/>
      <charset val="128"/>
    </font>
    <font>
      <sz val="16"/>
      <color theme="1"/>
      <name val="ＭＳ Ｐ明朝"/>
      <family val="1"/>
      <charset val="128"/>
    </font>
    <font>
      <b/>
      <sz val="10"/>
      <color theme="1"/>
      <name val="ＭＳ Ｐ明朝"/>
      <family val="1"/>
      <charset val="128"/>
    </font>
    <font>
      <b/>
      <sz val="9"/>
      <color rgb="FFFF0000"/>
      <name val="ＭＳ Ｐ明朝"/>
      <family val="1"/>
      <charset val="128"/>
    </font>
    <font>
      <sz val="16"/>
      <name val="ＭＳ Ｐ明朝"/>
      <family val="1"/>
      <charset val="128"/>
    </font>
    <font>
      <b/>
      <sz val="8"/>
      <color theme="1"/>
      <name val="ＭＳ Ｐ明朝"/>
      <family val="1"/>
      <charset val="128"/>
    </font>
    <font>
      <sz val="8.5"/>
      <color theme="1"/>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ajor"/>
    </font>
    <font>
      <b/>
      <sz val="12"/>
      <color theme="1"/>
      <name val="ＭＳ Ｐゴシック"/>
      <family val="3"/>
      <charset val="128"/>
      <scheme val="major"/>
    </font>
    <font>
      <b/>
      <sz val="12"/>
      <color rgb="FFFF0000"/>
      <name val="ＭＳ Ｐゴシック"/>
      <family val="3"/>
      <charset val="128"/>
      <scheme val="major"/>
    </font>
    <font>
      <sz val="12"/>
      <name val="ＭＳ Ｐゴシック"/>
      <family val="3"/>
      <charset val="128"/>
      <scheme val="major"/>
    </font>
    <font>
      <sz val="12.65"/>
      <name val="ＭＳ Ｐ明朝"/>
      <family val="1"/>
      <charset val="128"/>
    </font>
    <font>
      <sz val="12.65"/>
      <name val="ＭＳ Ｐゴシック"/>
      <family val="3"/>
      <charset val="128"/>
    </font>
    <font>
      <u/>
      <sz val="12.65"/>
      <color rgb="FFFF0000"/>
      <name val="ＭＳ Ｐゴシック"/>
      <family val="3"/>
      <charset val="128"/>
    </font>
    <font>
      <sz val="11"/>
      <color rgb="FFFF0000"/>
      <name val="ＭＳ Ｐゴシック"/>
      <family val="3"/>
      <charset val="128"/>
      <scheme val="minor"/>
    </font>
    <font>
      <sz val="10"/>
      <color rgb="FFFF0000"/>
      <name val="ＭＳ Ｐ明朝"/>
      <family val="1"/>
      <charset val="128"/>
    </font>
    <font>
      <sz val="10"/>
      <color rgb="FFC00000"/>
      <name val="ＭＳ Ｐ明朝"/>
      <family val="1"/>
      <charset val="128"/>
    </font>
    <font>
      <sz val="9"/>
      <color rgb="FFC00000"/>
      <name val="ＭＳ Ｐ明朝"/>
      <family val="1"/>
      <charset val="128"/>
    </font>
    <font>
      <sz val="10.5"/>
      <color rgb="FFC00000"/>
      <name val="ＭＳ Ｐ明朝"/>
      <family val="1"/>
      <charset val="128"/>
    </font>
    <font>
      <sz val="11"/>
      <color rgb="FFC00000"/>
      <name val="ＭＳ Ｐゴシック"/>
      <family val="2"/>
      <charset val="128"/>
      <scheme val="minor"/>
    </font>
    <font>
      <sz val="11"/>
      <color rgb="FFC00000"/>
      <name val="ＭＳ Ｐゴシック"/>
      <family val="3"/>
      <charset val="128"/>
      <scheme val="minor"/>
    </font>
    <font>
      <sz val="11"/>
      <color rgb="FFFF0000"/>
      <name val="ＭＳ Ｐゴシック"/>
      <family val="2"/>
      <charset val="128"/>
      <scheme val="minor"/>
    </font>
    <font>
      <sz val="12"/>
      <color rgb="FFC00000"/>
      <name val="ＭＳ Ｐ明朝"/>
      <family val="1"/>
      <charset val="128"/>
    </font>
    <font>
      <sz val="14"/>
      <color rgb="FFC00000"/>
      <name val="ＭＳ Ｐ明朝"/>
      <family val="1"/>
      <charset val="128"/>
    </font>
    <font>
      <sz val="11"/>
      <color rgb="FFC00000"/>
      <name val="ＭＳ Ｐゴシック"/>
      <family val="3"/>
      <charset val="128"/>
    </font>
    <font>
      <sz val="12"/>
      <color rgb="FFC00000"/>
      <name val="ＭＳ Ｐゴシック"/>
      <family val="3"/>
      <charset val="128"/>
      <scheme val="major"/>
    </font>
  </fonts>
  <fills count="14">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FF"/>
      </patternFill>
    </fill>
    <fill>
      <patternFill patternType="solid">
        <fgColor theme="8" tint="0.59999389629810485"/>
        <bgColor indexed="64"/>
      </patternFill>
    </fill>
    <fill>
      <patternFill patternType="solid">
        <fgColor theme="0" tint="-0.14999847407452621"/>
        <bgColor indexed="64"/>
      </patternFill>
    </fill>
  </fills>
  <borders count="111">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top style="hair">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dotted">
        <color indexed="64"/>
      </right>
      <top style="medium">
        <color indexed="64"/>
      </top>
      <bottom/>
      <diagonal/>
    </border>
    <border>
      <left/>
      <right style="dotted">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diagonal/>
    </border>
    <border>
      <left style="medium">
        <color auto="1"/>
      </left>
      <right/>
      <top style="thin">
        <color indexed="64"/>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ck">
        <color indexed="64"/>
      </left>
      <right/>
      <top style="thin">
        <color indexed="64"/>
      </top>
      <bottom/>
      <diagonal/>
    </border>
  </borders>
  <cellStyleXfs count="24">
    <xf numFmtId="0" fontId="0" fillId="0" borderId="0">
      <alignment vertical="center"/>
    </xf>
    <xf numFmtId="0" fontId="34" fillId="0" borderId="0" applyNumberFormat="0" applyFill="0" applyBorder="0" applyAlignment="0" applyProtection="0">
      <alignment vertical="top"/>
      <protection locked="0"/>
    </xf>
    <xf numFmtId="38" fontId="33" fillId="0" borderId="0" applyFont="0" applyFill="0" applyBorder="0" applyAlignment="0" applyProtection="0">
      <alignment vertical="center"/>
    </xf>
    <xf numFmtId="38" fontId="18" fillId="0" borderId="0" applyFont="0" applyFill="0" applyBorder="0" applyAlignment="0" applyProtection="0">
      <alignment vertical="center"/>
    </xf>
    <xf numFmtId="0" fontId="18" fillId="0" borderId="0">
      <alignment vertical="center"/>
    </xf>
    <xf numFmtId="0" fontId="25" fillId="0" borderId="0"/>
    <xf numFmtId="0" fontId="35" fillId="0" borderId="0">
      <alignment vertical="center"/>
    </xf>
    <xf numFmtId="0" fontId="33" fillId="0" borderId="0">
      <alignment vertical="center"/>
    </xf>
    <xf numFmtId="0" fontId="7" fillId="0" borderId="0">
      <alignment vertical="center"/>
    </xf>
    <xf numFmtId="0" fontId="6" fillId="0" borderId="0">
      <alignment vertical="center"/>
    </xf>
    <xf numFmtId="0" fontId="5" fillId="0" borderId="0">
      <alignment vertical="center"/>
    </xf>
    <xf numFmtId="38" fontId="5" fillId="0" borderId="0" applyFont="0" applyFill="0" applyBorder="0" applyAlignment="0" applyProtection="0">
      <alignment vertical="center"/>
    </xf>
    <xf numFmtId="0" fontId="93" fillId="0" borderId="0"/>
    <xf numFmtId="0" fontId="103" fillId="0" borderId="0" applyNumberFormat="0" applyFill="0" applyBorder="0" applyAlignment="0" applyProtection="0"/>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18"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8" fillId="0" borderId="0">
      <alignment vertical="center"/>
    </xf>
    <xf numFmtId="0" fontId="1" fillId="0" borderId="0">
      <alignment vertical="center"/>
    </xf>
  </cellStyleXfs>
  <cellXfs count="2174">
    <xf numFmtId="0" fontId="0" fillId="0" borderId="0" xfId="0">
      <alignment vertical="center"/>
    </xf>
    <xf numFmtId="0" fontId="8" fillId="0" borderId="0" xfId="0" applyFont="1" applyAlignment="1">
      <alignment vertical="top"/>
    </xf>
    <xf numFmtId="0" fontId="36" fillId="0" borderId="0" xfId="0" applyFont="1">
      <alignment vertical="center"/>
    </xf>
    <xf numFmtId="0" fontId="36" fillId="0" borderId="0" xfId="0" applyFont="1" applyAlignment="1">
      <alignment horizontal="center" vertical="center"/>
    </xf>
    <xf numFmtId="0" fontId="36" fillId="0" borderId="0" xfId="0" applyFont="1" applyAlignment="1">
      <alignment horizontal="left" vertical="center"/>
    </xf>
    <xf numFmtId="176" fontId="36" fillId="0" borderId="0" xfId="0" applyNumberFormat="1" applyFont="1">
      <alignment vertical="center"/>
    </xf>
    <xf numFmtId="176" fontId="36" fillId="0" borderId="0" xfId="0" applyNumberFormat="1" applyFont="1" applyAlignment="1">
      <alignment horizontal="center" vertical="center"/>
    </xf>
    <xf numFmtId="0" fontId="37" fillId="0" borderId="0" xfId="0" applyFont="1">
      <alignment vertical="center"/>
    </xf>
    <xf numFmtId="0" fontId="36" fillId="0" borderId="0" xfId="0" applyFont="1" applyAlignment="1" applyProtection="1">
      <alignment horizontal="center" vertical="center"/>
      <protection locked="0"/>
    </xf>
    <xf numFmtId="0" fontId="8" fillId="0" borderId="0" xfId="0" applyFont="1">
      <alignment vertical="center"/>
    </xf>
    <xf numFmtId="0" fontId="36" fillId="0" borderId="0" xfId="0" applyFont="1" applyAlignment="1">
      <alignment horizontal="right" vertical="center"/>
    </xf>
    <xf numFmtId="0" fontId="36" fillId="0" borderId="0" xfId="0" applyFont="1" applyAlignment="1">
      <alignment vertical="center" wrapText="1"/>
    </xf>
    <xf numFmtId="0" fontId="11" fillId="0" borderId="0" xfId="0" applyFont="1" applyAlignment="1">
      <alignment vertical="center" wrapText="1"/>
    </xf>
    <xf numFmtId="0" fontId="38" fillId="0" borderId="0" xfId="0" applyFont="1" applyAlignment="1">
      <alignment horizontal="center" vertical="center"/>
    </xf>
    <xf numFmtId="0" fontId="36" fillId="0" borderId="1" xfId="0" applyFont="1" applyBorder="1">
      <alignment vertical="center"/>
    </xf>
    <xf numFmtId="0" fontId="36" fillId="0" borderId="3" xfId="0" applyFont="1" applyBorder="1">
      <alignment vertical="center"/>
    </xf>
    <xf numFmtId="0" fontId="36" fillId="0" borderId="4" xfId="0" applyFont="1" applyBorder="1">
      <alignment vertical="center"/>
    </xf>
    <xf numFmtId="0" fontId="36" fillId="0" borderId="6" xfId="0" applyFont="1" applyBorder="1">
      <alignment vertical="center"/>
    </xf>
    <xf numFmtId="38" fontId="8" fillId="0" borderId="6" xfId="2" applyFont="1" applyFill="1" applyBorder="1" applyAlignment="1">
      <alignment horizontal="center" vertical="center"/>
    </xf>
    <xf numFmtId="0" fontId="39" fillId="0" borderId="7" xfId="0" applyFont="1" applyBorder="1" applyAlignment="1">
      <alignment horizontal="left" vertical="center"/>
    </xf>
    <xf numFmtId="38" fontId="8" fillId="0" borderId="0" xfId="2" applyFont="1" applyFill="1" applyBorder="1" applyAlignment="1">
      <alignment horizontal="center" vertical="center"/>
    </xf>
    <xf numFmtId="0" fontId="39" fillId="0" borderId="9" xfId="0" applyFont="1" applyBorder="1" applyAlignment="1">
      <alignment horizontal="left" vertical="center"/>
    </xf>
    <xf numFmtId="0" fontId="36" fillId="0" borderId="10" xfId="0" applyFont="1" applyBorder="1">
      <alignment vertical="center"/>
    </xf>
    <xf numFmtId="38" fontId="8" fillId="0" borderId="10" xfId="2" applyFont="1" applyFill="1" applyBorder="1" applyAlignment="1">
      <alignment horizontal="center" vertical="center"/>
    </xf>
    <xf numFmtId="0" fontId="39" fillId="0" borderId="11" xfId="0" applyFont="1" applyBorder="1" applyAlignment="1">
      <alignment horizontal="left" vertical="center"/>
    </xf>
    <xf numFmtId="0" fontId="36" fillId="0" borderId="0" xfId="0" applyFont="1" applyAlignment="1">
      <alignment vertical="center" shrinkToFit="1"/>
    </xf>
    <xf numFmtId="0" fontId="38" fillId="0" borderId="0" xfId="0" applyFont="1">
      <alignment vertical="center"/>
    </xf>
    <xf numFmtId="0" fontId="41" fillId="0" borderId="0" xfId="0" applyFont="1">
      <alignment vertical="center"/>
    </xf>
    <xf numFmtId="0" fontId="36" fillId="0" borderId="0" xfId="0" quotePrefix="1" applyFont="1">
      <alignment vertical="center"/>
    </xf>
    <xf numFmtId="0" fontId="8" fillId="0" borderId="0" xfId="0" applyFont="1" applyAlignment="1">
      <alignment vertical="center" shrinkToFit="1"/>
    </xf>
    <xf numFmtId="0" fontId="11" fillId="0" borderId="0" xfId="0" applyFont="1" applyAlignment="1">
      <alignment vertical="center" shrinkToFit="1"/>
    </xf>
    <xf numFmtId="0" fontId="11" fillId="0" borderId="2" xfId="0" applyFont="1" applyBorder="1" applyAlignment="1">
      <alignment vertical="center" shrinkToFit="1"/>
    </xf>
    <xf numFmtId="0" fontId="11" fillId="0" borderId="5" xfId="0" applyFont="1" applyBorder="1" applyAlignment="1">
      <alignment vertical="center" shrinkToFit="1"/>
    </xf>
    <xf numFmtId="0" fontId="11" fillId="0" borderId="10" xfId="0" applyFont="1" applyBorder="1">
      <alignment vertical="center"/>
    </xf>
    <xf numFmtId="0" fontId="44" fillId="0" borderId="0" xfId="0" applyFont="1">
      <alignment vertical="center"/>
    </xf>
    <xf numFmtId="0" fontId="19" fillId="0" borderId="0" xfId="0" applyFont="1" applyAlignment="1">
      <alignment horizontal="left" vertical="center"/>
    </xf>
    <xf numFmtId="0" fontId="14" fillId="0" borderId="0" xfId="0" applyFont="1">
      <alignment vertical="center"/>
    </xf>
    <xf numFmtId="183" fontId="19" fillId="0" borderId="0" xfId="0" applyNumberFormat="1" applyFont="1">
      <alignment vertical="center"/>
    </xf>
    <xf numFmtId="38" fontId="36" fillId="0" borderId="2" xfId="2" applyFont="1" applyFill="1" applyBorder="1" applyAlignment="1">
      <alignment vertical="center" shrinkToFit="1"/>
    </xf>
    <xf numFmtId="0" fontId="11" fillId="0" borderId="11" xfId="0" applyFont="1" applyBorder="1" applyAlignment="1">
      <alignment vertical="center" shrinkToFit="1"/>
    </xf>
    <xf numFmtId="177" fontId="11" fillId="0" borderId="0" xfId="0" applyNumberFormat="1" applyFont="1" applyAlignment="1">
      <alignment vertical="center" shrinkToFit="1"/>
    </xf>
    <xf numFmtId="38" fontId="36" fillId="0" borderId="0" xfId="2" applyFont="1" applyFill="1" applyBorder="1" applyAlignment="1">
      <alignment vertical="center" shrinkToFit="1"/>
    </xf>
    <xf numFmtId="0" fontId="11" fillId="0" borderId="0" xfId="0" applyFont="1" applyAlignment="1">
      <alignment horizontal="left" vertical="center" indent="1"/>
    </xf>
    <xf numFmtId="0" fontId="11" fillId="0" borderId="0" xfId="0" applyFont="1">
      <alignment vertical="center"/>
    </xf>
    <xf numFmtId="0" fontId="15" fillId="0" borderId="0" xfId="0" applyFont="1" applyAlignment="1">
      <alignment horizontal="left" vertical="center"/>
    </xf>
    <xf numFmtId="0" fontId="15" fillId="0" borderId="0" xfId="0" applyFont="1">
      <alignment vertical="center"/>
    </xf>
    <xf numFmtId="0" fontId="15" fillId="0" borderId="0" xfId="0" applyFont="1" applyAlignment="1">
      <alignment vertical="top"/>
    </xf>
    <xf numFmtId="0" fontId="36" fillId="0" borderId="13" xfId="0" applyFont="1" applyBorder="1" applyAlignment="1">
      <alignment horizontal="center" vertical="center"/>
    </xf>
    <xf numFmtId="0" fontId="14" fillId="0" borderId="10" xfId="0" applyFont="1" applyBorder="1" applyAlignment="1">
      <alignment horizontal="left" vertical="center"/>
    </xf>
    <xf numFmtId="0" fontId="43" fillId="0" borderId="0" xfId="0" applyFont="1">
      <alignment vertical="center"/>
    </xf>
    <xf numFmtId="0" fontId="46" fillId="0" borderId="0" xfId="0" applyFont="1">
      <alignment vertical="center"/>
    </xf>
    <xf numFmtId="0" fontId="38" fillId="0" borderId="0" xfId="0" applyFont="1" applyAlignment="1">
      <alignment vertical="center" wrapText="1"/>
    </xf>
    <xf numFmtId="0" fontId="48" fillId="0" borderId="0" xfId="0" applyFont="1" applyAlignment="1">
      <alignment horizontal="center" vertical="center"/>
    </xf>
    <xf numFmtId="0" fontId="50" fillId="0" borderId="0" xfId="0" applyFont="1">
      <alignment vertical="center"/>
    </xf>
    <xf numFmtId="0" fontId="16" fillId="0" borderId="0" xfId="0" applyFont="1">
      <alignment vertical="center"/>
    </xf>
    <xf numFmtId="0" fontId="21" fillId="0" borderId="0" xfId="0" applyFont="1">
      <alignment vertical="center"/>
    </xf>
    <xf numFmtId="0" fontId="51" fillId="0" borderId="0" xfId="1" applyFont="1" applyAlignment="1" applyProtection="1">
      <alignment vertical="center"/>
    </xf>
    <xf numFmtId="0" fontId="38" fillId="0" borderId="0" xfId="0" quotePrefix="1" applyFont="1">
      <alignment vertical="center"/>
    </xf>
    <xf numFmtId="0" fontId="49" fillId="0" borderId="0" xfId="0" applyFont="1" applyAlignment="1">
      <alignment horizontal="left" vertical="center"/>
    </xf>
    <xf numFmtId="0" fontId="38" fillId="0" borderId="0" xfId="0" applyFont="1" applyAlignment="1">
      <alignment horizontal="left" vertical="center"/>
    </xf>
    <xf numFmtId="0" fontId="49" fillId="0" borderId="0" xfId="0" applyFont="1">
      <alignment vertical="center"/>
    </xf>
    <xf numFmtId="0" fontId="23" fillId="0" borderId="0" xfId="0" applyFont="1">
      <alignment vertical="center"/>
    </xf>
    <xf numFmtId="0" fontId="16" fillId="0" borderId="0" xfId="0" applyFont="1" applyAlignment="1">
      <alignment vertical="center" wrapText="1"/>
    </xf>
    <xf numFmtId="0" fontId="36" fillId="0" borderId="0" xfId="0" applyFont="1" applyAlignment="1">
      <alignment vertical="top" wrapText="1"/>
    </xf>
    <xf numFmtId="0" fontId="38" fillId="0" borderId="0" xfId="0" applyFont="1" applyAlignment="1">
      <alignment vertical="top"/>
    </xf>
    <xf numFmtId="0" fontId="28" fillId="0" borderId="0" xfId="5" applyFont="1" applyAlignment="1">
      <alignment vertical="center"/>
    </xf>
    <xf numFmtId="0" fontId="27" fillId="6" borderId="13" xfId="5" applyFont="1" applyFill="1" applyBorder="1" applyAlignment="1">
      <alignment horizontal="center" vertical="center" wrapText="1"/>
    </xf>
    <xf numFmtId="0" fontId="52" fillId="0" borderId="0" xfId="5" applyFont="1" applyAlignment="1">
      <alignment vertical="center"/>
    </xf>
    <xf numFmtId="0" fontId="42" fillId="0" borderId="20" xfId="0" applyFont="1" applyBorder="1">
      <alignment vertical="center"/>
    </xf>
    <xf numFmtId="0" fontId="42" fillId="0" borderId="18" xfId="0" applyFont="1" applyBorder="1">
      <alignment vertical="center"/>
    </xf>
    <xf numFmtId="0" fontId="42" fillId="0" borderId="19" xfId="0" applyFont="1" applyBorder="1">
      <alignment vertical="center"/>
    </xf>
    <xf numFmtId="0" fontId="42" fillId="0" borderId="17" xfId="0" applyFont="1" applyBorder="1" applyAlignment="1">
      <alignment horizontal="center" vertical="center"/>
    </xf>
    <xf numFmtId="0" fontId="42" fillId="0" borderId="17" xfId="0" applyFont="1" applyBorder="1" applyAlignment="1">
      <alignment horizontal="center" vertical="center" wrapText="1"/>
    </xf>
    <xf numFmtId="0" fontId="42" fillId="0" borderId="19" xfId="0" applyFont="1" applyBorder="1" applyAlignment="1">
      <alignment horizontal="center" vertical="center"/>
    </xf>
    <xf numFmtId="0" fontId="42" fillId="0" borderId="19" xfId="0" applyFont="1" applyBorder="1" applyAlignment="1">
      <alignment horizontal="center" vertical="center" wrapText="1"/>
    </xf>
    <xf numFmtId="177" fontId="36" fillId="0" borderId="0" xfId="0" applyNumberFormat="1" applyFont="1">
      <alignment vertical="center"/>
    </xf>
    <xf numFmtId="177" fontId="41" fillId="0" borderId="30" xfId="0" applyNumberFormat="1" applyFont="1" applyBorder="1" applyAlignment="1">
      <alignment horizontal="center" vertical="center"/>
    </xf>
    <xf numFmtId="0" fontId="42" fillId="0" borderId="28" xfId="0" applyFont="1" applyBorder="1">
      <alignment vertical="center"/>
    </xf>
    <xf numFmtId="0" fontId="42" fillId="0" borderId="0" xfId="0" applyFont="1" applyAlignment="1">
      <alignment horizontal="center" vertical="center" textRotation="255"/>
    </xf>
    <xf numFmtId="0" fontId="42" fillId="0" borderId="0" xfId="0" applyFont="1" applyAlignment="1">
      <alignment horizontal="center" vertical="center" textRotation="255" shrinkToFit="1"/>
    </xf>
    <xf numFmtId="0" fontId="42" fillId="0" borderId="0" xfId="0" applyFont="1">
      <alignment vertical="center"/>
    </xf>
    <xf numFmtId="0" fontId="53" fillId="0" borderId="31" xfId="0" applyFont="1" applyBorder="1">
      <alignment vertical="center"/>
    </xf>
    <xf numFmtId="0" fontId="48" fillId="0" borderId="0" xfId="0" applyFont="1" applyAlignment="1">
      <alignment horizontal="right" vertical="center" indent="1"/>
    </xf>
    <xf numFmtId="0" fontId="27" fillId="6" borderId="3" xfId="5" applyFont="1" applyFill="1" applyBorder="1" applyAlignment="1">
      <alignment horizontal="center" vertical="center" wrapText="1"/>
    </xf>
    <xf numFmtId="0" fontId="27" fillId="0" borderId="3" xfId="5" applyFont="1" applyBorder="1" applyAlignment="1">
      <alignment horizontal="left" vertical="top" wrapText="1"/>
    </xf>
    <xf numFmtId="0" fontId="27" fillId="0" borderId="13" xfId="5" applyFont="1" applyBorder="1" applyAlignment="1">
      <alignment horizontal="left" vertical="center" wrapText="1"/>
    </xf>
    <xf numFmtId="0" fontId="27" fillId="0" borderId="13" xfId="5" applyFont="1" applyBorder="1" applyAlignment="1">
      <alignment vertical="center" wrapText="1"/>
    </xf>
    <xf numFmtId="0" fontId="50" fillId="6" borderId="0" xfId="5" applyFont="1" applyFill="1" applyAlignment="1">
      <alignment horizontal="center" vertical="center" wrapText="1"/>
    </xf>
    <xf numFmtId="0" fontId="50" fillId="2" borderId="0" xfId="5" applyFont="1" applyFill="1" applyAlignment="1">
      <alignment vertical="center" wrapText="1"/>
    </xf>
    <xf numFmtId="0" fontId="50" fillId="2" borderId="0" xfId="5" applyFont="1" applyFill="1" applyAlignment="1">
      <alignment horizontal="left" vertical="center" wrapText="1"/>
    </xf>
    <xf numFmtId="0" fontId="54" fillId="0" borderId="0" xfId="0" applyFont="1">
      <alignment vertical="center"/>
    </xf>
    <xf numFmtId="0" fontId="31" fillId="0" borderId="0" xfId="0" applyFont="1" applyAlignment="1">
      <alignment horizontal="left" vertical="center"/>
    </xf>
    <xf numFmtId="0" fontId="46" fillId="0" borderId="0" xfId="0" applyFont="1" applyAlignment="1">
      <alignment vertical="center" wrapText="1"/>
    </xf>
    <xf numFmtId="0" fontId="44" fillId="0" borderId="17" xfId="0" applyFont="1" applyBorder="1" applyAlignment="1">
      <alignment horizontal="center" vertical="center" wrapText="1"/>
    </xf>
    <xf numFmtId="0" fontId="36" fillId="3" borderId="0" xfId="0" applyFont="1" applyFill="1" applyAlignment="1" applyProtection="1">
      <alignment horizontal="center" vertical="center" shrinkToFit="1"/>
      <protection locked="0"/>
    </xf>
    <xf numFmtId="0" fontId="45" fillId="0" borderId="0" xfId="0" applyFont="1">
      <alignment vertical="center"/>
    </xf>
    <xf numFmtId="0" fontId="58" fillId="0" borderId="0" xfId="0" applyFont="1">
      <alignment vertical="center"/>
    </xf>
    <xf numFmtId="0" fontId="36" fillId="0" borderId="13" xfId="0" applyFont="1" applyBorder="1" applyAlignment="1">
      <alignment horizontal="center" vertical="center" shrinkToFit="1"/>
    </xf>
    <xf numFmtId="0" fontId="36" fillId="0" borderId="16" xfId="0" applyFont="1" applyBorder="1" applyAlignment="1">
      <alignment horizontal="center" vertical="center" shrinkToFit="1"/>
    </xf>
    <xf numFmtId="181" fontId="19" fillId="4" borderId="10" xfId="0" applyNumberFormat="1" applyFont="1" applyFill="1" applyBorder="1" applyAlignment="1">
      <alignment horizontal="center" vertical="center" shrinkToFit="1"/>
    </xf>
    <xf numFmtId="177" fontId="36" fillId="4" borderId="17" xfId="0" applyNumberFormat="1" applyFont="1" applyFill="1" applyBorder="1" applyAlignment="1">
      <alignment vertical="center" shrinkToFit="1"/>
    </xf>
    <xf numFmtId="177" fontId="36" fillId="4" borderId="13" xfId="0" applyNumberFormat="1" applyFont="1" applyFill="1" applyBorder="1" applyAlignment="1">
      <alignment vertical="center" shrinkToFit="1"/>
    </xf>
    <xf numFmtId="0" fontId="44" fillId="0" borderId="13" xfId="0" applyFont="1" applyBorder="1" applyAlignment="1">
      <alignment horizontal="center" vertical="center"/>
    </xf>
    <xf numFmtId="58" fontId="36" fillId="0" borderId="2" xfId="0" applyNumberFormat="1" applyFont="1" applyBorder="1" applyAlignment="1">
      <alignment horizontal="center" vertical="center" shrinkToFit="1"/>
    </xf>
    <xf numFmtId="0" fontId="19" fillId="0" borderId="11" xfId="0" applyFont="1" applyBorder="1" applyAlignment="1">
      <alignment vertical="center" wrapText="1"/>
    </xf>
    <xf numFmtId="0" fontId="19" fillId="0" borderId="5" xfId="0" applyFont="1" applyBorder="1" applyAlignment="1">
      <alignment horizontal="center" vertical="center" shrinkToFit="1"/>
    </xf>
    <xf numFmtId="0" fontId="31" fillId="0" borderId="0" xfId="0" applyFont="1" applyAlignment="1">
      <alignment horizontal="left"/>
    </xf>
    <xf numFmtId="0" fontId="54" fillId="0" borderId="0" xfId="0" applyFont="1" applyAlignment="1">
      <alignment vertical="center" wrapText="1"/>
    </xf>
    <xf numFmtId="0" fontId="61" fillId="0" borderId="0" xfId="0" applyFont="1" applyAlignment="1">
      <alignment horizontal="left" vertical="center"/>
    </xf>
    <xf numFmtId="185" fontId="42" fillId="3" borderId="20" xfId="0" applyNumberFormat="1" applyFont="1" applyFill="1" applyBorder="1" applyAlignment="1" applyProtection="1">
      <alignment vertical="center" shrinkToFit="1"/>
      <protection locked="0"/>
    </xf>
    <xf numFmtId="185" fontId="42" fillId="3" borderId="18" xfId="0" applyNumberFormat="1" applyFont="1" applyFill="1" applyBorder="1" applyAlignment="1" applyProtection="1">
      <alignment vertical="center" shrinkToFit="1"/>
      <protection locked="0"/>
    </xf>
    <xf numFmtId="185" fontId="42" fillId="3" borderId="19" xfId="0" applyNumberFormat="1" applyFont="1" applyFill="1" applyBorder="1" applyAlignment="1" applyProtection="1">
      <alignment vertical="center" shrinkToFit="1"/>
      <protection locked="0"/>
    </xf>
    <xf numFmtId="0" fontId="42" fillId="5" borderId="19" xfId="0" applyFont="1" applyFill="1" applyBorder="1" applyAlignment="1" applyProtection="1">
      <alignment horizontal="center" vertical="center" wrapText="1"/>
      <protection locked="0"/>
    </xf>
    <xf numFmtId="185" fontId="42" fillId="4" borderId="20" xfId="0" applyNumberFormat="1" applyFont="1" applyFill="1" applyBorder="1" applyAlignment="1">
      <alignment vertical="center" shrinkToFit="1"/>
    </xf>
    <xf numFmtId="185" fontId="42" fillId="4" borderId="18" xfId="0" applyNumberFormat="1" applyFont="1" applyFill="1" applyBorder="1" applyAlignment="1">
      <alignment vertical="center" shrinkToFit="1"/>
    </xf>
    <xf numFmtId="185" fontId="42" fillId="4" borderId="19" xfId="0" applyNumberFormat="1" applyFont="1" applyFill="1" applyBorder="1" applyAlignment="1">
      <alignment vertical="center" shrinkToFit="1"/>
    </xf>
    <xf numFmtId="185" fontId="42" fillId="0" borderId="0" xfId="0" applyNumberFormat="1" applyFont="1" applyAlignment="1">
      <alignment vertical="center" shrinkToFit="1"/>
    </xf>
    <xf numFmtId="185" fontId="36" fillId="0" borderId="0" xfId="0" applyNumberFormat="1" applyFont="1" applyAlignment="1">
      <alignment vertical="center" shrinkToFit="1"/>
    </xf>
    <xf numFmtId="185" fontId="36" fillId="4" borderId="13" xfId="0" applyNumberFormat="1" applyFont="1" applyFill="1" applyBorder="1" applyAlignment="1">
      <alignment horizontal="center" vertical="center" shrinkToFit="1"/>
    </xf>
    <xf numFmtId="0" fontId="14" fillId="0" borderId="0" xfId="0" applyFont="1" applyAlignment="1">
      <alignment vertical="top"/>
    </xf>
    <xf numFmtId="0" fontId="8" fillId="0" borderId="0" xfId="0" applyFont="1" applyAlignment="1"/>
    <xf numFmtId="0" fontId="42" fillId="0" borderId="0" xfId="0" applyFont="1" applyAlignment="1">
      <alignment horizontal="center" vertical="center"/>
    </xf>
    <xf numFmtId="0" fontId="14" fillId="0" borderId="0" xfId="0" applyFont="1" applyAlignment="1">
      <alignment horizontal="left" vertical="center" wrapText="1"/>
    </xf>
    <xf numFmtId="177" fontId="36" fillId="3" borderId="13" xfId="0" applyNumberFormat="1" applyFont="1" applyFill="1" applyBorder="1" applyAlignment="1" applyProtection="1">
      <alignment vertical="center" shrinkToFit="1"/>
      <protection locked="0"/>
    </xf>
    <xf numFmtId="0" fontId="36" fillId="3" borderId="1" xfId="0" applyFont="1" applyFill="1" applyBorder="1" applyProtection="1">
      <alignment vertical="center"/>
      <protection locked="0"/>
    </xf>
    <xf numFmtId="0" fontId="36" fillId="3" borderId="6" xfId="0" applyFont="1" applyFill="1" applyBorder="1" applyProtection="1">
      <alignment vertical="center"/>
      <protection locked="0"/>
    </xf>
    <xf numFmtId="0" fontId="36" fillId="3" borderId="7" xfId="0" applyFont="1" applyFill="1" applyBorder="1" applyProtection="1">
      <alignment vertical="center"/>
      <protection locked="0"/>
    </xf>
    <xf numFmtId="0" fontId="36" fillId="3" borderId="8" xfId="0" applyFont="1" applyFill="1" applyBorder="1" applyProtection="1">
      <alignment vertical="center"/>
      <protection locked="0"/>
    </xf>
    <xf numFmtId="0" fontId="36" fillId="3" borderId="0" xfId="0" applyFont="1" applyFill="1" applyProtection="1">
      <alignment vertical="center"/>
      <protection locked="0"/>
    </xf>
    <xf numFmtId="0" fontId="36" fillId="3" borderId="9" xfId="0" applyFont="1" applyFill="1" applyBorder="1" applyProtection="1">
      <alignment vertical="center"/>
      <protection locked="0"/>
    </xf>
    <xf numFmtId="0" fontId="36" fillId="3" borderId="4" xfId="0" applyFont="1" applyFill="1" applyBorder="1" applyProtection="1">
      <alignment vertical="center"/>
      <protection locked="0"/>
    </xf>
    <xf numFmtId="0" fontId="36" fillId="3" borderId="10" xfId="0" applyFont="1" applyFill="1" applyBorder="1" applyProtection="1">
      <alignment vertical="center"/>
      <protection locked="0"/>
    </xf>
    <xf numFmtId="0" fontId="36" fillId="3" borderId="11" xfId="0" applyFont="1" applyFill="1" applyBorder="1" applyProtection="1">
      <alignment vertical="center"/>
      <protection locked="0"/>
    </xf>
    <xf numFmtId="0" fontId="36" fillId="5" borderId="13" xfId="0" applyFont="1" applyFill="1" applyBorder="1" applyAlignment="1" applyProtection="1">
      <alignment horizontal="center" vertical="center" shrinkToFit="1"/>
      <protection locked="0"/>
    </xf>
    <xf numFmtId="0" fontId="44" fillId="3" borderId="13" xfId="0" applyFont="1" applyFill="1" applyBorder="1" applyAlignment="1" applyProtection="1">
      <alignment vertical="center" wrapText="1"/>
      <protection locked="0"/>
    </xf>
    <xf numFmtId="186" fontId="44" fillId="3" borderId="20" xfId="0" applyNumberFormat="1" applyFont="1" applyFill="1" applyBorder="1" applyAlignment="1" applyProtection="1">
      <alignment horizontal="right" vertical="center" shrinkToFit="1"/>
      <protection locked="0"/>
    </xf>
    <xf numFmtId="186" fontId="44" fillId="4" borderId="20" xfId="0" applyNumberFormat="1" applyFont="1" applyFill="1" applyBorder="1" applyAlignment="1">
      <alignment horizontal="right" vertical="center" shrinkToFit="1"/>
    </xf>
    <xf numFmtId="186" fontId="44" fillId="3" borderId="18" xfId="0" applyNumberFormat="1" applyFont="1" applyFill="1" applyBorder="1" applyAlignment="1" applyProtection="1">
      <alignment horizontal="right" vertical="center" shrinkToFit="1"/>
      <protection locked="0"/>
    </xf>
    <xf numFmtId="186" fontId="44" fillId="4" borderId="18" xfId="0" applyNumberFormat="1" applyFont="1" applyFill="1" applyBorder="1" applyAlignment="1">
      <alignment horizontal="right" vertical="center" shrinkToFit="1"/>
    </xf>
    <xf numFmtId="186" fontId="44" fillId="3" borderId="19" xfId="0" applyNumberFormat="1" applyFont="1" applyFill="1" applyBorder="1" applyAlignment="1" applyProtection="1">
      <alignment horizontal="right" vertical="center" shrinkToFit="1"/>
      <protection locked="0"/>
    </xf>
    <xf numFmtId="186" fontId="44" fillId="4" borderId="19" xfId="0" applyNumberFormat="1" applyFont="1" applyFill="1" applyBorder="1" applyAlignment="1">
      <alignment horizontal="right" vertical="center" shrinkToFit="1"/>
    </xf>
    <xf numFmtId="0" fontId="63" fillId="0" borderId="0" xfId="0" applyFont="1" applyAlignment="1">
      <alignment horizontal="left" vertical="center"/>
    </xf>
    <xf numFmtId="0" fontId="38" fillId="4" borderId="0" xfId="0" applyFont="1" applyFill="1" applyAlignment="1">
      <alignment horizontal="center" vertical="center"/>
    </xf>
    <xf numFmtId="0" fontId="19" fillId="0" borderId="0" xfId="0" applyFont="1" applyAlignment="1">
      <alignment horizontal="right" vertical="center"/>
    </xf>
    <xf numFmtId="0" fontId="8" fillId="0" borderId="0" xfId="0" applyFont="1" applyAlignment="1">
      <alignment horizontal="left" vertical="center"/>
    </xf>
    <xf numFmtId="179" fontId="38" fillId="4" borderId="0" xfId="0" applyNumberFormat="1" applyFont="1" applyFill="1" applyAlignment="1">
      <alignment horizontal="center" vertical="center" shrinkToFit="1"/>
    </xf>
    <xf numFmtId="177" fontId="36" fillId="0" borderId="0" xfId="0" applyNumberFormat="1" applyFont="1" applyAlignment="1">
      <alignment horizontal="right" vertical="center" indent="1"/>
    </xf>
    <xf numFmtId="179" fontId="38" fillId="0" borderId="0" xfId="0" applyNumberFormat="1" applyFont="1" applyAlignment="1">
      <alignment horizontal="center" vertical="center" shrinkToFit="1"/>
    </xf>
    <xf numFmtId="0" fontId="60" fillId="0" borderId="0" xfId="0" applyFont="1" applyAlignment="1">
      <alignment vertical="center" wrapText="1"/>
    </xf>
    <xf numFmtId="0" fontId="14" fillId="0" borderId="0" xfId="0" applyFont="1" applyAlignment="1">
      <alignment vertical="center" wrapText="1"/>
    </xf>
    <xf numFmtId="0" fontId="31" fillId="0" borderId="0" xfId="0" applyFont="1">
      <alignment vertical="center"/>
    </xf>
    <xf numFmtId="0" fontId="60" fillId="0" borderId="0" xfId="0" applyFont="1">
      <alignment vertical="center"/>
    </xf>
    <xf numFmtId="0" fontId="61" fillId="0" borderId="0" xfId="0" applyFont="1" applyAlignment="1">
      <alignment horizontal="right" vertical="center"/>
    </xf>
    <xf numFmtId="0" fontId="62" fillId="0" borderId="0" xfId="0" applyFont="1">
      <alignment vertical="center"/>
    </xf>
    <xf numFmtId="0" fontId="14" fillId="0" borderId="0" xfId="0" applyFont="1" applyAlignment="1">
      <alignment horizontal="center" vertical="center"/>
    </xf>
    <xf numFmtId="0" fontId="14" fillId="0" borderId="0" xfId="0" applyFont="1" applyAlignment="1">
      <alignment horizontal="right" vertical="center"/>
    </xf>
    <xf numFmtId="0" fontId="44" fillId="0" borderId="0" xfId="0" applyFont="1" applyAlignment="1">
      <alignment horizontal="right" vertical="center"/>
    </xf>
    <xf numFmtId="0" fontId="44" fillId="4" borderId="0" xfId="0" applyFont="1" applyFill="1" applyAlignment="1">
      <alignment horizontal="right" vertical="center"/>
    </xf>
    <xf numFmtId="0" fontId="44" fillId="0" borderId="0" xfId="0" applyFont="1" applyAlignment="1">
      <alignment horizontal="left" vertical="center"/>
    </xf>
    <xf numFmtId="0" fontId="64" fillId="0" borderId="0" xfId="0" applyFont="1">
      <alignment vertical="center"/>
    </xf>
    <xf numFmtId="0" fontId="36" fillId="0" borderId="0" xfId="0" applyFont="1" applyProtection="1">
      <alignment vertical="center"/>
      <protection locked="0"/>
    </xf>
    <xf numFmtId="0" fontId="8" fillId="0" borderId="0" xfId="0" applyFont="1" applyAlignment="1">
      <alignment horizontal="right" vertical="center"/>
    </xf>
    <xf numFmtId="0" fontId="36" fillId="7" borderId="0" xfId="0" applyFont="1" applyFill="1">
      <alignment vertical="center"/>
    </xf>
    <xf numFmtId="0" fontId="36" fillId="7" borderId="0" xfId="0" applyFont="1" applyFill="1" applyAlignment="1">
      <alignment horizontal="left" vertical="center"/>
    </xf>
    <xf numFmtId="176" fontId="36" fillId="7" borderId="0" xfId="0" applyNumberFormat="1" applyFont="1" applyFill="1">
      <alignment vertical="center"/>
    </xf>
    <xf numFmtId="0" fontId="36" fillId="7" borderId="0" xfId="0" applyFont="1" applyFill="1" applyAlignment="1" applyProtection="1">
      <alignment horizontal="center" vertical="center" shrinkToFit="1"/>
      <protection locked="0"/>
    </xf>
    <xf numFmtId="0" fontId="36" fillId="7" borderId="0" xfId="0" applyFont="1" applyFill="1" applyAlignment="1">
      <alignment horizontal="center" vertical="center"/>
    </xf>
    <xf numFmtId="176" fontId="36" fillId="7" borderId="0" xfId="0" applyNumberFormat="1" applyFont="1" applyFill="1" applyAlignment="1">
      <alignment horizontal="center" vertical="center"/>
    </xf>
    <xf numFmtId="0" fontId="36" fillId="7" borderId="0" xfId="0" applyFont="1" applyFill="1" applyAlignment="1" applyProtection="1">
      <alignment horizontal="center" vertical="center"/>
      <protection locked="0"/>
    </xf>
    <xf numFmtId="0" fontId="36" fillId="7" borderId="0" xfId="0" applyFont="1" applyFill="1" applyAlignment="1">
      <alignment horizontal="right" vertical="center"/>
    </xf>
    <xf numFmtId="0" fontId="8" fillId="7" borderId="0" xfId="0" applyFont="1" applyFill="1">
      <alignment vertical="center"/>
    </xf>
    <xf numFmtId="0" fontId="47" fillId="7" borderId="0" xfId="0" applyFont="1" applyFill="1" applyAlignment="1">
      <alignment horizontal="center" vertical="center" textRotation="255" shrinkToFit="1"/>
    </xf>
    <xf numFmtId="0" fontId="44" fillId="7" borderId="0" xfId="0" applyFont="1" applyFill="1" applyAlignment="1"/>
    <xf numFmtId="0" fontId="44" fillId="7" borderId="0" xfId="0" applyFont="1" applyFill="1">
      <alignment vertical="center"/>
    </xf>
    <xf numFmtId="0" fontId="44" fillId="0" borderId="0" xfId="0" applyFont="1" applyAlignment="1">
      <alignment horizontal="left" vertical="top" wrapText="1"/>
    </xf>
    <xf numFmtId="0" fontId="35" fillId="0" borderId="0" xfId="6">
      <alignment vertical="center"/>
    </xf>
    <xf numFmtId="0" fontId="36" fillId="0" borderId="0" xfId="0" applyFont="1" applyAlignment="1">
      <alignment horizontal="left" vertical="top" wrapText="1"/>
    </xf>
    <xf numFmtId="0" fontId="8" fillId="7" borderId="0" xfId="0" applyFont="1" applyFill="1" applyAlignment="1">
      <alignment vertical="center" wrapText="1"/>
    </xf>
    <xf numFmtId="0" fontId="36" fillId="0" borderId="8" xfId="0" applyFont="1" applyBorder="1" applyAlignment="1">
      <alignment horizontal="center" vertical="center"/>
    </xf>
    <xf numFmtId="0" fontId="40" fillId="0" borderId="0" xfId="0" applyFont="1" applyAlignment="1">
      <alignment vertical="center" shrinkToFit="1"/>
    </xf>
    <xf numFmtId="182" fontId="61" fillId="0" borderId="0" xfId="0" applyNumberFormat="1" applyFont="1" applyAlignment="1">
      <alignment horizontal="center" vertical="center" shrinkToFit="1"/>
    </xf>
    <xf numFmtId="183" fontId="61" fillId="0" borderId="0" xfId="0" applyNumberFormat="1" applyFont="1" applyAlignment="1">
      <alignment horizontal="center" vertical="center" shrinkToFit="1"/>
    </xf>
    <xf numFmtId="0" fontId="11" fillId="4" borderId="3" xfId="0" applyFont="1" applyFill="1" applyBorder="1" applyAlignment="1" applyProtection="1">
      <alignment vertical="center" shrinkToFit="1"/>
      <protection locked="0"/>
    </xf>
    <xf numFmtId="0" fontId="36" fillId="0" borderId="8" xfId="0" applyFont="1" applyBorder="1">
      <alignment vertical="center"/>
    </xf>
    <xf numFmtId="0" fontId="46" fillId="0" borderId="0" xfId="0" applyFont="1" applyAlignment="1">
      <alignment vertical="top"/>
    </xf>
    <xf numFmtId="0" fontId="44" fillId="0" borderId="0" xfId="0" applyFont="1" applyAlignment="1"/>
    <xf numFmtId="0" fontId="36" fillId="4" borderId="7"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9" xfId="0" applyFont="1" applyFill="1" applyBorder="1" applyAlignment="1">
      <alignment horizontal="left" vertical="center"/>
    </xf>
    <xf numFmtId="0" fontId="39" fillId="4" borderId="7" xfId="0" applyFont="1" applyFill="1" applyBorder="1" applyAlignment="1">
      <alignment horizontal="left" vertical="center"/>
    </xf>
    <xf numFmtId="0" fontId="39" fillId="4" borderId="9" xfId="0" applyFont="1" applyFill="1" applyBorder="1" applyAlignment="1">
      <alignment horizontal="left" vertical="center"/>
    </xf>
    <xf numFmtId="0" fontId="11" fillId="4" borderId="3" xfId="0" applyFont="1" applyFill="1" applyBorder="1" applyAlignment="1">
      <alignment vertical="center" shrinkToFit="1"/>
    </xf>
    <xf numFmtId="38" fontId="36" fillId="0" borderId="2" xfId="2" applyFont="1" applyFill="1" applyBorder="1" applyAlignment="1" applyProtection="1">
      <alignment vertical="center" shrinkToFit="1"/>
    </xf>
    <xf numFmtId="38" fontId="36" fillId="0" borderId="0" xfId="2" applyFont="1" applyFill="1" applyBorder="1" applyAlignment="1" applyProtection="1">
      <alignment vertical="center" shrinkToFit="1"/>
    </xf>
    <xf numFmtId="177" fontId="61" fillId="0" borderId="0" xfId="0" applyNumberFormat="1" applyFont="1" applyAlignment="1">
      <alignment horizontal="left" vertical="center" shrinkToFit="1"/>
    </xf>
    <xf numFmtId="0" fontId="67" fillId="0" borderId="0" xfId="0" applyFont="1" applyAlignment="1">
      <alignment horizontal="left" vertical="center"/>
    </xf>
    <xf numFmtId="0" fontId="70" fillId="0" borderId="0" xfId="0" applyFont="1">
      <alignment vertical="center"/>
    </xf>
    <xf numFmtId="0" fontId="36" fillId="0" borderId="1" xfId="0" applyFont="1" applyBorder="1" applyAlignment="1">
      <alignment horizontal="center" vertical="center"/>
    </xf>
    <xf numFmtId="0" fontId="36" fillId="0" borderId="4" xfId="0" applyFont="1" applyBorder="1" applyAlignment="1">
      <alignment horizontal="center" vertical="center"/>
    </xf>
    <xf numFmtId="0" fontId="0" fillId="0" borderId="0" xfId="0" applyAlignment="1">
      <alignment vertical="center" shrinkToFit="1"/>
    </xf>
    <xf numFmtId="0" fontId="36" fillId="7" borderId="0" xfId="0" applyFont="1" applyFill="1" applyAlignment="1">
      <alignment horizontal="center" vertical="center" shrinkToFit="1"/>
    </xf>
    <xf numFmtId="0" fontId="38" fillId="7" borderId="0" xfId="0" applyFont="1" applyFill="1" applyAlignment="1">
      <alignment horizontal="center" vertical="center" shrinkToFit="1"/>
    </xf>
    <xf numFmtId="0" fontId="36" fillId="7" borderId="0" xfId="0" applyFont="1" applyFill="1" applyAlignment="1">
      <alignment vertical="center" shrinkToFit="1"/>
    </xf>
    <xf numFmtId="0" fontId="12" fillId="0" borderId="0" xfId="0" applyFont="1" applyAlignment="1">
      <alignment horizontal="center" vertical="center"/>
    </xf>
    <xf numFmtId="0" fontId="36" fillId="7" borderId="0" xfId="0" applyFont="1" applyFill="1" applyAlignment="1">
      <alignment horizontal="center" vertical="top"/>
    </xf>
    <xf numFmtId="0" fontId="8" fillId="7" borderId="0" xfId="0" applyFont="1" applyFill="1" applyAlignment="1">
      <alignment horizontal="left" vertical="center"/>
    </xf>
    <xf numFmtId="0" fontId="0" fillId="7" borderId="0" xfId="0" applyFill="1" applyAlignment="1">
      <alignment horizontal="left" vertical="center"/>
    </xf>
    <xf numFmtId="0" fontId="42" fillId="7" borderId="0" xfId="0" applyFont="1" applyFill="1" applyAlignment="1">
      <alignment horizontal="left" vertical="center" wrapText="1"/>
    </xf>
    <xf numFmtId="0" fontId="36" fillId="0" borderId="0" xfId="0" applyFont="1" applyAlignment="1">
      <alignment horizontal="left" vertical="center" wrapText="1"/>
    </xf>
    <xf numFmtId="0" fontId="0" fillId="0" borderId="0" xfId="0" applyAlignment="1">
      <alignment vertical="center" wrapText="1"/>
    </xf>
    <xf numFmtId="0" fontId="36" fillId="7" borderId="0" xfId="0" applyFont="1" applyFill="1" applyAlignment="1">
      <alignment horizontal="left" vertical="center" shrinkToFit="1"/>
    </xf>
    <xf numFmtId="0" fontId="0" fillId="7" borderId="0" xfId="0" applyFill="1" applyAlignment="1">
      <alignment vertical="center" shrinkToFi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11" fillId="7" borderId="0" xfId="0" applyFont="1" applyFill="1" applyAlignment="1">
      <alignment vertical="center" wrapText="1"/>
    </xf>
    <xf numFmtId="0" fontId="8" fillId="7" borderId="0" xfId="0" applyFont="1" applyFill="1" applyAlignment="1">
      <alignment horizontal="center" vertical="center" wrapText="1"/>
    </xf>
    <xf numFmtId="177" fontId="36" fillId="7" borderId="0" xfId="0" applyNumberFormat="1" applyFont="1" applyFill="1" applyAlignment="1">
      <alignment vertical="center" shrinkToFit="1"/>
    </xf>
    <xf numFmtId="177" fontId="0" fillId="7" borderId="0" xfId="0" applyNumberFormat="1" applyFill="1" applyAlignment="1">
      <alignment vertical="center" shrinkToFit="1"/>
    </xf>
    <xf numFmtId="38" fontId="8" fillId="7" borderId="0" xfId="2" applyFont="1" applyFill="1" applyBorder="1" applyAlignment="1" applyProtection="1">
      <alignment horizontal="center" vertical="center"/>
    </xf>
    <xf numFmtId="0" fontId="39" fillId="7" borderId="0" xfId="0" applyFont="1" applyFill="1" applyAlignment="1">
      <alignment horizontal="left" vertical="center"/>
    </xf>
    <xf numFmtId="0" fontId="36" fillId="4" borderId="5" xfId="0" applyFont="1" applyFill="1" applyBorder="1" applyAlignment="1">
      <alignment vertical="center" shrinkToFit="1"/>
    </xf>
    <xf numFmtId="0" fontId="39" fillId="0" borderId="0" xfId="0" applyFont="1">
      <alignment vertical="center"/>
    </xf>
    <xf numFmtId="0" fontId="0" fillId="0" borderId="0" xfId="0" applyAlignment="1">
      <alignment horizontal="center" vertical="center" shrinkToFit="1"/>
    </xf>
    <xf numFmtId="0" fontId="72" fillId="0" borderId="13" xfId="0" applyFont="1" applyBorder="1" applyAlignment="1">
      <alignment vertical="center" shrinkToFit="1"/>
    </xf>
    <xf numFmtId="0" fontId="56" fillId="7" borderId="0" xfId="0" applyFont="1" applyFill="1" applyAlignment="1" applyProtection="1">
      <alignment horizontal="left" vertical="center" indent="2"/>
      <protection locked="0"/>
    </xf>
    <xf numFmtId="0" fontId="79" fillId="0" borderId="0" xfId="0" applyFont="1">
      <alignment vertical="center"/>
    </xf>
    <xf numFmtId="0" fontId="80" fillId="0" borderId="0" xfId="0" applyFont="1" applyAlignment="1">
      <alignment vertical="center" shrinkToFit="1"/>
    </xf>
    <xf numFmtId="0" fontId="80" fillId="0" borderId="0" xfId="0" applyFont="1" applyAlignment="1">
      <alignment horizontal="left" vertical="center"/>
    </xf>
    <xf numFmtId="0" fontId="81" fillId="0" borderId="0" xfId="0" applyFont="1" applyAlignment="1">
      <alignment horizontal="left" vertical="center"/>
    </xf>
    <xf numFmtId="0" fontId="82" fillId="0" borderId="0" xfId="0" applyFont="1">
      <alignment vertical="center"/>
    </xf>
    <xf numFmtId="0" fontId="46" fillId="0" borderId="0" xfId="0" applyFont="1" applyAlignment="1">
      <alignment horizontal="left" vertical="center"/>
    </xf>
    <xf numFmtId="0" fontId="46" fillId="0" borderId="0" xfId="0" applyFont="1" applyAlignment="1">
      <alignment horizontal="center" vertical="center"/>
    </xf>
    <xf numFmtId="0" fontId="78" fillId="0" borderId="0" xfId="0" applyFont="1" applyAlignment="1">
      <alignment vertical="top"/>
    </xf>
    <xf numFmtId="0" fontId="72" fillId="8" borderId="13" xfId="0" applyFont="1" applyFill="1" applyBorder="1" applyAlignment="1">
      <alignment vertical="center" shrinkToFit="1"/>
    </xf>
    <xf numFmtId="0" fontId="72" fillId="8" borderId="13" xfId="0" applyFont="1" applyFill="1" applyBorder="1" applyAlignment="1" applyProtection="1">
      <alignment vertical="center" shrinkToFit="1"/>
      <protection locked="0"/>
    </xf>
    <xf numFmtId="0" fontId="72" fillId="8" borderId="44" xfId="0" applyFont="1" applyFill="1" applyBorder="1" applyAlignment="1">
      <alignment vertical="center" shrinkToFit="1"/>
    </xf>
    <xf numFmtId="0" fontId="72" fillId="8" borderId="47" xfId="0" applyFont="1" applyFill="1" applyBorder="1" applyAlignment="1">
      <alignment vertical="center" shrinkToFit="1"/>
    </xf>
    <xf numFmtId="0" fontId="72" fillId="8" borderId="49" xfId="0" applyFont="1" applyFill="1" applyBorder="1" applyAlignment="1">
      <alignment vertical="center" shrinkToFit="1"/>
    </xf>
    <xf numFmtId="0" fontId="77" fillId="0" borderId="0" xfId="0" applyFont="1">
      <alignment vertical="center"/>
    </xf>
    <xf numFmtId="49" fontId="77" fillId="0" borderId="0" xfId="0" applyNumberFormat="1" applyFont="1">
      <alignment vertical="center"/>
    </xf>
    <xf numFmtId="0" fontId="77" fillId="0" borderId="0" xfId="0" applyFont="1" applyAlignment="1">
      <alignment vertical="center" wrapText="1"/>
    </xf>
    <xf numFmtId="0" fontId="77" fillId="0" borderId="0" xfId="0" applyFont="1" applyAlignment="1">
      <alignment horizontal="center" vertical="center"/>
    </xf>
    <xf numFmtId="0" fontId="77" fillId="6" borderId="0" xfId="0" applyFont="1" applyFill="1" applyAlignment="1">
      <alignment horizontal="center" vertical="center"/>
    </xf>
    <xf numFmtId="49" fontId="77" fillId="0" borderId="0" xfId="0" applyNumberFormat="1" applyFont="1" applyAlignment="1">
      <alignment horizontal="center" vertical="center"/>
    </xf>
    <xf numFmtId="0" fontId="77" fillId="0" borderId="0" xfId="0" applyFont="1" applyAlignment="1">
      <alignment horizontal="right" vertical="center"/>
    </xf>
    <xf numFmtId="0" fontId="77" fillId="6" borderId="0" xfId="0" applyFont="1" applyFill="1">
      <alignment vertical="center"/>
    </xf>
    <xf numFmtId="0" fontId="77" fillId="0" borderId="0" xfId="0" applyFont="1" applyAlignment="1">
      <alignment horizontal="left" vertical="center"/>
    </xf>
    <xf numFmtId="0" fontId="77" fillId="0" borderId="0" xfId="0" applyFont="1" applyAlignment="1">
      <alignment vertical="top"/>
    </xf>
    <xf numFmtId="0" fontId="74" fillId="0" borderId="0" xfId="0" applyFont="1">
      <alignment vertical="center"/>
    </xf>
    <xf numFmtId="177" fontId="74" fillId="0" borderId="0" xfId="0" applyNumberFormat="1" applyFont="1" applyAlignment="1">
      <alignment horizontal="center" vertical="center"/>
    </xf>
    <xf numFmtId="177" fontId="74" fillId="0" borderId="0" xfId="0" applyNumberFormat="1" applyFont="1">
      <alignment vertical="center"/>
    </xf>
    <xf numFmtId="0" fontId="72" fillId="0" borderId="0" xfId="0" applyFont="1">
      <alignment vertical="center"/>
    </xf>
    <xf numFmtId="0" fontId="36" fillId="0" borderId="0" xfId="0" applyFont="1" applyAlignment="1">
      <alignment horizontal="centerContinuous" vertical="center"/>
    </xf>
    <xf numFmtId="0" fontId="84" fillId="0" borderId="0" xfId="0" applyFont="1" applyAlignment="1">
      <alignment horizontal="centerContinuous" vertical="center"/>
    </xf>
    <xf numFmtId="0" fontId="84" fillId="7" borderId="0" xfId="0" applyFont="1" applyFill="1" applyAlignment="1">
      <alignment horizontal="centerContinuous" vertical="center"/>
    </xf>
    <xf numFmtId="0" fontId="12" fillId="7" borderId="0" xfId="0" applyFont="1" applyFill="1" applyAlignment="1">
      <alignment horizontal="centerContinuous" vertical="center"/>
    </xf>
    <xf numFmtId="0" fontId="0" fillId="0" borderId="0" xfId="0" applyAlignment="1">
      <alignment horizontal="left" vertical="center"/>
    </xf>
    <xf numFmtId="0" fontId="73" fillId="0" borderId="0" xfId="0" applyFont="1">
      <alignment vertical="center"/>
    </xf>
    <xf numFmtId="0" fontId="38" fillId="7" borderId="0" xfId="0" applyFont="1" applyFill="1" applyAlignment="1">
      <alignment vertical="center" wrapText="1"/>
    </xf>
    <xf numFmtId="0" fontId="38" fillId="0" borderId="0" xfId="0" applyFont="1" applyAlignment="1">
      <alignment horizontal="left" vertical="center" wrapText="1"/>
    </xf>
    <xf numFmtId="0" fontId="14" fillId="7" borderId="0" xfId="0" applyFont="1" applyFill="1" applyAlignment="1">
      <alignment horizontal="justify" vertical="center"/>
    </xf>
    <xf numFmtId="0" fontId="14" fillId="7" borderId="0" xfId="0" applyFont="1" applyFill="1" applyAlignment="1" applyProtection="1">
      <alignment vertical="center" wrapText="1"/>
      <protection hidden="1"/>
    </xf>
    <xf numFmtId="0" fontId="14" fillId="7" borderId="0" xfId="0" applyFont="1" applyFill="1" applyProtection="1">
      <alignment vertical="center"/>
      <protection hidden="1"/>
    </xf>
    <xf numFmtId="0" fontId="85" fillId="0" borderId="0" xfId="0" applyFont="1">
      <alignment vertical="center"/>
    </xf>
    <xf numFmtId="0" fontId="44" fillId="0" borderId="6" xfId="0" applyFont="1" applyBorder="1" applyAlignment="1">
      <alignment horizontal="left"/>
    </xf>
    <xf numFmtId="0" fontId="56" fillId="0" borderId="6" xfId="0" applyFont="1" applyBorder="1" applyAlignment="1">
      <alignment horizontal="left" vertical="center"/>
    </xf>
    <xf numFmtId="0" fontId="55" fillId="0" borderId="6" xfId="0" applyFont="1" applyBorder="1" applyAlignment="1">
      <alignment horizontal="left" vertical="center" shrinkToFit="1"/>
    </xf>
    <xf numFmtId="0" fontId="55" fillId="0" borderId="6" xfId="0" applyFont="1" applyBorder="1" applyAlignment="1">
      <alignment horizontal="left" vertical="center"/>
    </xf>
    <xf numFmtId="0" fontId="47" fillId="0" borderId="6" xfId="0" applyFont="1" applyBorder="1" applyAlignment="1">
      <alignment horizontal="left" vertical="center"/>
    </xf>
    <xf numFmtId="0" fontId="55" fillId="0" borderId="0" xfId="0" applyFont="1" applyAlignment="1">
      <alignment horizontal="left" vertical="center" shrinkToFit="1"/>
    </xf>
    <xf numFmtId="0" fontId="19" fillId="7" borderId="0" xfId="0" applyFont="1" applyFill="1" applyAlignment="1">
      <alignment horizontal="left" vertical="center"/>
    </xf>
    <xf numFmtId="183" fontId="19" fillId="7" borderId="0" xfId="0" applyNumberFormat="1" applyFont="1" applyFill="1">
      <alignment vertical="center"/>
    </xf>
    <xf numFmtId="0" fontId="39" fillId="7" borderId="0" xfId="0" applyFont="1" applyFill="1">
      <alignment vertical="center"/>
    </xf>
    <xf numFmtId="0" fontId="43" fillId="7" borderId="0" xfId="0" applyFont="1" applyFill="1">
      <alignment vertical="center"/>
    </xf>
    <xf numFmtId="0" fontId="36" fillId="7" borderId="0" xfId="0" applyFont="1" applyFill="1" applyAlignment="1">
      <alignment vertical="center" wrapText="1"/>
    </xf>
    <xf numFmtId="0" fontId="36" fillId="7" borderId="6" xfId="0" applyFont="1" applyFill="1" applyBorder="1">
      <alignment vertical="center"/>
    </xf>
    <xf numFmtId="0" fontId="46" fillId="7" borderId="0" xfId="0" applyFont="1" applyFill="1">
      <alignment vertical="center"/>
    </xf>
    <xf numFmtId="0" fontId="80" fillId="7" borderId="0" xfId="0" applyFont="1" applyFill="1" applyAlignment="1">
      <alignment horizontal="left" vertical="center"/>
    </xf>
    <xf numFmtId="0" fontId="46" fillId="7" borderId="0" xfId="0" applyFont="1" applyFill="1" applyAlignment="1">
      <alignment vertical="center" wrapText="1"/>
    </xf>
    <xf numFmtId="0" fontId="36" fillId="0" borderId="0" xfId="0" applyFont="1" applyAlignment="1">
      <alignment horizontal="center" vertical="center" shrinkToFit="1"/>
    </xf>
    <xf numFmtId="0" fontId="38" fillId="0" borderId="0" xfId="0" applyFont="1" applyAlignment="1">
      <alignment vertical="center" shrinkToFit="1"/>
    </xf>
    <xf numFmtId="0" fontId="36" fillId="0" borderId="3" xfId="0" applyFont="1" applyBorder="1" applyAlignment="1">
      <alignment horizontal="center" vertical="center"/>
    </xf>
    <xf numFmtId="0" fontId="36" fillId="0" borderId="3" xfId="0" applyFont="1" applyBorder="1" applyAlignment="1">
      <alignment horizontal="center" vertical="center" shrinkToFit="1"/>
    </xf>
    <xf numFmtId="0" fontId="36" fillId="3" borderId="3" xfId="0" applyFont="1" applyFill="1" applyBorder="1" applyAlignment="1" applyProtection="1">
      <alignment vertical="center" wrapText="1" shrinkToFit="1"/>
      <protection locked="0"/>
    </xf>
    <xf numFmtId="0" fontId="36" fillId="4" borderId="2" xfId="0" applyFont="1" applyFill="1" applyBorder="1" applyAlignment="1">
      <alignment vertical="center" wrapText="1" shrinkToFit="1"/>
    </xf>
    <xf numFmtId="0" fontId="36" fillId="4" borderId="5" xfId="0" applyFont="1" applyFill="1" applyBorder="1" applyAlignment="1">
      <alignment vertical="center" wrapText="1" shrinkToFit="1"/>
    </xf>
    <xf numFmtId="0" fontId="36" fillId="0" borderId="1" xfId="0" applyFont="1" applyBorder="1" applyAlignment="1">
      <alignment horizontal="center" vertical="center" shrinkToFit="1"/>
    </xf>
    <xf numFmtId="0" fontId="36" fillId="0" borderId="17" xfId="0" applyFont="1" applyBorder="1" applyAlignment="1">
      <alignment horizontal="center" vertical="center"/>
    </xf>
    <xf numFmtId="0" fontId="38" fillId="4" borderId="0" xfId="0" applyFont="1" applyFill="1" applyAlignment="1">
      <alignment horizontal="center" vertical="center" shrinkToFit="1"/>
    </xf>
    <xf numFmtId="0" fontId="42" fillId="5" borderId="19" xfId="0" applyFont="1" applyFill="1" applyBorder="1" applyAlignment="1">
      <alignment horizontal="center" vertical="center" wrapText="1"/>
    </xf>
    <xf numFmtId="185" fontId="42" fillId="4" borderId="28" xfId="0" applyNumberFormat="1" applyFont="1" applyFill="1" applyBorder="1" applyAlignment="1">
      <alignment vertical="center" shrinkToFit="1"/>
    </xf>
    <xf numFmtId="185" fontId="36" fillId="4" borderId="13" xfId="0" applyNumberFormat="1" applyFont="1" applyFill="1" applyBorder="1" applyAlignment="1">
      <alignment vertical="center" shrinkToFit="1"/>
    </xf>
    <xf numFmtId="0" fontId="36" fillId="3" borderId="0" xfId="0" applyFont="1" applyFill="1" applyAlignment="1" applyProtection="1">
      <alignment horizontal="centerContinuous" vertical="center"/>
      <protection locked="0"/>
    </xf>
    <xf numFmtId="0" fontId="36" fillId="3" borderId="9" xfId="0" applyFont="1" applyFill="1" applyBorder="1" applyAlignment="1" applyProtection="1">
      <alignment horizontal="centerContinuous" vertical="center"/>
      <protection locked="0"/>
    </xf>
    <xf numFmtId="179" fontId="36" fillId="3" borderId="13" xfId="0" applyNumberFormat="1" applyFont="1" applyFill="1" applyBorder="1" applyAlignment="1" applyProtection="1">
      <alignment vertical="center" shrinkToFit="1"/>
      <protection locked="0"/>
    </xf>
    <xf numFmtId="179" fontId="36" fillId="0" borderId="0" xfId="0" applyNumberFormat="1" applyFont="1" applyAlignment="1">
      <alignment horizontal="right" vertical="center" indent="1" shrinkToFit="1"/>
    </xf>
    <xf numFmtId="179" fontId="36" fillId="4" borderId="17" xfId="0" applyNumberFormat="1" applyFont="1" applyFill="1" applyBorder="1" applyAlignment="1">
      <alignment vertical="center" shrinkToFit="1"/>
    </xf>
    <xf numFmtId="179" fontId="36" fillId="4" borderId="13" xfId="0" applyNumberFormat="1" applyFont="1" applyFill="1" applyBorder="1" applyAlignment="1">
      <alignment vertical="center" shrinkToFit="1"/>
    </xf>
    <xf numFmtId="178" fontId="36" fillId="3" borderId="13" xfId="0" applyNumberFormat="1" applyFont="1" applyFill="1" applyBorder="1" applyAlignment="1" applyProtection="1">
      <alignment vertical="center" shrinkToFit="1"/>
      <protection locked="0"/>
    </xf>
    <xf numFmtId="189" fontId="11" fillId="4" borderId="3" xfId="0" applyNumberFormat="1" applyFont="1" applyFill="1" applyBorder="1" applyAlignment="1">
      <alignment vertical="center" shrinkToFit="1"/>
    </xf>
    <xf numFmtId="0" fontId="36" fillId="7" borderId="8" xfId="0" applyFont="1" applyFill="1" applyBorder="1" applyAlignment="1">
      <alignment vertical="center" shrinkToFit="1"/>
    </xf>
    <xf numFmtId="0" fontId="57" fillId="0" borderId="0" xfId="0" applyFont="1">
      <alignment vertical="center"/>
    </xf>
    <xf numFmtId="0" fontId="36" fillId="3" borderId="22" xfId="0" applyFont="1" applyFill="1" applyBorder="1" applyAlignment="1" applyProtection="1">
      <alignment vertical="center" shrinkToFit="1"/>
      <protection locked="0"/>
    </xf>
    <xf numFmtId="0" fontId="36" fillId="3" borderId="32" xfId="0" applyFont="1" applyFill="1" applyBorder="1" applyAlignment="1" applyProtection="1">
      <alignment vertical="center" shrinkToFit="1"/>
      <protection locked="0"/>
    </xf>
    <xf numFmtId="0" fontId="36" fillId="3" borderId="25" xfId="0" applyFont="1" applyFill="1" applyBorder="1" applyAlignment="1" applyProtection="1">
      <alignment vertical="center" shrinkToFit="1"/>
      <protection locked="0"/>
    </xf>
    <xf numFmtId="0" fontId="36" fillId="0" borderId="22" xfId="0" applyFont="1" applyBorder="1" applyAlignment="1">
      <alignment horizontal="left" vertical="center" indent="1"/>
    </xf>
    <xf numFmtId="0" fontId="36" fillId="0" borderId="32" xfId="0" applyFont="1" applyBorder="1" applyAlignment="1">
      <alignment horizontal="left" vertical="center" indent="1"/>
    </xf>
    <xf numFmtId="0" fontId="36" fillId="0" borderId="25" xfId="0" applyFont="1" applyBorder="1" applyAlignment="1">
      <alignment horizontal="left" vertical="center" indent="1"/>
    </xf>
    <xf numFmtId="177" fontId="36" fillId="3" borderId="17" xfId="0" applyNumberFormat="1" applyFont="1" applyFill="1" applyBorder="1" applyAlignment="1" applyProtection="1">
      <alignment vertical="center" shrinkToFit="1"/>
      <protection locked="0"/>
    </xf>
    <xf numFmtId="0" fontId="76" fillId="0" borderId="0" xfId="0" applyFont="1">
      <alignment vertical="center"/>
    </xf>
    <xf numFmtId="192" fontId="38" fillId="4" borderId="0" xfId="0" applyNumberFormat="1" applyFont="1" applyFill="1" applyAlignment="1">
      <alignment horizontal="center" vertical="center" shrinkToFit="1"/>
    </xf>
    <xf numFmtId="0" fontId="96" fillId="0" borderId="0" xfId="12" applyFont="1" applyAlignment="1">
      <alignment horizontal="left" vertical="top"/>
    </xf>
    <xf numFmtId="0" fontId="28" fillId="0" borderId="0" xfId="12" applyFont="1" applyAlignment="1">
      <alignment horizontal="left" vertical="top" wrapText="1"/>
    </xf>
    <xf numFmtId="0" fontId="100" fillId="0" borderId="0" xfId="12" applyFont="1" applyAlignment="1">
      <alignment horizontal="left" vertical="top" wrapText="1"/>
    </xf>
    <xf numFmtId="0" fontId="101" fillId="0" borderId="0" xfId="12" applyFont="1"/>
    <xf numFmtId="0" fontId="14" fillId="0" borderId="3" xfId="12" applyFont="1" applyBorder="1" applyAlignment="1">
      <alignment vertical="top"/>
    </xf>
    <xf numFmtId="0" fontId="14" fillId="0" borderId="2" xfId="12" applyFont="1" applyBorder="1" applyAlignment="1">
      <alignment vertical="top"/>
    </xf>
    <xf numFmtId="0" fontId="14" fillId="0" borderId="5" xfId="12" applyFont="1" applyBorder="1" applyAlignment="1">
      <alignment vertical="top"/>
    </xf>
    <xf numFmtId="0" fontId="14" fillId="0" borderId="0" xfId="12" applyFont="1" applyAlignment="1">
      <alignment vertical="top"/>
    </xf>
    <xf numFmtId="0" fontId="101" fillId="0" borderId="0" xfId="12" applyFont="1" applyAlignment="1">
      <alignment horizontal="left" vertical="top"/>
    </xf>
    <xf numFmtId="0" fontId="102" fillId="0" borderId="0" xfId="12" applyFont="1"/>
    <xf numFmtId="0" fontId="104" fillId="0" borderId="2" xfId="13" applyFont="1" applyFill="1" applyBorder="1" applyAlignment="1">
      <alignment vertical="top"/>
    </xf>
    <xf numFmtId="0" fontId="104" fillId="0" borderId="0" xfId="13" applyFont="1" applyFill="1" applyBorder="1" applyAlignment="1">
      <alignment vertical="top"/>
    </xf>
    <xf numFmtId="0" fontId="14" fillId="0" borderId="0" xfId="12" applyFont="1" applyAlignment="1">
      <alignment horizontal="centerContinuous" vertical="center"/>
    </xf>
    <xf numFmtId="0" fontId="101" fillId="0" borderId="0" xfId="12" applyFont="1" applyAlignment="1">
      <alignment vertical="center"/>
    </xf>
    <xf numFmtId="0" fontId="14" fillId="0" borderId="0" xfId="12" applyFont="1" applyAlignment="1">
      <alignment horizontal="left" vertical="top" indent="5"/>
    </xf>
    <xf numFmtId="0" fontId="96" fillId="0" borderId="0" xfId="12" applyFont="1" applyAlignment="1">
      <alignment horizontal="left" vertical="top" indent="1"/>
    </xf>
    <xf numFmtId="0" fontId="105" fillId="0" borderId="0" xfId="12" applyFont="1" applyAlignment="1">
      <alignment horizontal="left" vertical="top" indent="1"/>
    </xf>
    <xf numFmtId="0" fontId="96" fillId="11" borderId="0" xfId="12" applyFont="1" applyFill="1" applyAlignment="1">
      <alignment horizontal="left" vertical="top" indent="1"/>
    </xf>
    <xf numFmtId="0" fontId="96" fillId="0" borderId="0" xfId="12" applyFont="1" applyAlignment="1">
      <alignment horizontal="left"/>
    </xf>
    <xf numFmtId="0" fontId="100" fillId="0" borderId="0" xfId="12" applyFont="1" applyAlignment="1">
      <alignment horizontal="left" vertical="center"/>
    </xf>
    <xf numFmtId="0" fontId="101" fillId="0" borderId="0" xfId="12" applyFont="1" applyAlignment="1">
      <alignment horizontal="left" vertical="center"/>
    </xf>
    <xf numFmtId="0" fontId="101" fillId="0" borderId="0" xfId="12" applyFont="1" applyAlignment="1">
      <alignment horizontal="left" vertical="top" indent="1"/>
    </xf>
    <xf numFmtId="0" fontId="100" fillId="0" borderId="0" xfId="12" applyFont="1" applyAlignment="1">
      <alignment horizontal="left" vertical="top"/>
    </xf>
    <xf numFmtId="0" fontId="101" fillId="0" borderId="0" xfId="12" applyFont="1" applyAlignment="1">
      <alignment horizontal="left" vertical="top" indent="3"/>
    </xf>
    <xf numFmtId="0" fontId="96" fillId="0" borderId="0" xfId="12" applyFont="1" applyAlignment="1">
      <alignment horizontal="left" vertical="top" indent="3"/>
    </xf>
    <xf numFmtId="0" fontId="100" fillId="0" borderId="72" xfId="12" applyFont="1" applyBorder="1" applyAlignment="1">
      <alignment horizontal="left" vertical="top"/>
    </xf>
    <xf numFmtId="0" fontId="100" fillId="0" borderId="73" xfId="12" applyFont="1" applyBorder="1" applyAlignment="1">
      <alignment horizontal="left" vertical="top"/>
    </xf>
    <xf numFmtId="0" fontId="101" fillId="0" borderId="73" xfId="12" applyFont="1" applyBorder="1" applyAlignment="1">
      <alignment horizontal="left" vertical="top"/>
    </xf>
    <xf numFmtId="0" fontId="101" fillId="0" borderId="74" xfId="12" applyFont="1" applyBorder="1" applyAlignment="1">
      <alignment horizontal="left" vertical="top"/>
    </xf>
    <xf numFmtId="0" fontId="100" fillId="0" borderId="75" xfId="12" applyFont="1" applyBorder="1" applyAlignment="1">
      <alignment horizontal="left" vertical="top"/>
    </xf>
    <xf numFmtId="0" fontId="96" fillId="0" borderId="76" xfId="12" applyFont="1" applyBorder="1" applyAlignment="1">
      <alignment horizontal="left" vertical="top"/>
    </xf>
    <xf numFmtId="0" fontId="107" fillId="0" borderId="77" xfId="12" applyFont="1" applyBorder="1" applyAlignment="1">
      <alignment horizontal="left" vertical="top"/>
    </xf>
    <xf numFmtId="0" fontId="100" fillId="0" borderId="78" xfId="12" applyFont="1" applyBorder="1" applyAlignment="1">
      <alignment horizontal="left" vertical="top"/>
    </xf>
    <xf numFmtId="0" fontId="96" fillId="0" borderId="78" xfId="12" applyFont="1" applyBorder="1" applyAlignment="1">
      <alignment horizontal="left" vertical="top"/>
    </xf>
    <xf numFmtId="0" fontId="96" fillId="0" borderId="79" xfId="12" applyFont="1" applyBorder="1" applyAlignment="1">
      <alignment horizontal="left" vertical="top"/>
    </xf>
    <xf numFmtId="0" fontId="42" fillId="0" borderId="0" xfId="10" applyFont="1">
      <alignment vertical="center"/>
    </xf>
    <xf numFmtId="0" fontId="60" fillId="0" borderId="0" xfId="10" applyFont="1">
      <alignment vertical="center"/>
    </xf>
    <xf numFmtId="0" fontId="36" fillId="0" borderId="0" xfId="10" applyFont="1">
      <alignment vertical="center"/>
    </xf>
    <xf numFmtId="0" fontId="36" fillId="0" borderId="0" xfId="10" applyFont="1" applyAlignment="1">
      <alignment horizontal="center" vertical="center"/>
    </xf>
    <xf numFmtId="0" fontId="36" fillId="0" borderId="0" xfId="10" applyFont="1" applyAlignment="1">
      <alignment horizontal="left" vertical="center"/>
    </xf>
    <xf numFmtId="0" fontId="36" fillId="0" borderId="0" xfId="10" applyFont="1" applyAlignment="1">
      <alignment horizontal="center" vertical="center" shrinkToFit="1"/>
    </xf>
    <xf numFmtId="0" fontId="36" fillId="3" borderId="0" xfId="10" applyFont="1" applyFill="1" applyAlignment="1" applyProtection="1">
      <alignment horizontal="center" vertical="center" shrinkToFit="1"/>
      <protection locked="0"/>
    </xf>
    <xf numFmtId="58" fontId="36" fillId="0" borderId="0" xfId="10" applyNumberFormat="1" applyFont="1" applyAlignment="1">
      <alignment horizontal="right" vertical="center" shrinkToFit="1"/>
    </xf>
    <xf numFmtId="0" fontId="42" fillId="0" borderId="0" xfId="10" applyFont="1" applyAlignment="1">
      <alignment horizontal="center" vertical="center"/>
    </xf>
    <xf numFmtId="0" fontId="42" fillId="0" borderId="0" xfId="10" applyFont="1" applyAlignment="1">
      <alignment horizontal="center" vertical="center" shrinkToFit="1"/>
    </xf>
    <xf numFmtId="0" fontId="45" fillId="0" borderId="0" xfId="10" applyFont="1">
      <alignment vertical="center"/>
    </xf>
    <xf numFmtId="0" fontId="42" fillId="0" borderId="0" xfId="10" applyFont="1" applyAlignment="1">
      <alignment vertical="center" shrinkToFit="1"/>
    </xf>
    <xf numFmtId="0" fontId="44" fillId="0" borderId="0" xfId="10" applyFont="1" applyAlignment="1">
      <alignment horizontal="center" vertical="center" wrapText="1"/>
    </xf>
    <xf numFmtId="0" fontId="42" fillId="3" borderId="0" xfId="10" applyFont="1" applyFill="1" applyAlignment="1" applyProtection="1">
      <alignment horizontal="center" vertical="center" shrinkToFit="1"/>
      <protection locked="0"/>
    </xf>
    <xf numFmtId="0" fontId="36" fillId="0" borderId="1" xfId="10" applyFont="1" applyBorder="1">
      <alignment vertical="center"/>
    </xf>
    <xf numFmtId="0" fontId="42" fillId="0" borderId="6" xfId="10" applyFont="1" applyBorder="1">
      <alignment vertical="center"/>
    </xf>
    <xf numFmtId="0" fontId="36" fillId="0" borderId="8" xfId="10" applyFont="1" applyBorder="1">
      <alignment vertical="center"/>
    </xf>
    <xf numFmtId="0" fontId="42" fillId="0" borderId="9" xfId="10" applyFont="1" applyBorder="1">
      <alignment vertical="center"/>
    </xf>
    <xf numFmtId="0" fontId="42" fillId="0" borderId="0" xfId="10" applyFont="1" applyAlignment="1">
      <alignment horizontal="distributed" vertical="center"/>
    </xf>
    <xf numFmtId="0" fontId="14" fillId="0" borderId="0" xfId="10" applyFont="1" applyAlignment="1">
      <alignment horizontal="center" vertical="center"/>
    </xf>
    <xf numFmtId="176" fontId="42" fillId="0" borderId="0" xfId="10" applyNumberFormat="1" applyFont="1" applyAlignment="1">
      <alignment horizontal="center" vertical="center"/>
    </xf>
    <xf numFmtId="0" fontId="42" fillId="0" borderId="10" xfId="10" applyFont="1" applyBorder="1" applyAlignment="1">
      <alignment horizontal="right" vertical="center" wrapText="1"/>
    </xf>
    <xf numFmtId="0" fontId="42" fillId="0" borderId="10" xfId="10" applyFont="1" applyBorder="1" applyAlignment="1">
      <alignment vertical="center" wrapText="1"/>
    </xf>
    <xf numFmtId="0" fontId="42" fillId="0" borderId="11" xfId="10" applyFont="1" applyBorder="1" applyAlignment="1">
      <alignment vertical="center" wrapText="1"/>
    </xf>
    <xf numFmtId="0" fontId="42" fillId="0" borderId="6" xfId="10" applyFont="1" applyBorder="1" applyAlignment="1">
      <alignment horizontal="center" vertical="center"/>
    </xf>
    <xf numFmtId="176" fontId="42" fillId="0" borderId="6" xfId="10" applyNumberFormat="1" applyFont="1" applyBorder="1" applyAlignment="1">
      <alignment horizontal="center" vertical="center"/>
    </xf>
    <xf numFmtId="0" fontId="42" fillId="3" borderId="6" xfId="10" applyFont="1" applyFill="1" applyBorder="1" applyAlignment="1" applyProtection="1">
      <alignment horizontal="center" vertical="center" shrinkToFit="1"/>
      <protection locked="0"/>
    </xf>
    <xf numFmtId="0" fontId="42" fillId="0" borderId="7" xfId="10" applyFont="1" applyBorder="1">
      <alignment vertical="center"/>
    </xf>
    <xf numFmtId="0" fontId="46" fillId="0" borderId="0" xfId="10" applyFont="1">
      <alignment vertical="center"/>
    </xf>
    <xf numFmtId="0" fontId="14" fillId="0" borderId="0" xfId="10" applyFont="1" applyAlignment="1">
      <alignment horizontal="center" vertical="center" shrinkToFit="1"/>
    </xf>
    <xf numFmtId="0" fontId="42" fillId="0" borderId="0" xfId="10" applyFont="1" applyAlignment="1" applyProtection="1">
      <alignment horizontal="center" vertical="center" shrinkToFit="1"/>
      <protection locked="0"/>
    </xf>
    <xf numFmtId="0" fontId="36" fillId="0" borderId="4" xfId="10" applyFont="1" applyBorder="1">
      <alignment vertical="center"/>
    </xf>
    <xf numFmtId="0" fontId="42" fillId="0" borderId="10" xfId="10" applyFont="1" applyBorder="1" applyAlignment="1">
      <alignment horizontal="center" vertical="center"/>
    </xf>
    <xf numFmtId="176" fontId="42" fillId="0" borderId="10" xfId="10" applyNumberFormat="1" applyFont="1" applyBorder="1" applyAlignment="1">
      <alignment horizontal="center" vertical="center"/>
    </xf>
    <xf numFmtId="0" fontId="42" fillId="3" borderId="10" xfId="10" applyFont="1" applyFill="1" applyBorder="1" applyAlignment="1" applyProtection="1">
      <alignment horizontal="center" vertical="center" shrinkToFit="1"/>
      <protection locked="0"/>
    </xf>
    <xf numFmtId="0" fontId="42" fillId="0" borderId="11" xfId="10" applyFont="1" applyBorder="1">
      <alignment vertical="center"/>
    </xf>
    <xf numFmtId="0" fontId="42" fillId="0" borderId="1" xfId="10" applyFont="1" applyBorder="1">
      <alignment vertical="center"/>
    </xf>
    <xf numFmtId="38" fontId="42" fillId="0" borderId="6" xfId="11" applyFont="1" applyBorder="1" applyAlignment="1" applyProtection="1">
      <alignment vertical="center"/>
    </xf>
    <xf numFmtId="0" fontId="42" fillId="0" borderId="7" xfId="10" applyFont="1" applyBorder="1" applyAlignment="1">
      <alignment horizontal="left" vertical="center"/>
    </xf>
    <xf numFmtId="0" fontId="42" fillId="0" borderId="8" xfId="10" applyFont="1" applyBorder="1">
      <alignment vertical="center"/>
    </xf>
    <xf numFmtId="0" fontId="36" fillId="0" borderId="0" xfId="10" applyFont="1" applyAlignment="1" applyProtection="1">
      <alignment horizontal="left" vertical="center" shrinkToFit="1"/>
      <protection locked="0"/>
    </xf>
    <xf numFmtId="0" fontId="42" fillId="0" borderId="0" xfId="10" applyFont="1" applyAlignment="1" applyProtection="1">
      <alignment horizontal="left" vertical="center" shrinkToFit="1"/>
      <protection locked="0"/>
    </xf>
    <xf numFmtId="0" fontId="42" fillId="0" borderId="9" xfId="10" applyFont="1" applyBorder="1" applyAlignment="1" applyProtection="1">
      <alignment horizontal="left" vertical="center" shrinkToFit="1"/>
      <protection locked="0"/>
    </xf>
    <xf numFmtId="0" fontId="42" fillId="0" borderId="4" xfId="10" applyFont="1" applyBorder="1">
      <alignment vertical="center"/>
    </xf>
    <xf numFmtId="0" fontId="42" fillId="0" borderId="10" xfId="10" applyFont="1" applyBorder="1">
      <alignment vertical="center"/>
    </xf>
    <xf numFmtId="38" fontId="42" fillId="0" borderId="10" xfId="11" applyFont="1" applyBorder="1" applyAlignment="1" applyProtection="1">
      <alignment vertical="center"/>
    </xf>
    <xf numFmtId="0" fontId="42" fillId="0" borderId="11" xfId="10" applyFont="1" applyBorder="1" applyAlignment="1">
      <alignment horizontal="left" vertical="center"/>
    </xf>
    <xf numFmtId="0" fontId="36" fillId="0" borderId="6" xfId="10" applyFont="1" applyBorder="1">
      <alignment vertical="center"/>
    </xf>
    <xf numFmtId="0" fontId="36" fillId="0" borderId="0" xfId="10" applyFont="1" applyAlignment="1">
      <alignment horizontal="right"/>
    </xf>
    <xf numFmtId="0" fontId="36" fillId="0" borderId="0" xfId="10" applyFont="1" applyAlignment="1">
      <alignment horizontal="right" vertical="center"/>
    </xf>
    <xf numFmtId="0" fontId="36" fillId="0" borderId="0" xfId="10" applyFont="1" applyAlignment="1" applyProtection="1">
      <alignment horizontal="center" vertical="center" shrinkToFit="1"/>
      <protection locked="0"/>
    </xf>
    <xf numFmtId="0" fontId="70" fillId="0" borderId="0" xfId="10" applyFont="1">
      <alignment vertical="center"/>
    </xf>
    <xf numFmtId="0" fontId="5" fillId="0" borderId="0" xfId="10">
      <alignment vertical="center"/>
    </xf>
    <xf numFmtId="0" fontId="54" fillId="0" borderId="0" xfId="10" applyFont="1">
      <alignment vertical="center"/>
    </xf>
    <xf numFmtId="0" fontId="36" fillId="0" borderId="9" xfId="10" applyFont="1" applyBorder="1" applyAlignment="1">
      <alignment horizontal="center" vertical="center"/>
    </xf>
    <xf numFmtId="0" fontId="36" fillId="0" borderId="11" xfId="10" applyFont="1" applyBorder="1" applyAlignment="1">
      <alignment horizontal="center" vertical="center"/>
    </xf>
    <xf numFmtId="0" fontId="36" fillId="0" borderId="3" xfId="10" applyFont="1" applyBorder="1">
      <alignment vertical="center"/>
    </xf>
    <xf numFmtId="0" fontId="42" fillId="3" borderId="2" xfId="10" applyFont="1" applyFill="1" applyBorder="1" applyAlignment="1" applyProtection="1">
      <alignment horizontal="center" vertical="center" shrinkToFit="1"/>
      <protection locked="0"/>
    </xf>
    <xf numFmtId="0" fontId="42" fillId="0" borderId="2" xfId="10" applyFont="1" applyBorder="1">
      <alignment vertical="center"/>
    </xf>
    <xf numFmtId="176" fontId="42" fillId="0" borderId="0" xfId="10" applyNumberFormat="1" applyFont="1" applyAlignment="1">
      <alignment horizontal="center" vertical="center" shrinkToFit="1"/>
    </xf>
    <xf numFmtId="0" fontId="42" fillId="0" borderId="0" xfId="10" applyFont="1" applyAlignment="1">
      <alignment horizontal="left" vertical="center" indent="1"/>
    </xf>
    <xf numFmtId="38" fontId="42" fillId="0" borderId="10" xfId="11" applyFont="1" applyBorder="1" applyAlignment="1">
      <alignment vertical="center"/>
    </xf>
    <xf numFmtId="0" fontId="42" fillId="0" borderId="9" xfId="10" applyFont="1" applyBorder="1" applyAlignment="1">
      <alignment vertical="center" shrinkToFit="1"/>
    </xf>
    <xf numFmtId="0" fontId="42" fillId="0" borderId="0" xfId="10" applyFont="1" applyAlignment="1">
      <alignment horizontal="distributed" vertical="center" shrinkToFit="1"/>
    </xf>
    <xf numFmtId="0" fontId="36" fillId="0" borderId="9" xfId="10" applyFont="1" applyBorder="1" applyAlignment="1">
      <alignment horizontal="center" vertical="center" shrinkToFit="1"/>
    </xf>
    <xf numFmtId="0" fontId="42" fillId="0" borderId="6" xfId="10" applyFont="1" applyBorder="1" applyAlignment="1"/>
    <xf numFmtId="0" fontId="36" fillId="0" borderId="2" xfId="10" applyFont="1" applyBorder="1">
      <alignment vertical="center"/>
    </xf>
    <xf numFmtId="0" fontId="42" fillId="0" borderId="2" xfId="10" applyFont="1" applyBorder="1" applyAlignment="1">
      <alignment horizontal="right" vertical="center" wrapText="1"/>
    </xf>
    <xf numFmtId="0" fontId="42" fillId="0" borderId="2" xfId="10" applyFont="1" applyBorder="1" applyAlignment="1">
      <alignment horizontal="center" vertical="center" wrapText="1"/>
    </xf>
    <xf numFmtId="0" fontId="42" fillId="0" borderId="2" xfId="10" applyFont="1" applyBorder="1" applyAlignment="1">
      <alignment vertical="center" wrapText="1"/>
    </xf>
    <xf numFmtId="0" fontId="36" fillId="0" borderId="2" xfId="10" applyFont="1" applyBorder="1" applyAlignment="1">
      <alignment horizontal="center" vertical="center"/>
    </xf>
    <xf numFmtId="0" fontId="36" fillId="0" borderId="0" xfId="10" applyFont="1" applyAlignment="1"/>
    <xf numFmtId="0" fontId="46" fillId="0" borderId="0" xfId="10" applyFont="1" applyAlignment="1">
      <alignment horizontal="center" vertical="center"/>
    </xf>
    <xf numFmtId="0" fontId="42" fillId="0" borderId="2" xfId="10" applyFont="1" applyBorder="1" applyAlignment="1">
      <alignment horizontal="center" vertical="center"/>
    </xf>
    <xf numFmtId="0" fontId="109" fillId="0" borderId="2" xfId="10" applyFont="1" applyBorder="1" applyAlignment="1">
      <alignment horizontal="center" vertical="center"/>
    </xf>
    <xf numFmtId="0" fontId="42" fillId="0" borderId="5" xfId="10" applyFont="1" applyBorder="1">
      <alignment vertical="center"/>
    </xf>
    <xf numFmtId="0" fontId="43" fillId="0" borderId="0" xfId="10" applyFont="1">
      <alignment vertical="center"/>
    </xf>
    <xf numFmtId="0" fontId="42" fillId="0" borderId="2" xfId="10" applyFont="1" applyBorder="1" applyAlignment="1">
      <alignment horizontal="center" vertical="center" shrinkToFit="1"/>
    </xf>
    <xf numFmtId="0" fontId="42" fillId="0" borderId="2" xfId="10" applyFont="1" applyBorder="1" applyAlignment="1">
      <alignment horizontal="left" vertical="center" shrinkToFit="1"/>
    </xf>
    <xf numFmtId="0" fontId="36" fillId="0" borderId="0" xfId="10" applyFont="1" applyAlignment="1">
      <alignment horizontal="left" vertical="center" shrinkToFit="1"/>
    </xf>
    <xf numFmtId="0" fontId="42" fillId="0" borderId="5" xfId="10" applyFont="1" applyBorder="1" applyAlignment="1">
      <alignment horizontal="left" vertical="center" shrinkToFit="1"/>
    </xf>
    <xf numFmtId="0" fontId="42" fillId="0" borderId="0" xfId="14" applyFont="1">
      <alignment vertical="center"/>
    </xf>
    <xf numFmtId="0" fontId="36" fillId="0" borderId="0" xfId="14" applyFont="1">
      <alignment vertical="center"/>
    </xf>
    <xf numFmtId="0" fontId="36" fillId="0" borderId="0" xfId="14" applyFont="1" applyAlignment="1">
      <alignment horizontal="center" vertical="center"/>
    </xf>
    <xf numFmtId="0" fontId="36" fillId="0" borderId="0" xfId="14" applyFont="1" applyAlignment="1">
      <alignment horizontal="left" vertical="center"/>
    </xf>
    <xf numFmtId="0" fontId="36" fillId="0" borderId="0" xfId="14" applyFont="1" applyAlignment="1">
      <alignment horizontal="right" vertical="center"/>
    </xf>
    <xf numFmtId="0" fontId="36" fillId="0" borderId="0" xfId="14" applyFont="1" applyAlignment="1">
      <alignment horizontal="center" vertical="center" shrinkToFit="1"/>
    </xf>
    <xf numFmtId="0" fontId="36" fillId="3" borderId="0" xfId="14" applyFont="1" applyFill="1" applyAlignment="1" applyProtection="1">
      <alignment horizontal="center" vertical="center" shrinkToFit="1"/>
      <protection locked="0"/>
    </xf>
    <xf numFmtId="0" fontId="36" fillId="0" borderId="0" xfId="14" applyFont="1" applyAlignment="1" applyProtection="1">
      <alignment horizontal="center" vertical="center" shrinkToFit="1"/>
      <protection locked="0"/>
    </xf>
    <xf numFmtId="0" fontId="42" fillId="0" borderId="0" xfId="14" applyFont="1" applyAlignment="1">
      <alignment horizontal="center" vertical="center"/>
    </xf>
    <xf numFmtId="0" fontId="45" fillId="0" borderId="0" xfId="14" applyFont="1">
      <alignment vertical="center"/>
    </xf>
    <xf numFmtId="0" fontId="50" fillId="0" borderId="0" xfId="14" applyFont="1">
      <alignment vertical="center"/>
    </xf>
    <xf numFmtId="0" fontId="50" fillId="0" borderId="0" xfId="15" applyFont="1">
      <alignment vertical="center"/>
    </xf>
    <xf numFmtId="0" fontId="42" fillId="0" borderId="0" xfId="14" applyFont="1" applyAlignment="1">
      <alignment horizontal="center" vertical="center" shrinkToFit="1"/>
    </xf>
    <xf numFmtId="0" fontId="36" fillId="0" borderId="1" xfId="14" applyFont="1" applyBorder="1">
      <alignment vertical="center"/>
    </xf>
    <xf numFmtId="0" fontId="36" fillId="0" borderId="8" xfId="14" applyFont="1" applyBorder="1">
      <alignment vertical="center"/>
    </xf>
    <xf numFmtId="0" fontId="42" fillId="0" borderId="9" xfId="14" applyFont="1" applyBorder="1">
      <alignment vertical="center"/>
    </xf>
    <xf numFmtId="0" fontId="42" fillId="0" borderId="0" xfId="14" applyFont="1" applyAlignment="1">
      <alignment horizontal="distributed" vertical="center"/>
    </xf>
    <xf numFmtId="0" fontId="14" fillId="0" borderId="0" xfId="14" applyFont="1" applyAlignment="1">
      <alignment horizontal="center" vertical="center"/>
    </xf>
    <xf numFmtId="176" fontId="42" fillId="0" borderId="0" xfId="14" applyNumberFormat="1" applyFont="1" applyAlignment="1">
      <alignment horizontal="center" vertical="center"/>
    </xf>
    <xf numFmtId="0" fontId="42" fillId="0" borderId="0" xfId="14" applyFont="1" applyAlignment="1">
      <alignment horizontal="right" vertical="center" wrapText="1"/>
    </xf>
    <xf numFmtId="0" fontId="42" fillId="0" borderId="0" xfId="14" applyFont="1" applyAlignment="1">
      <alignment vertical="center" wrapText="1"/>
    </xf>
    <xf numFmtId="0" fontId="36" fillId="0" borderId="3" xfId="14" applyFont="1" applyBorder="1" applyAlignment="1">
      <alignment vertical="center" shrinkToFit="1"/>
    </xf>
    <xf numFmtId="0" fontId="46" fillId="0" borderId="0" xfId="14" applyFont="1">
      <alignment vertical="center"/>
    </xf>
    <xf numFmtId="0" fontId="36" fillId="0" borderId="0" xfId="15" applyFont="1">
      <alignment vertical="center"/>
    </xf>
    <xf numFmtId="0" fontId="36" fillId="0" borderId="8" xfId="15" applyFont="1" applyBorder="1">
      <alignment vertical="center"/>
    </xf>
    <xf numFmtId="0" fontId="42" fillId="0" borderId="8" xfId="15" applyFont="1" applyBorder="1">
      <alignment vertical="center"/>
    </xf>
    <xf numFmtId="0" fontId="42" fillId="0" borderId="0" xfId="15" applyFont="1">
      <alignment vertical="center"/>
    </xf>
    <xf numFmtId="0" fontId="42" fillId="0" borderId="0" xfId="15" applyFont="1" applyAlignment="1">
      <alignment vertical="center" wrapText="1"/>
    </xf>
    <xf numFmtId="0" fontId="42" fillId="0" borderId="0" xfId="15" applyFont="1" applyAlignment="1">
      <alignment horizontal="left" vertical="center"/>
    </xf>
    <xf numFmtId="0" fontId="42" fillId="0" borderId="9" xfId="15" applyFont="1" applyBorder="1" applyAlignment="1">
      <alignment horizontal="left" vertical="center" shrinkToFit="1"/>
    </xf>
    <xf numFmtId="0" fontId="36" fillId="0" borderId="0" xfId="15" applyFont="1" applyAlignment="1">
      <alignment horizontal="center" vertical="center"/>
    </xf>
    <xf numFmtId="0" fontId="42" fillId="0" borderId="9" xfId="15" applyFont="1" applyBorder="1" applyAlignment="1">
      <alignment vertical="center" shrinkToFit="1"/>
    </xf>
    <xf numFmtId="0" fontId="42" fillId="0" borderId="11" xfId="15" applyFont="1" applyBorder="1" applyAlignment="1">
      <alignment vertical="center" shrinkToFit="1"/>
    </xf>
    <xf numFmtId="0" fontId="42" fillId="0" borderId="6" xfId="14" applyFont="1" applyBorder="1" applyAlignment="1">
      <alignment horizontal="center" vertical="center"/>
    </xf>
    <xf numFmtId="176" fontId="42" fillId="0" borderId="6" xfId="14" applyNumberFormat="1" applyFont="1" applyBorder="1" applyAlignment="1">
      <alignment horizontal="center" vertical="center"/>
    </xf>
    <xf numFmtId="0" fontId="42" fillId="0" borderId="7" xfId="14" applyFont="1" applyBorder="1">
      <alignment vertical="center"/>
    </xf>
    <xf numFmtId="0" fontId="36" fillId="0" borderId="4" xfId="14" applyFont="1" applyBorder="1">
      <alignment vertical="center"/>
    </xf>
    <xf numFmtId="0" fontId="42" fillId="0" borderId="10" xfId="14" applyFont="1" applyBorder="1" applyAlignment="1">
      <alignment horizontal="center" vertical="center"/>
    </xf>
    <xf numFmtId="176" fontId="42" fillId="0" borderId="10" xfId="14" applyNumberFormat="1" applyFont="1" applyBorder="1" applyAlignment="1">
      <alignment horizontal="center" vertical="center"/>
    </xf>
    <xf numFmtId="0" fontId="42" fillId="3" borderId="10" xfId="14" applyFont="1" applyFill="1" applyBorder="1" applyAlignment="1" applyProtection="1">
      <alignment horizontal="center" vertical="center" shrinkToFit="1"/>
      <protection locked="0"/>
    </xf>
    <xf numFmtId="0" fontId="42" fillId="0" borderId="11" xfId="14" applyFont="1" applyBorder="1">
      <alignment vertical="center"/>
    </xf>
    <xf numFmtId="0" fontId="42" fillId="0" borderId="6" xfId="14" applyFont="1" applyBorder="1">
      <alignment vertical="center"/>
    </xf>
    <xf numFmtId="38" fontId="42" fillId="0" borderId="6" xfId="16" applyFont="1" applyBorder="1" applyAlignment="1">
      <alignment vertical="center"/>
    </xf>
    <xf numFmtId="0" fontId="42" fillId="0" borderId="7" xfId="14" applyFont="1" applyBorder="1" applyAlignment="1">
      <alignment horizontal="left" vertical="center"/>
    </xf>
    <xf numFmtId="0" fontId="42" fillId="0" borderId="0" xfId="14" applyFont="1" applyProtection="1">
      <alignment vertical="center"/>
      <protection locked="0"/>
    </xf>
    <xf numFmtId="0" fontId="42" fillId="7" borderId="0" xfId="14" applyFont="1" applyFill="1" applyProtection="1">
      <alignment vertical="center"/>
      <protection locked="0"/>
    </xf>
    <xf numFmtId="0" fontId="42" fillId="7" borderId="9" xfId="14" applyFont="1" applyFill="1" applyBorder="1" applyProtection="1">
      <alignment vertical="center"/>
      <protection locked="0"/>
    </xf>
    <xf numFmtId="0" fontId="42" fillId="0" borderId="9" xfId="14" applyFont="1" applyBorder="1" applyProtection="1">
      <alignment vertical="center"/>
      <protection locked="0"/>
    </xf>
    <xf numFmtId="0" fontId="42" fillId="0" borderId="0" xfId="14" applyFont="1" applyAlignment="1" applyProtection="1">
      <alignment horizontal="left" vertical="center"/>
      <protection locked="0"/>
    </xf>
    <xf numFmtId="0" fontId="42" fillId="0" borderId="0" xfId="14" applyFont="1" applyAlignment="1" applyProtection="1">
      <alignment horizontal="left" vertical="center" shrinkToFit="1"/>
      <protection locked="0"/>
    </xf>
    <xf numFmtId="0" fontId="42" fillId="0" borderId="9" xfId="14" applyFont="1" applyBorder="1" applyAlignment="1" applyProtection="1">
      <alignment horizontal="left" vertical="center" shrinkToFit="1"/>
      <protection locked="0"/>
    </xf>
    <xf numFmtId="0" fontId="42" fillId="0" borderId="10" xfId="14" applyFont="1" applyBorder="1">
      <alignment vertical="center"/>
    </xf>
    <xf numFmtId="38" fontId="42" fillId="0" borderId="10" xfId="16" applyFont="1" applyBorder="1" applyAlignment="1">
      <alignment vertical="center"/>
    </xf>
    <xf numFmtId="0" fontId="42" fillId="0" borderId="11" xfId="14" applyFont="1" applyBorder="1" applyAlignment="1">
      <alignment horizontal="left" vertical="center"/>
    </xf>
    <xf numFmtId="0" fontId="36" fillId="0" borderId="6" xfId="14" applyFont="1" applyBorder="1">
      <alignment vertical="center"/>
    </xf>
    <xf numFmtId="0" fontId="36" fillId="0" borderId="10" xfId="14" applyFont="1" applyBorder="1">
      <alignment vertical="center"/>
    </xf>
    <xf numFmtId="0" fontId="42" fillId="0" borderId="10" xfId="14" applyFont="1" applyBorder="1" applyAlignment="1">
      <alignment horizontal="right" vertical="center" wrapText="1"/>
    </xf>
    <xf numFmtId="0" fontId="42" fillId="0" borderId="10" xfId="14" applyFont="1" applyBorder="1" applyAlignment="1">
      <alignment horizontal="center" vertical="center" wrapText="1"/>
    </xf>
    <xf numFmtId="0" fontId="42" fillId="0" borderId="10" xfId="14" applyFont="1" applyBorder="1" applyAlignment="1">
      <alignment vertical="center" wrapText="1"/>
    </xf>
    <xf numFmtId="0" fontId="36" fillId="0" borderId="10" xfId="14" applyFont="1" applyBorder="1" applyAlignment="1">
      <alignment horizontal="center" vertical="center"/>
    </xf>
    <xf numFmtId="0" fontId="36" fillId="0" borderId="3" xfId="14" applyFont="1" applyBorder="1">
      <alignment vertical="center"/>
    </xf>
    <xf numFmtId="0" fontId="97" fillId="0" borderId="2" xfId="14" applyFont="1" applyBorder="1" applyAlignment="1">
      <alignment horizontal="center" vertical="center"/>
    </xf>
    <xf numFmtId="0" fontId="14" fillId="0" borderId="2" xfId="14" applyFont="1" applyBorder="1">
      <alignment vertical="center"/>
    </xf>
    <xf numFmtId="0" fontId="36" fillId="0" borderId="2" xfId="14" applyFont="1" applyBorder="1" applyAlignment="1">
      <alignment horizontal="center" vertical="center"/>
    </xf>
    <xf numFmtId="0" fontId="36" fillId="0" borderId="5" xfId="14" applyFont="1" applyBorder="1">
      <alignment vertical="center"/>
    </xf>
    <xf numFmtId="0" fontId="42" fillId="0" borderId="6" xfId="14" applyFont="1" applyBorder="1" applyAlignment="1">
      <alignment horizontal="right" vertical="center" wrapText="1"/>
    </xf>
    <xf numFmtId="0" fontId="42" fillId="0" borderId="6" xfId="14" applyFont="1" applyBorder="1" applyAlignment="1">
      <alignment horizontal="center" vertical="center" wrapText="1"/>
    </xf>
    <xf numFmtId="0" fontId="42" fillId="0" borderId="6" xfId="14" applyFont="1" applyBorder="1" applyAlignment="1">
      <alignment vertical="center" wrapText="1"/>
    </xf>
    <xf numFmtId="0" fontId="36" fillId="0" borderId="6" xfId="14" applyFont="1" applyBorder="1" applyAlignment="1">
      <alignment horizontal="center" vertical="center"/>
    </xf>
    <xf numFmtId="49" fontId="105" fillId="3" borderId="80" xfId="17" applyNumberFormat="1" applyFont="1" applyFill="1" applyBorder="1" applyAlignment="1" applyProtection="1">
      <alignment horizontal="center" vertical="center" shrinkToFit="1"/>
      <protection locked="0"/>
    </xf>
    <xf numFmtId="49" fontId="105" fillId="3" borderId="81" xfId="17" applyNumberFormat="1" applyFont="1" applyFill="1" applyBorder="1" applyAlignment="1" applyProtection="1">
      <alignment horizontal="center" vertical="center" shrinkToFit="1"/>
      <protection locked="0"/>
    </xf>
    <xf numFmtId="49" fontId="105" fillId="3" borderId="82" xfId="17" applyNumberFormat="1" applyFont="1" applyFill="1" applyBorder="1" applyAlignment="1" applyProtection="1">
      <alignment horizontal="center" vertical="center" shrinkToFit="1"/>
      <protection locked="0"/>
    </xf>
    <xf numFmtId="0" fontId="117" fillId="0" borderId="1" xfId="17" applyFont="1" applyBorder="1" applyAlignment="1">
      <alignment horizontal="left" vertical="center"/>
    </xf>
    <xf numFmtId="0" fontId="118" fillId="0" borderId="6" xfId="17" applyFont="1" applyBorder="1" applyAlignment="1">
      <alignment horizontal="left" vertical="top"/>
    </xf>
    <xf numFmtId="0" fontId="119" fillId="0" borderId="6" xfId="17" applyFont="1" applyBorder="1" applyAlignment="1">
      <alignment vertical="top"/>
    </xf>
    <xf numFmtId="0" fontId="119" fillId="0" borderId="7" xfId="17" applyFont="1" applyBorder="1" applyAlignment="1">
      <alignment vertical="top"/>
    </xf>
    <xf numFmtId="0" fontId="19" fillId="0" borderId="3" xfId="17" applyFont="1" applyBorder="1" applyAlignment="1">
      <alignment vertical="center" wrapText="1"/>
    </xf>
    <xf numFmtId="0" fontId="116" fillId="0" borderId="0" xfId="17" applyFont="1">
      <alignment vertical="center"/>
    </xf>
    <xf numFmtId="0" fontId="14" fillId="0" borderId="0" xfId="17" applyFont="1">
      <alignment vertical="center"/>
    </xf>
    <xf numFmtId="0" fontId="36" fillId="0" borderId="0" xfId="14" applyFont="1" applyAlignment="1">
      <alignment horizontal="right"/>
    </xf>
    <xf numFmtId="0" fontId="120" fillId="0" borderId="0" xfId="18" applyFont="1" applyAlignment="1">
      <alignment horizontal="left" vertical="center" wrapText="1"/>
    </xf>
    <xf numFmtId="0" fontId="4" fillId="0" borderId="0" xfId="14" applyAlignment="1">
      <alignment horizontal="left" vertical="center"/>
    </xf>
    <xf numFmtId="0" fontId="120" fillId="0" borderId="0" xfId="18" applyFont="1" applyAlignment="1">
      <alignment horizontal="left" vertical="center"/>
    </xf>
    <xf numFmtId="0" fontId="120" fillId="0" borderId="85" xfId="18" applyFont="1" applyBorder="1" applyAlignment="1">
      <alignment horizontal="left" vertical="center"/>
    </xf>
    <xf numFmtId="0" fontId="120" fillId="0" borderId="87" xfId="18" applyFont="1" applyBorder="1" applyAlignment="1">
      <alignment horizontal="left" vertical="center"/>
    </xf>
    <xf numFmtId="0" fontId="120" fillId="0" borderId="90" xfId="18" applyFont="1" applyBorder="1" applyAlignment="1">
      <alignment horizontal="left" vertical="center"/>
    </xf>
    <xf numFmtId="0" fontId="19" fillId="0" borderId="0" xfId="15" applyFont="1">
      <alignment vertical="center"/>
    </xf>
    <xf numFmtId="0" fontId="36" fillId="0" borderId="0" xfId="15" applyFont="1" applyAlignment="1">
      <alignment horizontal="left" vertical="center"/>
    </xf>
    <xf numFmtId="0" fontId="36" fillId="0" borderId="0" xfId="15" applyFont="1" applyAlignment="1">
      <alignment horizontal="right" vertical="center"/>
    </xf>
    <xf numFmtId="0" fontId="36" fillId="0" borderId="0" xfId="15" applyFont="1" applyAlignment="1">
      <alignment horizontal="center" vertical="center" shrinkToFit="1"/>
    </xf>
    <xf numFmtId="0" fontId="36" fillId="3" borderId="0" xfId="15" applyFont="1" applyFill="1" applyAlignment="1" applyProtection="1">
      <alignment horizontal="center" vertical="center" shrinkToFit="1"/>
      <protection locked="0"/>
    </xf>
    <xf numFmtId="0" fontId="36" fillId="0" borderId="0" xfId="15" applyFont="1" applyAlignment="1" applyProtection="1">
      <alignment horizontal="center" vertical="center" shrinkToFit="1"/>
      <protection locked="0"/>
    </xf>
    <xf numFmtId="58" fontId="36" fillId="0" borderId="0" xfId="15" applyNumberFormat="1" applyFont="1" applyAlignment="1">
      <alignment horizontal="right" vertical="center" shrinkToFit="1"/>
    </xf>
    <xf numFmtId="0" fontId="42" fillId="0" borderId="0" xfId="15" applyFont="1" applyAlignment="1">
      <alignment horizontal="center" vertical="center"/>
    </xf>
    <xf numFmtId="0" fontId="45" fillId="0" borderId="0" xfId="15" applyFont="1">
      <alignment vertical="center"/>
    </xf>
    <xf numFmtId="0" fontId="4" fillId="0" borderId="0" xfId="15">
      <alignment vertical="center"/>
    </xf>
    <xf numFmtId="0" fontId="84" fillId="0" borderId="0" xfId="15" applyFont="1" applyAlignment="1">
      <alignment horizontal="center" vertical="center"/>
    </xf>
    <xf numFmtId="0" fontId="112" fillId="0" borderId="0" xfId="15" applyFont="1" applyAlignment="1">
      <alignment horizontal="centerContinuous" vertical="center"/>
    </xf>
    <xf numFmtId="0" fontId="113" fillId="0" borderId="0" xfId="15" applyFont="1" applyAlignment="1">
      <alignment horizontal="centerContinuous" vertical="center"/>
    </xf>
    <xf numFmtId="0" fontId="114" fillId="0" borderId="0" xfId="15" applyFont="1" applyAlignment="1">
      <alignment horizontal="centerContinuous" vertical="center"/>
    </xf>
    <xf numFmtId="0" fontId="42" fillId="0" borderId="0" xfId="15" applyFont="1" applyAlignment="1">
      <alignment horizontal="center" vertical="center" shrinkToFit="1"/>
    </xf>
    <xf numFmtId="0" fontId="36" fillId="0" borderId="1" xfId="15" applyFont="1" applyBorder="1">
      <alignment vertical="center"/>
    </xf>
    <xf numFmtId="0" fontId="42" fillId="0" borderId="9" xfId="15" applyFont="1" applyBorder="1">
      <alignment vertical="center"/>
    </xf>
    <xf numFmtId="0" fontId="42" fillId="0" borderId="0" xfId="15" applyFont="1" applyAlignment="1">
      <alignment horizontal="distributed" vertical="center"/>
    </xf>
    <xf numFmtId="0" fontId="14" fillId="0" borderId="0" xfId="15" applyFont="1" applyAlignment="1">
      <alignment horizontal="center" vertical="center"/>
    </xf>
    <xf numFmtId="176" fontId="42" fillId="0" borderId="0" xfId="15" applyNumberFormat="1" applyFont="1" applyAlignment="1">
      <alignment horizontal="center" vertical="center"/>
    </xf>
    <xf numFmtId="0" fontId="42" fillId="0" borderId="0" xfId="15" applyFont="1" applyAlignment="1">
      <alignment horizontal="right" vertical="center" wrapText="1"/>
    </xf>
    <xf numFmtId="0" fontId="42" fillId="0" borderId="9" xfId="15" applyFont="1" applyBorder="1" applyAlignment="1">
      <alignment vertical="center" wrapText="1"/>
    </xf>
    <xf numFmtId="0" fontId="36" fillId="0" borderId="3" xfId="15" applyFont="1" applyBorder="1" applyAlignment="1">
      <alignment vertical="center" shrinkToFit="1"/>
    </xf>
    <xf numFmtId="0" fontId="46" fillId="0" borderId="0" xfId="15" applyFont="1">
      <alignment vertical="center"/>
    </xf>
    <xf numFmtId="0" fontId="19" fillId="0" borderId="1" xfId="15" applyFont="1" applyBorder="1">
      <alignment vertical="center"/>
    </xf>
    <xf numFmtId="0" fontId="19" fillId="0" borderId="6" xfId="15" applyFont="1" applyBorder="1">
      <alignment vertical="center"/>
    </xf>
    <xf numFmtId="0" fontId="19" fillId="0" borderId="6" xfId="15" applyFont="1" applyBorder="1" applyAlignment="1">
      <alignment vertical="center" wrapText="1"/>
    </xf>
    <xf numFmtId="0" fontId="42" fillId="0" borderId="6" xfId="15" applyFont="1" applyBorder="1" applyAlignment="1">
      <alignment vertical="center" wrapText="1"/>
    </xf>
    <xf numFmtId="0" fontId="42" fillId="0" borderId="6" xfId="15" applyFont="1" applyBorder="1" applyAlignment="1">
      <alignment horizontal="left" vertical="center"/>
    </xf>
    <xf numFmtId="0" fontId="122" fillId="0" borderId="7" xfId="15" applyFont="1" applyBorder="1" applyAlignment="1">
      <alignment horizontal="left" vertical="center" shrinkToFit="1"/>
    </xf>
    <xf numFmtId="0" fontId="14" fillId="0" borderId="8" xfId="15" applyFont="1" applyBorder="1">
      <alignment vertical="center"/>
    </xf>
    <xf numFmtId="0" fontId="19" fillId="0" borderId="0" xfId="15" applyFont="1" applyAlignment="1">
      <alignment horizontal="distributed" vertical="center"/>
    </xf>
    <xf numFmtId="0" fontId="122" fillId="0" borderId="9" xfId="15" applyFont="1" applyBorder="1" applyAlignment="1">
      <alignment vertical="center" shrinkToFit="1"/>
    </xf>
    <xf numFmtId="185" fontId="42" fillId="0" borderId="0" xfId="15" applyNumberFormat="1" applyFont="1" applyAlignment="1" applyProtection="1">
      <alignment horizontal="right" vertical="center" shrinkToFit="1"/>
      <protection locked="0"/>
    </xf>
    <xf numFmtId="0" fontId="14" fillId="0" borderId="1" xfId="15" applyFont="1" applyBorder="1">
      <alignment vertical="center"/>
    </xf>
    <xf numFmtId="0" fontId="42" fillId="0" borderId="6" xfId="15" applyFont="1" applyBorder="1" applyAlignment="1">
      <alignment horizontal="center" vertical="center"/>
    </xf>
    <xf numFmtId="176" fontId="42" fillId="0" borderId="6" xfId="15" applyNumberFormat="1" applyFont="1" applyBorder="1" applyAlignment="1">
      <alignment horizontal="center" vertical="center"/>
    </xf>
    <xf numFmtId="0" fontId="42" fillId="3" borderId="6" xfId="15" applyFont="1" applyFill="1" applyBorder="1" applyAlignment="1" applyProtection="1">
      <alignment horizontal="center" vertical="center" shrinkToFit="1"/>
      <protection locked="0"/>
    </xf>
    <xf numFmtId="0" fontId="42" fillId="0" borderId="7" xfId="15" applyFont="1" applyBorder="1">
      <alignment vertical="center"/>
    </xf>
    <xf numFmtId="0" fontId="36" fillId="0" borderId="4" xfId="15" applyFont="1" applyBorder="1">
      <alignment vertical="center"/>
    </xf>
    <xf numFmtId="0" fontId="14" fillId="0" borderId="4" xfId="15" applyFont="1" applyBorder="1">
      <alignment vertical="center"/>
    </xf>
    <xf numFmtId="0" fontId="42" fillId="0" borderId="10" xfId="15" applyFont="1" applyBorder="1" applyAlignment="1">
      <alignment horizontal="center" vertical="center"/>
    </xf>
    <xf numFmtId="176" fontId="42" fillId="0" borderId="10" xfId="15" applyNumberFormat="1" applyFont="1" applyBorder="1" applyAlignment="1">
      <alignment horizontal="center" vertical="center"/>
    </xf>
    <xf numFmtId="0" fontId="42" fillId="3" borderId="10" xfId="15" applyFont="1" applyFill="1" applyBorder="1" applyAlignment="1" applyProtection="1">
      <alignment horizontal="center" vertical="center" shrinkToFit="1"/>
      <protection locked="0"/>
    </xf>
    <xf numFmtId="0" fontId="42" fillId="0" borderId="11" xfId="15" applyFont="1" applyBorder="1">
      <alignment vertical="center"/>
    </xf>
    <xf numFmtId="0" fontId="36" fillId="0" borderId="6" xfId="15" applyFont="1" applyBorder="1">
      <alignment vertical="center"/>
    </xf>
    <xf numFmtId="0" fontId="42" fillId="0" borderId="6" xfId="15" applyFont="1" applyBorder="1">
      <alignment vertical="center"/>
    </xf>
    <xf numFmtId="38" fontId="42" fillId="0" borderId="6" xfId="16" applyFont="1" applyBorder="1">
      <alignment vertical="center"/>
    </xf>
    <xf numFmtId="0" fontId="42" fillId="0" borderId="0" xfId="15" applyFont="1" applyProtection="1">
      <alignment vertical="center"/>
      <protection locked="0"/>
    </xf>
    <xf numFmtId="0" fontId="42" fillId="0" borderId="0" xfId="15" applyFont="1" applyAlignment="1" applyProtection="1">
      <alignment horizontal="left" vertical="center"/>
      <protection locked="0"/>
    </xf>
    <xf numFmtId="0" fontId="42" fillId="0" borderId="0" xfId="15" applyFont="1" applyAlignment="1">
      <alignment vertical="center" shrinkToFit="1"/>
    </xf>
    <xf numFmtId="0" fontId="42" fillId="0" borderId="0" xfId="15" applyFont="1" applyAlignment="1" applyProtection="1">
      <alignment horizontal="left" vertical="center" shrinkToFit="1"/>
      <protection locked="0"/>
    </xf>
    <xf numFmtId="0" fontId="36" fillId="0" borderId="0" xfId="15" applyFont="1" applyProtection="1">
      <alignment vertical="center"/>
      <protection locked="0"/>
    </xf>
    <xf numFmtId="0" fontId="42" fillId="0" borderId="0" xfId="15" applyFont="1" applyAlignment="1" applyProtection="1">
      <alignment horizontal="center" vertical="center"/>
      <protection locked="0"/>
    </xf>
    <xf numFmtId="38" fontId="42" fillId="0" borderId="0" xfId="16" applyFont="1">
      <alignment vertical="center"/>
    </xf>
    <xf numFmtId="0" fontId="36" fillId="0" borderId="0" xfId="15" applyFont="1" applyAlignment="1">
      <alignment horizontal="right"/>
    </xf>
    <xf numFmtId="0" fontId="36" fillId="0" borderId="10" xfId="15" applyFont="1" applyBorder="1">
      <alignment vertical="center"/>
    </xf>
    <xf numFmtId="0" fontId="42" fillId="0" borderId="10" xfId="15" applyFont="1" applyBorder="1">
      <alignment vertical="center"/>
    </xf>
    <xf numFmtId="0" fontId="42" fillId="0" borderId="10" xfId="15" applyFont="1" applyBorder="1" applyAlignment="1">
      <alignment horizontal="right" vertical="center" wrapText="1"/>
    </xf>
    <xf numFmtId="0" fontId="42" fillId="0" borderId="10" xfId="15" applyFont="1" applyBorder="1" applyAlignment="1">
      <alignment horizontal="center" vertical="center" wrapText="1"/>
    </xf>
    <xf numFmtId="0" fontId="42" fillId="0" borderId="10" xfId="15" applyFont="1" applyBorder="1" applyAlignment="1">
      <alignment vertical="center" wrapText="1"/>
    </xf>
    <xf numFmtId="0" fontId="36" fillId="0" borderId="10" xfId="15" applyFont="1" applyBorder="1" applyAlignment="1">
      <alignment horizontal="center" vertical="center"/>
    </xf>
    <xf numFmtId="0" fontId="36" fillId="0" borderId="3" xfId="15" applyFont="1" applyBorder="1">
      <alignment vertical="center"/>
    </xf>
    <xf numFmtId="0" fontId="97" fillId="0" borderId="2" xfId="15" applyFont="1" applyBorder="1" applyAlignment="1">
      <alignment horizontal="center" vertical="center"/>
    </xf>
    <xf numFmtId="0" fontId="14" fillId="0" borderId="2" xfId="15" applyFont="1" applyBorder="1">
      <alignment vertical="center"/>
    </xf>
    <xf numFmtId="0" fontId="36" fillId="0" borderId="2" xfId="15" applyFont="1" applyBorder="1" applyAlignment="1">
      <alignment horizontal="center" vertical="center"/>
    </xf>
    <xf numFmtId="0" fontId="36" fillId="0" borderId="5" xfId="15" applyFont="1" applyBorder="1">
      <alignment vertical="center"/>
    </xf>
    <xf numFmtId="0" fontId="42" fillId="0" borderId="6" xfId="15" applyFont="1" applyBorder="1" applyAlignment="1">
      <alignment horizontal="right" vertical="center" wrapText="1"/>
    </xf>
    <xf numFmtId="0" fontId="42" fillId="0" borderId="6" xfId="15" applyFont="1" applyBorder="1" applyAlignment="1">
      <alignment horizontal="center" vertical="center" wrapText="1"/>
    </xf>
    <xf numFmtId="0" fontId="36" fillId="0" borderId="6" xfId="15" applyFont="1" applyBorder="1" applyAlignment="1">
      <alignment horizontal="center" vertical="center"/>
    </xf>
    <xf numFmtId="0" fontId="4" fillId="0" borderId="0" xfId="15" applyAlignment="1">
      <alignment horizontal="left" vertical="center"/>
    </xf>
    <xf numFmtId="0" fontId="122" fillId="0" borderId="9" xfId="15" applyFont="1" applyBorder="1" applyAlignment="1">
      <alignment horizontal="left" vertical="center" shrinkToFit="1"/>
    </xf>
    <xf numFmtId="0" fontId="122" fillId="0" borderId="9" xfId="15" applyFont="1" applyBorder="1">
      <alignment vertical="center"/>
    </xf>
    <xf numFmtId="0" fontId="42" fillId="0" borderId="7" xfId="15" applyFont="1" applyBorder="1" applyAlignment="1">
      <alignment horizontal="left" vertical="center"/>
    </xf>
    <xf numFmtId="0" fontId="42" fillId="7" borderId="0" xfId="15" applyFont="1" applyFill="1" applyProtection="1">
      <alignment vertical="center"/>
      <protection locked="0"/>
    </xf>
    <xf numFmtId="0" fontId="42" fillId="7" borderId="9" xfId="15" applyFont="1" applyFill="1" applyBorder="1" applyProtection="1">
      <alignment vertical="center"/>
      <protection locked="0"/>
    </xf>
    <xf numFmtId="0" fontId="42" fillId="0" borderId="9" xfId="15" applyFont="1" applyBorder="1" applyProtection="1">
      <alignment vertical="center"/>
      <protection locked="0"/>
    </xf>
    <xf numFmtId="0" fontId="42" fillId="0" borderId="9" xfId="15" applyFont="1" applyBorder="1" applyAlignment="1" applyProtection="1">
      <alignment horizontal="left" vertical="center" shrinkToFit="1"/>
      <protection locked="0"/>
    </xf>
    <xf numFmtId="38" fontId="42" fillId="0" borderId="10" xfId="16" applyFont="1" applyBorder="1">
      <alignment vertical="center"/>
    </xf>
    <xf numFmtId="0" fontId="42" fillId="0" borderId="11" xfId="15" applyFont="1" applyBorder="1" applyAlignment="1">
      <alignment horizontal="left" vertical="center"/>
    </xf>
    <xf numFmtId="0" fontId="123" fillId="0" borderId="0" xfId="15" applyFont="1">
      <alignment vertical="center"/>
    </xf>
    <xf numFmtId="0" fontId="101" fillId="0" borderId="0" xfId="15" applyFont="1">
      <alignment vertical="center"/>
    </xf>
    <xf numFmtId="0" fontId="123" fillId="0" borderId="0" xfId="15" applyFont="1" applyAlignment="1">
      <alignment horizontal="center" vertical="center"/>
    </xf>
    <xf numFmtId="0" fontId="42" fillId="0" borderId="0" xfId="15" applyFont="1" applyAlignment="1" applyProtection="1">
      <alignment vertical="center" shrinkToFit="1"/>
      <protection locked="0"/>
    </xf>
    <xf numFmtId="0" fontId="96" fillId="0" borderId="0" xfId="15" applyFont="1" applyAlignment="1">
      <alignment horizontal="center" vertical="center" wrapText="1"/>
    </xf>
    <xf numFmtId="0" fontId="44" fillId="0" borderId="0" xfId="15" applyFont="1" applyProtection="1">
      <alignment vertical="center"/>
      <protection locked="0"/>
    </xf>
    <xf numFmtId="0" fontId="123" fillId="0" borderId="0" xfId="15" applyFont="1" applyProtection="1">
      <alignment vertical="center"/>
      <protection locked="0"/>
    </xf>
    <xf numFmtId="0" fontId="14" fillId="3" borderId="0" xfId="15" applyFont="1" applyFill="1" applyAlignment="1" applyProtection="1">
      <alignment horizontal="center" vertical="center" shrinkToFit="1"/>
      <protection locked="0"/>
    </xf>
    <xf numFmtId="0" fontId="14" fillId="3" borderId="0" xfId="15" applyFont="1" applyFill="1" applyAlignment="1" applyProtection="1">
      <alignment vertical="center" shrinkToFit="1"/>
      <protection locked="0"/>
    </xf>
    <xf numFmtId="0" fontId="42" fillId="0" borderId="2" xfId="15" applyFont="1" applyBorder="1">
      <alignment vertical="center"/>
    </xf>
    <xf numFmtId="0" fontId="19" fillId="0" borderId="2" xfId="15" applyFont="1" applyBorder="1" applyAlignment="1">
      <alignment horizontal="center" vertical="center"/>
    </xf>
    <xf numFmtId="0" fontId="42" fillId="0" borderId="5" xfId="15" applyFont="1" applyBorder="1">
      <alignment vertical="center"/>
    </xf>
    <xf numFmtId="0" fontId="42" fillId="0" borderId="6" xfId="15" applyFont="1" applyBorder="1" applyAlignment="1">
      <alignment horizontal="center" vertical="center" shrinkToFit="1"/>
    </xf>
    <xf numFmtId="0" fontId="42" fillId="0" borderId="6" xfId="15" applyFont="1" applyBorder="1" applyAlignment="1">
      <alignment horizontal="left" vertical="center" shrinkToFit="1"/>
    </xf>
    <xf numFmtId="0" fontId="42" fillId="0" borderId="7" xfId="15" applyFont="1" applyBorder="1" applyAlignment="1">
      <alignment horizontal="left" vertical="center" shrinkToFit="1"/>
    </xf>
    <xf numFmtId="0" fontId="42" fillId="0" borderId="0" xfId="15" applyFont="1" applyAlignment="1">
      <alignment horizontal="left" vertical="center" shrinkToFit="1"/>
    </xf>
    <xf numFmtId="0" fontId="19" fillId="0" borderId="10" xfId="15" applyFont="1" applyBorder="1" applyAlignment="1">
      <alignment horizontal="center" vertical="center"/>
    </xf>
    <xf numFmtId="38" fontId="19" fillId="0" borderId="0" xfId="15" applyNumberFormat="1" applyFont="1">
      <alignment vertical="center"/>
    </xf>
    <xf numFmtId="38" fontId="19" fillId="0" borderId="0" xfId="15" applyNumberFormat="1" applyFont="1" applyAlignment="1">
      <alignment horizontal="center" vertical="center"/>
    </xf>
    <xf numFmtId="0" fontId="36" fillId="0" borderId="0" xfId="15" applyFont="1" applyAlignment="1">
      <alignment horizontal="left" vertical="center" shrinkToFit="1"/>
    </xf>
    <xf numFmtId="0" fontId="19" fillId="0" borderId="10" xfId="15" applyFont="1" applyBorder="1">
      <alignment vertical="center"/>
    </xf>
    <xf numFmtId="38" fontId="19" fillId="0" borderId="10" xfId="15" applyNumberFormat="1" applyFont="1" applyBorder="1">
      <alignment vertical="center"/>
    </xf>
    <xf numFmtId="38" fontId="19" fillId="0" borderId="10" xfId="15" applyNumberFormat="1" applyFont="1" applyBorder="1" applyAlignment="1">
      <alignment horizontal="center" vertical="center"/>
    </xf>
    <xf numFmtId="0" fontId="19" fillId="0" borderId="2" xfId="15" applyFont="1" applyBorder="1">
      <alignment vertical="center"/>
    </xf>
    <xf numFmtId="38" fontId="19" fillId="0" borderId="2" xfId="15" applyNumberFormat="1" applyFont="1" applyBorder="1">
      <alignment vertical="center"/>
    </xf>
    <xf numFmtId="0" fontId="14" fillId="0" borderId="5" xfId="15" applyFont="1" applyBorder="1">
      <alignment vertical="center"/>
    </xf>
    <xf numFmtId="0" fontId="42" fillId="0" borderId="0" xfId="15" applyFont="1" applyAlignment="1">
      <alignment wrapText="1"/>
    </xf>
    <xf numFmtId="0" fontId="36" fillId="0" borderId="0" xfId="15" applyFont="1" applyAlignment="1" applyProtection="1">
      <alignment vertical="center" wrapText="1"/>
      <protection locked="0"/>
    </xf>
    <xf numFmtId="0" fontId="36" fillId="0" borderId="2" xfId="15" applyFont="1" applyBorder="1" applyAlignment="1">
      <alignment vertical="center" wrapText="1"/>
    </xf>
    <xf numFmtId="0" fontId="36" fillId="3" borderId="2" xfId="15" applyFont="1" applyFill="1" applyBorder="1" applyProtection="1">
      <alignment vertical="center"/>
      <protection locked="0"/>
    </xf>
    <xf numFmtId="0" fontId="36" fillId="0" borderId="5" xfId="15" applyFont="1" applyBorder="1" applyAlignment="1">
      <alignment vertical="center" wrapText="1"/>
    </xf>
    <xf numFmtId="0" fontId="36" fillId="0" borderId="6" xfId="15" applyFont="1" applyBorder="1" applyAlignment="1" applyProtection="1">
      <alignment vertical="center" wrapText="1"/>
      <protection locked="0"/>
    </xf>
    <xf numFmtId="0" fontId="36" fillId="0" borderId="0" xfId="15" applyFont="1" applyAlignment="1" applyProtection="1">
      <alignment horizontal="center" vertical="center" wrapText="1"/>
      <protection locked="0"/>
    </xf>
    <xf numFmtId="0" fontId="120" fillId="7" borderId="0" xfId="15" applyFont="1" applyFill="1" applyAlignment="1">
      <alignment vertical="center" wrapText="1"/>
    </xf>
    <xf numFmtId="0" fontId="36" fillId="3" borderId="1" xfId="15" applyFont="1" applyFill="1" applyBorder="1">
      <alignment vertical="center"/>
    </xf>
    <xf numFmtId="0" fontId="120" fillId="3" borderId="2" xfId="15" applyFont="1" applyFill="1" applyBorder="1" applyAlignment="1">
      <alignment vertical="center" wrapText="1"/>
    </xf>
    <xf numFmtId="0" fontId="120" fillId="3" borderId="2" xfId="15" applyFont="1" applyFill="1" applyBorder="1">
      <alignment vertical="center"/>
    </xf>
    <xf numFmtId="0" fontId="120" fillId="3" borderId="5" xfId="15" applyFont="1" applyFill="1" applyBorder="1" applyAlignment="1">
      <alignment vertical="center" wrapText="1"/>
    </xf>
    <xf numFmtId="0" fontId="126" fillId="7" borderId="0" xfId="15" applyFont="1" applyFill="1" applyAlignment="1">
      <alignment vertical="center" wrapText="1"/>
    </xf>
    <xf numFmtId="0" fontId="44" fillId="0" borderId="0" xfId="15" applyFont="1" applyAlignment="1"/>
    <xf numFmtId="0" fontId="125" fillId="7" borderId="0" xfId="15" applyFont="1" applyFill="1" applyAlignment="1">
      <alignment horizontal="left" vertical="center"/>
    </xf>
    <xf numFmtId="0" fontId="127" fillId="7" borderId="0" xfId="15" applyFont="1" applyFill="1" applyAlignment="1">
      <alignment horizontal="left" vertical="center"/>
    </xf>
    <xf numFmtId="0" fontId="128" fillId="0" borderId="0" xfId="15" applyFont="1">
      <alignment vertical="center"/>
    </xf>
    <xf numFmtId="0" fontId="36" fillId="7" borderId="0" xfId="15" applyFont="1" applyFill="1">
      <alignment vertical="center"/>
    </xf>
    <xf numFmtId="176" fontId="42" fillId="0" borderId="2" xfId="15" applyNumberFormat="1" applyFont="1" applyBorder="1" applyAlignment="1">
      <alignment horizontal="center" vertical="center"/>
    </xf>
    <xf numFmtId="0" fontId="42" fillId="3" borderId="2" xfId="15" applyFont="1" applyFill="1" applyBorder="1" applyAlignment="1" applyProtection="1">
      <alignment horizontal="center" vertical="center" shrinkToFit="1"/>
      <protection locked="0"/>
    </xf>
    <xf numFmtId="0" fontId="42" fillId="0" borderId="2" xfId="15" applyFont="1" applyBorder="1" applyAlignment="1">
      <alignment horizontal="center" vertical="center"/>
    </xf>
    <xf numFmtId="0" fontId="129" fillId="0" borderId="0" xfId="15" applyFont="1">
      <alignment vertical="center"/>
    </xf>
    <xf numFmtId="0" fontId="129" fillId="0" borderId="0" xfId="15" applyFont="1" applyAlignment="1">
      <alignment horizontal="center" vertical="center"/>
    </xf>
    <xf numFmtId="0" fontId="130" fillId="0" borderId="0" xfId="15" applyFont="1">
      <alignment vertical="center"/>
    </xf>
    <xf numFmtId="177" fontId="36"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6"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41" fillId="0" borderId="0" xfId="10" applyFont="1">
      <alignment vertical="center"/>
    </xf>
    <xf numFmtId="0" fontId="43" fillId="0" borderId="13" xfId="10" applyFont="1" applyBorder="1" applyAlignment="1">
      <alignment vertical="center" wrapText="1"/>
    </xf>
    <xf numFmtId="0" fontId="43" fillId="0" borderId="13" xfId="10" applyFont="1" applyBorder="1">
      <alignment vertical="center"/>
    </xf>
    <xf numFmtId="0" fontId="131" fillId="0" borderId="13" xfId="10" applyFont="1" applyBorder="1" applyAlignment="1">
      <alignment vertical="center" wrapText="1"/>
    </xf>
    <xf numFmtId="0" fontId="131" fillId="0" borderId="13" xfId="10" applyFont="1" applyBorder="1" applyAlignment="1">
      <alignment horizontal="center" vertical="center" wrapText="1"/>
    </xf>
    <xf numFmtId="0" fontId="131" fillId="0" borderId="3" xfId="10" applyFont="1" applyBorder="1" applyAlignment="1">
      <alignment horizontal="center" vertical="center" wrapText="1"/>
    </xf>
    <xf numFmtId="49" fontId="43" fillId="0" borderId="0" xfId="10" applyNumberFormat="1" applyFont="1">
      <alignment vertical="center"/>
    </xf>
    <xf numFmtId="0" fontId="43" fillId="0" borderId="13" xfId="10" applyFont="1" applyBorder="1" applyAlignment="1">
      <alignment vertical="center" shrinkToFit="1"/>
    </xf>
    <xf numFmtId="0" fontId="43" fillId="0" borderId="13" xfId="10" applyFont="1" applyBorder="1" applyAlignment="1">
      <alignment vertical="center" wrapText="1" shrinkToFit="1"/>
    </xf>
    <xf numFmtId="38" fontId="43" fillId="0" borderId="13" xfId="10" applyNumberFormat="1" applyFont="1" applyBorder="1">
      <alignment vertical="center"/>
    </xf>
    <xf numFmtId="0" fontId="43" fillId="0" borderId="0" xfId="10" applyFont="1" applyAlignment="1">
      <alignment vertical="center" wrapText="1"/>
    </xf>
    <xf numFmtId="49" fontId="43" fillId="0" borderId="13" xfId="10" applyNumberFormat="1" applyFont="1" applyBorder="1">
      <alignment vertical="center"/>
    </xf>
    <xf numFmtId="0" fontId="43" fillId="0" borderId="13" xfId="10" applyFont="1" applyBorder="1" applyAlignment="1">
      <alignment horizontal="center" vertical="center" wrapText="1"/>
    </xf>
    <xf numFmtId="0" fontId="43" fillId="0" borderId="0" xfId="10" applyFont="1" applyAlignment="1">
      <alignment horizontal="center" vertical="center"/>
    </xf>
    <xf numFmtId="0" fontId="43" fillId="5" borderId="13" xfId="10" applyFont="1" applyFill="1" applyBorder="1" applyAlignment="1" applyProtection="1">
      <alignment horizontal="center" vertical="center" shrinkToFit="1"/>
      <protection locked="0"/>
    </xf>
    <xf numFmtId="38" fontId="43" fillId="0" borderId="13" xfId="11" applyFont="1" applyBorder="1" applyProtection="1">
      <alignment vertical="center"/>
    </xf>
    <xf numFmtId="0" fontId="132" fillId="0" borderId="3" xfId="10" applyFont="1" applyBorder="1" applyAlignment="1">
      <alignment horizontal="centerContinuous" vertical="center"/>
    </xf>
    <xf numFmtId="0" fontId="132" fillId="0" borderId="2" xfId="10" applyFont="1" applyBorder="1" applyAlignment="1">
      <alignment horizontal="centerContinuous" vertical="center"/>
    </xf>
    <xf numFmtId="0" fontId="132" fillId="0" borderId="5" xfId="10" applyFont="1" applyBorder="1" applyAlignment="1">
      <alignment horizontal="centerContinuous" vertical="center"/>
    </xf>
    <xf numFmtId="0" fontId="132" fillId="0" borderId="13" xfId="10" applyFont="1" applyBorder="1" applyAlignment="1">
      <alignment horizontal="center" vertical="center"/>
    </xf>
    <xf numFmtId="0" fontId="132" fillId="0" borderId="13" xfId="10" applyFont="1" applyBorder="1" applyAlignment="1">
      <alignment horizontal="centerContinuous" vertical="center"/>
    </xf>
    <xf numFmtId="0" fontId="132" fillId="0" borderId="13" xfId="10" applyFont="1" applyBorder="1" applyAlignment="1">
      <alignment vertical="center" wrapText="1"/>
    </xf>
    <xf numFmtId="0" fontId="132" fillId="0" borderId="3" xfId="10" applyFont="1" applyBorder="1" applyAlignment="1">
      <alignment horizontal="centerContinuous" vertical="center" wrapText="1"/>
    </xf>
    <xf numFmtId="193" fontId="43" fillId="0" borderId="13" xfId="11" applyNumberFormat="1" applyFont="1" applyBorder="1" applyProtection="1">
      <alignment vertical="center"/>
    </xf>
    <xf numFmtId="0" fontId="132" fillId="0" borderId="13" xfId="10" applyFont="1" applyBorder="1" applyAlignment="1">
      <alignment horizontal="center" vertical="center" shrinkToFit="1"/>
    </xf>
    <xf numFmtId="0" fontId="132" fillId="0" borderId="3" xfId="10" applyFont="1" applyBorder="1" applyAlignment="1">
      <alignment horizontal="center" vertical="center"/>
    </xf>
    <xf numFmtId="40" fontId="43" fillId="0" borderId="13" xfId="11" applyNumberFormat="1" applyFont="1" applyBorder="1" applyProtection="1">
      <alignment vertical="center"/>
    </xf>
    <xf numFmtId="49" fontId="43" fillId="0" borderId="17" xfId="10" applyNumberFormat="1" applyFont="1" applyBorder="1">
      <alignment vertical="center"/>
    </xf>
    <xf numFmtId="40" fontId="43" fillId="0" borderId="17" xfId="11" applyNumberFormat="1" applyFont="1" applyBorder="1" applyProtection="1">
      <alignment vertical="center"/>
    </xf>
    <xf numFmtId="38" fontId="43" fillId="0" borderId="17" xfId="11" applyFont="1" applyBorder="1" applyProtection="1">
      <alignment vertical="center"/>
    </xf>
    <xf numFmtId="0" fontId="43" fillId="0" borderId="53" xfId="10" applyFont="1" applyBorder="1">
      <alignment vertical="center"/>
    </xf>
    <xf numFmtId="0" fontId="43" fillId="0" borderId="54" xfId="10" applyFont="1" applyBorder="1">
      <alignment vertical="center"/>
    </xf>
    <xf numFmtId="38" fontId="43" fillId="0" borderId="54" xfId="11" applyFont="1" applyBorder="1" applyProtection="1">
      <alignment vertical="center"/>
    </xf>
    <xf numFmtId="38" fontId="43" fillId="0" borderId="55" xfId="11" applyFont="1" applyBorder="1" applyProtection="1">
      <alignment vertical="center"/>
    </xf>
    <xf numFmtId="0" fontId="43" fillId="0" borderId="56" xfId="10" applyFont="1" applyBorder="1" applyAlignment="1">
      <alignment horizontal="centerContinuous" vertical="center"/>
    </xf>
    <xf numFmtId="0" fontId="43" fillId="0" borderId="57" xfId="10" applyFont="1" applyBorder="1" applyAlignment="1">
      <alignment horizontal="centerContinuous" vertical="center"/>
    </xf>
    <xf numFmtId="0" fontId="43" fillId="0" borderId="58" xfId="10" applyFont="1" applyBorder="1">
      <alignment vertical="center"/>
    </xf>
    <xf numFmtId="38" fontId="43" fillId="0" borderId="59" xfId="11" applyFont="1" applyBorder="1" applyProtection="1">
      <alignment vertical="center"/>
    </xf>
    <xf numFmtId="38" fontId="43" fillId="0" borderId="59" xfId="10" applyNumberFormat="1" applyFont="1" applyBorder="1">
      <alignment vertical="center"/>
    </xf>
    <xf numFmtId="0" fontId="43" fillId="0" borderId="60" xfId="10" applyFont="1" applyBorder="1">
      <alignment vertical="center"/>
    </xf>
    <xf numFmtId="38" fontId="43" fillId="0" borderId="61" xfId="11" applyFont="1" applyBorder="1" applyProtection="1">
      <alignment vertical="center"/>
    </xf>
    <xf numFmtId="0" fontId="43" fillId="0" borderId="62" xfId="10" applyFont="1" applyBorder="1">
      <alignment vertical="center"/>
    </xf>
    <xf numFmtId="38" fontId="43" fillId="0" borderId="63" xfId="10" applyNumberFormat="1" applyFont="1" applyBorder="1">
      <alignment vertical="center"/>
    </xf>
    <xf numFmtId="40" fontId="43" fillId="0" borderId="0" xfId="10" applyNumberFormat="1" applyFont="1">
      <alignment vertical="center"/>
    </xf>
    <xf numFmtId="38" fontId="43" fillId="0" borderId="0" xfId="10" applyNumberFormat="1" applyFont="1">
      <alignment vertical="center"/>
    </xf>
    <xf numFmtId="0" fontId="133" fillId="0" borderId="0" xfId="10" applyFont="1">
      <alignment vertical="center"/>
    </xf>
    <xf numFmtId="0" fontId="44" fillId="10" borderId="13" xfId="10" applyFont="1" applyFill="1" applyBorder="1" applyProtection="1">
      <alignment vertical="center"/>
      <protection locked="0"/>
    </xf>
    <xf numFmtId="38" fontId="44" fillId="10" borderId="13" xfId="11" applyFont="1" applyFill="1" applyBorder="1" applyProtection="1">
      <alignment vertical="center"/>
      <protection locked="0"/>
    </xf>
    <xf numFmtId="38" fontId="44" fillId="0" borderId="3" xfId="11" applyFont="1" applyBorder="1" applyProtection="1">
      <alignment vertical="center"/>
    </xf>
    <xf numFmtId="0" fontId="44" fillId="10" borderId="17" xfId="10" applyFont="1" applyFill="1" applyBorder="1" applyProtection="1">
      <alignment vertical="center"/>
      <protection locked="0"/>
    </xf>
    <xf numFmtId="38" fontId="44" fillId="10" borderId="17" xfId="11" applyFont="1" applyFill="1" applyBorder="1" applyProtection="1">
      <alignment vertical="center"/>
      <protection locked="0"/>
    </xf>
    <xf numFmtId="38" fontId="44" fillId="0" borderId="1" xfId="11" applyFont="1" applyBorder="1" applyProtection="1">
      <alignment vertical="center"/>
    </xf>
    <xf numFmtId="0" fontId="44" fillId="10" borderId="12" xfId="10" applyFont="1" applyFill="1" applyBorder="1" applyProtection="1">
      <alignment vertical="center"/>
      <protection locked="0"/>
    </xf>
    <xf numFmtId="38" fontId="44" fillId="10" borderId="12" xfId="11" applyFont="1" applyFill="1" applyBorder="1" applyProtection="1">
      <alignment vertical="center"/>
      <protection locked="0"/>
    </xf>
    <xf numFmtId="38" fontId="44" fillId="0" borderId="4" xfId="11" applyFont="1" applyBorder="1" applyProtection="1">
      <alignment vertical="center"/>
    </xf>
    <xf numFmtId="194" fontId="43" fillId="0" borderId="0" xfId="10" applyNumberFormat="1" applyFont="1">
      <alignment vertical="center"/>
    </xf>
    <xf numFmtId="0" fontId="43" fillId="0" borderId="13" xfId="10" applyFont="1" applyBorder="1" applyAlignment="1">
      <alignment horizontal="center" vertical="center"/>
    </xf>
    <xf numFmtId="185" fontId="43" fillId="10" borderId="13" xfId="11" applyNumberFormat="1" applyFont="1" applyFill="1" applyBorder="1" applyAlignment="1" applyProtection="1">
      <alignment horizontal="center" vertical="center"/>
      <protection locked="0"/>
    </xf>
    <xf numFmtId="0" fontId="43" fillId="0" borderId="66" xfId="10" applyFont="1" applyBorder="1" applyAlignment="1">
      <alignment horizontal="centerContinuous" vertical="center"/>
    </xf>
    <xf numFmtId="0" fontId="43" fillId="0" borderId="67" xfId="10" applyFont="1" applyBorder="1" applyAlignment="1">
      <alignment horizontal="centerContinuous" vertical="center"/>
    </xf>
    <xf numFmtId="195" fontId="43" fillId="0" borderId="13" xfId="10" applyNumberFormat="1" applyFont="1" applyBorder="1" applyAlignment="1">
      <alignment horizontal="center" vertical="center" shrinkToFit="1"/>
    </xf>
    <xf numFmtId="2" fontId="43" fillId="0" borderId="13" xfId="10" applyNumberFormat="1" applyFont="1" applyBorder="1" applyAlignment="1">
      <alignment horizontal="center" vertical="center" shrinkToFit="1"/>
    </xf>
    <xf numFmtId="0" fontId="43" fillId="0" borderId="47" xfId="10" applyFont="1" applyBorder="1" applyAlignment="1">
      <alignment vertical="center" shrinkToFit="1"/>
    </xf>
    <xf numFmtId="38" fontId="43" fillId="0" borderId="48" xfId="11" applyFont="1" applyBorder="1" applyProtection="1">
      <alignment vertical="center"/>
    </xf>
    <xf numFmtId="196" fontId="43" fillId="0" borderId="13" xfId="10" applyNumberFormat="1" applyFont="1" applyBorder="1" applyAlignment="1">
      <alignment horizontal="center" vertical="center" shrinkToFit="1"/>
    </xf>
    <xf numFmtId="183" fontId="43" fillId="0" borderId="13" xfId="10" applyNumberFormat="1" applyFont="1" applyBorder="1">
      <alignment vertical="center"/>
    </xf>
    <xf numFmtId="191" fontId="43" fillId="0" borderId="13" xfId="10" applyNumberFormat="1" applyFont="1" applyBorder="1">
      <alignment vertical="center"/>
    </xf>
    <xf numFmtId="38" fontId="43" fillId="0" borderId="48" xfId="10" applyNumberFormat="1" applyFont="1" applyBorder="1">
      <alignment vertical="center"/>
    </xf>
    <xf numFmtId="0" fontId="43" fillId="0" borderId="68" xfId="10" applyFont="1" applyBorder="1" applyAlignment="1">
      <alignment vertical="center" shrinkToFit="1"/>
    </xf>
    <xf numFmtId="38" fontId="43" fillId="0" borderId="69" xfId="11" applyFont="1" applyBorder="1" applyProtection="1">
      <alignment vertical="center"/>
    </xf>
    <xf numFmtId="0" fontId="43" fillId="0" borderId="70" xfId="10" applyFont="1" applyBorder="1" applyAlignment="1">
      <alignment vertical="center" shrinkToFit="1"/>
    </xf>
    <xf numFmtId="38" fontId="43" fillId="0" borderId="69" xfId="10" applyNumberFormat="1" applyFont="1" applyBorder="1">
      <alignment vertical="center"/>
    </xf>
    <xf numFmtId="0" fontId="43" fillId="0" borderId="71" xfId="10" applyFont="1" applyBorder="1" applyAlignment="1">
      <alignment vertical="center" shrinkToFit="1"/>
    </xf>
    <xf numFmtId="38" fontId="43" fillId="0" borderId="51" xfId="10" applyNumberFormat="1" applyFont="1" applyBorder="1">
      <alignment vertical="center"/>
    </xf>
    <xf numFmtId="0" fontId="134" fillId="0" borderId="13" xfId="10" applyFont="1" applyBorder="1" applyAlignment="1">
      <alignment horizontal="center" vertical="center"/>
    </xf>
    <xf numFmtId="0" fontId="134" fillId="0" borderId="13" xfId="10" applyFont="1" applyBorder="1" applyAlignment="1">
      <alignment horizontal="center" vertical="center" shrinkToFit="1"/>
    </xf>
    <xf numFmtId="0" fontId="134" fillId="0" borderId="3" xfId="10" applyFont="1" applyBorder="1" applyAlignment="1">
      <alignment horizontal="center" vertical="center"/>
    </xf>
    <xf numFmtId="0" fontId="43" fillId="9" borderId="13" xfId="10" applyFont="1" applyFill="1" applyBorder="1">
      <alignment vertical="center"/>
    </xf>
    <xf numFmtId="0" fontId="132" fillId="0" borderId="13" xfId="10" applyFont="1" applyBorder="1" applyAlignment="1">
      <alignment horizontal="center" vertical="center" wrapText="1"/>
    </xf>
    <xf numFmtId="0" fontId="132" fillId="0" borderId="3" xfId="10" applyFont="1" applyBorder="1" applyAlignment="1">
      <alignment horizontal="center" vertical="center" wrapText="1"/>
    </xf>
    <xf numFmtId="0" fontId="43" fillId="5" borderId="13" xfId="10" applyFont="1" applyFill="1" applyBorder="1" applyAlignment="1" applyProtection="1">
      <alignment horizontal="center" vertical="center" wrapText="1" shrinkToFit="1"/>
      <protection locked="0"/>
    </xf>
    <xf numFmtId="0" fontId="43" fillId="0" borderId="13" xfId="10" applyFont="1" applyBorder="1" applyAlignment="1">
      <alignment horizontal="center" vertical="center" shrinkToFit="1"/>
    </xf>
    <xf numFmtId="0" fontId="39" fillId="0" borderId="0" xfId="10" applyFont="1" applyAlignment="1">
      <alignment horizontal="center" vertical="center"/>
    </xf>
    <xf numFmtId="190" fontId="43" fillId="0" borderId="0" xfId="11" applyNumberFormat="1" applyFont="1" applyFill="1" applyBorder="1" applyAlignment="1" applyProtection="1">
      <alignment horizontal="center" vertical="center"/>
    </xf>
    <xf numFmtId="0" fontId="43" fillId="0" borderId="0" xfId="10" applyFont="1" applyAlignment="1" applyProtection="1">
      <alignment horizontal="center" vertical="center" shrinkToFit="1"/>
      <protection locked="0"/>
    </xf>
    <xf numFmtId="38" fontId="43" fillId="0" borderId="0" xfId="11" applyFont="1" applyFill="1" applyBorder="1" applyAlignment="1" applyProtection="1">
      <alignment horizontal="center" vertical="center"/>
    </xf>
    <xf numFmtId="0" fontId="43" fillId="0" borderId="0" xfId="10" applyFont="1" applyAlignment="1" applyProtection="1">
      <alignment horizontal="center" vertical="center"/>
      <protection locked="0"/>
    </xf>
    <xf numFmtId="2" fontId="43" fillId="10" borderId="13" xfId="10" applyNumberFormat="1" applyFont="1" applyFill="1" applyBorder="1" applyAlignment="1" applyProtection="1">
      <alignment horizontal="center" vertical="center" shrinkToFit="1"/>
      <protection locked="0"/>
    </xf>
    <xf numFmtId="38" fontId="43" fillId="0" borderId="0" xfId="11" applyFont="1" applyFill="1" applyBorder="1" applyAlignment="1" applyProtection="1">
      <alignment horizontal="left" vertical="center"/>
    </xf>
    <xf numFmtId="0" fontId="43" fillId="0" borderId="0" xfId="10" applyFont="1" applyAlignment="1">
      <alignment horizontal="left" vertical="center"/>
    </xf>
    <xf numFmtId="38" fontId="43" fillId="0" borderId="0" xfId="11" applyFont="1" applyBorder="1" applyProtection="1">
      <alignment vertical="center"/>
    </xf>
    <xf numFmtId="0" fontId="43" fillId="0" borderId="0" xfId="10" applyFont="1" applyAlignment="1" applyProtection="1">
      <alignment horizontal="left" vertical="center"/>
      <protection locked="0"/>
    </xf>
    <xf numFmtId="49" fontId="43" fillId="0" borderId="0" xfId="11" applyNumberFormat="1" applyFont="1" applyBorder="1" applyProtection="1">
      <alignment vertical="center"/>
    </xf>
    <xf numFmtId="58" fontId="36" fillId="0" borderId="0" xfId="14" applyNumberFormat="1" applyFont="1" applyAlignment="1">
      <alignment horizontal="right" vertical="center" shrinkToFit="1"/>
    </xf>
    <xf numFmtId="0" fontId="4" fillId="0" borderId="0" xfId="14">
      <alignment vertical="center"/>
    </xf>
    <xf numFmtId="0" fontId="84" fillId="0" borderId="0" xfId="14" applyFont="1" applyAlignment="1">
      <alignment horizontal="center" vertical="center"/>
    </xf>
    <xf numFmtId="0" fontId="112" fillId="0" borderId="0" xfId="14" applyFont="1" applyAlignment="1">
      <alignment horizontal="centerContinuous" vertical="center"/>
    </xf>
    <xf numFmtId="0" fontId="113" fillId="0" borderId="0" xfId="14" applyFont="1" applyAlignment="1">
      <alignment horizontal="centerContinuous" vertical="center"/>
    </xf>
    <xf numFmtId="0" fontId="114" fillId="0" borderId="0" xfId="14" applyFont="1" applyAlignment="1">
      <alignment horizontal="centerContinuous" vertical="center"/>
    </xf>
    <xf numFmtId="0" fontId="42" fillId="4" borderId="0" xfId="14" applyFont="1" applyFill="1" applyAlignment="1">
      <alignment horizontal="center" vertical="center" shrinkToFit="1"/>
    </xf>
    <xf numFmtId="0" fontId="42" fillId="0" borderId="9" xfId="14" applyFont="1" applyBorder="1" applyAlignment="1">
      <alignment vertical="center" wrapText="1"/>
    </xf>
    <xf numFmtId="176" fontId="42" fillId="0" borderId="0" xfId="15" applyNumberFormat="1" applyFont="1" applyAlignment="1">
      <alignment horizontal="center" vertical="center" shrinkToFit="1"/>
    </xf>
    <xf numFmtId="0" fontId="36" fillId="0" borderId="0" xfId="15" applyFont="1" applyAlignment="1" applyProtection="1">
      <alignment horizontal="right" vertical="center"/>
      <protection locked="0"/>
    </xf>
    <xf numFmtId="0" fontId="36" fillId="0" borderId="9" xfId="15" applyFont="1" applyBorder="1" applyAlignment="1">
      <alignment horizontal="center" vertical="center"/>
    </xf>
    <xf numFmtId="0" fontId="36" fillId="0" borderId="11" xfId="15" applyFont="1" applyBorder="1" applyAlignment="1">
      <alignment horizontal="center" vertical="center"/>
    </xf>
    <xf numFmtId="0" fontId="42" fillId="4" borderId="6" xfId="15" applyFont="1" applyFill="1" applyBorder="1" applyAlignment="1">
      <alignment horizontal="center" vertical="center" shrinkToFit="1"/>
    </xf>
    <xf numFmtId="176" fontId="42" fillId="0" borderId="0" xfId="14" applyNumberFormat="1" applyFont="1" applyAlignment="1">
      <alignment horizontal="center" vertical="center" shrinkToFit="1"/>
    </xf>
    <xf numFmtId="185" fontId="42" fillId="0" borderId="0" xfId="15" applyNumberFormat="1" applyFont="1" applyAlignment="1">
      <alignment horizontal="right" vertical="center" shrinkToFit="1"/>
    </xf>
    <xf numFmtId="0" fontId="42" fillId="4" borderId="6" xfId="14" applyFont="1" applyFill="1" applyBorder="1" applyAlignment="1">
      <alignment horizontal="center" vertical="center" shrinkToFit="1"/>
    </xf>
    <xf numFmtId="0" fontId="42" fillId="4" borderId="0" xfId="10" applyFont="1" applyFill="1" applyAlignment="1">
      <alignment horizontal="center" vertical="center" shrinkToFit="1"/>
    </xf>
    <xf numFmtId="0" fontId="42" fillId="0" borderId="0" xfId="10" applyFont="1" applyAlignment="1">
      <alignment horizontal="right" vertical="center" wrapText="1"/>
    </xf>
    <xf numFmtId="0" fontId="42" fillId="0" borderId="0" xfId="10" applyFont="1" applyAlignment="1">
      <alignment vertical="center" wrapText="1"/>
    </xf>
    <xf numFmtId="0" fontId="42" fillId="7" borderId="0" xfId="10" applyFont="1" applyFill="1">
      <alignment vertical="center"/>
    </xf>
    <xf numFmtId="176" fontId="42" fillId="0" borderId="2" xfId="10" applyNumberFormat="1" applyFont="1" applyBorder="1" applyAlignment="1">
      <alignment horizontal="center" vertical="center"/>
    </xf>
    <xf numFmtId="0" fontId="42" fillId="4" borderId="2" xfId="10" applyFont="1" applyFill="1" applyBorder="1" applyAlignment="1">
      <alignment horizontal="center" vertical="center" shrinkToFit="1"/>
    </xf>
    <xf numFmtId="0" fontId="42" fillId="0" borderId="2" xfId="10" applyFont="1" applyBorder="1" applyAlignment="1">
      <alignment vertical="center" shrinkToFit="1"/>
    </xf>
    <xf numFmtId="0" fontId="42" fillId="0" borderId="5" xfId="10" applyFont="1" applyBorder="1" applyAlignment="1">
      <alignment vertical="center" shrinkToFit="1"/>
    </xf>
    <xf numFmtId="0" fontId="134" fillId="4" borderId="54" xfId="10" applyFont="1" applyFill="1" applyBorder="1">
      <alignment vertical="center"/>
    </xf>
    <xf numFmtId="38" fontId="134" fillId="4" borderId="54" xfId="11" applyFont="1" applyFill="1" applyBorder="1" applyProtection="1">
      <alignment vertical="center"/>
    </xf>
    <xf numFmtId="38" fontId="43" fillId="4" borderId="13" xfId="11" applyFont="1" applyFill="1" applyBorder="1" applyAlignment="1" applyProtection="1">
      <alignment horizontal="center" vertical="center"/>
    </xf>
    <xf numFmtId="2" fontId="43" fillId="4" borderId="13" xfId="10" applyNumberFormat="1" applyFont="1" applyFill="1" applyBorder="1" applyAlignment="1">
      <alignment horizontal="center" vertical="center"/>
    </xf>
    <xf numFmtId="9" fontId="43" fillId="4" borderId="13" xfId="10" applyNumberFormat="1" applyFont="1" applyFill="1" applyBorder="1" applyAlignment="1">
      <alignment horizontal="center" vertical="center"/>
    </xf>
    <xf numFmtId="183" fontId="43" fillId="4" borderId="13" xfId="10" applyNumberFormat="1" applyFont="1" applyFill="1" applyBorder="1" applyAlignment="1">
      <alignment horizontal="center" vertical="center"/>
    </xf>
    <xf numFmtId="191" fontId="43" fillId="4" borderId="13" xfId="10" applyNumberFormat="1" applyFont="1" applyFill="1" applyBorder="1" applyAlignment="1">
      <alignment horizontal="center" vertical="center"/>
    </xf>
    <xf numFmtId="38" fontId="43" fillId="4" borderId="13" xfId="10" applyNumberFormat="1" applyFont="1" applyFill="1" applyBorder="1">
      <alignment vertical="center"/>
    </xf>
    <xf numFmtId="38" fontId="43" fillId="0" borderId="3" xfId="10" applyNumberFormat="1" applyFont="1" applyBorder="1">
      <alignment vertical="center"/>
    </xf>
    <xf numFmtId="38" fontId="43" fillId="0" borderId="99" xfId="10" applyNumberFormat="1" applyFont="1" applyBorder="1">
      <alignment vertical="center"/>
    </xf>
    <xf numFmtId="49" fontId="43" fillId="0" borderId="53" xfId="10" applyNumberFormat="1" applyFont="1" applyBorder="1">
      <alignment vertical="center"/>
    </xf>
    <xf numFmtId="0" fontId="43" fillId="0" borderId="55" xfId="10" applyFont="1" applyBorder="1" applyAlignment="1">
      <alignment vertical="center" shrinkToFit="1"/>
    </xf>
    <xf numFmtId="0" fontId="137" fillId="0" borderId="13" xfId="10" applyFont="1" applyBorder="1" applyAlignment="1">
      <alignment horizontal="centerContinuous" vertical="center" wrapText="1"/>
    </xf>
    <xf numFmtId="49" fontId="43" fillId="0" borderId="5" xfId="10" applyNumberFormat="1" applyFont="1" applyBorder="1">
      <alignment vertical="center"/>
    </xf>
    <xf numFmtId="191" fontId="43" fillId="0" borderId="5" xfId="10" applyNumberFormat="1" applyFont="1" applyBorder="1">
      <alignment vertical="center"/>
    </xf>
    <xf numFmtId="191" fontId="43" fillId="0" borderId="0" xfId="10" applyNumberFormat="1" applyFont="1" applyAlignment="1">
      <alignment horizontal="center" vertical="center"/>
    </xf>
    <xf numFmtId="183" fontId="43" fillId="0" borderId="0" xfId="10" applyNumberFormat="1" applyFont="1" applyAlignment="1">
      <alignment horizontal="center" vertical="center"/>
    </xf>
    <xf numFmtId="0" fontId="43" fillId="0" borderId="0" xfId="10" applyFont="1" applyAlignment="1">
      <alignment horizontal="center" vertical="center" wrapText="1"/>
    </xf>
    <xf numFmtId="185" fontId="43" fillId="0" borderId="0" xfId="11" applyNumberFormat="1" applyFont="1" applyFill="1" applyBorder="1" applyAlignment="1" applyProtection="1">
      <alignment horizontal="center" vertical="center"/>
      <protection locked="0"/>
    </xf>
    <xf numFmtId="49" fontId="43" fillId="0" borderId="13" xfId="10" applyNumberFormat="1" applyFont="1" applyBorder="1" applyAlignment="1">
      <alignment vertical="center" shrinkToFit="1"/>
    </xf>
    <xf numFmtId="38" fontId="134" fillId="4" borderId="55" xfId="11" applyFont="1" applyFill="1" applyBorder="1" applyProtection="1">
      <alignment vertical="center"/>
    </xf>
    <xf numFmtId="0" fontId="77" fillId="0" borderId="0" xfId="0" applyFont="1" applyAlignment="1">
      <alignment horizontal="left" vertical="top"/>
    </xf>
    <xf numFmtId="0" fontId="19" fillId="0" borderId="0" xfId="0" applyFont="1">
      <alignment vertical="center"/>
    </xf>
    <xf numFmtId="0" fontId="8" fillId="0" borderId="0" xfId="0" applyFont="1" applyAlignment="1">
      <alignment vertical="center" wrapText="1"/>
    </xf>
    <xf numFmtId="0" fontId="36" fillId="3" borderId="23" xfId="0" applyFont="1" applyFill="1" applyBorder="1" applyAlignment="1" applyProtection="1">
      <alignment vertical="center" shrinkToFit="1"/>
      <protection locked="0"/>
    </xf>
    <xf numFmtId="0" fontId="36" fillId="3" borderId="36" xfId="0" applyFont="1" applyFill="1" applyBorder="1" applyAlignment="1" applyProtection="1">
      <alignment vertical="center" shrinkToFit="1"/>
      <protection locked="0"/>
    </xf>
    <xf numFmtId="0" fontId="36" fillId="3" borderId="0" xfId="0" applyFont="1" applyFill="1" applyAlignment="1" applyProtection="1">
      <alignment vertical="center" shrinkToFit="1"/>
      <protection locked="0"/>
    </xf>
    <xf numFmtId="0" fontId="36" fillId="0" borderId="16" xfId="0" applyFont="1" applyBorder="1" applyAlignment="1">
      <alignment horizontal="center" vertical="center"/>
    </xf>
    <xf numFmtId="177" fontId="36" fillId="0" borderId="0" xfId="0" applyNumberFormat="1" applyFont="1" applyAlignment="1">
      <alignment horizontal="center" vertical="center"/>
    </xf>
    <xf numFmtId="177" fontId="36" fillId="0" borderId="0" xfId="0" applyNumberFormat="1" applyFont="1" applyAlignment="1">
      <alignment horizontal="right" vertical="center" indent="1" shrinkToFit="1"/>
    </xf>
    <xf numFmtId="0" fontId="19" fillId="7" borderId="0" xfId="0" applyFont="1" applyFill="1">
      <alignment vertical="center"/>
    </xf>
    <xf numFmtId="182" fontId="19" fillId="7" borderId="0" xfId="0" applyNumberFormat="1" applyFont="1" applyFill="1" applyAlignment="1">
      <alignment horizontal="center" vertical="center" shrinkToFit="1"/>
    </xf>
    <xf numFmtId="177" fontId="19" fillId="7" borderId="0" xfId="0" applyNumberFormat="1" applyFont="1" applyFill="1" applyAlignment="1" applyProtection="1">
      <alignment horizontal="left" vertical="center" shrinkToFit="1"/>
      <protection locked="0"/>
    </xf>
    <xf numFmtId="183" fontId="19" fillId="7" borderId="0" xfId="0" applyNumberFormat="1" applyFont="1" applyFill="1" applyAlignment="1">
      <alignment horizontal="center" vertical="center" shrinkToFit="1"/>
    </xf>
    <xf numFmtId="0" fontId="36" fillId="5" borderId="13" xfId="0" applyFont="1" applyFill="1" applyBorder="1" applyAlignment="1" applyProtection="1">
      <alignment vertical="center" shrinkToFit="1"/>
      <protection locked="0"/>
    </xf>
    <xf numFmtId="0" fontId="105" fillId="7" borderId="0" xfId="0" applyFont="1" applyFill="1">
      <alignment vertical="center"/>
    </xf>
    <xf numFmtId="0" fontId="105" fillId="0" borderId="0" xfId="0" applyFont="1">
      <alignment vertical="center"/>
    </xf>
    <xf numFmtId="179" fontId="44" fillId="3" borderId="20" xfId="0" applyNumberFormat="1" applyFont="1" applyFill="1" applyBorder="1" applyAlignment="1" applyProtection="1">
      <alignment horizontal="right" vertical="center" shrinkToFit="1"/>
      <protection locked="0"/>
    </xf>
    <xf numFmtId="179" fontId="44" fillId="4" borderId="20" xfId="0" applyNumberFormat="1" applyFont="1" applyFill="1" applyBorder="1" applyAlignment="1">
      <alignment horizontal="right" vertical="center" shrinkToFit="1"/>
    </xf>
    <xf numFmtId="179" fontId="44" fillId="3" borderId="18" xfId="0" applyNumberFormat="1" applyFont="1" applyFill="1" applyBorder="1" applyAlignment="1" applyProtection="1">
      <alignment horizontal="right" vertical="center" shrinkToFit="1"/>
      <protection locked="0"/>
    </xf>
    <xf numFmtId="179" fontId="44" fillId="4" borderId="18" xfId="0" applyNumberFormat="1" applyFont="1" applyFill="1" applyBorder="1" applyAlignment="1">
      <alignment horizontal="right" vertical="center" shrinkToFit="1"/>
    </xf>
    <xf numFmtId="179" fontId="44" fillId="3" borderId="19" xfId="0" applyNumberFormat="1" applyFont="1" applyFill="1" applyBorder="1" applyAlignment="1" applyProtection="1">
      <alignment horizontal="right" vertical="center" shrinkToFit="1"/>
      <protection locked="0"/>
    </xf>
    <xf numFmtId="179" fontId="44" fillId="4" borderId="19" xfId="0" applyNumberFormat="1" applyFont="1" applyFill="1" applyBorder="1" applyAlignment="1">
      <alignment horizontal="right" vertical="center" shrinkToFit="1"/>
    </xf>
    <xf numFmtId="0" fontId="36" fillId="4" borderId="0" xfId="0" applyFont="1" applyFill="1">
      <alignment vertical="center"/>
    </xf>
    <xf numFmtId="0" fontId="0" fillId="0" borderId="8" xfId="0" applyBorder="1" applyProtection="1">
      <alignment vertical="center"/>
      <protection locked="0"/>
    </xf>
    <xf numFmtId="0" fontId="36" fillId="3" borderId="13" xfId="0" applyFont="1" applyFill="1" applyBorder="1">
      <alignment vertical="center"/>
    </xf>
    <xf numFmtId="0" fontId="36" fillId="0" borderId="2" xfId="0" applyFont="1" applyBorder="1">
      <alignment vertical="center"/>
    </xf>
    <xf numFmtId="0" fontId="36" fillId="4" borderId="13" xfId="0" applyFont="1" applyFill="1" applyBorder="1">
      <alignment vertical="center"/>
    </xf>
    <xf numFmtId="0" fontId="8" fillId="0" borderId="8" xfId="0" applyFont="1" applyBorder="1">
      <alignment vertical="center"/>
    </xf>
    <xf numFmtId="0" fontId="36" fillId="5" borderId="13" xfId="0" applyFont="1" applyFill="1" applyBorder="1">
      <alignment vertical="center"/>
    </xf>
    <xf numFmtId="0" fontId="36" fillId="0" borderId="13" xfId="0" applyFont="1" applyBorder="1">
      <alignment vertical="center"/>
    </xf>
    <xf numFmtId="0" fontId="36" fillId="0" borderId="0" xfId="0" quotePrefix="1" applyFont="1" applyAlignment="1">
      <alignment horizontal="center" vertical="center"/>
    </xf>
    <xf numFmtId="0" fontId="36" fillId="0" borderId="8" xfId="0" applyFont="1" applyBorder="1" applyAlignment="1" applyProtection="1">
      <alignment vertical="center" shrinkToFit="1"/>
      <protection locked="0"/>
    </xf>
    <xf numFmtId="0" fontId="140" fillId="3" borderId="1" xfId="8" applyFont="1" applyFill="1" applyBorder="1">
      <alignment vertical="center"/>
    </xf>
    <xf numFmtId="0" fontId="73" fillId="0" borderId="0" xfId="8" applyFont="1">
      <alignment vertical="center"/>
    </xf>
    <xf numFmtId="0" fontId="141" fillId="0" borderId="0" xfId="8" applyFont="1">
      <alignment vertical="center"/>
    </xf>
    <xf numFmtId="0" fontId="141" fillId="0" borderId="0" xfId="8" applyFont="1" applyAlignment="1">
      <alignment horizontal="right" vertical="center"/>
    </xf>
    <xf numFmtId="0" fontId="142" fillId="0" borderId="0" xfId="8" applyFont="1" applyAlignment="1">
      <alignment vertical="center" wrapText="1"/>
    </xf>
    <xf numFmtId="0" fontId="141" fillId="0" borderId="13" xfId="8" applyFont="1" applyBorder="1" applyAlignment="1">
      <alignment horizontal="center" vertical="center" shrinkToFit="1"/>
    </xf>
    <xf numFmtId="0" fontId="73" fillId="0" borderId="13" xfId="8" applyFont="1" applyBorder="1" applyAlignment="1">
      <alignment vertical="center" shrinkToFit="1"/>
    </xf>
    <xf numFmtId="0" fontId="142" fillId="3" borderId="13" xfId="8" applyFont="1" applyFill="1" applyBorder="1" applyAlignment="1" applyProtection="1">
      <alignment vertical="center" shrinkToFit="1"/>
      <protection locked="0"/>
    </xf>
    <xf numFmtId="0" fontId="142" fillId="3" borderId="13" xfId="8" applyFont="1" applyFill="1" applyBorder="1" applyProtection="1">
      <alignment vertical="center"/>
      <protection locked="0"/>
    </xf>
    <xf numFmtId="187" fontId="142" fillId="3" borderId="13" xfId="8" applyNumberFormat="1" applyFont="1" applyFill="1" applyBorder="1" applyProtection="1">
      <alignment vertical="center"/>
      <protection locked="0"/>
    </xf>
    <xf numFmtId="2" fontId="73" fillId="4" borderId="13" xfId="8" applyNumberFormat="1" applyFont="1" applyFill="1" applyBorder="1">
      <alignment vertical="center"/>
    </xf>
    <xf numFmtId="0" fontId="73" fillId="4" borderId="13" xfId="8" applyFont="1" applyFill="1" applyBorder="1" applyAlignment="1">
      <alignment horizontal="right" vertical="center"/>
    </xf>
    <xf numFmtId="0" fontId="73" fillId="4" borderId="13" xfId="8" applyFont="1" applyFill="1" applyBorder="1">
      <alignment vertical="center"/>
    </xf>
    <xf numFmtId="0" fontId="73" fillId="3" borderId="6" xfId="8" applyFont="1" applyFill="1" applyBorder="1">
      <alignment vertical="center"/>
    </xf>
    <xf numFmtId="0" fontId="73" fillId="3" borderId="7" xfId="8" applyFont="1" applyFill="1" applyBorder="1">
      <alignment vertical="center"/>
    </xf>
    <xf numFmtId="0" fontId="73" fillId="0" borderId="0" xfId="8" applyFont="1" applyAlignment="1">
      <alignment vertical="center" shrinkToFit="1"/>
    </xf>
    <xf numFmtId="0" fontId="142" fillId="3" borderId="6" xfId="8" applyFont="1" applyFill="1" applyBorder="1">
      <alignment vertical="center"/>
    </xf>
    <xf numFmtId="0" fontId="142" fillId="3" borderId="7" xfId="8" applyFont="1" applyFill="1" applyBorder="1">
      <alignment vertical="center"/>
    </xf>
    <xf numFmtId="0" fontId="142" fillId="0" borderId="0" xfId="8" applyFont="1">
      <alignment vertical="center"/>
    </xf>
    <xf numFmtId="0" fontId="141" fillId="3" borderId="1" xfId="8" applyFont="1" applyFill="1" applyBorder="1">
      <alignment vertical="center"/>
    </xf>
    <xf numFmtId="0" fontId="137" fillId="0" borderId="13" xfId="10" applyFont="1" applyBorder="1" applyAlignment="1">
      <alignment vertical="center" wrapText="1"/>
    </xf>
    <xf numFmtId="0" fontId="137" fillId="0" borderId="13" xfId="10" applyFont="1" applyBorder="1" applyAlignment="1">
      <alignment horizontal="center" vertical="center" wrapText="1"/>
    </xf>
    <xf numFmtId="0" fontId="137" fillId="0" borderId="3" xfId="10" applyFont="1" applyBorder="1" applyAlignment="1">
      <alignment horizontal="center" vertical="center" wrapText="1"/>
    </xf>
    <xf numFmtId="0" fontId="36" fillId="0" borderId="0" xfId="19" applyFont="1">
      <alignment vertical="center"/>
    </xf>
    <xf numFmtId="0" fontId="36" fillId="0" borderId="0" xfId="19" applyFont="1" applyAlignment="1">
      <alignment vertical="center" wrapText="1"/>
    </xf>
    <xf numFmtId="0" fontId="44" fillId="0" borderId="33" xfId="19" applyFont="1" applyBorder="1" applyAlignment="1">
      <alignment vertical="center" wrapText="1"/>
    </xf>
    <xf numFmtId="0" fontId="44" fillId="0" borderId="14" xfId="19" applyFont="1" applyBorder="1" applyAlignment="1">
      <alignment vertical="center" wrapText="1"/>
    </xf>
    <xf numFmtId="0" fontId="44" fillId="0" borderId="14" xfId="19" applyFont="1" applyBorder="1" applyAlignment="1">
      <alignment vertical="center" wrapText="1" shrinkToFit="1"/>
    </xf>
    <xf numFmtId="0" fontId="44" fillId="0" borderId="35" xfId="19" applyFont="1" applyBorder="1" applyAlignment="1">
      <alignment vertical="center" wrapText="1"/>
    </xf>
    <xf numFmtId="0" fontId="44" fillId="0" borderId="0" xfId="19" applyFont="1" applyAlignment="1">
      <alignment vertical="center" wrapText="1"/>
    </xf>
    <xf numFmtId="0" fontId="44" fillId="0" borderId="52" xfId="19" applyFont="1" applyBorder="1" applyAlignment="1">
      <alignment vertical="center" wrapText="1"/>
    </xf>
    <xf numFmtId="0" fontId="44" fillId="8" borderId="13" xfId="19" applyFont="1" applyFill="1" applyBorder="1" applyAlignment="1">
      <alignment vertical="center" wrapText="1"/>
    </xf>
    <xf numFmtId="0" fontId="44" fillId="0" borderId="0" xfId="19" applyFont="1" applyAlignment="1">
      <alignment vertical="center" wrapText="1" shrinkToFit="1"/>
    </xf>
    <xf numFmtId="0" fontId="44" fillId="0" borderId="104" xfId="19" applyFont="1" applyBorder="1" applyAlignment="1">
      <alignment vertical="center" wrapText="1"/>
    </xf>
    <xf numFmtId="0" fontId="44" fillId="12" borderId="13" xfId="19" applyFont="1" applyFill="1" applyBorder="1" applyAlignment="1">
      <alignment vertical="center" wrapText="1"/>
    </xf>
    <xf numFmtId="0" fontId="44" fillId="0" borderId="13" xfId="19" applyFont="1" applyBorder="1" applyAlignment="1">
      <alignment vertical="center" wrapText="1"/>
    </xf>
    <xf numFmtId="0" fontId="44" fillId="0" borderId="13" xfId="19" applyFont="1" applyBorder="1" applyAlignment="1">
      <alignment vertical="center" wrapText="1" shrinkToFit="1"/>
    </xf>
    <xf numFmtId="38" fontId="44" fillId="8" borderId="13" xfId="20" applyFont="1" applyFill="1" applyBorder="1" applyAlignment="1" applyProtection="1">
      <alignment vertical="center" wrapText="1"/>
      <protection locked="0"/>
    </xf>
    <xf numFmtId="0" fontId="44" fillId="8" borderId="13" xfId="19" applyFont="1" applyFill="1" applyBorder="1" applyAlignment="1" applyProtection="1">
      <alignment vertical="center" wrapText="1"/>
      <protection locked="0"/>
    </xf>
    <xf numFmtId="38" fontId="44" fillId="12" borderId="13" xfId="20" applyFont="1" applyFill="1" applyBorder="1" applyAlignment="1" applyProtection="1">
      <alignment vertical="center" wrapText="1"/>
    </xf>
    <xf numFmtId="0" fontId="44" fillId="0" borderId="34" xfId="19" applyFont="1" applyBorder="1" applyAlignment="1">
      <alignment vertical="center" wrapText="1"/>
    </xf>
    <xf numFmtId="0" fontId="44" fillId="0" borderId="15" xfId="19" applyFont="1" applyBorder="1">
      <alignment vertical="center"/>
    </xf>
    <xf numFmtId="0" fontId="44" fillId="0" borderId="15" xfId="19" applyFont="1" applyBorder="1" applyAlignment="1">
      <alignment vertical="center" wrapText="1"/>
    </xf>
    <xf numFmtId="0" fontId="44" fillId="0" borderId="15" xfId="19" applyFont="1" applyBorder="1" applyAlignment="1">
      <alignment vertical="center" wrapText="1" shrinkToFit="1"/>
    </xf>
    <xf numFmtId="38" fontId="44" fillId="7" borderId="15" xfId="20" applyFont="1" applyFill="1" applyBorder="1" applyAlignment="1" applyProtection="1">
      <alignment vertical="center" wrapText="1"/>
    </xf>
    <xf numFmtId="0" fontId="44" fillId="0" borderId="27" xfId="19" applyFont="1" applyBorder="1" applyAlignment="1">
      <alignment vertical="center" wrapText="1"/>
    </xf>
    <xf numFmtId="38" fontId="44" fillId="7" borderId="0" xfId="20" applyFont="1" applyFill="1" applyBorder="1" applyAlignment="1" applyProtection="1">
      <alignment vertical="center" wrapText="1"/>
    </xf>
    <xf numFmtId="38" fontId="44" fillId="7" borderId="13" xfId="20" applyFont="1" applyFill="1" applyBorder="1" applyAlignment="1" applyProtection="1">
      <alignment vertical="center" wrapText="1"/>
    </xf>
    <xf numFmtId="38" fontId="44" fillId="7" borderId="13" xfId="20" applyFont="1" applyFill="1" applyBorder="1" applyAlignment="1" applyProtection="1">
      <alignment vertical="center" wrapText="1"/>
      <protection locked="0"/>
    </xf>
    <xf numFmtId="0" fontId="36" fillId="0" borderId="33" xfId="19" applyFont="1" applyBorder="1" applyAlignment="1">
      <alignment vertical="center" wrapText="1"/>
    </xf>
    <xf numFmtId="0" fontId="36" fillId="0" borderId="14" xfId="19" applyFont="1" applyBorder="1" applyAlignment="1">
      <alignment vertical="center" wrapText="1"/>
    </xf>
    <xf numFmtId="0" fontId="36" fillId="0" borderId="14" xfId="19" applyFont="1" applyBorder="1" applyAlignment="1">
      <alignment vertical="center" wrapText="1" shrinkToFit="1"/>
    </xf>
    <xf numFmtId="0" fontId="36" fillId="0" borderId="35" xfId="19" applyFont="1" applyBorder="1" applyAlignment="1">
      <alignment vertical="center" wrapText="1"/>
    </xf>
    <xf numFmtId="0" fontId="44" fillId="7" borderId="13" xfId="19" applyFont="1" applyFill="1" applyBorder="1" applyAlignment="1">
      <alignment vertical="center" wrapText="1"/>
    </xf>
    <xf numFmtId="0" fontId="36" fillId="0" borderId="0" xfId="19" applyFont="1" applyAlignment="1">
      <alignment vertical="center" wrapText="1" shrinkToFit="1"/>
    </xf>
    <xf numFmtId="0" fontId="144" fillId="0" borderId="13" xfId="8" applyFont="1" applyBorder="1" applyAlignment="1">
      <alignment vertical="center" wrapText="1" shrinkToFit="1"/>
    </xf>
    <xf numFmtId="0" fontId="144" fillId="0" borderId="0" xfId="8" applyFont="1" applyAlignment="1">
      <alignment vertical="center" shrinkToFit="1"/>
    </xf>
    <xf numFmtId="0" fontId="144" fillId="0" borderId="0" xfId="8" applyFont="1">
      <alignment vertical="center"/>
    </xf>
    <xf numFmtId="0" fontId="146" fillId="0" borderId="0" xfId="8" applyFont="1">
      <alignment vertical="center"/>
    </xf>
    <xf numFmtId="0" fontId="145" fillId="0" borderId="0" xfId="8" applyFont="1">
      <alignment vertical="center"/>
    </xf>
    <xf numFmtId="0" fontId="147" fillId="3" borderId="13" xfId="8" applyFont="1" applyFill="1" applyBorder="1" applyAlignment="1" applyProtection="1">
      <alignment vertical="center" shrinkToFit="1"/>
      <protection locked="0"/>
    </xf>
    <xf numFmtId="2" fontId="147" fillId="4" borderId="13" xfId="8" applyNumberFormat="1" applyFont="1" applyFill="1" applyBorder="1" applyAlignment="1">
      <alignment vertical="center" shrinkToFit="1"/>
    </xf>
    <xf numFmtId="0" fontId="144" fillId="4" borderId="13" xfId="8" applyFont="1" applyFill="1" applyBorder="1" applyAlignment="1">
      <alignment horizontal="right" vertical="center" shrinkToFit="1"/>
    </xf>
    <xf numFmtId="0" fontId="144" fillId="4" borderId="13" xfId="8" applyFont="1" applyFill="1" applyBorder="1" applyAlignment="1">
      <alignment vertical="center" shrinkToFit="1"/>
    </xf>
    <xf numFmtId="2" fontId="144" fillId="4" borderId="13" xfId="8" applyNumberFormat="1" applyFont="1" applyFill="1" applyBorder="1" applyAlignment="1">
      <alignment vertical="center" shrinkToFit="1"/>
    </xf>
    <xf numFmtId="0" fontId="144" fillId="0" borderId="0" xfId="8" applyFont="1" applyAlignment="1">
      <alignment horizontal="centerContinuous" vertical="center"/>
    </xf>
    <xf numFmtId="0" fontId="39" fillId="0" borderId="13" xfId="10" applyFont="1" applyBorder="1" applyAlignment="1">
      <alignment horizontal="center" vertical="center" shrinkToFit="1"/>
    </xf>
    <xf numFmtId="40" fontId="43" fillId="4" borderId="13" xfId="11" applyNumberFormat="1" applyFont="1" applyFill="1" applyBorder="1" applyAlignment="1" applyProtection="1">
      <alignment horizontal="center" vertical="center" shrinkToFit="1"/>
    </xf>
    <xf numFmtId="38" fontId="43" fillId="4" borderId="13" xfId="11" applyFont="1" applyFill="1" applyBorder="1" applyAlignment="1" applyProtection="1">
      <alignment horizontal="center" vertical="center" shrinkToFit="1"/>
    </xf>
    <xf numFmtId="0" fontId="137" fillId="0" borderId="3" xfId="10" applyFont="1" applyBorder="1" applyAlignment="1">
      <alignment horizontal="centerContinuous" vertical="center" wrapText="1"/>
    </xf>
    <xf numFmtId="40" fontId="43" fillId="10" borderId="13" xfId="11" applyNumberFormat="1" applyFont="1" applyFill="1" applyBorder="1" applyAlignment="1" applyProtection="1">
      <alignment horizontal="center" vertical="center" shrinkToFit="1"/>
      <protection locked="0"/>
    </xf>
    <xf numFmtId="0" fontId="44" fillId="10" borderId="12" xfId="10" applyFont="1" applyFill="1" applyBorder="1" applyAlignment="1" applyProtection="1">
      <alignment vertical="center" shrinkToFit="1"/>
      <protection locked="0"/>
    </xf>
    <xf numFmtId="38" fontId="44" fillId="10" borderId="12" xfId="11" applyFont="1" applyFill="1" applyBorder="1" applyAlignment="1" applyProtection="1">
      <alignment vertical="center" shrinkToFit="1"/>
      <protection locked="0"/>
    </xf>
    <xf numFmtId="38" fontId="44" fillId="0" borderId="4" xfId="11" applyFont="1" applyBorder="1" applyAlignment="1" applyProtection="1">
      <alignment vertical="center" shrinkToFit="1"/>
    </xf>
    <xf numFmtId="0" fontId="44" fillId="10" borderId="13" xfId="10" applyFont="1" applyFill="1" applyBorder="1" applyAlignment="1" applyProtection="1">
      <alignment vertical="center" shrinkToFit="1"/>
      <protection locked="0"/>
    </xf>
    <xf numFmtId="38" fontId="44" fillId="10" borderId="13" xfId="11" applyFont="1" applyFill="1" applyBorder="1" applyAlignment="1" applyProtection="1">
      <alignment vertical="center" shrinkToFit="1"/>
      <protection locked="0"/>
    </xf>
    <xf numFmtId="38" fontId="44" fillId="0" borderId="3" xfId="11" applyFont="1" applyBorder="1" applyAlignment="1" applyProtection="1">
      <alignment vertical="center" shrinkToFit="1"/>
    </xf>
    <xf numFmtId="0" fontId="44" fillId="10" borderId="17" xfId="10" applyFont="1" applyFill="1" applyBorder="1" applyAlignment="1" applyProtection="1">
      <alignment vertical="center" shrinkToFit="1"/>
      <protection locked="0"/>
    </xf>
    <xf numFmtId="38" fontId="44" fillId="10" borderId="17" xfId="11" applyFont="1" applyFill="1" applyBorder="1" applyAlignment="1" applyProtection="1">
      <alignment vertical="center" shrinkToFit="1"/>
      <protection locked="0"/>
    </xf>
    <xf numFmtId="38" fontId="44" fillId="0" borderId="1" xfId="11" applyFont="1" applyBorder="1" applyAlignment="1" applyProtection="1">
      <alignment vertical="center" shrinkToFit="1"/>
    </xf>
    <xf numFmtId="38" fontId="134" fillId="4" borderId="54" xfId="11" applyFont="1" applyFill="1" applyBorder="1" applyAlignment="1" applyProtection="1">
      <alignment vertical="center" shrinkToFit="1"/>
    </xf>
    <xf numFmtId="38" fontId="134" fillId="4" borderId="55" xfId="11" applyFont="1" applyFill="1" applyBorder="1" applyAlignment="1" applyProtection="1">
      <alignment vertical="center" shrinkToFit="1"/>
    </xf>
    <xf numFmtId="0" fontId="43" fillId="0" borderId="0" xfId="10" applyFont="1" applyAlignment="1">
      <alignment vertical="center" shrinkToFit="1"/>
    </xf>
    <xf numFmtId="49" fontId="44" fillId="10" borderId="12" xfId="10" applyNumberFormat="1" applyFont="1" applyFill="1" applyBorder="1" applyAlignment="1" applyProtection="1">
      <alignment vertical="center" shrinkToFit="1"/>
      <protection locked="0"/>
    </xf>
    <xf numFmtId="49" fontId="44" fillId="10" borderId="13" xfId="10" applyNumberFormat="1" applyFont="1" applyFill="1" applyBorder="1" applyAlignment="1" applyProtection="1">
      <alignment vertical="center" shrinkToFit="1"/>
      <protection locked="0"/>
    </xf>
    <xf numFmtId="49" fontId="44" fillId="10" borderId="17" xfId="10" applyNumberFormat="1" applyFont="1" applyFill="1" applyBorder="1" applyAlignment="1" applyProtection="1">
      <alignment vertical="center" shrinkToFit="1"/>
      <protection locked="0"/>
    </xf>
    <xf numFmtId="49" fontId="44" fillId="10" borderId="13" xfId="10" applyNumberFormat="1" applyFont="1" applyFill="1" applyBorder="1" applyProtection="1">
      <alignment vertical="center"/>
      <protection locked="0"/>
    </xf>
    <xf numFmtId="49" fontId="44" fillId="10" borderId="17" xfId="10" applyNumberFormat="1" applyFont="1" applyFill="1" applyBorder="1" applyProtection="1">
      <alignment vertical="center"/>
      <protection locked="0"/>
    </xf>
    <xf numFmtId="49" fontId="134" fillId="4" borderId="54" xfId="10" applyNumberFormat="1" applyFont="1" applyFill="1" applyBorder="1">
      <alignment vertical="center"/>
    </xf>
    <xf numFmtId="49" fontId="134" fillId="4" borderId="54" xfId="10" applyNumberFormat="1" applyFont="1" applyFill="1" applyBorder="1" applyAlignment="1">
      <alignment vertical="center" shrinkToFit="1"/>
    </xf>
    <xf numFmtId="0" fontId="132" fillId="7" borderId="0" xfId="10" applyFont="1" applyFill="1" applyAlignment="1">
      <alignment horizontal="center" vertical="center" shrinkToFit="1"/>
    </xf>
    <xf numFmtId="0" fontId="136" fillId="0" borderId="0" xfId="0" applyFont="1" applyAlignment="1">
      <alignment horizontal="center" vertical="center"/>
    </xf>
    <xf numFmtId="0" fontId="97" fillId="0" borderId="0" xfId="0" applyFont="1" applyAlignment="1">
      <alignment horizontal="center" vertical="center"/>
    </xf>
    <xf numFmtId="0" fontId="14" fillId="0" borderId="17" xfId="0" applyFont="1" applyBorder="1" applyAlignment="1">
      <alignment horizontal="left" vertical="center"/>
    </xf>
    <xf numFmtId="0" fontId="148" fillId="0" borderId="13" xfId="1" applyFont="1" applyBorder="1" applyAlignment="1" applyProtection="1">
      <alignment vertical="center"/>
    </xf>
    <xf numFmtId="0" fontId="148" fillId="0" borderId="13" xfId="1" applyFont="1" applyBorder="1" applyAlignment="1" applyProtection="1">
      <alignment vertical="center" shrinkToFit="1"/>
    </xf>
    <xf numFmtId="0" fontId="27" fillId="0" borderId="1" xfId="5" applyFont="1" applyBorder="1" applyAlignment="1">
      <alignment horizontal="left" vertical="top" wrapText="1"/>
    </xf>
    <xf numFmtId="0" fontId="36" fillId="5" borderId="3" xfId="0" applyFont="1" applyFill="1" applyBorder="1" applyAlignment="1" applyProtection="1">
      <alignment horizontal="center" vertical="center" shrinkToFit="1"/>
      <protection locked="0"/>
    </xf>
    <xf numFmtId="0" fontId="125" fillId="7" borderId="0" xfId="9" applyFont="1" applyFill="1" applyAlignment="1">
      <alignment horizontal="left" vertical="center"/>
    </xf>
    <xf numFmtId="0" fontId="36" fillId="0" borderId="0" xfId="23" applyFont="1">
      <alignment vertical="center"/>
    </xf>
    <xf numFmtId="0" fontId="36" fillId="0" borderId="0" xfId="23" applyFont="1" applyAlignment="1">
      <alignment horizontal="right" vertical="center"/>
    </xf>
    <xf numFmtId="0" fontId="36" fillId="13" borderId="47" xfId="23" applyFont="1" applyFill="1" applyBorder="1" applyAlignment="1">
      <alignment horizontal="center" vertical="center" textRotation="255" shrinkToFit="1"/>
    </xf>
    <xf numFmtId="0" fontId="36" fillId="13" borderId="13" xfId="23" applyFont="1" applyFill="1" applyBorder="1" applyAlignment="1">
      <alignment horizontal="center" vertical="center" textRotation="255" shrinkToFit="1"/>
    </xf>
    <xf numFmtId="0" fontId="36" fillId="13" borderId="48" xfId="23" applyFont="1" applyFill="1" applyBorder="1" applyAlignment="1">
      <alignment horizontal="center" vertical="center" textRotation="255" shrinkToFit="1"/>
    </xf>
    <xf numFmtId="0" fontId="36" fillId="13" borderId="5" xfId="23" applyFont="1" applyFill="1" applyBorder="1" applyAlignment="1">
      <alignment horizontal="center" vertical="center" textRotation="255" shrinkToFit="1"/>
    </xf>
    <xf numFmtId="0" fontId="36" fillId="13" borderId="3" xfId="23" applyFont="1" applyFill="1" applyBorder="1" applyAlignment="1">
      <alignment horizontal="center" vertical="center" textRotation="255" shrinkToFit="1"/>
    </xf>
    <xf numFmtId="49" fontId="44" fillId="0" borderId="13" xfId="23" applyNumberFormat="1" applyFont="1" applyBorder="1" applyAlignment="1">
      <alignment horizontal="center" vertical="center"/>
    </xf>
    <xf numFmtId="0" fontId="44" fillId="0" borderId="3" xfId="23" applyFont="1" applyBorder="1">
      <alignment vertical="center"/>
    </xf>
    <xf numFmtId="0" fontId="44" fillId="0" borderId="3" xfId="23" applyFont="1" applyBorder="1" applyAlignment="1">
      <alignment vertical="center" shrinkToFit="1"/>
    </xf>
    <xf numFmtId="0" fontId="43" fillId="0" borderId="47" xfId="23" applyFont="1" applyBorder="1" applyAlignment="1">
      <alignment horizontal="center" vertical="center"/>
    </xf>
    <xf numFmtId="0" fontId="43" fillId="0" borderId="13" xfId="23" applyFont="1" applyBorder="1" applyAlignment="1">
      <alignment horizontal="center" vertical="center"/>
    </xf>
    <xf numFmtId="0" fontId="43" fillId="0" borderId="48" xfId="23" applyFont="1" applyBorder="1" applyAlignment="1">
      <alignment horizontal="center" vertical="center"/>
    </xf>
    <xf numFmtId="0" fontId="43" fillId="0" borderId="5" xfId="23" applyFont="1" applyBorder="1" applyAlignment="1">
      <alignment horizontal="center" vertical="center"/>
    </xf>
    <xf numFmtId="0" fontId="44" fillId="0" borderId="5" xfId="23" applyFont="1" applyBorder="1" applyAlignment="1">
      <alignment vertical="center" wrapText="1"/>
    </xf>
    <xf numFmtId="0" fontId="44" fillId="0" borderId="3" xfId="23" applyFont="1" applyBorder="1" applyAlignment="1">
      <alignment vertical="center" wrapText="1"/>
    </xf>
    <xf numFmtId="0" fontId="44" fillId="0" borderId="3" xfId="23" applyFont="1" applyBorder="1" applyAlignment="1">
      <alignment vertical="center" wrapText="1" shrinkToFit="1"/>
    </xf>
    <xf numFmtId="0" fontId="44" fillId="0" borderId="17" xfId="23" applyFont="1" applyBorder="1" applyAlignment="1">
      <alignment vertical="center" wrapText="1"/>
    </xf>
    <xf numFmtId="0" fontId="31" fillId="0" borderId="68" xfId="23" applyFont="1" applyBorder="1" applyAlignment="1">
      <alignment horizontal="center" vertical="center"/>
    </xf>
    <xf numFmtId="0" fontId="31" fillId="0" borderId="17" xfId="23" applyFont="1" applyBorder="1" applyAlignment="1">
      <alignment horizontal="center" vertical="center"/>
    </xf>
    <xf numFmtId="0" fontId="31" fillId="0" borderId="69" xfId="23" applyFont="1" applyBorder="1" applyAlignment="1">
      <alignment horizontal="center" vertical="center"/>
    </xf>
    <xf numFmtId="0" fontId="31" fillId="0" borderId="7" xfId="23" applyFont="1" applyBorder="1" applyAlignment="1">
      <alignment horizontal="center" vertical="center"/>
    </xf>
    <xf numFmtId="0" fontId="44" fillId="0" borderId="7" xfId="23" applyFont="1" applyBorder="1" applyAlignment="1">
      <alignment vertical="center" wrapText="1"/>
    </xf>
    <xf numFmtId="0" fontId="44" fillId="0" borderId="19" xfId="23" applyFont="1" applyBorder="1" applyAlignment="1">
      <alignment vertical="center" wrapText="1"/>
    </xf>
    <xf numFmtId="0" fontId="31" fillId="0" borderId="108" xfId="23" applyFont="1" applyBorder="1" applyAlignment="1">
      <alignment horizontal="center" vertical="center"/>
    </xf>
    <xf numFmtId="0" fontId="31" fillId="0" borderId="19" xfId="23" applyFont="1" applyBorder="1" applyAlignment="1">
      <alignment horizontal="center" vertical="center"/>
    </xf>
    <xf numFmtId="0" fontId="31" fillId="0" borderId="109" xfId="23" applyFont="1" applyBorder="1" applyAlignment="1">
      <alignment horizontal="center" vertical="center"/>
    </xf>
    <xf numFmtId="0" fontId="31" fillId="0" borderId="26" xfId="23" applyFont="1" applyBorder="1" applyAlignment="1">
      <alignment horizontal="center" vertical="center"/>
    </xf>
    <xf numFmtId="0" fontId="105" fillId="0" borderId="26" xfId="23" applyFont="1" applyBorder="1" applyAlignment="1">
      <alignment vertical="center" wrapText="1"/>
    </xf>
    <xf numFmtId="0" fontId="44" fillId="0" borderId="13" xfId="23" applyFont="1" applyBorder="1" applyAlignment="1">
      <alignment horizontal="center" vertical="center"/>
    </xf>
    <xf numFmtId="0" fontId="105" fillId="0" borderId="5" xfId="23" applyFont="1" applyBorder="1" applyAlignment="1">
      <alignment vertical="center" wrapText="1"/>
    </xf>
    <xf numFmtId="0" fontId="60" fillId="0" borderId="0" xfId="23" applyFont="1">
      <alignment vertical="center"/>
    </xf>
    <xf numFmtId="0" fontId="149" fillId="0" borderId="17" xfId="1" applyFont="1" applyBorder="1" applyAlignment="1" applyProtection="1">
      <alignment horizontal="left" vertical="center"/>
    </xf>
    <xf numFmtId="0" fontId="43" fillId="0" borderId="110" xfId="10" applyFont="1" applyBorder="1">
      <alignment vertical="center"/>
    </xf>
    <xf numFmtId="38" fontId="43" fillId="0" borderId="61" xfId="10" applyNumberFormat="1" applyFont="1" applyBorder="1">
      <alignment vertical="center"/>
    </xf>
    <xf numFmtId="38" fontId="43" fillId="0" borderId="13" xfId="2" applyFont="1" applyBorder="1" applyProtection="1">
      <alignment vertical="center"/>
    </xf>
    <xf numFmtId="38" fontId="43" fillId="0" borderId="13" xfId="2" applyFont="1" applyBorder="1" applyAlignment="1" applyProtection="1">
      <alignment vertical="center" shrinkToFit="1"/>
    </xf>
    <xf numFmtId="0" fontId="43" fillId="10" borderId="5" xfId="10" applyFont="1" applyFill="1" applyBorder="1" applyProtection="1">
      <alignment vertical="center"/>
      <protection locked="0"/>
    </xf>
    <xf numFmtId="179" fontId="60" fillId="3" borderId="13" xfId="0" applyNumberFormat="1" applyFont="1" applyFill="1" applyBorder="1" applyAlignment="1" applyProtection="1">
      <alignment vertical="center" shrinkToFit="1"/>
      <protection locked="0"/>
    </xf>
    <xf numFmtId="178" fontId="60" fillId="3" borderId="13" xfId="0" applyNumberFormat="1" applyFont="1" applyFill="1" applyBorder="1" applyAlignment="1" applyProtection="1">
      <alignment vertical="center" shrinkToFit="1"/>
      <protection locked="0"/>
    </xf>
    <xf numFmtId="0" fontId="152" fillId="10" borderId="13" xfId="10" applyFont="1" applyFill="1" applyBorder="1" applyProtection="1">
      <alignment vertical="center"/>
      <protection locked="0"/>
    </xf>
    <xf numFmtId="38" fontId="152" fillId="10" borderId="13" xfId="11" applyFont="1" applyFill="1" applyBorder="1" applyAlignment="1" applyProtection="1">
      <alignment vertical="center" shrinkToFit="1"/>
      <protection locked="0"/>
    </xf>
    <xf numFmtId="0" fontId="152" fillId="10" borderId="17" xfId="10" applyFont="1" applyFill="1" applyBorder="1" applyProtection="1">
      <alignment vertical="center"/>
      <protection locked="0"/>
    </xf>
    <xf numFmtId="38" fontId="152" fillId="10" borderId="17" xfId="11" applyFont="1" applyFill="1" applyBorder="1" applyAlignment="1" applyProtection="1">
      <alignment vertical="center" shrinkToFit="1"/>
      <protection locked="0"/>
    </xf>
    <xf numFmtId="0" fontId="153" fillId="10" borderId="13" xfId="10" applyFont="1" applyFill="1" applyBorder="1" applyProtection="1">
      <alignment vertical="center"/>
      <protection locked="0"/>
    </xf>
    <xf numFmtId="38" fontId="153" fillId="10" borderId="13" xfId="11" applyFont="1" applyFill="1" applyBorder="1" applyProtection="1">
      <alignment vertical="center"/>
      <protection locked="0"/>
    </xf>
    <xf numFmtId="185" fontId="154" fillId="10" borderId="13" xfId="11" applyNumberFormat="1" applyFont="1" applyFill="1" applyBorder="1" applyAlignment="1" applyProtection="1">
      <alignment horizontal="center" vertical="center"/>
      <protection locked="0"/>
    </xf>
    <xf numFmtId="0" fontId="154" fillId="10" borderId="5" xfId="10" applyFont="1" applyFill="1" applyBorder="1" applyProtection="1">
      <alignment vertical="center"/>
      <protection locked="0"/>
    </xf>
    <xf numFmtId="0" fontId="153" fillId="10" borderId="12" xfId="10" applyFont="1" applyFill="1" applyBorder="1" applyProtection="1">
      <alignment vertical="center"/>
      <protection locked="0"/>
    </xf>
    <xf numFmtId="38" fontId="153" fillId="10" borderId="12" xfId="11" applyFont="1" applyFill="1" applyBorder="1" applyProtection="1">
      <alignment vertical="center"/>
      <protection locked="0"/>
    </xf>
    <xf numFmtId="0" fontId="153" fillId="10" borderId="12" xfId="10" applyFont="1" applyFill="1" applyBorder="1" applyAlignment="1" applyProtection="1">
      <alignment vertical="center" shrinkToFit="1"/>
      <protection locked="0"/>
    </xf>
    <xf numFmtId="40" fontId="154" fillId="10" borderId="13" xfId="11" applyNumberFormat="1" applyFont="1" applyFill="1" applyBorder="1" applyAlignment="1" applyProtection="1">
      <alignment horizontal="center" vertical="center" shrinkToFit="1"/>
      <protection locked="0"/>
    </xf>
    <xf numFmtId="2" fontId="154" fillId="10" borderId="13" xfId="10" applyNumberFormat="1" applyFont="1" applyFill="1" applyBorder="1" applyAlignment="1" applyProtection="1">
      <alignment horizontal="center" vertical="center" shrinkToFit="1"/>
      <protection locked="0"/>
    </xf>
    <xf numFmtId="49" fontId="153" fillId="10" borderId="12" xfId="10" applyNumberFormat="1" applyFont="1" applyFill="1" applyBorder="1" applyAlignment="1" applyProtection="1">
      <alignment vertical="center" shrinkToFit="1"/>
      <protection locked="0"/>
    </xf>
    <xf numFmtId="38" fontId="153" fillId="10" borderId="12" xfId="11" applyFont="1" applyFill="1" applyBorder="1" applyAlignment="1" applyProtection="1">
      <alignment vertical="center" shrinkToFit="1"/>
      <protection locked="0"/>
    </xf>
    <xf numFmtId="0" fontId="155" fillId="3" borderId="0" xfId="10" applyFont="1" applyFill="1" applyAlignment="1" applyProtection="1">
      <alignment horizontal="center" vertical="center" shrinkToFit="1"/>
      <protection locked="0"/>
    </xf>
    <xf numFmtId="0" fontId="54" fillId="0" borderId="0" xfId="10" applyFont="1" applyAlignment="1">
      <alignment horizontal="center" vertical="center" shrinkToFit="1"/>
    </xf>
    <xf numFmtId="0" fontId="155" fillId="0" borderId="0" xfId="10" applyFont="1" applyAlignment="1">
      <alignment horizontal="center" vertical="center" shrinkToFit="1"/>
    </xf>
    <xf numFmtId="0" fontId="155" fillId="3" borderId="6" xfId="10" applyFont="1" applyFill="1" applyBorder="1" applyAlignment="1" applyProtection="1">
      <alignment horizontal="center" vertical="center" shrinkToFit="1"/>
      <protection locked="0"/>
    </xf>
    <xf numFmtId="0" fontId="155" fillId="0" borderId="0" xfId="10" applyFont="1" applyAlignment="1" applyProtection="1">
      <alignment horizontal="center" vertical="center" shrinkToFit="1"/>
      <protection locked="0"/>
    </xf>
    <xf numFmtId="0" fontId="155" fillId="3" borderId="10" xfId="10" applyFont="1" applyFill="1" applyBorder="1" applyAlignment="1" applyProtection="1">
      <alignment horizontal="center" vertical="center" shrinkToFit="1"/>
      <protection locked="0"/>
    </xf>
    <xf numFmtId="0" fontId="54" fillId="3" borderId="0" xfId="10" applyFont="1" applyFill="1" applyAlignment="1" applyProtection="1">
      <alignment horizontal="center" vertical="center" shrinkToFit="1"/>
      <protection locked="0"/>
    </xf>
    <xf numFmtId="0" fontId="36" fillId="3" borderId="0" xfId="10" applyFont="1" applyFill="1">
      <alignment vertical="center"/>
    </xf>
    <xf numFmtId="0" fontId="36" fillId="8" borderId="0" xfId="14" applyFont="1" applyFill="1">
      <alignment vertical="center"/>
    </xf>
    <xf numFmtId="0" fontId="36" fillId="8" borderId="0" xfId="15" applyFont="1" applyFill="1">
      <alignment vertical="center"/>
    </xf>
    <xf numFmtId="0" fontId="36" fillId="3" borderId="0" xfId="15" applyFont="1" applyFill="1">
      <alignment vertical="center"/>
    </xf>
    <xf numFmtId="0" fontId="54" fillId="3" borderId="0" xfId="15" applyFont="1" applyFill="1" applyAlignment="1" applyProtection="1">
      <alignment horizontal="center" vertical="center" shrinkToFit="1"/>
      <protection locked="0"/>
    </xf>
    <xf numFmtId="0" fontId="54" fillId="3" borderId="0" xfId="15" applyFont="1" applyFill="1" applyAlignment="1" applyProtection="1">
      <alignment vertical="center" shrinkToFit="1"/>
      <protection locked="0"/>
    </xf>
    <xf numFmtId="0" fontId="155" fillId="3" borderId="6" xfId="15" applyFont="1" applyFill="1" applyBorder="1" applyAlignment="1" applyProtection="1">
      <alignment horizontal="center" vertical="center" shrinkToFit="1"/>
      <protection locked="0"/>
    </xf>
    <xf numFmtId="0" fontId="155" fillId="0" borderId="0" xfId="15" applyFont="1" applyAlignment="1">
      <alignment horizontal="center" vertical="center" shrinkToFit="1"/>
    </xf>
    <xf numFmtId="0" fontId="155" fillId="0" borderId="0" xfId="15" applyFont="1" applyAlignment="1">
      <alignment horizontal="left" vertical="center" shrinkToFit="1"/>
    </xf>
    <xf numFmtId="0" fontId="54" fillId="0" borderId="0" xfId="15" applyFont="1" applyAlignment="1">
      <alignment horizontal="left" vertical="center" shrinkToFit="1"/>
    </xf>
    <xf numFmtId="0" fontId="54" fillId="3" borderId="2" xfId="15" applyFont="1" applyFill="1" applyBorder="1" applyProtection="1">
      <alignment vertical="center"/>
      <protection locked="0"/>
    </xf>
    <xf numFmtId="0" fontId="155" fillId="3" borderId="2" xfId="15" applyFont="1" applyFill="1" applyBorder="1" applyAlignment="1" applyProtection="1">
      <alignment horizontal="center" vertical="center" shrinkToFit="1"/>
      <protection locked="0"/>
    </xf>
    <xf numFmtId="0" fontId="155" fillId="0" borderId="0" xfId="10" applyFont="1" applyAlignment="1">
      <alignment horizontal="center" vertical="center"/>
    </xf>
    <xf numFmtId="0" fontId="54" fillId="0" borderId="0" xfId="10" applyFont="1" applyAlignment="1">
      <alignment horizontal="center" vertical="center"/>
    </xf>
    <xf numFmtId="176" fontId="155" fillId="0" borderId="0" xfId="10" applyNumberFormat="1" applyFont="1" applyAlignment="1">
      <alignment horizontal="center" vertical="center"/>
    </xf>
    <xf numFmtId="49" fontId="153" fillId="3" borderId="80" xfId="17" applyNumberFormat="1" applyFont="1" applyFill="1" applyBorder="1" applyAlignment="1" applyProtection="1">
      <alignment horizontal="center" vertical="center" shrinkToFit="1"/>
      <protection locked="0"/>
    </xf>
    <xf numFmtId="49" fontId="153" fillId="3" borderId="81" xfId="17" applyNumberFormat="1" applyFont="1" applyFill="1" applyBorder="1" applyAlignment="1" applyProtection="1">
      <alignment horizontal="center" vertical="center" shrinkToFit="1"/>
      <protection locked="0"/>
    </xf>
    <xf numFmtId="49" fontId="153" fillId="3" borderId="82" xfId="17" applyNumberFormat="1" applyFont="1" applyFill="1" applyBorder="1" applyAlignment="1" applyProtection="1">
      <alignment horizontal="center" vertical="center" shrinkToFit="1"/>
      <protection locked="0"/>
    </xf>
    <xf numFmtId="0" fontId="155" fillId="3" borderId="10" xfId="14" applyFont="1" applyFill="1" applyBorder="1" applyAlignment="1" applyProtection="1">
      <alignment horizontal="center" vertical="center" shrinkToFit="1"/>
      <protection locked="0"/>
    </xf>
    <xf numFmtId="0" fontId="155" fillId="3" borderId="2" xfId="10" applyFont="1" applyFill="1" applyBorder="1" applyAlignment="1" applyProtection="1">
      <alignment horizontal="center" vertical="center" shrinkToFit="1"/>
      <protection locked="0"/>
    </xf>
    <xf numFmtId="176" fontId="155" fillId="0" borderId="0" xfId="10" applyNumberFormat="1" applyFont="1" applyAlignment="1">
      <alignment horizontal="center" vertical="center" shrinkToFit="1"/>
    </xf>
    <xf numFmtId="0" fontId="155" fillId="0" borderId="0" xfId="10" applyFont="1" applyAlignment="1">
      <alignment vertical="center" shrinkToFit="1"/>
    </xf>
    <xf numFmtId="0" fontId="54" fillId="3" borderId="3" xfId="0" applyFont="1" applyFill="1" applyBorder="1" applyAlignment="1" applyProtection="1">
      <alignment vertical="center" wrapText="1" shrinkToFit="1"/>
      <protection locked="0"/>
    </xf>
    <xf numFmtId="0" fontId="162" fillId="3" borderId="13" xfId="8" applyFont="1" applyFill="1" applyBorder="1" applyAlignment="1" applyProtection="1">
      <alignment vertical="center" shrinkToFit="1"/>
      <protection locked="0"/>
    </xf>
    <xf numFmtId="0" fontId="134" fillId="4" borderId="54" xfId="10" applyFont="1" applyFill="1" applyBorder="1" applyAlignment="1">
      <alignment vertical="center" shrinkToFit="1"/>
    </xf>
    <xf numFmtId="0" fontId="36" fillId="8" borderId="13" xfId="15" applyFont="1" applyFill="1" applyBorder="1">
      <alignment vertical="center"/>
    </xf>
    <xf numFmtId="0" fontId="60" fillId="0" borderId="0" xfId="15" applyFont="1">
      <alignment vertical="center"/>
    </xf>
    <xf numFmtId="0" fontId="70" fillId="0" borderId="0" xfId="15" applyFont="1">
      <alignment vertical="center"/>
    </xf>
    <xf numFmtId="0" fontId="36" fillId="13" borderId="105" xfId="23" applyFont="1" applyFill="1" applyBorder="1" applyAlignment="1">
      <alignment horizontal="center" vertical="center"/>
    </xf>
    <xf numFmtId="0" fontId="36" fillId="13" borderId="2" xfId="23" applyFont="1" applyFill="1" applyBorder="1" applyAlignment="1">
      <alignment horizontal="center" vertical="center"/>
    </xf>
    <xf numFmtId="0" fontId="36" fillId="13" borderId="68" xfId="23" applyFont="1" applyFill="1" applyBorder="1" applyAlignment="1">
      <alignment horizontal="center" vertical="center"/>
    </xf>
    <xf numFmtId="0" fontId="36" fillId="13" borderId="106" xfId="23" applyFont="1" applyFill="1" applyBorder="1" applyAlignment="1">
      <alignment horizontal="center" vertical="center"/>
    </xf>
    <xf numFmtId="0" fontId="44" fillId="0" borderId="17" xfId="23" applyFont="1" applyBorder="1" applyAlignment="1">
      <alignment horizontal="center" vertical="center"/>
    </xf>
    <xf numFmtId="49" fontId="44" fillId="0" borderId="12" xfId="23" applyNumberFormat="1" applyFont="1" applyBorder="1" applyAlignment="1">
      <alignment horizontal="center" vertical="center"/>
    </xf>
    <xf numFmtId="0" fontId="105" fillId="0" borderId="69" xfId="23" applyFont="1" applyBorder="1" applyAlignment="1">
      <alignment horizontal="center" vertical="center" shrinkToFit="1"/>
    </xf>
    <xf numFmtId="0" fontId="105" fillId="0" borderId="107" xfId="23" applyFont="1" applyBorder="1" applyAlignment="1">
      <alignment horizontal="center" vertical="center" shrinkToFit="1"/>
    </xf>
    <xf numFmtId="0" fontId="36" fillId="13" borderId="1" xfId="23" applyFont="1" applyFill="1" applyBorder="1" applyAlignment="1">
      <alignment horizontal="center" vertical="center"/>
    </xf>
    <xf numFmtId="0" fontId="36" fillId="13" borderId="4" xfId="23" applyFont="1" applyFill="1" applyBorder="1" applyAlignment="1">
      <alignment horizontal="center" vertical="center"/>
    </xf>
    <xf numFmtId="0" fontId="36" fillId="13" borderId="17" xfId="23" applyFont="1" applyFill="1" applyBorder="1" applyAlignment="1">
      <alignment horizontal="center" vertical="center"/>
    </xf>
    <xf numFmtId="0" fontId="36" fillId="13" borderId="12" xfId="23" applyFont="1" applyFill="1" applyBorder="1" applyAlignment="1">
      <alignment horizontal="center" vertical="center"/>
    </xf>
    <xf numFmtId="0" fontId="36" fillId="13" borderId="6" xfId="23" applyFont="1" applyFill="1" applyBorder="1" applyAlignment="1">
      <alignment horizontal="center" vertical="center"/>
    </xf>
    <xf numFmtId="0" fontId="36" fillId="13" borderId="10" xfId="23" applyFont="1" applyFill="1" applyBorder="1" applyAlignment="1">
      <alignment horizontal="center" vertical="center"/>
    </xf>
    <xf numFmtId="0" fontId="28" fillId="0" borderId="0" xfId="12" applyFont="1" applyAlignment="1">
      <alignment horizontal="left" vertical="top" wrapText="1" indent="1"/>
    </xf>
    <xf numFmtId="0" fontId="106" fillId="0" borderId="0" xfId="12" applyFont="1" applyAlignment="1">
      <alignment horizontal="left" vertical="top" wrapText="1"/>
    </xf>
    <xf numFmtId="0" fontId="94" fillId="0" borderId="0" xfId="12" applyFont="1" applyAlignment="1">
      <alignment horizontal="center" vertical="center" wrapText="1"/>
    </xf>
    <xf numFmtId="0" fontId="95" fillId="0" borderId="0" xfId="12" applyFont="1" applyAlignment="1">
      <alignment horizontal="center" vertical="center" wrapText="1"/>
    </xf>
    <xf numFmtId="0" fontId="97" fillId="0" borderId="0" xfId="12" applyFont="1" applyAlignment="1">
      <alignment horizontal="center" vertical="center" wrapText="1"/>
    </xf>
    <xf numFmtId="0" fontId="97" fillId="0" borderId="0" xfId="12" applyFont="1" applyAlignment="1">
      <alignment horizontal="center" vertical="top" wrapText="1"/>
    </xf>
    <xf numFmtId="0" fontId="95" fillId="0" borderId="0" xfId="12" applyFont="1" applyAlignment="1">
      <alignment horizontal="center" vertical="top" wrapText="1"/>
    </xf>
    <xf numFmtId="0" fontId="28" fillId="0" borderId="0" xfId="12" applyFont="1" applyAlignment="1">
      <alignment horizontal="left" vertical="top" wrapText="1"/>
    </xf>
    <xf numFmtId="0" fontId="100" fillId="0" borderId="0" xfId="12" applyFont="1" applyAlignment="1">
      <alignment horizontal="left" vertical="top" wrapText="1"/>
    </xf>
    <xf numFmtId="0" fontId="36" fillId="0" borderId="0" xfId="0" applyFont="1">
      <alignment vertical="center"/>
    </xf>
    <xf numFmtId="0" fontId="22" fillId="6" borderId="0" xfId="0" applyFont="1" applyFill="1" applyAlignment="1">
      <alignment horizontal="center" vertical="center" wrapText="1"/>
    </xf>
    <xf numFmtId="0" fontId="48" fillId="6" borderId="0" xfId="0" applyFont="1" applyFill="1" applyAlignment="1">
      <alignment horizontal="center" vertical="center"/>
    </xf>
    <xf numFmtId="0" fontId="36" fillId="0" borderId="0" xfId="0" applyFont="1" applyAlignment="1">
      <alignment vertical="center" wrapText="1"/>
    </xf>
    <xf numFmtId="0" fontId="8" fillId="0" borderId="0" xfId="0" applyFont="1" applyAlignment="1">
      <alignment vertical="center" wrapText="1"/>
    </xf>
    <xf numFmtId="0" fontId="36" fillId="0" borderId="0" xfId="0" applyFont="1" applyAlignment="1">
      <alignment vertical="top"/>
    </xf>
    <xf numFmtId="0" fontId="27" fillId="0" borderId="1" xfId="5" applyFont="1" applyBorder="1" applyAlignment="1">
      <alignment horizontal="left" vertical="top" wrapText="1"/>
    </xf>
    <xf numFmtId="0" fontId="27" fillId="0" borderId="4" xfId="5" applyFont="1" applyBorder="1" applyAlignment="1">
      <alignment horizontal="left" vertical="top" wrapText="1"/>
    </xf>
    <xf numFmtId="0" fontId="27" fillId="0" borderId="8" xfId="5" applyFont="1" applyBorder="1" applyAlignment="1">
      <alignment horizontal="left" vertical="top" wrapText="1"/>
    </xf>
    <xf numFmtId="0" fontId="72" fillId="0" borderId="3" xfId="0" applyFont="1" applyBorder="1" applyAlignment="1">
      <alignment horizontal="center" vertical="center" shrinkToFit="1"/>
    </xf>
    <xf numFmtId="0" fontId="72" fillId="0" borderId="2" xfId="0" applyFont="1" applyBorder="1" applyAlignment="1">
      <alignment horizontal="center" vertical="center" shrinkToFit="1"/>
    </xf>
    <xf numFmtId="0" fontId="72" fillId="0" borderId="5" xfId="0" applyFont="1" applyBorder="1" applyAlignment="1">
      <alignment horizontal="center" vertical="center" shrinkToFit="1"/>
    </xf>
    <xf numFmtId="0" fontId="72" fillId="0" borderId="45" xfId="0" applyFont="1" applyBorder="1" applyAlignment="1">
      <alignment horizontal="center" vertical="center" shrinkToFit="1"/>
    </xf>
    <xf numFmtId="0" fontId="72" fillId="0" borderId="46" xfId="0" applyFont="1" applyBorder="1" applyAlignment="1">
      <alignment horizontal="center" vertical="center" shrinkToFit="1"/>
    </xf>
    <xf numFmtId="0" fontId="72" fillId="0" borderId="13" xfId="0" applyFont="1" applyBorder="1" applyAlignment="1">
      <alignment horizontal="center" vertical="center" shrinkToFit="1"/>
    </xf>
    <xf numFmtId="0" fontId="72" fillId="0" borderId="50" xfId="0" applyFont="1" applyBorder="1" applyAlignment="1">
      <alignment horizontal="center" vertical="center" shrinkToFit="1"/>
    </xf>
    <xf numFmtId="0" fontId="72" fillId="0" borderId="48" xfId="0" applyFont="1" applyBorder="1" applyAlignment="1">
      <alignment horizontal="center" vertical="center" shrinkToFit="1"/>
    </xf>
    <xf numFmtId="0" fontId="72" fillId="0" borderId="51" xfId="0" applyFont="1" applyBorder="1" applyAlignment="1">
      <alignment horizontal="center" vertical="center" shrinkToFit="1"/>
    </xf>
    <xf numFmtId="0" fontId="36" fillId="0" borderId="17" xfId="0" applyFont="1" applyBorder="1" applyAlignment="1">
      <alignment horizontal="center" vertical="center" textRotation="255"/>
    </xf>
    <xf numFmtId="0" fontId="36" fillId="0" borderId="29" xfId="0" applyFont="1" applyBorder="1" applyAlignment="1">
      <alignment horizontal="center" vertical="center" textRotation="255"/>
    </xf>
    <xf numFmtId="0" fontId="36" fillId="0" borderId="12" xfId="0" applyFont="1" applyBorder="1" applyAlignment="1">
      <alignment horizontal="center" vertical="center" textRotation="255"/>
    </xf>
    <xf numFmtId="0" fontId="36" fillId="0" borderId="3" xfId="0" applyFont="1" applyBorder="1" applyAlignment="1">
      <alignment horizontal="center" vertical="center"/>
    </xf>
    <xf numFmtId="0" fontId="36" fillId="0" borderId="2" xfId="0" applyFont="1" applyBorder="1" applyAlignment="1">
      <alignment horizontal="center" vertical="center"/>
    </xf>
    <xf numFmtId="177" fontId="14" fillId="4" borderId="3" xfId="2" applyNumberFormat="1" applyFont="1" applyFill="1" applyBorder="1" applyAlignment="1" applyProtection="1">
      <alignment vertical="center" shrinkToFit="1"/>
      <protection locked="0"/>
    </xf>
    <xf numFmtId="0" fontId="36" fillId="4" borderId="2" xfId="0" applyFont="1" applyFill="1" applyBorder="1" applyAlignment="1" applyProtection="1">
      <alignment vertical="center" shrinkToFit="1"/>
      <protection locked="0"/>
    </xf>
    <xf numFmtId="0" fontId="36" fillId="4" borderId="5" xfId="0" applyFont="1" applyFill="1" applyBorder="1" applyAlignment="1" applyProtection="1">
      <alignment vertical="center" shrinkToFit="1"/>
      <protection locked="0"/>
    </xf>
    <xf numFmtId="0" fontId="54" fillId="3" borderId="3" xfId="0" applyFont="1" applyFill="1" applyBorder="1" applyAlignment="1" applyProtection="1">
      <alignment horizontal="left" vertical="center" shrinkToFit="1"/>
      <protection locked="0"/>
    </xf>
    <xf numFmtId="0" fontId="54" fillId="0" borderId="2" xfId="0" applyFont="1" applyBorder="1" applyAlignment="1" applyProtection="1">
      <alignment horizontal="left" vertical="center" shrinkToFit="1"/>
      <protection locked="0"/>
    </xf>
    <xf numFmtId="0" fontId="54" fillId="0" borderId="5" xfId="0" applyFont="1" applyBorder="1" applyAlignment="1" applyProtection="1">
      <alignment horizontal="left" vertical="center" shrinkToFit="1"/>
      <protection locked="0"/>
    </xf>
    <xf numFmtId="188" fontId="54" fillId="3" borderId="3" xfId="0" applyNumberFormat="1" applyFont="1" applyFill="1" applyBorder="1" applyAlignment="1" applyProtection="1">
      <alignment horizontal="left" vertical="center" shrinkToFit="1"/>
      <protection locked="0"/>
    </xf>
    <xf numFmtId="188" fontId="54" fillId="0" borderId="2" xfId="0" applyNumberFormat="1" applyFont="1" applyBorder="1" applyAlignment="1" applyProtection="1">
      <alignment horizontal="left" vertical="center" shrinkToFit="1"/>
      <protection locked="0"/>
    </xf>
    <xf numFmtId="188" fontId="54" fillId="0" borderId="5" xfId="0" applyNumberFormat="1" applyFont="1" applyBorder="1" applyAlignment="1" applyProtection="1">
      <alignment horizontal="left" vertical="center" shrinkToFit="1"/>
      <protection locked="0"/>
    </xf>
    <xf numFmtId="0" fontId="161" fillId="3" borderId="3" xfId="0" applyFont="1" applyFill="1" applyBorder="1" applyAlignment="1" applyProtection="1">
      <alignment horizontal="left" vertical="center" shrinkToFit="1"/>
      <protection locked="0"/>
    </xf>
    <xf numFmtId="0" fontId="161" fillId="0" borderId="2" xfId="0" applyFont="1" applyBorder="1" applyAlignment="1" applyProtection="1">
      <alignment horizontal="left" vertical="center" shrinkToFit="1"/>
      <protection locked="0"/>
    </xf>
    <xf numFmtId="0" fontId="161" fillId="0" borderId="5" xfId="0" applyFont="1" applyBorder="1" applyAlignment="1" applyProtection="1">
      <alignment horizontal="left" vertical="center" shrinkToFit="1"/>
      <protection locked="0"/>
    </xf>
    <xf numFmtId="177" fontId="54" fillId="3" borderId="3" xfId="2" applyNumberFormat="1" applyFont="1" applyFill="1" applyBorder="1" applyAlignment="1" applyProtection="1">
      <alignment vertical="center" shrinkToFit="1"/>
      <protection locked="0"/>
    </xf>
    <xf numFmtId="0" fontId="54" fillId="0" borderId="2" xfId="0" applyFont="1" applyBorder="1" applyAlignment="1" applyProtection="1">
      <alignment vertical="center" shrinkToFit="1"/>
      <protection locked="0"/>
    </xf>
    <xf numFmtId="0" fontId="54" fillId="0" borderId="5" xfId="0" applyFont="1" applyBorder="1" applyAlignment="1" applyProtection="1">
      <alignment vertical="center" shrinkToFit="1"/>
      <protection locked="0"/>
    </xf>
    <xf numFmtId="0" fontId="36" fillId="0" borderId="13" xfId="0" applyFont="1" applyBorder="1" applyAlignment="1">
      <alignment horizontal="center" vertical="center" wrapText="1"/>
    </xf>
    <xf numFmtId="0" fontId="36" fillId="0" borderId="13" xfId="0" applyFont="1" applyBorder="1" applyAlignment="1">
      <alignment horizontal="center" vertical="center"/>
    </xf>
    <xf numFmtId="0" fontId="36" fillId="0" borderId="17" xfId="0" applyFont="1" applyBorder="1" applyAlignment="1">
      <alignment horizontal="center" vertical="center" wrapText="1"/>
    </xf>
    <xf numFmtId="0" fontId="36" fillId="4" borderId="3" xfId="0" applyFont="1" applyFill="1" applyBorder="1" applyAlignment="1" applyProtection="1">
      <alignment vertical="center" shrinkToFit="1"/>
      <protection locked="0"/>
    </xf>
    <xf numFmtId="0" fontId="36" fillId="0" borderId="3" xfId="0" applyFont="1" applyBorder="1" applyAlignment="1">
      <alignment horizontal="center" vertical="center" wrapText="1"/>
    </xf>
    <xf numFmtId="0" fontId="36" fillId="0" borderId="2" xfId="0" applyFont="1" applyBorder="1" applyAlignment="1">
      <alignment horizontal="center" vertical="center" wrapText="1"/>
    </xf>
    <xf numFmtId="177" fontId="54" fillId="3" borderId="3" xfId="2" applyNumberFormat="1" applyFont="1" applyFill="1" applyBorder="1" applyAlignment="1" applyProtection="1">
      <alignment horizontal="left" vertical="center" shrinkToFit="1"/>
      <protection locked="0"/>
    </xf>
    <xf numFmtId="0" fontId="36" fillId="0" borderId="3" xfId="0" applyFont="1" applyBorder="1">
      <alignment vertical="center"/>
    </xf>
    <xf numFmtId="0" fontId="0" fillId="0" borderId="2" xfId="0" applyBorder="1">
      <alignment vertical="center"/>
    </xf>
    <xf numFmtId="177" fontId="14" fillId="3" borderId="3" xfId="2" applyNumberFormat="1" applyFont="1" applyFill="1" applyBorder="1" applyAlignment="1" applyProtection="1">
      <alignment vertical="center" shrinkToFit="1"/>
      <protection locked="0"/>
    </xf>
    <xf numFmtId="0" fontId="36" fillId="0" borderId="2" xfId="0" applyFont="1" applyBorder="1" applyAlignment="1" applyProtection="1">
      <alignment vertical="center" shrinkToFit="1"/>
      <protection locked="0"/>
    </xf>
    <xf numFmtId="0" fontId="36" fillId="0" borderId="5" xfId="0" applyFont="1" applyBorder="1" applyAlignment="1" applyProtection="1">
      <alignment vertical="center" shrinkToFit="1"/>
      <protection locked="0"/>
    </xf>
    <xf numFmtId="177" fontId="86" fillId="3" borderId="3" xfId="1" applyNumberFormat="1" applyFont="1" applyFill="1" applyBorder="1" applyAlignment="1" applyProtection="1">
      <alignment vertical="center" shrinkToFit="1"/>
      <protection locked="0"/>
    </xf>
    <xf numFmtId="0" fontId="36" fillId="5" borderId="3" xfId="0" applyFont="1"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36" fillId="0" borderId="5" xfId="0" applyFont="1" applyBorder="1" applyAlignment="1">
      <alignment horizontal="center" vertical="center"/>
    </xf>
    <xf numFmtId="0" fontId="36" fillId="5" borderId="3" xfId="0" applyFont="1" applyFill="1" applyBorder="1" applyAlignment="1" applyProtection="1">
      <alignment horizontal="center" vertical="center" shrinkToFit="1"/>
      <protection locked="0"/>
    </xf>
    <xf numFmtId="0" fontId="36" fillId="5" borderId="2" xfId="0" applyFont="1" applyFill="1" applyBorder="1" applyAlignment="1" applyProtection="1">
      <alignment horizontal="center" vertical="center" shrinkToFit="1"/>
      <protection locked="0"/>
    </xf>
    <xf numFmtId="0" fontId="36" fillId="5" borderId="5" xfId="0" applyFont="1" applyFill="1" applyBorder="1" applyAlignment="1" applyProtection="1">
      <alignment horizontal="center" vertical="center" shrinkToFit="1"/>
      <protection locked="0"/>
    </xf>
    <xf numFmtId="0" fontId="36" fillId="0" borderId="29" xfId="0" applyFont="1" applyBorder="1" applyAlignment="1">
      <alignment horizontal="center" vertical="center" wrapText="1"/>
    </xf>
    <xf numFmtId="0" fontId="36" fillId="5" borderId="3" xfId="0" applyFont="1" applyFill="1" applyBorder="1" applyAlignment="1" applyProtection="1">
      <alignment vertical="center" shrinkToFit="1"/>
      <protection locked="0"/>
    </xf>
    <xf numFmtId="0" fontId="83" fillId="0" borderId="0" xfId="0" applyFont="1" applyAlignment="1">
      <alignment horizontal="left" vertical="center" wrapText="1"/>
    </xf>
    <xf numFmtId="0" fontId="83" fillId="0" borderId="0" xfId="0" applyFont="1" applyAlignment="1">
      <alignment horizontal="left" vertical="center"/>
    </xf>
    <xf numFmtId="0" fontId="77" fillId="0" borderId="0" xfId="0" applyFont="1" applyAlignment="1">
      <alignment vertical="center" wrapText="1"/>
    </xf>
    <xf numFmtId="0" fontId="77" fillId="0" borderId="0" xfId="0" applyFont="1" applyAlignment="1">
      <alignment horizontal="left" vertical="center" wrapText="1"/>
    </xf>
    <xf numFmtId="0" fontId="36" fillId="3" borderId="3" xfId="0" applyFont="1" applyFill="1" applyBorder="1" applyAlignment="1" applyProtection="1">
      <alignment horizontal="left" vertical="center" shrinkToFit="1"/>
      <protection locked="0"/>
    </xf>
    <xf numFmtId="0" fontId="36" fillId="0" borderId="2" xfId="0" applyFont="1" applyBorder="1" applyAlignment="1" applyProtection="1">
      <alignment horizontal="left" vertical="center" shrinkToFit="1"/>
      <protection locked="0"/>
    </xf>
    <xf numFmtId="0" fontId="36" fillId="0" borderId="5" xfId="0" applyFont="1" applyBorder="1" applyAlignment="1" applyProtection="1">
      <alignment horizontal="left" vertical="center" shrinkToFit="1"/>
      <protection locked="0"/>
    </xf>
    <xf numFmtId="188" fontId="36" fillId="3" borderId="3" xfId="0" applyNumberFormat="1" applyFont="1" applyFill="1" applyBorder="1" applyAlignment="1" applyProtection="1">
      <alignment horizontal="left" vertical="center" shrinkToFit="1"/>
      <protection locked="0"/>
    </xf>
    <xf numFmtId="188" fontId="36" fillId="0" borderId="2" xfId="0" applyNumberFormat="1" applyFont="1" applyBorder="1" applyAlignment="1" applyProtection="1">
      <alignment horizontal="left" vertical="center" shrinkToFit="1"/>
      <protection locked="0"/>
    </xf>
    <xf numFmtId="188" fontId="36" fillId="0" borderId="5" xfId="0" applyNumberFormat="1" applyFont="1" applyBorder="1" applyAlignment="1" applyProtection="1">
      <alignment horizontal="left" vertical="center" shrinkToFit="1"/>
      <protection locked="0"/>
    </xf>
    <xf numFmtId="0" fontId="55" fillId="3" borderId="3" xfId="0" applyFont="1" applyFill="1" applyBorder="1" applyAlignment="1" applyProtection="1">
      <alignment horizontal="left" vertical="center" shrinkToFit="1"/>
      <protection locked="0"/>
    </xf>
    <xf numFmtId="0" fontId="55" fillId="0" borderId="2" xfId="0" applyFont="1" applyBorder="1" applyAlignment="1" applyProtection="1">
      <alignment horizontal="left" vertical="center" shrinkToFit="1"/>
      <protection locked="0"/>
    </xf>
    <xf numFmtId="0" fontId="55" fillId="0" borderId="5" xfId="0" applyFont="1" applyBorder="1" applyAlignment="1" applyProtection="1">
      <alignment horizontal="left" vertical="center" shrinkToFit="1"/>
      <protection locked="0"/>
    </xf>
    <xf numFmtId="177" fontId="14" fillId="3" borderId="3" xfId="2" applyNumberFormat="1" applyFont="1" applyFill="1" applyBorder="1" applyAlignment="1" applyProtection="1">
      <alignment horizontal="left" vertical="center" shrinkToFit="1"/>
      <protection locked="0"/>
    </xf>
    <xf numFmtId="0" fontId="8" fillId="0" borderId="6" xfId="0" applyFont="1" applyBorder="1">
      <alignment vertical="center"/>
    </xf>
    <xf numFmtId="0" fontId="36" fillId="0" borderId="6" xfId="0" applyFont="1" applyBorder="1">
      <alignment vertical="center"/>
    </xf>
    <xf numFmtId="0" fontId="36" fillId="0" borderId="7" xfId="0" applyFont="1" applyBorder="1">
      <alignment vertical="center"/>
    </xf>
    <xf numFmtId="0" fontId="8" fillId="0" borderId="0" xfId="0" applyFont="1">
      <alignment vertical="center"/>
    </xf>
    <xf numFmtId="0" fontId="36" fillId="0" borderId="9" xfId="0" applyFont="1" applyBorder="1">
      <alignment vertical="center"/>
    </xf>
    <xf numFmtId="0" fontId="36" fillId="4" borderId="6" xfId="0" applyFont="1" applyFill="1" applyBorder="1">
      <alignment vertical="center"/>
    </xf>
    <xf numFmtId="0" fontId="0" fillId="4" borderId="6" xfId="0" applyFill="1" applyBorder="1">
      <alignment vertical="center"/>
    </xf>
    <xf numFmtId="0" fontId="36" fillId="4" borderId="0" xfId="0" applyFont="1" applyFill="1">
      <alignment vertical="center"/>
    </xf>
    <xf numFmtId="0" fontId="0" fillId="4" borderId="0" xfId="0" applyFill="1">
      <alignment vertical="center"/>
    </xf>
    <xf numFmtId="0" fontId="36" fillId="4" borderId="0" xfId="0" applyFont="1" applyFill="1" applyAlignment="1">
      <alignment horizontal="left" vertical="center" shrinkToFit="1"/>
    </xf>
    <xf numFmtId="0" fontId="0" fillId="4" borderId="0" xfId="0" applyFill="1" applyAlignment="1">
      <alignment horizontal="left" vertical="center" shrinkToFit="1"/>
    </xf>
    <xf numFmtId="0" fontId="0" fillId="0" borderId="0" xfId="0" applyAlignment="1">
      <alignment horizontal="left" vertical="center"/>
    </xf>
    <xf numFmtId="0" fontId="36" fillId="4" borderId="0" xfId="0" applyFont="1" applyFill="1" applyAlignment="1">
      <alignment horizontal="left" vertical="center"/>
    </xf>
    <xf numFmtId="0" fontId="36" fillId="0" borderId="0" xfId="0" applyFont="1" applyAlignment="1">
      <alignment horizontal="left" vertical="center"/>
    </xf>
    <xf numFmtId="0" fontId="36" fillId="0" borderId="9" xfId="0" applyFont="1" applyBorder="1" applyAlignment="1">
      <alignment horizontal="left" vertical="center"/>
    </xf>
    <xf numFmtId="0" fontId="8" fillId="0" borderId="7" xfId="0" applyFont="1" applyBorder="1">
      <alignment vertical="center"/>
    </xf>
    <xf numFmtId="0" fontId="8" fillId="0" borderId="9" xfId="0" applyFont="1" applyBorder="1">
      <alignment vertical="center"/>
    </xf>
    <xf numFmtId="0" fontId="36" fillId="4" borderId="6" xfId="0" applyFont="1" applyFill="1" applyBorder="1" applyAlignment="1">
      <alignment horizontal="left" vertical="center" shrinkToFit="1"/>
    </xf>
    <xf numFmtId="0" fontId="36" fillId="4" borderId="0" xfId="0" applyFont="1" applyFill="1" applyAlignment="1">
      <alignment vertical="center" shrinkToFit="1"/>
    </xf>
    <xf numFmtId="0" fontId="36" fillId="4" borderId="9" xfId="0" applyFont="1" applyFill="1" applyBorder="1" applyAlignment="1">
      <alignment horizontal="left" vertical="center"/>
    </xf>
    <xf numFmtId="0" fontId="0" fillId="4" borderId="0" xfId="0" applyFill="1" applyAlignment="1">
      <alignment vertical="center" shrinkToFit="1"/>
    </xf>
    <xf numFmtId="0" fontId="8" fillId="0" borderId="0" xfId="0" applyFont="1" applyAlignment="1">
      <alignment horizontal="left" vertical="center" wrapText="1"/>
    </xf>
    <xf numFmtId="0" fontId="0" fillId="0" borderId="0" xfId="0" applyAlignment="1">
      <alignment vertical="center" wrapText="1"/>
    </xf>
    <xf numFmtId="0" fontId="36" fillId="0" borderId="10" xfId="0" applyFont="1" applyBorder="1" applyAlignment="1">
      <alignment horizontal="center" vertical="top"/>
    </xf>
    <xf numFmtId="0" fontId="8" fillId="0" borderId="2" xfId="0" applyFont="1" applyBorder="1" applyAlignment="1">
      <alignment horizontal="left" vertical="center"/>
    </xf>
    <xf numFmtId="0" fontId="0" fillId="0" borderId="2" xfId="0" applyBorder="1" applyAlignment="1">
      <alignment horizontal="left" vertical="center"/>
    </xf>
    <xf numFmtId="0" fontId="0" fillId="0" borderId="5" xfId="0" applyBorder="1" applyAlignment="1">
      <alignment horizontal="left" vertical="center"/>
    </xf>
    <xf numFmtId="0" fontId="42" fillId="4" borderId="3" xfId="0" applyFont="1" applyFill="1" applyBorder="1" applyAlignment="1">
      <alignment horizontal="right" vertical="center" shrinkToFit="1"/>
    </xf>
    <xf numFmtId="0" fontId="0" fillId="0" borderId="2" xfId="0" applyBorder="1" applyAlignment="1">
      <alignment vertical="center" shrinkToFit="1"/>
    </xf>
    <xf numFmtId="0" fontId="36" fillId="4" borderId="2" xfId="0" applyFont="1" applyFill="1" applyBorder="1" applyAlignment="1">
      <alignment horizontal="center" vertical="center" shrinkToFit="1"/>
    </xf>
    <xf numFmtId="0" fontId="0" fillId="0" borderId="2" xfId="0" applyBorder="1" applyAlignment="1">
      <alignment horizontal="center" vertical="center" shrinkToFit="1"/>
    </xf>
    <xf numFmtId="0" fontId="36" fillId="4" borderId="2" xfId="0" applyFont="1" applyFill="1" applyBorder="1" applyAlignment="1">
      <alignment horizontal="right" vertical="center" shrinkToFit="1"/>
    </xf>
    <xf numFmtId="0" fontId="36" fillId="4" borderId="5" xfId="0" applyFont="1" applyFill="1" applyBorder="1" applyAlignment="1">
      <alignment horizontal="right" vertical="center" shrinkToFit="1"/>
    </xf>
    <xf numFmtId="0" fontId="36" fillId="0" borderId="0" xfId="0" applyFont="1" applyAlignment="1">
      <alignment horizontal="center" vertical="center"/>
    </xf>
    <xf numFmtId="0" fontId="12" fillId="0" borderId="0" xfId="0" applyFont="1" applyAlignment="1">
      <alignment horizontal="center" vertical="center"/>
    </xf>
    <xf numFmtId="0" fontId="36" fillId="4" borderId="0" xfId="0" applyFont="1" applyFill="1" applyAlignment="1">
      <alignment horizontal="center" vertical="center" shrinkToFit="1"/>
    </xf>
    <xf numFmtId="0" fontId="38" fillId="4" borderId="0" xfId="0" applyFont="1" applyFill="1" applyAlignment="1">
      <alignment horizontal="center" vertical="center" shrinkToFit="1"/>
    </xf>
    <xf numFmtId="0" fontId="0" fillId="0" borderId="0" xfId="0" applyAlignment="1">
      <alignment horizontal="center" vertical="center" shrinkToFit="1"/>
    </xf>
    <xf numFmtId="0" fontId="36" fillId="3" borderId="0" xfId="0" applyFont="1" applyFill="1" applyAlignment="1" applyProtection="1">
      <alignment horizontal="left" vertical="center" shrinkToFit="1"/>
      <protection locked="0"/>
    </xf>
    <xf numFmtId="189" fontId="36" fillId="4" borderId="0" xfId="0" applyNumberFormat="1" applyFont="1" applyFill="1" applyAlignment="1">
      <alignment vertical="center" shrinkToFit="1"/>
    </xf>
    <xf numFmtId="189" fontId="0" fillId="0" borderId="0" xfId="0" applyNumberFormat="1" applyAlignment="1">
      <alignment vertical="center" shrinkToFit="1"/>
    </xf>
    <xf numFmtId="0" fontId="0" fillId="0" borderId="0" xfId="0" applyAlignment="1">
      <alignment vertical="center" shrinkToFit="1"/>
    </xf>
    <xf numFmtId="0" fontId="36" fillId="7" borderId="0" xfId="0" applyFont="1" applyFill="1" applyAlignment="1">
      <alignment horizontal="center" vertical="center"/>
    </xf>
    <xf numFmtId="0" fontId="8" fillId="0" borderId="6" xfId="0" applyFont="1" applyBorder="1" applyAlignment="1">
      <alignment horizontal="center"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8" fillId="0" borderId="0" xfId="0" applyFont="1" applyAlignment="1">
      <alignment horizontal="center" vertical="center" wrapText="1"/>
    </xf>
    <xf numFmtId="0" fontId="36" fillId="0" borderId="9" xfId="0" applyFont="1" applyBorder="1" applyAlignment="1">
      <alignment horizontal="center" vertical="center"/>
    </xf>
    <xf numFmtId="0" fontId="8" fillId="0" borderId="0" xfId="0" applyFont="1" applyAlignment="1">
      <alignment horizontal="center" vertical="center"/>
    </xf>
    <xf numFmtId="0" fontId="36" fillId="0" borderId="10" xfId="0" applyFont="1" applyBorder="1" applyAlignment="1">
      <alignment horizontal="center" vertical="center"/>
    </xf>
    <xf numFmtId="0" fontId="36" fillId="0" borderId="11" xfId="0" applyFont="1" applyBorder="1" applyAlignment="1">
      <alignment horizontal="center" vertical="center"/>
    </xf>
    <xf numFmtId="177" fontId="36" fillId="9" borderId="6" xfId="0" applyNumberFormat="1" applyFont="1" applyFill="1" applyBorder="1" applyAlignment="1">
      <alignment horizontal="right" vertical="center" shrinkToFit="1"/>
    </xf>
    <xf numFmtId="177" fontId="0" fillId="9" borderId="6" xfId="0" applyNumberFormat="1" applyFill="1" applyBorder="1" applyAlignment="1">
      <alignment horizontal="right" vertical="center" shrinkToFit="1"/>
    </xf>
    <xf numFmtId="177" fontId="36" fillId="9" borderId="0" xfId="0" applyNumberFormat="1" applyFont="1" applyFill="1" applyAlignment="1">
      <alignment horizontal="right" vertical="center" shrinkToFit="1"/>
    </xf>
    <xf numFmtId="0" fontId="0" fillId="9" borderId="0" xfId="0" applyFill="1" applyAlignment="1">
      <alignment horizontal="right" vertical="center" shrinkToFit="1"/>
    </xf>
    <xf numFmtId="177" fontId="0" fillId="9" borderId="0" xfId="0" applyNumberFormat="1" applyFill="1" applyAlignment="1">
      <alignment horizontal="right" vertical="center" shrinkToFit="1"/>
    </xf>
    <xf numFmtId="177" fontId="36" fillId="9" borderId="10" xfId="0" applyNumberFormat="1" applyFont="1" applyFill="1" applyBorder="1" applyAlignment="1">
      <alignment horizontal="right" vertical="center" shrinkToFit="1"/>
    </xf>
    <xf numFmtId="177" fontId="0" fillId="9" borderId="10" xfId="0" applyNumberFormat="1" applyFill="1" applyBorder="1" applyAlignment="1">
      <alignment horizontal="right" vertical="center" shrinkToFit="1"/>
    </xf>
    <xf numFmtId="0" fontId="36" fillId="0" borderId="0" xfId="0" applyFont="1" applyAlignment="1">
      <alignment horizontal="left" vertical="center" wrapText="1"/>
    </xf>
    <xf numFmtId="0" fontId="55" fillId="7" borderId="0" xfId="0" applyFont="1" applyFill="1" applyAlignment="1">
      <alignment horizontal="center" vertical="center" textRotation="255" shrinkToFit="1"/>
    </xf>
    <xf numFmtId="0" fontId="44" fillId="7" borderId="0" xfId="0" applyFont="1" applyFill="1" applyAlignment="1">
      <alignment horizontal="left"/>
    </xf>
    <xf numFmtId="0" fontId="56" fillId="7" borderId="0" xfId="0" applyFont="1" applyFill="1" applyAlignment="1" applyProtection="1">
      <alignment horizontal="left" vertical="center" wrapText="1" indent="2"/>
      <protection locked="0"/>
    </xf>
    <xf numFmtId="0" fontId="56" fillId="7" borderId="0" xfId="0" applyFont="1" applyFill="1" applyAlignment="1" applyProtection="1">
      <alignment horizontal="left" vertical="center" indent="2"/>
      <protection locked="0"/>
    </xf>
    <xf numFmtId="0" fontId="44" fillId="7" borderId="0" xfId="0" applyFont="1" applyFill="1" applyAlignment="1">
      <alignment horizontal="left" vertical="top" wrapText="1" inden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5" xfId="0" applyFont="1" applyBorder="1" applyAlignment="1">
      <alignment vertical="center" wrapText="1"/>
    </xf>
    <xf numFmtId="184" fontId="8" fillId="3" borderId="3" xfId="0" applyNumberFormat="1" applyFont="1" applyFill="1" applyBorder="1" applyAlignment="1" applyProtection="1">
      <alignment horizontal="left" vertical="center" wrapText="1" shrinkToFit="1"/>
      <protection locked="0"/>
    </xf>
    <xf numFmtId="0" fontId="0" fillId="0" borderId="2" xfId="0" applyBorder="1" applyAlignment="1">
      <alignment horizontal="left" vertical="center" wrapText="1" shrinkToFit="1"/>
    </xf>
    <xf numFmtId="0" fontId="0" fillId="0" borderId="5" xfId="0" applyBorder="1" applyAlignment="1">
      <alignment horizontal="left" vertical="center" wrapText="1" shrinkToFit="1"/>
    </xf>
    <xf numFmtId="38" fontId="8" fillId="9" borderId="3" xfId="2" applyFont="1" applyFill="1" applyBorder="1" applyAlignment="1" applyProtection="1">
      <alignment horizontal="right" vertical="center" wrapText="1" shrinkToFit="1"/>
      <protection locked="0"/>
    </xf>
    <xf numFmtId="0" fontId="0" fillId="9" borderId="2" xfId="0" applyFill="1" applyBorder="1" applyAlignment="1" applyProtection="1">
      <alignment horizontal="right" vertical="center" wrapText="1" shrinkToFit="1"/>
      <protection locked="0"/>
    </xf>
    <xf numFmtId="0" fontId="0" fillId="9" borderId="5" xfId="0" applyFill="1" applyBorder="1" applyAlignment="1" applyProtection="1">
      <alignment horizontal="right" vertical="center" wrapText="1" shrinkToFit="1"/>
      <protection locked="0"/>
    </xf>
    <xf numFmtId="0" fontId="0" fillId="0" borderId="3" xfId="0" applyBorder="1" applyAlignment="1">
      <alignment horizontal="left" vertical="center" wrapText="1" shrinkToFit="1"/>
    </xf>
    <xf numFmtId="0" fontId="8" fillId="3" borderId="3" xfId="0" applyFont="1" applyFill="1" applyBorder="1" applyAlignment="1" applyProtection="1">
      <alignment horizontal="left" vertical="center" wrapText="1" shrinkToFit="1"/>
      <protection locked="0"/>
    </xf>
    <xf numFmtId="0" fontId="8" fillId="3" borderId="2" xfId="0" applyFont="1" applyFill="1" applyBorder="1" applyAlignment="1" applyProtection="1">
      <alignment horizontal="left" vertical="center" wrapText="1" shrinkToFit="1"/>
      <protection locked="0"/>
    </xf>
    <xf numFmtId="0" fontId="0" fillId="3" borderId="2" xfId="0" applyFill="1" applyBorder="1" applyAlignment="1" applyProtection="1">
      <alignment vertical="center" wrapText="1" shrinkToFit="1"/>
      <protection locked="0"/>
    </xf>
    <xf numFmtId="0" fontId="0" fillId="3" borderId="5" xfId="0" applyFill="1" applyBorder="1" applyAlignment="1" applyProtection="1">
      <alignment vertical="center" wrapText="1" shrinkToFit="1"/>
      <protection locked="0"/>
    </xf>
    <xf numFmtId="0" fontId="8" fillId="7" borderId="0" xfId="0" applyFont="1" applyFill="1" applyAlignment="1">
      <alignment horizontal="left" vertical="center"/>
    </xf>
    <xf numFmtId="0" fontId="0" fillId="0" borderId="10" xfId="0" applyBorder="1" applyAlignment="1">
      <alignment horizontal="left" vertical="center"/>
    </xf>
    <xf numFmtId="177" fontId="36" fillId="3" borderId="10" xfId="0" applyNumberFormat="1" applyFont="1" applyFill="1" applyBorder="1" applyAlignment="1" applyProtection="1">
      <alignment horizontal="right" vertical="center"/>
      <protection locked="0"/>
    </xf>
    <xf numFmtId="198" fontId="36" fillId="3" borderId="0" xfId="0" applyNumberFormat="1" applyFont="1" applyFill="1" applyAlignment="1" applyProtection="1">
      <alignment horizontal="right" vertical="center" shrinkToFit="1"/>
      <protection locked="0"/>
    </xf>
    <xf numFmtId="198" fontId="0" fillId="3" borderId="0" xfId="0" applyNumberFormat="1" applyFill="1" applyAlignment="1" applyProtection="1">
      <alignment horizontal="right" vertical="center" shrinkToFit="1"/>
      <protection locked="0"/>
    </xf>
    <xf numFmtId="38" fontId="8" fillId="3" borderId="3" xfId="2" applyFont="1" applyFill="1" applyBorder="1" applyAlignment="1" applyProtection="1">
      <alignment horizontal="right" vertical="center" wrapText="1" shrinkToFit="1"/>
      <protection locked="0"/>
    </xf>
    <xf numFmtId="0" fontId="0" fillId="3" borderId="2" xfId="0" applyFill="1" applyBorder="1" applyAlignment="1" applyProtection="1">
      <alignment horizontal="right" vertical="center" wrapText="1" shrinkToFit="1"/>
      <protection locked="0"/>
    </xf>
    <xf numFmtId="0" fontId="0" fillId="3" borderId="5" xfId="0" applyFill="1" applyBorder="1" applyAlignment="1" applyProtection="1">
      <alignment horizontal="right" vertical="center" wrapText="1" shrinkToFit="1"/>
      <protection locked="0"/>
    </xf>
    <xf numFmtId="0" fontId="40" fillId="4" borderId="0" xfId="0" applyFont="1" applyFill="1" applyAlignment="1">
      <alignment horizontal="center" vertical="center" shrinkToFit="1"/>
    </xf>
    <xf numFmtId="0" fontId="38" fillId="7" borderId="0" xfId="0" applyFont="1" applyFill="1" applyAlignment="1">
      <alignment horizontal="left" vertical="center" wrapText="1"/>
    </xf>
    <xf numFmtId="0" fontId="38" fillId="4" borderId="0" xfId="0" applyFont="1" applyFill="1">
      <alignment vertical="center"/>
    </xf>
    <xf numFmtId="0" fontId="0" fillId="0" borderId="0" xfId="0">
      <alignment vertical="center"/>
    </xf>
    <xf numFmtId="0" fontId="40" fillId="4" borderId="0" xfId="0" applyFont="1" applyFill="1" applyAlignment="1">
      <alignment horizontal="left" vertical="center" shrinkToFit="1"/>
    </xf>
    <xf numFmtId="0" fontId="60" fillId="0" borderId="0" xfId="0" applyFont="1" applyAlignment="1">
      <alignment horizontal="left" vertical="top" wrapText="1"/>
    </xf>
    <xf numFmtId="0" fontId="84" fillId="0" borderId="0" xfId="0" applyFont="1" applyAlignment="1">
      <alignment horizontal="center" vertical="center"/>
    </xf>
    <xf numFmtId="0" fontId="14" fillId="0" borderId="0" xfId="0" applyFont="1" applyAlignment="1">
      <alignment vertical="top" wrapText="1"/>
    </xf>
    <xf numFmtId="0" fontId="36" fillId="0" borderId="0" xfId="0" applyFont="1" applyAlignment="1">
      <alignment vertical="top" wrapText="1"/>
    </xf>
    <xf numFmtId="0" fontId="14" fillId="7" borderId="0" xfId="0" applyFont="1" applyFill="1" applyAlignment="1" applyProtection="1">
      <alignment horizontal="left" vertical="center" wrapText="1"/>
      <protection hidden="1"/>
    </xf>
    <xf numFmtId="0" fontId="0" fillId="0" borderId="0" xfId="0" applyAlignment="1">
      <alignment horizontal="center" vertical="center"/>
    </xf>
    <xf numFmtId="0" fontId="28" fillId="4" borderId="0" xfId="0" applyFont="1" applyFill="1" applyAlignment="1">
      <alignment horizontal="center" vertical="center" shrinkToFit="1"/>
    </xf>
    <xf numFmtId="0" fontId="36" fillId="0" borderId="0" xfId="0" applyFont="1" applyAlignment="1">
      <alignment horizontal="center" vertical="center" shrinkToFit="1"/>
    </xf>
    <xf numFmtId="0" fontId="14" fillId="0" borderId="0" xfId="0" applyFont="1" applyAlignment="1">
      <alignment vertical="center" wrapText="1"/>
    </xf>
    <xf numFmtId="0" fontId="36" fillId="3" borderId="0" xfId="0" applyFont="1" applyFill="1" applyAlignment="1" applyProtection="1">
      <alignment vertical="center" shrinkToFit="1"/>
      <protection locked="0"/>
    </xf>
    <xf numFmtId="0" fontId="89" fillId="7" borderId="0" xfId="0" applyFont="1" applyFill="1" applyAlignment="1">
      <alignment horizontal="left" vertical="center" wrapText="1"/>
    </xf>
    <xf numFmtId="0" fontId="150" fillId="3" borderId="22" xfId="1" applyFont="1" applyFill="1" applyBorder="1" applyAlignment="1" applyProtection="1">
      <alignment vertical="center" shrinkToFit="1"/>
      <protection locked="0"/>
    </xf>
    <xf numFmtId="0" fontId="151" fillId="0" borderId="32" xfId="0" applyFont="1" applyBorder="1" applyAlignment="1" applyProtection="1">
      <alignment vertical="center" shrinkToFit="1"/>
      <protection locked="0"/>
    </xf>
    <xf numFmtId="0" fontId="151" fillId="0" borderId="25" xfId="0" applyFont="1" applyBorder="1" applyAlignment="1" applyProtection="1">
      <alignment vertical="center" shrinkToFit="1"/>
      <protection locked="0"/>
    </xf>
    <xf numFmtId="0" fontId="36" fillId="0" borderId="3" xfId="0" applyFont="1" applyBorder="1" applyAlignment="1">
      <alignment vertical="center" wrapText="1"/>
    </xf>
    <xf numFmtId="0" fontId="0" fillId="0" borderId="5" xfId="0" applyBorder="1">
      <alignment vertical="center"/>
    </xf>
    <xf numFmtId="0" fontId="36" fillId="3" borderId="13" xfId="0" applyFont="1" applyFill="1" applyBorder="1" applyAlignment="1" applyProtection="1">
      <alignment vertical="center" wrapText="1"/>
      <protection locked="0"/>
    </xf>
    <xf numFmtId="0" fontId="36" fillId="3" borderId="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36" fillId="0" borderId="3" xfId="0" applyFont="1" applyBorder="1" applyAlignment="1">
      <alignment horizontal="left" vertical="center" wrapText="1"/>
    </xf>
    <xf numFmtId="0" fontId="36" fillId="0" borderId="2" xfId="0" applyFont="1" applyBorder="1">
      <alignment vertical="center"/>
    </xf>
    <xf numFmtId="0" fontId="36" fillId="0" borderId="8" xfId="0" applyFont="1" applyBorder="1" applyAlignment="1">
      <alignment vertical="center" wrapText="1" shrinkToFit="1"/>
    </xf>
    <xf numFmtId="0" fontId="36" fillId="0" borderId="2" xfId="0" applyFont="1" applyBorder="1" applyAlignment="1">
      <alignment vertical="center" wrapText="1"/>
    </xf>
    <xf numFmtId="0" fontId="36" fillId="0" borderId="5" xfId="0" applyFont="1" applyBorder="1" applyAlignment="1">
      <alignment vertical="center" wrapText="1"/>
    </xf>
    <xf numFmtId="0" fontId="36" fillId="3" borderId="2" xfId="0" applyFont="1" applyFill="1" applyBorder="1" applyAlignment="1" applyProtection="1">
      <alignment vertical="center" wrapText="1"/>
      <protection locked="0"/>
    </xf>
    <xf numFmtId="0" fontId="36" fillId="3" borderId="5" xfId="0" applyFont="1" applyFill="1" applyBorder="1" applyAlignment="1" applyProtection="1">
      <alignment vertical="center" wrapText="1"/>
      <protection locked="0"/>
    </xf>
    <xf numFmtId="0" fontId="60" fillId="3" borderId="3" xfId="0" applyFont="1" applyFill="1" applyBorder="1" applyAlignment="1" applyProtection="1">
      <alignment vertical="center" wrapText="1"/>
      <protection locked="0"/>
    </xf>
    <xf numFmtId="0" fontId="151" fillId="3" borderId="2" xfId="0" applyFont="1" applyFill="1" applyBorder="1" applyProtection="1">
      <alignment vertical="center"/>
      <protection locked="0"/>
    </xf>
    <xf numFmtId="0" fontId="151" fillId="3" borderId="5" xfId="0" applyFont="1" applyFill="1" applyBorder="1" applyProtection="1">
      <alignment vertical="center"/>
      <protection locked="0"/>
    </xf>
    <xf numFmtId="0" fontId="36" fillId="0" borderId="5" xfId="0" applyFont="1" applyBorder="1">
      <alignment vertical="center"/>
    </xf>
    <xf numFmtId="0" fontId="60" fillId="3" borderId="2" xfId="0" applyFont="1" applyFill="1" applyBorder="1" applyAlignment="1" applyProtection="1">
      <alignment vertical="center" wrapText="1"/>
      <protection locked="0"/>
    </xf>
    <xf numFmtId="0" fontId="60" fillId="3" borderId="5" xfId="0" applyFont="1" applyFill="1" applyBorder="1" applyAlignment="1" applyProtection="1">
      <alignment vertical="center" wrapText="1"/>
      <protection locked="0"/>
    </xf>
    <xf numFmtId="0" fontId="19" fillId="0" borderId="0" xfId="0" applyFont="1">
      <alignment vertical="center"/>
    </xf>
    <xf numFmtId="0" fontId="36" fillId="7" borderId="0" xfId="0" applyFont="1" applyFill="1" applyAlignment="1" applyProtection="1">
      <alignment vertical="center" wrapText="1"/>
      <protection locked="0"/>
    </xf>
    <xf numFmtId="0" fontId="0" fillId="7" borderId="0" xfId="0" applyFill="1" applyAlignment="1" applyProtection="1">
      <alignment vertical="center" wrapText="1"/>
      <protection locked="0"/>
    </xf>
    <xf numFmtId="0" fontId="43" fillId="0" borderId="0" xfId="0" applyFont="1" applyAlignment="1">
      <alignment vertical="center" wrapText="1"/>
    </xf>
    <xf numFmtId="0" fontId="60" fillId="3" borderId="1" xfId="0" applyFont="1" applyFill="1" applyBorder="1" applyAlignment="1" applyProtection="1">
      <alignment vertical="center" wrapText="1"/>
      <protection locked="0"/>
    </xf>
    <xf numFmtId="0" fontId="151" fillId="3" borderId="6" xfId="0" applyFont="1" applyFill="1" applyBorder="1" applyAlignment="1" applyProtection="1">
      <alignment vertical="center" wrapText="1"/>
      <protection locked="0"/>
    </xf>
    <xf numFmtId="0" fontId="151" fillId="3" borderId="7" xfId="0" applyFont="1" applyFill="1" applyBorder="1" applyAlignment="1" applyProtection="1">
      <alignment vertical="center" wrapText="1"/>
      <protection locked="0"/>
    </xf>
    <xf numFmtId="0" fontId="151" fillId="3" borderId="8" xfId="0" applyFont="1" applyFill="1" applyBorder="1" applyAlignment="1" applyProtection="1">
      <alignment vertical="center" wrapText="1"/>
      <protection locked="0"/>
    </xf>
    <xf numFmtId="0" fontId="151" fillId="3" borderId="0" xfId="0" applyFont="1" applyFill="1" applyAlignment="1" applyProtection="1">
      <alignment vertical="center" wrapText="1"/>
      <protection locked="0"/>
    </xf>
    <xf numFmtId="0" fontId="151" fillId="3" borderId="9" xfId="0" applyFont="1" applyFill="1" applyBorder="1" applyAlignment="1" applyProtection="1">
      <alignment vertical="center" wrapText="1"/>
      <protection locked="0"/>
    </xf>
    <xf numFmtId="0" fontId="151" fillId="3" borderId="4" xfId="0" applyFont="1" applyFill="1" applyBorder="1" applyAlignment="1" applyProtection="1">
      <alignment vertical="center" wrapText="1"/>
      <protection locked="0"/>
    </xf>
    <xf numFmtId="0" fontId="151" fillId="3" borderId="10" xfId="0" applyFont="1" applyFill="1" applyBorder="1" applyAlignment="1" applyProtection="1">
      <alignment vertical="center" wrapText="1"/>
      <protection locked="0"/>
    </xf>
    <xf numFmtId="0" fontId="151" fillId="3" borderId="11" xfId="0" applyFont="1" applyFill="1" applyBorder="1" applyAlignment="1" applyProtection="1">
      <alignment vertical="center" wrapText="1"/>
      <protection locked="0"/>
    </xf>
    <xf numFmtId="0" fontId="36" fillId="0" borderId="5" xfId="0" applyFont="1" applyBorder="1" applyAlignment="1">
      <alignment horizontal="center" vertical="center" wrapText="1"/>
    </xf>
    <xf numFmtId="178" fontId="36" fillId="4" borderId="0" xfId="0" applyNumberFormat="1" applyFont="1" applyFill="1" applyAlignment="1">
      <alignment horizontal="right" vertical="center" indent="1" shrinkToFit="1"/>
    </xf>
    <xf numFmtId="0" fontId="68" fillId="0" borderId="0" xfId="0" applyFont="1" applyAlignment="1">
      <alignment horizontal="center" vertical="center"/>
    </xf>
    <xf numFmtId="0" fontId="69" fillId="0" borderId="0" xfId="0" applyFont="1" applyAlignment="1">
      <alignment horizontal="center" vertical="center"/>
    </xf>
    <xf numFmtId="0" fontId="61" fillId="0" borderId="0" xfId="0" applyFont="1" applyAlignment="1">
      <alignment vertical="center" shrinkToFit="1"/>
    </xf>
    <xf numFmtId="0" fontId="61" fillId="0" borderId="0" xfId="0" applyFont="1">
      <alignment vertical="center"/>
    </xf>
    <xf numFmtId="0" fontId="14" fillId="0" borderId="23" xfId="0" applyFont="1" applyBorder="1" applyAlignment="1">
      <alignment horizontal="left" vertical="center" indent="1"/>
    </xf>
    <xf numFmtId="0" fontId="14" fillId="0" borderId="36" xfId="0" applyFont="1" applyBorder="1" applyAlignment="1">
      <alignment horizontal="left" vertical="center" indent="1"/>
    </xf>
    <xf numFmtId="0" fontId="14" fillId="0" borderId="26" xfId="0" applyFont="1" applyBorder="1" applyAlignment="1">
      <alignment horizontal="left" vertical="center" indent="1"/>
    </xf>
    <xf numFmtId="178" fontId="36" fillId="4" borderId="23" xfId="0" applyNumberFormat="1" applyFont="1" applyFill="1" applyBorder="1" applyAlignment="1">
      <alignment horizontal="right" vertical="center" shrinkToFit="1"/>
    </xf>
    <xf numFmtId="178" fontId="36" fillId="0" borderId="36" xfId="0" applyNumberFormat="1" applyFont="1" applyBorder="1" applyAlignment="1">
      <alignment horizontal="right" vertical="center" shrinkToFit="1"/>
    </xf>
    <xf numFmtId="178" fontId="36" fillId="0" borderId="26" xfId="0" applyNumberFormat="1" applyFont="1" applyBorder="1" applyAlignment="1">
      <alignment horizontal="right" vertical="center" shrinkToFit="1"/>
    </xf>
    <xf numFmtId="0" fontId="36" fillId="0" borderId="1"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38" xfId="0" applyFont="1" applyBorder="1" applyAlignment="1">
      <alignment horizontal="center" vertical="center"/>
    </xf>
    <xf numFmtId="0" fontId="36" fillId="0" borderId="39" xfId="0" applyFont="1" applyBorder="1" applyAlignment="1">
      <alignment horizontal="center" vertical="center"/>
    </xf>
    <xf numFmtId="0" fontId="36" fillId="0" borderId="22" xfId="0" applyFont="1" applyBorder="1" applyAlignment="1">
      <alignment horizontal="left" vertical="center" indent="1"/>
    </xf>
    <xf numFmtId="0" fontId="36" fillId="0" borderId="32" xfId="0" applyFont="1" applyBorder="1" applyAlignment="1">
      <alignment horizontal="left" vertical="center" indent="1"/>
    </xf>
    <xf numFmtId="0" fontId="36" fillId="0" borderId="25" xfId="0" applyFont="1" applyBorder="1" applyAlignment="1">
      <alignment horizontal="left" vertical="center" indent="1"/>
    </xf>
    <xf numFmtId="0" fontId="36" fillId="3" borderId="22" xfId="0" applyFont="1" applyFill="1" applyBorder="1" applyAlignment="1" applyProtection="1">
      <alignment vertical="center" shrinkToFit="1"/>
      <protection locked="0"/>
    </xf>
    <xf numFmtId="0" fontId="0" fillId="0" borderId="32" xfId="0" applyBorder="1" applyAlignment="1" applyProtection="1">
      <alignment vertical="center" shrinkToFit="1"/>
      <protection locked="0"/>
    </xf>
    <xf numFmtId="0" fontId="0" fillId="0" borderId="25" xfId="0" applyBorder="1" applyAlignment="1" applyProtection="1">
      <alignment vertical="center" shrinkToFit="1"/>
      <protection locked="0"/>
    </xf>
    <xf numFmtId="0" fontId="14" fillId="0" borderId="22" xfId="0" applyFont="1" applyBorder="1" applyAlignment="1">
      <alignment horizontal="left" vertical="center" indent="1"/>
    </xf>
    <xf numFmtId="0" fontId="14" fillId="0" borderId="32" xfId="0" applyFont="1" applyBorder="1" applyAlignment="1">
      <alignment horizontal="left" vertical="center" indent="1"/>
    </xf>
    <xf numFmtId="0" fontId="14" fillId="0" borderId="25" xfId="0" applyFont="1" applyBorder="1" applyAlignment="1">
      <alignment horizontal="left" vertical="center" indent="1"/>
    </xf>
    <xf numFmtId="178" fontId="36" fillId="3" borderId="22" xfId="0" applyNumberFormat="1" applyFont="1" applyFill="1" applyBorder="1" applyAlignment="1" applyProtection="1">
      <alignment horizontal="right" vertical="center" shrinkToFit="1"/>
      <protection locked="0"/>
    </xf>
    <xf numFmtId="178" fontId="36" fillId="0" borderId="32" xfId="0" applyNumberFormat="1" applyFont="1" applyBorder="1" applyAlignment="1" applyProtection="1">
      <alignment horizontal="right" vertical="center" shrinkToFit="1"/>
      <protection locked="0"/>
    </xf>
    <xf numFmtId="178" fontId="36" fillId="0" borderId="25" xfId="0" applyNumberFormat="1" applyFont="1" applyBorder="1" applyAlignment="1" applyProtection="1">
      <alignment horizontal="right" vertical="center" shrinkToFit="1"/>
      <protection locked="0"/>
    </xf>
    <xf numFmtId="177" fontId="36" fillId="3" borderId="22" xfId="0" applyNumberFormat="1" applyFont="1" applyFill="1" applyBorder="1" applyAlignment="1" applyProtection="1">
      <alignment horizontal="right" vertical="center" shrinkToFit="1"/>
      <protection locked="0"/>
    </xf>
    <xf numFmtId="177" fontId="36" fillId="0" borderId="32" xfId="0" applyNumberFormat="1" applyFont="1" applyBorder="1" applyAlignment="1" applyProtection="1">
      <alignment horizontal="right" vertical="center" shrinkToFit="1"/>
      <protection locked="0"/>
    </xf>
    <xf numFmtId="177" fontId="36" fillId="0" borderId="25" xfId="0" applyNumberFormat="1" applyFont="1" applyBorder="1" applyAlignment="1" applyProtection="1">
      <alignment horizontal="right" vertical="center" shrinkToFit="1"/>
      <protection locked="0"/>
    </xf>
    <xf numFmtId="178" fontId="36" fillId="4" borderId="22" xfId="0" applyNumberFormat="1" applyFont="1" applyFill="1" applyBorder="1" applyAlignment="1">
      <alignment horizontal="right" vertical="center" shrinkToFit="1"/>
    </xf>
    <xf numFmtId="178" fontId="36" fillId="0" borderId="32" xfId="0" applyNumberFormat="1" applyFont="1" applyBorder="1" applyAlignment="1">
      <alignment horizontal="right" vertical="center" shrinkToFit="1"/>
    </xf>
    <xf numFmtId="178" fontId="36" fillId="0" borderId="25" xfId="0" applyNumberFormat="1" applyFont="1" applyBorder="1" applyAlignment="1">
      <alignment horizontal="right" vertical="center" shrinkToFit="1"/>
    </xf>
    <xf numFmtId="0" fontId="36" fillId="0" borderId="21" xfId="0" applyFont="1" applyBorder="1" applyAlignment="1">
      <alignment horizontal="left" vertical="center" indent="1"/>
    </xf>
    <xf numFmtId="0" fontId="36" fillId="0" borderId="37" xfId="0" applyFont="1" applyBorder="1" applyAlignment="1">
      <alignment horizontal="left" vertical="center" indent="1"/>
    </xf>
    <xf numFmtId="0" fontId="36" fillId="0" borderId="24" xfId="0" applyFont="1" applyBorder="1" applyAlignment="1">
      <alignment horizontal="left" vertical="center" indent="1"/>
    </xf>
    <xf numFmtId="0" fontId="36" fillId="3" borderId="21" xfId="0" applyFont="1" applyFill="1" applyBorder="1" applyAlignment="1" applyProtection="1">
      <alignment vertical="center" shrinkToFit="1"/>
      <protection locked="0"/>
    </xf>
    <xf numFmtId="0" fontId="36" fillId="0" borderId="37" xfId="0" applyFont="1" applyBorder="1" applyAlignment="1" applyProtection="1">
      <alignment vertical="center" shrinkToFit="1"/>
      <protection locked="0"/>
    </xf>
    <xf numFmtId="0" fontId="36" fillId="0" borderId="24" xfId="0" applyFont="1" applyBorder="1" applyAlignment="1" applyProtection="1">
      <alignment vertical="center" shrinkToFit="1"/>
      <protection locked="0"/>
    </xf>
    <xf numFmtId="0" fontId="36" fillId="0" borderId="32" xfId="0" applyFont="1" applyBorder="1" applyAlignment="1" applyProtection="1">
      <alignment vertical="center" shrinkToFit="1"/>
      <protection locked="0"/>
    </xf>
    <xf numFmtId="0" fontId="36" fillId="0" borderId="25" xfId="0" applyFont="1" applyBorder="1" applyAlignment="1" applyProtection="1">
      <alignment vertical="center" shrinkToFit="1"/>
      <protection locked="0"/>
    </xf>
    <xf numFmtId="0" fontId="36" fillId="3" borderId="32" xfId="0" applyFont="1" applyFill="1" applyBorder="1" applyAlignment="1" applyProtection="1">
      <alignment vertical="center" shrinkToFit="1"/>
      <protection locked="0"/>
    </xf>
    <xf numFmtId="0" fontId="36" fillId="3" borderId="25" xfId="0" applyFont="1" applyFill="1" applyBorder="1" applyAlignment="1" applyProtection="1">
      <alignment vertical="center" shrinkToFit="1"/>
      <protection locked="0"/>
    </xf>
    <xf numFmtId="0" fontId="36" fillId="0" borderId="23" xfId="0" applyFont="1" applyBorder="1" applyAlignment="1">
      <alignment horizontal="left" vertical="center" indent="1"/>
    </xf>
    <xf numFmtId="0" fontId="36" fillId="0" borderId="36" xfId="0" applyFont="1" applyBorder="1" applyAlignment="1">
      <alignment horizontal="left" vertical="center" indent="1"/>
    </xf>
    <xf numFmtId="0" fontId="36" fillId="0" borderId="26" xfId="0" applyFont="1" applyBorder="1" applyAlignment="1">
      <alignment horizontal="left" vertical="center" indent="1"/>
    </xf>
    <xf numFmtId="0" fontId="36" fillId="0" borderId="1" xfId="0" applyFont="1" applyBorder="1" applyAlignment="1">
      <alignment horizontal="left" vertical="center" indent="1"/>
    </xf>
    <xf numFmtId="0" fontId="36" fillId="0" borderId="6" xfId="0" applyFont="1" applyBorder="1" applyAlignment="1">
      <alignment horizontal="left" vertical="center" indent="1"/>
    </xf>
    <xf numFmtId="0" fontId="36" fillId="0" borderId="7" xfId="0" applyFont="1" applyBorder="1" applyAlignment="1">
      <alignment horizontal="left" vertical="center" indent="1"/>
    </xf>
    <xf numFmtId="0" fontId="36" fillId="3" borderId="1" xfId="0" applyFont="1" applyFill="1" applyBorder="1" applyAlignment="1" applyProtection="1">
      <alignment vertical="center" shrinkToFit="1"/>
      <protection locked="0"/>
    </xf>
    <xf numFmtId="0" fontId="36" fillId="0" borderId="6" xfId="0" applyFont="1" applyBorder="1" applyAlignment="1" applyProtection="1">
      <alignment vertical="center" shrinkToFit="1"/>
      <protection locked="0"/>
    </xf>
    <xf numFmtId="0" fontId="36" fillId="0" borderId="7" xfId="0" applyFont="1" applyBorder="1" applyAlignment="1" applyProtection="1">
      <alignment vertical="center" shrinkToFit="1"/>
      <protection locked="0"/>
    </xf>
    <xf numFmtId="0" fontId="60" fillId="3" borderId="22" xfId="0" applyFont="1" applyFill="1" applyBorder="1" applyAlignment="1" applyProtection="1">
      <alignment vertical="center" shrinkToFit="1"/>
      <protection locked="0"/>
    </xf>
    <xf numFmtId="0" fontId="60" fillId="3" borderId="32" xfId="0" applyFont="1" applyFill="1" applyBorder="1" applyAlignment="1" applyProtection="1">
      <alignment vertical="center" shrinkToFit="1"/>
      <protection locked="0"/>
    </xf>
    <xf numFmtId="0" fontId="60" fillId="3" borderId="25" xfId="0" applyFont="1" applyFill="1" applyBorder="1" applyAlignment="1" applyProtection="1">
      <alignment vertical="center" shrinkToFit="1"/>
      <protection locked="0"/>
    </xf>
    <xf numFmtId="178" fontId="60" fillId="3" borderId="22" xfId="0" applyNumberFormat="1" applyFont="1" applyFill="1" applyBorder="1" applyAlignment="1" applyProtection="1">
      <alignment horizontal="right" vertical="center" shrinkToFit="1"/>
      <protection locked="0"/>
    </xf>
    <xf numFmtId="178" fontId="60" fillId="0" borderId="32" xfId="0" applyNumberFormat="1" applyFont="1" applyBorder="1" applyAlignment="1" applyProtection="1">
      <alignment horizontal="right" vertical="center" shrinkToFit="1"/>
      <protection locked="0"/>
    </xf>
    <xf numFmtId="178" fontId="60" fillId="0" borderId="25" xfId="0" applyNumberFormat="1" applyFont="1" applyBorder="1" applyAlignment="1" applyProtection="1">
      <alignment horizontal="right" vertical="center" shrinkToFit="1"/>
      <protection locked="0"/>
    </xf>
    <xf numFmtId="177" fontId="60" fillId="3" borderId="22" xfId="0" applyNumberFormat="1" applyFont="1" applyFill="1" applyBorder="1" applyAlignment="1" applyProtection="1">
      <alignment horizontal="right" vertical="center" shrinkToFit="1"/>
      <protection locked="0"/>
    </xf>
    <xf numFmtId="177" fontId="60" fillId="0" borderId="32" xfId="0" applyNumberFormat="1" applyFont="1" applyBorder="1" applyAlignment="1" applyProtection="1">
      <alignment horizontal="right" vertical="center" shrinkToFit="1"/>
      <protection locked="0"/>
    </xf>
    <xf numFmtId="177" fontId="60" fillId="0" borderId="25" xfId="0" applyNumberFormat="1" applyFont="1" applyBorder="1" applyAlignment="1" applyProtection="1">
      <alignment horizontal="right" vertical="center" shrinkToFit="1"/>
      <protection locked="0"/>
    </xf>
    <xf numFmtId="0" fontId="60" fillId="3" borderId="1" xfId="0" applyFont="1" applyFill="1" applyBorder="1" applyAlignment="1" applyProtection="1">
      <alignment vertical="center" shrinkToFit="1"/>
      <protection locked="0"/>
    </xf>
    <xf numFmtId="0" fontId="60" fillId="0" borderId="6" xfId="0" applyFont="1" applyBorder="1" applyAlignment="1" applyProtection="1">
      <alignment vertical="center" shrinkToFit="1"/>
      <protection locked="0"/>
    </xf>
    <xf numFmtId="0" fontId="60" fillId="0" borderId="7" xfId="0" applyFont="1" applyBorder="1" applyAlignment="1" applyProtection="1">
      <alignment vertical="center" shrinkToFit="1"/>
      <protection locked="0"/>
    </xf>
    <xf numFmtId="0" fontId="60" fillId="0" borderId="32" xfId="0" applyFont="1" applyBorder="1" applyAlignment="1" applyProtection="1">
      <alignment vertical="center" shrinkToFit="1"/>
      <protection locked="0"/>
    </xf>
    <xf numFmtId="0" fontId="60" fillId="0" borderId="25" xfId="0" applyFont="1" applyBorder="1" applyAlignment="1" applyProtection="1">
      <alignment vertical="center" shrinkToFit="1"/>
      <protection locked="0"/>
    </xf>
    <xf numFmtId="0" fontId="36" fillId="3" borderId="6" xfId="0" applyFont="1" applyFill="1" applyBorder="1" applyAlignment="1" applyProtection="1">
      <alignment vertical="center" shrinkToFit="1"/>
      <protection locked="0"/>
    </xf>
    <xf numFmtId="0" fontId="36" fillId="3" borderId="7" xfId="0" applyFont="1" applyFill="1" applyBorder="1" applyAlignment="1" applyProtection="1">
      <alignment vertical="center" shrinkToFit="1"/>
      <protection locked="0"/>
    </xf>
    <xf numFmtId="0" fontId="36" fillId="0" borderId="101" xfId="0" applyFont="1" applyBorder="1" applyAlignment="1">
      <alignment horizontal="left" vertical="center" indent="1"/>
    </xf>
    <xf numFmtId="0" fontId="36" fillId="0" borderId="102" xfId="0" applyFont="1" applyBorder="1" applyAlignment="1">
      <alignment horizontal="left" vertical="center" indent="1"/>
    </xf>
    <xf numFmtId="0" fontId="36" fillId="0" borderId="103" xfId="0" applyFont="1" applyBorder="1" applyAlignment="1">
      <alignment horizontal="left" vertical="center" indent="1"/>
    </xf>
    <xf numFmtId="0" fontId="36" fillId="3" borderId="101" xfId="0" applyFont="1" applyFill="1" applyBorder="1" applyAlignment="1" applyProtection="1">
      <alignment vertical="center" shrinkToFit="1"/>
      <protection locked="0"/>
    </xf>
    <xf numFmtId="0" fontId="36" fillId="0" borderId="102" xfId="0" applyFont="1" applyBorder="1" applyAlignment="1" applyProtection="1">
      <alignment vertical="center" shrinkToFit="1"/>
      <protection locked="0"/>
    </xf>
    <xf numFmtId="0" fontId="36" fillId="0" borderId="103" xfId="0" applyFont="1" applyBorder="1" applyAlignment="1" applyProtection="1">
      <alignment vertical="center" shrinkToFit="1"/>
      <protection locked="0"/>
    </xf>
    <xf numFmtId="0" fontId="0" fillId="0" borderId="32" xfId="0" applyBorder="1" applyAlignment="1">
      <alignment vertical="center" shrinkToFit="1"/>
    </xf>
    <xf numFmtId="0" fontId="0" fillId="0" borderId="25" xfId="0" applyBorder="1" applyAlignment="1">
      <alignment vertical="center" shrinkToFit="1"/>
    </xf>
    <xf numFmtId="179" fontId="60" fillId="3" borderId="22" xfId="0" applyNumberFormat="1" applyFont="1" applyFill="1" applyBorder="1" applyAlignment="1" applyProtection="1">
      <alignment horizontal="right" vertical="center" shrinkToFit="1"/>
      <protection locked="0"/>
    </xf>
    <xf numFmtId="179" fontId="60" fillId="0" borderId="32" xfId="0" applyNumberFormat="1" applyFont="1" applyBorder="1" applyAlignment="1" applyProtection="1">
      <alignment horizontal="right" vertical="center" shrinkToFit="1"/>
      <protection locked="0"/>
    </xf>
    <xf numFmtId="179" fontId="60" fillId="0" borderId="25" xfId="0" applyNumberFormat="1" applyFont="1" applyBorder="1" applyAlignment="1" applyProtection="1">
      <alignment horizontal="right" vertical="center" shrinkToFit="1"/>
      <protection locked="0"/>
    </xf>
    <xf numFmtId="0" fontId="60" fillId="3" borderId="21" xfId="0" applyFont="1" applyFill="1" applyBorder="1" applyAlignment="1" applyProtection="1">
      <alignment vertical="center" shrinkToFit="1"/>
      <protection locked="0"/>
    </xf>
    <xf numFmtId="0" fontId="60" fillId="0" borderId="37" xfId="0" applyFont="1" applyBorder="1" applyAlignment="1" applyProtection="1">
      <alignment vertical="center" shrinkToFit="1"/>
      <protection locked="0"/>
    </xf>
    <xf numFmtId="0" fontId="60" fillId="0" borderId="24" xfId="0" applyFont="1" applyBorder="1" applyAlignment="1" applyProtection="1">
      <alignment vertical="center" shrinkToFit="1"/>
      <protection locked="0"/>
    </xf>
    <xf numFmtId="0" fontId="60" fillId="3" borderId="101" xfId="0" applyFont="1" applyFill="1" applyBorder="1" applyAlignment="1" applyProtection="1">
      <alignment vertical="center" shrinkToFit="1"/>
      <protection locked="0"/>
    </xf>
    <xf numFmtId="0" fontId="60" fillId="0" borderId="102" xfId="0" applyFont="1" applyBorder="1" applyAlignment="1" applyProtection="1">
      <alignment vertical="center" shrinkToFit="1"/>
      <protection locked="0"/>
    </xf>
    <xf numFmtId="0" fontId="60" fillId="0" borderId="103" xfId="0" applyFont="1" applyBorder="1" applyAlignment="1" applyProtection="1">
      <alignment vertical="center" shrinkToFit="1"/>
      <protection locked="0"/>
    </xf>
    <xf numFmtId="0" fontId="19" fillId="0" borderId="2" xfId="0" applyFont="1" applyBorder="1" applyAlignment="1">
      <alignment vertical="center" wrapText="1"/>
    </xf>
    <xf numFmtId="0" fontId="11" fillId="4" borderId="2" xfId="0" applyFont="1" applyFill="1" applyBorder="1" applyAlignment="1">
      <alignment vertical="center" shrinkToFit="1"/>
    </xf>
    <xf numFmtId="0" fontId="0" fillId="0" borderId="5" xfId="0" applyBorder="1" applyAlignment="1">
      <alignment vertical="center" shrinkToFit="1"/>
    </xf>
    <xf numFmtId="0" fontId="36" fillId="0" borderId="1" xfId="0" applyFont="1" applyBorder="1" applyAlignment="1">
      <alignment horizontal="center" vertical="center"/>
    </xf>
    <xf numFmtId="0" fontId="36" fillId="0" borderId="4" xfId="0" applyFont="1" applyBorder="1" applyAlignment="1">
      <alignment horizontal="center" vertical="center"/>
    </xf>
    <xf numFmtId="0" fontId="19" fillId="0" borderId="6" xfId="0" applyFont="1" applyBorder="1" applyAlignment="1">
      <alignment vertical="center" wrapText="1"/>
    </xf>
    <xf numFmtId="0" fontId="19" fillId="0" borderId="7" xfId="0" applyFont="1" applyBorder="1" applyAlignment="1">
      <alignment vertical="center" wrapText="1"/>
    </xf>
    <xf numFmtId="0" fontId="19" fillId="0" borderId="10" xfId="0" applyFont="1" applyBorder="1" applyAlignment="1">
      <alignment vertical="center" wrapText="1"/>
    </xf>
    <xf numFmtId="0" fontId="19" fillId="0" borderId="11" xfId="0" applyFont="1" applyBorder="1" applyAlignment="1">
      <alignment vertical="center" wrapText="1"/>
    </xf>
    <xf numFmtId="0" fontId="11" fillId="4" borderId="3" xfId="0" applyFont="1" applyFill="1" applyBorder="1" applyAlignment="1">
      <alignment vertical="center" shrinkToFit="1"/>
    </xf>
    <xf numFmtId="0" fontId="36" fillId="4" borderId="2" xfId="0" applyFont="1" applyFill="1" applyBorder="1" applyAlignment="1">
      <alignment vertical="center" shrinkToFit="1"/>
    </xf>
    <xf numFmtId="0" fontId="36" fillId="4" borderId="5" xfId="0" applyFont="1" applyFill="1" applyBorder="1" applyAlignment="1">
      <alignment vertical="center" shrinkToFit="1"/>
    </xf>
    <xf numFmtId="0" fontId="11" fillId="4" borderId="5" xfId="0" applyFont="1" applyFill="1" applyBorder="1" applyAlignment="1">
      <alignment vertical="center" shrinkToFit="1"/>
    </xf>
    <xf numFmtId="0" fontId="19" fillId="0" borderId="5" xfId="0" applyFont="1" applyBorder="1" applyAlignment="1">
      <alignment vertical="center" wrapText="1"/>
    </xf>
    <xf numFmtId="185" fontId="36" fillId="4" borderId="3" xfId="2" applyNumberFormat="1" applyFont="1" applyFill="1" applyBorder="1" applyAlignment="1" applyProtection="1">
      <alignment horizontal="center" vertical="center" shrinkToFit="1"/>
    </xf>
    <xf numFmtId="185" fontId="36" fillId="4" borderId="2" xfId="2" applyNumberFormat="1" applyFont="1" applyFill="1" applyBorder="1" applyAlignment="1" applyProtection="1">
      <alignment horizontal="center" vertical="center" shrinkToFit="1"/>
    </xf>
    <xf numFmtId="185" fontId="11" fillId="4" borderId="3" xfId="0" applyNumberFormat="1" applyFont="1" applyFill="1" applyBorder="1" applyAlignment="1">
      <alignment horizontal="center" vertical="center" shrinkToFit="1"/>
    </xf>
    <xf numFmtId="185" fontId="11" fillId="4" borderId="2" xfId="0" applyNumberFormat="1" applyFont="1" applyFill="1" applyBorder="1" applyAlignment="1">
      <alignment horizontal="center" vertical="center" shrinkToFit="1"/>
    </xf>
    <xf numFmtId="0" fontId="19" fillId="0" borderId="6" xfId="0" applyFont="1" applyBorder="1" applyAlignment="1">
      <alignment wrapText="1"/>
    </xf>
    <xf numFmtId="0" fontId="19" fillId="0" borderId="7" xfId="0" applyFont="1" applyBorder="1" applyAlignment="1">
      <alignment wrapText="1"/>
    </xf>
    <xf numFmtId="0" fontId="15" fillId="4" borderId="1" xfId="0" applyFont="1" applyFill="1" applyBorder="1" applyAlignment="1">
      <alignment shrinkToFit="1"/>
    </xf>
    <xf numFmtId="0" fontId="15" fillId="4" borderId="6" xfId="0" applyFont="1" applyFill="1" applyBorder="1" applyAlignment="1">
      <alignment shrinkToFit="1"/>
    </xf>
    <xf numFmtId="0" fontId="15" fillId="4" borderId="7" xfId="0" applyFont="1" applyFill="1" applyBorder="1" applyAlignment="1">
      <alignment shrinkToFit="1"/>
    </xf>
    <xf numFmtId="0" fontId="11" fillId="4" borderId="8" xfId="0" applyFont="1" applyFill="1" applyBorder="1" applyAlignment="1">
      <alignment vertical="center" shrinkToFit="1"/>
    </xf>
    <xf numFmtId="0" fontId="11" fillId="4" borderId="0" xfId="0" applyFont="1" applyFill="1" applyAlignment="1">
      <alignment vertical="center" shrinkToFit="1"/>
    </xf>
    <xf numFmtId="0" fontId="11" fillId="4" borderId="9" xfId="0" applyFont="1" applyFill="1" applyBorder="1" applyAlignment="1">
      <alignment vertical="center" shrinkToFit="1"/>
    </xf>
    <xf numFmtId="0" fontId="0" fillId="0" borderId="6" xfId="0" applyBorder="1" applyAlignment="1">
      <alignment shrinkToFit="1"/>
    </xf>
    <xf numFmtId="0" fontId="0" fillId="0" borderId="7" xfId="0" applyBorder="1" applyAlignment="1">
      <alignment shrinkToFit="1"/>
    </xf>
    <xf numFmtId="0" fontId="11" fillId="4" borderId="4" xfId="0" applyFont="1" applyFill="1" applyBorder="1" applyAlignment="1">
      <alignment vertical="center" shrinkToFit="1"/>
    </xf>
    <xf numFmtId="0" fontId="11" fillId="4" borderId="10" xfId="0" applyFont="1" applyFill="1" applyBorder="1" applyAlignment="1">
      <alignment vertical="center" shrinkToFit="1"/>
    </xf>
    <xf numFmtId="0" fontId="11" fillId="4" borderId="11" xfId="0" applyFont="1" applyFill="1" applyBorder="1" applyAlignment="1">
      <alignment vertical="center" shrinkToFit="1"/>
    </xf>
    <xf numFmtId="0" fontId="14" fillId="0" borderId="3" xfId="0" applyFont="1" applyBorder="1" applyAlignment="1">
      <alignment horizontal="center" vertical="center"/>
    </xf>
    <xf numFmtId="0" fontId="0" fillId="0" borderId="2" xfId="0" applyBorder="1" applyAlignment="1">
      <alignment horizontal="center" vertical="center"/>
    </xf>
    <xf numFmtId="0" fontId="36" fillId="4" borderId="3" xfId="0" applyFont="1" applyFill="1" applyBorder="1" applyAlignment="1">
      <alignment horizontal="left" vertical="center" shrinkToFit="1"/>
    </xf>
    <xf numFmtId="0" fontId="0" fillId="4" borderId="2" xfId="0" applyFill="1" applyBorder="1" applyAlignment="1">
      <alignment horizontal="left" vertical="center" shrinkToFit="1"/>
    </xf>
    <xf numFmtId="0" fontId="0" fillId="4" borderId="5" xfId="0" applyFill="1" applyBorder="1" applyAlignment="1">
      <alignment horizontal="left" vertical="center" shrinkToFit="1"/>
    </xf>
    <xf numFmtId="0" fontId="14"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36" fillId="4" borderId="1" xfId="0" applyFont="1" applyFill="1" applyBorder="1" applyAlignment="1">
      <alignmen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36" fillId="4" borderId="4" xfId="0" applyFont="1" applyFill="1" applyBorder="1" applyAlignment="1">
      <alignment vertical="center" shrinkToFit="1"/>
    </xf>
    <xf numFmtId="0" fontId="0" fillId="0" borderId="10" xfId="0" applyBorder="1" applyAlignment="1">
      <alignment vertical="center" shrinkToFit="1"/>
    </xf>
    <xf numFmtId="0" fontId="0" fillId="0" borderId="11" xfId="0" applyBorder="1" applyAlignment="1">
      <alignment vertical="center" shrinkToFit="1"/>
    </xf>
    <xf numFmtId="0" fontId="14" fillId="4" borderId="3" xfId="0" applyFont="1" applyFill="1" applyBorder="1" applyAlignment="1">
      <alignment vertical="center" shrinkToFit="1"/>
    </xf>
    <xf numFmtId="0" fontId="57" fillId="0" borderId="0" xfId="0" applyFont="1" applyAlignment="1">
      <alignment horizontal="center" vertical="center"/>
    </xf>
    <xf numFmtId="0" fontId="48" fillId="4" borderId="3" xfId="0" applyFont="1" applyFill="1" applyBorder="1" applyAlignment="1">
      <alignment horizontal="center" vertical="center" shrinkToFit="1"/>
    </xf>
    <xf numFmtId="0" fontId="48" fillId="4" borderId="2" xfId="0" applyFont="1" applyFill="1" applyBorder="1" applyAlignment="1">
      <alignment horizontal="center" vertical="center" shrinkToFit="1"/>
    </xf>
    <xf numFmtId="0" fontId="48" fillId="4" borderId="5" xfId="0" applyFont="1" applyFill="1" applyBorder="1" applyAlignment="1">
      <alignment horizontal="center" vertical="center" shrinkToFit="1"/>
    </xf>
    <xf numFmtId="0" fontId="36" fillId="4" borderId="2" xfId="0" applyFont="1" applyFill="1" applyBorder="1" applyAlignment="1">
      <alignment horizontal="left" vertical="center" shrinkToFit="1"/>
    </xf>
    <xf numFmtId="0" fontId="8" fillId="0" borderId="2" xfId="0" applyFont="1" applyBorder="1" applyAlignment="1">
      <alignment vertical="center" wrapText="1" shrinkToFit="1"/>
    </xf>
    <xf numFmtId="0" fontId="8" fillId="0" borderId="5" xfId="0" applyFont="1" applyBorder="1" applyAlignment="1">
      <alignment vertical="center" wrapText="1" shrinkToFit="1"/>
    </xf>
    <xf numFmtId="58" fontId="36" fillId="3" borderId="3" xfId="0" applyNumberFormat="1" applyFont="1" applyFill="1" applyBorder="1" applyAlignment="1" applyProtection="1">
      <alignment horizontal="center" vertical="center" shrinkToFit="1"/>
      <protection locked="0"/>
    </xf>
    <xf numFmtId="58" fontId="36" fillId="3" borderId="2" xfId="0" applyNumberFormat="1" applyFont="1" applyFill="1" applyBorder="1" applyAlignment="1" applyProtection="1">
      <alignment horizontal="center" vertical="center" shrinkToFit="1"/>
      <protection locked="0"/>
    </xf>
    <xf numFmtId="58" fontId="36" fillId="3" borderId="5" xfId="0" applyNumberFormat="1" applyFont="1" applyFill="1" applyBorder="1" applyAlignment="1" applyProtection="1">
      <alignment horizontal="center" vertical="center" shrinkToFit="1"/>
      <protection locked="0"/>
    </xf>
    <xf numFmtId="179" fontId="36" fillId="3" borderId="22" xfId="0" applyNumberFormat="1" applyFont="1" applyFill="1" applyBorder="1" applyAlignment="1" applyProtection="1">
      <alignment horizontal="right" vertical="center" shrinkToFit="1"/>
      <protection locked="0"/>
    </xf>
    <xf numFmtId="179" fontId="36" fillId="0" borderId="32" xfId="0" applyNumberFormat="1" applyFont="1" applyBorder="1" applyAlignment="1" applyProtection="1">
      <alignment horizontal="right" vertical="center" shrinkToFit="1"/>
      <protection locked="0"/>
    </xf>
    <xf numFmtId="179" fontId="36" fillId="0" borderId="25" xfId="0" applyNumberFormat="1" applyFont="1" applyBorder="1" applyAlignment="1" applyProtection="1">
      <alignment horizontal="right" vertical="center" shrinkToFit="1"/>
      <protection locked="0"/>
    </xf>
    <xf numFmtId="0" fontId="46" fillId="0" borderId="0" xfId="0" applyFont="1" applyAlignment="1">
      <alignment horizontal="left" vertical="top"/>
    </xf>
    <xf numFmtId="0" fontId="77" fillId="0" borderId="0" xfId="0" applyFont="1" applyAlignment="1">
      <alignment horizontal="left" vertical="top"/>
    </xf>
    <xf numFmtId="0" fontId="77" fillId="0" borderId="0" xfId="0" applyFont="1">
      <alignment vertical="center"/>
    </xf>
    <xf numFmtId="0" fontId="46" fillId="0" borderId="0" xfId="0" applyFont="1" applyAlignment="1">
      <alignment vertical="center" wrapText="1"/>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36" fillId="3" borderId="1" xfId="0" applyFont="1" applyFill="1" applyBorder="1" applyAlignment="1" applyProtection="1">
      <alignment vertical="center" wrapText="1"/>
      <protection locked="0"/>
    </xf>
    <xf numFmtId="0" fontId="0" fillId="3" borderId="6" xfId="0" applyFill="1" applyBorder="1" applyAlignment="1" applyProtection="1">
      <alignment vertical="center" wrapText="1"/>
      <protection locked="0"/>
    </xf>
    <xf numFmtId="0" fontId="0" fillId="3" borderId="7" xfId="0"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178" fontId="36" fillId="4" borderId="36" xfId="0" applyNumberFormat="1" applyFont="1" applyFill="1" applyBorder="1" applyAlignment="1">
      <alignment horizontal="right" vertical="center" shrinkToFit="1"/>
    </xf>
    <xf numFmtId="178" fontId="36" fillId="4" borderId="26" xfId="0" applyNumberFormat="1" applyFont="1" applyFill="1" applyBorder="1" applyAlignment="1">
      <alignment horizontal="right" vertical="center" shrinkToFit="1"/>
    </xf>
    <xf numFmtId="180" fontId="36" fillId="3" borderId="22" xfId="0" applyNumberFormat="1" applyFont="1" applyFill="1" applyBorder="1" applyAlignment="1" applyProtection="1">
      <alignment horizontal="right" vertical="center" shrinkToFit="1"/>
      <protection locked="0"/>
    </xf>
    <xf numFmtId="180" fontId="36" fillId="0" borderId="32" xfId="0" applyNumberFormat="1" applyFont="1" applyBorder="1" applyAlignment="1" applyProtection="1">
      <alignment horizontal="right" vertical="center" shrinkToFit="1"/>
      <protection locked="0"/>
    </xf>
    <xf numFmtId="180" fontId="36" fillId="0" borderId="25" xfId="0" applyNumberFormat="1" applyFont="1" applyBorder="1" applyAlignment="1" applyProtection="1">
      <alignment horizontal="right" vertical="center" shrinkToFit="1"/>
      <protection locked="0"/>
    </xf>
    <xf numFmtId="0" fontId="46" fillId="0" borderId="0" xfId="0" applyFont="1">
      <alignment vertical="center"/>
    </xf>
    <xf numFmtId="177" fontId="36" fillId="4" borderId="0" xfId="0" applyNumberFormat="1" applyFont="1" applyFill="1" applyAlignment="1">
      <alignment horizontal="right" vertical="center" indent="1" shrinkToFit="1"/>
    </xf>
    <xf numFmtId="0" fontId="36" fillId="3" borderId="6" xfId="0" applyFont="1" applyFill="1" applyBorder="1" applyAlignment="1" applyProtection="1">
      <alignment vertical="center" wrapText="1"/>
      <protection locked="0"/>
    </xf>
    <xf numFmtId="0" fontId="36" fillId="3" borderId="7" xfId="0" applyFont="1" applyFill="1" applyBorder="1" applyAlignment="1" applyProtection="1">
      <alignment vertical="center" wrapText="1"/>
      <protection locked="0"/>
    </xf>
    <xf numFmtId="0" fontId="36" fillId="3" borderId="8" xfId="0"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9" xfId="0" applyFont="1" applyFill="1" applyBorder="1" applyAlignment="1" applyProtection="1">
      <alignment vertical="center" wrapText="1"/>
      <protection locked="0"/>
    </xf>
    <xf numFmtId="0" fontId="36" fillId="3" borderId="4" xfId="0" applyFont="1" applyFill="1" applyBorder="1" applyAlignment="1" applyProtection="1">
      <alignment vertical="center" wrapText="1"/>
      <protection locked="0"/>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179" fontId="36" fillId="4" borderId="0" xfId="0" applyNumberFormat="1" applyFont="1" applyFill="1" applyAlignment="1">
      <alignment horizontal="right" vertical="center" indent="1" shrinkToFit="1"/>
    </xf>
    <xf numFmtId="0" fontId="36" fillId="0" borderId="0" xfId="0" applyFont="1" applyAlignment="1"/>
    <xf numFmtId="0" fontId="0" fillId="0" borderId="0" xfId="0" applyAlignment="1"/>
    <xf numFmtId="0" fontId="36" fillId="3" borderId="3" xfId="0" applyFont="1" applyFill="1" applyBorder="1" applyProtection="1">
      <alignment vertical="center"/>
      <protection locked="0"/>
    </xf>
    <xf numFmtId="0" fontId="36" fillId="7" borderId="0" xfId="0" applyFont="1" applyFill="1" applyAlignment="1">
      <alignment vertical="center" wrapText="1"/>
    </xf>
    <xf numFmtId="0" fontId="0" fillId="7" borderId="0" xfId="0" applyFill="1">
      <alignment vertical="center"/>
    </xf>
    <xf numFmtId="0" fontId="36" fillId="7" borderId="0" xfId="0" applyFont="1" applyFill="1">
      <alignment vertical="center"/>
    </xf>
    <xf numFmtId="0" fontId="36" fillId="7" borderId="0" xfId="0" applyFont="1" applyFill="1" applyAlignment="1">
      <alignment vertical="center" wrapText="1" shrinkToFit="1"/>
    </xf>
    <xf numFmtId="0" fontId="0" fillId="7" borderId="0" xfId="0" applyFill="1" applyAlignment="1">
      <alignment vertical="center" wrapText="1"/>
    </xf>
    <xf numFmtId="179" fontId="36" fillId="4" borderId="23" xfId="0" applyNumberFormat="1" applyFont="1" applyFill="1" applyBorder="1" applyAlignment="1">
      <alignment horizontal="right" vertical="center" shrinkToFit="1"/>
    </xf>
    <xf numFmtId="179" fontId="36" fillId="0" borderId="36" xfId="0" applyNumberFormat="1" applyFont="1" applyBorder="1" applyAlignment="1">
      <alignment horizontal="right" vertical="center" shrinkToFit="1"/>
    </xf>
    <xf numFmtId="179" fontId="36" fillId="0" borderId="26" xfId="0" applyNumberFormat="1" applyFont="1" applyBorder="1" applyAlignment="1">
      <alignment horizontal="right" vertical="center" shrinkToFit="1"/>
    </xf>
    <xf numFmtId="179" fontId="36" fillId="0" borderId="22" xfId="0" applyNumberFormat="1" applyFont="1" applyBorder="1" applyAlignment="1">
      <alignment vertical="center" shrinkToFit="1"/>
    </xf>
    <xf numFmtId="179" fontId="36" fillId="0" borderId="32" xfId="0" applyNumberFormat="1" applyFont="1" applyBorder="1" applyAlignment="1">
      <alignment vertical="center" shrinkToFit="1"/>
    </xf>
    <xf numFmtId="179" fontId="36" fillId="0" borderId="25" xfId="0" applyNumberFormat="1" applyFont="1" applyBorder="1" applyAlignment="1">
      <alignment vertical="center" shrinkToFit="1"/>
    </xf>
    <xf numFmtId="0" fontId="36" fillId="3" borderId="22" xfId="0" applyFont="1" applyFill="1" applyBorder="1" applyAlignment="1" applyProtection="1">
      <alignment horizontal="center" vertical="center" wrapText="1"/>
      <protection locked="0"/>
    </xf>
    <xf numFmtId="0" fontId="36" fillId="3" borderId="32" xfId="0" applyFont="1" applyFill="1" applyBorder="1" applyAlignment="1" applyProtection="1">
      <alignment horizontal="center" vertical="center" wrapText="1"/>
      <protection locked="0"/>
    </xf>
    <xf numFmtId="0" fontId="36" fillId="3" borderId="25" xfId="0" applyFont="1" applyFill="1" applyBorder="1" applyAlignment="1" applyProtection="1">
      <alignment horizontal="center" vertical="center" wrapText="1"/>
      <protection locked="0"/>
    </xf>
    <xf numFmtId="0" fontId="36" fillId="3" borderId="23" xfId="0" applyFont="1" applyFill="1" applyBorder="1" applyAlignment="1" applyProtection="1">
      <alignment horizontal="center" vertical="center" wrapText="1"/>
      <protection locked="0"/>
    </xf>
    <xf numFmtId="0" fontId="36" fillId="3" borderId="36" xfId="0" applyFont="1" applyFill="1" applyBorder="1" applyAlignment="1" applyProtection="1">
      <alignment horizontal="center" vertical="center" wrapText="1"/>
      <protection locked="0"/>
    </xf>
    <xf numFmtId="0" fontId="36" fillId="3" borderId="26"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6" fillId="3" borderId="37" xfId="0" applyFont="1" applyFill="1" applyBorder="1" applyAlignment="1" applyProtection="1">
      <alignment horizontal="center" vertical="center" wrapText="1"/>
      <protection locked="0"/>
    </xf>
    <xf numFmtId="0" fontId="36" fillId="3" borderId="24" xfId="0" applyFont="1" applyFill="1" applyBorder="1" applyAlignment="1" applyProtection="1">
      <alignment horizontal="center" vertical="center" wrapText="1"/>
      <protection locked="0"/>
    </xf>
    <xf numFmtId="0" fontId="15" fillId="4" borderId="1" xfId="0" applyFont="1" applyFill="1" applyBorder="1" applyAlignment="1" applyProtection="1">
      <alignment shrinkToFit="1"/>
      <protection locked="0"/>
    </xf>
    <xf numFmtId="0" fontId="15" fillId="4" borderId="6" xfId="0" applyFont="1" applyFill="1" applyBorder="1" applyAlignment="1" applyProtection="1">
      <alignment shrinkToFit="1"/>
      <protection locked="0"/>
    </xf>
    <xf numFmtId="0" fontId="15" fillId="4" borderId="7" xfId="0" applyFont="1" applyFill="1" applyBorder="1" applyAlignment="1" applyProtection="1">
      <alignment shrinkToFit="1"/>
      <protection locked="0"/>
    </xf>
    <xf numFmtId="0" fontId="11" fillId="4" borderId="8" xfId="0" applyFont="1" applyFill="1" applyBorder="1" applyAlignment="1" applyProtection="1">
      <alignment vertical="center" shrinkToFit="1"/>
      <protection locked="0"/>
    </xf>
    <xf numFmtId="0" fontId="11" fillId="4" borderId="0" xfId="0" applyFont="1" applyFill="1" applyAlignment="1" applyProtection="1">
      <alignment vertical="center" shrinkToFit="1"/>
      <protection locked="0"/>
    </xf>
    <xf numFmtId="0" fontId="11" fillId="4" borderId="9" xfId="0" applyFont="1" applyFill="1" applyBorder="1" applyAlignment="1" applyProtection="1">
      <alignment vertical="center" shrinkToFit="1"/>
      <protection locked="0"/>
    </xf>
    <xf numFmtId="0" fontId="11" fillId="4" borderId="2" xfId="0"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0" fontId="0" fillId="0" borderId="5" xfId="0" applyBorder="1" applyAlignment="1" applyProtection="1">
      <alignment vertical="center" shrinkToFit="1"/>
      <protection locked="0"/>
    </xf>
    <xf numFmtId="185" fontId="36" fillId="4" borderId="3" xfId="2" applyNumberFormat="1" applyFont="1" applyFill="1" applyBorder="1" applyAlignment="1">
      <alignment horizontal="center" vertical="center" shrinkToFit="1"/>
    </xf>
    <xf numFmtId="185" fontId="36" fillId="4" borderId="2" xfId="2" applyNumberFormat="1" applyFont="1" applyFill="1" applyBorder="1" applyAlignment="1">
      <alignment horizontal="center" vertical="center" shrinkToFit="1"/>
    </xf>
    <xf numFmtId="0" fontId="11" fillId="4" borderId="3" xfId="0" applyFont="1" applyFill="1" applyBorder="1" applyAlignment="1" applyProtection="1">
      <alignment vertical="center" shrinkToFit="1"/>
      <protection locked="0"/>
    </xf>
    <xf numFmtId="0" fontId="11" fillId="4" borderId="5" xfId="0" applyFont="1" applyFill="1" applyBorder="1" applyAlignment="1" applyProtection="1">
      <alignment vertical="center" shrinkToFit="1"/>
      <protection locked="0"/>
    </xf>
    <xf numFmtId="0" fontId="36" fillId="5" borderId="0" xfId="0" applyFont="1" applyFill="1" applyProtection="1">
      <alignment vertical="center"/>
      <protection locked="0"/>
    </xf>
    <xf numFmtId="0" fontId="36" fillId="0" borderId="6" xfId="0" applyFont="1" applyBorder="1" applyAlignment="1" applyProtection="1">
      <alignment vertical="center" wrapText="1"/>
      <protection locked="0"/>
    </xf>
    <xf numFmtId="0" fontId="36" fillId="0" borderId="0" xfId="0" applyFont="1" applyAlignment="1" applyProtection="1">
      <alignment vertical="center" wrapText="1"/>
      <protection locked="0"/>
    </xf>
    <xf numFmtId="179" fontId="36" fillId="4" borderId="36" xfId="0" applyNumberFormat="1" applyFont="1" applyFill="1" applyBorder="1" applyAlignment="1">
      <alignment horizontal="right" vertical="center" shrinkToFit="1"/>
    </xf>
    <xf numFmtId="179" fontId="36" fillId="4" borderId="26" xfId="0" applyNumberFormat="1" applyFont="1" applyFill="1" applyBorder="1" applyAlignment="1">
      <alignment horizontal="right" vertical="center" shrinkToFit="1"/>
    </xf>
    <xf numFmtId="0" fontId="36" fillId="5" borderId="22" xfId="0" applyFont="1" applyFill="1" applyBorder="1" applyAlignment="1" applyProtection="1">
      <alignment vertical="center" shrinkToFit="1"/>
      <protection locked="0"/>
    </xf>
    <xf numFmtId="0" fontId="36" fillId="5" borderId="32" xfId="0" applyFont="1" applyFill="1" applyBorder="1" applyAlignment="1" applyProtection="1">
      <alignment vertical="center" shrinkToFit="1"/>
      <protection locked="0"/>
    </xf>
    <xf numFmtId="0" fontId="36" fillId="5" borderId="25" xfId="0" applyFont="1" applyFill="1" applyBorder="1" applyAlignment="1" applyProtection="1">
      <alignment vertical="center" shrinkToFit="1"/>
      <protection locked="0"/>
    </xf>
    <xf numFmtId="0" fontId="36" fillId="3" borderId="3" xfId="0" applyFont="1" applyFill="1" applyBorder="1" applyAlignment="1">
      <alignment vertical="center" wrapText="1"/>
    </xf>
    <xf numFmtId="0" fontId="36" fillId="3" borderId="2" xfId="0" applyFont="1" applyFill="1" applyBorder="1" applyAlignment="1">
      <alignment vertical="center" wrapText="1"/>
    </xf>
    <xf numFmtId="0" fontId="36" fillId="3" borderId="5" xfId="0" applyFont="1" applyFill="1" applyBorder="1" applyAlignment="1">
      <alignment vertical="center" wrapText="1"/>
    </xf>
    <xf numFmtId="0" fontId="36" fillId="5" borderId="21" xfId="0" applyFont="1" applyFill="1" applyBorder="1" applyAlignment="1" applyProtection="1">
      <alignment vertical="center" shrinkToFit="1"/>
      <protection locked="0"/>
    </xf>
    <xf numFmtId="0" fontId="36" fillId="5" borderId="37" xfId="0" applyFont="1" applyFill="1" applyBorder="1" applyAlignment="1" applyProtection="1">
      <alignment vertical="center" shrinkToFit="1"/>
      <protection locked="0"/>
    </xf>
    <xf numFmtId="0" fontId="36" fillId="5" borderId="24" xfId="0" applyFont="1" applyFill="1" applyBorder="1" applyAlignment="1" applyProtection="1">
      <alignment vertical="center" shrinkToFit="1"/>
      <protection locked="0"/>
    </xf>
    <xf numFmtId="179" fontId="36" fillId="3" borderId="21" xfId="0" applyNumberFormat="1" applyFont="1" applyFill="1" applyBorder="1" applyAlignment="1" applyProtection="1">
      <alignment vertical="center" shrinkToFit="1"/>
      <protection locked="0"/>
    </xf>
    <xf numFmtId="179" fontId="36" fillId="3" borderId="37" xfId="0" applyNumberFormat="1" applyFont="1" applyFill="1" applyBorder="1" applyAlignment="1" applyProtection="1">
      <alignment vertical="center" shrinkToFit="1"/>
      <protection locked="0"/>
    </xf>
    <xf numFmtId="179" fontId="36" fillId="3" borderId="24" xfId="0" applyNumberFormat="1" applyFont="1" applyFill="1" applyBorder="1" applyAlignment="1" applyProtection="1">
      <alignment vertical="center" shrinkToFit="1"/>
      <protection locked="0"/>
    </xf>
    <xf numFmtId="179" fontId="36" fillId="3" borderId="22" xfId="0" applyNumberFormat="1" applyFont="1" applyFill="1" applyBorder="1" applyAlignment="1" applyProtection="1">
      <alignment vertical="center" shrinkToFit="1"/>
      <protection locked="0"/>
    </xf>
    <xf numFmtId="179" fontId="36" fillId="3" borderId="32" xfId="0" applyNumberFormat="1" applyFont="1" applyFill="1" applyBorder="1" applyAlignment="1" applyProtection="1">
      <alignment vertical="center" shrinkToFit="1"/>
      <protection locked="0"/>
    </xf>
    <xf numFmtId="179" fontId="36" fillId="3" borderId="25" xfId="0" applyNumberFormat="1" applyFont="1" applyFill="1" applyBorder="1" applyAlignment="1" applyProtection="1">
      <alignment vertical="center" shrinkToFit="1"/>
      <protection locked="0"/>
    </xf>
    <xf numFmtId="177" fontId="36" fillId="3" borderId="23" xfId="0" applyNumberFormat="1" applyFont="1" applyFill="1" applyBorder="1" applyAlignment="1" applyProtection="1">
      <alignment horizontal="right" vertical="center" shrinkToFit="1"/>
      <protection locked="0"/>
    </xf>
    <xf numFmtId="177" fontId="36" fillId="3" borderId="36" xfId="0" applyNumberFormat="1" applyFont="1" applyFill="1" applyBorder="1" applyAlignment="1" applyProtection="1">
      <alignment horizontal="right" vertical="center" shrinkToFit="1"/>
      <protection locked="0"/>
    </xf>
    <xf numFmtId="177" fontId="36" fillId="3" borderId="26" xfId="0" applyNumberFormat="1" applyFont="1" applyFill="1" applyBorder="1" applyAlignment="1" applyProtection="1">
      <alignment horizontal="right" vertical="center" shrinkToFit="1"/>
      <protection locked="0"/>
    </xf>
    <xf numFmtId="177" fontId="36" fillId="0" borderId="36" xfId="0" applyNumberFormat="1" applyFont="1" applyBorder="1" applyAlignment="1" applyProtection="1">
      <alignment horizontal="right" vertical="center" shrinkToFit="1"/>
      <protection locked="0"/>
    </xf>
    <xf numFmtId="177" fontId="36" fillId="0" borderId="26" xfId="0" applyNumberFormat="1" applyFont="1" applyBorder="1" applyAlignment="1" applyProtection="1">
      <alignment horizontal="right" vertical="center" shrinkToFit="1"/>
      <protection locked="0"/>
    </xf>
    <xf numFmtId="179" fontId="36" fillId="5" borderId="0" xfId="0" applyNumberFormat="1" applyFont="1" applyFill="1" applyAlignment="1" applyProtection="1">
      <alignment horizontal="center" vertical="center" shrinkToFit="1"/>
      <protection locked="0"/>
    </xf>
    <xf numFmtId="0" fontId="36" fillId="0" borderId="3" xfId="0" applyFont="1" applyBorder="1" applyAlignment="1">
      <alignment horizontal="left" vertical="center" indent="1"/>
    </xf>
    <xf numFmtId="0" fontId="36" fillId="0" borderId="2" xfId="0" applyFont="1" applyBorder="1" applyAlignment="1">
      <alignment horizontal="left" vertical="center" indent="1"/>
    </xf>
    <xf numFmtId="0" fontId="36" fillId="0" borderId="5" xfId="0" applyFont="1" applyBorder="1" applyAlignment="1">
      <alignment horizontal="left" vertical="center" indent="1"/>
    </xf>
    <xf numFmtId="0" fontId="44" fillId="3" borderId="22" xfId="0" applyFont="1" applyFill="1" applyBorder="1" applyAlignment="1" applyProtection="1">
      <alignment horizontal="center" vertical="center" shrinkToFit="1"/>
      <protection locked="0"/>
    </xf>
    <xf numFmtId="0" fontId="44" fillId="3" borderId="25" xfId="0" applyFont="1" applyFill="1" applyBorder="1" applyAlignment="1" applyProtection="1">
      <alignment horizontal="center" vertical="center" shrinkToFit="1"/>
      <protection locked="0"/>
    </xf>
    <xf numFmtId="0" fontId="44" fillId="0" borderId="3" xfId="0" applyFont="1" applyBorder="1" applyAlignment="1">
      <alignment horizontal="center" vertical="center"/>
    </xf>
    <xf numFmtId="0" fontId="44" fillId="0" borderId="2" xfId="0" applyFont="1" applyBorder="1" applyAlignment="1">
      <alignment horizontal="center" vertical="center"/>
    </xf>
    <xf numFmtId="0" fontId="44" fillId="0" borderId="5" xfId="0" applyFont="1" applyBorder="1" applyAlignment="1">
      <alignment horizontal="center" vertical="center"/>
    </xf>
    <xf numFmtId="179" fontId="36" fillId="4" borderId="0" xfId="0" applyNumberFormat="1" applyFont="1" applyFill="1" applyAlignment="1">
      <alignment vertical="center" shrinkToFit="1"/>
    </xf>
    <xf numFmtId="177" fontId="36" fillId="4" borderId="0" xfId="0" applyNumberFormat="1" applyFont="1" applyFill="1" applyAlignment="1">
      <alignment vertical="center" shrinkToFit="1"/>
    </xf>
    <xf numFmtId="0" fontId="44" fillId="3" borderId="21" xfId="0" applyFont="1" applyFill="1" applyBorder="1" applyAlignment="1" applyProtection="1">
      <alignment horizontal="center" vertical="center" shrinkToFit="1"/>
      <protection locked="0"/>
    </xf>
    <xf numFmtId="0" fontId="44" fillId="3" borderId="24" xfId="0" applyFont="1" applyFill="1" applyBorder="1" applyAlignment="1" applyProtection="1">
      <alignment horizontal="center" vertical="center" shrinkToFit="1"/>
      <protection locked="0"/>
    </xf>
    <xf numFmtId="0" fontId="44" fillId="3" borderId="23" xfId="0" applyFont="1" applyFill="1" applyBorder="1" applyAlignment="1" applyProtection="1">
      <alignment horizontal="center" vertical="center" shrinkToFit="1"/>
      <protection locked="0"/>
    </xf>
    <xf numFmtId="0" fontId="44" fillId="3" borderId="26" xfId="0" applyFont="1" applyFill="1" applyBorder="1" applyAlignment="1" applyProtection="1">
      <alignment horizontal="center" vertical="center" shrinkToFit="1"/>
      <protection locked="0"/>
    </xf>
    <xf numFmtId="0" fontId="0" fillId="4" borderId="6" xfId="0" applyFill="1" applyBorder="1" applyAlignment="1">
      <alignment vertical="center" shrinkToFit="1"/>
    </xf>
    <xf numFmtId="0" fontId="0" fillId="4" borderId="7" xfId="0" applyFill="1" applyBorder="1" applyAlignment="1">
      <alignment vertical="center" shrinkToFit="1"/>
    </xf>
    <xf numFmtId="0" fontId="0" fillId="4" borderId="10" xfId="0" applyFill="1" applyBorder="1" applyAlignment="1">
      <alignment vertical="center" shrinkToFit="1"/>
    </xf>
    <xf numFmtId="0" fontId="0" fillId="4" borderId="11" xfId="0" applyFill="1" applyBorder="1" applyAlignment="1">
      <alignment vertical="center" shrinkToFit="1"/>
    </xf>
    <xf numFmtId="0" fontId="44" fillId="0" borderId="17" xfId="0" applyFont="1" applyBorder="1" applyAlignment="1">
      <alignment horizontal="center" vertical="center"/>
    </xf>
    <xf numFmtId="0" fontId="44" fillId="0" borderId="12" xfId="0" applyFont="1" applyBorder="1" applyAlignment="1">
      <alignment horizontal="center" vertical="center"/>
    </xf>
    <xf numFmtId="179" fontId="36" fillId="4" borderId="3" xfId="0" applyNumberFormat="1" applyFont="1" applyFill="1" applyBorder="1" applyAlignment="1">
      <alignment horizontal="right" vertical="center" shrinkToFit="1"/>
    </xf>
    <xf numFmtId="179" fontId="36" fillId="0" borderId="2" xfId="0" applyNumberFormat="1" applyFont="1" applyBorder="1" applyAlignment="1">
      <alignment horizontal="right" vertical="center" shrinkToFit="1"/>
    </xf>
    <xf numFmtId="179" fontId="36" fillId="0" borderId="5" xfId="0" applyNumberFormat="1" applyFont="1" applyBorder="1" applyAlignment="1">
      <alignment horizontal="right" vertical="center" shrinkToFit="1"/>
    </xf>
    <xf numFmtId="0" fontId="19" fillId="7" borderId="0" xfId="0" applyFont="1" applyFill="1" applyAlignment="1">
      <alignment vertical="center" shrinkToFit="1"/>
    </xf>
    <xf numFmtId="0" fontId="19" fillId="7" borderId="0" xfId="0" applyFont="1" applyFill="1" applyAlignment="1">
      <alignment horizontal="right" vertical="center" wrapText="1" shrinkToFit="1"/>
    </xf>
    <xf numFmtId="0" fontId="36" fillId="0" borderId="3" xfId="0" applyFont="1" applyBorder="1" applyAlignment="1">
      <alignment horizontal="center" vertical="center" shrinkToFit="1"/>
    </xf>
    <xf numFmtId="0" fontId="36" fillId="0" borderId="2" xfId="0" applyFont="1" applyBorder="1" applyAlignment="1">
      <alignment horizontal="center" vertical="center" shrinkToFit="1"/>
    </xf>
    <xf numFmtId="0" fontId="36" fillId="0" borderId="5" xfId="0" applyFont="1" applyBorder="1" applyAlignment="1">
      <alignment horizontal="center" vertical="center" shrinkToFit="1"/>
    </xf>
    <xf numFmtId="0" fontId="43" fillId="0" borderId="3" xfId="0" applyFont="1" applyBorder="1" applyAlignment="1">
      <alignment vertical="center" wrapText="1"/>
    </xf>
    <xf numFmtId="0" fontId="43" fillId="0" borderId="2" xfId="0" applyFont="1" applyBorder="1" applyAlignment="1">
      <alignment vertical="center" wrapText="1"/>
    </xf>
    <xf numFmtId="0" fontId="43" fillId="0" borderId="5" xfId="0" applyFont="1" applyBorder="1" applyAlignment="1">
      <alignment vertical="center" wrapText="1"/>
    </xf>
    <xf numFmtId="0" fontId="36" fillId="0" borderId="100" xfId="0" applyFont="1" applyBorder="1" applyAlignment="1">
      <alignment horizontal="center" vertical="center"/>
    </xf>
    <xf numFmtId="0" fontId="36" fillId="3" borderId="0" xfId="0" applyFont="1" applyFill="1" applyAlignment="1" applyProtection="1">
      <alignment horizontal="center" vertical="center"/>
      <protection locked="0"/>
    </xf>
    <xf numFmtId="178" fontId="36" fillId="3" borderId="32" xfId="0" applyNumberFormat="1" applyFont="1" applyFill="1" applyBorder="1" applyAlignment="1" applyProtection="1">
      <alignment horizontal="right" vertical="center" shrinkToFit="1"/>
      <protection locked="0"/>
    </xf>
    <xf numFmtId="178" fontId="36" fillId="3" borderId="25" xfId="0" applyNumberFormat="1" applyFont="1" applyFill="1" applyBorder="1" applyAlignment="1" applyProtection="1">
      <alignment horizontal="right" vertical="center" shrinkToFit="1"/>
      <protection locked="0"/>
    </xf>
    <xf numFmtId="58" fontId="11" fillId="4" borderId="3" xfId="0" applyNumberFormat="1" applyFont="1" applyFill="1" applyBorder="1" applyAlignment="1">
      <alignment vertical="center" shrinkToFit="1"/>
    </xf>
    <xf numFmtId="58" fontId="11" fillId="4" borderId="2" xfId="0" applyNumberFormat="1" applyFont="1" applyFill="1" applyBorder="1" applyAlignment="1">
      <alignment vertical="center" shrinkToFit="1"/>
    </xf>
    <xf numFmtId="58" fontId="11" fillId="4" borderId="5" xfId="0" applyNumberFormat="1" applyFont="1" applyFill="1" applyBorder="1" applyAlignment="1">
      <alignment vertical="center" shrinkToFit="1"/>
    </xf>
    <xf numFmtId="0" fontId="36" fillId="0" borderId="13" xfId="0" applyFont="1" applyBorder="1" applyAlignment="1">
      <alignment vertical="center" wrapText="1"/>
    </xf>
    <xf numFmtId="0" fontId="0" fillId="0" borderId="13" xfId="0" applyBorder="1">
      <alignment vertical="center"/>
    </xf>
    <xf numFmtId="179" fontId="36" fillId="4" borderId="22" xfId="0" applyNumberFormat="1" applyFont="1" applyFill="1" applyBorder="1" applyAlignment="1">
      <alignment horizontal="right" vertical="center" shrinkToFit="1"/>
    </xf>
    <xf numFmtId="179" fontId="36" fillId="0" borderId="32" xfId="0" applyNumberFormat="1" applyFont="1" applyBorder="1" applyAlignment="1">
      <alignment horizontal="right" vertical="center" shrinkToFit="1"/>
    </xf>
    <xf numFmtId="179" fontId="36" fillId="0" borderId="25" xfId="0" applyNumberFormat="1" applyFont="1" applyBorder="1" applyAlignment="1">
      <alignment horizontal="right" vertical="center" shrinkToFit="1"/>
    </xf>
    <xf numFmtId="0" fontId="36" fillId="0" borderId="4" xfId="0" applyFont="1" applyBorder="1" applyAlignment="1">
      <alignment horizontal="left" vertical="center" indent="1"/>
    </xf>
    <xf numFmtId="0" fontId="36" fillId="0" borderId="10" xfId="0" applyFont="1" applyBorder="1" applyAlignment="1">
      <alignment horizontal="left" vertical="center" indent="1"/>
    </xf>
    <xf numFmtId="0" fontId="36" fillId="0" borderId="11" xfId="0" applyFont="1" applyBorder="1" applyAlignment="1">
      <alignment horizontal="left" vertical="center" indent="1"/>
    </xf>
    <xf numFmtId="179" fontId="36" fillId="4" borderId="4" xfId="0" applyNumberFormat="1" applyFont="1" applyFill="1" applyBorder="1" applyAlignment="1">
      <alignment horizontal="right" vertical="center" shrinkToFit="1"/>
    </xf>
    <xf numFmtId="179" fontId="36" fillId="0" borderId="10" xfId="0" applyNumberFormat="1" applyFont="1" applyBorder="1" applyAlignment="1">
      <alignment horizontal="right" vertical="center" shrinkToFit="1"/>
    </xf>
    <xf numFmtId="179" fontId="36" fillId="0" borderId="11" xfId="0" applyNumberFormat="1" applyFont="1" applyBorder="1" applyAlignment="1">
      <alignment horizontal="right" vertical="center" shrinkToFit="1"/>
    </xf>
    <xf numFmtId="179" fontId="36" fillId="3" borderId="21" xfId="0" applyNumberFormat="1" applyFont="1" applyFill="1" applyBorder="1" applyAlignment="1" applyProtection="1">
      <alignment horizontal="center" vertical="center" shrinkToFit="1"/>
      <protection locked="0"/>
    </xf>
    <xf numFmtId="179" fontId="36" fillId="3" borderId="24" xfId="0" applyNumberFormat="1" applyFont="1" applyFill="1" applyBorder="1" applyAlignment="1" applyProtection="1">
      <alignment horizontal="center" vertical="center" shrinkToFit="1"/>
      <protection locked="0"/>
    </xf>
    <xf numFmtId="179" fontId="36" fillId="3" borderId="23" xfId="0" applyNumberFormat="1" applyFont="1" applyFill="1" applyBorder="1" applyAlignment="1" applyProtection="1">
      <alignment horizontal="center" vertical="center" shrinkToFit="1"/>
      <protection locked="0"/>
    </xf>
    <xf numFmtId="179" fontId="36" fillId="3" borderId="26" xfId="0" applyNumberFormat="1" applyFont="1" applyFill="1" applyBorder="1" applyAlignment="1" applyProtection="1">
      <alignment horizontal="center" vertical="center" shrinkToFit="1"/>
      <protection locked="0"/>
    </xf>
    <xf numFmtId="0" fontId="0" fillId="0" borderId="32" xfId="0" applyBorder="1">
      <alignment vertical="center"/>
    </xf>
    <xf numFmtId="0" fontId="0" fillId="0" borderId="25" xfId="0" applyBorder="1">
      <alignment vertical="center"/>
    </xf>
    <xf numFmtId="0" fontId="36" fillId="5" borderId="23" xfId="0" applyFont="1" applyFill="1" applyBorder="1" applyAlignment="1" applyProtection="1">
      <alignment vertical="center" shrinkToFit="1"/>
      <protection locked="0"/>
    </xf>
    <xf numFmtId="0" fontId="36" fillId="5" borderId="36" xfId="0" applyFont="1" applyFill="1" applyBorder="1" applyAlignment="1" applyProtection="1">
      <alignment vertical="center" shrinkToFit="1"/>
      <protection locked="0"/>
    </xf>
    <xf numFmtId="0" fontId="36" fillId="5" borderId="26" xfId="0" applyFont="1" applyFill="1" applyBorder="1" applyAlignment="1" applyProtection="1">
      <alignment vertical="center" shrinkToFit="1"/>
      <protection locked="0"/>
    </xf>
    <xf numFmtId="0" fontId="138" fillId="0" borderId="3" xfId="0" applyFont="1" applyBorder="1" applyAlignment="1">
      <alignment vertical="center" wrapText="1"/>
    </xf>
    <xf numFmtId="0" fontId="138" fillId="0" borderId="2" xfId="0" applyFont="1" applyBorder="1" applyAlignment="1">
      <alignment vertical="center" wrapText="1"/>
    </xf>
    <xf numFmtId="0" fontId="138" fillId="0" borderId="5" xfId="0" applyFont="1" applyBorder="1" applyAlignment="1">
      <alignment vertical="center" wrapText="1"/>
    </xf>
    <xf numFmtId="0" fontId="36" fillId="3" borderId="0" xfId="0" applyFont="1" applyFill="1" applyAlignment="1">
      <alignment horizontal="center" vertical="center"/>
    </xf>
    <xf numFmtId="0" fontId="0" fillId="0" borderId="32" xfId="0" applyBorder="1" applyProtection="1">
      <alignment vertical="center"/>
      <protection locked="0"/>
    </xf>
    <xf numFmtId="0" fontId="0" fillId="0" borderId="25" xfId="0" applyBorder="1" applyProtection="1">
      <alignment vertical="center"/>
      <protection locked="0"/>
    </xf>
    <xf numFmtId="0" fontId="36" fillId="3" borderId="23" xfId="0" applyFont="1" applyFill="1" applyBorder="1" applyAlignment="1" applyProtection="1">
      <alignment vertical="center" shrinkToFit="1"/>
      <protection locked="0"/>
    </xf>
    <xf numFmtId="0" fontId="0" fillId="0" borderId="36" xfId="0" applyBorder="1">
      <alignment vertical="center"/>
    </xf>
    <xf numFmtId="0" fontId="0" fillId="0" borderId="26" xfId="0" applyBorder="1">
      <alignment vertical="center"/>
    </xf>
    <xf numFmtId="179" fontId="36" fillId="4" borderId="23" xfId="0" applyNumberFormat="1" applyFont="1" applyFill="1" applyBorder="1" applyAlignment="1">
      <alignment horizontal="right" vertical="center"/>
    </xf>
    <xf numFmtId="179" fontId="36" fillId="0" borderId="36" xfId="0" applyNumberFormat="1" applyFont="1" applyBorder="1" applyAlignment="1">
      <alignment horizontal="right" vertical="center"/>
    </xf>
    <xf numFmtId="179" fontId="36" fillId="0" borderId="26" xfId="0" applyNumberFormat="1" applyFont="1" applyBorder="1" applyAlignment="1">
      <alignment horizontal="right" vertical="center"/>
    </xf>
    <xf numFmtId="0" fontId="145" fillId="3" borderId="1" xfId="8" applyFont="1" applyFill="1" applyBorder="1">
      <alignment vertical="center"/>
    </xf>
    <xf numFmtId="0" fontId="144" fillId="0" borderId="6" xfId="8" applyFont="1" applyBorder="1">
      <alignment vertical="center"/>
    </xf>
    <xf numFmtId="0" fontId="144" fillId="0" borderId="7" xfId="8" applyFont="1" applyBorder="1">
      <alignment vertical="center"/>
    </xf>
    <xf numFmtId="0" fontId="144" fillId="3" borderId="8" xfId="8" applyFont="1" applyFill="1" applyBorder="1" applyAlignment="1" applyProtection="1">
      <alignment vertical="top" wrapText="1"/>
      <protection locked="0"/>
    </xf>
    <xf numFmtId="0" fontId="144" fillId="0" borderId="0" xfId="8" applyFont="1" applyAlignment="1" applyProtection="1">
      <alignment vertical="top" wrapText="1"/>
      <protection locked="0"/>
    </xf>
    <xf numFmtId="0" fontId="144" fillId="0" borderId="9" xfId="8" applyFont="1" applyBorder="1" applyAlignment="1" applyProtection="1">
      <alignment vertical="top" wrapText="1"/>
      <protection locked="0"/>
    </xf>
    <xf numFmtId="0" fontId="144" fillId="0" borderId="8" xfId="8" applyFont="1" applyBorder="1" applyAlignment="1" applyProtection="1">
      <alignment vertical="top" wrapText="1"/>
      <protection locked="0"/>
    </xf>
    <xf numFmtId="0" fontId="144" fillId="0" borderId="4" xfId="8" applyFont="1" applyBorder="1" applyAlignment="1" applyProtection="1">
      <alignment vertical="top" wrapText="1"/>
      <protection locked="0"/>
    </xf>
    <xf numFmtId="0" fontId="144" fillId="0" borderId="10" xfId="8" applyFont="1" applyBorder="1" applyAlignment="1" applyProtection="1">
      <alignment vertical="top" wrapText="1"/>
      <protection locked="0"/>
    </xf>
    <xf numFmtId="0" fontId="144" fillId="0" borderId="11" xfId="8" applyFont="1" applyBorder="1" applyAlignment="1" applyProtection="1">
      <alignment vertical="top" wrapText="1"/>
      <protection locked="0"/>
    </xf>
    <xf numFmtId="0" fontId="144" fillId="0" borderId="0" xfId="8" applyFont="1" applyAlignment="1">
      <alignment horizontal="left" vertical="center" shrinkToFit="1"/>
    </xf>
    <xf numFmtId="0" fontId="144" fillId="0" borderId="0" xfId="0" applyFont="1" applyAlignment="1">
      <alignment vertical="center" shrinkToFit="1"/>
    </xf>
    <xf numFmtId="0" fontId="144" fillId="0" borderId="10" xfId="0" applyFont="1" applyBorder="1" applyAlignment="1">
      <alignment vertical="center" shrinkToFit="1"/>
    </xf>
    <xf numFmtId="0" fontId="162" fillId="3" borderId="8" xfId="8" applyFont="1" applyFill="1" applyBorder="1" applyAlignment="1" applyProtection="1">
      <alignment vertical="top" wrapText="1"/>
      <protection locked="0"/>
    </xf>
    <xf numFmtId="0" fontId="162" fillId="0" borderId="0" xfId="8" applyFont="1" applyAlignment="1" applyProtection="1">
      <alignment vertical="top" wrapText="1"/>
      <protection locked="0"/>
    </xf>
    <xf numFmtId="0" fontId="162" fillId="0" borderId="9" xfId="8" applyFont="1" applyBorder="1" applyAlignment="1" applyProtection="1">
      <alignment vertical="top" wrapText="1"/>
      <protection locked="0"/>
    </xf>
    <xf numFmtId="0" fontId="162" fillId="0" borderId="8" xfId="8" applyFont="1" applyBorder="1" applyAlignment="1" applyProtection="1">
      <alignment vertical="top" wrapText="1"/>
      <protection locked="0"/>
    </xf>
    <xf numFmtId="0" fontId="162" fillId="0" borderId="4" xfId="8" applyFont="1" applyBorder="1" applyAlignment="1" applyProtection="1">
      <alignment vertical="top" wrapText="1"/>
      <protection locked="0"/>
    </xf>
    <xf numFmtId="0" fontId="162" fillId="0" borderId="10" xfId="8" applyFont="1" applyBorder="1" applyAlignment="1" applyProtection="1">
      <alignment vertical="top" wrapText="1"/>
      <protection locked="0"/>
    </xf>
    <xf numFmtId="0" fontId="162" fillId="0" borderId="11" xfId="8" applyFont="1" applyBorder="1" applyAlignment="1" applyProtection="1">
      <alignment vertical="top" wrapText="1"/>
      <protection locked="0"/>
    </xf>
    <xf numFmtId="0" fontId="73" fillId="3" borderId="8" xfId="8" applyFont="1" applyFill="1" applyBorder="1" applyAlignment="1" applyProtection="1">
      <alignment vertical="top" wrapText="1"/>
      <protection locked="0"/>
    </xf>
    <xf numFmtId="0" fontId="73" fillId="3" borderId="0" xfId="8" applyFont="1" applyFill="1" applyAlignment="1" applyProtection="1">
      <alignment vertical="top" wrapText="1"/>
      <protection locked="0"/>
    </xf>
    <xf numFmtId="0" fontId="73" fillId="3" borderId="9" xfId="8" applyFont="1" applyFill="1" applyBorder="1" applyAlignment="1" applyProtection="1">
      <alignment vertical="top" wrapText="1"/>
      <protection locked="0"/>
    </xf>
    <xf numFmtId="0" fontId="73" fillId="3" borderId="4" xfId="8" applyFont="1" applyFill="1" applyBorder="1" applyAlignment="1" applyProtection="1">
      <alignment vertical="top" wrapText="1"/>
      <protection locked="0"/>
    </xf>
    <xf numFmtId="0" fontId="73" fillId="3" borderId="10" xfId="8" applyFont="1" applyFill="1" applyBorder="1" applyAlignment="1" applyProtection="1">
      <alignment vertical="top" wrapText="1"/>
      <protection locked="0"/>
    </xf>
    <xf numFmtId="0" fontId="73" fillId="3" borderId="11" xfId="8" applyFont="1" applyFill="1" applyBorder="1" applyAlignment="1" applyProtection="1">
      <alignment vertical="top" wrapText="1"/>
      <protection locked="0"/>
    </xf>
    <xf numFmtId="0" fontId="142" fillId="3" borderId="8" xfId="8" applyFont="1" applyFill="1" applyBorder="1" applyAlignment="1" applyProtection="1">
      <alignment horizontal="left" vertical="top" wrapText="1"/>
      <protection locked="0"/>
    </xf>
    <xf numFmtId="0" fontId="73" fillId="3" borderId="0" xfId="8" applyFont="1" applyFill="1" applyAlignment="1" applyProtection="1">
      <alignment horizontal="left" vertical="top" wrapText="1"/>
      <protection locked="0"/>
    </xf>
    <xf numFmtId="0" fontId="73" fillId="3" borderId="9" xfId="8" applyFont="1" applyFill="1" applyBorder="1" applyAlignment="1" applyProtection="1">
      <alignment horizontal="left" vertical="top" wrapText="1"/>
      <protection locked="0"/>
    </xf>
    <xf numFmtId="0" fontId="73" fillId="3" borderId="8" xfId="8" applyFont="1" applyFill="1" applyBorder="1" applyAlignment="1" applyProtection="1">
      <alignment horizontal="left" vertical="top" wrapText="1"/>
      <protection locked="0"/>
    </xf>
    <xf numFmtId="0" fontId="73" fillId="3" borderId="4" xfId="8" applyFont="1" applyFill="1" applyBorder="1" applyAlignment="1" applyProtection="1">
      <alignment horizontal="left" vertical="top" wrapText="1"/>
      <protection locked="0"/>
    </xf>
    <xf numFmtId="0" fontId="73" fillId="3" borderId="10" xfId="8" applyFont="1" applyFill="1" applyBorder="1" applyAlignment="1" applyProtection="1">
      <alignment horizontal="left" vertical="top" wrapText="1"/>
      <protection locked="0"/>
    </xf>
    <xf numFmtId="0" fontId="73" fillId="3" borderId="11" xfId="8" applyFont="1" applyFill="1" applyBorder="1" applyAlignment="1" applyProtection="1">
      <alignment horizontal="left" vertical="top" wrapText="1"/>
      <protection locked="0"/>
    </xf>
    <xf numFmtId="0" fontId="42" fillId="0" borderId="13" xfId="0" applyFont="1" applyBorder="1" applyAlignment="1">
      <alignment horizontal="center" vertical="center" textRotation="255"/>
    </xf>
    <xf numFmtId="0" fontId="42" fillId="0" borderId="13" xfId="0" applyFont="1" applyBorder="1" applyAlignment="1">
      <alignment horizontal="center" vertical="center"/>
    </xf>
    <xf numFmtId="0" fontId="42" fillId="0" borderId="17" xfId="0" applyFont="1" applyBorder="1" applyAlignment="1">
      <alignment horizontal="center" vertical="center" wrapText="1"/>
    </xf>
    <xf numFmtId="0" fontId="42" fillId="0" borderId="19" xfId="0" applyFont="1" applyBorder="1" applyAlignment="1">
      <alignment horizontal="center" vertical="center" wrapText="1"/>
    </xf>
    <xf numFmtId="185" fontId="42" fillId="4" borderId="18" xfId="0" applyNumberFormat="1" applyFont="1" applyFill="1" applyBorder="1" applyAlignment="1">
      <alignment vertical="center" shrinkToFit="1"/>
    </xf>
    <xf numFmtId="185" fontId="42" fillId="4" borderId="19" xfId="0" applyNumberFormat="1" applyFont="1" applyFill="1" applyBorder="1" applyAlignment="1">
      <alignment vertical="center" shrinkToFit="1"/>
    </xf>
    <xf numFmtId="185" fontId="42" fillId="4" borderId="20" xfId="0" applyNumberFormat="1" applyFont="1" applyFill="1" applyBorder="1" applyAlignment="1">
      <alignment vertical="center" shrinkToFit="1"/>
    </xf>
    <xf numFmtId="0" fontId="42" fillId="0" borderId="17" xfId="0" applyFont="1" applyBorder="1" applyAlignment="1">
      <alignment horizontal="center" vertical="center" textRotation="255" wrapText="1"/>
    </xf>
    <xf numFmtId="0" fontId="42" fillId="0" borderId="12" xfId="0" applyFont="1" applyBorder="1" applyAlignment="1">
      <alignment horizontal="center" vertical="center" textRotation="255" wrapText="1"/>
    </xf>
    <xf numFmtId="185" fontId="42" fillId="4" borderId="28" xfId="0" applyNumberFormat="1" applyFont="1" applyFill="1" applyBorder="1" applyAlignment="1">
      <alignment vertical="center" shrinkToFit="1"/>
    </xf>
    <xf numFmtId="0" fontId="48" fillId="0" borderId="0" xfId="0" applyFont="1" applyAlignment="1">
      <alignment horizontal="center" vertical="center"/>
    </xf>
    <xf numFmtId="185" fontId="53" fillId="4" borderId="42" xfId="0" applyNumberFormat="1" applyFont="1" applyFill="1" applyBorder="1" applyAlignment="1">
      <alignment horizontal="center" vertical="center" shrinkToFit="1"/>
    </xf>
    <xf numFmtId="185" fontId="53" fillId="4" borderId="43" xfId="0" applyNumberFormat="1" applyFont="1" applyFill="1" applyBorder="1" applyAlignment="1">
      <alignment horizontal="center" vertical="center" shrinkToFit="1"/>
    </xf>
    <xf numFmtId="0" fontId="42" fillId="0" borderId="17" xfId="0" applyFont="1" applyBorder="1" applyAlignment="1">
      <alignment horizontal="center" vertical="center" textRotation="255" shrinkToFit="1"/>
    </xf>
    <xf numFmtId="0" fontId="42" fillId="0" borderId="12" xfId="0" applyFont="1" applyBorder="1" applyAlignment="1">
      <alignment horizontal="center" vertical="center" textRotation="255" shrinkToFit="1"/>
    </xf>
    <xf numFmtId="185" fontId="53" fillId="4" borderId="41" xfId="0" applyNumberFormat="1" applyFont="1" applyFill="1" applyBorder="1" applyAlignment="1">
      <alignment horizontal="center" vertical="center" shrinkToFit="1"/>
    </xf>
    <xf numFmtId="185" fontId="53" fillId="4" borderId="40" xfId="0" applyNumberFormat="1" applyFont="1" applyFill="1" applyBorder="1" applyAlignment="1">
      <alignment horizontal="center" vertical="center" shrinkToFit="1"/>
    </xf>
    <xf numFmtId="0" fontId="48" fillId="0" borderId="0" xfId="0" applyFont="1" applyAlignment="1">
      <alignment horizontal="right" vertical="center"/>
    </xf>
    <xf numFmtId="0" fontId="42" fillId="0" borderId="17" xfId="0" applyFont="1" applyBorder="1" applyAlignment="1">
      <alignment horizontal="center" vertical="center" textRotation="255"/>
    </xf>
    <xf numFmtId="0" fontId="42" fillId="0" borderId="29" xfId="0" applyFont="1" applyBorder="1" applyAlignment="1">
      <alignment horizontal="center" vertical="center" textRotation="255"/>
    </xf>
    <xf numFmtId="0" fontId="42" fillId="0" borderId="12" xfId="0" applyFont="1" applyBorder="1" applyAlignment="1">
      <alignment horizontal="center" vertical="center" textRotation="255"/>
    </xf>
    <xf numFmtId="0" fontId="0" fillId="0" borderId="29" xfId="0" applyBorder="1" applyAlignment="1">
      <alignment horizontal="center" vertical="center" textRotation="255"/>
    </xf>
    <xf numFmtId="0" fontId="0" fillId="0" borderId="12" xfId="0" applyBorder="1" applyAlignment="1">
      <alignment horizontal="center" vertical="center" textRotation="255"/>
    </xf>
    <xf numFmtId="185" fontId="41" fillId="0" borderId="33" xfId="0" applyNumberFormat="1" applyFont="1" applyBorder="1" applyAlignment="1">
      <alignment horizontal="center" vertical="center" shrinkToFit="1"/>
    </xf>
    <xf numFmtId="185" fontId="41" fillId="0" borderId="34" xfId="0" applyNumberFormat="1" applyFont="1" applyBorder="1" applyAlignment="1">
      <alignment horizontal="center" vertical="center" shrinkToFit="1"/>
    </xf>
    <xf numFmtId="185" fontId="53" fillId="4" borderId="14" xfId="0" applyNumberFormat="1" applyFont="1" applyFill="1" applyBorder="1" applyAlignment="1">
      <alignment horizontal="center" vertical="center" shrinkToFit="1"/>
    </xf>
    <xf numFmtId="185" fontId="53" fillId="4" borderId="35" xfId="0" applyNumberFormat="1" applyFont="1" applyFill="1" applyBorder="1" applyAlignment="1">
      <alignment horizontal="center" vertical="center" shrinkToFit="1"/>
    </xf>
    <xf numFmtId="185" fontId="53" fillId="4" borderId="15" xfId="0" applyNumberFormat="1" applyFont="1" applyFill="1" applyBorder="1" applyAlignment="1">
      <alignment horizontal="center" vertical="center" shrinkToFit="1"/>
    </xf>
    <xf numFmtId="185" fontId="53" fillId="4" borderId="27" xfId="0" applyNumberFormat="1" applyFont="1" applyFill="1" applyBorder="1" applyAlignment="1">
      <alignment horizontal="center" vertical="center" shrinkToFit="1"/>
    </xf>
    <xf numFmtId="0" fontId="44" fillId="0" borderId="17" xfId="0" applyFont="1" applyBorder="1" applyAlignment="1">
      <alignment horizontal="center" vertical="center" wrapText="1"/>
    </xf>
    <xf numFmtId="185" fontId="53" fillId="4" borderId="42" xfId="0" applyNumberFormat="1" applyFont="1" applyFill="1" applyBorder="1" applyAlignment="1">
      <alignment horizontal="center" vertical="center"/>
    </xf>
    <xf numFmtId="185" fontId="53" fillId="4" borderId="43" xfId="0" applyNumberFormat="1" applyFont="1" applyFill="1" applyBorder="1" applyAlignment="1">
      <alignment horizontal="center" vertical="center"/>
    </xf>
    <xf numFmtId="0" fontId="43" fillId="3" borderId="1" xfId="1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41" fillId="5" borderId="30" xfId="10" applyFont="1" applyFill="1" applyBorder="1" applyAlignment="1" applyProtection="1">
      <alignment horizontal="center" vertical="center" shrinkToFit="1"/>
      <protection locked="0"/>
    </xf>
    <xf numFmtId="0" fontId="0" fillId="0" borderId="42" xfId="0" applyBorder="1" applyAlignment="1" applyProtection="1">
      <alignment horizontal="center" vertical="center" shrinkToFit="1"/>
      <protection locked="0"/>
    </xf>
    <xf numFmtId="0" fontId="0" fillId="0" borderId="43" xfId="0" applyBorder="1" applyAlignment="1" applyProtection="1">
      <alignment horizontal="center" vertical="center" shrinkToFit="1"/>
      <protection locked="0"/>
    </xf>
    <xf numFmtId="0" fontId="43" fillId="0" borderId="17" xfId="10" applyFont="1" applyBorder="1" applyAlignment="1">
      <alignment horizontal="center" vertical="center"/>
    </xf>
    <xf numFmtId="0" fontId="43" fillId="0" borderId="12" xfId="10" applyFont="1" applyBorder="1" applyAlignment="1">
      <alignment horizontal="center" vertical="center"/>
    </xf>
    <xf numFmtId="0" fontId="43" fillId="0" borderId="3" xfId="10" applyFont="1" applyBorder="1" applyAlignment="1">
      <alignment horizontal="center" vertical="center"/>
    </xf>
    <xf numFmtId="0" fontId="36" fillId="0" borderId="3" xfId="10" applyFont="1" applyBorder="1" applyAlignment="1">
      <alignment horizontal="center" vertical="center"/>
    </xf>
    <xf numFmtId="0" fontId="43" fillId="0" borderId="94" xfId="10" applyFont="1" applyBorder="1" applyAlignment="1">
      <alignment horizontal="center" vertical="center" wrapText="1"/>
    </xf>
    <xf numFmtId="0" fontId="36" fillId="0" borderId="95" xfId="10" applyFont="1" applyBorder="1" applyAlignment="1">
      <alignment horizontal="center" vertical="center" wrapText="1"/>
    </xf>
    <xf numFmtId="0" fontId="43" fillId="0" borderId="91" xfId="10" applyFont="1" applyBorder="1">
      <alignment vertical="center"/>
    </xf>
    <xf numFmtId="0" fontId="36" fillId="0" borderId="92" xfId="10" applyFont="1" applyBorder="1">
      <alignment vertical="center"/>
    </xf>
    <xf numFmtId="0" fontId="36" fillId="0" borderId="93" xfId="10" applyFont="1" applyBorder="1">
      <alignment vertical="center"/>
    </xf>
    <xf numFmtId="0" fontId="43" fillId="0" borderId="96" xfId="10" applyFont="1" applyBorder="1">
      <alignment vertical="center"/>
    </xf>
    <xf numFmtId="0" fontId="36" fillId="0" borderId="97" xfId="10" applyFont="1" applyBorder="1">
      <alignment vertical="center"/>
    </xf>
    <xf numFmtId="0" fontId="36" fillId="0" borderId="98" xfId="10" applyFont="1" applyBorder="1">
      <alignment vertical="center"/>
    </xf>
    <xf numFmtId="0" fontId="134" fillId="0" borderId="29" xfId="10" applyFont="1" applyBorder="1" applyAlignment="1">
      <alignment vertical="center" textRotation="255"/>
    </xf>
    <xf numFmtId="0" fontId="44" fillId="0" borderId="3" xfId="10" applyFont="1" applyBorder="1" applyProtection="1">
      <alignment vertical="center"/>
      <protection locked="0"/>
    </xf>
    <xf numFmtId="0" fontId="44" fillId="0" borderId="5" xfId="10" applyFont="1" applyBorder="1" applyProtection="1">
      <alignment vertical="center"/>
      <protection locked="0"/>
    </xf>
    <xf numFmtId="0" fontId="134" fillId="0" borderId="53" xfId="10" applyFont="1" applyBorder="1" applyAlignment="1">
      <alignment horizontal="center" vertical="center"/>
    </xf>
    <xf numFmtId="0" fontId="134" fillId="0" borderId="54" xfId="10" applyFont="1" applyBorder="1" applyAlignment="1">
      <alignment horizontal="center" vertical="center"/>
    </xf>
    <xf numFmtId="0" fontId="44" fillId="0" borderId="2" xfId="10" applyFont="1" applyBorder="1" applyProtection="1">
      <alignment vertical="center"/>
      <protection locked="0"/>
    </xf>
    <xf numFmtId="0" fontId="43" fillId="0" borderId="14" xfId="10" applyFont="1" applyBorder="1" applyAlignment="1">
      <alignment horizontal="center" vertical="center"/>
    </xf>
    <xf numFmtId="0" fontId="36" fillId="0" borderId="14" xfId="10" applyFont="1" applyBorder="1" applyAlignment="1">
      <alignment horizontal="center" vertical="center"/>
    </xf>
    <xf numFmtId="0" fontId="53" fillId="0" borderId="33" xfId="10" applyFont="1" applyBorder="1" applyAlignment="1">
      <alignment horizontal="center" vertical="center"/>
    </xf>
    <xf numFmtId="0" fontId="53" fillId="0" borderId="14" xfId="10" applyFont="1" applyBorder="1">
      <alignment vertical="center"/>
    </xf>
    <xf numFmtId="0" fontId="53" fillId="0" borderId="64" xfId="10" applyFont="1" applyBorder="1">
      <alignment vertical="center"/>
    </xf>
    <xf numFmtId="0" fontId="53" fillId="0" borderId="34" xfId="10" applyFont="1" applyBorder="1">
      <alignment vertical="center"/>
    </xf>
    <xf numFmtId="0" fontId="53" fillId="0" borderId="15" xfId="10" applyFont="1" applyBorder="1">
      <alignment vertical="center"/>
    </xf>
    <xf numFmtId="0" fontId="53" fillId="0" borderId="65" xfId="10" applyFont="1" applyBorder="1">
      <alignment vertical="center"/>
    </xf>
    <xf numFmtId="38" fontId="53" fillId="4" borderId="14" xfId="10" applyNumberFormat="1" applyFont="1" applyFill="1" applyBorder="1" applyAlignment="1">
      <alignment horizontal="center" vertical="center"/>
    </xf>
    <xf numFmtId="0" fontId="53" fillId="4" borderId="35" xfId="10" applyFont="1" applyFill="1" applyBorder="1" applyAlignment="1">
      <alignment horizontal="center" vertical="center"/>
    </xf>
    <xf numFmtId="0" fontId="53" fillId="4" borderId="15" xfId="10" applyFont="1" applyFill="1" applyBorder="1" applyAlignment="1">
      <alignment horizontal="center" vertical="center"/>
    </xf>
    <xf numFmtId="0" fontId="53" fillId="4" borderId="27" xfId="10" applyFont="1" applyFill="1" applyBorder="1" applyAlignment="1">
      <alignment horizontal="center" vertical="center"/>
    </xf>
    <xf numFmtId="0" fontId="53" fillId="0" borderId="33" xfId="10" applyFont="1" applyBorder="1" applyAlignment="1">
      <alignment horizontal="center" vertical="center" shrinkToFit="1"/>
    </xf>
    <xf numFmtId="0" fontId="53" fillId="0" borderId="64" xfId="10" applyFont="1" applyBorder="1" applyAlignment="1">
      <alignment vertical="center" shrinkToFit="1"/>
    </xf>
    <xf numFmtId="0" fontId="53" fillId="0" borderId="34" xfId="10" applyFont="1" applyBorder="1" applyAlignment="1">
      <alignment vertical="center" shrinkToFit="1"/>
    </xf>
    <xf numFmtId="0" fontId="53" fillId="0" borderId="65" xfId="10" applyFont="1" applyBorder="1" applyAlignment="1">
      <alignment vertical="center" shrinkToFit="1"/>
    </xf>
    <xf numFmtId="0" fontId="53" fillId="4" borderId="14" xfId="10" applyFont="1" applyFill="1" applyBorder="1" applyAlignment="1">
      <alignment horizontal="center" vertical="center"/>
    </xf>
    <xf numFmtId="0" fontId="43" fillId="0" borderId="3" xfId="10" applyFont="1" applyBorder="1" applyProtection="1">
      <alignment vertical="center"/>
      <protection locked="0"/>
    </xf>
    <xf numFmtId="0" fontId="36" fillId="0" borderId="5" xfId="10" applyFont="1" applyBorder="1" applyProtection="1">
      <alignment vertical="center"/>
      <protection locked="0"/>
    </xf>
    <xf numFmtId="0" fontId="134" fillId="0" borderId="17" xfId="10" applyFont="1" applyBorder="1" applyAlignment="1">
      <alignment vertical="center" textRotation="255"/>
    </xf>
    <xf numFmtId="0" fontId="41" fillId="4" borderId="30" xfId="10" applyFont="1" applyFill="1" applyBorder="1" applyAlignment="1">
      <alignment horizontal="center" vertical="center" shrinkToFit="1"/>
    </xf>
    <xf numFmtId="0" fontId="41" fillId="4" borderId="43" xfId="10" applyFont="1" applyFill="1" applyBorder="1" applyAlignment="1">
      <alignment horizontal="center" vertical="center" shrinkToFit="1"/>
    </xf>
    <xf numFmtId="0" fontId="43" fillId="0" borderId="13" xfId="10" applyFont="1" applyBorder="1" applyAlignment="1">
      <alignment horizontal="center" vertical="center"/>
    </xf>
    <xf numFmtId="0" fontId="36" fillId="0" borderId="13" xfId="10" applyFont="1" applyBorder="1">
      <alignment vertical="center"/>
    </xf>
    <xf numFmtId="0" fontId="36" fillId="0" borderId="2" xfId="10" applyFont="1" applyBorder="1" applyAlignment="1">
      <alignment horizontal="center" vertical="center"/>
    </xf>
    <xf numFmtId="0" fontId="36" fillId="0" borderId="5" xfId="10" applyFont="1" applyBorder="1" applyAlignment="1">
      <alignment horizontal="center" vertical="center"/>
    </xf>
    <xf numFmtId="0" fontId="43" fillId="0" borderId="13" xfId="10" applyFont="1" applyBorder="1" applyAlignment="1">
      <alignment horizontal="center" vertical="center" shrinkToFit="1"/>
    </xf>
    <xf numFmtId="0" fontId="36" fillId="0" borderId="13" xfId="10" applyFont="1" applyBorder="1" applyAlignment="1">
      <alignment vertical="center" shrinkToFit="1"/>
    </xf>
    <xf numFmtId="0" fontId="132" fillId="0" borderId="1" xfId="10" applyFont="1" applyBorder="1" applyAlignment="1">
      <alignment horizontal="center" vertical="center"/>
    </xf>
    <xf numFmtId="0" fontId="41" fillId="0" borderId="7" xfId="10" applyFont="1" applyBorder="1" applyAlignment="1">
      <alignment horizontal="center" vertical="center"/>
    </xf>
    <xf numFmtId="0" fontId="36" fillId="0" borderId="4" xfId="10" applyFont="1" applyBorder="1" applyAlignment="1">
      <alignment horizontal="center" vertical="center"/>
    </xf>
    <xf numFmtId="0" fontId="36" fillId="0" borderId="11" xfId="10" applyFont="1" applyBorder="1" applyAlignment="1">
      <alignment horizontal="center" vertical="center"/>
    </xf>
    <xf numFmtId="49" fontId="43" fillId="0" borderId="13" xfId="10" applyNumberFormat="1" applyFont="1" applyBorder="1">
      <alignment vertical="center"/>
    </xf>
    <xf numFmtId="0" fontId="43" fillId="0" borderId="17" xfId="10" applyFont="1" applyBorder="1">
      <alignment vertical="center"/>
    </xf>
    <xf numFmtId="0" fontId="0" fillId="0" borderId="29" xfId="0" applyBorder="1">
      <alignment vertical="center"/>
    </xf>
    <xf numFmtId="0" fontId="0" fillId="0" borderId="12" xfId="0" applyBorder="1">
      <alignment vertical="center"/>
    </xf>
    <xf numFmtId="0" fontId="134" fillId="0" borderId="33" xfId="10" applyFont="1" applyBorder="1" applyAlignment="1">
      <alignment horizontal="center" vertical="center"/>
    </xf>
    <xf numFmtId="0" fontId="134" fillId="0" borderId="14" xfId="10" applyFont="1" applyBorder="1">
      <alignment vertical="center"/>
    </xf>
    <xf numFmtId="0" fontId="134" fillId="0" borderId="64" xfId="10" applyFont="1" applyBorder="1">
      <alignment vertical="center"/>
    </xf>
    <xf numFmtId="0" fontId="134" fillId="0" borderId="34" xfId="10" applyFont="1" applyBorder="1">
      <alignment vertical="center"/>
    </xf>
    <xf numFmtId="0" fontId="134" fillId="0" borderId="15" xfId="10" applyFont="1" applyBorder="1">
      <alignment vertical="center"/>
    </xf>
    <xf numFmtId="0" fontId="134" fillId="0" borderId="65" xfId="10" applyFont="1" applyBorder="1">
      <alignment vertical="center"/>
    </xf>
    <xf numFmtId="38" fontId="41" fillId="4" borderId="14" xfId="10" applyNumberFormat="1" applyFont="1" applyFill="1" applyBorder="1" applyAlignment="1">
      <alignment horizontal="center" vertical="center"/>
    </xf>
    <xf numFmtId="0" fontId="41" fillId="4" borderId="35" xfId="10" applyFont="1" applyFill="1" applyBorder="1" applyAlignment="1">
      <alignment horizontal="center" vertical="center"/>
    </xf>
    <xf numFmtId="0" fontId="41" fillId="4" borderId="15" xfId="10" applyFont="1" applyFill="1" applyBorder="1" applyAlignment="1">
      <alignment horizontal="center" vertical="center"/>
    </xf>
    <xf numFmtId="0" fontId="41" fillId="4" borderId="27" xfId="10" applyFont="1" applyFill="1" applyBorder="1" applyAlignment="1">
      <alignment horizontal="center" vertical="center"/>
    </xf>
    <xf numFmtId="0" fontId="134" fillId="0" borderId="33" xfId="10" applyFont="1" applyBorder="1" applyAlignment="1">
      <alignment horizontal="center" vertical="center" shrinkToFit="1"/>
    </xf>
    <xf numFmtId="0" fontId="134" fillId="0" borderId="64" xfId="10" applyFont="1" applyBorder="1" applyAlignment="1">
      <alignment vertical="center" shrinkToFit="1"/>
    </xf>
    <xf numFmtId="0" fontId="134" fillId="0" borderId="34" xfId="10" applyFont="1" applyBorder="1" applyAlignment="1">
      <alignment vertical="center" shrinkToFit="1"/>
    </xf>
    <xf numFmtId="0" fontId="134" fillId="0" borderId="65" xfId="10" applyFont="1" applyBorder="1" applyAlignment="1">
      <alignment vertical="center" shrinkToFit="1"/>
    </xf>
    <xf numFmtId="0" fontId="41" fillId="4" borderId="14" xfId="10" applyFont="1" applyFill="1" applyBorder="1" applyAlignment="1">
      <alignment horizontal="center" vertical="center"/>
    </xf>
    <xf numFmtId="0" fontId="134" fillId="0" borderId="53" xfId="10" applyFont="1" applyBorder="1" applyAlignment="1">
      <alignment horizontal="center" vertical="center" shrinkToFit="1"/>
    </xf>
    <xf numFmtId="0" fontId="134" fillId="0" borderId="54" xfId="10" applyFont="1" applyBorder="1" applyAlignment="1">
      <alignment horizontal="center" vertical="center" shrinkToFit="1"/>
    </xf>
    <xf numFmtId="0" fontId="134" fillId="0" borderId="33" xfId="10" applyFont="1" applyBorder="1" applyAlignment="1">
      <alignment vertical="center" shrinkToFit="1"/>
    </xf>
    <xf numFmtId="0" fontId="134" fillId="0" borderId="14" xfId="10" applyFont="1" applyBorder="1" applyAlignment="1">
      <alignment vertical="center" shrinkToFit="1"/>
    </xf>
    <xf numFmtId="0" fontId="134" fillId="0" borderId="15" xfId="10" applyFont="1" applyBorder="1" applyAlignment="1">
      <alignment vertical="center" shrinkToFit="1"/>
    </xf>
    <xf numFmtId="38" fontId="41" fillId="4" borderId="14" xfId="11" applyFont="1" applyFill="1" applyBorder="1" applyAlignment="1" applyProtection="1">
      <alignment horizontal="center" vertical="center"/>
    </xf>
    <xf numFmtId="38" fontId="41" fillId="4" borderId="35" xfId="11" applyFont="1" applyFill="1" applyBorder="1" applyAlignment="1">
      <alignment horizontal="center" vertical="center"/>
    </xf>
    <xf numFmtId="38" fontId="41" fillId="4" borderId="15" xfId="11" applyFont="1" applyFill="1" applyBorder="1" applyAlignment="1">
      <alignment horizontal="center" vertical="center"/>
    </xf>
    <xf numFmtId="38" fontId="41" fillId="4" borderId="27" xfId="11" applyFont="1" applyFill="1" applyBorder="1" applyAlignment="1">
      <alignment horizontal="center" vertical="center"/>
    </xf>
    <xf numFmtId="0" fontId="135" fillId="0" borderId="52" xfId="10" applyFont="1" applyBorder="1" applyAlignment="1">
      <alignment horizontal="center" vertical="center"/>
    </xf>
    <xf numFmtId="0" fontId="135" fillId="0" borderId="0" xfId="10" applyFont="1" applyAlignment="1">
      <alignment horizontal="center" vertical="center"/>
    </xf>
    <xf numFmtId="0" fontId="135" fillId="0" borderId="34" xfId="10" applyFont="1" applyBorder="1" applyAlignment="1">
      <alignment horizontal="center" vertical="center"/>
    </xf>
    <xf numFmtId="0" fontId="135" fillId="0" borderId="15" xfId="10" applyFont="1" applyBorder="1" applyAlignment="1">
      <alignment horizontal="center" vertical="center"/>
    </xf>
    <xf numFmtId="0" fontId="132" fillId="4" borderId="30" xfId="10" applyFont="1" applyFill="1" applyBorder="1" applyAlignment="1">
      <alignment horizontal="center" vertical="center" shrinkToFit="1"/>
    </xf>
    <xf numFmtId="0" fontId="132" fillId="4" borderId="43" xfId="10" applyFont="1" applyFill="1" applyBorder="1" applyAlignment="1">
      <alignment horizontal="center" vertical="center" shrinkToFit="1"/>
    </xf>
    <xf numFmtId="0" fontId="43" fillId="0" borderId="5" xfId="10" applyFont="1" applyBorder="1">
      <alignment vertical="center"/>
    </xf>
    <xf numFmtId="0" fontId="132" fillId="5" borderId="13" xfId="10" applyFont="1" applyFill="1" applyBorder="1" applyAlignment="1" applyProtection="1">
      <alignment horizontal="center" vertical="center"/>
      <protection locked="0"/>
    </xf>
    <xf numFmtId="0" fontId="132" fillId="5" borderId="13" xfId="10" applyFont="1" applyFill="1" applyBorder="1" applyProtection="1">
      <alignment vertical="center"/>
      <protection locked="0"/>
    </xf>
    <xf numFmtId="0" fontId="43" fillId="0" borderId="13" xfId="10" applyFont="1" applyBorder="1">
      <alignment vertical="center"/>
    </xf>
    <xf numFmtId="0" fontId="43" fillId="0" borderId="2" xfId="10" applyFont="1" applyBorder="1" applyAlignment="1">
      <alignment horizontal="center" vertical="center"/>
    </xf>
    <xf numFmtId="0" fontId="135" fillId="0" borderId="8" xfId="10" applyFont="1" applyBorder="1" applyAlignment="1">
      <alignment horizontal="center" vertical="center" wrapText="1"/>
    </xf>
    <xf numFmtId="0" fontId="135" fillId="0" borderId="0" xfId="10" applyFont="1" applyAlignment="1">
      <alignment horizontal="center" vertical="center" wrapText="1"/>
    </xf>
    <xf numFmtId="0" fontId="132" fillId="0" borderId="7" xfId="10" applyFont="1" applyBorder="1" applyAlignment="1">
      <alignment horizontal="center" vertical="center"/>
    </xf>
    <xf numFmtId="0" fontId="43" fillId="0" borderId="4" xfId="10" applyFont="1" applyBorder="1" applyAlignment="1">
      <alignment horizontal="center" vertical="center"/>
    </xf>
    <xf numFmtId="0" fontId="43" fillId="0" borderId="11" xfId="10" applyFont="1" applyBorder="1" applyAlignment="1">
      <alignment horizontal="center" vertical="center"/>
    </xf>
    <xf numFmtId="0" fontId="44" fillId="0" borderId="2" xfId="10" applyFont="1" applyBorder="1" applyAlignment="1" applyProtection="1">
      <alignment vertical="center" shrinkToFit="1"/>
      <protection locked="0"/>
    </xf>
    <xf numFmtId="0" fontId="44" fillId="0" borderId="5" xfId="10" applyFont="1" applyBorder="1" applyAlignment="1" applyProtection="1">
      <alignment vertical="center" shrinkToFit="1"/>
      <protection locked="0"/>
    </xf>
    <xf numFmtId="0" fontId="44" fillId="0" borderId="3" xfId="10" applyFont="1" applyBorder="1" applyAlignment="1" applyProtection="1">
      <alignment vertical="center" shrinkToFit="1"/>
      <protection locked="0"/>
    </xf>
    <xf numFmtId="0" fontId="43" fillId="0" borderId="3" xfId="10" applyFont="1" applyBorder="1" applyAlignment="1">
      <alignment horizontal="center" vertical="center" shrinkToFit="1"/>
    </xf>
    <xf numFmtId="0" fontId="36" fillId="0" borderId="2" xfId="10" applyFont="1" applyBorder="1" applyAlignment="1">
      <alignment horizontal="center" vertical="center" shrinkToFit="1"/>
    </xf>
    <xf numFmtId="0" fontId="36" fillId="0" borderId="5" xfId="10" applyFont="1" applyBorder="1" applyAlignment="1">
      <alignment horizontal="center" vertical="center" shrinkToFit="1"/>
    </xf>
    <xf numFmtId="0" fontId="43" fillId="0" borderId="3" xfId="10" applyFont="1" applyBorder="1">
      <alignment vertical="center"/>
    </xf>
    <xf numFmtId="0" fontId="36" fillId="0" borderId="2" xfId="10" applyFont="1" applyBorder="1">
      <alignment vertical="center"/>
    </xf>
    <xf numFmtId="0" fontId="43" fillId="0" borderId="13" xfId="10" applyFont="1" applyBorder="1" applyAlignment="1" applyProtection="1">
      <alignment horizontal="left" vertical="center"/>
      <protection locked="0"/>
    </xf>
    <xf numFmtId="38" fontId="41" fillId="4" borderId="14" xfId="10" applyNumberFormat="1" applyFont="1" applyFill="1" applyBorder="1" applyAlignment="1">
      <alignment horizontal="center" vertical="center" shrinkToFit="1"/>
    </xf>
    <xf numFmtId="0" fontId="41" fillId="4" borderId="35" xfId="10" applyFont="1" applyFill="1" applyBorder="1" applyAlignment="1">
      <alignment horizontal="center" vertical="center" shrinkToFit="1"/>
    </xf>
    <xf numFmtId="0" fontId="41" fillId="4" borderId="15" xfId="10" applyFont="1" applyFill="1" applyBorder="1" applyAlignment="1">
      <alignment horizontal="center" vertical="center" shrinkToFit="1"/>
    </xf>
    <xf numFmtId="0" fontId="41" fillId="4" borderId="27" xfId="10" applyFont="1" applyFill="1" applyBorder="1" applyAlignment="1">
      <alignment horizontal="center" vertical="center" shrinkToFit="1"/>
    </xf>
    <xf numFmtId="0" fontId="41" fillId="4" borderId="14" xfId="10" applyFont="1" applyFill="1" applyBorder="1" applyAlignment="1">
      <alignment horizontal="center" vertical="center" shrinkToFit="1"/>
    </xf>
    <xf numFmtId="0" fontId="134" fillId="0" borderId="0" xfId="10" applyFont="1" applyAlignment="1">
      <alignment vertical="center" shrinkToFit="1"/>
    </xf>
    <xf numFmtId="38" fontId="41" fillId="0" borderId="0" xfId="11" applyFont="1" applyFill="1" applyBorder="1" applyAlignment="1" applyProtection="1">
      <alignment horizontal="center" vertical="center" shrinkToFit="1"/>
    </xf>
    <xf numFmtId="38" fontId="41" fillId="0" borderId="0" xfId="11" applyFont="1" applyFill="1" applyBorder="1" applyAlignment="1">
      <alignment horizontal="center" vertical="center" shrinkToFit="1"/>
    </xf>
    <xf numFmtId="38" fontId="41" fillId="0" borderId="15" xfId="11" applyFont="1" applyFill="1" applyBorder="1" applyAlignment="1">
      <alignment horizontal="center" vertical="center" shrinkToFit="1"/>
    </xf>
    <xf numFmtId="0" fontId="135" fillId="0" borderId="0" xfId="10" applyFont="1" applyAlignment="1">
      <alignment horizontal="center" vertical="center" shrinkToFit="1"/>
    </xf>
    <xf numFmtId="0" fontId="135" fillId="0" borderId="15" xfId="10" applyFont="1" applyBorder="1" applyAlignment="1">
      <alignment horizontal="center" vertical="center" shrinkToFit="1"/>
    </xf>
    <xf numFmtId="0" fontId="134" fillId="0" borderId="29" xfId="10" applyFont="1" applyBorder="1" applyAlignment="1">
      <alignment vertical="center" textRotation="255" shrinkToFit="1"/>
    </xf>
    <xf numFmtId="0" fontId="43" fillId="0" borderId="13" xfId="10" applyFont="1" applyBorder="1" applyAlignment="1">
      <alignment horizontal="center" vertical="center" wrapText="1"/>
    </xf>
    <xf numFmtId="0" fontId="0" fillId="0" borderId="13" xfId="0" applyBorder="1" applyAlignment="1">
      <alignment horizontal="center" vertical="center" wrapText="1"/>
    </xf>
    <xf numFmtId="0" fontId="43" fillId="5" borderId="13" xfId="10"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43" xfId="0" applyBorder="1" applyAlignment="1">
      <alignment horizontal="center" vertical="center" shrinkToFit="1"/>
    </xf>
    <xf numFmtId="0" fontId="132" fillId="5" borderId="17" xfId="10" applyFont="1" applyFill="1" applyBorder="1" applyAlignment="1" applyProtection="1">
      <alignment horizontal="center" vertical="center" shrinkToFit="1"/>
      <protection locked="0"/>
    </xf>
    <xf numFmtId="0" fontId="132" fillId="5" borderId="17" xfId="10" applyFont="1" applyFill="1" applyBorder="1" applyAlignment="1" applyProtection="1">
      <alignment vertical="center" shrinkToFit="1"/>
      <protection locked="0"/>
    </xf>
    <xf numFmtId="0" fontId="36" fillId="0" borderId="0" xfId="19" applyFont="1" applyAlignment="1">
      <alignment vertical="center" wrapText="1"/>
    </xf>
    <xf numFmtId="0" fontId="44" fillId="0" borderId="1" xfId="19"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4" xfId="0" applyBorder="1" applyAlignment="1">
      <alignment vertical="top"/>
    </xf>
    <xf numFmtId="0" fontId="0" fillId="0" borderId="10" xfId="0" applyBorder="1" applyAlignment="1">
      <alignment vertical="top"/>
    </xf>
    <xf numFmtId="0" fontId="0" fillId="0" borderId="11" xfId="0" applyBorder="1" applyAlignment="1">
      <alignment vertical="top"/>
    </xf>
    <xf numFmtId="0" fontId="48" fillId="0" borderId="0" xfId="19" applyFont="1" applyAlignment="1">
      <alignment horizontal="left" vertical="center" wrapText="1"/>
    </xf>
    <xf numFmtId="0" fontId="143" fillId="0" borderId="0" xfId="0" applyFont="1" applyAlignment="1">
      <alignment horizontal="left" vertical="center"/>
    </xf>
    <xf numFmtId="0" fontId="46" fillId="0" borderId="0" xfId="10" applyFont="1" applyAlignment="1">
      <alignment horizontal="left" vertical="center" wrapText="1"/>
    </xf>
    <xf numFmtId="0" fontId="42" fillId="3" borderId="0" xfId="10" applyFont="1" applyFill="1" applyAlignment="1" applyProtection="1">
      <alignment horizontal="left" vertical="center" shrinkToFit="1"/>
      <protection locked="0"/>
    </xf>
    <xf numFmtId="0" fontId="42" fillId="3" borderId="9" xfId="10" applyFont="1" applyFill="1" applyBorder="1" applyAlignment="1" applyProtection="1">
      <alignment horizontal="left" vertical="center" shrinkToFit="1"/>
      <protection locked="0"/>
    </xf>
    <xf numFmtId="0" fontId="42" fillId="0" borderId="0" xfId="10" applyFont="1">
      <alignment vertical="center"/>
    </xf>
    <xf numFmtId="0" fontId="42" fillId="0" borderId="9" xfId="10" applyFont="1" applyBorder="1">
      <alignment vertical="center"/>
    </xf>
    <xf numFmtId="0" fontId="42" fillId="0" borderId="0" xfId="10" applyFont="1" applyAlignment="1">
      <alignment horizontal="center" vertical="center" shrinkToFit="1"/>
    </xf>
    <xf numFmtId="0" fontId="42" fillId="0" borderId="9" xfId="10" applyFont="1" applyBorder="1" applyAlignment="1">
      <alignment horizontal="center" vertical="center" shrinkToFit="1"/>
    </xf>
    <xf numFmtId="0" fontId="42" fillId="0" borderId="0" xfId="10" applyFont="1" applyAlignment="1" applyProtection="1">
      <alignment horizontal="left" vertical="center" shrinkToFit="1"/>
      <protection locked="0"/>
    </xf>
    <xf numFmtId="0" fontId="42" fillId="0" borderId="9" xfId="10" applyFont="1" applyBorder="1" applyAlignment="1" applyProtection="1">
      <alignment horizontal="left" vertical="center" shrinkToFit="1"/>
      <protection locked="0"/>
    </xf>
    <xf numFmtId="0" fontId="19" fillId="0" borderId="0" xfId="10" applyFont="1" applyAlignment="1">
      <alignment vertical="top" wrapText="1"/>
    </xf>
    <xf numFmtId="0" fontId="19" fillId="0" borderId="10" xfId="10" applyFont="1" applyBorder="1" applyAlignment="1">
      <alignment horizontal="center" vertical="top" wrapText="1"/>
    </xf>
    <xf numFmtId="0" fontId="42" fillId="0" borderId="6" xfId="10" applyFont="1" applyBorder="1" applyAlignment="1"/>
    <xf numFmtId="0" fontId="42" fillId="0" borderId="7" xfId="10" applyFont="1" applyBorder="1" applyAlignment="1"/>
    <xf numFmtId="0" fontId="42" fillId="0" borderId="10" xfId="10" applyFont="1" applyBorder="1">
      <alignment vertical="center"/>
    </xf>
    <xf numFmtId="0" fontId="42" fillId="0" borderId="11" xfId="10" applyFont="1" applyBorder="1">
      <alignment vertical="center"/>
    </xf>
    <xf numFmtId="0" fontId="42" fillId="3" borderId="10" xfId="10" applyFont="1" applyFill="1" applyBorder="1" applyAlignment="1" applyProtection="1">
      <alignment horizontal="center" vertical="center" shrinkToFit="1"/>
      <protection locked="0"/>
    </xf>
    <xf numFmtId="0" fontId="42" fillId="4" borderId="6" xfId="0" applyFont="1" applyFill="1" applyBorder="1" applyAlignment="1">
      <alignment horizontal="right" vertical="center" shrinkToFit="1"/>
    </xf>
    <xf numFmtId="0" fontId="36" fillId="4" borderId="6" xfId="0" applyFont="1" applyFill="1" applyBorder="1" applyAlignment="1">
      <alignment horizontal="center" vertical="center" shrinkToFit="1"/>
    </xf>
    <xf numFmtId="0" fontId="0" fillId="0" borderId="6" xfId="0" applyBorder="1" applyAlignment="1">
      <alignment horizontal="center" vertical="center" shrinkToFit="1"/>
    </xf>
    <xf numFmtId="0" fontId="36" fillId="4" borderId="6" xfId="0" applyFont="1" applyFill="1" applyBorder="1" applyAlignment="1">
      <alignment horizontal="right" vertical="center" shrinkToFit="1"/>
    </xf>
    <xf numFmtId="0" fontId="42" fillId="0" borderId="6" xfId="10" applyFont="1" applyBorder="1">
      <alignment vertical="center"/>
    </xf>
    <xf numFmtId="0" fontId="42" fillId="0" borderId="7" xfId="10" applyFont="1" applyBorder="1">
      <alignment vertical="center"/>
    </xf>
    <xf numFmtId="0" fontId="42" fillId="0" borderId="6" xfId="10" applyFont="1" applyBorder="1" applyAlignment="1">
      <alignment horizontal="left" vertical="center" wrapText="1"/>
    </xf>
    <xf numFmtId="0" fontId="42" fillId="0" borderId="10" xfId="10" applyFont="1" applyBorder="1" applyAlignment="1">
      <alignment horizontal="left" vertical="center"/>
    </xf>
    <xf numFmtId="0" fontId="42" fillId="0" borderId="6" xfId="10" applyFont="1" applyBorder="1" applyAlignment="1">
      <alignment horizontal="distributed" vertical="center"/>
    </xf>
    <xf numFmtId="0" fontId="14" fillId="3" borderId="6" xfId="10" applyFont="1" applyFill="1" applyBorder="1" applyAlignment="1" applyProtection="1">
      <alignment horizontal="center" vertical="center" shrinkToFit="1"/>
      <protection locked="0"/>
    </xf>
    <xf numFmtId="0" fontId="5" fillId="0" borderId="6" xfId="10" applyBorder="1" applyAlignment="1" applyProtection="1">
      <alignment horizontal="center" vertical="center" shrinkToFit="1"/>
      <protection locked="0"/>
    </xf>
    <xf numFmtId="0" fontId="42" fillId="0" borderId="10" xfId="10" applyFont="1" applyBorder="1" applyAlignment="1">
      <alignment horizontal="distributed" vertical="center"/>
    </xf>
    <xf numFmtId="0" fontId="14" fillId="3" borderId="10" xfId="10" applyFont="1" applyFill="1" applyBorder="1" applyAlignment="1" applyProtection="1">
      <alignment horizontal="center" vertical="center" shrinkToFit="1"/>
      <protection locked="0"/>
    </xf>
    <xf numFmtId="0" fontId="5" fillId="0" borderId="10" xfId="10" applyBorder="1" applyAlignment="1" applyProtection="1">
      <alignment horizontal="center" vertical="center" shrinkToFit="1"/>
      <protection locked="0"/>
    </xf>
    <xf numFmtId="0" fontId="42" fillId="0" borderId="0" xfId="10" applyFont="1" applyAlignment="1">
      <alignment horizontal="center" vertical="center"/>
    </xf>
    <xf numFmtId="0" fontId="42" fillId="4" borderId="0" xfId="10" applyFont="1" applyFill="1" applyAlignment="1">
      <alignment vertical="center" shrinkToFit="1"/>
    </xf>
    <xf numFmtId="0" fontId="44" fillId="0" borderId="0" xfId="10" applyFont="1" applyAlignment="1">
      <alignment horizontal="center" vertical="center" wrapText="1"/>
    </xf>
    <xf numFmtId="0" fontId="84" fillId="0" borderId="0" xfId="10" applyFont="1" applyAlignment="1">
      <alignment horizontal="center" vertical="center"/>
    </xf>
    <xf numFmtId="0" fontId="42" fillId="3" borderId="0" xfId="10" applyFont="1" applyFill="1" applyAlignment="1" applyProtection="1">
      <alignment horizontal="center" vertical="center" shrinkToFit="1"/>
      <protection locked="0"/>
    </xf>
    <xf numFmtId="0" fontId="5" fillId="0" borderId="0" xfId="10" applyAlignment="1" applyProtection="1">
      <alignment vertical="center" shrinkToFit="1"/>
      <protection locked="0"/>
    </xf>
    <xf numFmtId="0" fontId="42" fillId="0" borderId="0" xfId="10" applyFont="1" applyAlignment="1">
      <alignment horizontal="right" vertical="center"/>
    </xf>
    <xf numFmtId="0" fontId="54" fillId="3" borderId="0" xfId="10" applyFont="1" applyFill="1" applyProtection="1">
      <alignment vertical="center"/>
      <protection locked="0"/>
    </xf>
    <xf numFmtId="0" fontId="157" fillId="3" borderId="0" xfId="0" applyFont="1" applyFill="1" applyProtection="1">
      <alignment vertical="center"/>
      <protection locked="0"/>
    </xf>
    <xf numFmtId="0" fontId="36" fillId="3" borderId="0" xfId="10" applyFont="1" applyFill="1" applyProtection="1">
      <alignment vertical="center"/>
      <protection locked="0"/>
    </xf>
    <xf numFmtId="0" fontId="0" fillId="3" borderId="0" xfId="0" applyFill="1" applyProtection="1">
      <alignment vertical="center"/>
      <protection locked="0"/>
    </xf>
    <xf numFmtId="0" fontId="155" fillId="3" borderId="0" xfId="10" applyFont="1" applyFill="1" applyAlignment="1" applyProtection="1">
      <alignment horizontal="center" vertical="center" shrinkToFit="1"/>
      <protection locked="0"/>
    </xf>
    <xf numFmtId="0" fontId="156" fillId="0" borderId="0" xfId="10" applyFont="1" applyAlignment="1" applyProtection="1">
      <alignment vertical="center" shrinkToFit="1"/>
      <protection locked="0"/>
    </xf>
    <xf numFmtId="0" fontId="155" fillId="3" borderId="10" xfId="10" applyFont="1" applyFill="1" applyBorder="1" applyAlignment="1" applyProtection="1">
      <alignment horizontal="center" vertical="center" shrinkToFit="1"/>
      <protection locked="0"/>
    </xf>
    <xf numFmtId="0" fontId="54" fillId="3" borderId="6" xfId="10" applyFont="1" applyFill="1" applyBorder="1" applyAlignment="1" applyProtection="1">
      <alignment horizontal="center" vertical="center" shrinkToFit="1"/>
      <protection locked="0"/>
    </xf>
    <xf numFmtId="0" fontId="156" fillId="0" borderId="6" xfId="10" applyFont="1" applyBorder="1" applyAlignment="1" applyProtection="1">
      <alignment horizontal="center" vertical="center" shrinkToFit="1"/>
      <protection locked="0"/>
    </xf>
    <xf numFmtId="0" fontId="54" fillId="3" borderId="10" xfId="10" applyFont="1" applyFill="1" applyBorder="1" applyAlignment="1" applyProtection="1">
      <alignment horizontal="center" vertical="center" shrinkToFit="1"/>
      <protection locked="0"/>
    </xf>
    <xf numFmtId="0" fontId="156" fillId="0" borderId="10" xfId="10" applyFont="1" applyBorder="1" applyAlignment="1" applyProtection="1">
      <alignment horizontal="center" vertical="center" shrinkToFit="1"/>
      <protection locked="0"/>
    </xf>
    <xf numFmtId="0" fontId="155" fillId="3" borderId="0" xfId="10" applyFont="1" applyFill="1" applyAlignment="1" applyProtection="1">
      <alignment horizontal="left" vertical="center" shrinkToFit="1"/>
      <protection locked="0"/>
    </xf>
    <xf numFmtId="0" fontId="155" fillId="3" borderId="9" xfId="10" applyFont="1" applyFill="1" applyBorder="1" applyAlignment="1" applyProtection="1">
      <alignment horizontal="left" vertical="center" shrinkToFit="1"/>
      <protection locked="0"/>
    </xf>
    <xf numFmtId="0" fontId="42" fillId="0" borderId="2" xfId="10" applyFont="1" applyBorder="1">
      <alignment vertical="center"/>
    </xf>
    <xf numFmtId="0" fontId="42" fillId="0" borderId="5" xfId="10" applyFont="1" applyBorder="1">
      <alignment vertical="center"/>
    </xf>
    <xf numFmtId="0" fontId="42" fillId="3" borderId="2" xfId="10" applyFont="1" applyFill="1" applyBorder="1" applyAlignment="1" applyProtection="1">
      <alignment horizontal="left" vertical="center" wrapText="1"/>
      <protection locked="0"/>
    </xf>
    <xf numFmtId="0" fontId="42" fillId="3" borderId="5" xfId="10" applyFont="1" applyFill="1" applyBorder="1" applyAlignment="1" applyProtection="1">
      <alignment horizontal="left" vertical="center" wrapText="1"/>
      <protection locked="0"/>
    </xf>
    <xf numFmtId="0" fontId="42" fillId="4" borderId="0" xfId="10" applyFont="1" applyFill="1" applyAlignment="1">
      <alignment horizontal="center" vertical="center" shrinkToFit="1"/>
    </xf>
    <xf numFmtId="0" fontId="19" fillId="0" borderId="0" xfId="10" applyFont="1" applyAlignment="1">
      <alignment horizontal="left" vertical="top" wrapText="1"/>
    </xf>
    <xf numFmtId="0" fontId="42" fillId="4" borderId="0" xfId="10" applyFont="1" applyFill="1" applyAlignment="1">
      <alignment horizontal="right" vertical="center" shrinkToFit="1"/>
    </xf>
    <xf numFmtId="0" fontId="14" fillId="4" borderId="2" xfId="10" applyFont="1" applyFill="1" applyBorder="1" applyAlignment="1">
      <alignment horizontal="center" vertical="center"/>
    </xf>
    <xf numFmtId="0" fontId="0" fillId="4" borderId="2" xfId="0" applyFill="1" applyBorder="1" applyAlignment="1">
      <alignment horizontal="center" vertical="center"/>
    </xf>
    <xf numFmtId="0" fontId="36" fillId="0" borderId="10" xfId="10" applyFont="1" applyBorder="1" applyAlignment="1">
      <alignment horizontal="center" vertical="top"/>
    </xf>
    <xf numFmtId="0" fontId="42" fillId="4" borderId="10" xfId="10" applyFont="1" applyFill="1" applyBorder="1" applyAlignment="1">
      <alignment horizontal="center" vertical="center" shrinkToFit="1"/>
    </xf>
    <xf numFmtId="0" fontId="5" fillId="0" borderId="0" xfId="10" applyAlignment="1">
      <alignment horizontal="center" vertical="center"/>
    </xf>
    <xf numFmtId="0" fontId="5" fillId="0" borderId="0" xfId="10" applyAlignment="1">
      <alignment horizontal="center" vertical="center" wrapText="1"/>
    </xf>
    <xf numFmtId="0" fontId="155" fillId="3" borderId="2" xfId="10" applyFont="1" applyFill="1" applyBorder="1" applyAlignment="1" applyProtection="1">
      <alignment horizontal="left" vertical="center" wrapText="1"/>
      <protection locked="0"/>
    </xf>
    <xf numFmtId="0" fontId="155" fillId="3" borderId="5" xfId="10" applyFont="1" applyFill="1" applyBorder="1" applyAlignment="1" applyProtection="1">
      <alignment horizontal="left" vertical="center" wrapText="1"/>
      <protection locked="0"/>
    </xf>
    <xf numFmtId="0" fontId="42" fillId="3" borderId="2" xfId="10" applyFont="1" applyFill="1" applyBorder="1" applyAlignment="1" applyProtection="1">
      <alignment vertical="center" wrapText="1"/>
      <protection locked="0"/>
    </xf>
    <xf numFmtId="0" fontId="42" fillId="3" borderId="5" xfId="10" applyFont="1" applyFill="1" applyBorder="1" applyAlignment="1" applyProtection="1">
      <alignment vertical="center" wrapText="1"/>
      <protection locked="0"/>
    </xf>
    <xf numFmtId="0" fontId="42" fillId="3" borderId="0" xfId="10" applyFont="1" applyFill="1" applyAlignment="1" applyProtection="1">
      <alignment vertical="center" shrinkToFit="1"/>
      <protection locked="0"/>
    </xf>
    <xf numFmtId="0" fontId="42" fillId="0" borderId="6" xfId="10" applyFont="1" applyBorder="1" applyAlignment="1">
      <alignment horizontal="center" vertical="center"/>
    </xf>
    <xf numFmtId="0" fontId="42" fillId="3" borderId="6" xfId="10" applyFont="1" applyFill="1" applyBorder="1" applyAlignment="1" applyProtection="1">
      <alignment vertical="center" shrinkToFit="1"/>
      <protection locked="0"/>
    </xf>
    <xf numFmtId="0" fontId="42" fillId="3" borderId="7" xfId="10" applyFont="1" applyFill="1" applyBorder="1" applyAlignment="1" applyProtection="1">
      <alignment vertical="center" shrinkToFit="1"/>
      <protection locked="0"/>
    </xf>
    <xf numFmtId="0" fontId="42" fillId="3" borderId="9" xfId="10" applyFont="1" applyFill="1" applyBorder="1" applyAlignment="1" applyProtection="1">
      <alignment vertical="center" shrinkToFit="1"/>
      <protection locked="0"/>
    </xf>
    <xf numFmtId="0" fontId="43" fillId="0" borderId="0" xfId="10" applyFont="1" applyAlignment="1">
      <alignment horizontal="center" vertical="center" wrapText="1"/>
    </xf>
    <xf numFmtId="0" fontId="42" fillId="3" borderId="10" xfId="10" applyFont="1" applyFill="1" applyBorder="1" applyAlignment="1" applyProtection="1">
      <alignment vertical="center" shrinkToFit="1"/>
      <protection locked="0"/>
    </xf>
    <xf numFmtId="0" fontId="42" fillId="3" borderId="11" xfId="10" applyFont="1" applyFill="1" applyBorder="1" applyAlignment="1" applyProtection="1">
      <alignment vertical="center" shrinkToFit="1"/>
      <protection locked="0"/>
    </xf>
    <xf numFmtId="0" fontId="155" fillId="3" borderId="6" xfId="10" applyFont="1" applyFill="1" applyBorder="1" applyAlignment="1" applyProtection="1">
      <alignment vertical="center" shrinkToFit="1"/>
      <protection locked="0"/>
    </xf>
    <xf numFmtId="0" fontId="155" fillId="3" borderId="7" xfId="10" applyFont="1" applyFill="1" applyBorder="1" applyAlignment="1" applyProtection="1">
      <alignment vertical="center" shrinkToFit="1"/>
      <protection locked="0"/>
    </xf>
    <xf numFmtId="0" fontId="155" fillId="3" borderId="0" xfId="10" applyFont="1" applyFill="1" applyAlignment="1" applyProtection="1">
      <alignment vertical="center" shrinkToFit="1"/>
      <protection locked="0"/>
    </xf>
    <xf numFmtId="0" fontId="155" fillId="3" borderId="9" xfId="10" applyFont="1" applyFill="1" applyBorder="1" applyAlignment="1" applyProtection="1">
      <alignment vertical="center" shrinkToFit="1"/>
      <protection locked="0"/>
    </xf>
    <xf numFmtId="0" fontId="155" fillId="3" borderId="10" xfId="10" applyFont="1" applyFill="1" applyBorder="1" applyAlignment="1" applyProtection="1">
      <alignment vertical="center" shrinkToFit="1"/>
      <protection locked="0"/>
    </xf>
    <xf numFmtId="0" fontId="155" fillId="3" borderId="11" xfId="10" applyFont="1" applyFill="1" applyBorder="1" applyAlignment="1" applyProtection="1">
      <alignment vertical="center" shrinkToFit="1"/>
      <protection locked="0"/>
    </xf>
    <xf numFmtId="0" fontId="42" fillId="0" borderId="2" xfId="10" applyFont="1" applyBorder="1" applyAlignment="1">
      <alignment vertical="center" wrapText="1"/>
    </xf>
    <xf numFmtId="0" fontId="42" fillId="0" borderId="5" xfId="10" applyFont="1" applyBorder="1" applyAlignment="1">
      <alignment vertical="center" wrapText="1"/>
    </xf>
    <xf numFmtId="0" fontId="14" fillId="3" borderId="2" xfId="10" applyFont="1" applyFill="1" applyBorder="1" applyAlignment="1" applyProtection="1">
      <alignment vertical="center" wrapText="1"/>
      <protection locked="0"/>
    </xf>
    <xf numFmtId="0" fontId="14" fillId="3" borderId="5" xfId="10" applyFont="1" applyFill="1" applyBorder="1" applyAlignment="1" applyProtection="1">
      <alignment vertical="center" wrapText="1"/>
      <protection locked="0"/>
    </xf>
    <xf numFmtId="0" fontId="36" fillId="0" borderId="10" xfId="10" applyFont="1" applyBorder="1" applyAlignment="1">
      <alignment horizontal="center" vertical="center"/>
    </xf>
    <xf numFmtId="0" fontId="36" fillId="0" borderId="0" xfId="10" applyFont="1" applyAlignment="1">
      <alignment horizontal="center" vertical="center" shrinkToFit="1"/>
    </xf>
    <xf numFmtId="0" fontId="36" fillId="0" borderId="0" xfId="10" applyFont="1">
      <alignment vertical="center"/>
    </xf>
    <xf numFmtId="0" fontId="155" fillId="3" borderId="2" xfId="10" applyFont="1" applyFill="1" applyBorder="1" applyAlignment="1" applyProtection="1">
      <alignment vertical="center" wrapText="1"/>
      <protection locked="0"/>
    </xf>
    <xf numFmtId="0" fontId="155" fillId="3" borderId="5" xfId="10" applyFont="1" applyFill="1" applyBorder="1" applyAlignment="1" applyProtection="1">
      <alignment vertical="center" wrapText="1"/>
      <protection locked="0"/>
    </xf>
    <xf numFmtId="0" fontId="54" fillId="3" borderId="2" xfId="10" applyFont="1" applyFill="1" applyBorder="1" applyAlignment="1" applyProtection="1">
      <alignment vertical="center" wrapText="1"/>
      <protection locked="0"/>
    </xf>
    <xf numFmtId="0" fontId="54" fillId="3" borderId="5" xfId="10" applyFont="1" applyFill="1" applyBorder="1" applyAlignment="1" applyProtection="1">
      <alignment vertical="center" wrapText="1"/>
      <protection locked="0"/>
    </xf>
    <xf numFmtId="0" fontId="36" fillId="3" borderId="3" xfId="10" applyFont="1" applyFill="1" applyBorder="1" applyAlignment="1" applyProtection="1">
      <alignment vertical="center" wrapText="1" shrinkToFit="1"/>
      <protection locked="0"/>
    </xf>
    <xf numFmtId="0" fontId="36" fillId="3" borderId="2" xfId="10" applyFont="1" applyFill="1" applyBorder="1" applyAlignment="1" applyProtection="1">
      <alignment vertical="center" wrapText="1" shrinkToFit="1"/>
      <protection locked="0"/>
    </xf>
    <xf numFmtId="0" fontId="36" fillId="3" borderId="5" xfId="10" applyFont="1" applyFill="1" applyBorder="1" applyAlignment="1" applyProtection="1">
      <alignment vertical="center" wrapText="1" shrinkToFit="1"/>
      <protection locked="0"/>
    </xf>
    <xf numFmtId="0" fontId="14" fillId="3" borderId="3" xfId="10" applyFont="1" applyFill="1" applyBorder="1" applyAlignment="1" applyProtection="1">
      <alignment vertical="center" wrapText="1" shrinkToFit="1"/>
      <protection locked="0"/>
    </xf>
    <xf numFmtId="0" fontId="14" fillId="3" borderId="2" xfId="10" applyFont="1" applyFill="1" applyBorder="1" applyAlignment="1" applyProtection="1">
      <alignment vertical="center" wrapText="1" shrinkToFit="1"/>
      <protection locked="0"/>
    </xf>
    <xf numFmtId="0" fontId="14" fillId="3" borderId="5" xfId="10" applyFont="1" applyFill="1" applyBorder="1" applyAlignment="1" applyProtection="1">
      <alignment vertical="center" wrapText="1" shrinkToFit="1"/>
      <protection locked="0"/>
    </xf>
    <xf numFmtId="0" fontId="36" fillId="3" borderId="3" xfId="10" applyFont="1" applyFill="1" applyBorder="1" applyAlignment="1" applyProtection="1">
      <alignment vertical="center" wrapText="1"/>
      <protection locked="0"/>
    </xf>
    <xf numFmtId="0" fontId="36" fillId="3" borderId="2" xfId="10" applyFont="1" applyFill="1" applyBorder="1" applyAlignment="1" applyProtection="1">
      <alignment vertical="center" wrapText="1"/>
      <protection locked="0"/>
    </xf>
    <xf numFmtId="0" fontId="36" fillId="3" borderId="5" xfId="10" applyFont="1" applyFill="1" applyBorder="1" applyAlignment="1" applyProtection="1">
      <alignment vertical="center" wrapText="1"/>
      <protection locked="0"/>
    </xf>
    <xf numFmtId="0" fontId="14" fillId="3" borderId="3" xfId="10" applyFont="1" applyFill="1" applyBorder="1" applyAlignment="1" applyProtection="1">
      <alignment vertical="center" wrapText="1"/>
      <protection locked="0"/>
    </xf>
    <xf numFmtId="0" fontId="42" fillId="0" borderId="4" xfId="10" applyFont="1" applyBorder="1" applyAlignment="1">
      <alignment horizontal="center" vertical="center"/>
    </xf>
    <xf numFmtId="0" fontId="42" fillId="0" borderId="10" xfId="10" applyFont="1" applyBorder="1" applyAlignment="1">
      <alignment horizontal="center" vertical="center"/>
    </xf>
    <xf numFmtId="0" fontId="42" fillId="0" borderId="11" xfId="10" applyFont="1" applyBorder="1" applyAlignment="1">
      <alignment horizontal="center" vertical="center"/>
    </xf>
    <xf numFmtId="0" fontId="42" fillId="0" borderId="4" xfId="10" applyFont="1" applyBorder="1" applyAlignment="1">
      <alignment horizontal="center" vertical="center" wrapText="1"/>
    </xf>
    <xf numFmtId="0" fontId="42" fillId="0" borderId="10" xfId="10" applyFont="1" applyBorder="1" applyAlignment="1">
      <alignment horizontal="center" vertical="center" wrapText="1"/>
    </xf>
    <xf numFmtId="0" fontId="42" fillId="0" borderId="11" xfId="10" applyFont="1" applyBorder="1" applyAlignment="1">
      <alignment horizontal="center" vertical="center" wrapText="1"/>
    </xf>
    <xf numFmtId="0" fontId="42" fillId="0" borderId="1" xfId="10" applyFont="1" applyBorder="1" applyAlignment="1">
      <alignment horizontal="center"/>
    </xf>
    <xf numFmtId="0" fontId="42" fillId="0" borderId="6" xfId="10" applyFont="1" applyBorder="1" applyAlignment="1">
      <alignment horizontal="center"/>
    </xf>
    <xf numFmtId="0" fontId="42" fillId="0" borderId="7" xfId="10" applyFont="1" applyBorder="1" applyAlignment="1">
      <alignment horizontal="center"/>
    </xf>
    <xf numFmtId="0" fontId="42" fillId="0" borderId="1" xfId="10" applyFont="1" applyBorder="1" applyAlignment="1">
      <alignment horizontal="center" wrapText="1"/>
    </xf>
    <xf numFmtId="0" fontId="42" fillId="0" borderId="6" xfId="10" applyFont="1" applyBorder="1" applyAlignment="1">
      <alignment horizontal="center" wrapText="1"/>
    </xf>
    <xf numFmtId="0" fontId="42" fillId="0" borderId="7" xfId="10" applyFont="1" applyBorder="1" applyAlignment="1">
      <alignment horizontal="center" wrapText="1"/>
    </xf>
    <xf numFmtId="0" fontId="36" fillId="3" borderId="0" xfId="10" applyFont="1" applyFill="1" applyAlignment="1" applyProtection="1">
      <alignment horizontal="center" vertical="center" shrinkToFit="1"/>
      <protection locked="0"/>
    </xf>
    <xf numFmtId="0" fontId="5" fillId="0" borderId="0" xfId="10" applyAlignment="1" applyProtection="1">
      <alignment horizontal="center" vertical="center" shrinkToFit="1"/>
      <protection locked="0"/>
    </xf>
    <xf numFmtId="0" fontId="54" fillId="3" borderId="3" xfId="10" applyFont="1" applyFill="1" applyBorder="1" applyAlignment="1" applyProtection="1">
      <alignment vertical="center" wrapText="1"/>
      <protection locked="0"/>
    </xf>
    <xf numFmtId="0" fontId="54" fillId="3" borderId="3" xfId="10" applyFont="1" applyFill="1" applyBorder="1" applyAlignment="1" applyProtection="1">
      <alignment vertical="center" wrapText="1" shrinkToFit="1"/>
      <protection locked="0"/>
    </xf>
    <xf numFmtId="0" fontId="54" fillId="3" borderId="2" xfId="10" applyFont="1" applyFill="1" applyBorder="1" applyAlignment="1" applyProtection="1">
      <alignment vertical="center" wrapText="1" shrinkToFit="1"/>
      <protection locked="0"/>
    </xf>
    <xf numFmtId="0" fontId="54" fillId="3" borderId="5" xfId="10" applyFont="1" applyFill="1" applyBorder="1" applyAlignment="1" applyProtection="1">
      <alignment vertical="center" wrapText="1" shrinkToFit="1"/>
      <protection locked="0"/>
    </xf>
    <xf numFmtId="0" fontId="42" fillId="3" borderId="2" xfId="10" applyFont="1" applyFill="1" applyBorder="1" applyAlignment="1" applyProtection="1">
      <alignment horizontal="right" vertical="center" shrinkToFit="1"/>
      <protection locked="0"/>
    </xf>
    <xf numFmtId="0" fontId="5" fillId="0" borderId="2" xfId="10" applyBorder="1" applyAlignment="1" applyProtection="1">
      <alignment vertical="center" shrinkToFit="1"/>
      <protection locked="0"/>
    </xf>
    <xf numFmtId="0" fontId="108" fillId="0" borderId="0" xfId="10" applyFont="1" applyAlignment="1">
      <alignment horizontal="center" vertical="center" wrapText="1"/>
    </xf>
    <xf numFmtId="0" fontId="5" fillId="0" borderId="0" xfId="10" applyAlignment="1">
      <alignment horizontal="center" vertical="center" shrinkToFit="1"/>
    </xf>
    <xf numFmtId="0" fontId="60" fillId="3" borderId="0" xfId="10" applyFont="1" applyFill="1" applyAlignment="1" applyProtection="1">
      <alignment horizontal="center" vertical="center" shrinkToFit="1"/>
      <protection locked="0"/>
    </xf>
    <xf numFmtId="0" fontId="158" fillId="0" borderId="0" xfId="10" applyFont="1" applyAlignment="1" applyProtection="1">
      <alignment horizontal="center" vertical="center" shrinkToFit="1"/>
      <protection locked="0"/>
    </xf>
    <xf numFmtId="0" fontId="155" fillId="3" borderId="2" xfId="10" applyFont="1" applyFill="1" applyBorder="1" applyAlignment="1" applyProtection="1">
      <alignment horizontal="right" vertical="center" shrinkToFit="1"/>
      <protection locked="0"/>
    </xf>
    <xf numFmtId="0" fontId="156" fillId="0" borderId="2" xfId="10" applyFont="1" applyBorder="1" applyAlignment="1" applyProtection="1">
      <alignment vertical="center" shrinkToFit="1"/>
      <protection locked="0"/>
    </xf>
    <xf numFmtId="0" fontId="19" fillId="3" borderId="2" xfId="10" applyFont="1" applyFill="1" applyBorder="1" applyAlignment="1" applyProtection="1">
      <alignment vertical="center" wrapText="1"/>
      <protection locked="0"/>
    </xf>
    <xf numFmtId="0" fontId="19" fillId="3" borderId="5" xfId="10" applyFont="1" applyFill="1" applyBorder="1" applyAlignment="1" applyProtection="1">
      <alignment vertical="center" wrapText="1"/>
      <protection locked="0"/>
    </xf>
    <xf numFmtId="0" fontId="42" fillId="3" borderId="2" xfId="10" applyFont="1" applyFill="1" applyBorder="1" applyAlignment="1" applyProtection="1">
      <alignment horizontal="center" vertical="center" shrinkToFit="1"/>
      <protection locked="0"/>
    </xf>
    <xf numFmtId="0" fontId="5" fillId="0" borderId="2" xfId="10" applyBorder="1" applyAlignment="1" applyProtection="1">
      <alignment horizontal="center" vertical="center" shrinkToFit="1"/>
      <protection locked="0"/>
    </xf>
    <xf numFmtId="0" fontId="90" fillId="0" borderId="0" xfId="10" applyFont="1" applyAlignment="1">
      <alignment horizontal="center" vertical="center" wrapText="1"/>
    </xf>
    <xf numFmtId="0" fontId="19" fillId="0" borderId="1" xfId="17" applyFont="1" applyBorder="1" applyAlignment="1">
      <alignment horizontal="center" vertical="center" wrapText="1"/>
    </xf>
    <xf numFmtId="0" fontId="19" fillId="0" borderId="6" xfId="17" applyFont="1" applyBorder="1" applyAlignment="1">
      <alignment horizontal="center" vertical="center" wrapText="1"/>
    </xf>
    <xf numFmtId="0" fontId="19" fillId="0" borderId="7"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10" xfId="17" applyFont="1" applyBorder="1" applyAlignment="1">
      <alignment horizontal="center" vertical="center" wrapText="1"/>
    </xf>
    <xf numFmtId="0" fontId="19" fillId="0" borderId="11" xfId="17" applyFont="1" applyBorder="1" applyAlignment="1">
      <alignment horizontal="center" vertical="center" wrapText="1"/>
    </xf>
    <xf numFmtId="0" fontId="153" fillId="3" borderId="4" xfId="17" applyFont="1" applyFill="1" applyBorder="1" applyAlignment="1" applyProtection="1">
      <alignment horizontal="left" vertical="center" shrinkToFit="1"/>
      <protection locked="0"/>
    </xf>
    <xf numFmtId="0" fontId="153" fillId="3" borderId="10" xfId="17" applyFont="1" applyFill="1" applyBorder="1" applyAlignment="1" applyProtection="1">
      <alignment horizontal="left" vertical="center" shrinkToFit="1"/>
      <protection locked="0"/>
    </xf>
    <xf numFmtId="0" fontId="153" fillId="3" borderId="11" xfId="17" applyFont="1" applyFill="1" applyBorder="1" applyAlignment="1" applyProtection="1">
      <alignment horizontal="left" vertical="center" shrinkToFit="1"/>
      <protection locked="0"/>
    </xf>
    <xf numFmtId="0" fontId="19" fillId="0" borderId="2" xfId="17" applyFont="1" applyBorder="1" applyAlignment="1">
      <alignment vertical="center" wrapText="1"/>
    </xf>
    <xf numFmtId="0" fontId="19" fillId="0" borderId="5" xfId="17" applyFont="1" applyBorder="1" applyAlignment="1">
      <alignment vertical="center" wrapText="1"/>
    </xf>
    <xf numFmtId="0" fontId="40" fillId="0" borderId="83" xfId="14" applyFont="1" applyBorder="1" applyAlignment="1">
      <alignment horizontal="left" vertical="top" wrapText="1"/>
    </xf>
    <xf numFmtId="0" fontId="40" fillId="0" borderId="84" xfId="14" applyFont="1" applyBorder="1" applyAlignment="1">
      <alignment horizontal="left" vertical="top" wrapText="1"/>
    </xf>
    <xf numFmtId="0" fontId="40" fillId="0" borderId="85" xfId="14" applyFont="1" applyBorder="1" applyAlignment="1">
      <alignment horizontal="left" vertical="top" wrapText="1"/>
    </xf>
    <xf numFmtId="0" fontId="40" fillId="0" borderId="86" xfId="14" applyFont="1" applyBorder="1" applyAlignment="1">
      <alignment horizontal="left" vertical="top" wrapText="1"/>
    </xf>
    <xf numFmtId="0" fontId="40" fillId="0" borderId="0" xfId="14" applyFont="1" applyAlignment="1">
      <alignment horizontal="left" vertical="top" wrapText="1"/>
    </xf>
    <xf numFmtId="0" fontId="40" fillId="0" borderId="87" xfId="14" applyFont="1" applyBorder="1" applyAlignment="1">
      <alignment horizontal="left" vertical="top" wrapText="1"/>
    </xf>
    <xf numFmtId="0" fontId="40" fillId="0" borderId="88" xfId="14" applyFont="1" applyBorder="1" applyAlignment="1">
      <alignment horizontal="left" vertical="top" wrapText="1"/>
    </xf>
    <xf numFmtId="0" fontId="40" fillId="0" borderId="89" xfId="14" applyFont="1" applyBorder="1" applyAlignment="1">
      <alignment horizontal="left" vertical="top" wrapText="1"/>
    </xf>
    <xf numFmtId="0" fontId="40" fillId="0" borderId="90" xfId="14" applyFont="1" applyBorder="1" applyAlignment="1">
      <alignment horizontal="left" vertical="top" wrapText="1"/>
    </xf>
    <xf numFmtId="0" fontId="42" fillId="0" borderId="1" xfId="14" applyFont="1" applyBorder="1" applyAlignment="1">
      <alignment horizontal="center" vertical="center" wrapText="1"/>
    </xf>
    <xf numFmtId="0" fontId="42" fillId="0" borderId="6" xfId="14" applyFont="1" applyBorder="1" applyAlignment="1">
      <alignment horizontal="center" vertical="center"/>
    </xf>
    <xf numFmtId="0" fontId="4" fillId="0" borderId="6" xfId="14" applyBorder="1" applyAlignment="1">
      <alignment horizontal="center" vertical="center"/>
    </xf>
    <xf numFmtId="0" fontId="4" fillId="0" borderId="7" xfId="14" applyBorder="1" applyAlignment="1">
      <alignment horizontal="center" vertical="center"/>
    </xf>
    <xf numFmtId="0" fontId="42" fillId="0" borderId="4" xfId="14" applyFont="1" applyBorder="1" applyAlignment="1">
      <alignment horizontal="center" vertical="center"/>
    </xf>
    <xf numFmtId="0" fontId="42" fillId="0" borderId="10" xfId="14" applyFont="1" applyBorder="1" applyAlignment="1">
      <alignment horizontal="center" vertical="center"/>
    </xf>
    <xf numFmtId="0" fontId="4" fillId="0" borderId="10" xfId="14" applyBorder="1" applyAlignment="1">
      <alignment horizontal="center" vertical="center"/>
    </xf>
    <xf numFmtId="0" fontId="4" fillId="0" borderId="11" xfId="14" applyBorder="1" applyAlignment="1">
      <alignment horizontal="center" vertical="center"/>
    </xf>
    <xf numFmtId="0" fontId="42" fillId="3" borderId="1" xfId="14" applyFont="1" applyFill="1" applyBorder="1" applyAlignment="1" applyProtection="1">
      <alignment vertical="center" shrinkToFit="1"/>
      <protection locked="0"/>
    </xf>
    <xf numFmtId="0" fontId="42" fillId="3" borderId="6" xfId="14" applyFont="1" applyFill="1" applyBorder="1" applyAlignment="1" applyProtection="1">
      <alignment vertical="center" shrinkToFit="1"/>
      <protection locked="0"/>
    </xf>
    <xf numFmtId="0" fontId="42" fillId="3" borderId="7" xfId="14" applyFont="1" applyFill="1" applyBorder="1" applyAlignment="1" applyProtection="1">
      <alignment vertical="center" shrinkToFit="1"/>
      <protection locked="0"/>
    </xf>
    <xf numFmtId="0" fontId="4" fillId="0" borderId="4" xfId="14" applyBorder="1" applyAlignment="1" applyProtection="1">
      <alignment vertical="center" shrinkToFit="1"/>
      <protection locked="0"/>
    </xf>
    <xf numFmtId="0" fontId="4" fillId="0" borderId="10" xfId="14" applyBorder="1" applyAlignment="1" applyProtection="1">
      <alignment vertical="center" shrinkToFit="1"/>
      <protection locked="0"/>
    </xf>
    <xf numFmtId="0" fontId="4" fillId="0" borderId="11" xfId="14" applyBorder="1" applyAlignment="1" applyProtection="1">
      <alignment vertical="center" shrinkToFit="1"/>
      <protection locked="0"/>
    </xf>
    <xf numFmtId="0" fontId="42" fillId="0" borderId="1" xfId="14" applyFont="1" applyBorder="1" applyAlignment="1">
      <alignment horizontal="center" vertical="center"/>
    </xf>
    <xf numFmtId="0" fontId="105" fillId="0" borderId="3" xfId="17" applyFont="1" applyBorder="1" applyAlignment="1">
      <alignment horizontal="center" vertical="center"/>
    </xf>
    <xf numFmtId="0" fontId="105" fillId="0" borderId="2" xfId="17" applyFont="1" applyBorder="1" applyAlignment="1">
      <alignment horizontal="center" vertical="center"/>
    </xf>
    <xf numFmtId="0" fontId="105" fillId="0" borderId="5" xfId="17" applyFont="1" applyBorder="1" applyAlignment="1">
      <alignment horizontal="center" vertical="center"/>
    </xf>
    <xf numFmtId="0" fontId="19" fillId="0" borderId="3" xfId="17" applyFont="1" applyBorder="1" applyAlignment="1">
      <alignment horizontal="center" vertical="center"/>
    </xf>
    <xf numFmtId="0" fontId="19" fillId="0" borderId="2" xfId="17" applyFont="1" applyBorder="1" applyAlignment="1">
      <alignment horizontal="center" vertical="center"/>
    </xf>
    <xf numFmtId="0" fontId="19" fillId="0" borderId="5" xfId="17" applyFont="1" applyBorder="1" applyAlignment="1">
      <alignment horizontal="center" vertical="center"/>
    </xf>
    <xf numFmtId="0" fontId="31" fillId="0" borderId="3" xfId="17" applyFont="1" applyBorder="1" applyAlignment="1">
      <alignment horizontal="center" vertical="center" wrapText="1"/>
    </xf>
    <xf numFmtId="0" fontId="31" fillId="0" borderId="2" xfId="17" applyFont="1" applyBorder="1" applyAlignment="1">
      <alignment horizontal="center" vertical="center" wrapText="1"/>
    </xf>
    <xf numFmtId="0" fontId="31" fillId="0" borderId="5" xfId="17" applyFont="1" applyBorder="1" applyAlignment="1">
      <alignment horizontal="center" vertical="center" wrapText="1"/>
    </xf>
    <xf numFmtId="0" fontId="14" fillId="3" borderId="3" xfId="17" applyFont="1" applyFill="1" applyBorder="1" applyAlignment="1" applyProtection="1">
      <alignment horizontal="left" vertical="center"/>
      <protection locked="0"/>
    </xf>
    <xf numFmtId="0" fontId="14" fillId="3" borderId="2" xfId="17" applyFont="1" applyFill="1" applyBorder="1" applyAlignment="1" applyProtection="1">
      <alignment horizontal="left" vertical="center"/>
      <protection locked="0"/>
    </xf>
    <xf numFmtId="0" fontId="14" fillId="3" borderId="5" xfId="17" applyFont="1" applyFill="1" applyBorder="1" applyAlignment="1" applyProtection="1">
      <alignment horizontal="left" vertical="center"/>
      <protection locked="0"/>
    </xf>
    <xf numFmtId="0" fontId="112" fillId="0" borderId="0" xfId="14" applyFont="1" applyAlignment="1">
      <alignment horizontal="center" vertical="center"/>
    </xf>
    <xf numFmtId="0" fontId="115" fillId="0" borderId="0" xfId="14" applyFont="1" applyAlignment="1">
      <alignment horizontal="center" vertical="center"/>
    </xf>
    <xf numFmtId="0" fontId="42" fillId="0" borderId="0" xfId="14" applyFont="1" applyAlignment="1">
      <alignment vertical="center" shrinkToFit="1"/>
    </xf>
    <xf numFmtId="0" fontId="42" fillId="0" borderId="0" xfId="14" applyFont="1" applyAlignment="1" applyProtection="1">
      <alignment horizontal="center" vertical="center" shrinkToFit="1"/>
      <protection locked="0"/>
    </xf>
    <xf numFmtId="0" fontId="42" fillId="0" borderId="3" xfId="14" applyFont="1" applyBorder="1" applyAlignment="1">
      <alignment horizontal="center" vertical="center"/>
    </xf>
    <xf numFmtId="0" fontId="4" fillId="0" borderId="2" xfId="14" applyBorder="1" applyAlignment="1">
      <alignment horizontal="center" vertical="center"/>
    </xf>
    <xf numFmtId="0" fontId="4" fillId="0" borderId="5" xfId="14" applyBorder="1" applyAlignment="1">
      <alignment horizontal="center" vertical="center"/>
    </xf>
    <xf numFmtId="185" fontId="160" fillId="4" borderId="2" xfId="14" applyNumberFormat="1" applyFont="1" applyFill="1" applyBorder="1" applyAlignment="1">
      <alignment horizontal="center" vertical="center" shrinkToFit="1"/>
    </xf>
    <xf numFmtId="0" fontId="42" fillId="0" borderId="6" xfId="14" applyFont="1" applyBorder="1">
      <alignment vertical="center"/>
    </xf>
    <xf numFmtId="0" fontId="42" fillId="0" borderId="7" xfId="14" applyFont="1" applyBorder="1">
      <alignment vertical="center"/>
    </xf>
    <xf numFmtId="0" fontId="42" fillId="0" borderId="0" xfId="14" applyFont="1">
      <alignment vertical="center"/>
    </xf>
    <xf numFmtId="0" fontId="42" fillId="0" borderId="9" xfId="14" applyFont="1" applyBorder="1">
      <alignment vertical="center"/>
    </xf>
    <xf numFmtId="0" fontId="42" fillId="0" borderId="10" xfId="14" applyFont="1" applyBorder="1">
      <alignment vertical="center"/>
    </xf>
    <xf numFmtId="0" fontId="42" fillId="0" borderId="11" xfId="14" applyFont="1" applyBorder="1">
      <alignment vertical="center"/>
    </xf>
    <xf numFmtId="0" fontId="42" fillId="0" borderId="6" xfId="14" applyFont="1" applyBorder="1" applyAlignment="1">
      <alignment horizontal="left" vertical="center" wrapText="1"/>
    </xf>
    <xf numFmtId="0" fontId="42" fillId="3" borderId="0" xfId="14" applyFont="1" applyFill="1" applyAlignment="1" applyProtection="1">
      <alignment horizontal="left" vertical="center" shrinkToFit="1"/>
      <protection locked="0"/>
    </xf>
    <xf numFmtId="0" fontId="42" fillId="3" borderId="9" xfId="14" applyFont="1" applyFill="1" applyBorder="1" applyAlignment="1" applyProtection="1">
      <alignment horizontal="left" vertical="center" shrinkToFit="1"/>
      <protection locked="0"/>
    </xf>
    <xf numFmtId="0" fontId="42" fillId="0" borderId="6" xfId="14" applyFont="1" applyBorder="1" applyAlignment="1">
      <alignment horizontal="distributed" vertical="center"/>
    </xf>
    <xf numFmtId="0" fontId="14" fillId="4" borderId="6" xfId="14" applyFont="1" applyFill="1" applyBorder="1" applyAlignment="1">
      <alignment horizontal="center" vertical="center" shrinkToFit="1"/>
    </xf>
    <xf numFmtId="0" fontId="4" fillId="4" borderId="6" xfId="14" applyFill="1" applyBorder="1" applyAlignment="1">
      <alignment horizontal="center" vertical="center" shrinkToFit="1"/>
    </xf>
    <xf numFmtId="0" fontId="42" fillId="0" borderId="10" xfId="14" applyFont="1" applyBorder="1" applyAlignment="1">
      <alignment horizontal="distributed" vertical="center"/>
    </xf>
    <xf numFmtId="0" fontId="54" fillId="3" borderId="10" xfId="14" applyFont="1" applyFill="1" applyBorder="1" applyAlignment="1" applyProtection="1">
      <alignment horizontal="center" vertical="center" shrinkToFit="1"/>
      <protection locked="0"/>
    </xf>
    <xf numFmtId="0" fontId="156" fillId="0" borderId="10" xfId="14" applyFont="1" applyBorder="1" applyAlignment="1" applyProtection="1">
      <alignment horizontal="center" vertical="center" shrinkToFit="1"/>
      <protection locked="0"/>
    </xf>
    <xf numFmtId="0" fontId="42" fillId="4" borderId="0" xfId="14" applyFont="1" applyFill="1" applyAlignment="1">
      <alignment horizontal="center" vertical="center" shrinkToFit="1"/>
    </xf>
    <xf numFmtId="0" fontId="36" fillId="0" borderId="2" xfId="14" applyFont="1" applyBorder="1" applyAlignment="1">
      <alignment vertical="center" wrapText="1" shrinkToFit="1"/>
    </xf>
    <xf numFmtId="0" fontId="36" fillId="0" borderId="2" xfId="14" applyFont="1" applyBorder="1" applyAlignment="1">
      <alignment vertical="center" shrinkToFit="1"/>
    </xf>
    <xf numFmtId="0" fontId="36" fillId="0" borderId="5" xfId="14" applyFont="1" applyBorder="1" applyAlignment="1">
      <alignment vertical="center" shrinkToFit="1"/>
    </xf>
    <xf numFmtId="0" fontId="36" fillId="4" borderId="2" xfId="14" applyFont="1" applyFill="1" applyBorder="1" applyAlignment="1">
      <alignment horizontal="center" vertical="center" shrinkToFit="1"/>
    </xf>
    <xf numFmtId="0" fontId="36" fillId="4" borderId="5" xfId="14" applyFont="1" applyFill="1" applyBorder="1" applyAlignment="1">
      <alignment horizontal="center" vertical="center" shrinkToFit="1"/>
    </xf>
    <xf numFmtId="0" fontId="8" fillId="0" borderId="6" xfId="14" applyFont="1" applyBorder="1">
      <alignment vertical="center"/>
    </xf>
    <xf numFmtId="0" fontId="8" fillId="0" borderId="7" xfId="14" applyFont="1" applyBorder="1">
      <alignment vertical="center"/>
    </xf>
    <xf numFmtId="0" fontId="8" fillId="0" borderId="0" xfId="14" applyFont="1">
      <alignment vertical="center"/>
    </xf>
    <xf numFmtId="0" fontId="8" fillId="0" borderId="9" xfId="14" applyFont="1" applyBorder="1">
      <alignment vertical="center"/>
    </xf>
    <xf numFmtId="0" fontId="8" fillId="0" borderId="10" xfId="14" applyFont="1" applyBorder="1">
      <alignment vertical="center"/>
    </xf>
    <xf numFmtId="0" fontId="8" fillId="0" borderId="11" xfId="14" applyFont="1" applyBorder="1">
      <alignment vertical="center"/>
    </xf>
    <xf numFmtId="197" fontId="42" fillId="4" borderId="6" xfId="16" applyNumberFormat="1" applyFont="1" applyFill="1" applyBorder="1" applyAlignment="1" applyProtection="1">
      <alignment horizontal="right" vertical="center" shrinkToFit="1"/>
    </xf>
    <xf numFmtId="182" fontId="42" fillId="4" borderId="0" xfId="15" applyNumberFormat="1" applyFont="1" applyFill="1" applyAlignment="1">
      <alignment horizontal="right" vertical="center" shrinkToFit="1"/>
    </xf>
    <xf numFmtId="185" fontId="42" fillId="4" borderId="10" xfId="15" applyNumberFormat="1" applyFont="1" applyFill="1" applyBorder="1" applyAlignment="1">
      <alignment horizontal="right" vertical="center" shrinkToFit="1"/>
    </xf>
    <xf numFmtId="0" fontId="19" fillId="0" borderId="0" xfId="14" applyFont="1" applyAlignment="1">
      <alignment horizontal="left" vertical="top" wrapText="1"/>
    </xf>
    <xf numFmtId="0" fontId="19" fillId="0" borderId="10" xfId="14" applyFont="1" applyBorder="1" applyAlignment="1">
      <alignment horizontal="center" vertical="top" wrapText="1"/>
    </xf>
    <xf numFmtId="0" fontId="42" fillId="0" borderId="6" xfId="14" applyFont="1" applyBorder="1" applyAlignment="1"/>
    <xf numFmtId="0" fontId="42" fillId="0" borderId="7" xfId="14" applyFont="1" applyBorder="1" applyAlignment="1"/>
    <xf numFmtId="0" fontId="42" fillId="4" borderId="1" xfId="14" applyFont="1" applyFill="1" applyBorder="1" applyAlignment="1">
      <alignment vertical="center" shrinkToFit="1"/>
    </xf>
    <xf numFmtId="0" fontId="42" fillId="4" borderId="6" xfId="14" applyFont="1" applyFill="1" applyBorder="1" applyAlignment="1">
      <alignment vertical="center" shrinkToFit="1"/>
    </xf>
    <xf numFmtId="0" fontId="84" fillId="0" borderId="0" xfId="14" applyFont="1" applyAlignment="1">
      <alignment horizontal="center" vertical="center"/>
    </xf>
    <xf numFmtId="0" fontId="42" fillId="4" borderId="0" xfId="14" applyFont="1" applyFill="1" applyAlignment="1">
      <alignment horizontal="right" vertical="center" shrinkToFit="1"/>
    </xf>
    <xf numFmtId="0" fontId="4" fillId="4" borderId="0" xfId="14" applyFill="1" applyAlignment="1">
      <alignment vertical="center" shrinkToFit="1"/>
    </xf>
    <xf numFmtId="0" fontId="42" fillId="0" borderId="0" xfId="14" applyFont="1" applyAlignment="1">
      <alignment horizontal="center" vertical="center" shrinkToFit="1"/>
    </xf>
    <xf numFmtId="0" fontId="42" fillId="0" borderId="0" xfId="14" applyFont="1" applyAlignment="1">
      <alignment horizontal="center" vertical="center"/>
    </xf>
    <xf numFmtId="0" fontId="4" fillId="0" borderId="0" xfId="14" applyAlignment="1">
      <alignment horizontal="center" vertical="center"/>
    </xf>
    <xf numFmtId="0" fontId="43" fillId="0" borderId="0" xfId="14" applyFont="1" applyAlignment="1">
      <alignment horizontal="center" vertical="center" wrapText="1"/>
    </xf>
    <xf numFmtId="0" fontId="90" fillId="0" borderId="0" xfId="14" applyFont="1" applyAlignment="1">
      <alignment horizontal="center" vertical="center" wrapText="1"/>
    </xf>
    <xf numFmtId="196" fontId="36" fillId="3" borderId="0" xfId="14" applyNumberFormat="1" applyFont="1" applyFill="1" applyAlignment="1" applyProtection="1">
      <alignment horizontal="right" vertical="center"/>
      <protection locked="0"/>
    </xf>
    <xf numFmtId="196" fontId="4" fillId="3" borderId="0" xfId="14" applyNumberFormat="1" applyFill="1" applyProtection="1">
      <alignment vertical="center"/>
      <protection locked="0"/>
    </xf>
    <xf numFmtId="0" fontId="14" fillId="3" borderId="10" xfId="14" applyFont="1" applyFill="1" applyBorder="1" applyAlignment="1" applyProtection="1">
      <alignment horizontal="center" vertical="center" shrinkToFit="1"/>
      <protection locked="0"/>
    </xf>
    <xf numFmtId="0" fontId="4" fillId="0" borderId="10" xfId="14" applyBorder="1" applyAlignment="1" applyProtection="1">
      <alignment horizontal="center" vertical="center" shrinkToFit="1"/>
      <protection locked="0"/>
    </xf>
    <xf numFmtId="0" fontId="46" fillId="0" borderId="0" xfId="14" applyFont="1" applyAlignment="1">
      <alignment horizontal="left" vertical="center" wrapText="1"/>
    </xf>
    <xf numFmtId="0" fontId="105" fillId="3" borderId="4" xfId="17" applyFont="1" applyFill="1" applyBorder="1" applyAlignment="1" applyProtection="1">
      <alignment horizontal="left" vertical="center" shrinkToFit="1"/>
      <protection locked="0"/>
    </xf>
    <xf numFmtId="0" fontId="105" fillId="3" borderId="10" xfId="17" applyFont="1" applyFill="1" applyBorder="1" applyAlignment="1" applyProtection="1">
      <alignment horizontal="left" vertical="center" shrinkToFit="1"/>
      <protection locked="0"/>
    </xf>
    <xf numFmtId="0" fontId="105" fillId="3" borderId="11" xfId="17" applyFont="1" applyFill="1" applyBorder="1" applyAlignment="1" applyProtection="1">
      <alignment horizontal="left" vertical="center" shrinkToFit="1"/>
      <protection locked="0"/>
    </xf>
    <xf numFmtId="185" fontId="97" fillId="3" borderId="2" xfId="14" applyNumberFormat="1" applyFont="1" applyFill="1" applyBorder="1" applyAlignment="1" applyProtection="1">
      <alignment horizontal="center" vertical="center" shrinkToFit="1"/>
      <protection locked="0"/>
    </xf>
    <xf numFmtId="0" fontId="43" fillId="0" borderId="0" xfId="15" applyFont="1" applyAlignment="1">
      <alignment horizontal="center" vertical="center" wrapText="1"/>
    </xf>
    <xf numFmtId="0" fontId="90" fillId="0" borderId="0" xfId="15" applyFont="1" applyAlignment="1">
      <alignment horizontal="center" vertical="center" wrapText="1"/>
    </xf>
    <xf numFmtId="0" fontId="36" fillId="3" borderId="0" xfId="15" applyFont="1" applyFill="1" applyAlignment="1" applyProtection="1">
      <alignment horizontal="right" vertical="center"/>
      <protection locked="0"/>
    </xf>
    <xf numFmtId="0" fontId="4" fillId="3" borderId="0" xfId="15" applyFill="1" applyProtection="1">
      <alignment vertical="center"/>
      <protection locked="0"/>
    </xf>
    <xf numFmtId="0" fontId="42" fillId="0" borderId="0" xfId="15" applyFont="1" applyAlignment="1">
      <alignment horizontal="center" vertical="center"/>
    </xf>
    <xf numFmtId="0" fontId="4" fillId="0" borderId="0" xfId="15" applyAlignment="1">
      <alignment horizontal="center" vertical="center"/>
    </xf>
    <xf numFmtId="0" fontId="121" fillId="0" borderId="0" xfId="15" applyFont="1" applyAlignment="1">
      <alignment horizontal="center" vertical="center"/>
    </xf>
    <xf numFmtId="0" fontId="42" fillId="0" borderId="0" xfId="15" applyFont="1" applyAlignment="1">
      <alignment horizontal="center" vertical="center" shrinkToFit="1"/>
    </xf>
    <xf numFmtId="0" fontId="19" fillId="0" borderId="0" xfId="15" applyFont="1" applyAlignment="1">
      <alignment horizontal="left" vertical="top" wrapText="1"/>
    </xf>
    <xf numFmtId="0" fontId="19" fillId="0" borderId="10" xfId="15" applyFont="1" applyBorder="1" applyAlignment="1">
      <alignment horizontal="center" vertical="top" wrapText="1"/>
    </xf>
    <xf numFmtId="0" fontId="42" fillId="0" borderId="6" xfId="15" applyFont="1" applyBorder="1" applyAlignment="1"/>
    <xf numFmtId="0" fontId="42" fillId="0" borderId="7" xfId="15" applyFont="1" applyBorder="1" applyAlignment="1"/>
    <xf numFmtId="0" fontId="42" fillId="0" borderId="0" xfId="15" applyFont="1">
      <alignment vertical="center"/>
    </xf>
    <xf numFmtId="0" fontId="42" fillId="0" borderId="9" xfId="15" applyFont="1" applyBorder="1">
      <alignment vertical="center"/>
    </xf>
    <xf numFmtId="0" fontId="42" fillId="0" borderId="6" xfId="15" applyFont="1" applyBorder="1" applyAlignment="1">
      <alignment horizontal="left" vertical="center" wrapText="1"/>
    </xf>
    <xf numFmtId="0" fontId="36" fillId="0" borderId="2" xfId="15" applyFont="1" applyBorder="1" applyAlignment="1">
      <alignment vertical="center" wrapText="1" shrinkToFit="1"/>
    </xf>
    <xf numFmtId="0" fontId="36" fillId="0" borderId="2" xfId="15" applyFont="1" applyBorder="1" applyAlignment="1">
      <alignment vertical="center" shrinkToFit="1"/>
    </xf>
    <xf numFmtId="0" fontId="36" fillId="0" borderId="5" xfId="15" applyFont="1" applyBorder="1" applyAlignment="1">
      <alignment vertical="center" shrinkToFit="1"/>
    </xf>
    <xf numFmtId="0" fontId="14" fillId="0" borderId="6" xfId="15" applyFont="1" applyBorder="1" applyAlignment="1">
      <alignment horizontal="left" vertical="center"/>
    </xf>
    <xf numFmtId="0" fontId="14" fillId="0" borderId="7" xfId="15" applyFont="1" applyBorder="1" applyAlignment="1">
      <alignment horizontal="left" vertical="center"/>
    </xf>
    <xf numFmtId="0" fontId="14" fillId="0" borderId="0" xfId="15" applyFont="1" applyAlignment="1">
      <alignment horizontal="left" vertical="center"/>
    </xf>
    <xf numFmtId="0" fontId="14" fillId="0" borderId="9" xfId="15" applyFont="1" applyBorder="1" applyAlignment="1">
      <alignment horizontal="left" vertical="center"/>
    </xf>
    <xf numFmtId="0" fontId="19" fillId="0" borderId="6" xfId="15" applyFont="1" applyBorder="1">
      <alignment vertical="center"/>
    </xf>
    <xf numFmtId="0" fontId="19" fillId="0" borderId="7" xfId="15" applyFont="1" applyBorder="1">
      <alignment vertical="center"/>
    </xf>
    <xf numFmtId="0" fontId="19" fillId="0" borderId="0" xfId="15" applyFont="1">
      <alignment vertical="center"/>
    </xf>
    <xf numFmtId="0" fontId="19" fillId="0" borderId="9" xfId="15" applyFont="1" applyBorder="1">
      <alignment vertical="center"/>
    </xf>
    <xf numFmtId="0" fontId="19" fillId="0" borderId="10" xfId="15" applyFont="1" applyBorder="1">
      <alignment vertical="center"/>
    </xf>
    <xf numFmtId="0" fontId="19" fillId="0" borderId="11" xfId="15" applyFont="1" applyBorder="1">
      <alignment vertical="center"/>
    </xf>
    <xf numFmtId="0" fontId="31" fillId="0" borderId="6" xfId="15" applyFont="1" applyBorder="1" applyAlignment="1">
      <alignment horizontal="distributed" vertical="center"/>
    </xf>
    <xf numFmtId="0" fontId="31" fillId="0" borderId="10" xfId="15" applyFont="1" applyBorder="1" applyAlignment="1">
      <alignment horizontal="distributed" vertical="center"/>
    </xf>
    <xf numFmtId="0" fontId="14" fillId="3" borderId="10" xfId="15" applyFont="1" applyFill="1" applyBorder="1" applyAlignment="1" applyProtection="1">
      <alignment horizontal="center" vertical="center" shrinkToFit="1"/>
      <protection locked="0"/>
    </xf>
    <xf numFmtId="0" fontId="4" fillId="0" borderId="10" xfId="15" applyBorder="1" applyAlignment="1" applyProtection="1">
      <alignment horizontal="center" vertical="center" shrinkToFit="1"/>
      <protection locked="0"/>
    </xf>
    <xf numFmtId="0" fontId="46" fillId="0" borderId="0" xfId="15" applyFont="1" applyAlignment="1">
      <alignment horizontal="left" vertical="center" wrapText="1"/>
    </xf>
    <xf numFmtId="0" fontId="42" fillId="0" borderId="0" xfId="15" applyFont="1" applyAlignment="1" applyProtection="1">
      <alignment horizontal="left" vertical="center" shrinkToFit="1"/>
      <protection locked="0"/>
    </xf>
    <xf numFmtId="0" fontId="112" fillId="0" borderId="0" xfId="15" applyFont="1" applyAlignment="1">
      <alignment horizontal="center" vertical="center"/>
    </xf>
    <xf numFmtId="0" fontId="115" fillId="0" borderId="0" xfId="15" applyFont="1" applyAlignment="1">
      <alignment horizontal="center" vertical="center"/>
    </xf>
    <xf numFmtId="0" fontId="42" fillId="0" borderId="0" xfId="15" applyFont="1" applyAlignment="1">
      <alignment vertical="center" shrinkToFit="1"/>
    </xf>
    <xf numFmtId="0" fontId="42" fillId="0" borderId="0" xfId="15" applyFont="1" applyAlignment="1" applyProtection="1">
      <alignment horizontal="center" vertical="center" shrinkToFit="1"/>
      <protection locked="0"/>
    </xf>
    <xf numFmtId="0" fontId="42" fillId="0" borderId="3" xfId="15" applyFont="1" applyBorder="1" applyAlignment="1">
      <alignment horizontal="center" vertical="center"/>
    </xf>
    <xf numFmtId="0" fontId="4" fillId="0" borderId="2" xfId="15" applyBorder="1" applyAlignment="1">
      <alignment horizontal="center" vertical="center"/>
    </xf>
    <xf numFmtId="0" fontId="4" fillId="0" borderId="5" xfId="15" applyBorder="1" applyAlignment="1">
      <alignment horizontal="center" vertical="center"/>
    </xf>
    <xf numFmtId="185" fontId="97" fillId="3" borderId="2" xfId="15" applyNumberFormat="1" applyFont="1" applyFill="1" applyBorder="1" applyAlignment="1" applyProtection="1">
      <alignment horizontal="center" vertical="center" shrinkToFit="1"/>
      <protection locked="0"/>
    </xf>
    <xf numFmtId="0" fontId="40" fillId="0" borderId="83" xfId="15" applyFont="1" applyBorder="1" applyAlignment="1">
      <alignment horizontal="left" vertical="top" wrapText="1"/>
    </xf>
    <xf numFmtId="0" fontId="40" fillId="0" borderId="84" xfId="15" applyFont="1" applyBorder="1" applyAlignment="1">
      <alignment horizontal="left" vertical="top" wrapText="1"/>
    </xf>
    <xf numFmtId="0" fontId="40" fillId="0" borderId="85" xfId="15" applyFont="1" applyBorder="1" applyAlignment="1">
      <alignment horizontal="left" vertical="top" wrapText="1"/>
    </xf>
    <xf numFmtId="0" fontId="40" fillId="0" borderId="86" xfId="15" applyFont="1" applyBorder="1" applyAlignment="1">
      <alignment horizontal="left" vertical="top" wrapText="1"/>
    </xf>
    <xf numFmtId="0" fontId="40" fillId="0" borderId="0" xfId="15" applyFont="1" applyAlignment="1">
      <alignment horizontal="left" vertical="top" wrapText="1"/>
    </xf>
    <xf numFmtId="0" fontId="40" fillId="0" borderId="87" xfId="15" applyFont="1" applyBorder="1" applyAlignment="1">
      <alignment horizontal="left" vertical="top" wrapText="1"/>
    </xf>
    <xf numFmtId="0" fontId="40" fillId="0" borderId="88" xfId="15" applyFont="1" applyBorder="1" applyAlignment="1">
      <alignment horizontal="left" vertical="top" wrapText="1"/>
    </xf>
    <xf numFmtId="0" fontId="40" fillId="0" borderId="89" xfId="15" applyFont="1" applyBorder="1" applyAlignment="1">
      <alignment horizontal="left" vertical="top" wrapText="1"/>
    </xf>
    <xf numFmtId="0" fontId="40" fillId="0" borderId="90" xfId="15" applyFont="1" applyBorder="1" applyAlignment="1">
      <alignment horizontal="left" vertical="top" wrapText="1"/>
    </xf>
    <xf numFmtId="0" fontId="42" fillId="0" borderId="1" xfId="15" applyFont="1" applyBorder="1" applyAlignment="1">
      <alignment horizontal="center" vertical="center" wrapText="1"/>
    </xf>
    <xf numFmtId="0" fontId="42" fillId="0" borderId="6" xfId="15" applyFont="1" applyBorder="1" applyAlignment="1">
      <alignment horizontal="center" vertical="center"/>
    </xf>
    <xf numFmtId="0" fontId="4" fillId="0" borderId="6" xfId="15" applyBorder="1" applyAlignment="1">
      <alignment horizontal="center" vertical="center"/>
    </xf>
    <xf numFmtId="0" fontId="4" fillId="0" borderId="7" xfId="15" applyBorder="1" applyAlignment="1">
      <alignment horizontal="center" vertical="center"/>
    </xf>
    <xf numFmtId="0" fontId="42" fillId="0" borderId="4" xfId="15" applyFont="1" applyBorder="1" applyAlignment="1">
      <alignment horizontal="center" vertical="center"/>
    </xf>
    <xf numFmtId="0" fontId="42" fillId="0" borderId="10" xfId="15" applyFont="1" applyBorder="1" applyAlignment="1">
      <alignment horizontal="center" vertical="center"/>
    </xf>
    <xf numFmtId="0" fontId="4" fillId="0" borderId="10" xfId="15" applyBorder="1" applyAlignment="1">
      <alignment horizontal="center" vertical="center"/>
    </xf>
    <xf numFmtId="0" fontId="4" fillId="0" borderId="11" xfId="15" applyBorder="1" applyAlignment="1">
      <alignment horizontal="center" vertical="center"/>
    </xf>
    <xf numFmtId="0" fontId="42" fillId="3" borderId="1" xfId="15" applyFont="1" applyFill="1" applyBorder="1" applyAlignment="1" applyProtection="1">
      <alignment vertical="center" shrinkToFit="1"/>
      <protection locked="0"/>
    </xf>
    <xf numFmtId="0" fontId="42" fillId="3" borderId="6" xfId="15" applyFont="1" applyFill="1" applyBorder="1" applyAlignment="1" applyProtection="1">
      <alignment vertical="center" shrinkToFit="1"/>
      <protection locked="0"/>
    </xf>
    <xf numFmtId="0" fontId="42" fillId="3" borderId="7" xfId="15" applyFont="1" applyFill="1" applyBorder="1" applyAlignment="1" applyProtection="1">
      <alignment vertical="center" shrinkToFit="1"/>
      <protection locked="0"/>
    </xf>
    <xf numFmtId="0" fontId="4" fillId="0" borderId="4" xfId="15" applyBorder="1" applyAlignment="1" applyProtection="1">
      <alignment vertical="center" shrinkToFit="1"/>
      <protection locked="0"/>
    </xf>
    <xf numFmtId="0" fontId="4" fillId="0" borderId="10" xfId="15" applyBorder="1" applyAlignment="1" applyProtection="1">
      <alignment vertical="center" shrinkToFit="1"/>
      <protection locked="0"/>
    </xf>
    <xf numFmtId="0" fontId="4" fillId="0" borderId="11" xfId="15" applyBorder="1" applyAlignment="1" applyProtection="1">
      <alignment vertical="center" shrinkToFit="1"/>
      <protection locked="0"/>
    </xf>
    <xf numFmtId="0" fontId="42" fillId="0" borderId="1" xfId="15" applyFont="1" applyBorder="1" applyAlignment="1">
      <alignment horizontal="center" vertical="center"/>
    </xf>
    <xf numFmtId="0" fontId="8" fillId="0" borderId="6" xfId="15" applyFont="1" applyBorder="1" applyAlignment="1">
      <alignment horizontal="left" vertical="center"/>
    </xf>
    <xf numFmtId="0" fontId="8" fillId="0" borderId="7" xfId="15" applyFont="1" applyBorder="1" applyAlignment="1">
      <alignment horizontal="left" vertical="center"/>
    </xf>
    <xf numFmtId="0" fontId="8" fillId="0" borderId="0" xfId="15" applyFont="1" applyAlignment="1">
      <alignment horizontal="left" vertical="center"/>
    </xf>
    <xf numFmtId="0" fontId="8" fillId="0" borderId="9" xfId="15" applyFont="1" applyBorder="1" applyAlignment="1">
      <alignment horizontal="left" vertical="center"/>
    </xf>
    <xf numFmtId="0" fontId="8" fillId="0" borderId="10" xfId="15" applyFont="1" applyBorder="1" applyAlignment="1">
      <alignment horizontal="left" vertical="center"/>
    </xf>
    <xf numFmtId="0" fontId="8" fillId="0" borderId="11" xfId="15" applyFont="1" applyBorder="1" applyAlignment="1">
      <alignment horizontal="left" vertical="center"/>
    </xf>
    <xf numFmtId="185" fontId="42" fillId="4" borderId="0" xfId="15" applyNumberFormat="1" applyFont="1" applyFill="1" applyAlignment="1">
      <alignment horizontal="right" vertical="center" shrinkToFit="1"/>
    </xf>
    <xf numFmtId="185" fontId="42" fillId="3" borderId="0" xfId="15" applyNumberFormat="1" applyFont="1" applyFill="1" applyAlignment="1" applyProtection="1">
      <alignment horizontal="right" vertical="center" shrinkToFit="1"/>
      <protection locked="0"/>
    </xf>
    <xf numFmtId="0" fontId="42" fillId="0" borderId="6" xfId="15" applyFont="1" applyBorder="1">
      <alignment vertical="center"/>
    </xf>
    <xf numFmtId="0" fontId="42" fillId="0" borderId="7" xfId="15" applyFont="1" applyBorder="1">
      <alignment vertical="center"/>
    </xf>
    <xf numFmtId="0" fontId="42" fillId="0" borderId="10" xfId="15" applyFont="1" applyBorder="1">
      <alignment vertical="center"/>
    </xf>
    <xf numFmtId="0" fontId="42" fillId="0" borderId="11" xfId="15" applyFont="1" applyBorder="1">
      <alignment vertical="center"/>
    </xf>
    <xf numFmtId="0" fontId="42" fillId="0" borderId="6" xfId="15" applyFont="1" applyBorder="1" applyAlignment="1">
      <alignment horizontal="distributed" vertical="center"/>
    </xf>
    <xf numFmtId="0" fontId="14" fillId="4" borderId="6" xfId="15" applyFont="1" applyFill="1" applyBorder="1" applyAlignment="1">
      <alignment horizontal="center" vertical="center" shrinkToFit="1"/>
    </xf>
    <xf numFmtId="0" fontId="4" fillId="4" borderId="6" xfId="15" applyFill="1" applyBorder="1" applyAlignment="1">
      <alignment horizontal="center" vertical="center" shrinkToFit="1"/>
    </xf>
    <xf numFmtId="0" fontId="42" fillId="0" borderId="10" xfId="15" applyFont="1" applyBorder="1" applyAlignment="1">
      <alignment horizontal="distributed" vertical="center"/>
    </xf>
    <xf numFmtId="0" fontId="42" fillId="3" borderId="0" xfId="15" applyFont="1" applyFill="1" applyAlignment="1" applyProtection="1">
      <alignment horizontal="left" vertical="center" shrinkToFit="1"/>
      <protection locked="0"/>
    </xf>
    <xf numFmtId="0" fontId="42" fillId="3" borderId="9" xfId="15" applyFont="1" applyFill="1" applyBorder="1" applyAlignment="1" applyProtection="1">
      <alignment horizontal="left" vertical="center" shrinkToFit="1"/>
      <protection locked="0"/>
    </xf>
    <xf numFmtId="0" fontId="42" fillId="0" borderId="2" xfId="15" applyFont="1" applyBorder="1">
      <alignment vertical="center"/>
    </xf>
    <xf numFmtId="0" fontId="42" fillId="0" borderId="5" xfId="15" applyFont="1" applyBorder="1">
      <alignment vertical="center"/>
    </xf>
    <xf numFmtId="185" fontId="159" fillId="3" borderId="0" xfId="15" applyNumberFormat="1" applyFont="1" applyFill="1" applyAlignment="1" applyProtection="1">
      <alignment horizontal="center" vertical="center" shrinkToFit="1"/>
      <protection locked="0"/>
    </xf>
    <xf numFmtId="185" fontId="159" fillId="3" borderId="10" xfId="15" applyNumberFormat="1" applyFont="1" applyFill="1" applyBorder="1" applyAlignment="1" applyProtection="1">
      <alignment horizontal="center" vertical="center" shrinkToFit="1"/>
      <protection locked="0"/>
    </xf>
    <xf numFmtId="0" fontId="42" fillId="0" borderId="6" xfId="15" applyFont="1" applyBorder="1" applyAlignment="1">
      <alignment vertical="center" wrapText="1"/>
    </xf>
    <xf numFmtId="0" fontId="42" fillId="0" borderId="7" xfId="15" applyFont="1" applyBorder="1" applyAlignment="1">
      <alignment vertical="center" wrapText="1"/>
    </xf>
    <xf numFmtId="0" fontId="42" fillId="0" borderId="0" xfId="15" applyFont="1" applyAlignment="1">
      <alignment vertical="center" wrapText="1"/>
    </xf>
    <xf numFmtId="0" fontId="42" fillId="0" borderId="9" xfId="15" applyFont="1" applyBorder="1" applyAlignment="1">
      <alignment vertical="center" wrapText="1"/>
    </xf>
    <xf numFmtId="0" fontId="42" fillId="0" borderId="10" xfId="15" applyFont="1" applyBorder="1" applyAlignment="1">
      <alignment vertical="center" wrapText="1"/>
    </xf>
    <xf numFmtId="0" fontId="42" fillId="0" borderId="11" xfId="15" applyFont="1" applyBorder="1" applyAlignment="1">
      <alignment vertical="center" wrapText="1"/>
    </xf>
    <xf numFmtId="0" fontId="42" fillId="0" borderId="1" xfId="15" applyFont="1" applyBorder="1">
      <alignment vertical="center"/>
    </xf>
    <xf numFmtId="0" fontId="4" fillId="0" borderId="6" xfId="15" applyBorder="1">
      <alignment vertical="center"/>
    </xf>
    <xf numFmtId="0" fontId="42" fillId="4" borderId="10" xfId="15" applyFont="1" applyFill="1" applyBorder="1" applyAlignment="1">
      <alignment horizontal="center" vertical="center" shrinkToFit="1"/>
    </xf>
    <xf numFmtId="0" fontId="4" fillId="4" borderId="10" xfId="15" applyFill="1" applyBorder="1" applyAlignment="1">
      <alignment vertical="center" shrinkToFit="1"/>
    </xf>
    <xf numFmtId="0" fontId="42" fillId="0" borderId="2" xfId="15" applyFont="1" applyBorder="1" applyAlignment="1">
      <alignment vertical="center" wrapText="1"/>
    </xf>
    <xf numFmtId="0" fontId="42" fillId="0" borderId="5" xfId="15" applyFont="1" applyBorder="1" applyAlignment="1">
      <alignment vertical="center" wrapText="1"/>
    </xf>
    <xf numFmtId="185" fontId="159" fillId="3" borderId="2" xfId="15" applyNumberFormat="1" applyFont="1" applyFill="1" applyBorder="1" applyAlignment="1" applyProtection="1">
      <alignment horizontal="center" vertical="center" shrinkToFit="1"/>
      <protection locked="0"/>
    </xf>
    <xf numFmtId="0" fontId="14" fillId="0" borderId="0" xfId="15" applyFont="1" applyAlignment="1">
      <alignment horizontal="left" vertical="top" wrapText="1"/>
    </xf>
    <xf numFmtId="0" fontId="36" fillId="0" borderId="10" xfId="15" applyFont="1" applyBorder="1" applyAlignment="1">
      <alignment horizontal="center" vertical="top"/>
    </xf>
    <xf numFmtId="0" fontId="84" fillId="0" borderId="0" xfId="15" applyFont="1" applyAlignment="1">
      <alignment horizontal="center" vertical="center"/>
    </xf>
    <xf numFmtId="0" fontId="155" fillId="3" borderId="0" xfId="14" applyFont="1" applyFill="1" applyAlignment="1" applyProtection="1">
      <alignment horizontal="right" vertical="center" shrinkToFit="1"/>
      <protection locked="0"/>
    </xf>
    <xf numFmtId="0" fontId="156" fillId="3" borderId="0" xfId="14" applyFont="1" applyFill="1" applyAlignment="1" applyProtection="1">
      <alignment vertical="center" shrinkToFit="1"/>
      <protection locked="0"/>
    </xf>
    <xf numFmtId="0" fontId="36" fillId="0" borderId="0" xfId="15" applyFont="1" applyAlignment="1">
      <alignment horizontal="center" vertical="center" shrinkToFit="1"/>
    </xf>
    <xf numFmtId="20" fontId="36" fillId="0" borderId="0" xfId="15" applyNumberFormat="1" applyFont="1" applyAlignment="1">
      <alignment horizontal="center" vertical="center"/>
    </xf>
    <xf numFmtId="0" fontId="54" fillId="3" borderId="0" xfId="15" applyFont="1" applyFill="1" applyAlignment="1" applyProtection="1">
      <alignment horizontal="center" vertical="center" shrinkToFit="1"/>
      <protection locked="0"/>
    </xf>
    <xf numFmtId="0" fontId="36" fillId="0" borderId="0" xfId="15" applyFont="1">
      <alignment vertical="center"/>
    </xf>
    <xf numFmtId="0" fontId="123" fillId="0" borderId="0" xfId="15" applyFont="1" applyAlignment="1">
      <alignment horizontal="center" vertical="center"/>
    </xf>
    <xf numFmtId="0" fontId="110" fillId="0" borderId="0" xfId="15" applyFont="1" applyAlignment="1">
      <alignment horizontal="center" vertical="center"/>
    </xf>
    <xf numFmtId="0" fontId="96" fillId="0" borderId="0" xfId="15" applyFont="1" applyAlignment="1">
      <alignment horizontal="center" vertical="center" wrapText="1"/>
    </xf>
    <xf numFmtId="0" fontId="110" fillId="0" borderId="0" xfId="15" applyFont="1" applyAlignment="1">
      <alignment horizontal="center" vertical="center" wrapText="1"/>
    </xf>
    <xf numFmtId="0" fontId="42" fillId="4" borderId="0" xfId="15" applyFont="1" applyFill="1" applyAlignment="1">
      <alignment vertical="center" shrinkToFit="1"/>
    </xf>
    <xf numFmtId="0" fontId="4" fillId="4" borderId="0" xfId="15" applyFill="1" applyAlignment="1">
      <alignment vertical="center" shrinkToFit="1"/>
    </xf>
    <xf numFmtId="0" fontId="14" fillId="3" borderId="0" xfId="15" applyFont="1" applyFill="1" applyAlignment="1" applyProtection="1">
      <alignment horizontal="center" vertical="center" shrinkToFit="1"/>
      <protection locked="0"/>
    </xf>
    <xf numFmtId="0" fontId="42" fillId="3" borderId="0" xfId="14" applyFont="1" applyFill="1" applyAlignment="1" applyProtection="1">
      <alignment horizontal="right" vertical="center" shrinkToFit="1"/>
      <protection locked="0"/>
    </xf>
    <xf numFmtId="0" fontId="4" fillId="3" borderId="0" xfId="14" applyFill="1" applyAlignment="1" applyProtection="1">
      <alignment vertical="center" shrinkToFit="1"/>
      <protection locked="0"/>
    </xf>
    <xf numFmtId="185" fontId="28" fillId="3" borderId="0" xfId="15" applyNumberFormat="1" applyFont="1" applyFill="1" applyAlignment="1" applyProtection="1">
      <alignment horizontal="center" vertical="center" shrinkToFit="1"/>
      <protection locked="0"/>
    </xf>
    <xf numFmtId="185" fontId="28" fillId="3" borderId="10" xfId="15" applyNumberFormat="1" applyFont="1" applyFill="1" applyBorder="1" applyAlignment="1" applyProtection="1">
      <alignment horizontal="center" vertical="center" shrinkToFit="1"/>
      <protection locked="0"/>
    </xf>
    <xf numFmtId="185" fontId="28" fillId="3" borderId="2" xfId="15" applyNumberFormat="1" applyFont="1" applyFill="1" applyBorder="1" applyAlignment="1" applyProtection="1">
      <alignment horizontal="center" vertical="center" shrinkToFit="1"/>
      <protection locked="0"/>
    </xf>
    <xf numFmtId="0" fontId="125" fillId="7" borderId="13" xfId="15" applyFont="1" applyFill="1" applyBorder="1" applyAlignment="1">
      <alignment vertical="center" wrapText="1"/>
    </xf>
    <xf numFmtId="0" fontId="36" fillId="0" borderId="13" xfId="15" applyFont="1" applyBorder="1" applyAlignment="1">
      <alignment horizontal="center" vertical="center"/>
    </xf>
    <xf numFmtId="0" fontId="54" fillId="3" borderId="3" xfId="15" applyFont="1" applyFill="1" applyBorder="1" applyAlignment="1" applyProtection="1">
      <alignment horizontal="left" vertical="center" wrapText="1" shrinkToFit="1"/>
      <protection locked="0"/>
    </xf>
    <xf numFmtId="0" fontId="54" fillId="3" borderId="2" xfId="15" applyFont="1" applyFill="1" applyBorder="1" applyAlignment="1" applyProtection="1">
      <alignment horizontal="left" vertical="center" wrapText="1" shrinkToFit="1"/>
      <protection locked="0"/>
    </xf>
    <xf numFmtId="0" fontId="54" fillId="3" borderId="5" xfId="15" applyFont="1" applyFill="1" applyBorder="1" applyAlignment="1" applyProtection="1">
      <alignment horizontal="left" vertical="center" wrapText="1" shrinkToFit="1"/>
      <protection locked="0"/>
    </xf>
    <xf numFmtId="0" fontId="54" fillId="3" borderId="2" xfId="15" applyFont="1" applyFill="1" applyBorder="1" applyAlignment="1" applyProtection="1">
      <alignment horizontal="center" vertical="center" wrapText="1"/>
      <protection locked="0"/>
    </xf>
    <xf numFmtId="0" fontId="120" fillId="7" borderId="10" xfId="15" applyFont="1" applyFill="1" applyBorder="1" applyAlignment="1">
      <alignment horizontal="left" vertical="center" wrapText="1"/>
    </xf>
    <xf numFmtId="0" fontId="38" fillId="0" borderId="13" xfId="15" applyFont="1" applyBorder="1" applyAlignment="1">
      <alignment horizontal="center" vertical="center" textRotation="255"/>
    </xf>
    <xf numFmtId="0" fontId="42" fillId="0" borderId="11" xfId="15" applyFont="1" applyBorder="1" applyAlignment="1">
      <alignment horizontal="center" vertical="center"/>
    </xf>
    <xf numFmtId="0" fontId="155" fillId="3" borderId="4" xfId="15" applyFont="1" applyFill="1" applyBorder="1" applyAlignment="1" applyProtection="1">
      <alignment vertical="center" shrinkToFit="1"/>
      <protection locked="0"/>
    </xf>
    <xf numFmtId="0" fontId="155" fillId="3" borderId="10" xfId="15" applyFont="1" applyFill="1" applyBorder="1" applyAlignment="1" applyProtection="1">
      <alignment vertical="center" shrinkToFit="1"/>
      <protection locked="0"/>
    </xf>
    <xf numFmtId="0" fontId="155" fillId="3" borderId="11" xfId="15" applyFont="1" applyFill="1" applyBorder="1" applyAlignment="1" applyProtection="1">
      <alignment vertical="center" shrinkToFit="1"/>
      <protection locked="0"/>
    </xf>
    <xf numFmtId="0" fontId="42" fillId="0" borderId="4" xfId="15" applyFont="1" applyBorder="1" applyAlignment="1">
      <alignment horizontal="center" vertical="center" wrapText="1"/>
    </xf>
    <xf numFmtId="0" fontId="54" fillId="3" borderId="4" xfId="15" applyFont="1" applyFill="1" applyBorder="1" applyAlignment="1" applyProtection="1">
      <alignment vertical="center" shrinkToFit="1"/>
      <protection locked="0"/>
    </xf>
    <xf numFmtId="0" fontId="54" fillId="3" borderId="10" xfId="15" applyFont="1" applyFill="1" applyBorder="1" applyAlignment="1" applyProtection="1">
      <alignment vertical="center" shrinkToFit="1"/>
      <protection locked="0"/>
    </xf>
    <xf numFmtId="0" fontId="54" fillId="3" borderId="11" xfId="15" applyFont="1" applyFill="1" applyBorder="1" applyAlignment="1" applyProtection="1">
      <alignment vertical="center" shrinkToFit="1"/>
      <protection locked="0"/>
    </xf>
    <xf numFmtId="0" fontId="42" fillId="0" borderId="2" xfId="15" applyFont="1" applyBorder="1" applyAlignment="1">
      <alignment horizontal="center" vertical="center"/>
    </xf>
    <xf numFmtId="0" fontId="42" fillId="0" borderId="5" xfId="15" applyFont="1" applyBorder="1" applyAlignment="1">
      <alignment horizontal="center" vertical="center"/>
    </xf>
    <xf numFmtId="0" fontId="39" fillId="0" borderId="1" xfId="15" applyFont="1" applyBorder="1" applyAlignment="1">
      <alignment horizontal="center" vertical="center" wrapText="1"/>
    </xf>
    <xf numFmtId="0" fontId="39" fillId="0" borderId="6" xfId="15" applyFont="1" applyBorder="1" applyAlignment="1">
      <alignment horizontal="center" vertical="center" wrapText="1"/>
    </xf>
    <xf numFmtId="0" fontId="39" fillId="0" borderId="7" xfId="15" applyFont="1" applyBorder="1" applyAlignment="1">
      <alignment horizontal="center" vertical="center" wrapText="1"/>
    </xf>
    <xf numFmtId="0" fontId="54" fillId="3" borderId="21" xfId="15" applyFont="1" applyFill="1" applyBorder="1" applyAlignment="1" applyProtection="1">
      <alignment vertical="center" shrinkToFit="1"/>
      <protection locked="0"/>
    </xf>
    <xf numFmtId="0" fontId="54" fillId="3" borderId="37" xfId="15" applyFont="1" applyFill="1" applyBorder="1" applyAlignment="1" applyProtection="1">
      <alignment vertical="center" shrinkToFit="1"/>
      <protection locked="0"/>
    </xf>
    <xf numFmtId="0" fontId="54" fillId="3" borderId="24" xfId="15" applyFont="1" applyFill="1" applyBorder="1" applyAlignment="1" applyProtection="1">
      <alignment vertical="center" shrinkToFit="1"/>
      <protection locked="0"/>
    </xf>
    <xf numFmtId="0" fontId="42" fillId="0" borderId="7" xfId="15" applyFont="1" applyBorder="1" applyAlignment="1">
      <alignment horizontal="center" vertical="center"/>
    </xf>
    <xf numFmtId="0" fontId="42" fillId="4" borderId="6" xfId="15" applyFont="1" applyFill="1" applyBorder="1" applyAlignment="1">
      <alignment vertical="center" shrinkToFit="1"/>
    </xf>
    <xf numFmtId="0" fontId="36" fillId="3" borderId="0" xfId="15" applyFont="1" applyFill="1" applyProtection="1">
      <alignment vertical="center"/>
      <protection locked="0"/>
    </xf>
    <xf numFmtId="0" fontId="42" fillId="3" borderId="4" xfId="15" applyFont="1" applyFill="1" applyBorder="1" applyAlignment="1" applyProtection="1">
      <alignment vertical="center" shrinkToFit="1"/>
      <protection locked="0"/>
    </xf>
    <xf numFmtId="0" fontId="42" fillId="3" borderId="10" xfId="15" applyFont="1" applyFill="1" applyBorder="1" applyAlignment="1" applyProtection="1">
      <alignment vertical="center" shrinkToFit="1"/>
      <protection locked="0"/>
    </xf>
    <xf numFmtId="0" fontId="42" fillId="3" borderId="11" xfId="15" applyFont="1" applyFill="1" applyBorder="1" applyAlignment="1" applyProtection="1">
      <alignment vertical="center" shrinkToFit="1"/>
      <protection locked="0"/>
    </xf>
    <xf numFmtId="0" fontId="4" fillId="0" borderId="0" xfId="15" applyAlignment="1" applyProtection="1">
      <alignment horizontal="center" vertical="center" shrinkToFit="1"/>
      <protection locked="0"/>
    </xf>
    <xf numFmtId="0" fontId="36" fillId="0" borderId="0" xfId="15" applyFont="1" applyAlignment="1">
      <alignment horizontal="center" vertical="center"/>
    </xf>
    <xf numFmtId="0" fontId="36" fillId="3" borderId="4" xfId="15" applyFont="1" applyFill="1" applyBorder="1" applyAlignment="1" applyProtection="1">
      <alignment vertical="center" shrinkToFit="1"/>
      <protection locked="0"/>
    </xf>
    <xf numFmtId="0" fontId="36" fillId="3" borderId="10" xfId="15" applyFont="1" applyFill="1" applyBorder="1" applyAlignment="1" applyProtection="1">
      <alignment vertical="center" shrinkToFit="1"/>
      <protection locked="0"/>
    </xf>
    <xf numFmtId="0" fontId="36" fillId="3" borderId="11" xfId="15" applyFont="1" applyFill="1" applyBorder="1" applyAlignment="1" applyProtection="1">
      <alignment vertical="center" shrinkToFit="1"/>
      <protection locked="0"/>
    </xf>
    <xf numFmtId="0" fontId="36" fillId="3" borderId="3" xfId="15" applyFont="1" applyFill="1" applyBorder="1" applyAlignment="1" applyProtection="1">
      <alignment horizontal="left" vertical="center" wrapText="1" shrinkToFit="1"/>
      <protection locked="0"/>
    </xf>
    <xf numFmtId="0" fontId="36" fillId="3" borderId="2" xfId="15" applyFont="1" applyFill="1" applyBorder="1" applyAlignment="1" applyProtection="1">
      <alignment horizontal="left" vertical="center" wrapText="1" shrinkToFit="1"/>
      <protection locked="0"/>
    </xf>
    <xf numFmtId="0" fontId="36" fillId="3" borderId="5" xfId="15" applyFont="1" applyFill="1" applyBorder="1" applyAlignment="1" applyProtection="1">
      <alignment horizontal="left" vertical="center" wrapText="1" shrinkToFit="1"/>
      <protection locked="0"/>
    </xf>
    <xf numFmtId="0" fontId="36" fillId="3" borderId="2" xfId="15" applyFont="1" applyFill="1" applyBorder="1" applyAlignment="1" applyProtection="1">
      <alignment horizontal="center" vertical="center" wrapText="1"/>
      <protection locked="0"/>
    </xf>
    <xf numFmtId="0" fontId="36" fillId="3" borderId="21" xfId="15" applyFont="1" applyFill="1" applyBorder="1" applyAlignment="1" applyProtection="1">
      <alignment vertical="center" shrinkToFit="1"/>
      <protection locked="0"/>
    </xf>
    <xf numFmtId="0" fontId="36" fillId="3" borderId="37" xfId="15" applyFont="1" applyFill="1" applyBorder="1" applyAlignment="1" applyProtection="1">
      <alignment vertical="center" shrinkToFit="1"/>
      <protection locked="0"/>
    </xf>
    <xf numFmtId="0" fontId="36" fillId="3" borderId="24" xfId="15" applyFont="1" applyFill="1" applyBorder="1" applyAlignment="1" applyProtection="1">
      <alignment vertical="center" shrinkToFit="1"/>
      <protection locked="0"/>
    </xf>
    <xf numFmtId="0" fontId="155" fillId="3" borderId="2" xfId="15" applyFont="1" applyFill="1" applyBorder="1" applyAlignment="1" applyProtection="1">
      <alignment vertical="center" shrinkToFit="1"/>
      <protection locked="0"/>
    </xf>
    <xf numFmtId="0" fontId="155" fillId="3" borderId="5" xfId="15" applyFont="1" applyFill="1" applyBorder="1" applyAlignment="1" applyProtection="1">
      <alignment vertical="center" shrinkToFit="1"/>
      <protection locked="0"/>
    </xf>
    <xf numFmtId="0" fontId="155" fillId="3" borderId="2" xfId="15" applyFont="1" applyFill="1" applyBorder="1" applyAlignment="1" applyProtection="1">
      <alignment horizontal="center" vertical="center" shrinkToFit="1"/>
      <protection locked="0"/>
    </xf>
    <xf numFmtId="0" fontId="156" fillId="0" borderId="2" xfId="15" applyFont="1" applyBorder="1" applyAlignment="1" applyProtection="1">
      <alignment horizontal="center" vertical="center" shrinkToFit="1"/>
      <protection locked="0"/>
    </xf>
    <xf numFmtId="0" fontId="44" fillId="0" borderId="0" xfId="15" applyFont="1" applyAlignment="1">
      <alignment horizontal="center" vertical="center" wrapText="1"/>
    </xf>
    <xf numFmtId="0" fontId="4" fillId="0" borderId="0" xfId="15" applyAlignment="1">
      <alignment horizontal="center" vertical="center" wrapText="1"/>
    </xf>
    <xf numFmtId="0" fontId="42" fillId="3" borderId="2" xfId="15" applyFont="1" applyFill="1" applyBorder="1" applyAlignment="1" applyProtection="1">
      <alignment vertical="center" shrinkToFit="1"/>
      <protection locked="0"/>
    </xf>
    <xf numFmtId="0" fontId="42" fillId="3" borderId="5" xfId="15" applyFont="1" applyFill="1" applyBorder="1" applyAlignment="1" applyProtection="1">
      <alignment vertical="center" shrinkToFit="1"/>
      <protection locked="0"/>
    </xf>
    <xf numFmtId="0" fontId="42" fillId="3" borderId="2" xfId="15" applyFont="1" applyFill="1" applyBorder="1" applyAlignment="1" applyProtection="1">
      <alignment horizontal="center" vertical="center" shrinkToFit="1"/>
      <protection locked="0"/>
    </xf>
    <xf numFmtId="0" fontId="4" fillId="0" borderId="2" xfId="15" applyBorder="1" applyAlignment="1" applyProtection="1">
      <alignment horizontal="center" vertical="center" shrinkToFit="1"/>
      <protection locked="0"/>
    </xf>
    <xf numFmtId="0" fontId="19" fillId="3" borderId="2" xfId="15" applyFont="1" applyFill="1" applyBorder="1" applyAlignment="1" applyProtection="1">
      <alignment vertical="center" shrinkToFit="1"/>
      <protection locked="0"/>
    </xf>
    <xf numFmtId="0" fontId="19" fillId="3" borderId="5" xfId="15" applyFont="1" applyFill="1" applyBorder="1" applyAlignment="1" applyProtection="1">
      <alignment vertical="center" shrinkToFit="1"/>
      <protection locked="0"/>
    </xf>
  </cellXfs>
  <cellStyles count="24">
    <cellStyle name="ハイパーリンク" xfId="1" builtinId="8"/>
    <cellStyle name="ハイパーリンク 2" xfId="13" xr:uid="{00000000-0005-0000-0000-000001000000}"/>
    <cellStyle name="桁区切り" xfId="2" builtinId="6"/>
    <cellStyle name="桁区切り 2" xfId="11" xr:uid="{00000000-0005-0000-0000-000003000000}"/>
    <cellStyle name="桁区切り 2 10" xfId="3" xr:uid="{00000000-0005-0000-0000-000004000000}"/>
    <cellStyle name="桁区切り 3" xfId="16" xr:uid="{00000000-0005-0000-0000-000005000000}"/>
    <cellStyle name="桁区切り 4" xfId="20" xr:uid="{00000000-0005-0000-0000-000006000000}"/>
    <cellStyle name="標準" xfId="0" builtinId="0"/>
    <cellStyle name="標準 10" xfId="23" xr:uid="{00000000-0005-0000-0000-000008000000}"/>
    <cellStyle name="標準 2" xfId="4" xr:uid="{00000000-0005-0000-0000-000009000000}"/>
    <cellStyle name="標準 2 2" xfId="7" xr:uid="{00000000-0005-0000-0000-00000A000000}"/>
    <cellStyle name="標準 2 3" xfId="5" xr:uid="{00000000-0005-0000-0000-00000B000000}"/>
    <cellStyle name="標準 2 3 2" xfId="22" xr:uid="{00000000-0005-0000-0000-00000C000000}"/>
    <cellStyle name="標準 2 4" xfId="17" xr:uid="{00000000-0005-0000-0000-00000D000000}"/>
    <cellStyle name="標準 3" xfId="8" xr:uid="{00000000-0005-0000-0000-00000E000000}"/>
    <cellStyle name="標準 3 2" xfId="9" xr:uid="{00000000-0005-0000-0000-00000F000000}"/>
    <cellStyle name="標準 3 3" xfId="15" xr:uid="{00000000-0005-0000-0000-000010000000}"/>
    <cellStyle name="標準 4" xfId="6" xr:uid="{00000000-0005-0000-0000-000011000000}"/>
    <cellStyle name="標準 4 3" xfId="18" xr:uid="{00000000-0005-0000-0000-000012000000}"/>
    <cellStyle name="標準 5" xfId="10" xr:uid="{00000000-0005-0000-0000-000013000000}"/>
    <cellStyle name="標準 6" xfId="12" xr:uid="{00000000-0005-0000-0000-000014000000}"/>
    <cellStyle name="標準 7" xfId="14" xr:uid="{00000000-0005-0000-0000-000015000000}"/>
    <cellStyle name="標準 8" xfId="19" xr:uid="{00000000-0005-0000-0000-000016000000}"/>
    <cellStyle name="標準 9" xfId="21" xr:uid="{00000000-0005-0000-0000-000017000000}"/>
  </cellStyles>
  <dxfs count="14">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
      <numFmt numFmtId="188" formatCode="[&lt;=999]000;[&lt;=9999]000\-00;000\-0000"/>
      <fill>
        <patternFill patternType="mediumGray">
          <bgColor theme="0" tint="-0.14996795556505021"/>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448239</xdr:colOff>
      <xdr:row>20</xdr:row>
      <xdr:rowOff>735104</xdr:rowOff>
    </xdr:from>
    <xdr:to>
      <xdr:col>10</xdr:col>
      <xdr:colOff>406118</xdr:colOff>
      <xdr:row>21</xdr:row>
      <xdr:rowOff>430304</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11</xdr:row>
      <xdr:rowOff>71718</xdr:rowOff>
    </xdr:from>
    <xdr:to>
      <xdr:col>10</xdr:col>
      <xdr:colOff>71718</xdr:colOff>
      <xdr:row>17</xdr:row>
      <xdr:rowOff>17929</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27</xdr:row>
      <xdr:rowOff>170330</xdr:rowOff>
    </xdr:from>
    <xdr:to>
      <xdr:col>10</xdr:col>
      <xdr:colOff>197224</xdr:colOff>
      <xdr:row>30</xdr:row>
      <xdr:rowOff>89648</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40</xdr:col>
      <xdr:colOff>155121</xdr:colOff>
      <xdr:row>5</xdr:row>
      <xdr:rowOff>233226</xdr:rowOff>
    </xdr:from>
    <xdr:to>
      <xdr:col>47</xdr:col>
      <xdr:colOff>417195</xdr:colOff>
      <xdr:row>9</xdr:row>
      <xdr:rowOff>111851</xdr:rowOff>
    </xdr:to>
    <xdr:sp macro="" textlink="">
      <xdr:nvSpPr>
        <xdr:cNvPr id="2" name="フローチャート : 代替処理 1">
          <a:extLst>
            <a:ext uri="{FF2B5EF4-FFF2-40B4-BE49-F238E27FC236}">
              <a16:creationId xmlns:a16="http://schemas.microsoft.com/office/drawing/2014/main" id="{00000000-0008-0000-0E00-000002000000}"/>
            </a:ext>
          </a:extLst>
        </xdr:cNvPr>
        <xdr:cNvSpPr/>
      </xdr:nvSpPr>
      <xdr:spPr>
        <a:xfrm>
          <a:off x="12735741" y="1170486"/>
          <a:ext cx="2647134" cy="869225"/>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助成対象事業者と導入施設の所有者が異なる場合に提出してください。</a:t>
          </a:r>
        </a:p>
      </xdr:txBody>
    </xdr:sp>
    <xdr:clientData/>
  </xdr:twoCellAnchor>
  <xdr:twoCellAnchor>
    <xdr:from>
      <xdr:col>45</xdr:col>
      <xdr:colOff>236220</xdr:colOff>
      <xdr:row>2</xdr:row>
      <xdr:rowOff>15240</xdr:rowOff>
    </xdr:from>
    <xdr:to>
      <xdr:col>47</xdr:col>
      <xdr:colOff>20954</xdr:colOff>
      <xdr:row>4</xdr:row>
      <xdr:rowOff>15240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a:xfrm>
          <a:off x="13967460" y="34290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23</xdr:col>
      <xdr:colOff>312420</xdr:colOff>
      <xdr:row>0</xdr:row>
      <xdr:rowOff>45720</xdr:rowOff>
    </xdr:from>
    <xdr:to>
      <xdr:col>25</xdr:col>
      <xdr:colOff>9078</xdr:colOff>
      <xdr:row>2</xdr:row>
      <xdr:rowOff>125392</xdr:rowOff>
    </xdr:to>
    <xdr:sp macro="" textlink="">
      <xdr:nvSpPr>
        <xdr:cNvPr id="4" name="Text Box 334">
          <a:extLst>
            <a:ext uri="{FF2B5EF4-FFF2-40B4-BE49-F238E27FC236}">
              <a16:creationId xmlns:a16="http://schemas.microsoft.com/office/drawing/2014/main" id="{00000000-0008-0000-0E00-000004000000}"/>
            </a:ext>
          </a:extLst>
        </xdr:cNvPr>
        <xdr:cNvSpPr txBox="1">
          <a:spLocks noChangeArrowheads="1"/>
        </xdr:cNvSpPr>
      </xdr:nvSpPr>
      <xdr:spPr bwMode="auto">
        <a:xfrm>
          <a:off x="7002780" y="45720"/>
          <a:ext cx="931098"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42</xdr:col>
      <xdr:colOff>45720</xdr:colOff>
      <xdr:row>33</xdr:row>
      <xdr:rowOff>152400</xdr:rowOff>
    </xdr:from>
    <xdr:to>
      <xdr:col>47</xdr:col>
      <xdr:colOff>314324</xdr:colOff>
      <xdr:row>35</xdr:row>
      <xdr:rowOff>127636</xdr:rowOff>
    </xdr:to>
    <xdr:sp macro="" textlink="">
      <xdr:nvSpPr>
        <xdr:cNvPr id="5" name="吹き出し: 四角形 3">
          <a:extLst>
            <a:ext uri="{FF2B5EF4-FFF2-40B4-BE49-F238E27FC236}">
              <a16:creationId xmlns:a16="http://schemas.microsoft.com/office/drawing/2014/main" id="{00000000-0008-0000-0E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312</xdr:row>
          <xdr:rowOff>106680</xdr:rowOff>
        </xdr:from>
        <xdr:to>
          <xdr:col>5</xdr:col>
          <xdr:colOff>15240</xdr:colOff>
          <xdr:row>312</xdr:row>
          <xdr:rowOff>342900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F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312</xdr:row>
          <xdr:rowOff>114300</xdr:rowOff>
        </xdr:from>
        <xdr:to>
          <xdr:col>5</xdr:col>
          <xdr:colOff>579120</xdr:colOff>
          <xdr:row>312</xdr:row>
          <xdr:rowOff>350520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F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312</xdr:row>
          <xdr:rowOff>106680</xdr:rowOff>
        </xdr:from>
        <xdr:to>
          <xdr:col>5</xdr:col>
          <xdr:colOff>15240</xdr:colOff>
          <xdr:row>312</xdr:row>
          <xdr:rowOff>342900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F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312</xdr:row>
          <xdr:rowOff>114300</xdr:rowOff>
        </xdr:from>
        <xdr:to>
          <xdr:col>5</xdr:col>
          <xdr:colOff>579120</xdr:colOff>
          <xdr:row>312</xdr:row>
          <xdr:rowOff>350520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F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91440</xdr:colOff>
          <xdr:row>312</xdr:row>
          <xdr:rowOff>106680</xdr:rowOff>
        </xdr:from>
        <xdr:to>
          <xdr:col>30</xdr:col>
          <xdr:colOff>15240</xdr:colOff>
          <xdr:row>312</xdr:row>
          <xdr:rowOff>342900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F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655320</xdr:colOff>
          <xdr:row>312</xdr:row>
          <xdr:rowOff>114300</xdr:rowOff>
        </xdr:from>
        <xdr:to>
          <xdr:col>30</xdr:col>
          <xdr:colOff>579120</xdr:colOff>
          <xdr:row>312</xdr:row>
          <xdr:rowOff>350520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F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91440</xdr:colOff>
          <xdr:row>312</xdr:row>
          <xdr:rowOff>106680</xdr:rowOff>
        </xdr:from>
        <xdr:to>
          <xdr:col>30</xdr:col>
          <xdr:colOff>15240</xdr:colOff>
          <xdr:row>312</xdr:row>
          <xdr:rowOff>342900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F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655320</xdr:colOff>
          <xdr:row>312</xdr:row>
          <xdr:rowOff>114300</xdr:rowOff>
        </xdr:from>
        <xdr:to>
          <xdr:col>30</xdr:col>
          <xdr:colOff>579120</xdr:colOff>
          <xdr:row>312</xdr:row>
          <xdr:rowOff>350520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F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33</xdr:col>
      <xdr:colOff>518160</xdr:colOff>
      <xdr:row>176</xdr:row>
      <xdr:rowOff>220980</xdr:rowOff>
    </xdr:from>
    <xdr:to>
      <xdr:col>38</xdr:col>
      <xdr:colOff>590550</xdr:colOff>
      <xdr:row>185</xdr:row>
      <xdr:rowOff>140970</xdr:rowOff>
    </xdr:to>
    <xdr:sp macro="" textlink="">
      <xdr:nvSpPr>
        <xdr:cNvPr id="10" name="吹き出し: 四角形 9">
          <a:extLst>
            <a:ext uri="{FF2B5EF4-FFF2-40B4-BE49-F238E27FC236}">
              <a16:creationId xmlns:a16="http://schemas.microsoft.com/office/drawing/2014/main" id="{00000000-0008-0000-0F00-00000A000000}"/>
            </a:ext>
          </a:extLst>
        </xdr:cNvPr>
        <xdr:cNvSpPr/>
      </xdr:nvSpPr>
      <xdr:spPr>
        <a:xfrm>
          <a:off x="11346180" y="37734240"/>
          <a:ext cx="2305050" cy="11239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自家消費型再生可能エネルギー発電等設備の年間発電量が、電気事業者とのひとつの需要先（１需給契約の設備）の年間消費電力量の範囲内であること。</a:t>
          </a:r>
        </a:p>
      </xdr:txBody>
    </xdr:sp>
    <xdr:clientData/>
  </xdr:twoCellAnchor>
  <xdr:twoCellAnchor>
    <xdr:from>
      <xdr:col>36</xdr:col>
      <xdr:colOff>144780</xdr:colOff>
      <xdr:row>300</xdr:row>
      <xdr:rowOff>205740</xdr:rowOff>
    </xdr:from>
    <xdr:to>
      <xdr:col>38</xdr:col>
      <xdr:colOff>464820</xdr:colOff>
      <xdr:row>303</xdr:row>
      <xdr:rowOff>66675</xdr:rowOff>
    </xdr:to>
    <xdr:sp macro="" textlink="">
      <xdr:nvSpPr>
        <xdr:cNvPr id="27" name="吹き出し: 四角形 22">
          <a:extLst>
            <a:ext uri="{FF2B5EF4-FFF2-40B4-BE49-F238E27FC236}">
              <a16:creationId xmlns:a16="http://schemas.microsoft.com/office/drawing/2014/main" id="{00000000-0008-0000-0F00-00001B000000}"/>
            </a:ext>
          </a:extLst>
        </xdr:cNvPr>
        <xdr:cNvSpPr/>
      </xdr:nvSpPr>
      <xdr:spPr>
        <a:xfrm>
          <a:off x="12435840" y="61798200"/>
          <a:ext cx="108966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a:t>
          </a:r>
        </a:p>
      </xdr:txBody>
    </xdr:sp>
    <xdr:clientData/>
  </xdr:twoCellAnchor>
  <xdr:twoCellAnchor>
    <xdr:from>
      <xdr:col>36</xdr:col>
      <xdr:colOff>144780</xdr:colOff>
      <xdr:row>305</xdr:row>
      <xdr:rowOff>60960</xdr:rowOff>
    </xdr:from>
    <xdr:to>
      <xdr:col>38</xdr:col>
      <xdr:colOff>464820</xdr:colOff>
      <xdr:row>307</xdr:row>
      <xdr:rowOff>333375</xdr:rowOff>
    </xdr:to>
    <xdr:sp macro="" textlink="">
      <xdr:nvSpPr>
        <xdr:cNvPr id="28" name="吹き出し: 四角形 24">
          <a:extLst>
            <a:ext uri="{FF2B5EF4-FFF2-40B4-BE49-F238E27FC236}">
              <a16:creationId xmlns:a16="http://schemas.microsoft.com/office/drawing/2014/main" id="{00000000-0008-0000-0F00-00001C000000}"/>
            </a:ext>
          </a:extLst>
        </xdr:cNvPr>
        <xdr:cNvSpPr/>
      </xdr:nvSpPr>
      <xdr:spPr>
        <a:xfrm>
          <a:off x="12435840" y="63101220"/>
          <a:ext cx="1089660" cy="607695"/>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必要に応じて記入</a:t>
          </a:r>
        </a:p>
      </xdr:txBody>
    </xdr:sp>
    <xdr:clientData/>
  </xdr:twoCellAnchor>
  <xdr:twoCellAnchor>
    <xdr:from>
      <xdr:col>31</xdr:col>
      <xdr:colOff>510540</xdr:colOff>
      <xdr:row>311</xdr:row>
      <xdr:rowOff>219075</xdr:rowOff>
    </xdr:from>
    <xdr:to>
      <xdr:col>37</xdr:col>
      <xdr:colOff>57150</xdr:colOff>
      <xdr:row>314</xdr:row>
      <xdr:rowOff>57151</xdr:rowOff>
    </xdr:to>
    <xdr:sp macro="" textlink="">
      <xdr:nvSpPr>
        <xdr:cNvPr id="29" name="吹き出し: 四角形 25">
          <a:extLst>
            <a:ext uri="{FF2B5EF4-FFF2-40B4-BE49-F238E27FC236}">
              <a16:creationId xmlns:a16="http://schemas.microsoft.com/office/drawing/2014/main" id="{00000000-0008-0000-0F00-00001D000000}"/>
            </a:ext>
          </a:extLst>
        </xdr:cNvPr>
        <xdr:cNvSpPr/>
      </xdr:nvSpPr>
      <xdr:spPr>
        <a:xfrm>
          <a:off x="10119360" y="64722375"/>
          <a:ext cx="2381250" cy="561976"/>
        </a:xfrm>
        <a:prstGeom prst="wedgeRectCallout">
          <a:avLst>
            <a:gd name="adj1" fmla="val -82496"/>
            <a:gd name="adj2" fmla="val 684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固定価格買取制度を活用する場合は助成対象外事業</a:t>
          </a:r>
        </a:p>
      </xdr:txBody>
    </xdr:sp>
    <xdr:clientData/>
  </xdr:twoCellAnchor>
  <xdr:twoCellAnchor>
    <xdr:from>
      <xdr:col>12</xdr:col>
      <xdr:colOff>944880</xdr:colOff>
      <xdr:row>285</xdr:row>
      <xdr:rowOff>144780</xdr:rowOff>
    </xdr:from>
    <xdr:to>
      <xdr:col>28</xdr:col>
      <xdr:colOff>388620</xdr:colOff>
      <xdr:row>288</xdr:row>
      <xdr:rowOff>327660</xdr:rowOff>
    </xdr:to>
    <xdr:sp macro="" textlink="">
      <xdr:nvSpPr>
        <xdr:cNvPr id="30" name="吹き出し: 四角形 7">
          <a:extLst>
            <a:ext uri="{FF2B5EF4-FFF2-40B4-BE49-F238E27FC236}">
              <a16:creationId xmlns:a16="http://schemas.microsoft.com/office/drawing/2014/main" id="{00000000-0008-0000-0F00-00001E000000}"/>
            </a:ext>
          </a:extLst>
        </xdr:cNvPr>
        <xdr:cNvSpPr/>
      </xdr:nvSpPr>
      <xdr:spPr>
        <a:xfrm>
          <a:off x="6316980" y="56532780"/>
          <a:ext cx="1607820" cy="670560"/>
        </a:xfrm>
        <a:prstGeom prst="wedgeRectCallout">
          <a:avLst>
            <a:gd name="adj1" fmla="val 76499"/>
            <a:gd name="adj2" fmla="val 10893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twoCellAnchor>
    <xdr:from>
      <xdr:col>12</xdr:col>
      <xdr:colOff>815340</xdr:colOff>
      <xdr:row>0</xdr:row>
      <xdr:rowOff>53340</xdr:rowOff>
    </xdr:from>
    <xdr:to>
      <xdr:col>25</xdr:col>
      <xdr:colOff>41463</xdr:colOff>
      <xdr:row>2</xdr:row>
      <xdr:rowOff>123487</xdr:rowOff>
    </xdr:to>
    <xdr:sp macro="" textlink="">
      <xdr:nvSpPr>
        <xdr:cNvPr id="31" name="Text Box 334">
          <a:extLst>
            <a:ext uri="{FF2B5EF4-FFF2-40B4-BE49-F238E27FC236}">
              <a16:creationId xmlns:a16="http://schemas.microsoft.com/office/drawing/2014/main" id="{00000000-0008-0000-0F00-00001F000000}"/>
            </a:ext>
          </a:extLst>
        </xdr:cNvPr>
        <xdr:cNvSpPr txBox="1">
          <a:spLocks noChangeArrowheads="1"/>
        </xdr:cNvSpPr>
      </xdr:nvSpPr>
      <xdr:spPr bwMode="auto">
        <a:xfrm>
          <a:off x="6187440" y="53340"/>
          <a:ext cx="9253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29</xdr:col>
      <xdr:colOff>587693</xdr:colOff>
      <xdr:row>244</xdr:row>
      <xdr:rowOff>38100</xdr:rowOff>
    </xdr:from>
    <xdr:to>
      <xdr:col>29</xdr:col>
      <xdr:colOff>587693</xdr:colOff>
      <xdr:row>245</xdr:row>
      <xdr:rowOff>85725</xdr:rowOff>
    </xdr:to>
    <xdr:cxnSp macro="">
      <xdr:nvCxnSpPr>
        <xdr:cNvPr id="40" name="直線コネクタ 39">
          <a:extLst>
            <a:ext uri="{FF2B5EF4-FFF2-40B4-BE49-F238E27FC236}">
              <a16:creationId xmlns:a16="http://schemas.microsoft.com/office/drawing/2014/main" id="{00000000-0008-0000-0F00-000028000000}"/>
            </a:ext>
          </a:extLst>
        </xdr:cNvPr>
        <xdr:cNvCxnSpPr>
          <a:stCxn id="35" idx="0"/>
          <a:endCxn id="34" idx="2"/>
        </xdr:cNvCxnSpPr>
      </xdr:nvCxnSpPr>
      <xdr:spPr>
        <a:xfrm flipV="1">
          <a:off x="8855393" y="49598580"/>
          <a:ext cx="0" cy="215265"/>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594360</xdr:colOff>
      <xdr:row>228</xdr:row>
      <xdr:rowOff>129540</xdr:rowOff>
    </xdr:from>
    <xdr:to>
      <xdr:col>40</xdr:col>
      <xdr:colOff>41910</xdr:colOff>
      <xdr:row>233</xdr:row>
      <xdr:rowOff>114300</xdr:rowOff>
    </xdr:to>
    <xdr:sp macro="" textlink="">
      <xdr:nvSpPr>
        <xdr:cNvPr id="11" name="吹き出し: 四角形 9">
          <a:extLst>
            <a:ext uri="{FF2B5EF4-FFF2-40B4-BE49-F238E27FC236}">
              <a16:creationId xmlns:a16="http://schemas.microsoft.com/office/drawing/2014/main" id="{00000000-0008-0000-0F00-00000B000000}"/>
            </a:ext>
          </a:extLst>
        </xdr:cNvPr>
        <xdr:cNvSpPr/>
      </xdr:nvSpPr>
      <xdr:spPr>
        <a:xfrm>
          <a:off x="12031980" y="47007780"/>
          <a:ext cx="2305050" cy="82296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者所有、自己託送、リース契約のいずれかを行う場合に</a:t>
          </a:r>
        </a:p>
        <a:p>
          <a:pPr algn="l"/>
          <a:r>
            <a:rPr kumimoji="1" lang="ja-JP" altLang="en-US" sz="1100">
              <a:solidFill>
                <a:sysClr val="windowText" lastClr="000000"/>
              </a:solidFill>
              <a:latin typeface="+mn-ea"/>
              <a:ea typeface="+mn-ea"/>
            </a:rPr>
            <a:t>作成してください。</a:t>
          </a:r>
        </a:p>
      </xdr:txBody>
    </xdr:sp>
    <xdr:clientData/>
  </xdr:twoCellAnchor>
  <xdr:twoCellAnchor>
    <xdr:from>
      <xdr:col>28</xdr:col>
      <xdr:colOff>600075</xdr:colOff>
      <xdr:row>236</xdr:row>
      <xdr:rowOff>45720</xdr:rowOff>
    </xdr:from>
    <xdr:to>
      <xdr:col>30</xdr:col>
      <xdr:colOff>582930</xdr:colOff>
      <xdr:row>239</xdr:row>
      <xdr:rowOff>57150</xdr:rowOff>
    </xdr:to>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8136255" y="48265080"/>
          <a:ext cx="1445895" cy="514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助成対象事業者</a:t>
          </a:r>
          <a:endParaRPr kumimoji="1" lang="en-US" altLang="ja-JP" sz="1000">
            <a:solidFill>
              <a:srgbClr val="FF0000"/>
            </a:solidFill>
          </a:endParaRPr>
        </a:p>
        <a:p>
          <a:pPr algn="ctr"/>
          <a:r>
            <a:rPr kumimoji="1" lang="ja-JP" altLang="en-US" sz="1000">
              <a:solidFill>
                <a:srgbClr val="FF0000"/>
              </a:solidFill>
            </a:rPr>
            <a:t>〇〇株式会社</a:t>
          </a:r>
        </a:p>
      </xdr:txBody>
    </xdr:sp>
    <xdr:clientData/>
  </xdr:twoCellAnchor>
  <xdr:twoCellAnchor>
    <xdr:from>
      <xdr:col>31</xdr:col>
      <xdr:colOff>163829</xdr:colOff>
      <xdr:row>236</xdr:row>
      <xdr:rowOff>38100</xdr:rowOff>
    </xdr:from>
    <xdr:to>
      <xdr:col>34</xdr:col>
      <xdr:colOff>7619</xdr:colOff>
      <xdr:row>239</xdr:row>
      <xdr:rowOff>57150</xdr:rowOff>
    </xdr:to>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9772649" y="48257460"/>
          <a:ext cx="1672590" cy="52197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共同申請者（リース使用者）</a:t>
          </a:r>
          <a:endParaRPr kumimoji="1" lang="en-US" altLang="ja-JP" sz="1000">
            <a:solidFill>
              <a:srgbClr val="FF0000"/>
            </a:solidFill>
          </a:endParaRPr>
        </a:p>
        <a:p>
          <a:pPr algn="ctr"/>
          <a:r>
            <a:rPr kumimoji="1" lang="ja-JP" altLang="en-US" sz="1000">
              <a:solidFill>
                <a:srgbClr val="FF0000"/>
              </a:solidFill>
            </a:rPr>
            <a:t>株式会社</a:t>
          </a:r>
          <a:r>
            <a:rPr kumimoji="1" lang="en-US" altLang="ja-JP" sz="1000">
              <a:solidFill>
                <a:srgbClr val="FF0000"/>
              </a:solidFill>
            </a:rPr>
            <a:t>××</a:t>
          </a:r>
        </a:p>
      </xdr:txBody>
    </xdr:sp>
    <xdr:clientData/>
  </xdr:twoCellAnchor>
  <xdr:twoCellAnchor>
    <xdr:from>
      <xdr:col>28</xdr:col>
      <xdr:colOff>598170</xdr:colOff>
      <xdr:row>241</xdr:row>
      <xdr:rowOff>32385</xdr:rowOff>
    </xdr:from>
    <xdr:to>
      <xdr:col>30</xdr:col>
      <xdr:colOff>579120</xdr:colOff>
      <xdr:row>244</xdr:row>
      <xdr:rowOff>38100</xdr:rowOff>
    </xdr:to>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8134350" y="49089945"/>
          <a:ext cx="1443990" cy="5086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代表取締役</a:t>
          </a:r>
          <a:endParaRPr kumimoji="1" lang="en-US" altLang="ja-JP" sz="1000">
            <a:solidFill>
              <a:srgbClr val="FF0000"/>
            </a:solidFill>
          </a:endParaRPr>
        </a:p>
        <a:p>
          <a:pPr algn="ctr"/>
          <a:r>
            <a:rPr kumimoji="1" lang="ja-JP" altLang="en-US" sz="1000">
              <a:solidFill>
                <a:srgbClr val="FF0000"/>
              </a:solidFill>
            </a:rPr>
            <a:t>環境　太郎</a:t>
          </a:r>
        </a:p>
      </xdr:txBody>
    </xdr:sp>
    <xdr:clientData/>
  </xdr:twoCellAnchor>
  <xdr:twoCellAnchor>
    <xdr:from>
      <xdr:col>28</xdr:col>
      <xdr:colOff>594360</xdr:colOff>
      <xdr:row>245</xdr:row>
      <xdr:rowOff>83820</xdr:rowOff>
    </xdr:from>
    <xdr:to>
      <xdr:col>30</xdr:col>
      <xdr:colOff>582930</xdr:colOff>
      <xdr:row>248</xdr:row>
      <xdr:rowOff>91440</xdr:rowOff>
    </xdr:to>
    <xdr:sp macro="" textlink="">
      <xdr:nvSpPr>
        <xdr:cNvPr id="35" name="テキスト ボックス 34">
          <a:extLst>
            <a:ext uri="{FF2B5EF4-FFF2-40B4-BE49-F238E27FC236}">
              <a16:creationId xmlns:a16="http://schemas.microsoft.com/office/drawing/2014/main" id="{00000000-0008-0000-0F00-000023000000}"/>
            </a:ext>
          </a:extLst>
        </xdr:cNvPr>
        <xdr:cNvSpPr txBox="1"/>
      </xdr:nvSpPr>
      <xdr:spPr>
        <a:xfrm>
          <a:off x="8130540" y="49811940"/>
          <a:ext cx="1451610" cy="51054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〇〇課</a:t>
          </a:r>
          <a:endParaRPr kumimoji="1" lang="en-US" altLang="ja-JP" sz="1000">
            <a:solidFill>
              <a:srgbClr val="FF0000"/>
            </a:solidFill>
          </a:endParaRPr>
        </a:p>
        <a:p>
          <a:pPr algn="ctr"/>
          <a:r>
            <a:rPr kumimoji="1" lang="ja-JP" altLang="en-US" sz="1000">
              <a:solidFill>
                <a:srgbClr val="FF0000"/>
              </a:solidFill>
            </a:rPr>
            <a:t>環境　次郎</a:t>
          </a:r>
        </a:p>
      </xdr:txBody>
    </xdr:sp>
    <xdr:clientData/>
  </xdr:twoCellAnchor>
  <xdr:twoCellAnchor>
    <xdr:from>
      <xdr:col>31</xdr:col>
      <xdr:colOff>283845</xdr:colOff>
      <xdr:row>245</xdr:row>
      <xdr:rowOff>83820</xdr:rowOff>
    </xdr:from>
    <xdr:to>
      <xdr:col>33</xdr:col>
      <xdr:colOff>523875</xdr:colOff>
      <xdr:row>248</xdr:row>
      <xdr:rowOff>95250</xdr:rowOff>
    </xdr:to>
    <xdr:sp macro="" textlink="">
      <xdr:nvSpPr>
        <xdr:cNvPr id="36" name="テキスト ボックス 35">
          <a:extLst>
            <a:ext uri="{FF2B5EF4-FFF2-40B4-BE49-F238E27FC236}">
              <a16:creationId xmlns:a16="http://schemas.microsoft.com/office/drawing/2014/main" id="{00000000-0008-0000-0F00-000024000000}"/>
            </a:ext>
          </a:extLst>
        </xdr:cNvPr>
        <xdr:cNvSpPr txBox="1"/>
      </xdr:nvSpPr>
      <xdr:spPr>
        <a:xfrm>
          <a:off x="9892665" y="49811940"/>
          <a:ext cx="1459230" cy="514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〇〇課</a:t>
          </a:r>
          <a:endParaRPr kumimoji="1" lang="en-US" altLang="ja-JP" sz="1000">
            <a:solidFill>
              <a:srgbClr val="FF0000"/>
            </a:solidFill>
          </a:endParaRPr>
        </a:p>
        <a:p>
          <a:pPr algn="ctr"/>
          <a:r>
            <a:rPr kumimoji="1" lang="ja-JP" altLang="en-US" sz="1000">
              <a:solidFill>
                <a:srgbClr val="FF0000"/>
              </a:solidFill>
            </a:rPr>
            <a:t>東京　次郎</a:t>
          </a:r>
        </a:p>
      </xdr:txBody>
    </xdr:sp>
    <xdr:clientData/>
  </xdr:twoCellAnchor>
  <xdr:twoCellAnchor>
    <xdr:from>
      <xdr:col>31</xdr:col>
      <xdr:colOff>283845</xdr:colOff>
      <xdr:row>241</xdr:row>
      <xdr:rowOff>38100</xdr:rowOff>
    </xdr:from>
    <xdr:to>
      <xdr:col>33</xdr:col>
      <xdr:colOff>512445</xdr:colOff>
      <xdr:row>244</xdr:row>
      <xdr:rowOff>38100</xdr:rowOff>
    </xdr:to>
    <xdr:sp macro="" textlink="">
      <xdr:nvSpPr>
        <xdr:cNvPr id="37" name="テキスト ボックス 36">
          <a:extLst>
            <a:ext uri="{FF2B5EF4-FFF2-40B4-BE49-F238E27FC236}">
              <a16:creationId xmlns:a16="http://schemas.microsoft.com/office/drawing/2014/main" id="{00000000-0008-0000-0F00-000025000000}"/>
            </a:ext>
          </a:extLst>
        </xdr:cNvPr>
        <xdr:cNvSpPr txBox="1"/>
      </xdr:nvSpPr>
      <xdr:spPr>
        <a:xfrm>
          <a:off x="9892665" y="49095660"/>
          <a:ext cx="1447800" cy="5029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rgbClr val="FF0000"/>
              </a:solidFill>
            </a:rPr>
            <a:t>代表取締役</a:t>
          </a:r>
          <a:endParaRPr kumimoji="1" lang="en-US" altLang="ja-JP" sz="1000">
            <a:solidFill>
              <a:srgbClr val="FF0000"/>
            </a:solidFill>
          </a:endParaRPr>
        </a:p>
        <a:p>
          <a:pPr algn="ctr"/>
          <a:r>
            <a:rPr kumimoji="1" lang="ja-JP" altLang="en-US" sz="1000">
              <a:solidFill>
                <a:srgbClr val="FF0000"/>
              </a:solidFill>
            </a:rPr>
            <a:t>東京　太郎</a:t>
          </a:r>
        </a:p>
      </xdr:txBody>
    </xdr:sp>
    <xdr:clientData/>
  </xdr:twoCellAnchor>
  <xdr:twoCellAnchor>
    <xdr:from>
      <xdr:col>29</xdr:col>
      <xdr:colOff>587693</xdr:colOff>
      <xdr:row>239</xdr:row>
      <xdr:rowOff>53340</xdr:rowOff>
    </xdr:from>
    <xdr:to>
      <xdr:col>29</xdr:col>
      <xdr:colOff>591503</xdr:colOff>
      <xdr:row>241</xdr:row>
      <xdr:rowOff>34290</xdr:rowOff>
    </xdr:to>
    <xdr:cxnSp macro="">
      <xdr:nvCxnSpPr>
        <xdr:cNvPr id="38" name="直線コネクタ 37">
          <a:extLst>
            <a:ext uri="{FF2B5EF4-FFF2-40B4-BE49-F238E27FC236}">
              <a16:creationId xmlns:a16="http://schemas.microsoft.com/office/drawing/2014/main" id="{00000000-0008-0000-0F00-000026000000}"/>
            </a:ext>
          </a:extLst>
        </xdr:cNvPr>
        <xdr:cNvCxnSpPr>
          <a:stCxn id="34" idx="0"/>
          <a:endCxn id="32" idx="2"/>
        </xdr:cNvCxnSpPr>
      </xdr:nvCxnSpPr>
      <xdr:spPr>
        <a:xfrm flipV="1">
          <a:off x="8855393" y="48775620"/>
          <a:ext cx="3810" cy="316230"/>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392429</xdr:colOff>
      <xdr:row>239</xdr:row>
      <xdr:rowOff>53340</xdr:rowOff>
    </xdr:from>
    <xdr:to>
      <xdr:col>32</xdr:col>
      <xdr:colOff>401955</xdr:colOff>
      <xdr:row>241</xdr:row>
      <xdr:rowOff>38100</xdr:rowOff>
    </xdr:to>
    <xdr:cxnSp macro="">
      <xdr:nvCxnSpPr>
        <xdr:cNvPr id="39" name="直線コネクタ 38">
          <a:extLst>
            <a:ext uri="{FF2B5EF4-FFF2-40B4-BE49-F238E27FC236}">
              <a16:creationId xmlns:a16="http://schemas.microsoft.com/office/drawing/2014/main" id="{00000000-0008-0000-0F00-000027000000}"/>
            </a:ext>
          </a:extLst>
        </xdr:cNvPr>
        <xdr:cNvCxnSpPr>
          <a:stCxn id="37" idx="0"/>
          <a:endCxn id="33" idx="2"/>
        </xdr:cNvCxnSpPr>
      </xdr:nvCxnSpPr>
      <xdr:spPr>
        <a:xfrm flipH="1" flipV="1">
          <a:off x="10610849" y="48775620"/>
          <a:ext cx="9526" cy="320040"/>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401955</xdr:colOff>
      <xdr:row>244</xdr:row>
      <xdr:rowOff>38100</xdr:rowOff>
    </xdr:from>
    <xdr:to>
      <xdr:col>32</xdr:col>
      <xdr:colOff>404813</xdr:colOff>
      <xdr:row>245</xdr:row>
      <xdr:rowOff>85725</xdr:rowOff>
    </xdr:to>
    <xdr:cxnSp macro="">
      <xdr:nvCxnSpPr>
        <xdr:cNvPr id="41" name="直線コネクタ 40">
          <a:extLst>
            <a:ext uri="{FF2B5EF4-FFF2-40B4-BE49-F238E27FC236}">
              <a16:creationId xmlns:a16="http://schemas.microsoft.com/office/drawing/2014/main" id="{00000000-0008-0000-0F00-000029000000}"/>
            </a:ext>
          </a:extLst>
        </xdr:cNvPr>
        <xdr:cNvCxnSpPr>
          <a:stCxn id="36" idx="0"/>
          <a:endCxn id="37" idx="2"/>
        </xdr:cNvCxnSpPr>
      </xdr:nvCxnSpPr>
      <xdr:spPr>
        <a:xfrm flipH="1" flipV="1">
          <a:off x="10620375" y="49598580"/>
          <a:ext cx="2858" cy="215265"/>
        </a:xfrm>
        <a:prstGeom prst="line">
          <a:avLst/>
        </a:prstGeom>
        <a:ln>
          <a:solidFill>
            <a:srgbClr val="FF000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274320</xdr:colOff>
      <xdr:row>45</xdr:row>
      <xdr:rowOff>144780</xdr:rowOff>
    </xdr:from>
    <xdr:to>
      <xdr:col>41</xdr:col>
      <xdr:colOff>251460</xdr:colOff>
      <xdr:row>54</xdr:row>
      <xdr:rowOff>60960</xdr:rowOff>
    </xdr:to>
    <xdr:sp macro="" textlink="">
      <xdr:nvSpPr>
        <xdr:cNvPr id="42" name="吹き出し: 四角形 9">
          <a:extLst>
            <a:ext uri="{FF2B5EF4-FFF2-40B4-BE49-F238E27FC236}">
              <a16:creationId xmlns:a16="http://schemas.microsoft.com/office/drawing/2014/main" id="{00000000-0008-0000-0F00-00002A000000}"/>
            </a:ext>
          </a:extLst>
        </xdr:cNvPr>
        <xdr:cNvSpPr/>
      </xdr:nvSpPr>
      <xdr:spPr>
        <a:xfrm>
          <a:off x="11711940" y="11529060"/>
          <a:ext cx="3451860" cy="1645920"/>
        </a:xfrm>
        <a:prstGeom prst="wedgeRectCallout">
          <a:avLst>
            <a:gd name="adj1" fmla="val -61898"/>
            <a:gd name="adj2" fmla="val -4660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34</xdr:col>
      <xdr:colOff>342900</xdr:colOff>
      <xdr:row>54</xdr:row>
      <xdr:rowOff>99060</xdr:rowOff>
    </xdr:from>
    <xdr:to>
      <xdr:col>39</xdr:col>
      <xdr:colOff>407670</xdr:colOff>
      <xdr:row>60</xdr:row>
      <xdr:rowOff>198120</xdr:rowOff>
    </xdr:to>
    <xdr:sp macro="" textlink="">
      <xdr:nvSpPr>
        <xdr:cNvPr id="43" name="吹き出し: 四角形 9">
          <a:extLst>
            <a:ext uri="{FF2B5EF4-FFF2-40B4-BE49-F238E27FC236}">
              <a16:creationId xmlns:a16="http://schemas.microsoft.com/office/drawing/2014/main" id="{00000000-0008-0000-0F00-00002B000000}"/>
            </a:ext>
          </a:extLst>
        </xdr:cNvPr>
        <xdr:cNvSpPr/>
      </xdr:nvSpPr>
      <xdr:spPr>
        <a:xfrm>
          <a:off x="11780520" y="13213080"/>
          <a:ext cx="2305050" cy="121920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213360</xdr:colOff>
          <xdr:row>243</xdr:row>
          <xdr:rowOff>76200</xdr:rowOff>
        </xdr:from>
        <xdr:to>
          <xdr:col>5</xdr:col>
          <xdr:colOff>68580</xdr:colOff>
          <xdr:row>243</xdr:row>
          <xdr:rowOff>388620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0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243</xdr:row>
          <xdr:rowOff>83820</xdr:rowOff>
        </xdr:from>
        <xdr:to>
          <xdr:col>5</xdr:col>
          <xdr:colOff>632460</xdr:colOff>
          <xdr:row>243</xdr:row>
          <xdr:rowOff>396240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0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345</xdr:row>
          <xdr:rowOff>106680</xdr:rowOff>
        </xdr:from>
        <xdr:to>
          <xdr:col>5</xdr:col>
          <xdr:colOff>15240</xdr:colOff>
          <xdr:row>345</xdr:row>
          <xdr:rowOff>342900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11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345</xdr:row>
          <xdr:rowOff>114300</xdr:rowOff>
        </xdr:from>
        <xdr:to>
          <xdr:col>5</xdr:col>
          <xdr:colOff>579120</xdr:colOff>
          <xdr:row>345</xdr:row>
          <xdr:rowOff>350520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11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345</xdr:row>
          <xdr:rowOff>106680</xdr:rowOff>
        </xdr:from>
        <xdr:to>
          <xdr:col>5</xdr:col>
          <xdr:colOff>15240</xdr:colOff>
          <xdr:row>345</xdr:row>
          <xdr:rowOff>342900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11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345</xdr:row>
          <xdr:rowOff>114300</xdr:rowOff>
        </xdr:from>
        <xdr:to>
          <xdr:col>5</xdr:col>
          <xdr:colOff>579120</xdr:colOff>
          <xdr:row>345</xdr:row>
          <xdr:rowOff>350520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11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344</xdr:row>
          <xdr:rowOff>106680</xdr:rowOff>
        </xdr:from>
        <xdr:to>
          <xdr:col>5</xdr:col>
          <xdr:colOff>15240</xdr:colOff>
          <xdr:row>344</xdr:row>
          <xdr:rowOff>342900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344</xdr:row>
          <xdr:rowOff>114300</xdr:rowOff>
        </xdr:from>
        <xdr:to>
          <xdr:col>5</xdr:col>
          <xdr:colOff>579120</xdr:colOff>
          <xdr:row>344</xdr:row>
          <xdr:rowOff>350520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12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344</xdr:row>
          <xdr:rowOff>106680</xdr:rowOff>
        </xdr:from>
        <xdr:to>
          <xdr:col>5</xdr:col>
          <xdr:colOff>15240</xdr:colOff>
          <xdr:row>344</xdr:row>
          <xdr:rowOff>342900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344</xdr:row>
          <xdr:rowOff>114300</xdr:rowOff>
        </xdr:from>
        <xdr:to>
          <xdr:col>5</xdr:col>
          <xdr:colOff>579120</xdr:colOff>
          <xdr:row>344</xdr:row>
          <xdr:rowOff>350520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91440</xdr:colOff>
          <xdr:row>535</xdr:row>
          <xdr:rowOff>106680</xdr:rowOff>
        </xdr:from>
        <xdr:to>
          <xdr:col>5</xdr:col>
          <xdr:colOff>15240</xdr:colOff>
          <xdr:row>535</xdr:row>
          <xdr:rowOff>342900</xdr:rowOff>
        </xdr:to>
        <xdr:sp macro="" textlink="">
          <xdr:nvSpPr>
            <xdr:cNvPr id="28655" name="Check Box 1007" hidden="1">
              <a:extLst>
                <a:ext uri="{63B3BB69-23CF-44E3-9099-C40C66FF867C}">
                  <a14:compatExt spid="_x0000_s28655"/>
                </a:ext>
                <a:ext uri="{FF2B5EF4-FFF2-40B4-BE49-F238E27FC236}">
                  <a16:creationId xmlns:a16="http://schemas.microsoft.com/office/drawing/2014/main" id="{00000000-0008-0000-1300-0000EF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535</xdr:row>
          <xdr:rowOff>114300</xdr:rowOff>
        </xdr:from>
        <xdr:to>
          <xdr:col>5</xdr:col>
          <xdr:colOff>579120</xdr:colOff>
          <xdr:row>535</xdr:row>
          <xdr:rowOff>350520</xdr:rowOff>
        </xdr:to>
        <xdr:sp macro="" textlink="">
          <xdr:nvSpPr>
            <xdr:cNvPr id="28656" name="Check Box 1008" hidden="1">
              <a:extLst>
                <a:ext uri="{63B3BB69-23CF-44E3-9099-C40C66FF867C}">
                  <a14:compatExt spid="_x0000_s28656"/>
                </a:ext>
                <a:ext uri="{FF2B5EF4-FFF2-40B4-BE49-F238E27FC236}">
                  <a16:creationId xmlns:a16="http://schemas.microsoft.com/office/drawing/2014/main" id="{00000000-0008-0000-1300-0000F06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159</xdr:row>
          <xdr:rowOff>213360</xdr:rowOff>
        </xdr:from>
        <xdr:to>
          <xdr:col>3</xdr:col>
          <xdr:colOff>266700</xdr:colOff>
          <xdr:row>160</xdr:row>
          <xdr:rowOff>220980</xdr:rowOff>
        </xdr:to>
        <xdr:sp macro="" textlink="">
          <xdr:nvSpPr>
            <xdr:cNvPr id="110620" name="Check Box 28" hidden="1">
              <a:extLst>
                <a:ext uri="{63B3BB69-23CF-44E3-9099-C40C66FF867C}">
                  <a14:compatExt spid="_x0000_s110620"/>
                </a:ext>
                <a:ext uri="{FF2B5EF4-FFF2-40B4-BE49-F238E27FC236}">
                  <a16:creationId xmlns:a16="http://schemas.microsoft.com/office/drawing/2014/main" id="{00000000-0008-0000-1400-00001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784860</xdr:colOff>
          <xdr:row>160</xdr:row>
          <xdr:rowOff>0</xdr:rowOff>
        </xdr:from>
        <xdr:to>
          <xdr:col>4</xdr:col>
          <xdr:colOff>236220</xdr:colOff>
          <xdr:row>161</xdr:row>
          <xdr:rowOff>7620</xdr:rowOff>
        </xdr:to>
        <xdr:sp macro="" textlink="">
          <xdr:nvSpPr>
            <xdr:cNvPr id="110621" name="Check Box 29" hidden="1">
              <a:extLst>
                <a:ext uri="{63B3BB69-23CF-44E3-9099-C40C66FF867C}">
                  <a14:compatExt spid="_x0000_s110621"/>
                </a:ext>
                <a:ext uri="{FF2B5EF4-FFF2-40B4-BE49-F238E27FC236}">
                  <a16:creationId xmlns:a16="http://schemas.microsoft.com/office/drawing/2014/main" id="{00000000-0008-0000-1400-00001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784860</xdr:colOff>
          <xdr:row>159</xdr:row>
          <xdr:rowOff>220980</xdr:rowOff>
        </xdr:from>
        <xdr:to>
          <xdr:col>6</xdr:col>
          <xdr:colOff>236220</xdr:colOff>
          <xdr:row>161</xdr:row>
          <xdr:rowOff>0</xdr:rowOff>
        </xdr:to>
        <xdr:sp macro="" textlink="">
          <xdr:nvSpPr>
            <xdr:cNvPr id="110622" name="Check Box 30" hidden="1">
              <a:extLst>
                <a:ext uri="{63B3BB69-23CF-44E3-9099-C40C66FF867C}">
                  <a14:compatExt spid="_x0000_s110622"/>
                </a:ext>
                <a:ext uri="{FF2B5EF4-FFF2-40B4-BE49-F238E27FC236}">
                  <a16:creationId xmlns:a16="http://schemas.microsoft.com/office/drawing/2014/main" id="{00000000-0008-0000-1400-00001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800100</xdr:colOff>
          <xdr:row>159</xdr:row>
          <xdr:rowOff>220980</xdr:rowOff>
        </xdr:from>
        <xdr:to>
          <xdr:col>5</xdr:col>
          <xdr:colOff>259080</xdr:colOff>
          <xdr:row>161</xdr:row>
          <xdr:rowOff>0</xdr:rowOff>
        </xdr:to>
        <xdr:sp macro="" textlink="">
          <xdr:nvSpPr>
            <xdr:cNvPr id="110623" name="Check Box 31" hidden="1">
              <a:extLst>
                <a:ext uri="{63B3BB69-23CF-44E3-9099-C40C66FF867C}">
                  <a14:compatExt spid="_x0000_s110623"/>
                </a:ext>
                <a:ext uri="{FF2B5EF4-FFF2-40B4-BE49-F238E27FC236}">
                  <a16:creationId xmlns:a16="http://schemas.microsoft.com/office/drawing/2014/main" id="{00000000-0008-0000-1400-00001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45720</xdr:colOff>
          <xdr:row>167</xdr:row>
          <xdr:rowOff>7620</xdr:rowOff>
        </xdr:from>
        <xdr:to>
          <xdr:col>6</xdr:col>
          <xdr:colOff>312420</xdr:colOff>
          <xdr:row>168</xdr:row>
          <xdr:rowOff>22860</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15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167</xdr:row>
          <xdr:rowOff>0</xdr:rowOff>
        </xdr:from>
        <xdr:to>
          <xdr:col>3</xdr:col>
          <xdr:colOff>289560</xdr:colOff>
          <xdr:row>168</xdr:row>
          <xdr:rowOff>7620</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15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167</xdr:row>
          <xdr:rowOff>0</xdr:rowOff>
        </xdr:from>
        <xdr:to>
          <xdr:col>5</xdr:col>
          <xdr:colOff>274320</xdr:colOff>
          <xdr:row>168</xdr:row>
          <xdr:rowOff>7620</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15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166</xdr:row>
          <xdr:rowOff>213360</xdr:rowOff>
        </xdr:from>
        <xdr:to>
          <xdr:col>4</xdr:col>
          <xdr:colOff>297180</xdr:colOff>
          <xdr:row>167</xdr:row>
          <xdr:rowOff>220980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15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137</xdr:row>
          <xdr:rowOff>213360</xdr:rowOff>
        </xdr:from>
        <xdr:to>
          <xdr:col>6</xdr:col>
          <xdr:colOff>304800</xdr:colOff>
          <xdr:row>138</xdr:row>
          <xdr:rowOff>220980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16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137</xdr:row>
          <xdr:rowOff>213360</xdr:rowOff>
        </xdr:from>
        <xdr:to>
          <xdr:col>5</xdr:col>
          <xdr:colOff>365760</xdr:colOff>
          <xdr:row>138</xdr:row>
          <xdr:rowOff>220980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16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138</xdr:row>
          <xdr:rowOff>7620</xdr:rowOff>
        </xdr:from>
        <xdr:to>
          <xdr:col>4</xdr:col>
          <xdr:colOff>312420</xdr:colOff>
          <xdr:row>138</xdr:row>
          <xdr:rowOff>213360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16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137</xdr:row>
          <xdr:rowOff>220980</xdr:rowOff>
        </xdr:from>
        <xdr:to>
          <xdr:col>3</xdr:col>
          <xdr:colOff>335280</xdr:colOff>
          <xdr:row>139</xdr:row>
          <xdr:rowOff>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16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375</xdr:row>
          <xdr:rowOff>220980</xdr:rowOff>
        </xdr:from>
        <xdr:to>
          <xdr:col>5</xdr:col>
          <xdr:colOff>342900</xdr:colOff>
          <xdr:row>377</xdr:row>
          <xdr:rowOff>7620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17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376</xdr:row>
          <xdr:rowOff>0</xdr:rowOff>
        </xdr:from>
        <xdr:to>
          <xdr:col>4</xdr:col>
          <xdr:colOff>350520</xdr:colOff>
          <xdr:row>377</xdr:row>
          <xdr:rowOff>22860</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17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375</xdr:row>
          <xdr:rowOff>213360</xdr:rowOff>
        </xdr:from>
        <xdr:to>
          <xdr:col>6</xdr:col>
          <xdr:colOff>327660</xdr:colOff>
          <xdr:row>377</xdr:row>
          <xdr:rowOff>0</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17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375</xdr:row>
          <xdr:rowOff>220980</xdr:rowOff>
        </xdr:from>
        <xdr:to>
          <xdr:col>3</xdr:col>
          <xdr:colOff>350520</xdr:colOff>
          <xdr:row>377</xdr:row>
          <xdr:rowOff>0</xdr:rowOff>
        </xdr:to>
        <xdr:sp macro="" textlink="">
          <xdr:nvSpPr>
            <xdr:cNvPr id="114713" name="Check Box 1049" hidden="1">
              <a:extLst>
                <a:ext uri="{63B3BB69-23CF-44E3-9099-C40C66FF867C}">
                  <a14:compatExt spid="_x0000_s114713"/>
                </a:ext>
                <a:ext uri="{FF2B5EF4-FFF2-40B4-BE49-F238E27FC236}">
                  <a16:creationId xmlns:a16="http://schemas.microsoft.com/office/drawing/2014/main" id="{00000000-0008-0000-1700-000019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500-000063940000}"/>
            </a:ext>
          </a:extLst>
        </xdr:cNvPr>
        <xdr:cNvGrpSpPr>
          <a:grpSpLocks/>
        </xdr:cNvGrpSpPr>
      </xdr:nvGrpSpPr>
      <xdr:grpSpPr bwMode="auto">
        <a:xfrm>
          <a:off x="590550" y="12224385"/>
          <a:ext cx="3661410" cy="2741295"/>
          <a:chOff x="667872" y="12325349"/>
          <a:chExt cx="4617382" cy="2596964"/>
        </a:xfrm>
      </xdr:grpSpPr>
      <xdr:pic>
        <xdr:nvPicPr>
          <xdr:cNvPr id="37994" name="図 17" descr="01.gif">
            <a:extLst>
              <a:ext uri="{FF2B5EF4-FFF2-40B4-BE49-F238E27FC236}">
                <a16:creationId xmlns:a16="http://schemas.microsoft.com/office/drawing/2014/main" id="{00000000-0008-0000-05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5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5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500-000064940000}"/>
            </a:ext>
          </a:extLst>
        </xdr:cNvPr>
        <xdr:cNvGrpSpPr>
          <a:grpSpLocks/>
        </xdr:cNvGrpSpPr>
      </xdr:nvGrpSpPr>
      <xdr:grpSpPr bwMode="auto">
        <a:xfrm>
          <a:off x="619125" y="1314450"/>
          <a:ext cx="3853815" cy="51054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5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5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5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5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5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80457</xdr:colOff>
      <xdr:row>0</xdr:row>
      <xdr:rowOff>82253</xdr:rowOff>
    </xdr:from>
    <xdr:to>
      <xdr:col>9</xdr:col>
      <xdr:colOff>114300</xdr:colOff>
      <xdr:row>2</xdr:row>
      <xdr:rowOff>22860</xdr:rowOff>
    </xdr:to>
    <xdr:sp macro="" textlink="">
      <xdr:nvSpPr>
        <xdr:cNvPr id="2" name="Text Box 334">
          <a:extLst>
            <a:ext uri="{FF2B5EF4-FFF2-40B4-BE49-F238E27FC236}">
              <a16:creationId xmlns:a16="http://schemas.microsoft.com/office/drawing/2014/main" id="{00000000-0008-0000-1800-000002000000}"/>
            </a:ext>
          </a:extLst>
        </xdr:cNvPr>
        <xdr:cNvSpPr txBox="1">
          <a:spLocks noChangeArrowheads="1"/>
        </xdr:cNvSpPr>
      </xdr:nvSpPr>
      <xdr:spPr bwMode="auto">
        <a:xfrm>
          <a:off x="6161217" y="82253"/>
          <a:ext cx="82632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19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19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19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19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19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19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19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19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19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455295</xdr:colOff>
      <xdr:row>46</xdr:row>
      <xdr:rowOff>249555</xdr:rowOff>
    </xdr:to>
    <xdr:pic>
      <xdr:nvPicPr>
        <xdr:cNvPr id="19562" name="図 7">
          <a:extLst>
            <a:ext uri="{FF2B5EF4-FFF2-40B4-BE49-F238E27FC236}">
              <a16:creationId xmlns:a16="http://schemas.microsoft.com/office/drawing/2014/main" id="{00000000-0008-0000-1A00-00006A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1257300</xdr:colOff>
      <xdr:row>43</xdr:row>
      <xdr:rowOff>133350</xdr:rowOff>
    </xdr:from>
    <xdr:to>
      <xdr:col>6</xdr:col>
      <xdr:colOff>462915</xdr:colOff>
      <xdr:row>46</xdr:row>
      <xdr:rowOff>249555</xdr:rowOff>
    </xdr:to>
    <xdr:pic>
      <xdr:nvPicPr>
        <xdr:cNvPr id="23649" name="図 1">
          <a:extLst>
            <a:ext uri="{FF2B5EF4-FFF2-40B4-BE49-F238E27FC236}">
              <a16:creationId xmlns:a16="http://schemas.microsoft.com/office/drawing/2014/main" id="{00000000-0008-0000-1B00-000061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056" r="17728"/>
        <a:stretch>
          <a:fillRect/>
        </a:stretch>
      </xdr:blipFill>
      <xdr:spPr bwMode="auto">
        <a:xfrm>
          <a:off x="2009775" y="9791700"/>
          <a:ext cx="23907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31</xdr:col>
      <xdr:colOff>440613</xdr:colOff>
      <xdr:row>2</xdr:row>
      <xdr:rowOff>44824</xdr:rowOff>
    </xdr:from>
    <xdr:to>
      <xdr:col>34</xdr:col>
      <xdr:colOff>358587</xdr:colOff>
      <xdr:row>4</xdr:row>
      <xdr:rowOff>170330</xdr:rowOff>
    </xdr:to>
    <xdr:sp macro="" textlink="">
      <xdr:nvSpPr>
        <xdr:cNvPr id="2" name="吹き出し: 四角形 1">
          <a:extLst>
            <a:ext uri="{FF2B5EF4-FFF2-40B4-BE49-F238E27FC236}">
              <a16:creationId xmlns:a16="http://schemas.microsoft.com/office/drawing/2014/main" id="{00000000-0008-0000-1C00-000002000000}"/>
            </a:ext>
          </a:extLst>
        </xdr:cNvPr>
        <xdr:cNvSpPr/>
      </xdr:nvSpPr>
      <xdr:spPr>
        <a:xfrm>
          <a:off x="11243084" y="510989"/>
          <a:ext cx="1988821" cy="591670"/>
        </a:xfrm>
        <a:prstGeom prst="wedgeRectCallout">
          <a:avLst>
            <a:gd name="adj1" fmla="val -50030"/>
            <a:gd name="adj2" fmla="val -753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申請区分を選択してください</a:t>
          </a:r>
        </a:p>
      </xdr:txBody>
    </xdr:sp>
    <xdr:clientData/>
  </xdr:twoCellAnchor>
  <xdr:twoCellAnchor>
    <xdr:from>
      <xdr:col>8</xdr:col>
      <xdr:colOff>215155</xdr:colOff>
      <xdr:row>0</xdr:row>
      <xdr:rowOff>71716</xdr:rowOff>
    </xdr:from>
    <xdr:to>
      <xdr:col>25</xdr:col>
      <xdr:colOff>530938</xdr:colOff>
      <xdr:row>2</xdr:row>
      <xdr:rowOff>10978</xdr:rowOff>
    </xdr:to>
    <xdr:sp macro="" textlink="">
      <xdr:nvSpPr>
        <xdr:cNvPr id="3" name="Text Box 334">
          <a:extLst>
            <a:ext uri="{FF2B5EF4-FFF2-40B4-BE49-F238E27FC236}">
              <a16:creationId xmlns:a16="http://schemas.microsoft.com/office/drawing/2014/main" id="{00000000-0008-0000-1C00-000003000000}"/>
            </a:ext>
          </a:extLst>
        </xdr:cNvPr>
        <xdr:cNvSpPr txBox="1">
          <a:spLocks noChangeArrowheads="1"/>
        </xdr:cNvSpPr>
      </xdr:nvSpPr>
      <xdr:spPr bwMode="auto">
        <a:xfrm>
          <a:off x="6042214" y="71716"/>
          <a:ext cx="9253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32</xdr:col>
      <xdr:colOff>134471</xdr:colOff>
      <xdr:row>7</xdr:row>
      <xdr:rowOff>26894</xdr:rowOff>
    </xdr:from>
    <xdr:to>
      <xdr:col>34</xdr:col>
      <xdr:colOff>392206</xdr:colOff>
      <xdr:row>8</xdr:row>
      <xdr:rowOff>202602</xdr:rowOff>
    </xdr:to>
    <xdr:sp macro="" textlink="">
      <xdr:nvSpPr>
        <xdr:cNvPr id="4" name="吹き出し: 四角形 1">
          <a:extLst>
            <a:ext uri="{FF2B5EF4-FFF2-40B4-BE49-F238E27FC236}">
              <a16:creationId xmlns:a16="http://schemas.microsoft.com/office/drawing/2014/main" id="{00000000-0008-0000-1C00-000004000000}"/>
            </a:ext>
          </a:extLst>
        </xdr:cNvPr>
        <xdr:cNvSpPr/>
      </xdr:nvSpPr>
      <xdr:spPr>
        <a:xfrm>
          <a:off x="11627224" y="2026023"/>
          <a:ext cx="1638300" cy="579120"/>
        </a:xfrm>
        <a:prstGeom prst="wedgeRectCallout">
          <a:avLst>
            <a:gd name="adj1" fmla="val -72948"/>
            <a:gd name="adj2" fmla="val -14540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34</xdr:col>
      <xdr:colOff>190500</xdr:colOff>
      <xdr:row>0</xdr:row>
      <xdr:rowOff>121920</xdr:rowOff>
    </xdr:from>
    <xdr:to>
      <xdr:col>37</xdr:col>
      <xdr:colOff>205740</xdr:colOff>
      <xdr:row>4</xdr:row>
      <xdr:rowOff>30480</xdr:rowOff>
    </xdr:to>
    <xdr:sp macro="" textlink="">
      <xdr:nvSpPr>
        <xdr:cNvPr id="2" name="吹き出し: 四角形 1">
          <a:extLst>
            <a:ext uri="{FF2B5EF4-FFF2-40B4-BE49-F238E27FC236}">
              <a16:creationId xmlns:a16="http://schemas.microsoft.com/office/drawing/2014/main" id="{00000000-0008-0000-1D00-000002000000}"/>
            </a:ext>
          </a:extLst>
        </xdr:cNvPr>
        <xdr:cNvSpPr/>
      </xdr:nvSpPr>
      <xdr:spPr>
        <a:xfrm>
          <a:off x="12283440" y="121920"/>
          <a:ext cx="1303020" cy="495300"/>
        </a:xfrm>
        <a:prstGeom prst="wedgeRectCallout">
          <a:avLst>
            <a:gd name="adj1" fmla="val -239459"/>
            <a:gd name="adj2" fmla="val 15833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助成率を選択してください</a:t>
          </a:r>
        </a:p>
      </xdr:txBody>
    </xdr:sp>
    <xdr:clientData/>
  </xdr:twoCellAnchor>
  <xdr:twoCellAnchor>
    <xdr:from>
      <xdr:col>36</xdr:col>
      <xdr:colOff>45720</xdr:colOff>
      <xdr:row>4</xdr:row>
      <xdr:rowOff>144780</xdr:rowOff>
    </xdr:from>
    <xdr:to>
      <xdr:col>39</xdr:col>
      <xdr:colOff>182880</xdr:colOff>
      <xdr:row>7</xdr:row>
      <xdr:rowOff>53340</xdr:rowOff>
    </xdr:to>
    <xdr:sp macro="" textlink="">
      <xdr:nvSpPr>
        <xdr:cNvPr id="3" name="吹き出し: 四角形 1">
          <a:extLst>
            <a:ext uri="{FF2B5EF4-FFF2-40B4-BE49-F238E27FC236}">
              <a16:creationId xmlns:a16="http://schemas.microsoft.com/office/drawing/2014/main" id="{00000000-0008-0000-1D00-000003000000}"/>
            </a:ext>
          </a:extLst>
        </xdr:cNvPr>
        <xdr:cNvSpPr/>
      </xdr:nvSpPr>
      <xdr:spPr>
        <a:xfrm>
          <a:off x="13144500" y="731520"/>
          <a:ext cx="1638300" cy="579120"/>
        </a:xfrm>
        <a:prstGeom prst="wedgeRectCallout">
          <a:avLst>
            <a:gd name="adj1" fmla="val -117572"/>
            <a:gd name="adj2" fmla="val 288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その他補助金等の併給有無を選択してください</a:t>
          </a:r>
        </a:p>
      </xdr:txBody>
    </xdr:sp>
    <xdr:clientData/>
  </xdr:twoCellAnchor>
  <xdr:twoCellAnchor>
    <xdr:from>
      <xdr:col>25</xdr:col>
      <xdr:colOff>7620</xdr:colOff>
      <xdr:row>0</xdr:row>
      <xdr:rowOff>76200</xdr:rowOff>
    </xdr:from>
    <xdr:to>
      <xdr:col>27</xdr:col>
      <xdr:colOff>176718</xdr:colOff>
      <xdr:row>3</xdr:row>
      <xdr:rowOff>62527</xdr:rowOff>
    </xdr:to>
    <xdr:sp macro="" textlink="">
      <xdr:nvSpPr>
        <xdr:cNvPr id="4" name="Text Box 334">
          <a:extLst>
            <a:ext uri="{FF2B5EF4-FFF2-40B4-BE49-F238E27FC236}">
              <a16:creationId xmlns:a16="http://schemas.microsoft.com/office/drawing/2014/main" id="{00000000-0008-0000-1D00-000004000000}"/>
            </a:ext>
          </a:extLst>
        </xdr:cNvPr>
        <xdr:cNvSpPr txBox="1">
          <a:spLocks noChangeArrowheads="1"/>
        </xdr:cNvSpPr>
      </xdr:nvSpPr>
      <xdr:spPr bwMode="auto">
        <a:xfrm>
          <a:off x="6697980" y="76200"/>
          <a:ext cx="923478"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30</xdr:col>
      <xdr:colOff>426720</xdr:colOff>
      <xdr:row>11</xdr:row>
      <xdr:rowOff>15240</xdr:rowOff>
    </xdr:from>
    <xdr:to>
      <xdr:col>33</xdr:col>
      <xdr:colOff>289560</xdr:colOff>
      <xdr:row>13</xdr:row>
      <xdr:rowOff>160020</xdr:rowOff>
    </xdr:to>
    <xdr:sp macro="" textlink="">
      <xdr:nvSpPr>
        <xdr:cNvPr id="6" name="吹き出し: 四角形 1">
          <a:extLst>
            <a:ext uri="{FF2B5EF4-FFF2-40B4-BE49-F238E27FC236}">
              <a16:creationId xmlns:a16="http://schemas.microsoft.com/office/drawing/2014/main" id="{00000000-0008-0000-1D00-000006000000}"/>
            </a:ext>
          </a:extLst>
        </xdr:cNvPr>
        <xdr:cNvSpPr/>
      </xdr:nvSpPr>
      <xdr:spPr>
        <a:xfrm>
          <a:off x="9624060" y="2202180"/>
          <a:ext cx="2034540" cy="601980"/>
        </a:xfrm>
        <a:prstGeom prst="wedgeRectCallout">
          <a:avLst>
            <a:gd name="adj1" fmla="val -77017"/>
            <a:gd name="adj2" fmla="val -22042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4</a:t>
          </a:r>
          <a:r>
            <a:rPr kumimoji="1" lang="ja-JP" altLang="en-US" sz="1100">
              <a:solidFill>
                <a:sysClr val="windowText" lastClr="000000"/>
              </a:solidFill>
              <a:latin typeface="+mn-ea"/>
              <a:ea typeface="+mn-ea"/>
            </a:rPr>
            <a:t>号様式の太陽発電システム総出力の値を入力してください</a:t>
          </a:r>
        </a:p>
      </xdr:txBody>
    </xdr:sp>
    <xdr:clientData/>
  </xdr:twoCellAnchor>
  <xdr:twoCellAnchor>
    <xdr:from>
      <xdr:col>28</xdr:col>
      <xdr:colOff>701040</xdr:colOff>
      <xdr:row>20</xdr:row>
      <xdr:rowOff>114300</xdr:rowOff>
    </xdr:from>
    <xdr:to>
      <xdr:col>31</xdr:col>
      <xdr:colOff>335280</xdr:colOff>
      <xdr:row>23</xdr:row>
      <xdr:rowOff>91440</xdr:rowOff>
    </xdr:to>
    <xdr:sp macro="" textlink="">
      <xdr:nvSpPr>
        <xdr:cNvPr id="7" name="吹き出し: 四角形 1">
          <a:extLst>
            <a:ext uri="{FF2B5EF4-FFF2-40B4-BE49-F238E27FC236}">
              <a16:creationId xmlns:a16="http://schemas.microsoft.com/office/drawing/2014/main" id="{00000000-0008-0000-1D00-000007000000}"/>
            </a:ext>
          </a:extLst>
        </xdr:cNvPr>
        <xdr:cNvSpPr/>
      </xdr:nvSpPr>
      <xdr:spPr>
        <a:xfrm>
          <a:off x="8450580" y="43586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45720</xdr:colOff>
      <xdr:row>4</xdr:row>
      <xdr:rowOff>60960</xdr:rowOff>
    </xdr:from>
    <xdr:to>
      <xdr:col>26</xdr:col>
      <xdr:colOff>129540</xdr:colOff>
      <xdr:row>5</xdr:row>
      <xdr:rowOff>289560</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a:xfrm>
          <a:off x="6294120" y="556260"/>
          <a:ext cx="1303020" cy="495300"/>
        </a:xfrm>
        <a:prstGeom prst="wedgeRectCallout">
          <a:avLst>
            <a:gd name="adj1" fmla="val 145336"/>
            <a:gd name="adj2" fmla="val -232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設備の種類を</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選択してください</a:t>
          </a:r>
        </a:p>
      </xdr:txBody>
    </xdr:sp>
    <xdr:clientData/>
  </xdr:twoCellAnchor>
  <xdr:twoCellAnchor>
    <xdr:from>
      <xdr:col>11</xdr:col>
      <xdr:colOff>38100</xdr:colOff>
      <xdr:row>6</xdr:row>
      <xdr:rowOff>243840</xdr:rowOff>
    </xdr:from>
    <xdr:to>
      <xdr:col>26</xdr:col>
      <xdr:colOff>121920</xdr:colOff>
      <xdr:row>9</xdr:row>
      <xdr:rowOff>121920</xdr:rowOff>
    </xdr:to>
    <xdr:sp macro="" textlink="">
      <xdr:nvSpPr>
        <xdr:cNvPr id="3" name="吹き出し: 四角形 1">
          <a:extLst>
            <a:ext uri="{FF2B5EF4-FFF2-40B4-BE49-F238E27FC236}">
              <a16:creationId xmlns:a16="http://schemas.microsoft.com/office/drawing/2014/main" id="{00000000-0008-0000-1E00-000003000000}"/>
            </a:ext>
          </a:extLst>
        </xdr:cNvPr>
        <xdr:cNvSpPr/>
      </xdr:nvSpPr>
      <xdr:spPr>
        <a:xfrm>
          <a:off x="6286500" y="1341120"/>
          <a:ext cx="1303020" cy="495300"/>
        </a:xfrm>
        <a:prstGeom prst="wedgeRectCallout">
          <a:avLst>
            <a:gd name="adj1" fmla="val 65219"/>
            <a:gd name="adj2" fmla="val -585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助成率を</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選択してください</a:t>
          </a:r>
        </a:p>
      </xdr:txBody>
    </xdr:sp>
    <xdr:clientData/>
  </xdr:twoCellAnchor>
  <xdr:twoCellAnchor>
    <xdr:from>
      <xdr:col>11</xdr:col>
      <xdr:colOff>381000</xdr:colOff>
      <xdr:row>0</xdr:row>
      <xdr:rowOff>30480</xdr:rowOff>
    </xdr:from>
    <xdr:to>
      <xdr:col>26</xdr:col>
      <xdr:colOff>85278</xdr:colOff>
      <xdr:row>3</xdr:row>
      <xdr:rowOff>77767</xdr:rowOff>
    </xdr:to>
    <xdr:sp macro="" textlink="">
      <xdr:nvSpPr>
        <xdr:cNvPr id="4" name="Text Box 334">
          <a:extLst>
            <a:ext uri="{FF2B5EF4-FFF2-40B4-BE49-F238E27FC236}">
              <a16:creationId xmlns:a16="http://schemas.microsoft.com/office/drawing/2014/main" id="{00000000-0008-0000-1E00-000004000000}"/>
            </a:ext>
          </a:extLst>
        </xdr:cNvPr>
        <xdr:cNvSpPr txBox="1">
          <a:spLocks noChangeArrowheads="1"/>
        </xdr:cNvSpPr>
      </xdr:nvSpPr>
      <xdr:spPr bwMode="auto">
        <a:xfrm>
          <a:off x="6629400" y="30480"/>
          <a:ext cx="923478"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37</xdr:col>
      <xdr:colOff>289560</xdr:colOff>
      <xdr:row>5</xdr:row>
      <xdr:rowOff>0</xdr:rowOff>
    </xdr:from>
    <xdr:to>
      <xdr:col>41</xdr:col>
      <xdr:colOff>129540</xdr:colOff>
      <xdr:row>11</xdr:row>
      <xdr:rowOff>15240</xdr:rowOff>
    </xdr:to>
    <xdr:sp macro="" textlink="">
      <xdr:nvSpPr>
        <xdr:cNvPr id="6" name="吹き出し: 四角形 1">
          <a:extLst>
            <a:ext uri="{FF2B5EF4-FFF2-40B4-BE49-F238E27FC236}">
              <a16:creationId xmlns:a16="http://schemas.microsoft.com/office/drawing/2014/main" id="{00000000-0008-0000-1E00-000006000000}"/>
            </a:ext>
          </a:extLst>
        </xdr:cNvPr>
        <xdr:cNvSpPr/>
      </xdr:nvSpPr>
      <xdr:spPr>
        <a:xfrm>
          <a:off x="14005560" y="762000"/>
          <a:ext cx="2278380" cy="1577340"/>
        </a:xfrm>
        <a:prstGeom prst="wedgeRectCallout">
          <a:avLst>
            <a:gd name="adj1" fmla="val -188945"/>
            <a:gd name="adj2" fmla="val -340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mn-ea"/>
              <a:ea typeface="+mn-ea"/>
            </a:rPr>
            <a:t>対象設備の年間維持管理費</a:t>
          </a:r>
          <a:endParaRPr kumimoji="1" lang="en-US" altLang="ja-JP" sz="1100">
            <a:solidFill>
              <a:sysClr val="windowText" lastClr="000000"/>
            </a:solidFill>
            <a:latin typeface="+mn-ea"/>
            <a:ea typeface="+mn-ea"/>
          </a:endParaRPr>
        </a:p>
        <a:p>
          <a:pPr algn="ctr"/>
          <a:endParaRPr kumimoji="1" lang="en-US" altLang="ja-JP" sz="800">
            <a:solidFill>
              <a:sysClr val="windowText" lastClr="000000"/>
            </a:solidFill>
            <a:latin typeface="+mn-ea"/>
            <a:ea typeface="+mn-ea"/>
          </a:endParaRPr>
        </a:p>
        <a:p>
          <a:pPr algn="l"/>
          <a:r>
            <a:rPr kumimoji="1" lang="ja-JP" altLang="en-US" sz="1100">
              <a:solidFill>
                <a:sysClr val="windowText" lastClr="000000"/>
              </a:solidFill>
              <a:latin typeface="+mn-ea"/>
              <a:ea typeface="+mn-ea"/>
            </a:rPr>
            <a:t>・修繕費</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・保守点検費</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・人件費</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・保険料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・その他助成対象設備を維持管理するのに発生が見込まれる費用</a:t>
          </a:r>
        </a:p>
      </xdr:txBody>
    </xdr:sp>
    <xdr:clientData/>
  </xdr:twoCellAnchor>
  <xdr:twoCellAnchor>
    <xdr:from>
      <xdr:col>29</xdr:col>
      <xdr:colOff>129540</xdr:colOff>
      <xdr:row>20</xdr:row>
      <xdr:rowOff>129540</xdr:rowOff>
    </xdr:from>
    <xdr:to>
      <xdr:col>31</xdr:col>
      <xdr:colOff>487680</xdr:colOff>
      <xdr:row>23</xdr:row>
      <xdr:rowOff>106680</xdr:rowOff>
    </xdr:to>
    <xdr:sp macro="" textlink="">
      <xdr:nvSpPr>
        <xdr:cNvPr id="8" name="吹き出し: 四角形 1">
          <a:extLst>
            <a:ext uri="{FF2B5EF4-FFF2-40B4-BE49-F238E27FC236}">
              <a16:creationId xmlns:a16="http://schemas.microsoft.com/office/drawing/2014/main" id="{00000000-0008-0000-1E00-000008000000}"/>
            </a:ext>
          </a:extLst>
        </xdr:cNvPr>
        <xdr:cNvSpPr/>
      </xdr:nvSpPr>
      <xdr:spPr>
        <a:xfrm>
          <a:off x="8854440" y="45110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24</xdr:col>
      <xdr:colOff>365760</xdr:colOff>
      <xdr:row>0</xdr:row>
      <xdr:rowOff>106680</xdr:rowOff>
    </xdr:from>
    <xdr:to>
      <xdr:col>27</xdr:col>
      <xdr:colOff>0</xdr:colOff>
      <xdr:row>3</xdr:row>
      <xdr:rowOff>131107</xdr:rowOff>
    </xdr:to>
    <xdr:sp macro="" textlink="">
      <xdr:nvSpPr>
        <xdr:cNvPr id="2" name="Text Box 334">
          <a:extLst>
            <a:ext uri="{FF2B5EF4-FFF2-40B4-BE49-F238E27FC236}">
              <a16:creationId xmlns:a16="http://schemas.microsoft.com/office/drawing/2014/main" id="{00000000-0008-0000-1F00-000002000000}"/>
            </a:ext>
          </a:extLst>
        </xdr:cNvPr>
        <xdr:cNvSpPr txBox="1">
          <a:spLocks noChangeArrowheads="1"/>
        </xdr:cNvSpPr>
      </xdr:nvSpPr>
      <xdr:spPr bwMode="auto">
        <a:xfrm>
          <a:off x="7802880" y="106680"/>
          <a:ext cx="998220"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23</xdr:col>
      <xdr:colOff>15240</xdr:colOff>
      <xdr:row>11</xdr:row>
      <xdr:rowOff>205740</xdr:rowOff>
    </xdr:from>
    <xdr:to>
      <xdr:col>25</xdr:col>
      <xdr:colOff>495300</xdr:colOff>
      <xdr:row>14</xdr:row>
      <xdr:rowOff>297180</xdr:rowOff>
    </xdr:to>
    <xdr:sp macro="" textlink="">
      <xdr:nvSpPr>
        <xdr:cNvPr id="3" name="吹き出し: 四角形 1">
          <a:extLst>
            <a:ext uri="{FF2B5EF4-FFF2-40B4-BE49-F238E27FC236}">
              <a16:creationId xmlns:a16="http://schemas.microsoft.com/office/drawing/2014/main" id="{00000000-0008-0000-1F00-000003000000}"/>
            </a:ext>
          </a:extLst>
        </xdr:cNvPr>
        <xdr:cNvSpPr/>
      </xdr:nvSpPr>
      <xdr:spPr>
        <a:xfrm>
          <a:off x="8671560" y="2164080"/>
          <a:ext cx="1699260" cy="563880"/>
        </a:xfrm>
        <a:prstGeom prst="wedgeRectCallout">
          <a:avLst>
            <a:gd name="adj1" fmla="val 65219"/>
            <a:gd name="adj2" fmla="val -5859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導入する蓄電池の蓄電容量と一致させてください。</a:t>
          </a:r>
        </a:p>
      </xdr:txBody>
    </xdr:sp>
    <xdr:clientData/>
  </xdr:twoCellAnchor>
  <xdr:twoCellAnchor>
    <xdr:from>
      <xdr:col>22</xdr:col>
      <xdr:colOff>556260</xdr:colOff>
      <xdr:row>8</xdr:row>
      <xdr:rowOff>167640</xdr:rowOff>
    </xdr:from>
    <xdr:to>
      <xdr:col>25</xdr:col>
      <xdr:colOff>426720</xdr:colOff>
      <xdr:row>11</xdr:row>
      <xdr:rowOff>45720</xdr:rowOff>
    </xdr:to>
    <xdr:sp macro="" textlink="">
      <xdr:nvSpPr>
        <xdr:cNvPr id="4" name="吹き出し: 四角形 1">
          <a:extLst>
            <a:ext uri="{FF2B5EF4-FFF2-40B4-BE49-F238E27FC236}">
              <a16:creationId xmlns:a16="http://schemas.microsoft.com/office/drawing/2014/main" id="{00000000-0008-0000-1F00-000004000000}"/>
            </a:ext>
          </a:extLst>
        </xdr:cNvPr>
        <xdr:cNvSpPr/>
      </xdr:nvSpPr>
      <xdr:spPr>
        <a:xfrm>
          <a:off x="8602980" y="1440180"/>
          <a:ext cx="1699260" cy="563880"/>
        </a:xfrm>
        <a:prstGeom prst="wedgeRectCallout">
          <a:avLst>
            <a:gd name="adj1" fmla="val 67461"/>
            <a:gd name="adj2" fmla="val -356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①発電容量</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時間以下の値を入力してください。</a:t>
          </a:r>
        </a:p>
      </xdr:txBody>
    </xdr:sp>
    <xdr:clientData/>
  </xdr:twoCellAnchor>
  <xdr:twoCellAnchor>
    <xdr:from>
      <xdr:col>29</xdr:col>
      <xdr:colOff>83820</xdr:colOff>
      <xdr:row>23</xdr:row>
      <xdr:rowOff>205740</xdr:rowOff>
    </xdr:from>
    <xdr:to>
      <xdr:col>31</xdr:col>
      <xdr:colOff>441960</xdr:colOff>
      <xdr:row>26</xdr:row>
      <xdr:rowOff>182880</xdr:rowOff>
    </xdr:to>
    <xdr:sp macro="" textlink="">
      <xdr:nvSpPr>
        <xdr:cNvPr id="5" name="吹き出し: 四角形 1">
          <a:extLst>
            <a:ext uri="{FF2B5EF4-FFF2-40B4-BE49-F238E27FC236}">
              <a16:creationId xmlns:a16="http://schemas.microsoft.com/office/drawing/2014/main" id="{00000000-0008-0000-1F00-000005000000}"/>
            </a:ext>
          </a:extLst>
        </xdr:cNvPr>
        <xdr:cNvSpPr/>
      </xdr:nvSpPr>
      <xdr:spPr>
        <a:xfrm>
          <a:off x="11742420" y="48539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502920</xdr:colOff>
      <xdr:row>0</xdr:row>
      <xdr:rowOff>68580</xdr:rowOff>
    </xdr:from>
    <xdr:to>
      <xdr:col>27</xdr:col>
      <xdr:colOff>62418</xdr:colOff>
      <xdr:row>2</xdr:row>
      <xdr:rowOff>184447</xdr:rowOff>
    </xdr:to>
    <xdr:sp macro="" textlink="">
      <xdr:nvSpPr>
        <xdr:cNvPr id="2" name="Text Box 334">
          <a:extLst>
            <a:ext uri="{FF2B5EF4-FFF2-40B4-BE49-F238E27FC236}">
              <a16:creationId xmlns:a16="http://schemas.microsoft.com/office/drawing/2014/main" id="{00000000-0008-0000-2000-000002000000}"/>
            </a:ext>
          </a:extLst>
        </xdr:cNvPr>
        <xdr:cNvSpPr txBox="1">
          <a:spLocks noChangeArrowheads="1"/>
        </xdr:cNvSpPr>
      </xdr:nvSpPr>
      <xdr:spPr bwMode="auto">
        <a:xfrm>
          <a:off x="6728460" y="68580"/>
          <a:ext cx="923478"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11</xdr:col>
      <xdr:colOff>53340</xdr:colOff>
      <xdr:row>8</xdr:row>
      <xdr:rowOff>22860</xdr:rowOff>
    </xdr:from>
    <xdr:to>
      <xdr:col>26</xdr:col>
      <xdr:colOff>106680</xdr:colOff>
      <xdr:row>9</xdr:row>
      <xdr:rowOff>160020</xdr:rowOff>
    </xdr:to>
    <xdr:sp macro="" textlink="">
      <xdr:nvSpPr>
        <xdr:cNvPr id="3" name="吹き出し: 四角形 1">
          <a:extLst>
            <a:ext uri="{FF2B5EF4-FFF2-40B4-BE49-F238E27FC236}">
              <a16:creationId xmlns:a16="http://schemas.microsoft.com/office/drawing/2014/main" id="{00000000-0008-0000-2000-000003000000}"/>
            </a:ext>
          </a:extLst>
        </xdr:cNvPr>
        <xdr:cNvSpPr/>
      </xdr:nvSpPr>
      <xdr:spPr>
        <a:xfrm>
          <a:off x="6278880" y="1607820"/>
          <a:ext cx="1272540" cy="388620"/>
        </a:xfrm>
        <a:prstGeom prst="wedgeRectCallout">
          <a:avLst>
            <a:gd name="adj1" fmla="val 58047"/>
            <a:gd name="adj2" fmla="val -923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31</xdr:col>
      <xdr:colOff>358140</xdr:colOff>
      <xdr:row>5</xdr:row>
      <xdr:rowOff>198120</xdr:rowOff>
    </xdr:from>
    <xdr:to>
      <xdr:col>33</xdr:col>
      <xdr:colOff>182880</xdr:colOff>
      <xdr:row>6</xdr:row>
      <xdr:rowOff>259080</xdr:rowOff>
    </xdr:to>
    <xdr:sp macro="" textlink="">
      <xdr:nvSpPr>
        <xdr:cNvPr id="4" name="吹き出し: 四角形 1">
          <a:extLst>
            <a:ext uri="{FF2B5EF4-FFF2-40B4-BE49-F238E27FC236}">
              <a16:creationId xmlns:a16="http://schemas.microsoft.com/office/drawing/2014/main" id="{00000000-0008-0000-2000-000004000000}"/>
            </a:ext>
          </a:extLst>
        </xdr:cNvPr>
        <xdr:cNvSpPr/>
      </xdr:nvSpPr>
      <xdr:spPr>
        <a:xfrm>
          <a:off x="10492740" y="1082040"/>
          <a:ext cx="1272540" cy="39624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31</xdr:col>
      <xdr:colOff>373380</xdr:colOff>
      <xdr:row>3</xdr:row>
      <xdr:rowOff>7620</xdr:rowOff>
    </xdr:from>
    <xdr:to>
      <xdr:col>33</xdr:col>
      <xdr:colOff>198120</xdr:colOff>
      <xdr:row>5</xdr:row>
      <xdr:rowOff>30480</xdr:rowOff>
    </xdr:to>
    <xdr:sp macro="" textlink="">
      <xdr:nvSpPr>
        <xdr:cNvPr id="5" name="吹き出し: 四角形 1">
          <a:extLst>
            <a:ext uri="{FF2B5EF4-FFF2-40B4-BE49-F238E27FC236}">
              <a16:creationId xmlns:a16="http://schemas.microsoft.com/office/drawing/2014/main" id="{00000000-0008-0000-2000-000005000000}"/>
            </a:ext>
          </a:extLst>
        </xdr:cNvPr>
        <xdr:cNvSpPr/>
      </xdr:nvSpPr>
      <xdr:spPr>
        <a:xfrm>
          <a:off x="10507980" y="487680"/>
          <a:ext cx="1272540" cy="426720"/>
        </a:xfrm>
        <a:prstGeom prst="wedgeRectCallout">
          <a:avLst>
            <a:gd name="adj1" fmla="val -90456"/>
            <a:gd name="adj2" fmla="val 2249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29</xdr:col>
      <xdr:colOff>144780</xdr:colOff>
      <xdr:row>18</xdr:row>
      <xdr:rowOff>121920</xdr:rowOff>
    </xdr:from>
    <xdr:to>
      <xdr:col>31</xdr:col>
      <xdr:colOff>502920</xdr:colOff>
      <xdr:row>21</xdr:row>
      <xdr:rowOff>99060</xdr:rowOff>
    </xdr:to>
    <xdr:sp macro="" textlink="">
      <xdr:nvSpPr>
        <xdr:cNvPr id="6" name="吹き出し: 四角形 1">
          <a:extLst>
            <a:ext uri="{FF2B5EF4-FFF2-40B4-BE49-F238E27FC236}">
              <a16:creationId xmlns:a16="http://schemas.microsoft.com/office/drawing/2014/main" id="{00000000-0008-0000-2000-000006000000}"/>
            </a:ext>
          </a:extLst>
        </xdr:cNvPr>
        <xdr:cNvSpPr/>
      </xdr:nvSpPr>
      <xdr:spPr>
        <a:xfrm>
          <a:off x="8831580" y="4168140"/>
          <a:ext cx="1805940" cy="662940"/>
        </a:xfrm>
        <a:prstGeom prst="wedgeRectCallout">
          <a:avLst>
            <a:gd name="adj1" fmla="val -35070"/>
            <a:gd name="adj2" fmla="val -14573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明細番号を記入し</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見積明細と突合できるようにしてください。</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135465</xdr:colOff>
      <xdr:row>8</xdr:row>
      <xdr:rowOff>296333</xdr:rowOff>
    </xdr:from>
    <xdr:to>
      <xdr:col>18</xdr:col>
      <xdr:colOff>84666</xdr:colOff>
      <xdr:row>12</xdr:row>
      <xdr:rowOff>50800</xdr:rowOff>
    </xdr:to>
    <xdr:sp macro="" textlink="">
      <xdr:nvSpPr>
        <xdr:cNvPr id="2" name="角丸四角形 1">
          <a:extLst>
            <a:ext uri="{FF2B5EF4-FFF2-40B4-BE49-F238E27FC236}">
              <a16:creationId xmlns:a16="http://schemas.microsoft.com/office/drawing/2014/main" id="{00000000-0008-0000-2100-000002000000}"/>
            </a:ext>
          </a:extLst>
        </xdr:cNvPr>
        <xdr:cNvSpPr/>
      </xdr:nvSpPr>
      <xdr:spPr>
        <a:xfrm>
          <a:off x="6140025" y="1637453"/>
          <a:ext cx="3622041" cy="115654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按分必要経費の算出時に使用してください</a:t>
          </a:r>
        </a:p>
      </xdr:txBody>
    </xdr:sp>
    <xdr:clientData/>
  </xdr:twoCellAnchor>
  <xdr:twoCellAnchor>
    <xdr:from>
      <xdr:col>11</xdr:col>
      <xdr:colOff>169333</xdr:colOff>
      <xdr:row>3</xdr:row>
      <xdr:rowOff>33867</xdr:rowOff>
    </xdr:from>
    <xdr:to>
      <xdr:col>16</xdr:col>
      <xdr:colOff>541867</xdr:colOff>
      <xdr:row>8</xdr:row>
      <xdr:rowOff>67733</xdr:rowOff>
    </xdr:to>
    <xdr:sp macro="" textlink="">
      <xdr:nvSpPr>
        <xdr:cNvPr id="3" name="角丸四角形 2">
          <a:extLst>
            <a:ext uri="{FF2B5EF4-FFF2-40B4-BE49-F238E27FC236}">
              <a16:creationId xmlns:a16="http://schemas.microsoft.com/office/drawing/2014/main" id="{00000000-0008-0000-2100-000003000000}"/>
            </a:ext>
          </a:extLst>
        </xdr:cNvPr>
        <xdr:cNvSpPr/>
      </xdr:nvSpPr>
      <xdr:spPr>
        <a:xfrm>
          <a:off x="6173893" y="270087"/>
          <a:ext cx="2826174" cy="1138766"/>
        </a:xfrm>
        <a:prstGeom prst="round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C00000"/>
              </a:solidFill>
            </a:rPr>
            <a:t>費用按分時、参考として提出</a:t>
          </a:r>
          <a:endParaRPr kumimoji="1" lang="en-US" altLang="ja-JP" sz="1400">
            <a:solidFill>
              <a:srgbClr val="C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76</xdr:col>
      <xdr:colOff>83820</xdr:colOff>
      <xdr:row>5</xdr:row>
      <xdr:rowOff>228600</xdr:rowOff>
    </xdr:from>
    <xdr:to>
      <xdr:col>81</xdr:col>
      <xdr:colOff>441960</xdr:colOff>
      <xdr:row>12</xdr:row>
      <xdr:rowOff>160020</xdr:rowOff>
    </xdr:to>
    <xdr:sp macro="" textlink="">
      <xdr:nvSpPr>
        <xdr:cNvPr id="3" name="角丸四角形 2">
          <a:extLst>
            <a:ext uri="{FF2B5EF4-FFF2-40B4-BE49-F238E27FC236}">
              <a16:creationId xmlns:a16="http://schemas.microsoft.com/office/drawing/2014/main" id="{00000000-0008-0000-2200-000003000000}"/>
            </a:ext>
          </a:extLst>
        </xdr:cNvPr>
        <xdr:cNvSpPr/>
      </xdr:nvSpPr>
      <xdr:spPr>
        <a:xfrm>
          <a:off x="13342620" y="1242060"/>
          <a:ext cx="2484120" cy="132588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助成事業に着手した日から</a:t>
          </a:r>
          <a:r>
            <a:rPr kumimoji="1" lang="en-US" altLang="ja-JP" sz="1200" b="1" u="sng">
              <a:solidFill>
                <a:srgbClr val="C00000"/>
              </a:solidFill>
            </a:rPr>
            <a:t>14</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a:p>
          <a:pPr algn="l"/>
          <a:r>
            <a:rPr kumimoji="1" lang="ja-JP" altLang="en-US" sz="1100">
              <a:solidFill>
                <a:srgbClr val="C00000"/>
              </a:solidFill>
            </a:rPr>
            <a:t>（助成事業に着手した日は、助成事業に係る設計又は工事の契約を締結した日です。）</a:t>
          </a:r>
          <a:endParaRPr kumimoji="1" lang="en-US" altLang="ja-JP" sz="1100">
            <a:solidFill>
              <a:srgbClr val="C00000"/>
            </a:solidFill>
          </a:endParaRPr>
        </a:p>
      </xdr:txBody>
    </xdr:sp>
    <xdr:clientData/>
  </xdr:twoCellAnchor>
  <xdr:twoCellAnchor>
    <xdr:from>
      <xdr:col>32</xdr:col>
      <xdr:colOff>358140</xdr:colOff>
      <xdr:row>0</xdr:row>
      <xdr:rowOff>68580</xdr:rowOff>
    </xdr:from>
    <xdr:to>
      <xdr:col>52</xdr:col>
      <xdr:colOff>60960</xdr:colOff>
      <xdr:row>2</xdr:row>
      <xdr:rowOff>85387</xdr:rowOff>
    </xdr:to>
    <xdr:sp macro="" textlink="">
      <xdr:nvSpPr>
        <xdr:cNvPr id="4" name="Text Box 334">
          <a:extLst>
            <a:ext uri="{FF2B5EF4-FFF2-40B4-BE49-F238E27FC236}">
              <a16:creationId xmlns:a16="http://schemas.microsoft.com/office/drawing/2014/main" id="{00000000-0008-0000-2200-000004000000}"/>
            </a:ext>
          </a:extLst>
        </xdr:cNvPr>
        <xdr:cNvSpPr txBox="1">
          <a:spLocks noChangeArrowheads="1"/>
        </xdr:cNvSpPr>
      </xdr:nvSpPr>
      <xdr:spPr bwMode="auto">
        <a:xfrm>
          <a:off x="6598920" y="68580"/>
          <a:ext cx="92202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75</xdr:col>
      <xdr:colOff>182880</xdr:colOff>
      <xdr:row>3</xdr:row>
      <xdr:rowOff>99060</xdr:rowOff>
    </xdr:from>
    <xdr:to>
      <xdr:col>79</xdr:col>
      <xdr:colOff>34289</xdr:colOff>
      <xdr:row>4</xdr:row>
      <xdr:rowOff>276225</xdr:rowOff>
    </xdr:to>
    <xdr:sp macro="" textlink="">
      <xdr:nvSpPr>
        <xdr:cNvPr id="5" name="吹き出し: 四角形 3">
          <a:extLst>
            <a:ext uri="{FF2B5EF4-FFF2-40B4-BE49-F238E27FC236}">
              <a16:creationId xmlns:a16="http://schemas.microsoft.com/office/drawing/2014/main" id="{00000000-0008-0000-2200-000005000000}"/>
            </a:ext>
          </a:extLst>
        </xdr:cNvPr>
        <xdr:cNvSpPr/>
      </xdr:nvSpPr>
      <xdr:spPr>
        <a:xfrm>
          <a:off x="13190220" y="647700"/>
          <a:ext cx="1009649" cy="329565"/>
        </a:xfrm>
        <a:prstGeom prst="wedgeRectCallout">
          <a:avLst>
            <a:gd name="adj1" fmla="val -71754"/>
            <a:gd name="adj2" fmla="val -6591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71</xdr:col>
      <xdr:colOff>76200</xdr:colOff>
      <xdr:row>24</xdr:row>
      <xdr:rowOff>175260</xdr:rowOff>
    </xdr:from>
    <xdr:to>
      <xdr:col>78</xdr:col>
      <xdr:colOff>350520</xdr:colOff>
      <xdr:row>26</xdr:row>
      <xdr:rowOff>100965</xdr:rowOff>
    </xdr:to>
    <xdr:sp macro="" textlink="">
      <xdr:nvSpPr>
        <xdr:cNvPr id="6" name="吹き出し: 四角形 4">
          <a:extLst>
            <a:ext uri="{FF2B5EF4-FFF2-40B4-BE49-F238E27FC236}">
              <a16:creationId xmlns:a16="http://schemas.microsoft.com/office/drawing/2014/main" id="{00000000-0008-0000-2200-000006000000}"/>
            </a:ext>
          </a:extLst>
        </xdr:cNvPr>
        <xdr:cNvSpPr/>
      </xdr:nvSpPr>
      <xdr:spPr>
        <a:xfrm>
          <a:off x="15011400" y="4991100"/>
          <a:ext cx="1828800" cy="573405"/>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交付決定通知書右上の日付・番号を記入してください。</a:t>
          </a:r>
        </a:p>
      </xdr:txBody>
    </xdr:sp>
    <xdr:clientData/>
  </xdr:twoCellAnchor>
  <xdr:twoCellAnchor>
    <xdr:from>
      <xdr:col>78</xdr:col>
      <xdr:colOff>144780</xdr:colOff>
      <xdr:row>30</xdr:row>
      <xdr:rowOff>0</xdr:rowOff>
    </xdr:from>
    <xdr:to>
      <xdr:col>80</xdr:col>
      <xdr:colOff>388620</xdr:colOff>
      <xdr:row>32</xdr:row>
      <xdr:rowOff>314325</xdr:rowOff>
    </xdr:to>
    <xdr:sp macro="" textlink="">
      <xdr:nvSpPr>
        <xdr:cNvPr id="7" name="吹き出し: 四角形 5">
          <a:extLst>
            <a:ext uri="{FF2B5EF4-FFF2-40B4-BE49-F238E27FC236}">
              <a16:creationId xmlns:a16="http://schemas.microsoft.com/office/drawing/2014/main" id="{00000000-0008-0000-2200-000007000000}"/>
            </a:ext>
          </a:extLst>
        </xdr:cNvPr>
        <xdr:cNvSpPr/>
      </xdr:nvSpPr>
      <xdr:spPr>
        <a:xfrm>
          <a:off x="16634460" y="6736080"/>
          <a:ext cx="1463040" cy="718185"/>
        </a:xfrm>
        <a:prstGeom prst="wedgeRectCallout">
          <a:avLst>
            <a:gd name="adj1" fmla="val -218422"/>
            <a:gd name="adj2" fmla="val 2261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交付決定通知書記載の番号を記入してください。</a:t>
          </a:r>
        </a:p>
      </xdr:txBody>
    </xdr:sp>
    <xdr:clientData/>
  </xdr:twoCellAnchor>
  <xdr:twoCellAnchor>
    <xdr:from>
      <xdr:col>78</xdr:col>
      <xdr:colOff>510540</xdr:colOff>
      <xdr:row>32</xdr:row>
      <xdr:rowOff>350520</xdr:rowOff>
    </xdr:from>
    <xdr:to>
      <xdr:col>81</xdr:col>
      <xdr:colOff>381000</xdr:colOff>
      <xdr:row>37</xdr:row>
      <xdr:rowOff>198120</xdr:rowOff>
    </xdr:to>
    <xdr:sp macro="" textlink="">
      <xdr:nvSpPr>
        <xdr:cNvPr id="8" name="吹き出し: 四角形 5">
          <a:extLst>
            <a:ext uri="{FF2B5EF4-FFF2-40B4-BE49-F238E27FC236}">
              <a16:creationId xmlns:a16="http://schemas.microsoft.com/office/drawing/2014/main" id="{00000000-0008-0000-2200-000008000000}"/>
            </a:ext>
          </a:extLst>
        </xdr:cNvPr>
        <xdr:cNvSpPr/>
      </xdr:nvSpPr>
      <xdr:spPr>
        <a:xfrm>
          <a:off x="17000220" y="7490460"/>
          <a:ext cx="1699260" cy="891540"/>
        </a:xfrm>
        <a:prstGeom prst="wedgeRectCallout">
          <a:avLst>
            <a:gd name="adj1" fmla="val -113837"/>
            <a:gd name="adj2" fmla="val -337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契約締結日を記入してください。</a:t>
          </a:r>
          <a:r>
            <a:rPr kumimoji="1" lang="ja-JP" altLang="en-US" sz="1100" b="1">
              <a:solidFill>
                <a:sysClr val="windowText" lastClr="000000"/>
              </a:solidFill>
              <a:latin typeface="+mn-ea"/>
              <a:ea typeface="+mn-ea"/>
            </a:rPr>
            <a:t>この日付から</a:t>
          </a:r>
          <a:r>
            <a:rPr kumimoji="1" lang="en-US" altLang="ja-JP" sz="1100" b="1">
              <a:solidFill>
                <a:sysClr val="windowText" lastClr="000000"/>
              </a:solidFill>
              <a:latin typeface="+mn-ea"/>
              <a:ea typeface="+mn-ea"/>
            </a:rPr>
            <a:t>14</a:t>
          </a:r>
          <a:r>
            <a:rPr kumimoji="1" lang="ja-JP" altLang="en-US" sz="1100" b="1">
              <a:solidFill>
                <a:sysClr val="windowText" lastClr="000000"/>
              </a:solidFill>
              <a:latin typeface="+mn-ea"/>
              <a:ea typeface="+mn-ea"/>
            </a:rPr>
            <a:t>日以内に本様式を公社へ提出してください。</a:t>
          </a:r>
        </a:p>
      </xdr:txBody>
    </xdr:sp>
    <xdr:clientData/>
  </xdr:twoCellAnchor>
  <xdr:twoCellAnchor>
    <xdr:from>
      <xdr:col>68</xdr:col>
      <xdr:colOff>68580</xdr:colOff>
      <xdr:row>37</xdr:row>
      <xdr:rowOff>236220</xdr:rowOff>
    </xdr:from>
    <xdr:to>
      <xdr:col>73</xdr:col>
      <xdr:colOff>137160</xdr:colOff>
      <xdr:row>41</xdr:row>
      <xdr:rowOff>230505</xdr:rowOff>
    </xdr:to>
    <xdr:sp macro="" textlink="">
      <xdr:nvSpPr>
        <xdr:cNvPr id="9" name="吹き出し: 四角形 5">
          <a:extLst>
            <a:ext uri="{FF2B5EF4-FFF2-40B4-BE49-F238E27FC236}">
              <a16:creationId xmlns:a16="http://schemas.microsoft.com/office/drawing/2014/main" id="{00000000-0008-0000-2200-000009000000}"/>
            </a:ext>
          </a:extLst>
        </xdr:cNvPr>
        <xdr:cNvSpPr/>
      </xdr:nvSpPr>
      <xdr:spPr>
        <a:xfrm>
          <a:off x="14112240" y="8420100"/>
          <a:ext cx="1463040" cy="573405"/>
        </a:xfrm>
        <a:prstGeom prst="wedgeRectCallout">
          <a:avLst>
            <a:gd name="adj1" fmla="val -75714"/>
            <a:gd name="adj2" fmla="val 268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その他必要書類がある場合は記載</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28</xdr:col>
      <xdr:colOff>350520</xdr:colOff>
      <xdr:row>0</xdr:row>
      <xdr:rowOff>45720</xdr:rowOff>
    </xdr:from>
    <xdr:to>
      <xdr:col>52</xdr:col>
      <xdr:colOff>56703</xdr:colOff>
      <xdr:row>2</xdr:row>
      <xdr:rowOff>39667</xdr:rowOff>
    </xdr:to>
    <xdr:sp macro="" textlink="">
      <xdr:nvSpPr>
        <xdr:cNvPr id="3" name="Text Box 334">
          <a:extLst>
            <a:ext uri="{FF2B5EF4-FFF2-40B4-BE49-F238E27FC236}">
              <a16:creationId xmlns:a16="http://schemas.microsoft.com/office/drawing/2014/main" id="{00000000-0008-0000-2300-000003000000}"/>
            </a:ext>
          </a:extLst>
        </xdr:cNvPr>
        <xdr:cNvSpPr txBox="1">
          <a:spLocks noChangeArrowheads="1"/>
        </xdr:cNvSpPr>
      </xdr:nvSpPr>
      <xdr:spPr bwMode="auto">
        <a:xfrm>
          <a:off x="6850380" y="4572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83820</xdr:colOff>
      <xdr:row>4</xdr:row>
      <xdr:rowOff>68580</xdr:rowOff>
    </xdr:from>
    <xdr:to>
      <xdr:col>79</xdr:col>
      <xdr:colOff>186689</xdr:colOff>
      <xdr:row>5</xdr:row>
      <xdr:rowOff>245745</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a:xfrm>
          <a:off x="13807440" y="80772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77</xdr:col>
      <xdr:colOff>121920</xdr:colOff>
      <xdr:row>34</xdr:row>
      <xdr:rowOff>403860</xdr:rowOff>
    </xdr:from>
    <xdr:to>
      <xdr:col>80</xdr:col>
      <xdr:colOff>220980</xdr:colOff>
      <xdr:row>36</xdr:row>
      <xdr:rowOff>1905</xdr:rowOff>
    </xdr:to>
    <xdr:sp macro="" textlink="">
      <xdr:nvSpPr>
        <xdr:cNvPr id="5" name="吹き出し: 四角形 5">
          <a:extLst>
            <a:ext uri="{FF2B5EF4-FFF2-40B4-BE49-F238E27FC236}">
              <a16:creationId xmlns:a16="http://schemas.microsoft.com/office/drawing/2014/main" id="{00000000-0008-0000-2300-000005000000}"/>
            </a:ext>
          </a:extLst>
        </xdr:cNvPr>
        <xdr:cNvSpPr/>
      </xdr:nvSpPr>
      <xdr:spPr>
        <a:xfrm>
          <a:off x="13997940" y="7528560"/>
          <a:ext cx="1463040" cy="57340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twoCellAnchor>
    <xdr:from>
      <xdr:col>77</xdr:col>
      <xdr:colOff>121920</xdr:colOff>
      <xdr:row>38</xdr:row>
      <xdr:rowOff>213360</xdr:rowOff>
    </xdr:from>
    <xdr:to>
      <xdr:col>81</xdr:col>
      <xdr:colOff>152400</xdr:colOff>
      <xdr:row>44</xdr:row>
      <xdr:rowOff>38100</xdr:rowOff>
    </xdr:to>
    <xdr:sp macro="" textlink="">
      <xdr:nvSpPr>
        <xdr:cNvPr id="6" name="吹き出し: 四角形 6">
          <a:extLst>
            <a:ext uri="{FF2B5EF4-FFF2-40B4-BE49-F238E27FC236}">
              <a16:creationId xmlns:a16="http://schemas.microsoft.com/office/drawing/2014/main" id="{00000000-0008-0000-2300-000006000000}"/>
            </a:ext>
          </a:extLst>
        </xdr:cNvPr>
        <xdr:cNvSpPr/>
      </xdr:nvSpPr>
      <xdr:spPr>
        <a:xfrm>
          <a:off x="13997940" y="8641080"/>
          <a:ext cx="2004060" cy="807720"/>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撤回後に連絡が必要となった場合に窓口となる連絡先を記載してください</a:t>
          </a:r>
          <a:endParaRPr kumimoji="1" lang="en-US" altLang="ja-JP" sz="1100">
            <a:solidFill>
              <a:sysClr val="windowText" lastClr="000000"/>
            </a:solidFill>
            <a:latin typeface="+mn-ea"/>
            <a:ea typeface="+mn-ea"/>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50</xdr:col>
      <xdr:colOff>381000</xdr:colOff>
      <xdr:row>0</xdr:row>
      <xdr:rowOff>30480</xdr:rowOff>
    </xdr:from>
    <xdr:to>
      <xdr:col>52</xdr:col>
      <xdr:colOff>87183</xdr:colOff>
      <xdr:row>2</xdr:row>
      <xdr:rowOff>62527</xdr:rowOff>
    </xdr:to>
    <xdr:sp macro="" textlink="">
      <xdr:nvSpPr>
        <xdr:cNvPr id="3" name="Text Box 334">
          <a:extLst>
            <a:ext uri="{FF2B5EF4-FFF2-40B4-BE49-F238E27FC236}">
              <a16:creationId xmlns:a16="http://schemas.microsoft.com/office/drawing/2014/main" id="{00000000-0008-0000-2400-000003000000}"/>
            </a:ext>
          </a:extLst>
        </xdr:cNvPr>
        <xdr:cNvSpPr txBox="1">
          <a:spLocks noChangeArrowheads="1"/>
        </xdr:cNvSpPr>
      </xdr:nvSpPr>
      <xdr:spPr bwMode="auto">
        <a:xfrm>
          <a:off x="6621780" y="304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77</xdr:col>
      <xdr:colOff>106680</xdr:colOff>
      <xdr:row>33</xdr:row>
      <xdr:rowOff>45720</xdr:rowOff>
    </xdr:from>
    <xdr:to>
      <xdr:col>80</xdr:col>
      <xdr:colOff>205740</xdr:colOff>
      <xdr:row>35</xdr:row>
      <xdr:rowOff>257175</xdr:rowOff>
    </xdr:to>
    <xdr:sp macro="" textlink="">
      <xdr:nvSpPr>
        <xdr:cNvPr id="4" name="吹き出し: 四角形 8">
          <a:extLst>
            <a:ext uri="{FF2B5EF4-FFF2-40B4-BE49-F238E27FC236}">
              <a16:creationId xmlns:a16="http://schemas.microsoft.com/office/drawing/2014/main" id="{00000000-0008-0000-2400-000004000000}"/>
            </a:ext>
          </a:extLst>
        </xdr:cNvPr>
        <xdr:cNvSpPr/>
      </xdr:nvSpPr>
      <xdr:spPr>
        <a:xfrm>
          <a:off x="13517880" y="6339840"/>
          <a:ext cx="1463040"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78</xdr:col>
      <xdr:colOff>0</xdr:colOff>
      <xdr:row>38</xdr:row>
      <xdr:rowOff>0</xdr:rowOff>
    </xdr:from>
    <xdr:to>
      <xdr:col>80</xdr:col>
      <xdr:colOff>247650</xdr:colOff>
      <xdr:row>40</xdr:row>
      <xdr:rowOff>24765</xdr:rowOff>
    </xdr:to>
    <xdr:sp macro="" textlink="">
      <xdr:nvSpPr>
        <xdr:cNvPr id="5" name="吹き出し: 四角形 5">
          <a:extLst>
            <a:ext uri="{FF2B5EF4-FFF2-40B4-BE49-F238E27FC236}">
              <a16:creationId xmlns:a16="http://schemas.microsoft.com/office/drawing/2014/main" id="{00000000-0008-0000-2400-000005000000}"/>
            </a:ext>
          </a:extLst>
        </xdr:cNvPr>
        <xdr:cNvSpPr/>
      </xdr:nvSpPr>
      <xdr:spPr>
        <a:xfrm>
          <a:off x="13555980" y="7368540"/>
          <a:ext cx="1466850" cy="58102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77</xdr:col>
      <xdr:colOff>76200</xdr:colOff>
      <xdr:row>40</xdr:row>
      <xdr:rowOff>297180</xdr:rowOff>
    </xdr:from>
    <xdr:to>
      <xdr:col>80</xdr:col>
      <xdr:colOff>179070</xdr:colOff>
      <xdr:row>46</xdr:row>
      <xdr:rowOff>74294</xdr:rowOff>
    </xdr:to>
    <xdr:sp macro="" textlink="">
      <xdr:nvSpPr>
        <xdr:cNvPr id="6" name="吹き出し: 四角形 6">
          <a:extLst>
            <a:ext uri="{FF2B5EF4-FFF2-40B4-BE49-F238E27FC236}">
              <a16:creationId xmlns:a16="http://schemas.microsoft.com/office/drawing/2014/main" id="{00000000-0008-0000-2400-000006000000}"/>
            </a:ext>
          </a:extLst>
        </xdr:cNvPr>
        <xdr:cNvSpPr/>
      </xdr:nvSpPr>
      <xdr:spPr>
        <a:xfrm>
          <a:off x="13487400" y="8221980"/>
          <a:ext cx="1466850"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承継後に窓口となる連絡先を記載してください。</a:t>
          </a:r>
        </a:p>
      </xdr:txBody>
    </xdr:sp>
    <xdr:clientData/>
  </xdr:twoCellAnchor>
  <xdr:twoCellAnchor>
    <xdr:from>
      <xdr:col>75</xdr:col>
      <xdr:colOff>205740</xdr:colOff>
      <xdr:row>3</xdr:row>
      <xdr:rowOff>129540</xdr:rowOff>
    </xdr:from>
    <xdr:to>
      <xdr:col>79</xdr:col>
      <xdr:colOff>114300</xdr:colOff>
      <xdr:row>5</xdr:row>
      <xdr:rowOff>148590</xdr:rowOff>
    </xdr:to>
    <xdr:sp macro="" textlink="">
      <xdr:nvSpPr>
        <xdr:cNvPr id="7" name="吹き出し: 四角形 1">
          <a:extLst>
            <a:ext uri="{FF2B5EF4-FFF2-40B4-BE49-F238E27FC236}">
              <a16:creationId xmlns:a16="http://schemas.microsoft.com/office/drawing/2014/main" id="{00000000-0008-0000-2400-000007000000}"/>
            </a:ext>
          </a:extLst>
        </xdr:cNvPr>
        <xdr:cNvSpPr/>
      </xdr:nvSpPr>
      <xdr:spPr>
        <a:xfrm>
          <a:off x="13213080" y="66294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76</xdr:col>
      <xdr:colOff>91440</xdr:colOff>
      <xdr:row>3</xdr:row>
      <xdr:rowOff>152400</xdr:rowOff>
    </xdr:from>
    <xdr:to>
      <xdr:col>79</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25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411480</xdr:colOff>
      <xdr:row>0</xdr:row>
      <xdr:rowOff>30480</xdr:rowOff>
    </xdr:from>
    <xdr:to>
      <xdr:col>52</xdr:col>
      <xdr:colOff>121920</xdr:colOff>
      <xdr:row>2</xdr:row>
      <xdr:rowOff>30142</xdr:rowOff>
    </xdr:to>
    <xdr:sp macro="" textlink="">
      <xdr:nvSpPr>
        <xdr:cNvPr id="4" name="Text Box 334">
          <a:extLst>
            <a:ext uri="{FF2B5EF4-FFF2-40B4-BE49-F238E27FC236}">
              <a16:creationId xmlns:a16="http://schemas.microsoft.com/office/drawing/2014/main" id="{00000000-0008-0000-2500-000004000000}"/>
            </a:ext>
          </a:extLst>
        </xdr:cNvPr>
        <xdr:cNvSpPr txBox="1">
          <a:spLocks noChangeArrowheads="1"/>
        </xdr:cNvSpPr>
      </xdr:nvSpPr>
      <xdr:spPr bwMode="auto">
        <a:xfrm>
          <a:off x="6637020" y="30480"/>
          <a:ext cx="8229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77</xdr:col>
      <xdr:colOff>83820</xdr:colOff>
      <xdr:row>33</xdr:row>
      <xdr:rowOff>38100</xdr:rowOff>
    </xdr:from>
    <xdr:to>
      <xdr:col>81</xdr:col>
      <xdr:colOff>259080</xdr:colOff>
      <xdr:row>33</xdr:row>
      <xdr:rowOff>556260</xdr:rowOff>
    </xdr:to>
    <xdr:sp macro="" textlink="">
      <xdr:nvSpPr>
        <xdr:cNvPr id="5" name="吹き出し: 四角形 1">
          <a:extLst>
            <a:ext uri="{FF2B5EF4-FFF2-40B4-BE49-F238E27FC236}">
              <a16:creationId xmlns:a16="http://schemas.microsoft.com/office/drawing/2014/main" id="{00000000-0008-0000-25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76</xdr:col>
      <xdr:colOff>129540</xdr:colOff>
      <xdr:row>34</xdr:row>
      <xdr:rowOff>91440</xdr:rowOff>
    </xdr:from>
    <xdr:to>
      <xdr:col>81</xdr:col>
      <xdr:colOff>152400</xdr:colOff>
      <xdr:row>35</xdr:row>
      <xdr:rowOff>30480</xdr:rowOff>
    </xdr:to>
    <xdr:sp macro="" textlink="">
      <xdr:nvSpPr>
        <xdr:cNvPr id="6" name="吹き出し: 四角形 1">
          <a:extLst>
            <a:ext uri="{FF2B5EF4-FFF2-40B4-BE49-F238E27FC236}">
              <a16:creationId xmlns:a16="http://schemas.microsoft.com/office/drawing/2014/main" id="{00000000-0008-0000-25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76</xdr:col>
      <xdr:colOff>144780</xdr:colOff>
      <xdr:row>35</xdr:row>
      <xdr:rowOff>137160</xdr:rowOff>
    </xdr:from>
    <xdr:to>
      <xdr:col>81</xdr:col>
      <xdr:colOff>167640</xdr:colOff>
      <xdr:row>36</xdr:row>
      <xdr:rowOff>76200</xdr:rowOff>
    </xdr:to>
    <xdr:sp macro="" textlink="">
      <xdr:nvSpPr>
        <xdr:cNvPr id="7" name="吹き出し: 四角形 1">
          <a:extLst>
            <a:ext uri="{FF2B5EF4-FFF2-40B4-BE49-F238E27FC236}">
              <a16:creationId xmlns:a16="http://schemas.microsoft.com/office/drawing/2014/main" id="{00000000-0008-0000-25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76</xdr:col>
      <xdr:colOff>15240</xdr:colOff>
      <xdr:row>23</xdr:row>
      <xdr:rowOff>182880</xdr:rowOff>
    </xdr:from>
    <xdr:to>
      <xdr:col>81</xdr:col>
      <xdr:colOff>441960</xdr:colOff>
      <xdr:row>26</xdr:row>
      <xdr:rowOff>205740</xdr:rowOff>
    </xdr:to>
    <xdr:sp macro="" textlink="">
      <xdr:nvSpPr>
        <xdr:cNvPr id="8" name="吹き出し: 四角形 1">
          <a:extLst>
            <a:ext uri="{FF2B5EF4-FFF2-40B4-BE49-F238E27FC236}">
              <a16:creationId xmlns:a16="http://schemas.microsoft.com/office/drawing/2014/main" id="{00000000-0008-0000-25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78</xdr:col>
      <xdr:colOff>7620</xdr:colOff>
      <xdr:row>3</xdr:row>
      <xdr:rowOff>45720</xdr:rowOff>
    </xdr:from>
    <xdr:to>
      <xdr:col>79</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26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22860</xdr:colOff>
      <xdr:row>2</xdr:row>
      <xdr:rowOff>7282</xdr:rowOff>
    </xdr:to>
    <xdr:sp macro="" textlink="">
      <xdr:nvSpPr>
        <xdr:cNvPr id="4" name="Text Box 334">
          <a:extLst>
            <a:ext uri="{FF2B5EF4-FFF2-40B4-BE49-F238E27FC236}">
              <a16:creationId xmlns:a16="http://schemas.microsoft.com/office/drawing/2014/main" id="{00000000-0008-0000-2600-000004000000}"/>
            </a:ext>
          </a:extLst>
        </xdr:cNvPr>
        <xdr:cNvSpPr txBox="1">
          <a:spLocks noChangeArrowheads="1"/>
        </xdr:cNvSpPr>
      </xdr:nvSpPr>
      <xdr:spPr bwMode="auto">
        <a:xfrm>
          <a:off x="6256020" y="7620"/>
          <a:ext cx="9296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76</xdr:col>
      <xdr:colOff>15240</xdr:colOff>
      <xdr:row>24</xdr:row>
      <xdr:rowOff>76200</xdr:rowOff>
    </xdr:from>
    <xdr:to>
      <xdr:col>81</xdr:col>
      <xdr:colOff>487680</xdr:colOff>
      <xdr:row>28</xdr:row>
      <xdr:rowOff>45720</xdr:rowOff>
    </xdr:to>
    <xdr:sp macro="" textlink="">
      <xdr:nvSpPr>
        <xdr:cNvPr id="5" name="吹き出し: 四角形 1">
          <a:extLst>
            <a:ext uri="{FF2B5EF4-FFF2-40B4-BE49-F238E27FC236}">
              <a16:creationId xmlns:a16="http://schemas.microsoft.com/office/drawing/2014/main" id="{00000000-0008-0000-2600-000005000000}"/>
            </a:ext>
          </a:extLst>
        </xdr:cNvPr>
        <xdr:cNvSpPr/>
      </xdr:nvSpPr>
      <xdr:spPr>
        <a:xfrm>
          <a:off x="12633960" y="435102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78</xdr:col>
      <xdr:colOff>190500</xdr:colOff>
      <xdr:row>34</xdr:row>
      <xdr:rowOff>182880</xdr:rowOff>
    </xdr:from>
    <xdr:to>
      <xdr:col>82</xdr:col>
      <xdr:colOff>350520</xdr:colOff>
      <xdr:row>36</xdr:row>
      <xdr:rowOff>563880</xdr:rowOff>
    </xdr:to>
    <xdr:sp macro="" textlink="">
      <xdr:nvSpPr>
        <xdr:cNvPr id="6" name="吹き出し: 四角形 1">
          <a:extLst>
            <a:ext uri="{FF2B5EF4-FFF2-40B4-BE49-F238E27FC236}">
              <a16:creationId xmlns:a16="http://schemas.microsoft.com/office/drawing/2014/main" id="{00000000-0008-0000-2600-000006000000}"/>
            </a:ext>
          </a:extLst>
        </xdr:cNvPr>
        <xdr:cNvSpPr/>
      </xdr:nvSpPr>
      <xdr:spPr>
        <a:xfrm>
          <a:off x="13106400" y="689610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77</xdr:col>
      <xdr:colOff>0</xdr:colOff>
      <xdr:row>25</xdr:row>
      <xdr:rowOff>45720</xdr:rowOff>
    </xdr:from>
    <xdr:to>
      <xdr:col>82</xdr:col>
      <xdr:colOff>15240</xdr:colOff>
      <xdr:row>28</xdr:row>
      <xdr:rowOff>60960</xdr:rowOff>
    </xdr:to>
    <xdr:sp macro="" textlink="">
      <xdr:nvSpPr>
        <xdr:cNvPr id="4" name="吹き出し: 四角形 1">
          <a:extLst>
            <a:ext uri="{FF2B5EF4-FFF2-40B4-BE49-F238E27FC236}">
              <a16:creationId xmlns:a16="http://schemas.microsoft.com/office/drawing/2014/main" id="{00000000-0008-0000-27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75</xdr:col>
      <xdr:colOff>198120</xdr:colOff>
      <xdr:row>4</xdr:row>
      <xdr:rowOff>53340</xdr:rowOff>
    </xdr:from>
    <xdr:to>
      <xdr:col>79</xdr:col>
      <xdr:colOff>83820</xdr:colOff>
      <xdr:row>5</xdr:row>
      <xdr:rowOff>171450</xdr:rowOff>
    </xdr:to>
    <xdr:sp macro="" textlink="">
      <xdr:nvSpPr>
        <xdr:cNvPr id="5" name="吹き出し: 四角形 1">
          <a:extLst>
            <a:ext uri="{FF2B5EF4-FFF2-40B4-BE49-F238E27FC236}">
              <a16:creationId xmlns:a16="http://schemas.microsoft.com/office/drawing/2014/main" id="{00000000-0008-0000-2700-000005000000}"/>
            </a:ext>
          </a:extLst>
        </xdr:cNvPr>
        <xdr:cNvSpPr/>
      </xdr:nvSpPr>
      <xdr:spPr>
        <a:xfrm>
          <a:off x="13060680" y="7924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99060</xdr:colOff>
      <xdr:row>37</xdr:row>
      <xdr:rowOff>205740</xdr:rowOff>
    </xdr:from>
    <xdr:to>
      <xdr:col>82</xdr:col>
      <xdr:colOff>114300</xdr:colOff>
      <xdr:row>40</xdr:row>
      <xdr:rowOff>160020</xdr:rowOff>
    </xdr:to>
    <xdr:sp macro="" textlink="">
      <xdr:nvSpPr>
        <xdr:cNvPr id="6" name="吹き出し: 四角形 1">
          <a:extLst>
            <a:ext uri="{FF2B5EF4-FFF2-40B4-BE49-F238E27FC236}">
              <a16:creationId xmlns:a16="http://schemas.microsoft.com/office/drawing/2014/main" id="{00000000-0008-0000-2700-000006000000}"/>
            </a:ext>
          </a:extLst>
        </xdr:cNvPr>
        <xdr:cNvSpPr/>
      </xdr:nvSpPr>
      <xdr:spPr>
        <a:xfrm>
          <a:off x="13365480" y="9509760"/>
          <a:ext cx="2598420" cy="61722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43368</xdr:colOff>
      <xdr:row>2</xdr:row>
      <xdr:rowOff>30142</xdr:rowOff>
    </xdr:to>
    <xdr:sp macro="" textlink="">
      <xdr:nvSpPr>
        <xdr:cNvPr id="7" name="Text Box 334">
          <a:extLst>
            <a:ext uri="{FF2B5EF4-FFF2-40B4-BE49-F238E27FC236}">
              <a16:creationId xmlns:a16="http://schemas.microsoft.com/office/drawing/2014/main" id="{00000000-0008-0000-2700-000007000000}"/>
            </a:ext>
          </a:extLst>
        </xdr:cNvPr>
        <xdr:cNvSpPr txBox="1">
          <a:spLocks noChangeArrowheads="1"/>
        </xdr:cNvSpPr>
      </xdr:nvSpPr>
      <xdr:spPr bwMode="auto">
        <a:xfrm>
          <a:off x="6446520" y="3048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77</xdr:col>
      <xdr:colOff>213360</xdr:colOff>
      <xdr:row>4</xdr:row>
      <xdr:rowOff>76200</xdr:rowOff>
    </xdr:from>
    <xdr:to>
      <xdr:col>80</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28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28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320040</xdr:colOff>
      <xdr:row>33</xdr:row>
      <xdr:rowOff>480060</xdr:rowOff>
    </xdr:from>
    <xdr:to>
      <xdr:col>82</xdr:col>
      <xdr:colOff>381000</xdr:colOff>
      <xdr:row>34</xdr:row>
      <xdr:rowOff>434340</xdr:rowOff>
    </xdr:to>
    <xdr:sp macro="" textlink="">
      <xdr:nvSpPr>
        <xdr:cNvPr id="5" name="吹き出し: 四角形 1">
          <a:extLst>
            <a:ext uri="{FF2B5EF4-FFF2-40B4-BE49-F238E27FC236}">
              <a16:creationId xmlns:a16="http://schemas.microsoft.com/office/drawing/2014/main" id="{00000000-0008-0000-28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72</xdr:row>
          <xdr:rowOff>129540</xdr:rowOff>
        </xdr:from>
        <xdr:to>
          <xdr:col>20</xdr:col>
          <xdr:colOff>205740</xdr:colOff>
          <xdr:row>78</xdr:row>
          <xdr:rowOff>160020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9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251460</xdr:colOff>
          <xdr:row>72</xdr:row>
          <xdr:rowOff>137160</xdr:rowOff>
        </xdr:from>
        <xdr:to>
          <xdr:col>22</xdr:col>
          <xdr:colOff>175260</xdr:colOff>
          <xdr:row>78</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9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72</xdr:row>
          <xdr:rowOff>137160</xdr:rowOff>
        </xdr:from>
        <xdr:to>
          <xdr:col>24</xdr:col>
          <xdr:colOff>129540</xdr:colOff>
          <xdr:row>78</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29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75</xdr:col>
      <xdr:colOff>167640</xdr:colOff>
      <xdr:row>8</xdr:row>
      <xdr:rowOff>7620</xdr:rowOff>
    </xdr:from>
    <xdr:to>
      <xdr:col>80</xdr:col>
      <xdr:colOff>327660</xdr:colOff>
      <xdr:row>14</xdr:row>
      <xdr:rowOff>205740</xdr:rowOff>
    </xdr:to>
    <xdr:sp macro="" textlink="">
      <xdr:nvSpPr>
        <xdr:cNvPr id="6" name="角丸四角形 5">
          <a:extLst>
            <a:ext uri="{FF2B5EF4-FFF2-40B4-BE49-F238E27FC236}">
              <a16:creationId xmlns:a16="http://schemas.microsoft.com/office/drawing/2014/main" id="{00000000-0008-0000-2900-000006000000}"/>
            </a:ext>
          </a:extLst>
        </xdr:cNvPr>
        <xdr:cNvSpPr/>
      </xdr:nvSpPr>
      <xdr:spPr>
        <a:xfrm>
          <a:off x="13883640" y="1242060"/>
          <a:ext cx="1882140" cy="105156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a:t>
          </a:r>
          <a:r>
            <a:rPr kumimoji="1" lang="en-US" altLang="ja-JP" sz="1200">
              <a:solidFill>
                <a:srgbClr val="C00000"/>
              </a:solidFill>
            </a:rPr>
            <a:t>60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71</xdr:col>
          <xdr:colOff>53340</xdr:colOff>
          <xdr:row>72</xdr:row>
          <xdr:rowOff>129540</xdr:rowOff>
        </xdr:from>
        <xdr:to>
          <xdr:col>72</xdr:col>
          <xdr:colOff>205740</xdr:colOff>
          <xdr:row>78</xdr:row>
          <xdr:rowOff>160020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2900-000004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251460</xdr:colOff>
          <xdr:row>72</xdr:row>
          <xdr:rowOff>137160</xdr:rowOff>
        </xdr:from>
        <xdr:to>
          <xdr:col>74</xdr:col>
          <xdr:colOff>175260</xdr:colOff>
          <xdr:row>78</xdr:row>
          <xdr:rowOff>152400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2900-000005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213360</xdr:colOff>
          <xdr:row>72</xdr:row>
          <xdr:rowOff>137160</xdr:rowOff>
        </xdr:from>
        <xdr:to>
          <xdr:col>76</xdr:col>
          <xdr:colOff>129540</xdr:colOff>
          <xdr:row>78</xdr:row>
          <xdr:rowOff>152400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2900-000006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28</xdr:col>
      <xdr:colOff>518160</xdr:colOff>
      <xdr:row>0</xdr:row>
      <xdr:rowOff>60960</xdr:rowOff>
    </xdr:from>
    <xdr:to>
      <xdr:col>52</xdr:col>
      <xdr:colOff>106680</xdr:colOff>
      <xdr:row>2</xdr:row>
      <xdr:rowOff>144442</xdr:rowOff>
    </xdr:to>
    <xdr:sp macro="" textlink="">
      <xdr:nvSpPr>
        <xdr:cNvPr id="10" name="Text Box 334">
          <a:extLst>
            <a:ext uri="{FF2B5EF4-FFF2-40B4-BE49-F238E27FC236}">
              <a16:creationId xmlns:a16="http://schemas.microsoft.com/office/drawing/2014/main" id="{00000000-0008-0000-2900-00000A000000}"/>
            </a:ext>
          </a:extLst>
        </xdr:cNvPr>
        <xdr:cNvSpPr txBox="1">
          <a:spLocks noChangeArrowheads="1"/>
        </xdr:cNvSpPr>
      </xdr:nvSpPr>
      <xdr:spPr bwMode="auto">
        <a:xfrm>
          <a:off x="7132320" y="60960"/>
          <a:ext cx="8077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320040</xdr:colOff>
      <xdr:row>35</xdr:row>
      <xdr:rowOff>137160</xdr:rowOff>
    </xdr:from>
    <xdr:to>
      <xdr:col>81</xdr:col>
      <xdr:colOff>320040</xdr:colOff>
      <xdr:row>38</xdr:row>
      <xdr:rowOff>108585</xdr:rowOff>
    </xdr:to>
    <xdr:sp macro="" textlink="">
      <xdr:nvSpPr>
        <xdr:cNvPr id="11" name="吹き出し: 四角形 4">
          <a:extLst>
            <a:ext uri="{FF2B5EF4-FFF2-40B4-BE49-F238E27FC236}">
              <a16:creationId xmlns:a16="http://schemas.microsoft.com/office/drawing/2014/main" id="{00000000-0008-0000-2900-00000B000000}"/>
            </a:ext>
          </a:extLst>
        </xdr:cNvPr>
        <xdr:cNvSpPr/>
      </xdr:nvSpPr>
      <xdr:spPr>
        <a:xfrm>
          <a:off x="14950440" y="6423660"/>
          <a:ext cx="182880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共通様式から転記されます。</a:t>
          </a:r>
        </a:p>
      </xdr:txBody>
    </xdr:sp>
    <xdr:clientData/>
  </xdr:twoCellAnchor>
  <xdr:twoCellAnchor>
    <xdr:from>
      <xdr:col>78</xdr:col>
      <xdr:colOff>121920</xdr:colOff>
      <xdr:row>45</xdr:row>
      <xdr:rowOff>0</xdr:rowOff>
    </xdr:from>
    <xdr:to>
      <xdr:col>82</xdr:col>
      <xdr:colOff>106680</xdr:colOff>
      <xdr:row>51</xdr:row>
      <xdr:rowOff>91440</xdr:rowOff>
    </xdr:to>
    <xdr:sp macro="" textlink="">
      <xdr:nvSpPr>
        <xdr:cNvPr id="12" name="吹き出し: 四角形 4">
          <a:extLst>
            <a:ext uri="{FF2B5EF4-FFF2-40B4-BE49-F238E27FC236}">
              <a16:creationId xmlns:a16="http://schemas.microsoft.com/office/drawing/2014/main" id="{00000000-0008-0000-2900-00000C000000}"/>
            </a:ext>
          </a:extLst>
        </xdr:cNvPr>
        <xdr:cNvSpPr/>
      </xdr:nvSpPr>
      <xdr:spPr>
        <a:xfrm>
          <a:off x="14752320" y="7917180"/>
          <a:ext cx="2423160" cy="1097280"/>
        </a:xfrm>
        <a:prstGeom prst="wedgeRectCallout">
          <a:avLst>
            <a:gd name="adj1" fmla="val -82230"/>
            <a:gd name="adj2" fmla="val -6243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助成事業の完了日は、完工、事業に係る経費の精算が完了した日のどちらか遅いほうです。</a:t>
          </a:r>
          <a:endParaRPr kumimoji="1" lang="en-US" altLang="ja-JP" sz="1100">
            <a:solidFill>
              <a:sysClr val="windowText" lastClr="000000"/>
            </a:solidFill>
            <a:latin typeface="+mn-ea"/>
            <a:ea typeface="+mn-ea"/>
          </a:endParaRPr>
        </a:p>
        <a:p>
          <a:pPr algn="l"/>
          <a:r>
            <a:rPr kumimoji="1" lang="ja-JP" altLang="en-US" sz="1100" b="1">
              <a:solidFill>
                <a:sysClr val="windowText" lastClr="000000"/>
              </a:solidFill>
              <a:latin typeface="+mn-ea"/>
              <a:ea typeface="+mn-ea"/>
            </a:rPr>
            <a:t>この日より</a:t>
          </a:r>
          <a:r>
            <a:rPr kumimoji="1" lang="en-US" altLang="ja-JP" sz="1100" b="1">
              <a:solidFill>
                <a:sysClr val="windowText" lastClr="000000"/>
              </a:solidFill>
              <a:latin typeface="+mn-ea"/>
              <a:ea typeface="+mn-ea"/>
            </a:rPr>
            <a:t>60</a:t>
          </a:r>
          <a:r>
            <a:rPr kumimoji="1" lang="ja-JP" altLang="en-US" sz="1100" b="1">
              <a:solidFill>
                <a:sysClr val="windowText" lastClr="000000"/>
              </a:solidFill>
              <a:latin typeface="+mn-ea"/>
              <a:ea typeface="+mn-ea"/>
            </a:rPr>
            <a:t>日以内に実施樹報告書を公社まで提出してください。</a:t>
          </a:r>
        </a:p>
      </xdr:txBody>
    </xdr:sp>
    <xdr:clientData/>
  </xdr:twoCellAnchor>
  <xdr:twoCellAnchor>
    <xdr:from>
      <xdr:col>76</xdr:col>
      <xdr:colOff>38100</xdr:colOff>
      <xdr:row>57</xdr:row>
      <xdr:rowOff>167640</xdr:rowOff>
    </xdr:from>
    <xdr:to>
      <xdr:col>81</xdr:col>
      <xdr:colOff>15240</xdr:colOff>
      <xdr:row>64</xdr:row>
      <xdr:rowOff>7620</xdr:rowOff>
    </xdr:to>
    <xdr:sp macro="" textlink="">
      <xdr:nvSpPr>
        <xdr:cNvPr id="13" name="吹き出し: 四角形 4">
          <a:extLst>
            <a:ext uri="{FF2B5EF4-FFF2-40B4-BE49-F238E27FC236}">
              <a16:creationId xmlns:a16="http://schemas.microsoft.com/office/drawing/2014/main" id="{00000000-0008-0000-2900-00000D000000}"/>
            </a:ext>
          </a:extLst>
        </xdr:cNvPr>
        <xdr:cNvSpPr/>
      </xdr:nvSpPr>
      <xdr:spPr>
        <a:xfrm>
          <a:off x="14417040" y="10096500"/>
          <a:ext cx="2057400" cy="670560"/>
        </a:xfrm>
        <a:prstGeom prst="wedgeRectCallout">
          <a:avLst>
            <a:gd name="adj1" fmla="val -79714"/>
            <a:gd name="adj2" fmla="val -4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追加提出書類がある場合など必要に応じて追記してください。</a:t>
          </a:r>
        </a:p>
      </xdr:txBody>
    </xdr:sp>
    <xdr:clientData/>
  </xdr:twoCellAnchor>
  <xdr:twoCellAnchor>
    <xdr:from>
      <xdr:col>78</xdr:col>
      <xdr:colOff>312420</xdr:colOff>
      <xdr:row>79</xdr:row>
      <xdr:rowOff>30480</xdr:rowOff>
    </xdr:from>
    <xdr:to>
      <xdr:col>81</xdr:col>
      <xdr:colOff>464820</xdr:colOff>
      <xdr:row>80</xdr:row>
      <xdr:rowOff>358140</xdr:rowOff>
    </xdr:to>
    <xdr:sp macro="" textlink="">
      <xdr:nvSpPr>
        <xdr:cNvPr id="14" name="吹き出し: 四角形 4">
          <a:extLst>
            <a:ext uri="{FF2B5EF4-FFF2-40B4-BE49-F238E27FC236}">
              <a16:creationId xmlns:a16="http://schemas.microsoft.com/office/drawing/2014/main" id="{00000000-0008-0000-29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68</xdr:col>
      <xdr:colOff>373380</xdr:colOff>
      <xdr:row>65</xdr:row>
      <xdr:rowOff>114300</xdr:rowOff>
    </xdr:from>
    <xdr:to>
      <xdr:col>78</xdr:col>
      <xdr:colOff>236220</xdr:colOff>
      <xdr:row>71</xdr:row>
      <xdr:rowOff>76200</xdr:rowOff>
    </xdr:to>
    <xdr:sp macro="" textlink="">
      <xdr:nvSpPr>
        <xdr:cNvPr id="15" name="吹き出し: 四角形 4">
          <a:extLst>
            <a:ext uri="{FF2B5EF4-FFF2-40B4-BE49-F238E27FC236}">
              <a16:creationId xmlns:a16="http://schemas.microsoft.com/office/drawing/2014/main" id="{00000000-0008-0000-2900-00000F000000}"/>
            </a:ext>
          </a:extLst>
        </xdr:cNvPr>
        <xdr:cNvSpPr/>
      </xdr:nvSpPr>
      <xdr:spPr>
        <a:xfrm>
          <a:off x="12192000" y="11010900"/>
          <a:ext cx="2263140" cy="777240"/>
        </a:xfrm>
        <a:prstGeom prst="wedgeRectCallout">
          <a:avLst>
            <a:gd name="adj1" fmla="val -84730"/>
            <a:gd name="adj2" fmla="val 287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75</xdr:col>
      <xdr:colOff>228600</xdr:colOff>
      <xdr:row>4</xdr:row>
      <xdr:rowOff>175260</xdr:rowOff>
    </xdr:from>
    <xdr:to>
      <xdr:col>79</xdr:col>
      <xdr:colOff>160020</xdr:colOff>
      <xdr:row>7</xdr:row>
      <xdr:rowOff>64770</xdr:rowOff>
    </xdr:to>
    <xdr:sp macro="" textlink="">
      <xdr:nvSpPr>
        <xdr:cNvPr id="16" name="吹き出し: 四角形 1">
          <a:extLst>
            <a:ext uri="{FF2B5EF4-FFF2-40B4-BE49-F238E27FC236}">
              <a16:creationId xmlns:a16="http://schemas.microsoft.com/office/drawing/2014/main" id="{00000000-0008-0000-2900-000010000000}"/>
            </a:ext>
          </a:extLst>
        </xdr:cNvPr>
        <xdr:cNvSpPr/>
      </xdr:nvSpPr>
      <xdr:spPr>
        <a:xfrm>
          <a:off x="14356080" y="7467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68</xdr:row>
          <xdr:rowOff>114300</xdr:rowOff>
        </xdr:from>
        <xdr:to>
          <xdr:col>20</xdr:col>
          <xdr:colOff>205740</xdr:colOff>
          <xdr:row>74</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A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129540</xdr:rowOff>
        </xdr:from>
        <xdr:to>
          <xdr:col>22</xdr:col>
          <xdr:colOff>167640</xdr:colOff>
          <xdr:row>74</xdr:row>
          <xdr:rowOff>137160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A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68</xdr:row>
          <xdr:rowOff>121920</xdr:rowOff>
        </xdr:from>
        <xdr:to>
          <xdr:col>24</xdr:col>
          <xdr:colOff>129540</xdr:colOff>
          <xdr:row>74</xdr:row>
          <xdr:rowOff>144780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2A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27</xdr:col>
      <xdr:colOff>0</xdr:colOff>
      <xdr:row>2</xdr:row>
      <xdr:rowOff>0</xdr:rowOff>
    </xdr:from>
    <xdr:to>
      <xdr:col>27</xdr:col>
      <xdr:colOff>552450</xdr:colOff>
      <xdr:row>3</xdr:row>
      <xdr:rowOff>0</xdr:rowOff>
    </xdr:to>
    <xdr:sp macro="" textlink="">
      <xdr:nvSpPr>
        <xdr:cNvPr id="5" name="正方形/長方形 4">
          <a:extLst>
            <a:ext uri="{FF2B5EF4-FFF2-40B4-BE49-F238E27FC236}">
              <a16:creationId xmlns:a16="http://schemas.microsoft.com/office/drawing/2014/main" id="{00000000-0008-0000-2A00-000005000000}"/>
            </a:ext>
          </a:extLst>
        </xdr:cNvPr>
        <xdr:cNvSpPr/>
      </xdr:nvSpPr>
      <xdr:spPr>
        <a:xfrm>
          <a:off x="6572250" y="352425"/>
          <a:ext cx="491490" cy="1714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76</xdr:row>
          <xdr:rowOff>129540</xdr:rowOff>
        </xdr:from>
        <xdr:to>
          <xdr:col>20</xdr:col>
          <xdr:colOff>205740</xdr:colOff>
          <xdr:row>82</xdr:row>
          <xdr:rowOff>167640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B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76</xdr:row>
          <xdr:rowOff>144780</xdr:rowOff>
        </xdr:from>
        <xdr:to>
          <xdr:col>22</xdr:col>
          <xdr:colOff>167640</xdr:colOff>
          <xdr:row>82</xdr:row>
          <xdr:rowOff>152400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B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76</xdr:row>
          <xdr:rowOff>137160</xdr:rowOff>
        </xdr:from>
        <xdr:to>
          <xdr:col>24</xdr:col>
          <xdr:colOff>129540</xdr:colOff>
          <xdr:row>82</xdr:row>
          <xdr:rowOff>160020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2B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25</xdr:col>
      <xdr:colOff>38100</xdr:colOff>
      <xdr:row>0</xdr:row>
      <xdr:rowOff>45720</xdr:rowOff>
    </xdr:from>
    <xdr:to>
      <xdr:col>25</xdr:col>
      <xdr:colOff>854898</xdr:colOff>
      <xdr:row>1</xdr:row>
      <xdr:rowOff>214927</xdr:rowOff>
    </xdr:to>
    <xdr:sp macro="" textlink="">
      <xdr:nvSpPr>
        <xdr:cNvPr id="2" name="Text Box 334">
          <a:extLst>
            <a:ext uri="{FF2B5EF4-FFF2-40B4-BE49-F238E27FC236}">
              <a16:creationId xmlns:a16="http://schemas.microsoft.com/office/drawing/2014/main" id="{00000000-0008-0000-0800-000002000000}"/>
            </a:ext>
          </a:extLst>
        </xdr:cNvPr>
        <xdr:cNvSpPr txBox="1">
          <a:spLocks noChangeArrowheads="1"/>
        </xdr:cNvSpPr>
      </xdr:nvSpPr>
      <xdr:spPr bwMode="auto">
        <a:xfrm>
          <a:off x="5326380" y="45720"/>
          <a:ext cx="816798" cy="48924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32</xdr:col>
      <xdr:colOff>152400</xdr:colOff>
      <xdr:row>1</xdr:row>
      <xdr:rowOff>64771</xdr:rowOff>
    </xdr:from>
    <xdr:to>
      <xdr:col>33</xdr:col>
      <xdr:colOff>680085</xdr:colOff>
      <xdr:row>2</xdr:row>
      <xdr:rowOff>1</xdr:rowOff>
    </xdr:to>
    <xdr:sp macro="" textlink="">
      <xdr:nvSpPr>
        <xdr:cNvPr id="3" name="吹き出し: 四角形 1">
          <a:extLst>
            <a:ext uri="{FF2B5EF4-FFF2-40B4-BE49-F238E27FC236}">
              <a16:creationId xmlns:a16="http://schemas.microsoft.com/office/drawing/2014/main" id="{00000000-0008-0000-0800-000003000000}"/>
            </a:ext>
          </a:extLst>
        </xdr:cNvPr>
        <xdr:cNvSpPr/>
      </xdr:nvSpPr>
      <xdr:spPr>
        <a:xfrm>
          <a:off x="14919960" y="384811"/>
          <a:ext cx="741045" cy="28575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32</xdr:col>
      <xdr:colOff>156210</xdr:colOff>
      <xdr:row>2</xdr:row>
      <xdr:rowOff>66676</xdr:rowOff>
    </xdr:from>
    <xdr:to>
      <xdr:col>33</xdr:col>
      <xdr:colOff>676275</xdr:colOff>
      <xdr:row>3</xdr:row>
      <xdr:rowOff>81916</xdr:rowOff>
    </xdr:to>
    <xdr:sp macro="" textlink="">
      <xdr:nvSpPr>
        <xdr:cNvPr id="4" name="吹き出し: 四角形 2">
          <a:extLst>
            <a:ext uri="{FF2B5EF4-FFF2-40B4-BE49-F238E27FC236}">
              <a16:creationId xmlns:a16="http://schemas.microsoft.com/office/drawing/2014/main" id="{00000000-0008-0000-0800-000004000000}"/>
            </a:ext>
          </a:extLst>
        </xdr:cNvPr>
        <xdr:cNvSpPr/>
      </xdr:nvSpPr>
      <xdr:spPr>
        <a:xfrm>
          <a:off x="14923770" y="737236"/>
          <a:ext cx="733425" cy="281940"/>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27</xdr:col>
      <xdr:colOff>365760</xdr:colOff>
      <xdr:row>3</xdr:row>
      <xdr:rowOff>428626</xdr:rowOff>
    </xdr:from>
    <xdr:to>
      <xdr:col>28</xdr:col>
      <xdr:colOff>30480</xdr:colOff>
      <xdr:row>4</xdr:row>
      <xdr:rowOff>219076</xdr:rowOff>
    </xdr:to>
    <xdr:sp macro="" textlink="">
      <xdr:nvSpPr>
        <xdr:cNvPr id="5" name="吹き出し: 四角形 3">
          <a:extLst>
            <a:ext uri="{FF2B5EF4-FFF2-40B4-BE49-F238E27FC236}">
              <a16:creationId xmlns:a16="http://schemas.microsoft.com/office/drawing/2014/main" id="{00000000-0008-0000-0800-000005000000}"/>
            </a:ext>
          </a:extLst>
        </xdr:cNvPr>
        <xdr:cNvSpPr/>
      </xdr:nvSpPr>
      <xdr:spPr>
        <a:xfrm>
          <a:off x="10721340" y="1365886"/>
          <a:ext cx="739140" cy="285750"/>
        </a:xfrm>
        <a:prstGeom prst="wedgeRectCallout">
          <a:avLst>
            <a:gd name="adj1" fmla="val 62958"/>
            <a:gd name="adj2" fmla="val 1182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32</xdr:col>
      <xdr:colOff>121918</xdr:colOff>
      <xdr:row>16</xdr:row>
      <xdr:rowOff>158114</xdr:rowOff>
    </xdr:from>
    <xdr:to>
      <xdr:col>37</xdr:col>
      <xdr:colOff>152399</xdr:colOff>
      <xdr:row>19</xdr:row>
      <xdr:rowOff>85725</xdr:rowOff>
    </xdr:to>
    <xdr:sp macro="" textlink="">
      <xdr:nvSpPr>
        <xdr:cNvPr id="6" name="吹き出し: 四角形 4">
          <a:extLst>
            <a:ext uri="{FF2B5EF4-FFF2-40B4-BE49-F238E27FC236}">
              <a16:creationId xmlns:a16="http://schemas.microsoft.com/office/drawing/2014/main" id="{00000000-0008-0000-0800-000006000000}"/>
            </a:ext>
          </a:extLst>
        </xdr:cNvPr>
        <xdr:cNvSpPr/>
      </xdr:nvSpPr>
      <xdr:spPr>
        <a:xfrm>
          <a:off x="14889478" y="4791074"/>
          <a:ext cx="3931921" cy="727711"/>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選択式</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（シート名”日本標準産業中分類”、”会社規模判断資料”参照）</a:t>
          </a:r>
          <a:endParaRPr kumimoji="1" lang="en-US" altLang="ja-JP" sz="1100">
            <a:solidFill>
              <a:sysClr val="windowText" lastClr="000000"/>
            </a:solidFill>
            <a:latin typeface="+mn-ea"/>
            <a:ea typeface="+mn-ea"/>
          </a:endParaRPr>
        </a:p>
        <a:p>
          <a:pPr algn="l"/>
          <a:r>
            <a:rPr kumimoji="1" lang="en-US" altLang="ja-JP" sz="1100">
              <a:solidFill>
                <a:sysClr val="windowText" lastClr="000000"/>
              </a:solidFill>
              <a:latin typeface="+mn-ea"/>
              <a:ea typeface="+mn-ea"/>
            </a:rPr>
            <a:t>※ </a:t>
          </a:r>
          <a:r>
            <a:rPr kumimoji="1" lang="ja-JP" altLang="en-US" sz="1100">
              <a:solidFill>
                <a:sysClr val="windowText" lastClr="000000"/>
              </a:solidFill>
              <a:latin typeface="+mn-ea"/>
              <a:ea typeface="+mn-ea"/>
            </a:rPr>
            <a:t>業種は、売上高が最も大きな業種を記載すること。</a:t>
          </a:r>
        </a:p>
      </xdr:txBody>
    </xdr:sp>
    <xdr:clientData/>
  </xdr:twoCellAnchor>
  <xdr:twoCellAnchor>
    <xdr:from>
      <xdr:col>32</xdr:col>
      <xdr:colOff>125729</xdr:colOff>
      <xdr:row>3</xdr:row>
      <xdr:rowOff>161926</xdr:rowOff>
    </xdr:from>
    <xdr:to>
      <xdr:col>34</xdr:col>
      <xdr:colOff>638175</xdr:colOff>
      <xdr:row>4</xdr:row>
      <xdr:rowOff>120015</xdr:rowOff>
    </xdr:to>
    <xdr:sp macro="" textlink="">
      <xdr:nvSpPr>
        <xdr:cNvPr id="8" name="吹き出し: 四角形 8">
          <a:extLst>
            <a:ext uri="{FF2B5EF4-FFF2-40B4-BE49-F238E27FC236}">
              <a16:creationId xmlns:a16="http://schemas.microsoft.com/office/drawing/2014/main" id="{00000000-0008-0000-0800-000008000000}"/>
            </a:ext>
          </a:extLst>
        </xdr:cNvPr>
        <xdr:cNvSpPr/>
      </xdr:nvSpPr>
      <xdr:spPr>
        <a:xfrm>
          <a:off x="14893289" y="1099186"/>
          <a:ext cx="1647826" cy="453389"/>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32</xdr:col>
      <xdr:colOff>121919</xdr:colOff>
      <xdr:row>53</xdr:row>
      <xdr:rowOff>45720</xdr:rowOff>
    </xdr:from>
    <xdr:to>
      <xdr:col>35</xdr:col>
      <xdr:colOff>260986</xdr:colOff>
      <xdr:row>54</xdr:row>
      <xdr:rowOff>253365</xdr:rowOff>
    </xdr:to>
    <xdr:sp macro="" textlink="">
      <xdr:nvSpPr>
        <xdr:cNvPr id="9" name="吹き出し: 四角形 12">
          <a:extLst>
            <a:ext uri="{FF2B5EF4-FFF2-40B4-BE49-F238E27FC236}">
              <a16:creationId xmlns:a16="http://schemas.microsoft.com/office/drawing/2014/main" id="{00000000-0008-0000-0800-000009000000}"/>
            </a:ext>
          </a:extLst>
        </xdr:cNvPr>
        <xdr:cNvSpPr/>
      </xdr:nvSpPr>
      <xdr:spPr>
        <a:xfrm>
          <a:off x="14889479" y="14546580"/>
          <a:ext cx="2196467" cy="474345"/>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32</xdr:col>
      <xdr:colOff>121918</xdr:colOff>
      <xdr:row>4</xdr:row>
      <xdr:rowOff>217170</xdr:rowOff>
    </xdr:from>
    <xdr:to>
      <xdr:col>36</xdr:col>
      <xdr:colOff>880110</xdr:colOff>
      <xdr:row>5</xdr:row>
      <xdr:rowOff>175260</xdr:rowOff>
    </xdr:to>
    <xdr:sp macro="" textlink="">
      <xdr:nvSpPr>
        <xdr:cNvPr id="10" name="吹き出し: 四角形 13">
          <a:extLst>
            <a:ext uri="{FF2B5EF4-FFF2-40B4-BE49-F238E27FC236}">
              <a16:creationId xmlns:a16="http://schemas.microsoft.com/office/drawing/2014/main" id="{00000000-0008-0000-0800-00000A000000}"/>
            </a:ext>
          </a:extLst>
        </xdr:cNvPr>
        <xdr:cNvSpPr/>
      </xdr:nvSpPr>
      <xdr:spPr>
        <a:xfrm>
          <a:off x="14889478" y="1649730"/>
          <a:ext cx="3737612" cy="224790"/>
        </a:xfrm>
        <a:prstGeom prst="wedgeRectCallout">
          <a:avLst>
            <a:gd name="adj1" fmla="val -61658"/>
            <a:gd name="adj2" fmla="val -4729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121918</xdr:colOff>
      <xdr:row>9</xdr:row>
      <xdr:rowOff>47625</xdr:rowOff>
    </xdr:from>
    <xdr:to>
      <xdr:col>36</xdr:col>
      <xdr:colOff>880110</xdr:colOff>
      <xdr:row>10</xdr:row>
      <xdr:rowOff>9525</xdr:rowOff>
    </xdr:to>
    <xdr:sp macro="" textlink="">
      <xdr:nvSpPr>
        <xdr:cNvPr id="11" name="吹き出し: 四角形 14">
          <a:extLst>
            <a:ext uri="{FF2B5EF4-FFF2-40B4-BE49-F238E27FC236}">
              <a16:creationId xmlns:a16="http://schemas.microsoft.com/office/drawing/2014/main" id="{00000000-0008-0000-0800-00000B000000}"/>
            </a:ext>
          </a:extLst>
        </xdr:cNvPr>
        <xdr:cNvSpPr/>
      </xdr:nvSpPr>
      <xdr:spPr>
        <a:xfrm>
          <a:off x="14889478" y="2813685"/>
          <a:ext cx="3737612" cy="228600"/>
        </a:xfrm>
        <a:prstGeom prst="wedgeRectCallout">
          <a:avLst>
            <a:gd name="adj1" fmla="val -60642"/>
            <a:gd name="adj2" fmla="val -2165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179068</xdr:colOff>
      <xdr:row>13</xdr:row>
      <xdr:rowOff>104775</xdr:rowOff>
    </xdr:from>
    <xdr:to>
      <xdr:col>37</xdr:col>
      <xdr:colOff>15240</xdr:colOff>
      <xdr:row>14</xdr:row>
      <xdr:rowOff>66675</xdr:rowOff>
    </xdr:to>
    <xdr:sp macro="" textlink="">
      <xdr:nvSpPr>
        <xdr:cNvPr id="12" name="吹き出し: 四角形 15">
          <a:extLst>
            <a:ext uri="{FF2B5EF4-FFF2-40B4-BE49-F238E27FC236}">
              <a16:creationId xmlns:a16="http://schemas.microsoft.com/office/drawing/2014/main" id="{00000000-0008-0000-0800-00000C000000}"/>
            </a:ext>
          </a:extLst>
        </xdr:cNvPr>
        <xdr:cNvSpPr/>
      </xdr:nvSpPr>
      <xdr:spPr>
        <a:xfrm>
          <a:off x="11189968" y="3937635"/>
          <a:ext cx="3737612" cy="228600"/>
        </a:xfrm>
        <a:prstGeom prst="wedgeRectCallout">
          <a:avLst>
            <a:gd name="adj1" fmla="val -64217"/>
            <a:gd name="adj2" fmla="val -14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137158</xdr:colOff>
      <xdr:row>10</xdr:row>
      <xdr:rowOff>144780</xdr:rowOff>
    </xdr:from>
    <xdr:to>
      <xdr:col>37</xdr:col>
      <xdr:colOff>190499</xdr:colOff>
      <xdr:row>12</xdr:row>
      <xdr:rowOff>81915</xdr:rowOff>
    </xdr:to>
    <xdr:sp macro="" textlink="">
      <xdr:nvSpPr>
        <xdr:cNvPr id="13" name="吹き出し: 四角形 7">
          <a:extLst>
            <a:ext uri="{FF2B5EF4-FFF2-40B4-BE49-F238E27FC236}">
              <a16:creationId xmlns:a16="http://schemas.microsoft.com/office/drawing/2014/main" id="{00000000-0008-0000-0800-00000D000000}"/>
            </a:ext>
          </a:extLst>
        </xdr:cNvPr>
        <xdr:cNvSpPr/>
      </xdr:nvSpPr>
      <xdr:spPr>
        <a:xfrm>
          <a:off x="11148058" y="3177540"/>
          <a:ext cx="3954781" cy="470535"/>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32</xdr:col>
      <xdr:colOff>99058</xdr:colOff>
      <xdr:row>21</xdr:row>
      <xdr:rowOff>243840</xdr:rowOff>
    </xdr:from>
    <xdr:to>
      <xdr:col>36</xdr:col>
      <xdr:colOff>857250</xdr:colOff>
      <xdr:row>22</xdr:row>
      <xdr:rowOff>205740</xdr:rowOff>
    </xdr:to>
    <xdr:sp macro="" textlink="">
      <xdr:nvSpPr>
        <xdr:cNvPr id="14" name="吹き出し: 四角形 16">
          <a:extLst>
            <a:ext uri="{FF2B5EF4-FFF2-40B4-BE49-F238E27FC236}">
              <a16:creationId xmlns:a16="http://schemas.microsoft.com/office/drawing/2014/main" id="{00000000-0008-0000-0800-00000E000000}"/>
            </a:ext>
          </a:extLst>
        </xdr:cNvPr>
        <xdr:cNvSpPr/>
      </xdr:nvSpPr>
      <xdr:spPr>
        <a:xfrm>
          <a:off x="11109958" y="6210300"/>
          <a:ext cx="3737612" cy="228600"/>
        </a:xfrm>
        <a:prstGeom prst="wedgeRectCallout">
          <a:avLst>
            <a:gd name="adj1" fmla="val -61363"/>
            <a:gd name="adj2" fmla="val -7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125728</xdr:colOff>
      <xdr:row>26</xdr:row>
      <xdr:rowOff>120015</xdr:rowOff>
    </xdr:from>
    <xdr:to>
      <xdr:col>36</xdr:col>
      <xdr:colOff>883920</xdr:colOff>
      <xdr:row>27</xdr:row>
      <xdr:rowOff>81915</xdr:rowOff>
    </xdr:to>
    <xdr:sp macro="" textlink="">
      <xdr:nvSpPr>
        <xdr:cNvPr id="15" name="吹き出し: 四角形 17">
          <a:extLst>
            <a:ext uri="{FF2B5EF4-FFF2-40B4-BE49-F238E27FC236}">
              <a16:creationId xmlns:a16="http://schemas.microsoft.com/office/drawing/2014/main" id="{00000000-0008-0000-0800-00000F000000}"/>
            </a:ext>
          </a:extLst>
        </xdr:cNvPr>
        <xdr:cNvSpPr/>
      </xdr:nvSpPr>
      <xdr:spPr>
        <a:xfrm>
          <a:off x="14893288" y="7419975"/>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121918</xdr:colOff>
      <xdr:row>29</xdr:row>
      <xdr:rowOff>180975</xdr:rowOff>
    </xdr:from>
    <xdr:to>
      <xdr:col>36</xdr:col>
      <xdr:colOff>880110</xdr:colOff>
      <xdr:row>30</xdr:row>
      <xdr:rowOff>142875</xdr:rowOff>
    </xdr:to>
    <xdr:sp macro="" textlink="">
      <xdr:nvSpPr>
        <xdr:cNvPr id="16" name="吹き出し: 四角形 18">
          <a:extLst>
            <a:ext uri="{FF2B5EF4-FFF2-40B4-BE49-F238E27FC236}">
              <a16:creationId xmlns:a16="http://schemas.microsoft.com/office/drawing/2014/main" id="{00000000-0008-0000-0800-000010000000}"/>
            </a:ext>
          </a:extLst>
        </xdr:cNvPr>
        <xdr:cNvSpPr/>
      </xdr:nvSpPr>
      <xdr:spPr>
        <a:xfrm>
          <a:off x="14889478" y="8281035"/>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125728</xdr:colOff>
      <xdr:row>34</xdr:row>
      <xdr:rowOff>91440</xdr:rowOff>
    </xdr:from>
    <xdr:to>
      <xdr:col>36</xdr:col>
      <xdr:colOff>883920</xdr:colOff>
      <xdr:row>35</xdr:row>
      <xdr:rowOff>53340</xdr:rowOff>
    </xdr:to>
    <xdr:sp macro="" textlink="">
      <xdr:nvSpPr>
        <xdr:cNvPr id="17" name="吹き出し: 四角形 19">
          <a:extLst>
            <a:ext uri="{FF2B5EF4-FFF2-40B4-BE49-F238E27FC236}">
              <a16:creationId xmlns:a16="http://schemas.microsoft.com/office/drawing/2014/main" id="{00000000-0008-0000-0800-000011000000}"/>
            </a:ext>
          </a:extLst>
        </xdr:cNvPr>
        <xdr:cNvSpPr/>
      </xdr:nvSpPr>
      <xdr:spPr>
        <a:xfrm>
          <a:off x="14893288" y="9525000"/>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121918</xdr:colOff>
      <xdr:row>39</xdr:row>
      <xdr:rowOff>118110</xdr:rowOff>
    </xdr:from>
    <xdr:to>
      <xdr:col>36</xdr:col>
      <xdr:colOff>880110</xdr:colOff>
      <xdr:row>40</xdr:row>
      <xdr:rowOff>80010</xdr:rowOff>
    </xdr:to>
    <xdr:sp macro="" textlink="">
      <xdr:nvSpPr>
        <xdr:cNvPr id="18" name="吹き出し: 四角形 20">
          <a:extLst>
            <a:ext uri="{FF2B5EF4-FFF2-40B4-BE49-F238E27FC236}">
              <a16:creationId xmlns:a16="http://schemas.microsoft.com/office/drawing/2014/main" id="{00000000-0008-0000-0800-000012000000}"/>
            </a:ext>
          </a:extLst>
        </xdr:cNvPr>
        <xdr:cNvSpPr/>
      </xdr:nvSpPr>
      <xdr:spPr>
        <a:xfrm>
          <a:off x="14889478" y="10885170"/>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125728</xdr:colOff>
      <xdr:row>42</xdr:row>
      <xdr:rowOff>161925</xdr:rowOff>
    </xdr:from>
    <xdr:to>
      <xdr:col>36</xdr:col>
      <xdr:colOff>883920</xdr:colOff>
      <xdr:row>43</xdr:row>
      <xdr:rowOff>123825</xdr:rowOff>
    </xdr:to>
    <xdr:sp macro="" textlink="">
      <xdr:nvSpPr>
        <xdr:cNvPr id="19" name="吹き出し: 四角形 21">
          <a:extLst>
            <a:ext uri="{FF2B5EF4-FFF2-40B4-BE49-F238E27FC236}">
              <a16:creationId xmlns:a16="http://schemas.microsoft.com/office/drawing/2014/main" id="{00000000-0008-0000-0800-000013000000}"/>
            </a:ext>
          </a:extLst>
        </xdr:cNvPr>
        <xdr:cNvSpPr/>
      </xdr:nvSpPr>
      <xdr:spPr>
        <a:xfrm>
          <a:off x="14893288" y="11729085"/>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125728</xdr:colOff>
      <xdr:row>45</xdr:row>
      <xdr:rowOff>118110</xdr:rowOff>
    </xdr:from>
    <xdr:to>
      <xdr:col>36</xdr:col>
      <xdr:colOff>883920</xdr:colOff>
      <xdr:row>46</xdr:row>
      <xdr:rowOff>80010</xdr:rowOff>
    </xdr:to>
    <xdr:sp macro="" textlink="">
      <xdr:nvSpPr>
        <xdr:cNvPr id="20" name="吹き出し: 四角形 22">
          <a:extLst>
            <a:ext uri="{FF2B5EF4-FFF2-40B4-BE49-F238E27FC236}">
              <a16:creationId xmlns:a16="http://schemas.microsoft.com/office/drawing/2014/main" id="{00000000-0008-0000-0800-000014000000}"/>
            </a:ext>
          </a:extLst>
        </xdr:cNvPr>
        <xdr:cNvSpPr/>
      </xdr:nvSpPr>
      <xdr:spPr>
        <a:xfrm>
          <a:off x="14893288" y="12485370"/>
          <a:ext cx="3737612" cy="228600"/>
        </a:xfrm>
        <a:prstGeom prst="wedgeRectCallout">
          <a:avLst>
            <a:gd name="adj1" fmla="val -59879"/>
            <a:gd name="adj2" fmla="val 23250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163829</xdr:colOff>
      <xdr:row>47</xdr:row>
      <xdr:rowOff>179069</xdr:rowOff>
    </xdr:from>
    <xdr:to>
      <xdr:col>35</xdr:col>
      <xdr:colOff>302896</xdr:colOff>
      <xdr:row>50</xdr:row>
      <xdr:rowOff>97155</xdr:rowOff>
    </xdr:to>
    <xdr:sp macro="" textlink="">
      <xdr:nvSpPr>
        <xdr:cNvPr id="21" name="吹き出し: 四角形 11">
          <a:extLst>
            <a:ext uri="{FF2B5EF4-FFF2-40B4-BE49-F238E27FC236}">
              <a16:creationId xmlns:a16="http://schemas.microsoft.com/office/drawing/2014/main" id="{00000000-0008-0000-0800-000015000000}"/>
            </a:ext>
          </a:extLst>
        </xdr:cNvPr>
        <xdr:cNvSpPr/>
      </xdr:nvSpPr>
      <xdr:spPr>
        <a:xfrm>
          <a:off x="11174729" y="13079729"/>
          <a:ext cx="2196467" cy="718186"/>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32</xdr:col>
      <xdr:colOff>125728</xdr:colOff>
      <xdr:row>52</xdr:row>
      <xdr:rowOff>7620</xdr:rowOff>
    </xdr:from>
    <xdr:to>
      <xdr:col>36</xdr:col>
      <xdr:colOff>883920</xdr:colOff>
      <xdr:row>52</xdr:row>
      <xdr:rowOff>236220</xdr:rowOff>
    </xdr:to>
    <xdr:sp macro="" textlink="">
      <xdr:nvSpPr>
        <xdr:cNvPr id="22" name="吹き出し: 四角形 25">
          <a:extLst>
            <a:ext uri="{FF2B5EF4-FFF2-40B4-BE49-F238E27FC236}">
              <a16:creationId xmlns:a16="http://schemas.microsoft.com/office/drawing/2014/main" id="{00000000-0008-0000-0800-000016000000}"/>
            </a:ext>
          </a:extLst>
        </xdr:cNvPr>
        <xdr:cNvSpPr/>
      </xdr:nvSpPr>
      <xdr:spPr>
        <a:xfrm>
          <a:off x="14893288" y="14241780"/>
          <a:ext cx="3737612" cy="228600"/>
        </a:xfrm>
        <a:prstGeom prst="wedgeRectCallout">
          <a:avLst>
            <a:gd name="adj1" fmla="val -59372"/>
            <a:gd name="adj2" fmla="val 241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125728</xdr:colOff>
      <xdr:row>55</xdr:row>
      <xdr:rowOff>102870</xdr:rowOff>
    </xdr:from>
    <xdr:to>
      <xdr:col>36</xdr:col>
      <xdr:colOff>883920</xdr:colOff>
      <xdr:row>56</xdr:row>
      <xdr:rowOff>64770</xdr:rowOff>
    </xdr:to>
    <xdr:sp macro="" textlink="">
      <xdr:nvSpPr>
        <xdr:cNvPr id="23" name="吹き出し: 四角形 27">
          <a:extLst>
            <a:ext uri="{FF2B5EF4-FFF2-40B4-BE49-F238E27FC236}">
              <a16:creationId xmlns:a16="http://schemas.microsoft.com/office/drawing/2014/main" id="{00000000-0008-0000-0800-000017000000}"/>
            </a:ext>
          </a:extLst>
        </xdr:cNvPr>
        <xdr:cNvSpPr/>
      </xdr:nvSpPr>
      <xdr:spPr>
        <a:xfrm>
          <a:off x="14893288" y="15137130"/>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3808</xdr:colOff>
      <xdr:row>60</xdr:row>
      <xdr:rowOff>49530</xdr:rowOff>
    </xdr:from>
    <xdr:to>
      <xdr:col>36</xdr:col>
      <xdr:colOff>762000</xdr:colOff>
      <xdr:row>61</xdr:row>
      <xdr:rowOff>11430</xdr:rowOff>
    </xdr:to>
    <xdr:sp macro="" textlink="">
      <xdr:nvSpPr>
        <xdr:cNvPr id="24" name="吹き出し: 四角形 27">
          <a:extLst>
            <a:ext uri="{FF2B5EF4-FFF2-40B4-BE49-F238E27FC236}">
              <a16:creationId xmlns:a16="http://schemas.microsoft.com/office/drawing/2014/main" id="{00000000-0008-0000-0800-000018000000}"/>
            </a:ext>
          </a:extLst>
        </xdr:cNvPr>
        <xdr:cNvSpPr/>
      </xdr:nvSpPr>
      <xdr:spPr>
        <a:xfrm>
          <a:off x="14771368" y="16417290"/>
          <a:ext cx="3737612" cy="228600"/>
        </a:xfrm>
        <a:prstGeom prst="wedgeRectCallout">
          <a:avLst>
            <a:gd name="adj1" fmla="val -58101"/>
            <a:gd name="adj2" fmla="val -1749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32</xdr:col>
      <xdr:colOff>106678</xdr:colOff>
      <xdr:row>23</xdr:row>
      <xdr:rowOff>53340</xdr:rowOff>
    </xdr:from>
    <xdr:to>
      <xdr:col>37</xdr:col>
      <xdr:colOff>693420</xdr:colOff>
      <xdr:row>24</xdr:row>
      <xdr:rowOff>129540</xdr:rowOff>
    </xdr:to>
    <xdr:sp macro="" textlink="">
      <xdr:nvSpPr>
        <xdr:cNvPr id="25" name="吹き出し: 四角形 4">
          <a:extLst>
            <a:ext uri="{FF2B5EF4-FFF2-40B4-BE49-F238E27FC236}">
              <a16:creationId xmlns:a16="http://schemas.microsoft.com/office/drawing/2014/main" id="{00000000-0008-0000-0800-000019000000}"/>
            </a:ext>
          </a:extLst>
        </xdr:cNvPr>
        <xdr:cNvSpPr/>
      </xdr:nvSpPr>
      <xdr:spPr>
        <a:xfrm>
          <a:off x="11117578" y="6553200"/>
          <a:ext cx="4488182" cy="34290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33</xdr:col>
      <xdr:colOff>15239</xdr:colOff>
      <xdr:row>19</xdr:row>
      <xdr:rowOff>125730</xdr:rowOff>
    </xdr:from>
    <xdr:to>
      <xdr:col>39</xdr:col>
      <xdr:colOff>266699</xdr:colOff>
      <xdr:row>21</xdr:row>
      <xdr:rowOff>160020</xdr:rowOff>
    </xdr:to>
    <xdr:sp macro="" textlink="">
      <xdr:nvSpPr>
        <xdr:cNvPr id="26" name="吹き出し: 四角形 4">
          <a:extLst>
            <a:ext uri="{FF2B5EF4-FFF2-40B4-BE49-F238E27FC236}">
              <a16:creationId xmlns:a16="http://schemas.microsoft.com/office/drawing/2014/main" id="{00000000-0008-0000-0800-00001A000000}"/>
            </a:ext>
          </a:extLst>
        </xdr:cNvPr>
        <xdr:cNvSpPr/>
      </xdr:nvSpPr>
      <xdr:spPr>
        <a:xfrm flipH="1">
          <a:off x="11245214" y="5564505"/>
          <a:ext cx="5490210" cy="567690"/>
        </a:xfrm>
        <a:prstGeom prst="wedgeRectCallout">
          <a:avLst>
            <a:gd name="adj1" fmla="val 90697"/>
            <a:gd name="adj2" fmla="val -104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全部事項証明書又は現在事項全部証明書の写しに記載されている資本金だけで、中小企業と判断できない場合は、従業員数が証明できる書類の提出を求めます。</a:t>
          </a:r>
        </a:p>
      </xdr:txBody>
    </xdr:sp>
    <xdr:clientData/>
  </xdr:twoCellAnchor>
  <xdr:twoCellAnchor>
    <xdr:from>
      <xdr:col>35</xdr:col>
      <xdr:colOff>533400</xdr:colOff>
      <xdr:row>53</xdr:row>
      <xdr:rowOff>85725</xdr:rowOff>
    </xdr:from>
    <xdr:to>
      <xdr:col>40</xdr:col>
      <xdr:colOff>47625</xdr:colOff>
      <xdr:row>54</xdr:row>
      <xdr:rowOff>247650</xdr:rowOff>
    </xdr:to>
    <xdr:sp macro="" textlink="">
      <xdr:nvSpPr>
        <xdr:cNvPr id="27" name="吹き出し: 四角形 4">
          <a:extLst>
            <a:ext uri="{FF2B5EF4-FFF2-40B4-BE49-F238E27FC236}">
              <a16:creationId xmlns:a16="http://schemas.microsoft.com/office/drawing/2014/main" id="{00000000-0008-0000-0800-00001B000000}"/>
            </a:ext>
          </a:extLst>
        </xdr:cNvPr>
        <xdr:cNvSpPr/>
      </xdr:nvSpPr>
      <xdr:spPr>
        <a:xfrm>
          <a:off x="13611225" y="14592300"/>
          <a:ext cx="3524250" cy="428625"/>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32</xdr:col>
      <xdr:colOff>205739</xdr:colOff>
      <xdr:row>24</xdr:row>
      <xdr:rowOff>205740</xdr:rowOff>
    </xdr:from>
    <xdr:to>
      <xdr:col>37</xdr:col>
      <xdr:colOff>15241</xdr:colOff>
      <xdr:row>26</xdr:row>
      <xdr:rowOff>0</xdr:rowOff>
    </xdr:to>
    <xdr:sp macro="" textlink="">
      <xdr:nvSpPr>
        <xdr:cNvPr id="28" name="吹き出し: 四角形 4">
          <a:extLst>
            <a:ext uri="{FF2B5EF4-FFF2-40B4-BE49-F238E27FC236}">
              <a16:creationId xmlns:a16="http://schemas.microsoft.com/office/drawing/2014/main" id="{00000000-0008-0000-0800-00001C000000}"/>
            </a:ext>
          </a:extLst>
        </xdr:cNvPr>
        <xdr:cNvSpPr/>
      </xdr:nvSpPr>
      <xdr:spPr>
        <a:xfrm>
          <a:off x="11216639" y="6972300"/>
          <a:ext cx="3710942" cy="327660"/>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78</xdr:col>
      <xdr:colOff>30480</xdr:colOff>
      <xdr:row>3</xdr:row>
      <xdr:rowOff>137160</xdr:rowOff>
    </xdr:from>
    <xdr:to>
      <xdr:col>80</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2C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79</xdr:col>
      <xdr:colOff>541020</xdr:colOff>
      <xdr:row>33</xdr:row>
      <xdr:rowOff>327660</xdr:rowOff>
    </xdr:from>
    <xdr:to>
      <xdr:col>83</xdr:col>
      <xdr:colOff>365760</xdr:colOff>
      <xdr:row>37</xdr:row>
      <xdr:rowOff>106680</xdr:rowOff>
    </xdr:to>
    <xdr:sp macro="" textlink="">
      <xdr:nvSpPr>
        <xdr:cNvPr id="4" name="吹き出し: 四角形 4">
          <a:extLst>
            <a:ext uri="{FF2B5EF4-FFF2-40B4-BE49-F238E27FC236}">
              <a16:creationId xmlns:a16="http://schemas.microsoft.com/office/drawing/2014/main" id="{00000000-0008-0000-2C00-000004000000}"/>
            </a:ext>
          </a:extLst>
        </xdr:cNvPr>
        <xdr:cNvSpPr/>
      </xdr:nvSpPr>
      <xdr:spPr>
        <a:xfrm>
          <a:off x="13510260" y="72161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73</xdr:col>
      <xdr:colOff>91440</xdr:colOff>
      <xdr:row>23</xdr:row>
      <xdr:rowOff>68580</xdr:rowOff>
    </xdr:from>
    <xdr:to>
      <xdr:col>80</xdr:col>
      <xdr:colOff>83820</xdr:colOff>
      <xdr:row>26</xdr:row>
      <xdr:rowOff>38100</xdr:rowOff>
    </xdr:to>
    <xdr:sp macro="" textlink="">
      <xdr:nvSpPr>
        <xdr:cNvPr id="6" name="吹き出し: 四角形 4">
          <a:extLst>
            <a:ext uri="{FF2B5EF4-FFF2-40B4-BE49-F238E27FC236}">
              <a16:creationId xmlns:a16="http://schemas.microsoft.com/office/drawing/2014/main" id="{00000000-0008-0000-2C00-000006000000}"/>
            </a:ext>
          </a:extLst>
        </xdr:cNvPr>
        <xdr:cNvSpPr/>
      </xdr:nvSpPr>
      <xdr:spPr>
        <a:xfrm>
          <a:off x="11689080" y="444246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137160</xdr:colOff>
      <xdr:row>0</xdr:row>
      <xdr:rowOff>38100</xdr:rowOff>
    </xdr:from>
    <xdr:to>
      <xdr:col>52</xdr:col>
      <xdr:colOff>35748</xdr:colOff>
      <xdr:row>2</xdr:row>
      <xdr:rowOff>37762</xdr:rowOff>
    </xdr:to>
    <xdr:sp macro="" textlink="">
      <xdr:nvSpPr>
        <xdr:cNvPr id="7" name="Text Box 334">
          <a:extLst>
            <a:ext uri="{FF2B5EF4-FFF2-40B4-BE49-F238E27FC236}">
              <a16:creationId xmlns:a16="http://schemas.microsoft.com/office/drawing/2014/main" id="{00000000-0008-0000-2C00-000007000000}"/>
            </a:ext>
          </a:extLst>
        </xdr:cNvPr>
        <xdr:cNvSpPr txBox="1">
          <a:spLocks noChangeArrowheads="1"/>
        </xdr:cNvSpPr>
      </xdr:nvSpPr>
      <xdr:spPr bwMode="auto">
        <a:xfrm>
          <a:off x="6446520" y="3810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121920</xdr:colOff>
          <xdr:row>47</xdr:row>
          <xdr:rowOff>144780</xdr:rowOff>
        </xdr:from>
        <xdr:to>
          <xdr:col>4</xdr:col>
          <xdr:colOff>60960</xdr:colOff>
          <xdr:row>47</xdr:row>
          <xdr:rowOff>373380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2D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121920</xdr:colOff>
          <xdr:row>47</xdr:row>
          <xdr:rowOff>144780</xdr:rowOff>
        </xdr:from>
        <xdr:to>
          <xdr:col>56</xdr:col>
          <xdr:colOff>60960</xdr:colOff>
          <xdr:row>47</xdr:row>
          <xdr:rowOff>373380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2D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78</xdr:col>
      <xdr:colOff>358140</xdr:colOff>
      <xdr:row>44</xdr:row>
      <xdr:rowOff>106680</xdr:rowOff>
    </xdr:from>
    <xdr:to>
      <xdr:col>82</xdr:col>
      <xdr:colOff>182880</xdr:colOff>
      <xdr:row>47</xdr:row>
      <xdr:rowOff>457200</xdr:rowOff>
    </xdr:to>
    <xdr:sp macro="" textlink="">
      <xdr:nvSpPr>
        <xdr:cNvPr id="6" name="吹き出し: 四角形 4">
          <a:extLst>
            <a:ext uri="{FF2B5EF4-FFF2-40B4-BE49-F238E27FC236}">
              <a16:creationId xmlns:a16="http://schemas.microsoft.com/office/drawing/2014/main" id="{00000000-0008-0000-2D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75</xdr:col>
      <xdr:colOff>281940</xdr:colOff>
      <xdr:row>3</xdr:row>
      <xdr:rowOff>106680</xdr:rowOff>
    </xdr:from>
    <xdr:to>
      <xdr:col>78</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2D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75</xdr:col>
      <xdr:colOff>419100</xdr:colOff>
      <xdr:row>9</xdr:row>
      <xdr:rowOff>167640</xdr:rowOff>
    </xdr:from>
    <xdr:to>
      <xdr:col>81</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2D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78</xdr:col>
      <xdr:colOff>472440</xdr:colOff>
      <xdr:row>38</xdr:row>
      <xdr:rowOff>129540</xdr:rowOff>
    </xdr:from>
    <xdr:to>
      <xdr:col>82</xdr:col>
      <xdr:colOff>297180</xdr:colOff>
      <xdr:row>41</xdr:row>
      <xdr:rowOff>83820</xdr:rowOff>
    </xdr:to>
    <xdr:sp macro="" textlink="">
      <xdr:nvSpPr>
        <xdr:cNvPr id="10" name="吹き出し: 四角形 4">
          <a:extLst>
            <a:ext uri="{FF2B5EF4-FFF2-40B4-BE49-F238E27FC236}">
              <a16:creationId xmlns:a16="http://schemas.microsoft.com/office/drawing/2014/main" id="{00000000-0008-0000-2D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72</xdr:col>
      <xdr:colOff>129540</xdr:colOff>
      <xdr:row>27</xdr:row>
      <xdr:rowOff>99060</xdr:rowOff>
    </xdr:from>
    <xdr:to>
      <xdr:col>78</xdr:col>
      <xdr:colOff>518160</xdr:colOff>
      <xdr:row>31</xdr:row>
      <xdr:rowOff>7620</xdr:rowOff>
    </xdr:to>
    <xdr:sp macro="" textlink="">
      <xdr:nvSpPr>
        <xdr:cNvPr id="11" name="吹き出し: 四角形 4">
          <a:extLst>
            <a:ext uri="{FF2B5EF4-FFF2-40B4-BE49-F238E27FC236}">
              <a16:creationId xmlns:a16="http://schemas.microsoft.com/office/drawing/2014/main" id="{00000000-0008-0000-2D00-00000B000000}"/>
            </a:ext>
          </a:extLst>
        </xdr:cNvPr>
        <xdr:cNvSpPr/>
      </xdr:nvSpPr>
      <xdr:spPr>
        <a:xfrm>
          <a:off x="11940540" y="4297680"/>
          <a:ext cx="197358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99060</xdr:colOff>
      <xdr:row>0</xdr:row>
      <xdr:rowOff>68580</xdr:rowOff>
    </xdr:from>
    <xdr:to>
      <xdr:col>52</xdr:col>
      <xdr:colOff>43368</xdr:colOff>
      <xdr:row>2</xdr:row>
      <xdr:rowOff>68242</xdr:rowOff>
    </xdr:to>
    <xdr:sp macro="" textlink="">
      <xdr:nvSpPr>
        <xdr:cNvPr id="12" name="Text Box 334">
          <a:extLst>
            <a:ext uri="{FF2B5EF4-FFF2-40B4-BE49-F238E27FC236}">
              <a16:creationId xmlns:a16="http://schemas.microsoft.com/office/drawing/2014/main" id="{00000000-0008-0000-2D00-00000C000000}"/>
            </a:ext>
          </a:extLst>
        </xdr:cNvPr>
        <xdr:cNvSpPr txBox="1">
          <a:spLocks noChangeArrowheads="1"/>
        </xdr:cNvSpPr>
      </xdr:nvSpPr>
      <xdr:spPr bwMode="auto">
        <a:xfrm>
          <a:off x="6812280" y="6858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449580</xdr:colOff>
      <xdr:row>33</xdr:row>
      <xdr:rowOff>160020</xdr:rowOff>
    </xdr:from>
    <xdr:to>
      <xdr:col>82</xdr:col>
      <xdr:colOff>274320</xdr:colOff>
      <xdr:row>35</xdr:row>
      <xdr:rowOff>251460</xdr:rowOff>
    </xdr:to>
    <xdr:sp macro="" textlink="">
      <xdr:nvSpPr>
        <xdr:cNvPr id="13" name="吹き出し: 四角形 4">
          <a:extLst>
            <a:ext uri="{FF2B5EF4-FFF2-40B4-BE49-F238E27FC236}">
              <a16:creationId xmlns:a16="http://schemas.microsoft.com/office/drawing/2014/main" id="{00000000-0008-0000-2D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51</xdr:col>
      <xdr:colOff>175260</xdr:colOff>
      <xdr:row>0</xdr:row>
      <xdr:rowOff>76200</xdr:rowOff>
    </xdr:from>
    <xdr:to>
      <xdr:col>52</xdr:col>
      <xdr:colOff>111948</xdr:colOff>
      <xdr:row>2</xdr:row>
      <xdr:rowOff>91102</xdr:rowOff>
    </xdr:to>
    <xdr:sp macro="" textlink="">
      <xdr:nvSpPr>
        <xdr:cNvPr id="3" name="Text Box 334">
          <a:extLst>
            <a:ext uri="{FF2B5EF4-FFF2-40B4-BE49-F238E27FC236}">
              <a16:creationId xmlns:a16="http://schemas.microsoft.com/office/drawing/2014/main" id="{00000000-0008-0000-2E00-000003000000}"/>
            </a:ext>
          </a:extLst>
        </xdr:cNvPr>
        <xdr:cNvSpPr txBox="1">
          <a:spLocks noChangeArrowheads="1"/>
        </xdr:cNvSpPr>
      </xdr:nvSpPr>
      <xdr:spPr bwMode="auto">
        <a:xfrm>
          <a:off x="6400800" y="76200"/>
          <a:ext cx="927288"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73</xdr:col>
      <xdr:colOff>129540</xdr:colOff>
      <xdr:row>23</xdr:row>
      <xdr:rowOff>160020</xdr:rowOff>
    </xdr:from>
    <xdr:to>
      <xdr:col>79</xdr:col>
      <xdr:colOff>441960</xdr:colOff>
      <xdr:row>27</xdr:row>
      <xdr:rowOff>15240</xdr:rowOff>
    </xdr:to>
    <xdr:sp macro="" textlink="">
      <xdr:nvSpPr>
        <xdr:cNvPr id="4" name="吹き出し: 四角形 4">
          <a:extLst>
            <a:ext uri="{FF2B5EF4-FFF2-40B4-BE49-F238E27FC236}">
              <a16:creationId xmlns:a16="http://schemas.microsoft.com/office/drawing/2014/main" id="{00000000-0008-0000-2E00-000004000000}"/>
            </a:ext>
          </a:extLst>
        </xdr:cNvPr>
        <xdr:cNvSpPr/>
      </xdr:nvSpPr>
      <xdr:spPr>
        <a:xfrm>
          <a:off x="11993880" y="4038600"/>
          <a:ext cx="1973580" cy="678180"/>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76</xdr:col>
      <xdr:colOff>22860</xdr:colOff>
      <xdr:row>3</xdr:row>
      <xdr:rowOff>76200</xdr:rowOff>
    </xdr:from>
    <xdr:to>
      <xdr:col>79</xdr:col>
      <xdr:colOff>160020</xdr:colOff>
      <xdr:row>5</xdr:row>
      <xdr:rowOff>57150</xdr:rowOff>
    </xdr:to>
    <xdr:sp macro="" textlink="">
      <xdr:nvSpPr>
        <xdr:cNvPr id="6" name="吹き出し: 四角形 1">
          <a:extLst>
            <a:ext uri="{FF2B5EF4-FFF2-40B4-BE49-F238E27FC236}">
              <a16:creationId xmlns:a16="http://schemas.microsoft.com/office/drawing/2014/main" id="{00000000-0008-0000-2E00-000006000000}"/>
            </a:ext>
          </a:extLst>
        </xdr:cNvPr>
        <xdr:cNvSpPr/>
      </xdr:nvSpPr>
      <xdr:spPr>
        <a:xfrm>
          <a:off x="12641580" y="6324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78</xdr:col>
      <xdr:colOff>137160</xdr:colOff>
      <xdr:row>30</xdr:row>
      <xdr:rowOff>304800</xdr:rowOff>
    </xdr:from>
    <xdr:to>
      <xdr:col>81</xdr:col>
      <xdr:colOff>525780</xdr:colOff>
      <xdr:row>34</xdr:row>
      <xdr:rowOff>68580</xdr:rowOff>
    </xdr:to>
    <xdr:sp macro="" textlink="">
      <xdr:nvSpPr>
        <xdr:cNvPr id="7" name="吹き出し: 四角形 4">
          <a:extLst>
            <a:ext uri="{FF2B5EF4-FFF2-40B4-BE49-F238E27FC236}">
              <a16:creationId xmlns:a16="http://schemas.microsoft.com/office/drawing/2014/main" id="{00000000-0008-0000-2E00-000007000000}"/>
            </a:ext>
          </a:extLst>
        </xdr:cNvPr>
        <xdr:cNvSpPr/>
      </xdr:nvSpPr>
      <xdr:spPr>
        <a:xfrm>
          <a:off x="13053060" y="59588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78</xdr:col>
      <xdr:colOff>0</xdr:colOff>
      <xdr:row>39</xdr:row>
      <xdr:rowOff>0</xdr:rowOff>
    </xdr:from>
    <xdr:to>
      <xdr:col>81</xdr:col>
      <xdr:colOff>388620</xdr:colOff>
      <xdr:row>40</xdr:row>
      <xdr:rowOff>358140</xdr:rowOff>
    </xdr:to>
    <xdr:sp macro="" textlink="">
      <xdr:nvSpPr>
        <xdr:cNvPr id="8" name="吹き出し: 四角形 4">
          <a:extLst>
            <a:ext uri="{FF2B5EF4-FFF2-40B4-BE49-F238E27FC236}">
              <a16:creationId xmlns:a16="http://schemas.microsoft.com/office/drawing/2014/main" id="{00000000-0008-0000-2E00-000008000000}"/>
            </a:ext>
          </a:extLst>
        </xdr:cNvPr>
        <xdr:cNvSpPr/>
      </xdr:nvSpPr>
      <xdr:spPr>
        <a:xfrm>
          <a:off x="12915900" y="853440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137160</xdr:colOff>
      <xdr:row>8</xdr:row>
      <xdr:rowOff>107016</xdr:rowOff>
    </xdr:from>
    <xdr:to>
      <xdr:col>29</xdr:col>
      <xdr:colOff>548640</xdr:colOff>
      <xdr:row>14</xdr:row>
      <xdr:rowOff>106680</xdr:rowOff>
    </xdr:to>
    <xdr:sp macro="" textlink="">
      <xdr:nvSpPr>
        <xdr:cNvPr id="2" name="Text Box 334">
          <a:extLst>
            <a:ext uri="{FF2B5EF4-FFF2-40B4-BE49-F238E27FC236}">
              <a16:creationId xmlns:a16="http://schemas.microsoft.com/office/drawing/2014/main" id="{00000000-0008-0000-0900-000002000000}"/>
            </a:ext>
          </a:extLst>
        </xdr:cNvPr>
        <xdr:cNvSpPr txBox="1">
          <a:spLocks noChangeArrowheads="1"/>
        </xdr:cNvSpPr>
      </xdr:nvSpPr>
      <xdr:spPr bwMode="auto">
        <a:xfrm>
          <a:off x="6423660" y="1173816"/>
          <a:ext cx="3017520" cy="1470324"/>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l" rtl="0">
            <a:lnSpc>
              <a:spcPts val="1300"/>
            </a:lnSpc>
            <a:defRPr sz="1000"/>
          </a:pPr>
          <a:r>
            <a:rPr lang="ja-JP" altLang="ja-JP" sz="1200" b="0" i="0" baseline="0">
              <a:solidFill>
                <a:srgbClr val="FF0000"/>
              </a:solidFill>
              <a:latin typeface="ＭＳ ゴシック" pitchFamily="49" charset="-128"/>
              <a:ea typeface="ＭＳ ゴシック" pitchFamily="49" charset="-128"/>
              <a:cs typeface="+mn-cs"/>
            </a:rPr>
            <a:t>申請書は白黒</a:t>
          </a:r>
          <a:r>
            <a:rPr lang="ja-JP" altLang="en-US" sz="1200" b="0" i="0" u="none" strike="noStrike" baseline="0">
              <a:solidFill>
                <a:srgbClr val="FF0000"/>
              </a:solidFill>
              <a:latin typeface="ＭＳ ゴシック" pitchFamily="49" charset="-128"/>
              <a:ea typeface="ＭＳ ゴシック" pitchFamily="49" charset="-128"/>
            </a:rPr>
            <a:t>印刷（セル</a:t>
          </a:r>
          <a:r>
            <a:rPr lang="ja-JP" altLang="ja-JP" sz="1200" b="0" i="0" baseline="0">
              <a:solidFill>
                <a:srgbClr val="FF0000"/>
              </a:solidFill>
              <a:latin typeface="ＭＳ ゴシック" pitchFamily="49" charset="-128"/>
              <a:ea typeface="ＭＳ ゴシック" pitchFamily="49" charset="-128"/>
              <a:cs typeface="+mn-cs"/>
            </a:rPr>
            <a:t>着色</a:t>
          </a:r>
          <a:r>
            <a:rPr lang="ja-JP" altLang="en-US" sz="1200" b="0" i="0" baseline="0">
              <a:solidFill>
                <a:srgbClr val="FF0000"/>
              </a:solidFill>
              <a:latin typeface="ＭＳ ゴシック" pitchFamily="49" charset="-128"/>
              <a:ea typeface="ＭＳ ゴシック" pitchFamily="49" charset="-128"/>
              <a:cs typeface="+mn-cs"/>
            </a:rPr>
            <a:t>を除去 </a:t>
          </a:r>
          <a:r>
            <a:rPr lang="ja-JP" altLang="en-US" sz="1200" b="0" i="0" u="none" strike="noStrike" baseline="0">
              <a:solidFill>
                <a:srgbClr val="FF0000"/>
              </a:solidFill>
              <a:latin typeface="ＭＳ ゴシック" pitchFamily="49" charset="-128"/>
              <a:ea typeface="ＭＳ ゴシック" pitchFamily="49" charset="-128"/>
            </a:rPr>
            <a:t>）</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r>
            <a:rPr lang="ja-JP" altLang="en-US" sz="1200" b="0" i="0" u="none" strike="noStrike" baseline="0">
              <a:solidFill>
                <a:srgbClr val="FF0000"/>
              </a:solidFill>
              <a:latin typeface="ＭＳ ゴシック" pitchFamily="49" charset="-128"/>
              <a:ea typeface="ＭＳ ゴシック" pitchFamily="49" charset="-128"/>
            </a:rPr>
            <a:t>で提出下さい。 着色版は受付けません。</a:t>
          </a:r>
          <a:endParaRPr lang="en-US" altLang="ja-JP" sz="1200" b="0" i="0" u="none" strike="noStrike" baseline="0">
            <a:solidFill>
              <a:srgbClr val="FF0000"/>
            </a:solidFill>
            <a:latin typeface="ＭＳ ゴシック" pitchFamily="49" charset="-128"/>
            <a:ea typeface="ＭＳ ゴシック" pitchFamily="49" charset="-128"/>
          </a:endParaRPr>
        </a:p>
        <a:p>
          <a:pPr algn="l" rtl="0">
            <a:lnSpc>
              <a:spcPts val="1300"/>
            </a:lnSpc>
            <a:defRPr sz="1000"/>
          </a:pPr>
          <a:endParaRPr lang="ja-JP" altLang="en-US" sz="1200" b="0" i="0" u="none" strike="noStrike" baseline="0">
            <a:solidFill>
              <a:srgbClr val="FF0000"/>
            </a:solidFill>
            <a:latin typeface="ＭＳ ゴシック" pitchFamily="49" charset="-128"/>
            <a:ea typeface="ＭＳ ゴシック" pitchFamily="49" charset="-128"/>
          </a:endParaRPr>
        </a:p>
        <a:p>
          <a:pPr algn="l" rtl="0">
            <a:lnSpc>
              <a:spcPts val="1200"/>
            </a:lnSpc>
            <a:defRPr sz="1000"/>
          </a:pPr>
          <a:r>
            <a:rPr lang="ja-JP" altLang="en-US" sz="1200" b="0" i="0" u="none" strike="noStrike" baseline="0">
              <a:solidFill>
                <a:srgbClr val="FF0000"/>
              </a:solidFill>
              <a:latin typeface="ＭＳ ゴシック" pitchFamily="49" charset="-128"/>
              <a:ea typeface="ＭＳ ゴシック" pitchFamily="49" charset="-128"/>
            </a:rPr>
            <a:t>印刷方法は「記載・印刷要領」シート </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に解説が有ります。</a:t>
          </a:r>
          <a:endParaRPr lang="en-US" altLang="ja-JP" sz="1200" b="0" i="0" u="none" strike="noStrike" baseline="0">
            <a:solidFill>
              <a:srgbClr val="FF0000"/>
            </a:solidFill>
            <a:latin typeface="ＭＳ ゴシック" pitchFamily="49" charset="-128"/>
            <a:ea typeface="ＭＳ ゴシック" pitchFamily="49" charset="-128"/>
          </a:endParaRPr>
        </a:p>
        <a:p>
          <a:pPr algn="l" rtl="0">
            <a:defRPr sz="1000"/>
          </a:pPr>
          <a:r>
            <a:rPr lang="ja-JP" altLang="en-US" sz="1200" b="0" i="0" u="none" strike="noStrike" baseline="0">
              <a:solidFill>
                <a:srgbClr val="FF0000"/>
              </a:solidFill>
              <a:latin typeface="ＭＳ ゴシック" pitchFamily="49" charset="-128"/>
              <a:ea typeface="ＭＳ ゴシック" pitchFamily="49" charset="-128"/>
            </a:rPr>
            <a:t>必ず、ご一読下さい。</a:t>
          </a:r>
        </a:p>
      </xdr:txBody>
    </xdr:sp>
    <xdr:clientData/>
  </xdr:twoCellAnchor>
  <xdr:twoCellAnchor>
    <xdr:from>
      <xdr:col>43</xdr:col>
      <xdr:colOff>53340</xdr:colOff>
      <xdr:row>2</xdr:row>
      <xdr:rowOff>137161</xdr:rowOff>
    </xdr:from>
    <xdr:to>
      <xdr:col>44</xdr:col>
      <xdr:colOff>449035</xdr:colOff>
      <xdr:row>5</xdr:row>
      <xdr:rowOff>15241</xdr:rowOff>
    </xdr:to>
    <xdr:sp macro="" textlink="">
      <xdr:nvSpPr>
        <xdr:cNvPr id="3" name="吹き出し: 四角形 3">
          <a:extLst>
            <a:ext uri="{FF2B5EF4-FFF2-40B4-BE49-F238E27FC236}">
              <a16:creationId xmlns:a16="http://schemas.microsoft.com/office/drawing/2014/main" id="{00000000-0008-0000-0900-000003000000}"/>
            </a:ext>
          </a:extLst>
        </xdr:cNvPr>
        <xdr:cNvSpPr/>
      </xdr:nvSpPr>
      <xdr:spPr>
        <a:xfrm>
          <a:off x="16634460" y="419101"/>
          <a:ext cx="1012915" cy="32766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24</xdr:col>
      <xdr:colOff>281940</xdr:colOff>
      <xdr:row>0</xdr:row>
      <xdr:rowOff>22860</xdr:rowOff>
    </xdr:from>
    <xdr:to>
      <xdr:col>24</xdr:col>
      <xdr:colOff>1209228</xdr:colOff>
      <xdr:row>2</xdr:row>
      <xdr:rowOff>138727</xdr:rowOff>
    </xdr:to>
    <xdr:sp macro="" textlink="">
      <xdr:nvSpPr>
        <xdr:cNvPr id="4" name="Text Box 334">
          <a:extLst>
            <a:ext uri="{FF2B5EF4-FFF2-40B4-BE49-F238E27FC236}">
              <a16:creationId xmlns:a16="http://schemas.microsoft.com/office/drawing/2014/main" id="{00000000-0008-0000-0900-000004000000}"/>
            </a:ext>
          </a:extLst>
        </xdr:cNvPr>
        <xdr:cNvSpPr txBox="1">
          <a:spLocks noChangeArrowheads="1"/>
        </xdr:cNvSpPr>
      </xdr:nvSpPr>
      <xdr:spPr bwMode="auto">
        <a:xfrm>
          <a:off x="7490460" y="22860"/>
          <a:ext cx="927288"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152400</xdr:colOff>
      <xdr:row>0</xdr:row>
      <xdr:rowOff>38100</xdr:rowOff>
    </xdr:from>
    <xdr:to>
      <xdr:col>25</xdr:col>
      <xdr:colOff>1079688</xdr:colOff>
      <xdr:row>2</xdr:row>
      <xdr:rowOff>153967</xdr:rowOff>
    </xdr:to>
    <xdr:sp macro="" textlink="">
      <xdr:nvSpPr>
        <xdr:cNvPr id="2" name="Text Box 334">
          <a:extLst>
            <a:ext uri="{FF2B5EF4-FFF2-40B4-BE49-F238E27FC236}">
              <a16:creationId xmlns:a16="http://schemas.microsoft.com/office/drawing/2014/main" id="{00000000-0008-0000-0A00-000002000000}"/>
            </a:ext>
          </a:extLst>
        </xdr:cNvPr>
        <xdr:cNvSpPr txBox="1">
          <a:spLocks noChangeArrowheads="1"/>
        </xdr:cNvSpPr>
      </xdr:nvSpPr>
      <xdr:spPr bwMode="auto">
        <a:xfrm>
          <a:off x="6454140" y="38100"/>
          <a:ext cx="927288"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44</xdr:col>
      <xdr:colOff>160020</xdr:colOff>
      <xdr:row>6</xdr:row>
      <xdr:rowOff>43543</xdr:rowOff>
    </xdr:from>
    <xdr:to>
      <xdr:col>49</xdr:col>
      <xdr:colOff>445770</xdr:colOff>
      <xdr:row>14</xdr:row>
      <xdr:rowOff>21772</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a:xfrm>
          <a:off x="13843363" y="1121229"/>
          <a:ext cx="3388178" cy="129540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（１）、（３）は共通様式より自動反映されます。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（２）は他の助成金等を需給する又は予定がある場合は入力後、桁区切りをしてください。他の助成金を申請しない場合は</a:t>
          </a:r>
          <a:r>
            <a:rPr kumimoji="1" lang="en-US" altLang="ja-JP" sz="1100">
              <a:solidFill>
                <a:sysClr val="windowText" lastClr="000000"/>
              </a:solidFill>
              <a:latin typeface="+mn-ea"/>
              <a:ea typeface="+mn-ea"/>
            </a:rPr>
            <a:t>0</a:t>
          </a:r>
          <a:r>
            <a:rPr kumimoji="1" lang="ja-JP" altLang="en-US" sz="1100">
              <a:solidFill>
                <a:sysClr val="windowText" lastClr="000000"/>
              </a:solidFill>
              <a:latin typeface="+mn-ea"/>
              <a:ea typeface="+mn-ea"/>
            </a:rPr>
            <a:t>と入力してください。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（４）は共通様式で算出された申請額をベースに入力ください。</a:t>
          </a:r>
          <a:endParaRPr kumimoji="1" lang="en-US" altLang="ja-JP" sz="1100">
            <a:solidFill>
              <a:sysClr val="windowText" lastClr="00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445770</xdr:colOff>
      <xdr:row>31</xdr:row>
      <xdr:rowOff>19049</xdr:rowOff>
    </xdr:from>
    <xdr:to>
      <xdr:col>41</xdr:col>
      <xdr:colOff>120015</xdr:colOff>
      <xdr:row>33</xdr:row>
      <xdr:rowOff>129539</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a:xfrm>
          <a:off x="10557510" y="6915149"/>
          <a:ext cx="1228725" cy="53721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自動入力のため、入力は不要</a:t>
          </a:r>
        </a:p>
      </xdr:txBody>
    </xdr:sp>
    <xdr:clientData/>
  </xdr:twoCellAnchor>
  <xdr:twoCellAnchor>
    <xdr:from>
      <xdr:col>24</xdr:col>
      <xdr:colOff>137160</xdr:colOff>
      <xdr:row>0</xdr:row>
      <xdr:rowOff>76200</xdr:rowOff>
    </xdr:from>
    <xdr:to>
      <xdr:col>26</xdr:col>
      <xdr:colOff>281940</xdr:colOff>
      <xdr:row>2</xdr:row>
      <xdr:rowOff>245407</xdr:rowOff>
    </xdr:to>
    <xdr:sp macro="" textlink="">
      <xdr:nvSpPr>
        <xdr:cNvPr id="3" name="Text Box 334">
          <a:extLst>
            <a:ext uri="{FF2B5EF4-FFF2-40B4-BE49-F238E27FC236}">
              <a16:creationId xmlns:a16="http://schemas.microsoft.com/office/drawing/2014/main" id="{00000000-0008-0000-0B00-000003000000}"/>
            </a:ext>
          </a:extLst>
        </xdr:cNvPr>
        <xdr:cNvSpPr txBox="1">
          <a:spLocks noChangeArrowheads="1"/>
        </xdr:cNvSpPr>
      </xdr:nvSpPr>
      <xdr:spPr bwMode="auto">
        <a:xfrm>
          <a:off x="6355080" y="76200"/>
          <a:ext cx="8610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37</xdr:col>
      <xdr:colOff>504489</xdr:colOff>
      <xdr:row>24</xdr:row>
      <xdr:rowOff>181310</xdr:rowOff>
    </xdr:from>
    <xdr:to>
      <xdr:col>39</xdr:col>
      <xdr:colOff>514014</xdr:colOff>
      <xdr:row>27</xdr:row>
      <xdr:rowOff>90991</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a:xfrm>
          <a:off x="10598748" y="7684769"/>
          <a:ext cx="1228725" cy="537210"/>
        </a:xfrm>
        <a:prstGeom prst="wedgeRectCallout">
          <a:avLst>
            <a:gd name="adj1" fmla="val -120584"/>
            <a:gd name="adj2" fmla="val 569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自動入力のため、入力は不要</a:t>
          </a:r>
        </a:p>
      </xdr:txBody>
    </xdr:sp>
    <xdr:clientData/>
  </xdr:twoCellAnchor>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C00-000003000000}"/>
            </a:ext>
          </a:extLst>
        </xdr:cNvPr>
        <xdr:cNvSpPr txBox="1">
          <a:spLocks noChangeArrowheads="1"/>
        </xdr:cNvSpPr>
      </xdr:nvSpPr>
      <xdr:spPr bwMode="auto">
        <a:xfrm>
          <a:off x="6293225" y="53789"/>
          <a:ext cx="95026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37</xdr:col>
      <xdr:colOff>419100</xdr:colOff>
      <xdr:row>21</xdr:row>
      <xdr:rowOff>35185</xdr:rowOff>
    </xdr:from>
    <xdr:to>
      <xdr:col>39</xdr:col>
      <xdr:colOff>428625</xdr:colOff>
      <xdr:row>23</xdr:row>
      <xdr:rowOff>145675</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a:xfrm>
          <a:off x="10530840" y="6565525"/>
          <a:ext cx="1228725" cy="537210"/>
        </a:xfrm>
        <a:prstGeom prst="wedgeRectCallout">
          <a:avLst>
            <a:gd name="adj1" fmla="val -69731"/>
            <a:gd name="adj2" fmla="val 4704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自動入力のため、入力は不要</a:t>
          </a:r>
        </a:p>
      </xdr:txBody>
    </xdr:sp>
    <xdr:clientData/>
  </xdr:twoCellAnchor>
  <xdr:twoCellAnchor>
    <xdr:from>
      <xdr:col>24</xdr:col>
      <xdr:colOff>195206</xdr:colOff>
      <xdr:row>0</xdr:row>
      <xdr:rowOff>30480</xdr:rowOff>
    </xdr:from>
    <xdr:to>
      <xdr:col>25</xdr:col>
      <xdr:colOff>60960</xdr:colOff>
      <xdr:row>2</xdr:row>
      <xdr:rowOff>108247</xdr:rowOff>
    </xdr:to>
    <xdr:sp macro="" textlink="">
      <xdr:nvSpPr>
        <xdr:cNvPr id="3" name="Text Box 334">
          <a:extLst>
            <a:ext uri="{FF2B5EF4-FFF2-40B4-BE49-F238E27FC236}">
              <a16:creationId xmlns:a16="http://schemas.microsoft.com/office/drawing/2014/main" id="{00000000-0008-0000-0D00-000003000000}"/>
            </a:ext>
          </a:extLst>
        </xdr:cNvPr>
        <xdr:cNvSpPr txBox="1">
          <a:spLocks noChangeArrowheads="1"/>
        </xdr:cNvSpPr>
      </xdr:nvSpPr>
      <xdr:spPr bwMode="auto">
        <a:xfrm>
          <a:off x="6321686" y="30480"/>
          <a:ext cx="856354"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30;&#65298;\&#22320;&#29987;&#22320;&#28040;&#20877;&#12456;&#12493;&#22679;&#24375;&#12503;&#12525;&#12472;&#12455;&#12463;&#12488;R2\01_&#35201;&#32177;\04_&#27096;&#24335;&#12539;FMT\02_&#12304;&#20316;&#26989;&#29992;&#12305;&#26032;&#35215;&#20107;&#26989;&#36578;&#29992;\&#12304;&#22320;&#29987;&#22320;&#28040;&#12305;&#27096;&#24335;&#65288;&#37117;280830&#20462;&#27491;&#65289;\&#27096;&#24335;1&#65374;4&#12288;&#20132;&#20184;&#30003;&#35531;&#26360;&#39006;&#19968;&#24335;&#65288;&#37117;&#20462;&#27491;&#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4_&#20108;&#23450;&#35036;&#27491;&#65288;&#37117;&#20869;&#65289;/01&#30906;&#23450;&#27096;&#24335;/&#21442;&#32771;_&#12304;&#35352;&#20837;&#20363;_&#20316;&#26989;&#20013;&#12305;_&#37117;&#20869;_&#20108;&#23450;&#35036;&#27491;_&#27096;&#24335;ALL_&#36890;&#30693;&#26360;&#21547;&#12416;&#65288;&#20445;&#35703;&#35299;&#38500;&#28168;&#65289;_&#35352;&#20837;&#203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1_&#22679;&#24375;PJ&#27096;&#24335;_R4&#20107;&#26989;&#38283;&#22987;&#12304;HP&#25522;&#36617;&#20013;&#12305;/04_1-4&#21495;&#27096;&#24335;_&#21161;&#25104;&#37329;&#20132;&#20184;&#30003;&#35531;&#26360;/&#12304;&#24120;&#12395;&#26368;&#26032;&#12305;04_1-4&#21495;&#27096;&#24335;_&#21161;&#25104;&#37329;&#20132;&#20184;&#30003;&#35531;&#26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sugiyama-t\Desktop\&#20869;&#35379;&#26360;&#12398;&#30906;&#35469;_21091030\&#27096;&#24335;1&#65374;4_&#20132;&#20184;&#30003;&#35531;&#26360;&#39006;&#19968;&#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保留】別紙1"/>
      <sheetName val="別紙2"/>
      <sheetName val="別紙3"/>
      <sheetName val="別紙4"/>
      <sheetName val="別紙4 (2)"/>
      <sheetName val="別紙5"/>
      <sheetName val="別紙6"/>
      <sheetName val="別紙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43">
          <cell r="M43" t="str">
            <v>フラッシュ発電</v>
          </cell>
        </row>
        <row r="44">
          <cell r="M44" t="str">
            <v>バイナリー発電</v>
          </cell>
        </row>
        <row r="45">
          <cell r="M45" t="str">
            <v>その他</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別紙3 (2)"/>
      <sheetName val="第4（ﾊﾞｲｵﾏｽ熱)"/>
      <sheetName val="別紙1"/>
      <sheetName val="別紙2"/>
      <sheetName val="別紙3"/>
      <sheetName val="共通様式_全体"/>
      <sheetName val="共通様式_太陽光発電"/>
      <sheetName val="共通様式_太陽光を除く発電設備"/>
      <sheetName val="共通様式_蓄電池"/>
      <sheetName val="共通様式_熱利用設備"/>
      <sheetName val="補助資料（機器按分）"/>
      <sheetName val="第5号様式"/>
      <sheetName val="第6号様式"/>
      <sheetName val="第7号様式"/>
      <sheetName val="第8号様式"/>
      <sheetName val="第9号様式"/>
      <sheetName val="第10号様式"/>
      <sheetName val="第11号様式"/>
      <sheetName val="第12号様式"/>
      <sheetName val="第13号様式"/>
      <sheetName val="第14号様式"/>
      <sheetName val="第15号様式"/>
      <sheetName val="第16号様式"/>
      <sheetName val="第17の１号様式"/>
      <sheetName val="第17の２号様式"/>
      <sheetName val="第17の３号様式"/>
      <sheetName val="第18号様式"/>
      <sheetName val="第19号様式"/>
      <sheetName val="第20号様式"/>
      <sheetName val="第21号様式"/>
      <sheetName val="第22号様式"/>
      <sheetName val="第23号様式"/>
      <sheetName val="第24号様式"/>
      <sheetName val="第25様式"/>
      <sheetName val="第25様式 計算書（添付しない）"/>
      <sheetName val="第26号様式"/>
    </sheetNames>
    <sheetDataSet>
      <sheetData sheetId="0"/>
      <sheetData sheetId="1"/>
      <sheetData sheetId="2"/>
      <sheetData sheetId="3"/>
      <sheetData sheetId="4"/>
      <sheetData sheetId="5"/>
      <sheetData sheetId="6">
        <row r="10">
          <cell r="AL10" t="str">
            <v>東京都新宿区西新宿○-○○-○○</v>
          </cell>
        </row>
        <row r="11">
          <cell r="AJ11" t="str">
            <v>○○株式会社</v>
          </cell>
        </row>
        <row r="12">
          <cell r="AJ12" t="str">
            <v>代表取締役</v>
          </cell>
        </row>
        <row r="15">
          <cell r="AJ15" t="str">
            <v>東京都新宿区新宿○-○○-○○</v>
          </cell>
        </row>
        <row r="16">
          <cell r="AJ16" t="str">
            <v>株式会社××</v>
          </cell>
        </row>
        <row r="17">
          <cell r="AJ17" t="str">
            <v>代表取締役</v>
          </cell>
        </row>
        <row r="20">
          <cell r="AJ20" t="str">
            <v>東京都新宿区新宿○-○○-○○</v>
          </cell>
        </row>
        <row r="21">
          <cell r="AJ21" t="str">
            <v>××株式会社</v>
          </cell>
        </row>
        <row r="22">
          <cell r="AJ22" t="str">
            <v>代表取締役</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s>
    <sheetDataSet>
      <sheetData sheetId="0"/>
      <sheetData sheetId="1"/>
      <sheetData sheetId="2"/>
      <sheetData sheetId="3">
        <row r="18">
          <cell r="E18"/>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7">
          <cell r="H47">
            <v>0</v>
          </cell>
        </row>
      </sheetData>
      <sheetData sheetId="22">
        <row r="47">
          <cell r="H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www.&#12295;&#12295;&#12295;&#12295;.com/" TargetMode="External"/><Relationship Id="rId7" Type="http://schemas.openxmlformats.org/officeDocument/2006/relationships/vmlDrawing" Target="../drawings/vmlDrawing2.vml"/><Relationship Id="rId12" Type="http://schemas.openxmlformats.org/officeDocument/2006/relationships/ctrlProp" Target="../ctrlProps/ctrlProp5.xml"/><Relationship Id="rId2" Type="http://schemas.openxmlformats.org/officeDocument/2006/relationships/hyperlink" Target="http://www.&#12295;&#12295;&#12295;&#12295;.com/" TargetMode="External"/><Relationship Id="rId1" Type="http://schemas.openxmlformats.org/officeDocument/2006/relationships/hyperlink" Target="http://www.&#12295;&#12295;&#12295;&#12295;.com/" TargetMode="External"/><Relationship Id="rId6" Type="http://schemas.openxmlformats.org/officeDocument/2006/relationships/drawing" Target="../drawings/drawing11.xml"/><Relationship Id="rId11" Type="http://schemas.openxmlformats.org/officeDocument/2006/relationships/ctrlProp" Target="../ctrlProps/ctrlProp4.xml"/><Relationship Id="rId5" Type="http://schemas.openxmlformats.org/officeDocument/2006/relationships/printerSettings" Target="../printerSettings/printerSettings16.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http://www.&#12295;&#12295;&#12295;&#12295;.com/"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7.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4.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14.xml"/><Relationship Id="rId1" Type="http://schemas.openxmlformats.org/officeDocument/2006/relationships/printerSettings" Target="../printerSettings/printerSettings19.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4.xml"/><Relationship Id="rId2" Type="http://schemas.openxmlformats.org/officeDocument/2006/relationships/drawing" Target="../drawings/drawing16.xml"/><Relationship Id="rId1" Type="http://schemas.openxmlformats.org/officeDocument/2006/relationships/printerSettings" Target="../printerSettings/printerSettings21.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8.xml"/><Relationship Id="rId2" Type="http://schemas.openxmlformats.org/officeDocument/2006/relationships/drawing" Target="../drawings/drawing17.xml"/><Relationship Id="rId1" Type="http://schemas.openxmlformats.org/officeDocument/2006/relationships/printerSettings" Target="../printerSettings/printerSettings22.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18.xml"/><Relationship Id="rId1" Type="http://schemas.openxmlformats.org/officeDocument/2006/relationships/printerSettings" Target="../printerSettings/printerSettings23.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6.xml"/><Relationship Id="rId2" Type="http://schemas.openxmlformats.org/officeDocument/2006/relationships/drawing" Target="../drawings/drawing19.xml"/><Relationship Id="rId1" Type="http://schemas.openxmlformats.org/officeDocument/2006/relationships/printerSettings" Target="../printerSettings/printerSettings24.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5.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6.xml"/><Relationship Id="rId1" Type="http://schemas.openxmlformats.org/officeDocument/2006/relationships/printerSettings" Target="../printerSettings/printerSettings31.bin"/><Relationship Id="rId4" Type="http://schemas.openxmlformats.org/officeDocument/2006/relationships/comments" Target="../comments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32.bin"/><Relationship Id="rId4" Type="http://schemas.openxmlformats.org/officeDocument/2006/relationships/comments" Target="../comments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15.vml"/><Relationship Id="rId7" Type="http://schemas.openxmlformats.org/officeDocument/2006/relationships/ctrlProp" Target="../ctrlProps/ctrlProp40.xml"/><Relationship Id="rId2" Type="http://schemas.openxmlformats.org/officeDocument/2006/relationships/drawing" Target="../drawings/drawing37.xml"/><Relationship Id="rId1" Type="http://schemas.openxmlformats.org/officeDocument/2006/relationships/printerSettings" Target="../printerSettings/printerSettings42.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8.xml"/><Relationship Id="rId1" Type="http://schemas.openxmlformats.org/officeDocument/2006/relationships/printerSettings" Target="../printerSettings/printerSettings43.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9.xml"/><Relationship Id="rId1" Type="http://schemas.openxmlformats.org/officeDocument/2006/relationships/printerSettings" Target="../printerSettings/printerSettings44.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1.xml"/><Relationship Id="rId1" Type="http://schemas.openxmlformats.org/officeDocument/2006/relationships/printerSettings" Target="../printerSettings/printerSettings4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mailto:cnt-zokyo@tokyokanky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50"/>
  <sheetViews>
    <sheetView showGridLines="0" tabSelected="1" zoomScaleNormal="100" workbookViewId="0">
      <selection activeCell="A16" sqref="A16"/>
    </sheetView>
  </sheetViews>
  <sheetFormatPr defaultColWidth="8.88671875" defaultRowHeight="13.2"/>
  <cols>
    <col min="1" max="1" width="80.21875" style="36" customWidth="1"/>
    <col min="2" max="16384" width="8.88671875" style="36"/>
  </cols>
  <sheetData>
    <row r="1" spans="1:1" ht="24.6" customHeight="1">
      <c r="A1" s="908" t="s">
        <v>3085</v>
      </c>
    </row>
    <row r="2" spans="1:1" ht="24.6" customHeight="1">
      <c r="A2" s="908" t="s">
        <v>3047</v>
      </c>
    </row>
    <row r="3" spans="1:1" ht="21" customHeight="1">
      <c r="A3" s="909" t="s">
        <v>3048</v>
      </c>
    </row>
    <row r="4" spans="1:1" ht="21.6" customHeight="1">
      <c r="A4" s="910" t="s">
        <v>3049</v>
      </c>
    </row>
    <row r="5" spans="1:1" ht="21.6" customHeight="1">
      <c r="A5" s="948" t="s">
        <v>3167</v>
      </c>
    </row>
    <row r="6" spans="1:1" ht="21.6" customHeight="1">
      <c r="A6" s="948" t="s">
        <v>3168</v>
      </c>
    </row>
    <row r="7" spans="1:1" ht="21.6" customHeight="1">
      <c r="A7" s="948" t="s">
        <v>3169</v>
      </c>
    </row>
    <row r="8" spans="1:1" ht="21.6" customHeight="1">
      <c r="A8" s="911" t="s">
        <v>3050</v>
      </c>
    </row>
    <row r="9" spans="1:1" ht="21" customHeight="1">
      <c r="A9" s="911" t="s">
        <v>3051</v>
      </c>
    </row>
    <row r="10" spans="1:1" ht="21" customHeight="1">
      <c r="A10" s="911" t="s">
        <v>3052</v>
      </c>
    </row>
    <row r="11" spans="1:1" ht="21" customHeight="1">
      <c r="A11" s="911" t="s">
        <v>3053</v>
      </c>
    </row>
    <row r="12" spans="1:1" ht="21" customHeight="1">
      <c r="A12" s="911" t="s">
        <v>3054</v>
      </c>
    </row>
    <row r="13" spans="1:1" ht="21" customHeight="1">
      <c r="A13" s="911" t="s">
        <v>3055</v>
      </c>
    </row>
    <row r="14" spans="1:1" ht="21" customHeight="1">
      <c r="A14" s="911" t="s">
        <v>3056</v>
      </c>
    </row>
    <row r="15" spans="1:1" ht="21" customHeight="1">
      <c r="A15" s="911" t="s">
        <v>3057</v>
      </c>
    </row>
    <row r="16" spans="1:1" ht="21" customHeight="1">
      <c r="A16" s="911" t="s">
        <v>3058</v>
      </c>
    </row>
    <row r="17" spans="1:1" ht="21" customHeight="1">
      <c r="A17" s="911" t="s">
        <v>3059</v>
      </c>
    </row>
    <row r="18" spans="1:1" ht="21" customHeight="1">
      <c r="A18" s="911" t="s">
        <v>3060</v>
      </c>
    </row>
    <row r="19" spans="1:1" ht="21" customHeight="1">
      <c r="A19" s="911" t="s">
        <v>3061</v>
      </c>
    </row>
    <row r="20" spans="1:1" ht="21" customHeight="1">
      <c r="A20" s="911" t="s">
        <v>3062</v>
      </c>
    </row>
    <row r="21" spans="1:1" ht="21" customHeight="1">
      <c r="A21" s="911" t="s">
        <v>3063</v>
      </c>
    </row>
    <row r="22" spans="1:1" ht="21" customHeight="1">
      <c r="A22" s="911" t="s">
        <v>3064</v>
      </c>
    </row>
    <row r="23" spans="1:1" ht="21" customHeight="1">
      <c r="A23" s="911" t="s">
        <v>3065</v>
      </c>
    </row>
    <row r="24" spans="1:1" ht="21" customHeight="1">
      <c r="A24" s="911" t="s">
        <v>3134</v>
      </c>
    </row>
    <row r="25" spans="1:1" ht="21" customHeight="1">
      <c r="A25" s="911" t="s">
        <v>3135</v>
      </c>
    </row>
    <row r="26" spans="1:1" ht="21" customHeight="1">
      <c r="A26" s="911" t="s">
        <v>3136</v>
      </c>
    </row>
    <row r="27" spans="1:1" ht="21" customHeight="1">
      <c r="A27" s="911" t="s">
        <v>3137</v>
      </c>
    </row>
    <row r="28" spans="1:1" ht="21" customHeight="1">
      <c r="A28" s="911" t="s">
        <v>3066</v>
      </c>
    </row>
    <row r="29" spans="1:1" ht="21" customHeight="1">
      <c r="A29" s="911" t="s">
        <v>3067</v>
      </c>
    </row>
    <row r="30" spans="1:1" ht="21" customHeight="1">
      <c r="A30" s="912" t="s">
        <v>3068</v>
      </c>
    </row>
    <row r="31" spans="1:1" ht="21" customHeight="1">
      <c r="A31" s="911" t="s">
        <v>3069</v>
      </c>
    </row>
    <row r="32" spans="1:1" ht="21" customHeight="1">
      <c r="A32" s="911" t="s">
        <v>3070</v>
      </c>
    </row>
    <row r="33" spans="1:1" ht="21" customHeight="1">
      <c r="A33" s="911" t="s">
        <v>3139</v>
      </c>
    </row>
    <row r="34" spans="1:1" ht="21" customHeight="1">
      <c r="A34" s="911" t="s">
        <v>3138</v>
      </c>
    </row>
    <row r="35" spans="1:1" ht="21" customHeight="1">
      <c r="A35" s="911" t="s">
        <v>3071</v>
      </c>
    </row>
    <row r="36" spans="1:1" ht="21" customHeight="1">
      <c r="A36" s="911" t="s">
        <v>3140</v>
      </c>
    </row>
    <row r="37" spans="1:1" ht="21" customHeight="1">
      <c r="A37" s="911" t="s">
        <v>3141</v>
      </c>
    </row>
    <row r="38" spans="1:1" ht="21" customHeight="1">
      <c r="A38" s="911" t="s">
        <v>3072</v>
      </c>
    </row>
    <row r="39" spans="1:1" ht="21" customHeight="1">
      <c r="A39" s="911" t="s">
        <v>3073</v>
      </c>
    </row>
    <row r="40" spans="1:1" ht="21" customHeight="1">
      <c r="A40" s="911" t="s">
        <v>3074</v>
      </c>
    </row>
    <row r="41" spans="1:1" ht="21" customHeight="1">
      <c r="A41" s="911" t="s">
        <v>3075</v>
      </c>
    </row>
    <row r="42" spans="1:1" ht="21" customHeight="1">
      <c r="A42" s="911" t="s">
        <v>3076</v>
      </c>
    </row>
    <row r="43" spans="1:1" ht="21" customHeight="1">
      <c r="A43" s="911" t="s">
        <v>3077</v>
      </c>
    </row>
    <row r="44" spans="1:1" ht="21" customHeight="1">
      <c r="A44" s="911" t="s">
        <v>3078</v>
      </c>
    </row>
    <row r="45" spans="1:1" ht="21" customHeight="1">
      <c r="A45" s="911" t="s">
        <v>3079</v>
      </c>
    </row>
    <row r="46" spans="1:1" ht="21" customHeight="1">
      <c r="A46" s="911" t="s">
        <v>3080</v>
      </c>
    </row>
    <row r="47" spans="1:1" ht="21" customHeight="1">
      <c r="A47" s="911" t="s">
        <v>3081</v>
      </c>
    </row>
    <row r="48" spans="1:1" ht="21" customHeight="1">
      <c r="A48" s="911" t="s">
        <v>3082</v>
      </c>
    </row>
    <row r="49" spans="1:1" ht="21" customHeight="1">
      <c r="A49" s="911" t="s">
        <v>3083</v>
      </c>
    </row>
    <row r="50" spans="1:1" ht="21" customHeight="1">
      <c r="A50" s="911" t="s">
        <v>3084</v>
      </c>
    </row>
  </sheetData>
  <sheetProtection algorithmName="SHA-512" hashValue="twnDyf7LU54oIW3RPs8hSh6/FgFWM7GT5KejaDfAGh9EPqSaFxS1KRp5mDPerl/aSd1294BGPxLl+HS+Wg91JQ==" saltValue="oCtIQQphVanzj8VHNemJaQ==" spinCount="100000" sheet="1" objects="1" scenarios="1"/>
  <phoneticPr fontId="65"/>
  <hyperlinks>
    <hyperlink ref="A8" location="提出方法!A1" display="提出方法" xr:uid="{00000000-0004-0000-0000-000000000000}"/>
    <hyperlink ref="A9" location="記載要領!A1" display="記載要領" xr:uid="{00000000-0004-0000-0000-000001000000}"/>
    <hyperlink ref="A10" location="日本標準産業中分類!A1" display="日本標準産業中分類" xr:uid="{00000000-0004-0000-0000-000002000000}"/>
    <hyperlink ref="A11" location="会社規模判断資料!A1" display="会社規模判断材料" xr:uid="{00000000-0004-0000-0000-000003000000}"/>
    <hyperlink ref="A12" location="基本情報!A1" display="基本情報入力シート" xr:uid="{00000000-0004-0000-0000-000004000000}"/>
    <hyperlink ref="A13" location="第1号!A1" display="【第１号様式】助成金交付申請書　第一面" xr:uid="{00000000-0004-0000-0000-000005000000}"/>
    <hyperlink ref="A14" location="'第1号 第二面'!A1" display="【第１号様式】助成金交付申請書　第二面" xr:uid="{00000000-0004-0000-0000-000006000000}"/>
    <hyperlink ref="A15" location="'第2号 (助成対象事業者用)'!A1" display="【第２号様式】誓約書（助成対象事業者用）" xr:uid="{00000000-0004-0000-0000-000007000000}"/>
    <hyperlink ref="A16" location="'第2号 (共同申請者用) '!A1" display="【第２号様式】誓約書（共同申請者用）" xr:uid="{00000000-0004-0000-0000-000008000000}"/>
    <hyperlink ref="A17" location="'第2号 (手続き代行者用)'!A1" display="【第２号様式】誓約書（手続き代行者用）" xr:uid="{00000000-0004-0000-0000-000009000000}"/>
    <hyperlink ref="A18" location="第3号!A1" display="【第３号様式】助成対象事業の実施に係る同意書" xr:uid="{00000000-0004-0000-0000-00000A000000}"/>
    <hyperlink ref="A19" location="'第4(太陽光）'!A1" display="【第４号様式】事業実施計画書（太陽光）" xr:uid="{00000000-0004-0000-0000-00000B000000}"/>
    <hyperlink ref="A20" location="'第4（風力)'!A1" display="【第４号様式】事業実施計画書（風力）" xr:uid="{00000000-0004-0000-0000-00000C000000}"/>
    <hyperlink ref="A21" location="'第4（水力)'!A1" display="【第４号様式】事業実施計画書（水力）" xr:uid="{00000000-0004-0000-0000-00000D000000}"/>
    <hyperlink ref="A22" location="'第4（地熱)'!A1" display="【第４号様式】事業実施計画書（地熱）" xr:uid="{00000000-0004-0000-0000-00000E000000}"/>
    <hyperlink ref="A23" location="'第4（ﾊﾞｲｵﾏｽ発電)'!A1" display="【第４号様式】事業実施計画書（バイオマス発電）" xr:uid="{00000000-0004-0000-0000-00000F000000}"/>
    <hyperlink ref="A24" location="'第4（太陽熱)'!A1" display="【第４号様式】事業実施計画書（太陽熱）" xr:uid="{00000000-0004-0000-0000-000010000000}"/>
    <hyperlink ref="A25" location="'第4（温度差熱)'!A1" display="【第４号様式】事業実施計画書（温度差熱）" xr:uid="{00000000-0004-0000-0000-000011000000}"/>
    <hyperlink ref="A26" location="'第4（地中熱)'!A1" display="【第４号様式】事業実施計画書（地中熱）" xr:uid="{00000000-0004-0000-0000-000012000000}"/>
    <hyperlink ref="A27" location="'第4（ﾊﾞｲｵﾏｽ熱)'!A1" display="【第４号様式】事業実施計画書（バイオマス熱）" xr:uid="{00000000-0004-0000-0000-000013000000}"/>
    <hyperlink ref="A28" location="別紙1!A1" display="【第４号様式：別紙１】蓄電池容量選定理由書" xr:uid="{00000000-0004-0000-0000-000014000000}"/>
    <hyperlink ref="A29" location="別紙2!A1" display="【第４号様式：別紙２】発災時の蓄電池活用計画書" xr:uid="{00000000-0004-0000-0000-000015000000}"/>
    <hyperlink ref="A30" location="別紙3!A1" display="【第４号様式：別紙３】バイオマス依存率計算書（バイオマス発電及びバイオマス熱利用）" xr:uid="{00000000-0004-0000-0000-000016000000}"/>
    <hyperlink ref="A31" location="'別紙3 (2)'!A1" display="【第４号様式：別紙３（２）】バイオマス依存率計算書（バイオマス燃料製造）" xr:uid="{00000000-0004-0000-0000-000017000000}"/>
    <hyperlink ref="A32" location="共通様式_全体!A1" display="【共通様式】助成対象事業経費内訳（全体）" xr:uid="{00000000-0004-0000-0000-000018000000}"/>
    <hyperlink ref="A33" location="共通様式_太陽光発電!A1" display="【共通様式】助成対象事業経費内訳（太陽光発電設備）" xr:uid="{00000000-0004-0000-0000-000019000000}"/>
    <hyperlink ref="A34" location="共通様式_太陽光を除く発電設備!A1" display="【共通様式】助成対象事業経費内訳（太陽光を除く発電設備）" xr:uid="{00000000-0004-0000-0000-00001A000000}"/>
    <hyperlink ref="A35" location="共通様式_蓄電池!A1" display="【共通様式】助成対象事業経費内訳（蓄電池）" xr:uid="{00000000-0004-0000-0000-00001B000000}"/>
    <hyperlink ref="A36" location="共通様式_熱利用設備!A1" display="【共通様式】助成対象事業経費内訳（熱利用設備）" xr:uid="{00000000-0004-0000-0000-00001C000000}"/>
    <hyperlink ref="A37" location="'補助資料（機器按分）'!A1" display="補助資料（機器按分）" xr:uid="{00000000-0004-0000-0000-00001D000000}"/>
    <hyperlink ref="A38" location="第7号様式!A1" display="【第７号様式】助成事業開始届" xr:uid="{00000000-0004-0000-0000-00001E000000}"/>
    <hyperlink ref="A39" location="第8号様式!A1" display="【第８号様式】助成金交付申請撤回届出書" xr:uid="{00000000-0004-0000-0000-00001F000000}"/>
    <hyperlink ref="A40" location="第9号様式!A1" display="【第９号様式】助成事業承継承認申請書" xr:uid="{00000000-0004-0000-0000-000020000000}"/>
    <hyperlink ref="A41" location="第11号様式!A1" display="【第11号様式】助成事業計画変更申請書" xr:uid="{00000000-0004-0000-0000-000021000000}"/>
    <hyperlink ref="A42" location="第13号様式!A1" display="【第13号様式】事業者情報の変更届出書" xr:uid="{00000000-0004-0000-0000-000022000000}"/>
    <hyperlink ref="A43" location="第14号様式!A1" display="【第14号様式】工事遅延等報告書" xr:uid="{00000000-0004-0000-0000-000023000000}"/>
    <hyperlink ref="A44" location="第15号様式!A1" display="【第15号様式】助成事業中止（廃止）申請書" xr:uid="{00000000-0004-0000-0000-000024000000}"/>
    <hyperlink ref="A45" location="第17の１号様式!A1" display="【第17号様式の１号】実績報告書兼助成金交付請求書" xr:uid="{00000000-0004-0000-0000-000025000000}"/>
    <hyperlink ref="A46" location="第17の２号様式!A1" display="【第17号様式の２号】実績報告書兼助成金交付請求書" xr:uid="{00000000-0004-0000-0000-000026000000}"/>
    <hyperlink ref="A47" location="第17の３号様式!A1" display="【第17号様式の３号】実績報告書兼助成金交付請求書" xr:uid="{00000000-0004-0000-0000-000027000000}"/>
    <hyperlink ref="A48" location="第21号様式!A1" display="【第21号様式】助成金返還報告書" xr:uid="{00000000-0004-0000-0000-000028000000}"/>
    <hyperlink ref="A49" location="第22号様式!A1" display="【第22号様式】所有者変更承認申請書" xr:uid="{00000000-0004-0000-0000-000029000000}"/>
    <hyperlink ref="A50" location="第24号様式!A1" display="【第24号様式】取得財産等処分承認申請書" xr:uid="{00000000-0004-0000-0000-00002A000000}"/>
    <hyperlink ref="A5" location="交付申請に必要な提出書類!A1" display="交付申請に必要な提出書類" xr:uid="{00000000-0004-0000-0000-00002B000000}"/>
    <hyperlink ref="A6" location="事業開始時に必要な提出書類!A1" display="事業開始時に必要な提出書類" xr:uid="{00000000-0004-0000-0000-00002C000000}"/>
    <hyperlink ref="A7" location="実績報告時に必要な提出書類!A1" display="実績報告時に必要な提出書類" xr:uid="{00000000-0004-0000-0000-00002D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sheetPr>
  <dimension ref="A1:AQ52"/>
  <sheetViews>
    <sheetView showGridLines="0" showZeros="0" view="pageBreakPreview" topLeftCell="J1" zoomScaleNormal="100" zoomScaleSheetLayoutView="100" workbookViewId="0">
      <selection activeCell="AH39" sqref="AH39:AJ39"/>
    </sheetView>
  </sheetViews>
  <sheetFormatPr defaultColWidth="9" defaultRowHeight="13.2"/>
  <cols>
    <col min="1" max="1" width="1.6640625" style="2" customWidth="1"/>
    <col min="2" max="2" width="0.88671875" style="2" customWidth="1"/>
    <col min="3" max="3" width="2.6640625" style="2" customWidth="1"/>
    <col min="4" max="4" width="1.2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33203125" style="3" customWidth="1"/>
    <col min="19" max="19" width="2.77734375" style="2" customWidth="1"/>
    <col min="20" max="20" width="10.6640625" style="2" customWidth="1"/>
    <col min="21" max="24" width="0" style="2" hidden="1" customWidth="1"/>
    <col min="25" max="25" width="18.109375" style="2" customWidth="1"/>
    <col min="26" max="26" width="1.6640625" style="2" customWidth="1"/>
    <col min="27" max="27" width="0.88671875" style="2" customWidth="1"/>
    <col min="28" max="28" width="2.6640625" style="2" customWidth="1"/>
    <col min="29" max="29" width="1.21875" style="2" customWidth="1"/>
    <col min="30" max="30" width="13.6640625" style="2" customWidth="1"/>
    <col min="31" max="31" width="11.44140625" style="2" customWidth="1"/>
    <col min="32" max="32" width="0.77734375" style="2" customWidth="1"/>
    <col min="33" max="33" width="11.109375" style="2" customWidth="1"/>
    <col min="34" max="34" width="9.109375" style="2" customWidth="1"/>
    <col min="35" max="36" width="4.88671875" style="2" customWidth="1"/>
    <col min="37" max="37" width="4.6640625" style="2" customWidth="1"/>
    <col min="38" max="42" width="4.6640625" style="3" customWidth="1"/>
    <col min="43" max="43" width="1.33203125" style="3" customWidth="1"/>
    <col min="44" max="16384" width="9" style="2"/>
  </cols>
  <sheetData>
    <row r="1" spans="1:42" ht="15" customHeight="1">
      <c r="A1" s="1" t="s">
        <v>564</v>
      </c>
      <c r="Q1" s="3" t="s">
        <v>565</v>
      </c>
      <c r="Z1" s="1" t="s">
        <v>564</v>
      </c>
      <c r="AP1" s="3" t="s">
        <v>565</v>
      </c>
    </row>
    <row r="2" spans="1:42" ht="7.5" customHeight="1">
      <c r="K2" s="4"/>
      <c r="L2" s="4"/>
      <c r="M2" s="5"/>
      <c r="N2" s="5"/>
      <c r="O2" s="5"/>
      <c r="P2" s="5"/>
      <c r="Q2" s="5"/>
      <c r="T2" s="3"/>
      <c r="AJ2" s="4"/>
      <c r="AK2" s="4"/>
      <c r="AL2" s="5"/>
      <c r="AM2" s="5"/>
      <c r="AN2" s="5"/>
      <c r="AO2" s="5"/>
      <c r="AP2" s="5"/>
    </row>
    <row r="3" spans="1:42">
      <c r="J3" s="3"/>
      <c r="K3" s="1141"/>
      <c r="L3" s="1114"/>
      <c r="M3" s="3" t="s">
        <v>0</v>
      </c>
      <c r="N3" s="94"/>
      <c r="O3" s="6" t="s">
        <v>1</v>
      </c>
      <c r="P3" s="94"/>
      <c r="Q3" s="6" t="s">
        <v>2</v>
      </c>
      <c r="T3" s="95" t="s">
        <v>3</v>
      </c>
      <c r="AI3" s="3"/>
      <c r="AJ3" s="1141" t="s">
        <v>3349</v>
      </c>
      <c r="AK3" s="1114"/>
      <c r="AL3" s="3" t="s">
        <v>0</v>
      </c>
      <c r="AM3" s="94" t="s">
        <v>3350</v>
      </c>
      <c r="AN3" s="6" t="s">
        <v>1</v>
      </c>
      <c r="AO3" s="94" t="s">
        <v>3350</v>
      </c>
      <c r="AP3" s="6" t="s">
        <v>2</v>
      </c>
    </row>
    <row r="4" spans="1:42" ht="9" customHeight="1">
      <c r="J4" s="3"/>
      <c r="K4" s="3"/>
      <c r="L4" s="8"/>
      <c r="N4" s="8"/>
      <c r="O4" s="6"/>
      <c r="P4" s="8"/>
      <c r="Q4" s="6"/>
      <c r="T4" s="7"/>
      <c r="AI4" s="3"/>
      <c r="AJ4" s="3"/>
      <c r="AK4" s="8"/>
      <c r="AM4" s="8"/>
      <c r="AN4" s="6"/>
      <c r="AO4" s="8"/>
      <c r="AP4" s="6"/>
    </row>
    <row r="5" spans="1:42">
      <c r="A5" s="9" t="s">
        <v>4</v>
      </c>
      <c r="K5" s="10"/>
      <c r="L5" s="10"/>
      <c r="M5" s="2"/>
      <c r="N5" s="2"/>
      <c r="O5" s="2"/>
      <c r="P5" s="2"/>
      <c r="Q5" s="10"/>
      <c r="Z5" s="9" t="s">
        <v>4</v>
      </c>
      <c r="AJ5" s="10"/>
      <c r="AK5" s="10"/>
      <c r="AL5" s="2"/>
      <c r="AM5" s="2"/>
      <c r="AN5" s="2"/>
      <c r="AO5" s="2"/>
      <c r="AP5" s="10"/>
    </row>
    <row r="6" spans="1:42">
      <c r="A6" s="2" t="s">
        <v>5</v>
      </c>
      <c r="Z6" s="2" t="s">
        <v>5</v>
      </c>
    </row>
    <row r="7" spans="1:42" ht="6.6" customHeight="1"/>
    <row r="8" spans="1:42" ht="6.6" customHeight="1"/>
    <row r="9" spans="1:42" ht="20.25" customHeight="1">
      <c r="I9" s="9" t="s">
        <v>548</v>
      </c>
      <c r="AH9" s="9" t="s">
        <v>548</v>
      </c>
    </row>
    <row r="10" spans="1:42" ht="20.25" customHeight="1">
      <c r="I10" s="2" t="s">
        <v>6</v>
      </c>
      <c r="J10" s="1142" t="str">
        <f>IF(基本情報!E7="","",基本情報!E7)</f>
        <v/>
      </c>
      <c r="K10" s="1143"/>
      <c r="L10" s="1121">
        <f>基本情報!E8</f>
        <v>0</v>
      </c>
      <c r="M10" s="1144"/>
      <c r="N10" s="1144"/>
      <c r="O10" s="1144"/>
      <c r="P10" s="1144"/>
      <c r="Q10" s="1144"/>
      <c r="AH10" s="2" t="s">
        <v>6</v>
      </c>
      <c r="AI10" s="1142" t="str">
        <f>IF(基本情報!AD7="","",基本情報!AD7)</f>
        <v>×××-××××</v>
      </c>
      <c r="AJ10" s="1143"/>
      <c r="AK10" s="1121" t="str">
        <f>基本情報!AD8</f>
        <v>東京都新宿区西新宿○-○○-○○</v>
      </c>
      <c r="AL10" s="1144"/>
      <c r="AM10" s="1144"/>
      <c r="AN10" s="1144"/>
      <c r="AO10" s="1144"/>
      <c r="AP10" s="1144"/>
    </row>
    <row r="11" spans="1:42" ht="20.25" customHeight="1">
      <c r="I11" s="11" t="s">
        <v>7</v>
      </c>
      <c r="J11" s="1121">
        <f>基本情報!E6</f>
        <v>0</v>
      </c>
      <c r="K11" s="1121"/>
      <c r="L11" s="1121"/>
      <c r="M11" s="1121"/>
      <c r="N11" s="1121"/>
      <c r="O11" s="1121"/>
      <c r="P11" s="1121"/>
      <c r="Q11" s="1121"/>
      <c r="AH11" s="11" t="s">
        <v>7</v>
      </c>
      <c r="AI11" s="1121" t="str">
        <f>基本情報!AD6</f>
        <v>○○株式会社</v>
      </c>
      <c r="AJ11" s="1121"/>
      <c r="AK11" s="1121"/>
      <c r="AL11" s="1121"/>
      <c r="AM11" s="1121"/>
      <c r="AN11" s="1121"/>
      <c r="AO11" s="1121"/>
      <c r="AP11" s="1121"/>
    </row>
    <row r="12" spans="1:42" ht="24" customHeight="1">
      <c r="I12" s="12" t="s">
        <v>8</v>
      </c>
      <c r="J12" s="1138">
        <f>基本情報!E9</f>
        <v>0</v>
      </c>
      <c r="K12" s="1138"/>
      <c r="L12" s="1138"/>
      <c r="M12" s="1139">
        <f>基本情報!E11</f>
        <v>0</v>
      </c>
      <c r="N12" s="1139"/>
      <c r="O12" s="1139"/>
      <c r="P12" s="1139"/>
      <c r="Q12" s="1144"/>
      <c r="T12" s="95"/>
      <c r="AH12" s="12" t="s">
        <v>8</v>
      </c>
      <c r="AI12" s="1138" t="str">
        <f>基本情報!AD9</f>
        <v>代表取締役</v>
      </c>
      <c r="AJ12" s="1138"/>
      <c r="AK12" s="1138"/>
      <c r="AL12" s="1139" t="str">
        <f>基本情報!AD11</f>
        <v>環境　太郎</v>
      </c>
      <c r="AM12" s="1139"/>
      <c r="AN12" s="1139"/>
      <c r="AO12" s="1139"/>
      <c r="AP12" s="1144"/>
    </row>
    <row r="13" spans="1:42" ht="12.75" customHeight="1">
      <c r="J13" s="1136"/>
      <c r="K13" s="1136"/>
      <c r="L13" s="1116"/>
      <c r="M13" s="1116"/>
      <c r="N13" s="1116"/>
      <c r="O13" s="1116"/>
      <c r="P13" s="1116"/>
      <c r="AI13" s="1136"/>
      <c r="AJ13" s="1136"/>
      <c r="AK13" s="1116"/>
      <c r="AL13" s="1116"/>
      <c r="AM13" s="1116"/>
      <c r="AN13" s="1116"/>
      <c r="AO13" s="1116"/>
    </row>
    <row r="14" spans="1:42" ht="20.25" customHeight="1">
      <c r="I14" s="2" t="s">
        <v>2431</v>
      </c>
      <c r="AH14" s="2" t="s">
        <v>2431</v>
      </c>
    </row>
    <row r="15" spans="1:42" ht="20.25" customHeight="1">
      <c r="I15" s="2" t="s">
        <v>6</v>
      </c>
      <c r="J15" s="1121">
        <f>基本情報!E25</f>
        <v>0</v>
      </c>
      <c r="K15" s="1121"/>
      <c r="L15" s="1121"/>
      <c r="M15" s="1121"/>
      <c r="N15" s="1121"/>
      <c r="O15" s="1121"/>
      <c r="P15" s="1121"/>
      <c r="Q15" s="1121"/>
      <c r="AH15" s="2" t="s">
        <v>6</v>
      </c>
      <c r="AI15" s="1121" t="str">
        <f>基本情報!AD25</f>
        <v>東京都新宿区新宿○-○○-○○</v>
      </c>
      <c r="AJ15" s="1121"/>
      <c r="AK15" s="1121"/>
      <c r="AL15" s="1121"/>
      <c r="AM15" s="1121"/>
      <c r="AN15" s="1121"/>
      <c r="AO15" s="1121"/>
      <c r="AP15" s="1121"/>
    </row>
    <row r="16" spans="1:42" ht="20.25" customHeight="1">
      <c r="I16" s="11" t="s">
        <v>7</v>
      </c>
      <c r="J16" s="1121">
        <f>基本情報!E23</f>
        <v>0</v>
      </c>
      <c r="K16" s="1121"/>
      <c r="L16" s="1121"/>
      <c r="M16" s="1121"/>
      <c r="N16" s="1121"/>
      <c r="O16" s="1121"/>
      <c r="P16" s="1121"/>
      <c r="Q16" s="1121"/>
      <c r="AH16" s="11" t="s">
        <v>7</v>
      </c>
      <c r="AI16" s="1121" t="str">
        <f>基本情報!AD23</f>
        <v>株式会社××</v>
      </c>
      <c r="AJ16" s="1121"/>
      <c r="AK16" s="1121"/>
      <c r="AL16" s="1121"/>
      <c r="AM16" s="1121"/>
      <c r="AN16" s="1121"/>
      <c r="AO16" s="1121"/>
      <c r="AP16" s="1121"/>
    </row>
    <row r="17" spans="2:42" ht="24" customHeight="1">
      <c r="I17" s="12" t="s">
        <v>8</v>
      </c>
      <c r="J17" s="1138">
        <f>基本情報!E26</f>
        <v>0</v>
      </c>
      <c r="K17" s="1138"/>
      <c r="L17" s="1138"/>
      <c r="M17" s="1139">
        <f>基本情報!E28</f>
        <v>0</v>
      </c>
      <c r="N17" s="1139"/>
      <c r="O17" s="1139"/>
      <c r="P17" s="1139"/>
      <c r="Q17" s="1140"/>
      <c r="S17" s="95"/>
      <c r="T17" s="95"/>
      <c r="AH17" s="12" t="s">
        <v>8</v>
      </c>
      <c r="AI17" s="1138" t="str">
        <f>基本情報!AD26</f>
        <v>代表取締役</v>
      </c>
      <c r="AJ17" s="1138"/>
      <c r="AK17" s="1138"/>
      <c r="AL17" s="1139" t="str">
        <f>基本情報!AD28</f>
        <v>東京　太郎</v>
      </c>
      <c r="AM17" s="1139"/>
      <c r="AN17" s="1139"/>
      <c r="AO17" s="1139"/>
      <c r="AP17" s="1140"/>
    </row>
    <row r="18" spans="2:42" ht="12.75" customHeight="1">
      <c r="J18" s="1136"/>
      <c r="K18" s="1136"/>
      <c r="L18" s="1116"/>
      <c r="M18" s="1116"/>
      <c r="N18" s="1116"/>
      <c r="O18" s="1116"/>
      <c r="P18" s="1116"/>
      <c r="AI18" s="1136"/>
      <c r="AJ18" s="1136"/>
      <c r="AK18" s="1116"/>
      <c r="AL18" s="1116"/>
      <c r="AM18" s="1116"/>
      <c r="AN18" s="1116"/>
      <c r="AO18" s="1116"/>
    </row>
    <row r="19" spans="2:42" ht="20.25" customHeight="1">
      <c r="I19" s="2" t="s">
        <v>2432</v>
      </c>
      <c r="AH19" s="2" t="s">
        <v>2432</v>
      </c>
    </row>
    <row r="20" spans="2:42" ht="20.25" customHeight="1">
      <c r="I20" s="2" t="s">
        <v>6</v>
      </c>
      <c r="J20" s="1121">
        <f>基本情報!E38</f>
        <v>0</v>
      </c>
      <c r="K20" s="1121"/>
      <c r="L20" s="1121"/>
      <c r="M20" s="1121"/>
      <c r="N20" s="1121"/>
      <c r="O20" s="1121"/>
      <c r="P20" s="1121"/>
      <c r="Q20" s="1121"/>
      <c r="AH20" s="2" t="s">
        <v>6</v>
      </c>
      <c r="AI20" s="1121" t="str">
        <f>基本情報!AD38</f>
        <v>東京都新宿区新宿○-○○-○○</v>
      </c>
      <c r="AJ20" s="1121"/>
      <c r="AK20" s="1121"/>
      <c r="AL20" s="1121"/>
      <c r="AM20" s="1121"/>
      <c r="AN20" s="1121"/>
      <c r="AO20" s="1121"/>
      <c r="AP20" s="1121"/>
    </row>
    <row r="21" spans="2:42" ht="20.25" customHeight="1">
      <c r="I21" s="11" t="s">
        <v>7</v>
      </c>
      <c r="J21" s="1121">
        <f>基本情報!E36</f>
        <v>0</v>
      </c>
      <c r="K21" s="1121"/>
      <c r="L21" s="1121"/>
      <c r="M21" s="1121"/>
      <c r="N21" s="1121"/>
      <c r="O21" s="1121"/>
      <c r="P21" s="1121"/>
      <c r="Q21" s="1121"/>
      <c r="AH21" s="11" t="s">
        <v>7</v>
      </c>
      <c r="AI21" s="1121" t="str">
        <f>基本情報!AD36</f>
        <v>××株式会社</v>
      </c>
      <c r="AJ21" s="1121"/>
      <c r="AK21" s="1121"/>
      <c r="AL21" s="1121"/>
      <c r="AM21" s="1121"/>
      <c r="AN21" s="1121"/>
      <c r="AO21" s="1121"/>
      <c r="AP21" s="1121"/>
    </row>
    <row r="22" spans="2:42" ht="24" customHeight="1">
      <c r="I22" s="12" t="s">
        <v>8</v>
      </c>
      <c r="J22" s="1138">
        <f>基本情報!E39</f>
        <v>0</v>
      </c>
      <c r="K22" s="1138"/>
      <c r="L22" s="1138"/>
      <c r="M22" s="1139">
        <f>基本情報!E41</f>
        <v>0</v>
      </c>
      <c r="N22" s="1139"/>
      <c r="O22" s="1139"/>
      <c r="P22" s="1139"/>
      <c r="Q22" s="1140"/>
      <c r="S22" s="95"/>
      <c r="T22" s="95"/>
      <c r="AH22" s="12" t="s">
        <v>8</v>
      </c>
      <c r="AI22" s="1138" t="str">
        <f>基本情報!AD39</f>
        <v>代表取締役</v>
      </c>
      <c r="AJ22" s="1138"/>
      <c r="AK22" s="1138"/>
      <c r="AL22" s="1139" t="str">
        <f>基本情報!AD41</f>
        <v>新宿　太郎</v>
      </c>
      <c r="AM22" s="1139"/>
      <c r="AN22" s="1139"/>
      <c r="AO22" s="1139"/>
      <c r="AP22" s="1140"/>
    </row>
    <row r="23" spans="2:42" ht="9" customHeight="1">
      <c r="J23" s="1136" t="s">
        <v>9</v>
      </c>
      <c r="K23" s="1136"/>
      <c r="L23" s="1116" t="s">
        <v>9</v>
      </c>
      <c r="M23" s="1116"/>
      <c r="N23" s="1116"/>
      <c r="O23" s="1116"/>
      <c r="P23" s="1116"/>
      <c r="AI23" s="1136" t="s">
        <v>9</v>
      </c>
      <c r="AJ23" s="1136"/>
      <c r="AK23" s="1116" t="s">
        <v>9</v>
      </c>
      <c r="AL23" s="1116"/>
      <c r="AM23" s="1116"/>
      <c r="AN23" s="1116"/>
      <c r="AO23" s="1116"/>
    </row>
    <row r="24" spans="2:42" ht="9" customHeight="1">
      <c r="J24" s="1136" t="s">
        <v>9</v>
      </c>
      <c r="K24" s="1136"/>
      <c r="L24" s="1116" t="s">
        <v>9</v>
      </c>
      <c r="M24" s="1116"/>
      <c r="N24" s="1116"/>
      <c r="O24" s="1116"/>
      <c r="P24" s="1116"/>
      <c r="AI24" s="1136" t="s">
        <v>9</v>
      </c>
      <c r="AJ24" s="1136"/>
      <c r="AK24" s="1116" t="s">
        <v>9</v>
      </c>
      <c r="AL24" s="1116"/>
      <c r="AM24" s="1116"/>
      <c r="AN24" s="1116"/>
      <c r="AO24" s="1116"/>
    </row>
    <row r="25" spans="2:42" ht="25.8">
      <c r="B25" s="1137" t="s">
        <v>523</v>
      </c>
      <c r="C25" s="1137"/>
      <c r="D25" s="1137"/>
      <c r="E25" s="1137"/>
      <c r="F25" s="1137"/>
      <c r="G25" s="1137"/>
      <c r="H25" s="1137"/>
      <c r="I25" s="1137"/>
      <c r="J25" s="1137"/>
      <c r="K25" s="1137"/>
      <c r="L25" s="1137"/>
      <c r="M25" s="1137"/>
      <c r="N25" s="1137"/>
      <c r="O25" s="1137"/>
      <c r="P25" s="1137"/>
      <c r="Q25" s="1137"/>
      <c r="AA25" s="1137" t="s">
        <v>523</v>
      </c>
      <c r="AB25" s="1137"/>
      <c r="AC25" s="1137"/>
      <c r="AD25" s="1137"/>
      <c r="AE25" s="1137"/>
      <c r="AF25" s="1137"/>
      <c r="AG25" s="1137"/>
      <c r="AH25" s="1137"/>
      <c r="AI25" s="1137"/>
      <c r="AJ25" s="1137"/>
      <c r="AK25" s="1137"/>
      <c r="AL25" s="1137"/>
      <c r="AM25" s="1137"/>
      <c r="AN25" s="1137"/>
      <c r="AO25" s="1137"/>
      <c r="AP25" s="1137"/>
    </row>
    <row r="26" spans="2:42" ht="4.8" customHeight="1">
      <c r="Q26" s="13"/>
      <c r="AP26" s="13"/>
    </row>
    <row r="27" spans="2:42" ht="23.4" customHeight="1">
      <c r="C27" s="253" t="s">
        <v>2419</v>
      </c>
      <c r="D27" s="252"/>
      <c r="E27" s="252"/>
      <c r="F27" s="252"/>
      <c r="G27" s="252"/>
      <c r="H27" s="252"/>
      <c r="I27" s="252"/>
      <c r="J27" s="252"/>
      <c r="K27" s="252"/>
      <c r="L27" s="252"/>
      <c r="M27" s="252"/>
      <c r="N27" s="252"/>
      <c r="O27" s="252"/>
      <c r="P27" s="252"/>
      <c r="Q27" s="252"/>
      <c r="AB27" s="253" t="s">
        <v>2419</v>
      </c>
      <c r="AC27" s="252"/>
      <c r="AD27" s="252"/>
      <c r="AE27" s="252"/>
      <c r="AF27" s="252"/>
      <c r="AG27" s="252"/>
      <c r="AH27" s="252"/>
      <c r="AI27" s="252"/>
      <c r="AJ27" s="252"/>
      <c r="AK27" s="252"/>
      <c r="AL27" s="252"/>
      <c r="AM27" s="252"/>
      <c r="AN27" s="252"/>
      <c r="AO27" s="252"/>
      <c r="AP27" s="252"/>
    </row>
    <row r="28" spans="2:42" ht="45" customHeight="1">
      <c r="B28" s="1124" t="s">
        <v>3147</v>
      </c>
      <c r="C28" s="1125"/>
      <c r="D28" s="1125"/>
      <c r="E28" s="1125"/>
      <c r="F28" s="1125"/>
      <c r="G28" s="1125"/>
      <c r="H28" s="1125"/>
      <c r="I28" s="1125"/>
      <c r="J28" s="1125"/>
      <c r="K28" s="1125"/>
      <c r="L28" s="1125"/>
      <c r="M28" s="1125"/>
      <c r="N28" s="1125"/>
      <c r="O28" s="1125"/>
      <c r="P28" s="1125"/>
      <c r="Q28" s="1125"/>
      <c r="AA28" s="1124" t="s">
        <v>3147</v>
      </c>
      <c r="AB28" s="1125"/>
      <c r="AC28" s="1125"/>
      <c r="AD28" s="1125"/>
      <c r="AE28" s="1125"/>
      <c r="AF28" s="1125"/>
      <c r="AG28" s="1125"/>
      <c r="AH28" s="1125"/>
      <c r="AI28" s="1125"/>
      <c r="AJ28" s="1125"/>
      <c r="AK28" s="1125"/>
      <c r="AL28" s="1125"/>
      <c r="AM28" s="1125"/>
      <c r="AN28" s="1125"/>
      <c r="AO28" s="1125"/>
      <c r="AP28" s="1125"/>
    </row>
    <row r="29" spans="2:42" ht="18" customHeight="1">
      <c r="B29" s="1126" t="s">
        <v>10</v>
      </c>
      <c r="C29" s="1126"/>
      <c r="D29" s="1126"/>
      <c r="E29" s="1126"/>
      <c r="F29" s="1126"/>
      <c r="G29" s="1126"/>
      <c r="H29" s="1126"/>
      <c r="I29" s="1126"/>
      <c r="J29" s="1126"/>
      <c r="K29" s="1126"/>
      <c r="L29" s="1126"/>
      <c r="M29" s="1126"/>
      <c r="N29" s="1126"/>
      <c r="O29" s="1126"/>
      <c r="P29" s="1126"/>
      <c r="Q29" s="1126"/>
      <c r="AA29" s="1126" t="s">
        <v>10</v>
      </c>
      <c r="AB29" s="1126"/>
      <c r="AC29" s="1126"/>
      <c r="AD29" s="1126"/>
      <c r="AE29" s="1126"/>
      <c r="AF29" s="1126"/>
      <c r="AG29" s="1126"/>
      <c r="AH29" s="1126"/>
      <c r="AI29" s="1126"/>
      <c r="AJ29" s="1126"/>
      <c r="AK29" s="1126"/>
      <c r="AL29" s="1126"/>
      <c r="AM29" s="1126"/>
      <c r="AN29" s="1126"/>
      <c r="AO29" s="1126"/>
      <c r="AP29" s="1126"/>
    </row>
    <row r="30" spans="2:42" ht="36" customHeight="1">
      <c r="B30" s="14"/>
      <c r="C30" s="1127" t="s">
        <v>524</v>
      </c>
      <c r="D30" s="1128"/>
      <c r="E30" s="1128"/>
      <c r="F30" s="1129"/>
      <c r="G30" s="1130">
        <f>基本情報!E4</f>
        <v>0</v>
      </c>
      <c r="H30" s="1131"/>
      <c r="I30" s="1131"/>
      <c r="J30" s="1131"/>
      <c r="K30" s="1131"/>
      <c r="L30" s="1132">
        <f>基本情報!E3</f>
        <v>0</v>
      </c>
      <c r="M30" s="1133"/>
      <c r="N30" s="1133"/>
      <c r="O30" s="1133"/>
      <c r="P30" s="1134" t="str">
        <f>基本情報!G4</f>
        <v>　</v>
      </c>
      <c r="Q30" s="1135"/>
      <c r="AA30" s="14"/>
      <c r="AB30" s="1127" t="s">
        <v>524</v>
      </c>
      <c r="AC30" s="1128"/>
      <c r="AD30" s="1128"/>
      <c r="AE30" s="1129"/>
      <c r="AF30" s="1130" t="str">
        <f>基本情報!AD4</f>
        <v>○○株式会社 本社工場</v>
      </c>
      <c r="AG30" s="1131"/>
      <c r="AH30" s="1131"/>
      <c r="AI30" s="1131"/>
      <c r="AJ30" s="1131"/>
      <c r="AK30" s="1132" t="str">
        <f>基本情報!AD3</f>
        <v>太陽光発電・蓄電池</v>
      </c>
      <c r="AL30" s="1133"/>
      <c r="AM30" s="1133"/>
      <c r="AN30" s="1133"/>
      <c r="AO30" s="1134" t="str">
        <f>基本情報!AF4</f>
        <v>設備導入事業</v>
      </c>
      <c r="AP30" s="1135"/>
    </row>
    <row r="31" spans="2:42" ht="21" customHeight="1">
      <c r="B31" s="14"/>
      <c r="C31" s="1103" t="s">
        <v>525</v>
      </c>
      <c r="D31" s="1103"/>
      <c r="E31" s="1103"/>
      <c r="F31" s="1118"/>
      <c r="G31" s="17"/>
      <c r="H31" s="17" t="s">
        <v>12</v>
      </c>
      <c r="I31" s="1120">
        <f>基本情報!E6</f>
        <v>0</v>
      </c>
      <c r="J31" s="1120"/>
      <c r="K31" s="1120"/>
      <c r="L31" s="1120"/>
      <c r="M31" s="1120"/>
      <c r="N31" s="1120"/>
      <c r="O31" s="1120"/>
      <c r="P31" s="1120"/>
      <c r="Q31" s="186"/>
      <c r="AA31" s="14"/>
      <c r="AB31" s="1103" t="s">
        <v>525</v>
      </c>
      <c r="AC31" s="1103"/>
      <c r="AD31" s="1103"/>
      <c r="AE31" s="1118"/>
      <c r="AF31" s="17"/>
      <c r="AG31" s="17" t="s">
        <v>12</v>
      </c>
      <c r="AH31" s="1120" t="str">
        <f>基本情報!AD6</f>
        <v>○○株式会社</v>
      </c>
      <c r="AI31" s="1120"/>
      <c r="AJ31" s="1120"/>
      <c r="AK31" s="1120"/>
      <c r="AL31" s="1120"/>
      <c r="AM31" s="1120"/>
      <c r="AN31" s="1120"/>
      <c r="AO31" s="1120"/>
      <c r="AP31" s="186"/>
    </row>
    <row r="32" spans="2:42" ht="21" customHeight="1">
      <c r="B32" s="183"/>
      <c r="C32" s="1106"/>
      <c r="D32" s="1106"/>
      <c r="E32" s="1106"/>
      <c r="F32" s="1119"/>
      <c r="H32" s="2" t="s">
        <v>13</v>
      </c>
      <c r="I32" s="1112">
        <f>基本情報!E12</f>
        <v>0</v>
      </c>
      <c r="J32" s="1112"/>
      <c r="K32" s="1112"/>
      <c r="L32" s="1112"/>
      <c r="M32" s="1112"/>
      <c r="N32" s="1112"/>
      <c r="O32" s="1112"/>
      <c r="P32" s="1112"/>
      <c r="Q32" s="187"/>
      <c r="AA32" s="183"/>
      <c r="AB32" s="1106"/>
      <c r="AC32" s="1106"/>
      <c r="AD32" s="1106"/>
      <c r="AE32" s="1119"/>
      <c r="AG32" s="2" t="s">
        <v>13</v>
      </c>
      <c r="AH32" s="1112" t="str">
        <f>基本情報!AD12</f>
        <v>〇〇課</v>
      </c>
      <c r="AI32" s="1112"/>
      <c r="AJ32" s="1112"/>
      <c r="AK32" s="1112"/>
      <c r="AL32" s="1112"/>
      <c r="AM32" s="1112"/>
      <c r="AN32" s="1112"/>
      <c r="AO32" s="1112"/>
      <c r="AP32" s="187"/>
    </row>
    <row r="33" spans="1:43" ht="21" customHeight="1">
      <c r="B33" s="183"/>
      <c r="C33" s="1106"/>
      <c r="D33" s="1106"/>
      <c r="E33" s="1106"/>
      <c r="F33" s="1119"/>
      <c r="H33" s="25" t="s">
        <v>14</v>
      </c>
      <c r="I33" s="1121">
        <f>基本情報!E14</f>
        <v>0</v>
      </c>
      <c r="J33" s="1121"/>
      <c r="K33" s="1121"/>
      <c r="L33" s="1121"/>
      <c r="M33" s="1121"/>
      <c r="N33" s="1121"/>
      <c r="O33" s="1121"/>
      <c r="P33" s="1121"/>
      <c r="Q33" s="187"/>
      <c r="AA33" s="183"/>
      <c r="AB33" s="1106"/>
      <c r="AC33" s="1106"/>
      <c r="AD33" s="1106"/>
      <c r="AE33" s="1119"/>
      <c r="AG33" s="25" t="s">
        <v>14</v>
      </c>
      <c r="AH33" s="1121" t="str">
        <f>基本情報!AD14</f>
        <v>環境　次郎</v>
      </c>
      <c r="AI33" s="1121"/>
      <c r="AJ33" s="1121"/>
      <c r="AK33" s="1121"/>
      <c r="AL33" s="1121"/>
      <c r="AM33" s="1121"/>
      <c r="AN33" s="1121"/>
      <c r="AO33" s="1121"/>
      <c r="AP33" s="187"/>
    </row>
    <row r="34" spans="1:43" ht="21" customHeight="1">
      <c r="B34" s="183"/>
      <c r="C34" s="1106"/>
      <c r="D34" s="1106"/>
      <c r="E34" s="1106"/>
      <c r="F34" s="1119"/>
      <c r="H34" s="9" t="s">
        <v>531</v>
      </c>
      <c r="I34" s="1112">
        <f>基本情報!E15</f>
        <v>0</v>
      </c>
      <c r="J34" s="1113"/>
      <c r="K34" s="1113"/>
      <c r="L34" s="1112" t="str">
        <f>IF(基本情報!E16="","",IF(基本情報!E16&gt;="","携帯電話","　"))</f>
        <v/>
      </c>
      <c r="M34" s="1112"/>
      <c r="N34" s="1115">
        <f>基本情報!E16</f>
        <v>0</v>
      </c>
      <c r="O34" s="1115"/>
      <c r="P34" s="1115"/>
      <c r="Q34" s="1122"/>
      <c r="AA34" s="183"/>
      <c r="AB34" s="1106"/>
      <c r="AC34" s="1106"/>
      <c r="AD34" s="1106"/>
      <c r="AE34" s="1119"/>
      <c r="AG34" s="9" t="s">
        <v>531</v>
      </c>
      <c r="AH34" s="1112" t="str">
        <f>基本情報!AD15</f>
        <v>00-0000-0000</v>
      </c>
      <c r="AI34" s="1113"/>
      <c r="AJ34" s="1113"/>
      <c r="AK34" s="1112" t="str">
        <f>IF(基本情報!AD16="","",IF(基本情報!AD16&gt;="","携帯電話","　"))</f>
        <v>携帯電話</v>
      </c>
      <c r="AL34" s="1112"/>
      <c r="AM34" s="1115" t="str">
        <f>基本情報!AD16</f>
        <v>000-0000-0000</v>
      </c>
      <c r="AN34" s="1115"/>
      <c r="AO34" s="1115"/>
      <c r="AP34" s="1122"/>
    </row>
    <row r="35" spans="1:43" ht="21" customHeight="1">
      <c r="B35" s="183"/>
      <c r="C35" s="1106"/>
      <c r="D35" s="1106"/>
      <c r="E35" s="1106"/>
      <c r="F35" s="1119"/>
      <c r="H35" s="9" t="s">
        <v>529</v>
      </c>
      <c r="I35" s="1121">
        <f>基本情報!E17</f>
        <v>0</v>
      </c>
      <c r="J35" s="1121"/>
      <c r="K35" s="1121"/>
      <c r="L35" s="1121"/>
      <c r="M35" s="1121"/>
      <c r="N35" s="1121"/>
      <c r="O35" s="1121"/>
      <c r="P35" s="1123"/>
      <c r="Q35" s="188"/>
      <c r="AA35" s="183"/>
      <c r="AB35" s="1106"/>
      <c r="AC35" s="1106"/>
      <c r="AD35" s="1106"/>
      <c r="AE35" s="1119"/>
      <c r="AG35" s="9" t="s">
        <v>529</v>
      </c>
      <c r="AH35" s="1121" t="str">
        <f>基本情報!AD17</f>
        <v>×××0000＠××××.co.jp</v>
      </c>
      <c r="AI35" s="1121"/>
      <c r="AJ35" s="1121"/>
      <c r="AK35" s="1121"/>
      <c r="AL35" s="1121"/>
      <c r="AM35" s="1121"/>
      <c r="AN35" s="1121"/>
      <c r="AO35" s="1123"/>
      <c r="AP35" s="188"/>
    </row>
    <row r="36" spans="1:43" ht="23.4" customHeight="1">
      <c r="B36" s="14"/>
      <c r="C36" s="1103" t="s">
        <v>2445</v>
      </c>
      <c r="D36" s="1104"/>
      <c r="E36" s="1104"/>
      <c r="F36" s="1105"/>
      <c r="G36" s="17"/>
      <c r="H36" s="17" t="s">
        <v>526</v>
      </c>
      <c r="I36" s="1108">
        <f>基本情報!E36</f>
        <v>0</v>
      </c>
      <c r="J36" s="1109"/>
      <c r="K36" s="1109"/>
      <c r="L36" s="1109"/>
      <c r="M36" s="1109"/>
      <c r="N36" s="1109"/>
      <c r="O36" s="1109"/>
      <c r="P36" s="1109"/>
      <c r="Q36" s="189"/>
      <c r="T36" s="95"/>
      <c r="AA36" s="14"/>
      <c r="AB36" s="1103" t="s">
        <v>2445</v>
      </c>
      <c r="AC36" s="1104"/>
      <c r="AD36" s="1104"/>
      <c r="AE36" s="1105"/>
      <c r="AF36" s="17"/>
      <c r="AG36" s="17" t="s">
        <v>526</v>
      </c>
      <c r="AH36" s="1108" t="str">
        <f>基本情報!AD36</f>
        <v>××株式会社</v>
      </c>
      <c r="AI36" s="1109"/>
      <c r="AJ36" s="1109"/>
      <c r="AK36" s="1109"/>
      <c r="AL36" s="1109"/>
      <c r="AM36" s="1109"/>
      <c r="AN36" s="1109"/>
      <c r="AO36" s="1109"/>
      <c r="AP36" s="189"/>
    </row>
    <row r="37" spans="1:43" ht="23.4" customHeight="1">
      <c r="B37" s="183"/>
      <c r="C37" s="1106"/>
      <c r="D37" s="1029"/>
      <c r="E37" s="1029"/>
      <c r="F37" s="1107"/>
      <c r="H37" s="2" t="s">
        <v>527</v>
      </c>
      <c r="I37" s="1110">
        <f>基本情報!E42</f>
        <v>0</v>
      </c>
      <c r="J37" s="1111"/>
      <c r="K37" s="1111"/>
      <c r="L37" s="1111"/>
      <c r="M37" s="1111"/>
      <c r="N37" s="1111"/>
      <c r="O37" s="1111"/>
      <c r="P37" s="1111"/>
      <c r="Q37" s="190"/>
      <c r="T37" s="90"/>
      <c r="AA37" s="183"/>
      <c r="AB37" s="1106"/>
      <c r="AC37" s="1029"/>
      <c r="AD37" s="1029"/>
      <c r="AE37" s="1107"/>
      <c r="AG37" s="2" t="s">
        <v>527</v>
      </c>
      <c r="AH37" s="1110" t="str">
        <f>基本情報!AD42</f>
        <v>○○課</v>
      </c>
      <c r="AI37" s="1111"/>
      <c r="AJ37" s="1111"/>
      <c r="AK37" s="1111"/>
      <c r="AL37" s="1111"/>
      <c r="AM37" s="1111"/>
      <c r="AN37" s="1111"/>
      <c r="AO37" s="1111"/>
      <c r="AP37" s="190"/>
    </row>
    <row r="38" spans="1:43" ht="23.4" customHeight="1">
      <c r="B38" s="183"/>
      <c r="C38" s="1029"/>
      <c r="D38" s="1029"/>
      <c r="E38" s="1029"/>
      <c r="F38" s="1107"/>
      <c r="H38" s="2" t="s">
        <v>528</v>
      </c>
      <c r="I38" s="1110">
        <f>基本情報!E44</f>
        <v>0</v>
      </c>
      <c r="J38" s="1111"/>
      <c r="K38" s="1111"/>
      <c r="L38" s="1111"/>
      <c r="M38" s="1111"/>
      <c r="N38" s="1111"/>
      <c r="O38" s="1111"/>
      <c r="P38" s="1111"/>
      <c r="Q38" s="190"/>
      <c r="T38" s="95"/>
      <c r="AA38" s="183"/>
      <c r="AB38" s="1029"/>
      <c r="AC38" s="1029"/>
      <c r="AD38" s="1029"/>
      <c r="AE38" s="1107"/>
      <c r="AG38" s="2" t="s">
        <v>528</v>
      </c>
      <c r="AH38" s="1110" t="str">
        <f>基本情報!AD44</f>
        <v>新宿　次郎</v>
      </c>
      <c r="AI38" s="1111"/>
      <c r="AJ38" s="1111"/>
      <c r="AK38" s="1111"/>
      <c r="AL38" s="1111"/>
      <c r="AM38" s="1111"/>
      <c r="AN38" s="1111"/>
      <c r="AO38" s="1111"/>
      <c r="AP38" s="190"/>
    </row>
    <row r="39" spans="1:43" ht="23.4" customHeight="1">
      <c r="B39" s="183"/>
      <c r="C39" s="1029"/>
      <c r="D39" s="1029"/>
      <c r="E39" s="1029"/>
      <c r="F39" s="1107"/>
      <c r="H39" s="2" t="s">
        <v>530</v>
      </c>
      <c r="I39" s="1112">
        <f>基本情報!E45</f>
        <v>0</v>
      </c>
      <c r="J39" s="1113"/>
      <c r="K39" s="1113"/>
      <c r="L39" s="1112" t="str">
        <f>IF(基本情報!E46="","",IF(基本情報!E46&gt;="","携帯電話","　"))</f>
        <v/>
      </c>
      <c r="M39" s="1114"/>
      <c r="N39" s="1115">
        <f>基本情報!E46</f>
        <v>0</v>
      </c>
      <c r="O39" s="1116"/>
      <c r="P39" s="1116"/>
      <c r="Q39" s="1117"/>
      <c r="T39" s="95"/>
      <c r="AA39" s="183"/>
      <c r="AB39" s="1029"/>
      <c r="AC39" s="1029"/>
      <c r="AD39" s="1029"/>
      <c r="AE39" s="1107"/>
      <c r="AG39" s="2" t="s">
        <v>530</v>
      </c>
      <c r="AH39" s="1112" t="str">
        <f>基本情報!AD45</f>
        <v>00-0000-0000</v>
      </c>
      <c r="AI39" s="1113"/>
      <c r="AJ39" s="1113"/>
      <c r="AK39" s="1112" t="str">
        <f>IF(基本情報!AD46="","",IF(基本情報!AD46&gt;="","携帯電話","　"))</f>
        <v>携帯電話</v>
      </c>
      <c r="AL39" s="1114"/>
      <c r="AM39" s="1115" t="str">
        <f>基本情報!AD46</f>
        <v>000-0000-0000</v>
      </c>
      <c r="AN39" s="1116"/>
      <c r="AO39" s="1116"/>
      <c r="AP39" s="1117"/>
    </row>
    <row r="40" spans="1:43" ht="23.4" customHeight="1">
      <c r="B40" s="183"/>
      <c r="C40" s="1029"/>
      <c r="D40" s="1029"/>
      <c r="E40" s="1029"/>
      <c r="F40" s="1107"/>
      <c r="G40" s="183"/>
      <c r="H40" s="2" t="s">
        <v>529</v>
      </c>
      <c r="I40" s="1110">
        <f>基本情報!E47</f>
        <v>0</v>
      </c>
      <c r="J40" s="1111"/>
      <c r="K40" s="1111"/>
      <c r="L40" s="1111"/>
      <c r="M40" s="1111"/>
      <c r="N40" s="1111"/>
      <c r="O40" s="1111"/>
      <c r="P40" s="1111"/>
      <c r="Q40" s="190"/>
      <c r="T40" s="95"/>
      <c r="AA40" s="183"/>
      <c r="AB40" s="1029"/>
      <c r="AC40" s="1029"/>
      <c r="AD40" s="1029"/>
      <c r="AE40" s="1107"/>
      <c r="AF40" s="183"/>
      <c r="AG40" s="2" t="s">
        <v>529</v>
      </c>
      <c r="AH40" s="1110" t="str">
        <f>基本情報!AD47</f>
        <v>×××0000＠××××.co.jp</v>
      </c>
      <c r="AI40" s="1111"/>
      <c r="AJ40" s="1111"/>
      <c r="AK40" s="1111"/>
      <c r="AL40" s="1111"/>
      <c r="AM40" s="1111"/>
      <c r="AN40" s="1111"/>
      <c r="AO40" s="1111"/>
      <c r="AP40" s="190"/>
    </row>
    <row r="41" spans="1:43" ht="16.5" customHeight="1">
      <c r="A41" s="4"/>
      <c r="B41" s="266"/>
      <c r="C41" s="267"/>
      <c r="D41" s="268"/>
      <c r="E41" s="264"/>
      <c r="F41" s="264"/>
      <c r="G41" s="264"/>
      <c r="H41" s="264"/>
      <c r="I41" s="264"/>
      <c r="J41" s="264"/>
      <c r="K41" s="264"/>
      <c r="L41" s="264"/>
      <c r="M41" s="264"/>
      <c r="N41" s="264"/>
      <c r="O41" s="265"/>
      <c r="P41" s="265"/>
      <c r="Q41" s="265"/>
      <c r="Z41" s="4"/>
      <c r="AA41" s="266"/>
      <c r="AB41" s="267"/>
      <c r="AC41" s="268"/>
      <c r="AD41" s="264"/>
      <c r="AE41" s="264"/>
      <c r="AF41" s="264"/>
      <c r="AG41" s="264"/>
      <c r="AH41" s="264"/>
      <c r="AI41" s="264"/>
      <c r="AJ41" s="264"/>
      <c r="AK41" s="264"/>
      <c r="AL41" s="264"/>
      <c r="AM41" s="264"/>
      <c r="AN41" s="265"/>
      <c r="AO41" s="265"/>
      <c r="AP41" s="265"/>
    </row>
    <row r="42" spans="1:43" ht="16.8" customHeight="1">
      <c r="A42" s="4"/>
      <c r="B42" s="269"/>
      <c r="C42" s="4" t="s">
        <v>2443</v>
      </c>
      <c r="D42" s="4"/>
      <c r="E42" s="4"/>
      <c r="F42" s="4"/>
      <c r="G42" s="4"/>
      <c r="H42" s="4"/>
      <c r="I42" s="4"/>
      <c r="J42" s="4"/>
      <c r="K42" s="4"/>
      <c r="L42" s="4"/>
      <c r="M42" s="4"/>
      <c r="N42" s="4"/>
      <c r="O42" s="4"/>
      <c r="P42" s="4"/>
      <c r="Q42" s="4"/>
      <c r="T42" s="95"/>
      <c r="Z42" s="4"/>
      <c r="AA42" s="269"/>
      <c r="AB42" s="4" t="s">
        <v>2443</v>
      </c>
      <c r="AC42" s="4"/>
      <c r="AD42" s="4"/>
      <c r="AE42" s="4"/>
      <c r="AF42" s="4"/>
      <c r="AG42" s="4"/>
      <c r="AH42" s="4"/>
      <c r="AI42" s="4"/>
      <c r="AJ42" s="4"/>
      <c r="AK42" s="4"/>
      <c r="AL42" s="4"/>
      <c r="AM42" s="4"/>
      <c r="AN42" s="4"/>
      <c r="AO42" s="4"/>
      <c r="AP42" s="4"/>
    </row>
    <row r="43" spans="1:43" ht="16.8" customHeight="1">
      <c r="A43" s="4"/>
      <c r="B43" s="269"/>
      <c r="C43" s="4"/>
      <c r="D43" s="4" t="s">
        <v>2444</v>
      </c>
      <c r="E43" s="4"/>
      <c r="F43" s="4"/>
      <c r="G43" s="4"/>
      <c r="H43" s="4"/>
      <c r="I43" s="4"/>
      <c r="J43" s="4"/>
      <c r="K43" s="4"/>
      <c r="L43" s="4"/>
      <c r="M43" s="4"/>
      <c r="N43" s="4"/>
      <c r="O43" s="4"/>
      <c r="P43" s="4"/>
      <c r="Q43" s="4"/>
      <c r="T43" s="184"/>
      <c r="Z43" s="4"/>
      <c r="AA43" s="269"/>
      <c r="AB43" s="4"/>
      <c r="AC43" s="4" t="s">
        <v>2444</v>
      </c>
      <c r="AD43" s="4"/>
      <c r="AE43" s="4"/>
      <c r="AF43" s="4"/>
      <c r="AG43" s="4"/>
      <c r="AH43" s="4"/>
      <c r="AI43" s="4"/>
      <c r="AJ43" s="4"/>
      <c r="AK43" s="4"/>
      <c r="AL43" s="4"/>
      <c r="AM43" s="4"/>
      <c r="AN43" s="4"/>
      <c r="AO43" s="4"/>
      <c r="AP43" s="4"/>
    </row>
    <row r="44" spans="1:43" ht="16.8" customHeight="1">
      <c r="C44" s="185"/>
      <c r="D44" s="2" t="s">
        <v>2454</v>
      </c>
      <c r="AB44" s="185"/>
      <c r="AC44" s="2" t="s">
        <v>2454</v>
      </c>
    </row>
    <row r="45" spans="1:43" ht="11.25" customHeight="1">
      <c r="C45" s="34"/>
      <c r="AB45" s="34"/>
    </row>
    <row r="46" spans="1:43" ht="13.5" customHeight="1">
      <c r="C46" s="34"/>
      <c r="Q46" s="161"/>
      <c r="AB46" s="34"/>
      <c r="AP46" s="161"/>
    </row>
    <row r="48" spans="1:43">
      <c r="F48" s="3"/>
      <c r="G48" s="3"/>
      <c r="H48" s="3"/>
      <c r="I48" s="3"/>
      <c r="J48" s="3"/>
      <c r="K48" s="3"/>
      <c r="L48" s="3"/>
      <c r="M48" s="2"/>
      <c r="N48" s="2"/>
      <c r="O48" s="2"/>
      <c r="P48" s="2"/>
      <c r="Q48" s="2"/>
      <c r="R48" s="2"/>
      <c r="AE48" s="3"/>
      <c r="AF48" s="3"/>
      <c r="AG48" s="3"/>
      <c r="AH48" s="3"/>
      <c r="AI48" s="3"/>
      <c r="AJ48" s="3"/>
      <c r="AK48" s="3"/>
      <c r="AL48" s="2"/>
      <c r="AM48" s="2"/>
      <c r="AN48" s="2"/>
      <c r="AO48" s="2"/>
      <c r="AP48" s="2"/>
      <c r="AQ48" s="2"/>
    </row>
    <row r="49" spans="6:43">
      <c r="F49" s="3"/>
      <c r="G49" s="3"/>
      <c r="H49" s="3"/>
      <c r="I49" s="3"/>
      <c r="J49" s="3"/>
      <c r="K49" s="3"/>
      <c r="L49" s="3"/>
      <c r="M49" s="2"/>
      <c r="N49" s="2"/>
      <c r="O49" s="2"/>
      <c r="P49" s="2"/>
      <c r="Q49" s="2"/>
      <c r="R49" s="2"/>
      <c r="AE49" s="3"/>
      <c r="AF49" s="3"/>
      <c r="AG49" s="3"/>
      <c r="AH49" s="3"/>
      <c r="AI49" s="3"/>
      <c r="AJ49" s="3"/>
      <c r="AK49" s="3"/>
      <c r="AL49" s="2"/>
      <c r="AM49" s="2"/>
      <c r="AN49" s="2"/>
      <c r="AO49" s="2"/>
      <c r="AP49" s="2"/>
      <c r="AQ49" s="2"/>
    </row>
    <row r="50" spans="6:43">
      <c r="F50" s="3"/>
      <c r="G50" s="3"/>
      <c r="H50" s="3"/>
      <c r="I50" s="3"/>
      <c r="J50" s="3"/>
      <c r="K50" s="3"/>
      <c r="L50" s="3"/>
      <c r="M50" s="2"/>
      <c r="N50" s="2"/>
      <c r="O50" s="2"/>
      <c r="P50" s="2"/>
      <c r="Q50" s="2"/>
      <c r="R50" s="2"/>
      <c r="AE50" s="3"/>
      <c r="AF50" s="3"/>
      <c r="AG50" s="3"/>
      <c r="AH50" s="3"/>
      <c r="AI50" s="3"/>
      <c r="AJ50" s="3"/>
      <c r="AK50" s="3"/>
      <c r="AL50" s="2"/>
      <c r="AM50" s="2"/>
      <c r="AN50" s="2"/>
      <c r="AO50" s="2"/>
      <c r="AP50" s="2"/>
      <c r="AQ50" s="2"/>
    </row>
    <row r="51" spans="6:43">
      <c r="F51" s="3"/>
      <c r="G51" s="3"/>
      <c r="H51" s="3"/>
      <c r="I51" s="3"/>
      <c r="J51" s="3"/>
      <c r="K51" s="3"/>
      <c r="L51" s="3"/>
      <c r="M51" s="2"/>
      <c r="N51" s="2"/>
      <c r="O51" s="2"/>
      <c r="P51" s="2"/>
      <c r="Q51" s="2"/>
      <c r="R51" s="2"/>
      <c r="AE51" s="3"/>
      <c r="AF51" s="3"/>
      <c r="AG51" s="3"/>
      <c r="AH51" s="3"/>
      <c r="AI51" s="3"/>
      <c r="AJ51" s="3"/>
      <c r="AK51" s="3"/>
      <c r="AL51" s="2"/>
      <c r="AM51" s="2"/>
      <c r="AN51" s="2"/>
      <c r="AO51" s="2"/>
      <c r="AP51" s="2"/>
      <c r="AQ51" s="2"/>
    </row>
    <row r="52" spans="6:43">
      <c r="F52" s="3"/>
      <c r="G52" s="3"/>
      <c r="H52" s="3"/>
      <c r="I52" s="3"/>
      <c r="J52" s="3"/>
      <c r="K52" s="3"/>
      <c r="L52" s="3"/>
      <c r="M52" s="2"/>
      <c r="N52" s="2"/>
      <c r="O52" s="2"/>
      <c r="P52" s="2"/>
      <c r="Q52" s="2"/>
      <c r="R52" s="2"/>
      <c r="AE52" s="3"/>
      <c r="AF52" s="3"/>
      <c r="AG52" s="3"/>
      <c r="AH52" s="3"/>
      <c r="AI52" s="3"/>
      <c r="AJ52" s="3"/>
      <c r="AK52" s="3"/>
      <c r="AL52" s="2"/>
      <c r="AM52" s="2"/>
      <c r="AN52" s="2"/>
      <c r="AO52" s="2"/>
      <c r="AP52" s="2"/>
      <c r="AQ52" s="2"/>
    </row>
  </sheetData>
  <sheetProtection algorithmName="SHA-512" hashValue="XDvNKCVYot5K+RjcYm+une9YvnDZTMzGSiHaOULm2rMEw48MngIgeGUQli+EUGAA3sR3yReZAal2pF9OPJgQKw==" saltValue="7DRH6WIyOg6jEWr4fgi8Tg==" spinCount="100000" sheet="1" formatCells="0"/>
  <mergeCells count="90">
    <mergeCell ref="P30:Q30"/>
    <mergeCell ref="J23:K23"/>
    <mergeCell ref="B29:Q29"/>
    <mergeCell ref="L23:P23"/>
    <mergeCell ref="C30:F30"/>
    <mergeCell ref="J24:K24"/>
    <mergeCell ref="L24:P24"/>
    <mergeCell ref="B25:Q25"/>
    <mergeCell ref="B28:Q28"/>
    <mergeCell ref="G30:K30"/>
    <mergeCell ref="L30:O30"/>
    <mergeCell ref="C36:F40"/>
    <mergeCell ref="C31:F35"/>
    <mergeCell ref="I31:P31"/>
    <mergeCell ref="I37:P37"/>
    <mergeCell ref="I38:P38"/>
    <mergeCell ref="I40:P40"/>
    <mergeCell ref="I36:P36"/>
    <mergeCell ref="I35:P35"/>
    <mergeCell ref="I32:P32"/>
    <mergeCell ref="I34:K34"/>
    <mergeCell ref="I39:K39"/>
    <mergeCell ref="L34:M34"/>
    <mergeCell ref="N34:Q34"/>
    <mergeCell ref="L39:M39"/>
    <mergeCell ref="N39:Q39"/>
    <mergeCell ref="I33:P33"/>
    <mergeCell ref="J11:Q11"/>
    <mergeCell ref="J12:L12"/>
    <mergeCell ref="K3:L3"/>
    <mergeCell ref="J10:K10"/>
    <mergeCell ref="L10:Q10"/>
    <mergeCell ref="M12:Q12"/>
    <mergeCell ref="J13:K13"/>
    <mergeCell ref="L13:P13"/>
    <mergeCell ref="J15:Q15"/>
    <mergeCell ref="J16:Q16"/>
    <mergeCell ref="J17:L17"/>
    <mergeCell ref="M17:Q17"/>
    <mergeCell ref="J18:K18"/>
    <mergeCell ref="L18:P18"/>
    <mergeCell ref="J20:Q20"/>
    <mergeCell ref="J21:Q21"/>
    <mergeCell ref="J22:L22"/>
    <mergeCell ref="M22:Q22"/>
    <mergeCell ref="AJ3:AK3"/>
    <mergeCell ref="AI10:AJ10"/>
    <mergeCell ref="AK10:AP10"/>
    <mergeCell ref="AI11:AP11"/>
    <mergeCell ref="AI12:AK12"/>
    <mergeCell ref="AL12:AP12"/>
    <mergeCell ref="AI13:AJ13"/>
    <mergeCell ref="AK13:AO13"/>
    <mergeCell ref="AI15:AP15"/>
    <mergeCell ref="AI16:AP16"/>
    <mergeCell ref="AI17:AK17"/>
    <mergeCell ref="AL17:AP17"/>
    <mergeCell ref="AI18:AJ18"/>
    <mergeCell ref="AK18:AO18"/>
    <mergeCell ref="AI20:AP20"/>
    <mergeCell ref="AI21:AP21"/>
    <mergeCell ref="AI22:AK22"/>
    <mergeCell ref="AL22:AP22"/>
    <mergeCell ref="AI23:AJ23"/>
    <mergeCell ref="AK23:AO23"/>
    <mergeCell ref="AI24:AJ24"/>
    <mergeCell ref="AK24:AO24"/>
    <mergeCell ref="AA25:AP25"/>
    <mergeCell ref="AA28:AP28"/>
    <mergeCell ref="AA29:AP29"/>
    <mergeCell ref="AB30:AE30"/>
    <mergeCell ref="AF30:AJ30"/>
    <mergeCell ref="AK30:AN30"/>
    <mergeCell ref="AO30:AP30"/>
    <mergeCell ref="AB31:AE35"/>
    <mergeCell ref="AH31:AO31"/>
    <mergeCell ref="AH32:AO32"/>
    <mergeCell ref="AH33:AO33"/>
    <mergeCell ref="AH34:AJ34"/>
    <mergeCell ref="AK34:AL34"/>
    <mergeCell ref="AM34:AP34"/>
    <mergeCell ref="AH35:AO35"/>
    <mergeCell ref="AB36:AE40"/>
    <mergeCell ref="AH36:AO36"/>
    <mergeCell ref="AH37:AO37"/>
    <mergeCell ref="AH38:AO38"/>
    <mergeCell ref="AH39:AJ39"/>
    <mergeCell ref="AK39:AL39"/>
    <mergeCell ref="AM39:AP39"/>
    <mergeCell ref="AH40:AO40"/>
  </mergeCells>
  <phoneticPr fontId="9"/>
  <pageMargins left="0.70866141732283472" right="0.70866141732283472" top="0.74803149606299213" bottom="0.74803149606299213" header="0.31496062992125984" footer="0.31496062992125984"/>
  <pageSetup paperSize="9" scale="95" orientation="portrait" blackAndWhite="1" copies="2" r:id="rId1"/>
  <ignoredErrors>
    <ignoredError sqref="J20:Q21 J15:Q15 G31:Q33 I36:P38 G34:K34 I40:P40 J39:K39 J35:P35 J17:P17 K16:Q16 H30:J30 P30:Q30 J22:P22"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00"/>
  </sheetPr>
  <dimension ref="A1:AR59"/>
  <sheetViews>
    <sheetView showGridLines="0" showZeros="0" view="pageBreakPreview" topLeftCell="A7" zoomScale="70" zoomScaleNormal="100" zoomScaleSheetLayoutView="70" workbookViewId="0">
      <selection activeCell="AV17" sqref="AV17"/>
    </sheetView>
  </sheetViews>
  <sheetFormatPr defaultColWidth="9" defaultRowHeight="13.2"/>
  <cols>
    <col min="1" max="1" width="1.6640625" style="2" customWidth="1"/>
    <col min="2" max="2" width="0.88671875" style="2" customWidth="1"/>
    <col min="3" max="3" width="2.6640625" style="2" customWidth="1"/>
    <col min="4" max="4" width="0.8867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88671875" style="3" customWidth="1"/>
    <col min="19" max="25" width="0" style="2" hidden="1" customWidth="1"/>
    <col min="26" max="26" width="16" style="2" customWidth="1"/>
    <col min="27" max="27" width="1.6640625" style="2" customWidth="1"/>
    <col min="28" max="28" width="0.88671875" style="2" customWidth="1"/>
    <col min="29" max="29" width="2.6640625" style="2" customWidth="1"/>
    <col min="30" max="30" width="0.88671875" style="2" customWidth="1"/>
    <col min="31" max="31" width="13.6640625" style="2" customWidth="1"/>
    <col min="32" max="32" width="11.44140625" style="2" customWidth="1"/>
    <col min="33" max="33" width="0.77734375" style="2" customWidth="1"/>
    <col min="34" max="34" width="11.109375" style="2" customWidth="1"/>
    <col min="35" max="35" width="9.109375" style="2" customWidth="1"/>
    <col min="36" max="37" width="4.88671875" style="2" customWidth="1"/>
    <col min="38" max="38" width="4.6640625" style="2" customWidth="1"/>
    <col min="39" max="43" width="4.6640625" style="3" customWidth="1"/>
    <col min="44" max="44" width="1.88671875" style="3" customWidth="1"/>
    <col min="45" max="16384" width="9" style="2"/>
  </cols>
  <sheetData>
    <row r="1" spans="1:43" ht="15" customHeight="1">
      <c r="A1" s="1" t="s">
        <v>2474</v>
      </c>
      <c r="Q1" s="3" t="s">
        <v>566</v>
      </c>
      <c r="AA1" s="1" t="s">
        <v>2474</v>
      </c>
      <c r="AQ1" s="3" t="s">
        <v>566</v>
      </c>
    </row>
    <row r="2" spans="1:43" ht="7.5" customHeight="1">
      <c r="J2" s="162"/>
      <c r="K2" s="163"/>
      <c r="L2" s="163"/>
      <c r="M2" s="164"/>
      <c r="N2" s="164"/>
      <c r="O2" s="164"/>
      <c r="P2" s="164"/>
      <c r="Q2" s="164"/>
      <c r="AJ2" s="162"/>
      <c r="AK2" s="163"/>
      <c r="AL2" s="163"/>
      <c r="AM2" s="164"/>
      <c r="AN2" s="164"/>
      <c r="AO2" s="164"/>
      <c r="AP2" s="164"/>
      <c r="AQ2" s="164"/>
    </row>
    <row r="3" spans="1:43" ht="27" customHeight="1">
      <c r="C3" s="253" t="s">
        <v>2420</v>
      </c>
      <c r="D3" s="253"/>
      <c r="E3" s="253"/>
      <c r="F3" s="253"/>
      <c r="G3" s="253"/>
      <c r="H3" s="254"/>
      <c r="I3" s="255"/>
      <c r="J3" s="254"/>
      <c r="K3" s="254"/>
      <c r="L3" s="254"/>
      <c r="M3" s="254"/>
      <c r="N3" s="254"/>
      <c r="O3" s="254"/>
      <c r="P3" s="254"/>
      <c r="Q3" s="254"/>
      <c r="AC3" s="253" t="s">
        <v>2420</v>
      </c>
      <c r="AD3" s="253"/>
      <c r="AE3" s="253"/>
      <c r="AF3" s="253"/>
      <c r="AG3" s="253"/>
      <c r="AH3" s="254"/>
      <c r="AI3" s="255"/>
      <c r="AJ3" s="254"/>
      <c r="AK3" s="254"/>
      <c r="AL3" s="254"/>
      <c r="AM3" s="254"/>
      <c r="AN3" s="254"/>
      <c r="AO3" s="254"/>
      <c r="AP3" s="254"/>
      <c r="AQ3" s="254"/>
    </row>
    <row r="4" spans="1:43" ht="9.6" customHeight="1">
      <c r="H4" s="162"/>
      <c r="I4" s="162"/>
      <c r="J4" s="166"/>
      <c r="K4" s="166"/>
      <c r="L4" s="163"/>
      <c r="M4" s="163"/>
      <c r="N4" s="163"/>
      <c r="O4" s="163"/>
      <c r="P4" s="163"/>
      <c r="Q4" s="166"/>
      <c r="AH4" s="162"/>
      <c r="AI4" s="162"/>
      <c r="AJ4" s="166"/>
      <c r="AK4" s="166"/>
      <c r="AL4" s="163"/>
      <c r="AM4" s="163"/>
      <c r="AN4" s="163"/>
      <c r="AO4" s="163"/>
      <c r="AP4" s="163"/>
      <c r="AQ4" s="166"/>
    </row>
    <row r="5" spans="1:43" ht="12.75" customHeight="1">
      <c r="C5" s="2" t="s">
        <v>3116</v>
      </c>
      <c r="H5" s="162"/>
      <c r="I5" s="162"/>
      <c r="J5" s="166"/>
      <c r="K5" s="166"/>
      <c r="L5" s="163"/>
      <c r="M5" s="163"/>
      <c r="N5" s="163"/>
      <c r="O5" s="163"/>
      <c r="P5" s="163"/>
      <c r="Q5" s="166"/>
      <c r="AC5" s="2" t="s">
        <v>3116</v>
      </c>
      <c r="AH5" s="162"/>
      <c r="AI5" s="162"/>
      <c r="AJ5" s="166"/>
      <c r="AK5" s="166"/>
      <c r="AL5" s="163"/>
      <c r="AM5" s="163"/>
      <c r="AN5" s="163"/>
      <c r="AO5" s="163"/>
      <c r="AP5" s="163"/>
      <c r="AQ5" s="166"/>
    </row>
    <row r="6" spans="1:43">
      <c r="J6" s="1145"/>
      <c r="K6" s="1145"/>
      <c r="L6" s="165"/>
      <c r="M6" s="166"/>
      <c r="N6" s="165"/>
      <c r="O6" s="167"/>
      <c r="P6" s="165"/>
      <c r="Q6" s="167"/>
      <c r="AJ6" s="1145"/>
      <c r="AK6" s="1145"/>
      <c r="AL6" s="165"/>
      <c r="AM6" s="166"/>
      <c r="AN6" s="165"/>
      <c r="AO6" s="167"/>
      <c r="AP6" s="165"/>
      <c r="AQ6" s="167"/>
    </row>
    <row r="7" spans="1:43" ht="9" customHeight="1">
      <c r="G7" s="22"/>
      <c r="H7" s="22"/>
      <c r="J7" s="166"/>
      <c r="K7" s="166"/>
      <c r="L7" s="168"/>
      <c r="M7" s="166"/>
      <c r="N7" s="168"/>
      <c r="O7" s="167"/>
      <c r="P7" s="168"/>
      <c r="Q7" s="167"/>
      <c r="AG7" s="22"/>
      <c r="AH7" s="22"/>
      <c r="AJ7" s="166"/>
      <c r="AK7" s="166"/>
      <c r="AL7" s="168"/>
      <c r="AM7" s="166"/>
      <c r="AN7" s="168"/>
      <c r="AO7" s="167"/>
      <c r="AP7" s="168"/>
      <c r="AQ7" s="167"/>
    </row>
    <row r="8" spans="1:43" ht="21" customHeight="1">
      <c r="B8" s="197"/>
      <c r="C8" s="1146" t="s">
        <v>2433</v>
      </c>
      <c r="D8" s="1147"/>
      <c r="E8" s="1147"/>
      <c r="F8" s="1148"/>
      <c r="G8" s="17"/>
      <c r="H8" s="17" t="s">
        <v>532</v>
      </c>
      <c r="I8" s="17"/>
      <c r="J8" s="17"/>
      <c r="K8" s="1154">
        <f>共通様式_全体!F6</f>
        <v>0</v>
      </c>
      <c r="L8" s="1155"/>
      <c r="M8" s="1155"/>
      <c r="N8" s="1155"/>
      <c r="O8" s="1155"/>
      <c r="P8" s="18" t="s">
        <v>11</v>
      </c>
      <c r="Q8" s="19"/>
      <c r="AB8" s="197"/>
      <c r="AC8" s="1146" t="s">
        <v>2433</v>
      </c>
      <c r="AD8" s="1147"/>
      <c r="AE8" s="1147"/>
      <c r="AF8" s="1148"/>
      <c r="AG8" s="17"/>
      <c r="AH8" s="17" t="s">
        <v>532</v>
      </c>
      <c r="AI8" s="17"/>
      <c r="AJ8" s="17"/>
      <c r="AK8" s="1154">
        <f>共通様式_全体!AN6</f>
        <v>0</v>
      </c>
      <c r="AL8" s="1155"/>
      <c r="AM8" s="1155"/>
      <c r="AN8" s="1155"/>
      <c r="AO8" s="1155"/>
      <c r="AP8" s="18" t="s">
        <v>11</v>
      </c>
      <c r="AQ8" s="19"/>
    </row>
    <row r="9" spans="1:43" ht="3" customHeight="1">
      <c r="B9" s="178"/>
      <c r="C9" s="1149"/>
      <c r="D9" s="1136"/>
      <c r="E9" s="1136"/>
      <c r="F9" s="1150"/>
      <c r="J9" s="162"/>
      <c r="K9" s="216"/>
      <c r="L9" s="217"/>
      <c r="M9" s="217"/>
      <c r="N9" s="217"/>
      <c r="O9" s="217"/>
      <c r="P9" s="20"/>
      <c r="Q9" s="21"/>
      <c r="AB9" s="178"/>
      <c r="AC9" s="1149"/>
      <c r="AD9" s="1136"/>
      <c r="AE9" s="1136"/>
      <c r="AF9" s="1150"/>
      <c r="AJ9" s="162"/>
      <c r="AK9" s="216"/>
      <c r="AL9" s="217"/>
      <c r="AM9" s="217"/>
      <c r="AN9" s="217"/>
      <c r="AO9" s="217"/>
      <c r="AP9" s="20"/>
      <c r="AQ9" s="21"/>
    </row>
    <row r="10" spans="1:43" ht="21" customHeight="1">
      <c r="B10" s="178"/>
      <c r="C10" s="1151"/>
      <c r="D10" s="1136"/>
      <c r="E10" s="1136"/>
      <c r="F10" s="1150"/>
      <c r="H10" s="2" t="s">
        <v>2434</v>
      </c>
      <c r="K10" s="1184"/>
      <c r="L10" s="1185"/>
      <c r="M10" s="1185"/>
      <c r="N10" s="1185"/>
      <c r="O10" s="1185"/>
      <c r="P10" s="20" t="s">
        <v>11</v>
      </c>
      <c r="Q10" s="21"/>
      <c r="AB10" s="178"/>
      <c r="AC10" s="1151"/>
      <c r="AD10" s="1136"/>
      <c r="AE10" s="1136"/>
      <c r="AF10" s="1150"/>
      <c r="AH10" s="2" t="s">
        <v>2434</v>
      </c>
      <c r="AK10" s="1156">
        <f>共通様式_全体!AN8-共通様式_全体!AN9</f>
        <v>0</v>
      </c>
      <c r="AL10" s="1157"/>
      <c r="AM10" s="1157"/>
      <c r="AN10" s="1157"/>
      <c r="AO10" s="1157"/>
      <c r="AP10" s="20" t="s">
        <v>11</v>
      </c>
      <c r="AQ10" s="21"/>
    </row>
    <row r="11" spans="1:43" ht="3" customHeight="1">
      <c r="B11" s="178"/>
      <c r="C11" s="1151"/>
      <c r="D11" s="1136"/>
      <c r="E11" s="1136"/>
      <c r="F11" s="1150"/>
      <c r="K11" s="643"/>
      <c r="L11" s="644"/>
      <c r="M11" s="644"/>
      <c r="N11" s="644"/>
      <c r="O11" s="644"/>
      <c r="P11" s="20"/>
      <c r="Q11" s="21"/>
      <c r="AB11" s="178"/>
      <c r="AC11" s="1151"/>
      <c r="AD11" s="1136"/>
      <c r="AE11" s="1136"/>
      <c r="AF11" s="1150"/>
      <c r="AK11" s="643"/>
      <c r="AL11" s="644"/>
      <c r="AM11" s="644"/>
      <c r="AN11" s="644"/>
      <c r="AO11" s="644"/>
      <c r="AP11" s="20"/>
      <c r="AQ11" s="21"/>
    </row>
    <row r="12" spans="1:43" ht="21" customHeight="1">
      <c r="B12" s="178"/>
      <c r="C12" s="1136"/>
      <c r="D12" s="1136"/>
      <c r="E12" s="1136"/>
      <c r="F12" s="1150"/>
      <c r="H12" s="2" t="s">
        <v>533</v>
      </c>
      <c r="K12" s="1156">
        <f>共通様式_全体!F9</f>
        <v>0</v>
      </c>
      <c r="L12" s="1158"/>
      <c r="M12" s="1158"/>
      <c r="N12" s="1158"/>
      <c r="O12" s="1158"/>
      <c r="P12" s="20" t="s">
        <v>11</v>
      </c>
      <c r="Q12" s="21"/>
      <c r="AB12" s="178"/>
      <c r="AC12" s="1136"/>
      <c r="AD12" s="1136"/>
      <c r="AE12" s="1136"/>
      <c r="AF12" s="1150"/>
      <c r="AH12" s="2" t="s">
        <v>533</v>
      </c>
      <c r="AK12" s="1156">
        <f>共通様式_全体!AN9</f>
        <v>0</v>
      </c>
      <c r="AL12" s="1158"/>
      <c r="AM12" s="1158"/>
      <c r="AN12" s="1158"/>
      <c r="AO12" s="1158"/>
      <c r="AP12" s="20" t="s">
        <v>11</v>
      </c>
      <c r="AQ12" s="21"/>
    </row>
    <row r="13" spans="1:43" ht="3.6" customHeight="1">
      <c r="B13" s="178"/>
      <c r="C13" s="1136"/>
      <c r="D13" s="1136"/>
      <c r="E13" s="1136"/>
      <c r="F13" s="1150"/>
      <c r="K13" s="645"/>
      <c r="L13" s="646"/>
      <c r="M13" s="646"/>
      <c r="N13" s="646"/>
      <c r="O13" s="646"/>
      <c r="P13" s="20"/>
      <c r="Q13" s="21"/>
      <c r="AB13" s="178"/>
      <c r="AC13" s="1136"/>
      <c r="AD13" s="1136"/>
      <c r="AE13" s="1136"/>
      <c r="AF13" s="1150"/>
      <c r="AK13" s="645"/>
      <c r="AL13" s="646"/>
      <c r="AM13" s="646"/>
      <c r="AN13" s="646"/>
      <c r="AO13" s="646"/>
      <c r="AP13" s="20"/>
      <c r="AQ13" s="21"/>
    </row>
    <row r="14" spans="1:43" ht="20.25" customHeight="1">
      <c r="B14" s="198"/>
      <c r="C14" s="1152"/>
      <c r="D14" s="1152"/>
      <c r="E14" s="1152"/>
      <c r="F14" s="1153"/>
      <c r="G14" s="16"/>
      <c r="H14" s="22" t="s">
        <v>534</v>
      </c>
      <c r="I14" s="22"/>
      <c r="J14" s="22"/>
      <c r="K14" s="1183">
        <f>IFERROR(共通様式_全体!H10,"")</f>
        <v>0</v>
      </c>
      <c r="L14" s="1183"/>
      <c r="M14" s="1183"/>
      <c r="N14" s="1183"/>
      <c r="O14" s="1183"/>
      <c r="P14" s="23" t="s">
        <v>11</v>
      </c>
      <c r="Q14" s="24"/>
      <c r="AB14" s="198"/>
      <c r="AC14" s="1152"/>
      <c r="AD14" s="1152"/>
      <c r="AE14" s="1152"/>
      <c r="AF14" s="1153"/>
      <c r="AG14" s="16"/>
      <c r="AH14" s="22" t="s">
        <v>534</v>
      </c>
      <c r="AI14" s="22"/>
      <c r="AJ14" s="22"/>
      <c r="AK14" s="1159">
        <f>IFERROR(共通様式_全体!AP10,"")</f>
        <v>0</v>
      </c>
      <c r="AL14" s="1160"/>
      <c r="AM14" s="1160"/>
      <c r="AN14" s="1160"/>
      <c r="AO14" s="1160"/>
      <c r="AP14" s="23" t="s">
        <v>11</v>
      </c>
      <c r="AQ14" s="24"/>
    </row>
    <row r="15" spans="1:43" ht="24.6" customHeight="1">
      <c r="A15" s="162"/>
      <c r="B15" s="162"/>
      <c r="C15" s="162" t="s">
        <v>3117</v>
      </c>
      <c r="D15" s="162"/>
      <c r="E15" s="162"/>
      <c r="F15" s="162"/>
      <c r="G15" s="162"/>
      <c r="H15" s="162"/>
      <c r="I15" s="214"/>
      <c r="J15" s="200"/>
      <c r="K15" s="200"/>
      <c r="L15" s="200"/>
      <c r="M15" s="201"/>
      <c r="N15" s="201"/>
      <c r="O15" s="201"/>
      <c r="P15" s="201"/>
      <c r="Q15" s="202"/>
      <c r="AA15" s="162"/>
      <c r="AB15" s="162"/>
      <c r="AC15" s="162" t="s">
        <v>3117</v>
      </c>
      <c r="AD15" s="162"/>
      <c r="AE15" s="162"/>
      <c r="AF15" s="162"/>
      <c r="AG15" s="162"/>
      <c r="AH15" s="162"/>
      <c r="AI15" s="214"/>
      <c r="AJ15" s="200"/>
      <c r="AK15" s="200"/>
      <c r="AL15" s="200"/>
      <c r="AM15" s="201"/>
      <c r="AN15" s="201"/>
      <c r="AO15" s="201"/>
      <c r="AP15" s="201"/>
      <c r="AQ15" s="202"/>
    </row>
    <row r="16" spans="1:43" ht="24.6" customHeight="1">
      <c r="A16" s="170"/>
      <c r="B16" s="162"/>
      <c r="C16" s="162"/>
      <c r="D16" s="162"/>
      <c r="E16" s="162" t="s">
        <v>3118</v>
      </c>
      <c r="F16" s="162"/>
      <c r="G16" s="162"/>
      <c r="H16" s="162"/>
      <c r="I16" s="162"/>
      <c r="J16" s="162"/>
      <c r="K16" s="169"/>
      <c r="L16" s="169"/>
      <c r="M16" s="162"/>
      <c r="N16" s="162"/>
      <c r="O16" s="162"/>
      <c r="P16" s="162"/>
      <c r="Q16" s="169"/>
      <c r="AA16" s="170"/>
      <c r="AB16" s="162"/>
      <c r="AC16" s="162"/>
      <c r="AD16" s="162"/>
      <c r="AE16" s="162" t="s">
        <v>3118</v>
      </c>
      <c r="AF16" s="162"/>
      <c r="AG16" s="162"/>
      <c r="AH16" s="162"/>
      <c r="AI16" s="162"/>
      <c r="AJ16" s="162"/>
      <c r="AK16" s="169"/>
      <c r="AL16" s="169"/>
      <c r="AM16" s="162"/>
      <c r="AN16" s="162"/>
      <c r="AO16" s="162"/>
      <c r="AP16" s="162"/>
      <c r="AQ16" s="169"/>
    </row>
    <row r="17" spans="1:44" ht="20.25" customHeight="1">
      <c r="H17" s="162"/>
      <c r="I17" s="162"/>
      <c r="J17" s="162"/>
      <c r="K17" s="162"/>
      <c r="L17" s="162"/>
      <c r="M17" s="166"/>
      <c r="N17" s="166"/>
      <c r="O17" s="166"/>
      <c r="P17" s="166"/>
      <c r="Q17" s="166"/>
      <c r="AH17" s="162"/>
      <c r="AI17" s="162"/>
      <c r="AJ17" s="162"/>
      <c r="AK17" s="162"/>
      <c r="AL17" s="162"/>
      <c r="AM17" s="166"/>
      <c r="AN17" s="166"/>
      <c r="AO17" s="166"/>
      <c r="AP17" s="166"/>
      <c r="AQ17" s="166"/>
    </row>
    <row r="18" spans="1:44" ht="24" customHeight="1">
      <c r="A18" s="162"/>
      <c r="B18" s="166"/>
      <c r="C18" s="215"/>
      <c r="D18" s="166"/>
      <c r="E18" s="166"/>
      <c r="F18" s="166"/>
      <c r="G18" s="162"/>
      <c r="H18" s="162"/>
      <c r="I18" s="162"/>
      <c r="J18" s="162"/>
      <c r="K18" s="216"/>
      <c r="L18" s="217"/>
      <c r="M18" s="217"/>
      <c r="N18" s="217"/>
      <c r="O18" s="217"/>
      <c r="P18" s="218"/>
      <c r="Q18" s="219"/>
      <c r="AA18" s="162"/>
      <c r="AB18" s="166"/>
      <c r="AC18" s="215"/>
      <c r="AD18" s="166"/>
      <c r="AE18" s="166"/>
      <c r="AF18" s="166"/>
      <c r="AG18" s="162"/>
      <c r="AH18" s="162"/>
      <c r="AI18" s="162"/>
      <c r="AJ18" s="162"/>
      <c r="AK18" s="216"/>
      <c r="AL18" s="217"/>
      <c r="AM18" s="217"/>
      <c r="AN18" s="217"/>
      <c r="AO18" s="217"/>
      <c r="AP18" s="218"/>
      <c r="AQ18" s="219"/>
    </row>
    <row r="19" spans="1:44" ht="4.2" customHeight="1">
      <c r="A19" s="162"/>
      <c r="B19" s="166"/>
      <c r="C19" s="215"/>
      <c r="D19" s="166"/>
      <c r="E19" s="166"/>
      <c r="F19" s="166"/>
      <c r="G19" s="162"/>
      <c r="H19" s="162"/>
      <c r="I19" s="162"/>
      <c r="J19" s="162"/>
      <c r="K19" s="216"/>
      <c r="L19" s="217"/>
      <c r="M19" s="217"/>
      <c r="N19" s="217"/>
      <c r="O19" s="217"/>
      <c r="P19" s="218"/>
      <c r="Q19" s="219"/>
      <c r="AA19" s="162"/>
      <c r="AB19" s="166"/>
      <c r="AC19" s="215"/>
      <c r="AD19" s="166"/>
      <c r="AE19" s="166"/>
      <c r="AF19" s="166"/>
      <c r="AG19" s="162"/>
      <c r="AH19" s="162"/>
      <c r="AI19" s="162"/>
      <c r="AJ19" s="162"/>
      <c r="AK19" s="216"/>
      <c r="AL19" s="217"/>
      <c r="AM19" s="217"/>
      <c r="AN19" s="217"/>
      <c r="AO19" s="217"/>
      <c r="AP19" s="218"/>
      <c r="AQ19" s="219"/>
    </row>
    <row r="20" spans="1:44" ht="24" customHeight="1">
      <c r="A20" s="162"/>
      <c r="B20" s="166"/>
      <c r="C20" s="1181" t="s">
        <v>3044</v>
      </c>
      <c r="D20" s="1114"/>
      <c r="E20" s="1114"/>
      <c r="F20" s="1114"/>
      <c r="G20" s="1114"/>
      <c r="H20" s="1114"/>
      <c r="I20" s="1114"/>
      <c r="J20" s="1114"/>
      <c r="K20" s="1114"/>
      <c r="L20" s="1114"/>
      <c r="M20" s="1114"/>
      <c r="N20" s="1114"/>
      <c r="O20" s="1114"/>
      <c r="P20" s="1114"/>
      <c r="Q20" s="1114"/>
      <c r="AA20" s="162"/>
      <c r="AB20" s="166"/>
      <c r="AC20" s="1181" t="s">
        <v>3044</v>
      </c>
      <c r="AD20" s="1114"/>
      <c r="AE20" s="1114"/>
      <c r="AF20" s="1114"/>
      <c r="AG20" s="1114"/>
      <c r="AH20" s="1114"/>
      <c r="AI20" s="1114"/>
      <c r="AJ20" s="1114"/>
      <c r="AK20" s="1114"/>
      <c r="AL20" s="1114"/>
      <c r="AM20" s="1114"/>
      <c r="AN20" s="1114"/>
      <c r="AO20" s="1114"/>
      <c r="AP20" s="1114"/>
      <c r="AQ20" s="1114"/>
    </row>
    <row r="21" spans="1:44" ht="4.2" customHeight="1">
      <c r="A21" s="162"/>
      <c r="B21" s="166"/>
      <c r="C21" s="1182"/>
      <c r="D21" s="1182"/>
      <c r="E21" s="1182"/>
      <c r="F21" s="1182"/>
      <c r="G21" s="1182"/>
      <c r="H21" s="1182"/>
      <c r="I21" s="1182"/>
      <c r="J21" s="1182"/>
      <c r="K21" s="1182"/>
      <c r="L21" s="1182"/>
      <c r="M21" s="1182"/>
      <c r="N21" s="1182"/>
      <c r="O21" s="1182"/>
      <c r="P21" s="1182"/>
      <c r="Q21" s="1182"/>
      <c r="AA21" s="162"/>
      <c r="AB21" s="166"/>
      <c r="AC21" s="1182"/>
      <c r="AD21" s="1182"/>
      <c r="AE21" s="1182"/>
      <c r="AF21" s="1182"/>
      <c r="AG21" s="1182"/>
      <c r="AH21" s="1182"/>
      <c r="AI21" s="1182"/>
      <c r="AJ21" s="1182"/>
      <c r="AK21" s="1182"/>
      <c r="AL21" s="1182"/>
      <c r="AM21" s="1182"/>
      <c r="AN21" s="1182"/>
      <c r="AO21" s="1182"/>
      <c r="AP21" s="1182"/>
      <c r="AQ21" s="1182"/>
    </row>
    <row r="22" spans="1:44" ht="31.8" customHeight="1">
      <c r="A22" s="162"/>
      <c r="B22" s="166"/>
      <c r="C22" s="1167" t="s">
        <v>562</v>
      </c>
      <c r="D22" s="1168"/>
      <c r="E22" s="1169"/>
      <c r="F22" s="1177"/>
      <c r="G22" s="1178"/>
      <c r="H22" s="1178"/>
      <c r="I22" s="1178"/>
      <c r="J22" s="1178"/>
      <c r="K22" s="1178"/>
      <c r="L22" s="1179"/>
      <c r="M22" s="1179"/>
      <c r="N22" s="1179"/>
      <c r="O22" s="1179"/>
      <c r="P22" s="1179"/>
      <c r="Q22" s="1180"/>
      <c r="AA22" s="162"/>
      <c r="AB22" s="166"/>
      <c r="AC22" s="1167" t="s">
        <v>562</v>
      </c>
      <c r="AD22" s="1168"/>
      <c r="AE22" s="1169"/>
      <c r="AF22" s="1177"/>
      <c r="AG22" s="1178"/>
      <c r="AH22" s="1178"/>
      <c r="AI22" s="1178"/>
      <c r="AJ22" s="1178"/>
      <c r="AK22" s="1178"/>
      <c r="AL22" s="1179"/>
      <c r="AM22" s="1179"/>
      <c r="AN22" s="1179"/>
      <c r="AO22" s="1179"/>
      <c r="AP22" s="1179"/>
      <c r="AQ22" s="1180"/>
    </row>
    <row r="23" spans="1:44" ht="31.8" customHeight="1">
      <c r="A23" s="162"/>
      <c r="B23" s="166"/>
      <c r="C23" s="1167" t="s">
        <v>2435</v>
      </c>
      <c r="D23" s="1168"/>
      <c r="E23" s="1169"/>
      <c r="F23" s="1177"/>
      <c r="G23" s="1178"/>
      <c r="H23" s="1178"/>
      <c r="I23" s="1178"/>
      <c r="J23" s="1178"/>
      <c r="K23" s="1178"/>
      <c r="L23" s="1179"/>
      <c r="M23" s="1179"/>
      <c r="N23" s="1179"/>
      <c r="O23" s="1179"/>
      <c r="P23" s="1179"/>
      <c r="Q23" s="1180"/>
      <c r="AA23" s="162"/>
      <c r="AB23" s="166"/>
      <c r="AC23" s="1167" t="s">
        <v>2435</v>
      </c>
      <c r="AD23" s="1168"/>
      <c r="AE23" s="1169"/>
      <c r="AF23" s="1177"/>
      <c r="AG23" s="1178"/>
      <c r="AH23" s="1178"/>
      <c r="AI23" s="1178"/>
      <c r="AJ23" s="1178"/>
      <c r="AK23" s="1178"/>
      <c r="AL23" s="1179"/>
      <c r="AM23" s="1179"/>
      <c r="AN23" s="1179"/>
      <c r="AO23" s="1179"/>
      <c r="AP23" s="1179"/>
      <c r="AQ23" s="1180"/>
    </row>
    <row r="24" spans="1:44" ht="31.8" customHeight="1">
      <c r="A24" s="162"/>
      <c r="B24" s="166"/>
      <c r="C24" s="1167" t="s">
        <v>563</v>
      </c>
      <c r="D24" s="1168"/>
      <c r="E24" s="1169"/>
      <c r="F24" s="1177"/>
      <c r="G24" s="1178"/>
      <c r="H24" s="1178"/>
      <c r="I24" s="1178"/>
      <c r="J24" s="1178"/>
      <c r="K24" s="1178"/>
      <c r="L24" s="1179"/>
      <c r="M24" s="1179"/>
      <c r="N24" s="1179"/>
      <c r="O24" s="1179"/>
      <c r="P24" s="1179"/>
      <c r="Q24" s="1180"/>
      <c r="AA24" s="162"/>
      <c r="AB24" s="166"/>
      <c r="AC24" s="1167" t="s">
        <v>563</v>
      </c>
      <c r="AD24" s="1168"/>
      <c r="AE24" s="1169"/>
      <c r="AF24" s="1177"/>
      <c r="AG24" s="1178"/>
      <c r="AH24" s="1178"/>
      <c r="AI24" s="1178"/>
      <c r="AJ24" s="1178"/>
      <c r="AK24" s="1178"/>
      <c r="AL24" s="1179"/>
      <c r="AM24" s="1179"/>
      <c r="AN24" s="1179"/>
      <c r="AO24" s="1179"/>
      <c r="AP24" s="1179"/>
      <c r="AQ24" s="1180"/>
    </row>
    <row r="25" spans="1:44" ht="31.8" customHeight="1">
      <c r="A25" s="162"/>
      <c r="B25" s="162"/>
      <c r="C25" s="1167" t="s">
        <v>2378</v>
      </c>
      <c r="D25" s="1168"/>
      <c r="E25" s="1169"/>
      <c r="F25" s="1177"/>
      <c r="G25" s="1171"/>
      <c r="H25" s="1171"/>
      <c r="I25" s="1171"/>
      <c r="J25" s="1171"/>
      <c r="K25" s="1171"/>
      <c r="L25" s="1171"/>
      <c r="M25" s="1171"/>
      <c r="N25" s="1171"/>
      <c r="O25" s="1171"/>
      <c r="P25" s="1171"/>
      <c r="Q25" s="1172"/>
      <c r="AA25" s="162"/>
      <c r="AB25" s="162"/>
      <c r="AC25" s="1167" t="s">
        <v>2378</v>
      </c>
      <c r="AD25" s="1168"/>
      <c r="AE25" s="1169"/>
      <c r="AF25" s="1177"/>
      <c r="AG25" s="1171"/>
      <c r="AH25" s="1171"/>
      <c r="AI25" s="1171"/>
      <c r="AJ25" s="1171"/>
      <c r="AK25" s="1171"/>
      <c r="AL25" s="1171"/>
      <c r="AM25" s="1171"/>
      <c r="AN25" s="1171"/>
      <c r="AO25" s="1171"/>
      <c r="AP25" s="1171"/>
      <c r="AQ25" s="1172"/>
    </row>
    <row r="26" spans="1:44" ht="31.8" customHeight="1">
      <c r="A26" s="162"/>
      <c r="B26" s="162"/>
      <c r="C26" s="1167" t="s">
        <v>2379</v>
      </c>
      <c r="D26" s="1168"/>
      <c r="E26" s="1169"/>
      <c r="F26" s="1177"/>
      <c r="G26" s="1171"/>
      <c r="H26" s="1171"/>
      <c r="I26" s="1171"/>
      <c r="J26" s="1171"/>
      <c r="K26" s="1171"/>
      <c r="L26" s="1171"/>
      <c r="M26" s="1171"/>
      <c r="N26" s="1171"/>
      <c r="O26" s="1171"/>
      <c r="P26" s="1171"/>
      <c r="Q26" s="1172"/>
      <c r="AA26" s="162"/>
      <c r="AB26" s="162"/>
      <c r="AC26" s="1167" t="s">
        <v>2379</v>
      </c>
      <c r="AD26" s="1168"/>
      <c r="AE26" s="1169"/>
      <c r="AF26" s="1177"/>
      <c r="AG26" s="1171"/>
      <c r="AH26" s="1171"/>
      <c r="AI26" s="1171"/>
      <c r="AJ26" s="1171"/>
      <c r="AK26" s="1171"/>
      <c r="AL26" s="1171"/>
      <c r="AM26" s="1171"/>
      <c r="AN26" s="1171"/>
      <c r="AO26" s="1171"/>
      <c r="AP26" s="1171"/>
      <c r="AQ26" s="1172"/>
    </row>
    <row r="27" spans="1:44" ht="31.8" customHeight="1">
      <c r="C27" s="1167" t="s">
        <v>109</v>
      </c>
      <c r="D27" s="1168"/>
      <c r="E27" s="1169"/>
      <c r="F27" s="1170"/>
      <c r="G27" s="1171"/>
      <c r="H27" s="1171"/>
      <c r="I27" s="1171"/>
      <c r="J27" s="1171"/>
      <c r="K27" s="1171"/>
      <c r="L27" s="1171"/>
      <c r="M27" s="1171"/>
      <c r="N27" s="1171"/>
      <c r="O27" s="1171"/>
      <c r="P27" s="1171"/>
      <c r="Q27" s="1172"/>
      <c r="AC27" s="1167" t="s">
        <v>109</v>
      </c>
      <c r="AD27" s="1168"/>
      <c r="AE27" s="1169"/>
      <c r="AF27" s="1170"/>
      <c r="AG27" s="1171"/>
      <c r="AH27" s="1171"/>
      <c r="AI27" s="1171"/>
      <c r="AJ27" s="1171"/>
      <c r="AK27" s="1171"/>
      <c r="AL27" s="1171"/>
      <c r="AM27" s="1171"/>
      <c r="AN27" s="1171"/>
      <c r="AO27" s="1171"/>
      <c r="AP27" s="1171"/>
      <c r="AQ27" s="1172"/>
    </row>
    <row r="28" spans="1:44" ht="31.8" customHeight="1">
      <c r="C28" s="1167" t="s">
        <v>110</v>
      </c>
      <c r="D28" s="1168"/>
      <c r="E28" s="1169"/>
      <c r="F28" s="1186"/>
      <c r="G28" s="1187"/>
      <c r="H28" s="1187"/>
      <c r="I28" s="1187"/>
      <c r="J28" s="1187"/>
      <c r="K28" s="1187"/>
      <c r="L28" s="1187"/>
      <c r="M28" s="1187"/>
      <c r="N28" s="1188"/>
      <c r="O28" s="1176" t="s">
        <v>2383</v>
      </c>
      <c r="P28" s="1171"/>
      <c r="Q28" s="1172"/>
      <c r="AC28" s="1167" t="s">
        <v>110</v>
      </c>
      <c r="AD28" s="1168"/>
      <c r="AE28" s="1169"/>
      <c r="AF28" s="1173">
        <f>AK10</f>
        <v>0</v>
      </c>
      <c r="AG28" s="1174"/>
      <c r="AH28" s="1174"/>
      <c r="AI28" s="1174"/>
      <c r="AJ28" s="1174"/>
      <c r="AK28" s="1174"/>
      <c r="AL28" s="1174"/>
      <c r="AM28" s="1174"/>
      <c r="AN28" s="1175"/>
      <c r="AO28" s="1176" t="s">
        <v>2383</v>
      </c>
      <c r="AP28" s="1171"/>
      <c r="AQ28" s="1172"/>
    </row>
    <row r="29" spans="1:44" ht="20.25" customHeight="1">
      <c r="H29" s="162"/>
      <c r="I29" s="162"/>
      <c r="J29" s="202"/>
      <c r="K29" s="202"/>
      <c r="L29" s="202"/>
      <c r="M29" s="202"/>
      <c r="N29" s="202"/>
      <c r="O29" s="202"/>
      <c r="P29" s="202"/>
      <c r="Q29" s="202"/>
      <c r="AH29" s="162"/>
      <c r="AI29" s="162"/>
      <c r="AJ29" s="202"/>
      <c r="AK29" s="202"/>
      <c r="AL29" s="202"/>
      <c r="AM29" s="202"/>
      <c r="AN29" s="202"/>
      <c r="AO29" s="202"/>
      <c r="AP29" s="202"/>
      <c r="AQ29" s="202"/>
    </row>
    <row r="30" spans="1:44" ht="20.25" customHeight="1">
      <c r="C30" s="1161"/>
      <c r="D30" s="1161"/>
      <c r="E30" s="1161"/>
      <c r="F30" s="1161"/>
      <c r="G30" s="1161"/>
      <c r="H30" s="1161"/>
      <c r="I30" s="1161"/>
      <c r="J30" s="1161"/>
      <c r="K30" s="1161"/>
      <c r="L30" s="1161"/>
      <c r="M30" s="1161"/>
      <c r="N30" s="1161"/>
      <c r="O30" s="1161"/>
      <c r="P30" s="1161"/>
      <c r="Q30" s="1161"/>
      <c r="AC30" s="1161"/>
      <c r="AD30" s="1161"/>
      <c r="AE30" s="1161"/>
      <c r="AF30" s="1161"/>
      <c r="AG30" s="1161"/>
      <c r="AH30" s="1161"/>
      <c r="AI30" s="1161"/>
      <c r="AJ30" s="1161"/>
      <c r="AK30" s="1161"/>
      <c r="AL30" s="1161"/>
      <c r="AM30" s="1161"/>
      <c r="AN30" s="1161"/>
      <c r="AO30" s="1161"/>
      <c r="AP30" s="1161"/>
      <c r="AQ30" s="1161"/>
    </row>
    <row r="31" spans="1:44" ht="24" customHeight="1">
      <c r="C31" s="1161"/>
      <c r="D31" s="1161"/>
      <c r="E31" s="1161"/>
      <c r="F31" s="1161"/>
      <c r="G31" s="1161"/>
      <c r="H31" s="1161"/>
      <c r="I31" s="1161"/>
      <c r="J31" s="1161"/>
      <c r="K31" s="1161"/>
      <c r="L31" s="1161"/>
      <c r="M31" s="1161"/>
      <c r="N31" s="1161"/>
      <c r="O31" s="1161"/>
      <c r="P31" s="1161"/>
      <c r="Q31" s="1161"/>
      <c r="V31" s="175"/>
      <c r="AC31" s="1161"/>
      <c r="AD31" s="1161"/>
      <c r="AE31" s="1161"/>
      <c r="AF31" s="1161"/>
      <c r="AG31" s="1161"/>
      <c r="AH31" s="1161"/>
      <c r="AI31" s="1161"/>
      <c r="AJ31" s="1161"/>
      <c r="AK31" s="1161"/>
      <c r="AL31" s="1161"/>
      <c r="AM31" s="1161"/>
      <c r="AN31" s="1161"/>
      <c r="AO31" s="1161"/>
      <c r="AP31" s="1161"/>
      <c r="AQ31" s="1161"/>
    </row>
    <row r="32" spans="1:44" ht="20.25" customHeight="1">
      <c r="C32"/>
      <c r="D32"/>
      <c r="E32"/>
      <c r="F32"/>
      <c r="G32"/>
      <c r="H32"/>
      <c r="I32"/>
      <c r="J32"/>
      <c r="K32"/>
      <c r="L32"/>
      <c r="M32"/>
      <c r="N32"/>
      <c r="O32" s="176"/>
      <c r="P32" s="176"/>
      <c r="Q32" s="174"/>
      <c r="R32" s="224"/>
      <c r="AC32"/>
      <c r="AD32"/>
      <c r="AE32"/>
      <c r="AF32"/>
      <c r="AG32"/>
      <c r="AH32"/>
      <c r="AI32"/>
      <c r="AJ32"/>
      <c r="AK32"/>
      <c r="AL32"/>
      <c r="AM32"/>
      <c r="AN32"/>
      <c r="AO32" s="176"/>
      <c r="AP32" s="176"/>
      <c r="AQ32" s="174"/>
      <c r="AR32" s="224"/>
    </row>
    <row r="33" spans="2:44" ht="24" customHeight="1">
      <c r="H33" s="162"/>
      <c r="I33" s="177"/>
      <c r="J33" s="200"/>
      <c r="K33" s="200"/>
      <c r="L33" s="200"/>
      <c r="M33" s="200"/>
      <c r="N33" s="200"/>
      <c r="O33" s="200"/>
      <c r="P33" s="200"/>
      <c r="Q33" s="165"/>
      <c r="AH33" s="162"/>
      <c r="AI33" s="177"/>
      <c r="AJ33" s="200"/>
      <c r="AK33" s="200"/>
      <c r="AL33" s="200"/>
      <c r="AM33" s="200"/>
      <c r="AN33" s="200"/>
      <c r="AO33" s="200"/>
      <c r="AP33" s="200"/>
      <c r="AQ33" s="165"/>
    </row>
    <row r="34" spans="2:44" ht="9" customHeight="1">
      <c r="H34" s="162"/>
      <c r="I34" s="162"/>
      <c r="J34" s="166"/>
      <c r="K34" s="166"/>
      <c r="L34" s="163"/>
      <c r="M34" s="163"/>
      <c r="N34" s="163"/>
      <c r="O34" s="163"/>
      <c r="P34" s="163"/>
      <c r="Q34" s="166"/>
      <c r="AH34" s="162"/>
      <c r="AI34" s="162"/>
      <c r="AJ34" s="166"/>
      <c r="AK34" s="166"/>
      <c r="AL34" s="163"/>
      <c r="AM34" s="163"/>
      <c r="AN34" s="163"/>
      <c r="AO34" s="163"/>
      <c r="AP34" s="163"/>
      <c r="AQ34" s="166"/>
    </row>
    <row r="35" spans="2:44" ht="9" customHeight="1">
      <c r="J35" s="3" t="s">
        <v>9</v>
      </c>
      <c r="K35" s="3"/>
      <c r="L35" s="4" t="s">
        <v>9</v>
      </c>
      <c r="M35" s="4"/>
      <c r="N35" s="4"/>
      <c r="O35" s="4"/>
      <c r="P35" s="4"/>
      <c r="AJ35" s="3" t="s">
        <v>9</v>
      </c>
      <c r="AK35" s="3"/>
      <c r="AL35" s="4" t="s">
        <v>9</v>
      </c>
      <c r="AM35" s="4"/>
      <c r="AN35" s="4"/>
      <c r="AO35" s="4"/>
      <c r="AP35" s="4"/>
    </row>
    <row r="36" spans="2:44" ht="9" customHeight="1">
      <c r="Q36" s="13"/>
      <c r="AQ36" s="13"/>
    </row>
    <row r="37" spans="2:44" ht="25.8">
      <c r="B37" s="203"/>
      <c r="C37" s="203"/>
      <c r="D37" s="203"/>
      <c r="E37" s="203"/>
      <c r="F37" s="203"/>
      <c r="G37" s="203"/>
      <c r="H37" s="203"/>
      <c r="I37" s="203"/>
      <c r="J37" s="203"/>
      <c r="K37" s="203"/>
      <c r="L37" s="203"/>
      <c r="M37" s="203"/>
      <c r="N37" s="203"/>
      <c r="O37" s="203"/>
      <c r="P37" s="203"/>
      <c r="Q37" s="203"/>
      <c r="AB37" s="203"/>
      <c r="AC37" s="203"/>
      <c r="AD37" s="203"/>
      <c r="AE37" s="203"/>
      <c r="AF37" s="203"/>
      <c r="AG37" s="203"/>
      <c r="AH37" s="203"/>
      <c r="AI37" s="203"/>
      <c r="AJ37" s="203"/>
      <c r="AK37" s="203"/>
      <c r="AL37" s="203"/>
      <c r="AM37" s="203"/>
      <c r="AN37" s="203"/>
      <c r="AO37" s="203"/>
      <c r="AP37" s="203"/>
      <c r="AQ37" s="203"/>
    </row>
    <row r="38" spans="2:44" ht="10.5" customHeight="1"/>
    <row r="39" spans="2:44" ht="45" customHeight="1">
      <c r="B39" s="208"/>
      <c r="C39" s="209"/>
      <c r="D39" s="209"/>
      <c r="E39" s="209"/>
      <c r="F39" s="209"/>
      <c r="G39" s="209"/>
      <c r="H39" s="209"/>
      <c r="I39" s="209"/>
      <c r="J39" s="209"/>
      <c r="K39" s="209"/>
      <c r="L39" s="209"/>
      <c r="M39" s="209"/>
      <c r="N39" s="209"/>
      <c r="O39" s="209"/>
      <c r="P39" s="209"/>
      <c r="Q39" s="209"/>
      <c r="AB39" s="208"/>
      <c r="AC39" s="209"/>
      <c r="AD39" s="209"/>
      <c r="AE39" s="209"/>
      <c r="AF39" s="209"/>
      <c r="AG39" s="209"/>
      <c r="AH39" s="209"/>
      <c r="AI39" s="209"/>
      <c r="AJ39" s="209"/>
      <c r="AK39" s="209"/>
      <c r="AL39" s="209"/>
      <c r="AM39" s="209"/>
      <c r="AN39" s="209"/>
      <c r="AO39" s="209"/>
      <c r="AP39" s="209"/>
      <c r="AQ39" s="209"/>
    </row>
    <row r="40" spans="2:44" ht="18" customHeight="1">
      <c r="B40" s="204"/>
      <c r="C40" s="204"/>
      <c r="D40" s="204"/>
      <c r="E40" s="204"/>
      <c r="F40" s="204"/>
      <c r="G40" s="204"/>
      <c r="H40" s="204"/>
      <c r="I40" s="204"/>
      <c r="J40" s="204"/>
      <c r="K40" s="204"/>
      <c r="L40" s="204"/>
      <c r="M40" s="204"/>
      <c r="N40" s="204"/>
      <c r="O40" s="204"/>
      <c r="P40" s="204"/>
      <c r="Q40" s="204"/>
      <c r="R40" s="166"/>
      <c r="AB40" s="204"/>
      <c r="AC40" s="204"/>
      <c r="AD40" s="204"/>
      <c r="AE40" s="204"/>
      <c r="AF40" s="204"/>
      <c r="AG40" s="204"/>
      <c r="AH40" s="204"/>
      <c r="AI40" s="204"/>
      <c r="AJ40" s="204"/>
      <c r="AK40" s="204"/>
      <c r="AL40" s="204"/>
      <c r="AM40" s="204"/>
      <c r="AN40" s="204"/>
      <c r="AO40" s="204"/>
      <c r="AP40" s="204"/>
      <c r="AQ40" s="204"/>
      <c r="AR40" s="166"/>
    </row>
    <row r="41" spans="2:44" ht="36" customHeight="1">
      <c r="B41" s="162"/>
      <c r="C41" s="205"/>
      <c r="D41" s="206"/>
      <c r="E41" s="206"/>
      <c r="F41" s="206"/>
      <c r="G41" s="162"/>
      <c r="H41" s="207"/>
      <c r="I41" s="207"/>
      <c r="J41" s="207"/>
      <c r="K41" s="207"/>
      <c r="L41" s="207"/>
      <c r="M41" s="207"/>
      <c r="N41" s="207"/>
      <c r="O41" s="207"/>
      <c r="P41" s="207"/>
      <c r="Q41" s="207"/>
      <c r="R41" s="166"/>
      <c r="AB41" s="162"/>
      <c r="AC41" s="205"/>
      <c r="AD41" s="206"/>
      <c r="AE41" s="206"/>
      <c r="AF41" s="206"/>
      <c r="AG41" s="162"/>
      <c r="AH41" s="207"/>
      <c r="AI41" s="207"/>
      <c r="AJ41" s="207"/>
      <c r="AK41" s="207"/>
      <c r="AL41" s="207"/>
      <c r="AM41" s="207"/>
      <c r="AN41" s="207"/>
      <c r="AO41" s="207"/>
      <c r="AP41" s="207"/>
      <c r="AQ41" s="207"/>
      <c r="AR41" s="166"/>
    </row>
    <row r="42" spans="2:44" ht="21" customHeight="1">
      <c r="B42" s="162"/>
      <c r="C42" s="170"/>
      <c r="D42" s="170"/>
      <c r="E42" s="170"/>
      <c r="F42" s="170"/>
      <c r="G42" s="162"/>
      <c r="H42" s="162"/>
      <c r="I42" s="210"/>
      <c r="J42" s="210"/>
      <c r="K42" s="210"/>
      <c r="L42" s="210"/>
      <c r="M42" s="210"/>
      <c r="N42" s="210"/>
      <c r="O42" s="210"/>
      <c r="P42" s="210"/>
      <c r="Q42" s="166"/>
      <c r="R42" s="166"/>
      <c r="AB42" s="162"/>
      <c r="AC42" s="170"/>
      <c r="AD42" s="170"/>
      <c r="AE42" s="170"/>
      <c r="AF42" s="170"/>
      <c r="AG42" s="162"/>
      <c r="AH42" s="162"/>
      <c r="AI42" s="210"/>
      <c r="AJ42" s="210"/>
      <c r="AK42" s="210"/>
      <c r="AL42" s="210"/>
      <c r="AM42" s="210"/>
      <c r="AN42" s="210"/>
      <c r="AO42" s="210"/>
      <c r="AP42" s="210"/>
      <c r="AQ42" s="166"/>
      <c r="AR42" s="166"/>
    </row>
    <row r="43" spans="2:44" ht="21" customHeight="1">
      <c r="B43" s="162"/>
      <c r="C43" s="170"/>
      <c r="D43" s="170"/>
      <c r="E43" s="170"/>
      <c r="F43" s="170"/>
      <c r="G43" s="162"/>
      <c r="H43" s="162"/>
      <c r="I43" s="210"/>
      <c r="J43" s="210"/>
      <c r="K43" s="210"/>
      <c r="L43" s="210"/>
      <c r="M43" s="210"/>
      <c r="N43" s="210"/>
      <c r="O43" s="210"/>
      <c r="P43" s="210"/>
      <c r="Q43" s="166"/>
      <c r="R43" s="166"/>
      <c r="AB43" s="162"/>
      <c r="AC43" s="170"/>
      <c r="AD43" s="170"/>
      <c r="AE43" s="170"/>
      <c r="AF43" s="170"/>
      <c r="AG43" s="162"/>
      <c r="AH43" s="162"/>
      <c r="AI43" s="210"/>
      <c r="AJ43" s="210"/>
      <c r="AK43" s="210"/>
      <c r="AL43" s="210"/>
      <c r="AM43" s="210"/>
      <c r="AN43" s="210"/>
      <c r="AO43" s="210"/>
      <c r="AP43" s="210"/>
      <c r="AQ43" s="166"/>
      <c r="AR43" s="166"/>
    </row>
    <row r="44" spans="2:44" ht="21" customHeight="1">
      <c r="B44" s="162"/>
      <c r="C44" s="170"/>
      <c r="D44" s="170"/>
      <c r="E44" s="170"/>
      <c r="F44" s="170"/>
      <c r="G44" s="162"/>
      <c r="H44" s="202"/>
      <c r="I44" s="202"/>
      <c r="J44" s="202"/>
      <c r="K44" s="202"/>
      <c r="L44" s="202"/>
      <c r="M44" s="202"/>
      <c r="N44" s="202"/>
      <c r="O44" s="202"/>
      <c r="P44" s="202"/>
      <c r="Q44" s="166"/>
      <c r="R44" s="166"/>
      <c r="AB44" s="162"/>
      <c r="AC44" s="170"/>
      <c r="AD44" s="170"/>
      <c r="AE44" s="170"/>
      <c r="AF44" s="170"/>
      <c r="AG44" s="162"/>
      <c r="AH44" s="202"/>
      <c r="AI44" s="202"/>
      <c r="AJ44" s="202"/>
      <c r="AK44" s="202"/>
      <c r="AL44" s="202"/>
      <c r="AM44" s="202"/>
      <c r="AN44" s="202"/>
      <c r="AO44" s="202"/>
      <c r="AP44" s="202"/>
      <c r="AQ44" s="166"/>
      <c r="AR44" s="166"/>
    </row>
    <row r="45" spans="2:44" ht="21" customHeight="1">
      <c r="B45" s="162"/>
      <c r="C45" s="170"/>
      <c r="D45" s="170"/>
      <c r="E45" s="170"/>
      <c r="F45" s="170"/>
      <c r="G45" s="162"/>
      <c r="H45" s="162"/>
      <c r="I45" s="202"/>
      <c r="J45" s="202"/>
      <c r="K45" s="202"/>
      <c r="L45" s="202"/>
      <c r="M45" s="202"/>
      <c r="N45" s="162"/>
      <c r="O45" s="162"/>
      <c r="P45" s="162"/>
      <c r="Q45" s="166"/>
      <c r="R45" s="166"/>
      <c r="AB45" s="162"/>
      <c r="AC45" s="170"/>
      <c r="AD45" s="170"/>
      <c r="AE45" s="170"/>
      <c r="AF45" s="170"/>
      <c r="AG45" s="162"/>
      <c r="AH45" s="162"/>
      <c r="AI45" s="202"/>
      <c r="AJ45" s="202"/>
      <c r="AK45" s="202"/>
      <c r="AL45" s="202"/>
      <c r="AM45" s="202"/>
      <c r="AN45" s="162"/>
      <c r="AO45" s="162"/>
      <c r="AP45" s="162"/>
      <c r="AQ45" s="166"/>
      <c r="AR45" s="166"/>
    </row>
    <row r="46" spans="2:44" ht="21" customHeight="1">
      <c r="B46" s="162"/>
      <c r="C46" s="170"/>
      <c r="D46" s="170"/>
      <c r="E46" s="170"/>
      <c r="F46" s="170"/>
      <c r="G46" s="162"/>
      <c r="H46" s="162"/>
      <c r="I46" s="202"/>
      <c r="J46" s="202"/>
      <c r="K46" s="202"/>
      <c r="L46" s="202"/>
      <c r="M46" s="202"/>
      <c r="N46" s="162"/>
      <c r="O46" s="162"/>
      <c r="P46" s="162"/>
      <c r="Q46" s="166"/>
      <c r="R46" s="166"/>
      <c r="AB46" s="162"/>
      <c r="AC46" s="170"/>
      <c r="AD46" s="170"/>
      <c r="AE46" s="170"/>
      <c r="AF46" s="170"/>
      <c r="AG46" s="162"/>
      <c r="AH46" s="162"/>
      <c r="AI46" s="202"/>
      <c r="AJ46" s="202"/>
      <c r="AK46" s="202"/>
      <c r="AL46" s="202"/>
      <c r="AM46" s="202"/>
      <c r="AN46" s="162"/>
      <c r="AO46" s="162"/>
      <c r="AP46" s="162"/>
      <c r="AQ46" s="166"/>
      <c r="AR46" s="166"/>
    </row>
    <row r="47" spans="2:44" ht="21" customHeight="1">
      <c r="B47" s="162"/>
      <c r="C47" s="170"/>
      <c r="D47" s="170"/>
      <c r="E47" s="170"/>
      <c r="F47" s="170"/>
      <c r="G47" s="162"/>
      <c r="H47" s="170"/>
      <c r="I47" s="202"/>
      <c r="J47" s="202"/>
      <c r="K47" s="202"/>
      <c r="L47" s="202"/>
      <c r="M47" s="202"/>
      <c r="N47" s="202"/>
      <c r="O47" s="202"/>
      <c r="P47" s="211"/>
      <c r="Q47" s="163"/>
      <c r="R47" s="166"/>
      <c r="AB47" s="162"/>
      <c r="AC47" s="170"/>
      <c r="AD47" s="170"/>
      <c r="AE47" s="170"/>
      <c r="AF47" s="170"/>
      <c r="AG47" s="162"/>
      <c r="AH47" s="170"/>
      <c r="AI47" s="202"/>
      <c r="AJ47" s="202"/>
      <c r="AK47" s="202"/>
      <c r="AL47" s="202"/>
      <c r="AM47" s="202"/>
      <c r="AN47" s="202"/>
      <c r="AO47" s="202"/>
      <c r="AP47" s="211"/>
      <c r="AQ47" s="163"/>
      <c r="AR47" s="166"/>
    </row>
    <row r="48" spans="2:44" ht="16.5" customHeight="1">
      <c r="B48" s="1162"/>
      <c r="C48" s="1162"/>
      <c r="D48" s="171"/>
      <c r="E48" s="1163"/>
      <c r="F48" s="1163"/>
      <c r="G48" s="1163"/>
      <c r="H48" s="1163"/>
      <c r="I48" s="1163"/>
      <c r="J48" s="1163"/>
      <c r="K48" s="1163"/>
      <c r="L48" s="1163"/>
      <c r="M48" s="1163"/>
      <c r="N48" s="1163"/>
      <c r="O48" s="1164"/>
      <c r="P48" s="1165"/>
      <c r="Q48" s="1165"/>
      <c r="R48" s="166"/>
      <c r="AB48" s="1162"/>
      <c r="AC48" s="1162"/>
      <c r="AD48" s="171"/>
      <c r="AE48" s="1163"/>
      <c r="AF48" s="1163"/>
      <c r="AG48" s="1163"/>
      <c r="AH48" s="1163"/>
      <c r="AI48" s="1163"/>
      <c r="AJ48" s="1163"/>
      <c r="AK48" s="1163"/>
      <c r="AL48" s="1163"/>
      <c r="AM48" s="1163"/>
      <c r="AN48" s="1163"/>
      <c r="AO48" s="1164"/>
      <c r="AP48" s="1165"/>
      <c r="AQ48" s="1165"/>
      <c r="AR48" s="166"/>
    </row>
    <row r="49" spans="2:44" ht="16.5" customHeight="1">
      <c r="B49" s="1162"/>
      <c r="C49" s="1162"/>
      <c r="D49" s="171"/>
      <c r="E49" s="1163"/>
      <c r="F49" s="1163"/>
      <c r="G49" s="1163"/>
      <c r="H49" s="1163"/>
      <c r="I49" s="1163"/>
      <c r="J49" s="1163"/>
      <c r="K49" s="1163"/>
      <c r="L49" s="1163"/>
      <c r="M49" s="1163"/>
      <c r="N49" s="1163"/>
      <c r="O49" s="1165"/>
      <c r="P49" s="1165"/>
      <c r="Q49" s="1165"/>
      <c r="R49" s="166"/>
      <c r="AB49" s="1162"/>
      <c r="AC49" s="1162"/>
      <c r="AD49" s="171"/>
      <c r="AE49" s="1163"/>
      <c r="AF49" s="1163"/>
      <c r="AG49" s="1163"/>
      <c r="AH49" s="1163"/>
      <c r="AI49" s="1163"/>
      <c r="AJ49" s="1163"/>
      <c r="AK49" s="1163"/>
      <c r="AL49" s="1163"/>
      <c r="AM49" s="1163"/>
      <c r="AN49" s="1163"/>
      <c r="AO49" s="1165"/>
      <c r="AP49" s="1165"/>
      <c r="AQ49" s="1165"/>
      <c r="AR49" s="166"/>
    </row>
    <row r="50" spans="2:44" ht="30" customHeight="1">
      <c r="B50" s="1162"/>
      <c r="C50" s="1162"/>
      <c r="D50" s="171"/>
      <c r="E50" s="1166"/>
      <c r="F50" s="1166"/>
      <c r="G50" s="1166"/>
      <c r="H50" s="1166"/>
      <c r="I50" s="1166"/>
      <c r="J50" s="1166"/>
      <c r="K50" s="1166"/>
      <c r="L50" s="1166"/>
      <c r="M50" s="1166"/>
      <c r="N50" s="1166"/>
      <c r="O50" s="1165"/>
      <c r="P50" s="1165"/>
      <c r="Q50" s="1165"/>
      <c r="R50" s="166"/>
      <c r="AB50" s="1162"/>
      <c r="AC50" s="1162"/>
      <c r="AD50" s="171"/>
      <c r="AE50" s="1166"/>
      <c r="AF50" s="1166"/>
      <c r="AG50" s="1166"/>
      <c r="AH50" s="1166"/>
      <c r="AI50" s="1166"/>
      <c r="AJ50" s="1166"/>
      <c r="AK50" s="1166"/>
      <c r="AL50" s="1166"/>
      <c r="AM50" s="1166"/>
      <c r="AN50" s="1166"/>
      <c r="AO50" s="1165"/>
      <c r="AP50" s="1165"/>
      <c r="AQ50" s="1165"/>
      <c r="AR50" s="166"/>
    </row>
    <row r="51" spans="2:44" ht="17.25" customHeight="1">
      <c r="B51" s="162"/>
      <c r="C51" s="172"/>
      <c r="D51" s="162"/>
      <c r="E51" s="162"/>
      <c r="F51" s="162"/>
      <c r="G51" s="162"/>
      <c r="H51" s="162"/>
      <c r="I51" s="162"/>
      <c r="J51" s="162"/>
      <c r="K51" s="162"/>
      <c r="L51" s="162"/>
      <c r="M51" s="166"/>
      <c r="N51" s="166"/>
      <c r="O51" s="166"/>
      <c r="P51" s="166"/>
      <c r="Q51" s="166"/>
      <c r="R51" s="166"/>
      <c r="AB51" s="162"/>
      <c r="AC51" s="172"/>
      <c r="AD51" s="162"/>
      <c r="AE51" s="162"/>
      <c r="AF51" s="162"/>
      <c r="AG51" s="162"/>
      <c r="AH51" s="162"/>
      <c r="AI51" s="162"/>
      <c r="AJ51" s="162"/>
      <c r="AK51" s="162"/>
      <c r="AL51" s="162"/>
      <c r="AM51" s="166"/>
      <c r="AN51" s="166"/>
      <c r="AO51" s="166"/>
      <c r="AP51" s="166"/>
      <c r="AQ51" s="166"/>
      <c r="AR51" s="166"/>
    </row>
    <row r="52" spans="2:44" ht="11.25" customHeight="1">
      <c r="B52" s="162"/>
      <c r="C52" s="173"/>
      <c r="D52" s="162"/>
      <c r="E52" s="162"/>
      <c r="F52" s="162"/>
      <c r="G52" s="162"/>
      <c r="H52" s="162"/>
      <c r="I52" s="162"/>
      <c r="J52" s="162"/>
      <c r="K52" s="162"/>
      <c r="L52" s="162"/>
      <c r="M52" s="166"/>
      <c r="N52" s="166"/>
      <c r="O52" s="166"/>
      <c r="P52" s="166"/>
      <c r="Q52" s="166"/>
      <c r="R52" s="166"/>
      <c r="AB52" s="162"/>
      <c r="AC52" s="173"/>
      <c r="AD52" s="162"/>
      <c r="AE52" s="162"/>
      <c r="AF52" s="162"/>
      <c r="AG52" s="162"/>
      <c r="AH52" s="162"/>
      <c r="AI52" s="162"/>
      <c r="AJ52" s="162"/>
      <c r="AK52" s="162"/>
      <c r="AL52" s="162"/>
      <c r="AM52" s="166"/>
      <c r="AN52" s="166"/>
      <c r="AO52" s="166"/>
      <c r="AP52" s="166"/>
      <c r="AQ52" s="166"/>
      <c r="AR52" s="166"/>
    </row>
    <row r="53" spans="2:44" ht="13.5" customHeight="1">
      <c r="C53" s="34"/>
      <c r="Q53" s="161"/>
      <c r="AC53" s="34"/>
      <c r="AQ53" s="161"/>
    </row>
    <row r="55" spans="2:44">
      <c r="F55" s="3"/>
      <c r="G55" s="3"/>
      <c r="H55" s="3"/>
      <c r="I55" s="3"/>
      <c r="J55" s="3"/>
      <c r="K55" s="3"/>
      <c r="L55" s="3"/>
      <c r="M55" s="2"/>
      <c r="N55" s="2"/>
      <c r="O55" s="2"/>
      <c r="P55" s="2"/>
      <c r="Q55" s="2"/>
      <c r="R55" s="2"/>
      <c r="AF55" s="3"/>
      <c r="AG55" s="3"/>
      <c r="AH55" s="3"/>
      <c r="AI55" s="3"/>
      <c r="AJ55" s="3"/>
      <c r="AK55" s="3"/>
      <c r="AL55" s="3"/>
      <c r="AM55" s="2"/>
      <c r="AN55" s="2"/>
      <c r="AO55" s="2"/>
      <c r="AP55" s="2"/>
      <c r="AQ55" s="2"/>
      <c r="AR55" s="2"/>
    </row>
    <row r="56" spans="2:44">
      <c r="F56" s="3"/>
      <c r="G56" s="3"/>
      <c r="H56" s="3"/>
      <c r="I56" s="3"/>
      <c r="J56" s="3"/>
      <c r="K56" s="3"/>
      <c r="L56" s="3"/>
      <c r="M56" s="2"/>
      <c r="N56" s="2"/>
      <c r="O56" s="2"/>
      <c r="P56" s="2"/>
      <c r="Q56" s="2"/>
      <c r="R56" s="2"/>
      <c r="AF56" s="3"/>
      <c r="AG56" s="3"/>
      <c r="AH56" s="3"/>
      <c r="AI56" s="3"/>
      <c r="AJ56" s="3"/>
      <c r="AK56" s="3"/>
      <c r="AL56" s="3"/>
      <c r="AM56" s="2"/>
      <c r="AN56" s="2"/>
      <c r="AO56" s="2"/>
      <c r="AP56" s="2"/>
      <c r="AQ56" s="2"/>
      <c r="AR56" s="2"/>
    </row>
    <row r="57" spans="2:44">
      <c r="F57" s="3"/>
      <c r="G57" s="3"/>
      <c r="H57" s="3"/>
      <c r="I57" s="3"/>
      <c r="J57" s="3"/>
      <c r="K57" s="3"/>
      <c r="L57" s="3"/>
      <c r="M57" s="2"/>
      <c r="N57" s="2"/>
      <c r="O57" s="2"/>
      <c r="P57" s="2"/>
      <c r="Q57" s="2"/>
      <c r="R57" s="2"/>
      <c r="AF57" s="3"/>
      <c r="AG57" s="3"/>
      <c r="AH57" s="3"/>
      <c r="AI57" s="3"/>
      <c r="AJ57" s="3"/>
      <c r="AK57" s="3"/>
      <c r="AL57" s="3"/>
      <c r="AM57" s="2"/>
      <c r="AN57" s="2"/>
      <c r="AO57" s="2"/>
      <c r="AP57" s="2"/>
      <c r="AQ57" s="2"/>
      <c r="AR57" s="2"/>
    </row>
    <row r="58" spans="2:44">
      <c r="F58" s="3"/>
      <c r="G58" s="3"/>
      <c r="H58" s="3"/>
      <c r="I58" s="3"/>
      <c r="J58" s="3"/>
      <c r="K58" s="3"/>
      <c r="L58" s="3"/>
      <c r="M58" s="2"/>
      <c r="N58" s="2"/>
      <c r="O58" s="2"/>
      <c r="P58" s="2"/>
      <c r="Q58" s="2"/>
      <c r="R58" s="2"/>
      <c r="AF58" s="3"/>
      <c r="AG58" s="3"/>
      <c r="AH58" s="3"/>
      <c r="AI58" s="3"/>
      <c r="AJ58" s="3"/>
      <c r="AK58" s="3"/>
      <c r="AL58" s="3"/>
      <c r="AM58" s="2"/>
      <c r="AN58" s="2"/>
      <c r="AO58" s="2"/>
      <c r="AP58" s="2"/>
      <c r="AQ58" s="2"/>
      <c r="AR58" s="2"/>
    </row>
    <row r="59" spans="2:44">
      <c r="F59" s="3"/>
      <c r="G59" s="3"/>
      <c r="H59" s="3"/>
      <c r="I59" s="3"/>
      <c r="J59" s="3"/>
      <c r="K59" s="3"/>
      <c r="L59" s="3"/>
      <c r="M59" s="2"/>
      <c r="N59" s="2"/>
      <c r="O59" s="2"/>
      <c r="P59" s="2"/>
      <c r="Q59" s="2"/>
      <c r="R59" s="2"/>
      <c r="AF59" s="3"/>
      <c r="AG59" s="3"/>
      <c r="AH59" s="3"/>
      <c r="AI59" s="3"/>
      <c r="AJ59" s="3"/>
      <c r="AK59" s="3"/>
      <c r="AL59" s="3"/>
      <c r="AM59" s="2"/>
      <c r="AN59" s="2"/>
      <c r="AO59" s="2"/>
      <c r="AP59" s="2"/>
      <c r="AQ59" s="2"/>
      <c r="AR59" s="2"/>
    </row>
  </sheetData>
  <sheetProtection algorithmName="SHA-512" hashValue="L4IBtHgcG+NHyXqzymo2ISJ46L/O/RMfMQtKmsQFERnbMo7WBEZcSTgkoESGGMJ9cYcyv+94wzK3LgaokeogJA==" saltValue="dxmK8nbUkjEESsAXlIv+ow==" spinCount="100000" sheet="1" formatCells="0"/>
  <mergeCells count="56">
    <mergeCell ref="B48:C50"/>
    <mergeCell ref="E48:N48"/>
    <mergeCell ref="O48:Q50"/>
    <mergeCell ref="E49:N49"/>
    <mergeCell ref="E50:N50"/>
    <mergeCell ref="F27:Q27"/>
    <mergeCell ref="C26:E26"/>
    <mergeCell ref="C23:E23"/>
    <mergeCell ref="C24:E24"/>
    <mergeCell ref="C25:E25"/>
    <mergeCell ref="F25:Q25"/>
    <mergeCell ref="F26:Q26"/>
    <mergeCell ref="C30:Q31"/>
    <mergeCell ref="J6:K6"/>
    <mergeCell ref="C8:F14"/>
    <mergeCell ref="K14:O14"/>
    <mergeCell ref="C22:E22"/>
    <mergeCell ref="K8:O8"/>
    <mergeCell ref="K10:O10"/>
    <mergeCell ref="K12:O12"/>
    <mergeCell ref="C20:Q21"/>
    <mergeCell ref="O28:Q28"/>
    <mergeCell ref="F28:N28"/>
    <mergeCell ref="C27:E27"/>
    <mergeCell ref="C28:E28"/>
    <mergeCell ref="F22:Q22"/>
    <mergeCell ref="F23:Q23"/>
    <mergeCell ref="F24:Q24"/>
    <mergeCell ref="AC20:AQ21"/>
    <mergeCell ref="AC22:AE22"/>
    <mergeCell ref="AF22:AQ22"/>
    <mergeCell ref="AC23:AE23"/>
    <mergeCell ref="AF23:AQ23"/>
    <mergeCell ref="AC24:AE24"/>
    <mergeCell ref="AF24:AQ24"/>
    <mergeCell ref="AC25:AE25"/>
    <mergeCell ref="AF25:AQ25"/>
    <mergeCell ref="AC26:AE26"/>
    <mergeCell ref="AF26:AQ26"/>
    <mergeCell ref="AC27:AE27"/>
    <mergeCell ref="AF27:AQ27"/>
    <mergeCell ref="AC28:AE28"/>
    <mergeCell ref="AF28:AN28"/>
    <mergeCell ref="AO28:AQ28"/>
    <mergeCell ref="AC30:AQ31"/>
    <mergeCell ref="AB48:AC50"/>
    <mergeCell ref="AE48:AN48"/>
    <mergeCell ref="AO48:AQ50"/>
    <mergeCell ref="AE49:AN49"/>
    <mergeCell ref="AE50:AN50"/>
    <mergeCell ref="AJ6:AK6"/>
    <mergeCell ref="AC8:AF14"/>
    <mergeCell ref="AK8:AO8"/>
    <mergeCell ref="AK10:AO10"/>
    <mergeCell ref="AK12:AO12"/>
    <mergeCell ref="AK14:AO14"/>
  </mergeCells>
  <phoneticPr fontId="65"/>
  <pageMargins left="0.70866141732283472" right="0.70866141732283472" top="0.74803149606299213" bottom="0.74803149606299213" header="0.31496062992125984" footer="0.31496062992125984"/>
  <pageSetup paperSize="9" scale="95" orientation="portrait" blackAndWhite="1" copies="2"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W45"/>
  <sheetViews>
    <sheetView showGridLines="0" showZeros="0" view="pageBreakPreview" zoomScaleNormal="100" zoomScaleSheetLayoutView="100" workbookViewId="0">
      <selection activeCell="AO13" sqref="AO13"/>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23" width="3.44140625" hidden="1" customWidth="1"/>
    <col min="24" max="24" width="3.44140625" customWidth="1"/>
    <col min="25" max="27" width="5.21875" customWidth="1"/>
    <col min="28" max="30" width="2.77734375" customWidth="1"/>
    <col min="31" max="34" width="4.33203125" customWidth="1"/>
    <col min="35" max="36" width="4.77734375" customWidth="1"/>
    <col min="37" max="37" width="3.44140625" customWidth="1"/>
    <col min="41" max="41" width="13.77734375" customWidth="1"/>
    <col min="42" max="42" width="3.44140625" customWidth="1"/>
    <col min="43" max="43" width="3" customWidth="1"/>
  </cols>
  <sheetData>
    <row r="1" spans="1:43">
      <c r="A1" s="2"/>
      <c r="B1" s="2" t="s">
        <v>2477</v>
      </c>
      <c r="C1" s="2"/>
      <c r="D1" s="2"/>
      <c r="E1" s="2"/>
      <c r="F1" s="2"/>
      <c r="G1" s="2"/>
      <c r="H1" s="2"/>
      <c r="I1" s="2"/>
      <c r="J1" s="2"/>
      <c r="K1" s="2"/>
      <c r="L1" s="2"/>
      <c r="M1" s="2"/>
      <c r="N1" s="2"/>
      <c r="O1" s="2"/>
      <c r="P1" s="2"/>
      <c r="Q1" s="2"/>
      <c r="AA1" s="2"/>
      <c r="AB1" s="2" t="s">
        <v>2477</v>
      </c>
      <c r="AC1" s="2"/>
      <c r="AD1" s="2"/>
      <c r="AE1" s="2"/>
      <c r="AF1" s="2"/>
      <c r="AG1" s="2"/>
      <c r="AH1" s="2"/>
      <c r="AI1" s="2"/>
      <c r="AJ1" s="2"/>
      <c r="AK1" s="2"/>
      <c r="AL1" s="2"/>
      <c r="AM1" s="2"/>
      <c r="AN1" s="2"/>
      <c r="AO1" s="2"/>
      <c r="AP1" s="2"/>
      <c r="AQ1" s="2"/>
    </row>
    <row r="2" spans="1:43" ht="4.8" customHeight="1">
      <c r="A2" s="2"/>
      <c r="B2" s="2"/>
      <c r="C2" s="2"/>
      <c r="D2" s="2"/>
      <c r="E2" s="2"/>
      <c r="F2" s="2"/>
      <c r="G2" s="2"/>
      <c r="H2" s="2"/>
      <c r="I2" s="2"/>
      <c r="J2" s="2"/>
      <c r="K2" s="2"/>
      <c r="L2" s="2"/>
      <c r="M2" s="2"/>
      <c r="N2" s="2"/>
      <c r="O2" s="2"/>
      <c r="P2" s="2"/>
      <c r="Q2" s="2"/>
      <c r="AA2" s="2"/>
      <c r="AB2" s="2"/>
      <c r="AC2" s="2"/>
      <c r="AD2" s="2"/>
      <c r="AE2" s="2"/>
      <c r="AF2" s="2"/>
      <c r="AG2" s="2"/>
      <c r="AH2" s="2"/>
      <c r="AI2" s="2"/>
      <c r="AJ2" s="2"/>
      <c r="AK2" s="2"/>
      <c r="AL2" s="2"/>
      <c r="AM2" s="2"/>
      <c r="AN2" s="2"/>
      <c r="AO2" s="2"/>
      <c r="AP2" s="2"/>
      <c r="AQ2" s="2"/>
    </row>
    <row r="3" spans="1:43" ht="25.8">
      <c r="A3" s="2"/>
      <c r="B3" s="1195" t="s">
        <v>2478</v>
      </c>
      <c r="C3" s="1195"/>
      <c r="D3" s="1195"/>
      <c r="E3" s="1195"/>
      <c r="F3" s="1195"/>
      <c r="G3" s="1195"/>
      <c r="H3" s="1195"/>
      <c r="I3" s="1195"/>
      <c r="J3" s="1195"/>
      <c r="K3" s="1195"/>
      <c r="L3" s="1195"/>
      <c r="M3" s="1195"/>
      <c r="N3" s="1195"/>
      <c r="O3" s="1195"/>
      <c r="P3" s="2"/>
      <c r="Q3" s="2"/>
      <c r="AA3" s="2"/>
      <c r="AB3" s="1195" t="s">
        <v>2478</v>
      </c>
      <c r="AC3" s="1195"/>
      <c r="AD3" s="1195"/>
      <c r="AE3" s="1195"/>
      <c r="AF3" s="1195"/>
      <c r="AG3" s="1195"/>
      <c r="AH3" s="1195"/>
      <c r="AI3" s="1195"/>
      <c r="AJ3" s="1195"/>
      <c r="AK3" s="1195"/>
      <c r="AL3" s="1195"/>
      <c r="AM3" s="1195"/>
      <c r="AN3" s="1195"/>
      <c r="AO3" s="1195"/>
      <c r="AP3" s="2"/>
      <c r="AQ3" s="2"/>
    </row>
    <row r="4" spans="1:43" ht="30" customHeight="1">
      <c r="A4" s="2"/>
      <c r="B4" s="2"/>
      <c r="C4" s="2"/>
      <c r="D4" s="2"/>
      <c r="E4" s="2"/>
      <c r="F4" s="2"/>
      <c r="G4" s="2"/>
      <c r="H4" s="2"/>
      <c r="I4" s="2"/>
      <c r="J4" s="263" t="s">
        <v>2427</v>
      </c>
      <c r="K4" s="2"/>
      <c r="L4" s="2"/>
      <c r="M4" s="2"/>
      <c r="N4" s="2"/>
      <c r="O4" s="2"/>
      <c r="P4" s="2"/>
      <c r="Q4" s="2"/>
      <c r="AA4" s="2"/>
      <c r="AB4" s="2"/>
      <c r="AC4" s="2"/>
      <c r="AD4" s="2"/>
      <c r="AE4" s="2"/>
      <c r="AF4" s="2"/>
      <c r="AG4" s="2"/>
      <c r="AH4" s="2"/>
      <c r="AI4" s="2"/>
      <c r="AJ4" s="263" t="s">
        <v>2427</v>
      </c>
      <c r="AK4" s="2"/>
      <c r="AL4" s="2"/>
      <c r="AM4" s="2"/>
      <c r="AN4" s="2"/>
      <c r="AO4" s="2"/>
      <c r="AP4" s="2"/>
      <c r="AQ4" s="2"/>
    </row>
    <row r="5" spans="1:43" ht="4.8" customHeight="1">
      <c r="A5" s="2"/>
      <c r="B5" s="2"/>
      <c r="C5" s="2"/>
      <c r="D5" s="2"/>
      <c r="E5" s="2"/>
      <c r="F5" s="2"/>
      <c r="G5" s="2"/>
      <c r="H5" s="2"/>
      <c r="I5" s="2"/>
      <c r="J5" s="2"/>
      <c r="K5" s="2"/>
      <c r="L5" s="2"/>
      <c r="M5" s="2"/>
      <c r="N5" s="2"/>
      <c r="O5" s="2"/>
      <c r="P5" s="2"/>
      <c r="Q5" s="2"/>
      <c r="AA5" s="2"/>
      <c r="AB5" s="2"/>
      <c r="AC5" s="2"/>
      <c r="AD5" s="2"/>
      <c r="AE5" s="2"/>
      <c r="AF5" s="2"/>
      <c r="AG5" s="2"/>
      <c r="AH5" s="2"/>
      <c r="AI5" s="2"/>
      <c r="AJ5" s="2"/>
      <c r="AK5" s="2"/>
      <c r="AL5" s="2"/>
      <c r="AM5" s="2"/>
      <c r="AN5" s="2"/>
      <c r="AO5" s="2"/>
      <c r="AP5" s="2"/>
      <c r="AQ5" s="2"/>
    </row>
    <row r="6" spans="1:43" ht="16.5" customHeight="1">
      <c r="A6" s="2"/>
      <c r="B6" s="26" t="s">
        <v>2479</v>
      </c>
      <c r="C6" s="2"/>
      <c r="D6" s="2"/>
      <c r="E6" s="2"/>
      <c r="F6" s="2"/>
      <c r="G6" s="2"/>
      <c r="H6" s="2"/>
      <c r="I6" s="2"/>
      <c r="J6" s="2"/>
      <c r="K6" s="2"/>
      <c r="L6" s="2"/>
      <c r="M6" s="2"/>
      <c r="N6" s="2"/>
      <c r="O6" s="2"/>
      <c r="P6" s="2"/>
      <c r="Q6" s="2"/>
      <c r="AA6" s="2"/>
      <c r="AB6" s="26" t="s">
        <v>2479</v>
      </c>
      <c r="AC6" s="2"/>
      <c r="AD6" s="2"/>
      <c r="AE6" s="2"/>
      <c r="AF6" s="2"/>
      <c r="AG6" s="2"/>
      <c r="AH6" s="2"/>
      <c r="AI6" s="2"/>
      <c r="AJ6" s="2"/>
      <c r="AK6" s="2"/>
      <c r="AL6" s="2"/>
      <c r="AM6" s="2"/>
      <c r="AN6" s="2"/>
      <c r="AO6" s="2"/>
      <c r="AP6" s="2"/>
      <c r="AQ6" s="2"/>
    </row>
    <row r="7" spans="1:43" ht="16.5" customHeight="1">
      <c r="A7" s="2"/>
      <c r="B7" s="26" t="s">
        <v>2480</v>
      </c>
      <c r="C7" s="2"/>
      <c r="D7" s="2"/>
      <c r="E7" s="2"/>
      <c r="F7" s="2"/>
      <c r="G7" s="2"/>
      <c r="H7" s="2"/>
      <c r="I7" s="2"/>
      <c r="J7" s="2"/>
      <c r="K7" s="2"/>
      <c r="L7" s="2"/>
      <c r="M7" s="2"/>
      <c r="N7" s="2"/>
      <c r="O7" s="2"/>
      <c r="P7" s="2"/>
      <c r="Q7" s="2"/>
      <c r="AA7" s="2"/>
      <c r="AB7" s="26" t="s">
        <v>2480</v>
      </c>
      <c r="AC7" s="2"/>
      <c r="AD7" s="2"/>
      <c r="AE7" s="2"/>
      <c r="AF7" s="2"/>
      <c r="AG7" s="2"/>
      <c r="AH7" s="2"/>
      <c r="AI7" s="2"/>
      <c r="AJ7" s="2"/>
      <c r="AK7" s="2"/>
      <c r="AL7" s="2"/>
      <c r="AM7" s="2"/>
      <c r="AN7" s="2"/>
      <c r="AO7" s="2"/>
      <c r="AP7" s="2"/>
      <c r="AQ7" s="2"/>
    </row>
    <row r="8" spans="1:43" ht="4.2" customHeight="1">
      <c r="A8" s="2"/>
      <c r="B8" s="2"/>
      <c r="C8" s="2"/>
      <c r="D8" s="2"/>
      <c r="E8" s="2"/>
      <c r="F8" s="2"/>
      <c r="G8" s="2"/>
      <c r="H8" s="2"/>
      <c r="I8" s="2"/>
      <c r="J8" s="2"/>
      <c r="K8" s="2"/>
      <c r="L8" s="2"/>
      <c r="M8" s="2"/>
      <c r="N8" s="2"/>
      <c r="O8" s="2"/>
      <c r="P8" s="2"/>
      <c r="Q8" s="2"/>
      <c r="AA8" s="2"/>
      <c r="AB8" s="2"/>
      <c r="AC8" s="2"/>
      <c r="AD8" s="2"/>
      <c r="AE8" s="2"/>
      <c r="AF8" s="2"/>
      <c r="AG8" s="2"/>
      <c r="AH8" s="2"/>
      <c r="AI8" s="2"/>
      <c r="AJ8" s="2"/>
      <c r="AK8" s="2"/>
      <c r="AL8" s="2"/>
      <c r="AM8" s="2"/>
      <c r="AN8" s="2"/>
      <c r="AO8" s="2"/>
      <c r="AP8" s="2"/>
      <c r="AQ8" s="2"/>
    </row>
    <row r="9" spans="1:43" ht="91.2" customHeight="1">
      <c r="A9" s="2"/>
      <c r="B9" s="1196" t="s">
        <v>3149</v>
      </c>
      <c r="C9" s="1196"/>
      <c r="D9" s="1196"/>
      <c r="E9" s="1196"/>
      <c r="F9" s="1196"/>
      <c r="G9" s="1196"/>
      <c r="H9" s="1196"/>
      <c r="I9" s="1196"/>
      <c r="J9" s="1196"/>
      <c r="K9" s="1196"/>
      <c r="L9" s="1196"/>
      <c r="M9" s="1196"/>
      <c r="N9" s="1196"/>
      <c r="O9" s="1196"/>
      <c r="P9" s="2"/>
      <c r="Q9" s="2"/>
      <c r="AA9" s="2"/>
      <c r="AB9" s="1196" t="s">
        <v>3149</v>
      </c>
      <c r="AC9" s="1196"/>
      <c r="AD9" s="1196"/>
      <c r="AE9" s="1196"/>
      <c r="AF9" s="1196"/>
      <c r="AG9" s="1196"/>
      <c r="AH9" s="1196"/>
      <c r="AI9" s="1196"/>
      <c r="AJ9" s="1196"/>
      <c r="AK9" s="1196"/>
      <c r="AL9" s="1196"/>
      <c r="AM9" s="1196"/>
      <c r="AN9" s="1196"/>
      <c r="AO9" s="1196"/>
      <c r="AP9" s="2"/>
      <c r="AQ9" s="2"/>
    </row>
    <row r="10" spans="1:43" ht="52.2" customHeight="1">
      <c r="A10" s="2"/>
      <c r="B10" s="1196" t="s">
        <v>3148</v>
      </c>
      <c r="C10" s="1196"/>
      <c r="D10" s="1196"/>
      <c r="E10" s="1196"/>
      <c r="F10" s="1196"/>
      <c r="G10" s="1196"/>
      <c r="H10" s="1196"/>
      <c r="I10" s="1196"/>
      <c r="J10" s="1196"/>
      <c r="K10" s="1196"/>
      <c r="L10" s="1196"/>
      <c r="M10" s="1196"/>
      <c r="N10" s="1196"/>
      <c r="O10" s="1196"/>
      <c r="P10" s="2"/>
      <c r="Q10" s="2"/>
      <c r="AA10" s="2"/>
      <c r="AB10" s="1196" t="s">
        <v>3148</v>
      </c>
      <c r="AC10" s="1196"/>
      <c r="AD10" s="1196"/>
      <c r="AE10" s="1196"/>
      <c r="AF10" s="1196"/>
      <c r="AG10" s="1196"/>
      <c r="AH10" s="1196"/>
      <c r="AI10" s="1196"/>
      <c r="AJ10" s="1196"/>
      <c r="AK10" s="1196"/>
      <c r="AL10" s="1196"/>
      <c r="AM10" s="1196"/>
      <c r="AN10" s="1196"/>
      <c r="AO10" s="1196"/>
      <c r="AP10" s="2"/>
      <c r="AQ10" s="2"/>
    </row>
    <row r="11" spans="1:43" ht="31.95" customHeight="1">
      <c r="A11" s="2"/>
      <c r="B11" s="1197" t="s">
        <v>2481</v>
      </c>
      <c r="C11" s="1197"/>
      <c r="D11" s="1197"/>
      <c r="E11" s="1197"/>
      <c r="F11" s="1197"/>
      <c r="G11" s="1197"/>
      <c r="H11" s="1197"/>
      <c r="I11" s="1197"/>
      <c r="J11" s="1197"/>
      <c r="K11" s="1197"/>
      <c r="L11" s="1197"/>
      <c r="M11" s="1197"/>
      <c r="N11" s="1197"/>
      <c r="O11" s="1197"/>
      <c r="P11" s="2"/>
      <c r="Q11" s="2"/>
      <c r="AA11" s="2"/>
      <c r="AB11" s="1197" t="s">
        <v>2481</v>
      </c>
      <c r="AC11" s="1197"/>
      <c r="AD11" s="1197"/>
      <c r="AE11" s="1197"/>
      <c r="AF11" s="1197"/>
      <c r="AG11" s="1197"/>
      <c r="AH11" s="1197"/>
      <c r="AI11" s="1197"/>
      <c r="AJ11" s="1197"/>
      <c r="AK11" s="1197"/>
      <c r="AL11" s="1197"/>
      <c r="AM11" s="1197"/>
      <c r="AN11" s="1197"/>
      <c r="AO11" s="1197"/>
      <c r="AP11" s="2"/>
      <c r="AQ11" s="2"/>
    </row>
    <row r="12" spans="1:43" ht="13.2" customHeight="1">
      <c r="A12" s="2"/>
      <c r="C12" s="1029" t="s">
        <v>2482</v>
      </c>
      <c r="D12" s="1029"/>
      <c r="E12" s="1029"/>
      <c r="F12" s="1029"/>
      <c r="G12" s="1029"/>
      <c r="H12" s="1029"/>
      <c r="I12" s="1029"/>
      <c r="J12" s="1029"/>
      <c r="K12" s="1029"/>
      <c r="L12" s="1029"/>
      <c r="M12" s="1029"/>
      <c r="N12" s="1029"/>
      <c r="O12" s="1029"/>
      <c r="P12" s="2"/>
      <c r="AA12" s="2"/>
      <c r="AC12" s="1029" t="s">
        <v>2482</v>
      </c>
      <c r="AD12" s="1029"/>
      <c r="AE12" s="1029"/>
      <c r="AF12" s="1029"/>
      <c r="AG12" s="1029"/>
      <c r="AH12" s="1029"/>
      <c r="AI12" s="1029"/>
      <c r="AJ12" s="1029"/>
      <c r="AK12" s="1029"/>
      <c r="AL12" s="1029"/>
      <c r="AM12" s="1029"/>
      <c r="AN12" s="1029"/>
      <c r="AO12" s="1029"/>
      <c r="AP12" s="2"/>
    </row>
    <row r="13" spans="1:43" ht="13.2" customHeight="1">
      <c r="A13" s="2"/>
      <c r="C13" s="2"/>
      <c r="D13" s="2" t="s">
        <v>2483</v>
      </c>
      <c r="E13" s="2"/>
      <c r="F13" s="2"/>
      <c r="G13" s="2"/>
      <c r="H13" s="2"/>
      <c r="I13" s="2"/>
      <c r="J13" s="2"/>
      <c r="K13" s="2"/>
      <c r="L13" s="2"/>
      <c r="M13" s="2"/>
      <c r="N13" s="2"/>
      <c r="O13" s="2"/>
      <c r="P13" s="2"/>
      <c r="AA13" s="2"/>
      <c r="AC13" s="2"/>
      <c r="AD13" s="2" t="s">
        <v>2483</v>
      </c>
      <c r="AE13" s="2"/>
      <c r="AF13" s="2"/>
      <c r="AG13" s="2"/>
      <c r="AH13" s="2"/>
      <c r="AI13" s="2"/>
      <c r="AJ13" s="2"/>
      <c r="AK13" s="2"/>
      <c r="AL13" s="2"/>
      <c r="AM13" s="2"/>
      <c r="AN13" s="2"/>
      <c r="AO13" s="2"/>
      <c r="AP13" s="2"/>
    </row>
    <row r="14" spans="1:43" ht="13.2" customHeight="1">
      <c r="A14" s="2"/>
      <c r="C14" s="2"/>
      <c r="D14" s="2" t="s">
        <v>3466</v>
      </c>
      <c r="E14" s="2"/>
      <c r="F14" s="2"/>
      <c r="G14" s="2"/>
      <c r="H14" s="2"/>
      <c r="I14" s="2"/>
      <c r="J14" s="2"/>
      <c r="K14" s="2"/>
      <c r="L14" s="2"/>
      <c r="M14" s="2"/>
      <c r="N14" s="2"/>
      <c r="O14" s="2"/>
      <c r="P14" s="2"/>
      <c r="AA14" s="2"/>
      <c r="AC14" s="2"/>
      <c r="AD14" s="2" t="s">
        <v>3466</v>
      </c>
      <c r="AE14" s="2"/>
      <c r="AF14" s="2"/>
      <c r="AG14" s="2"/>
      <c r="AH14" s="2"/>
      <c r="AI14" s="2"/>
      <c r="AJ14" s="2"/>
      <c r="AK14" s="2"/>
      <c r="AL14" s="2"/>
      <c r="AM14" s="2"/>
      <c r="AN14" s="2"/>
      <c r="AO14" s="2"/>
      <c r="AP14" s="2"/>
    </row>
    <row r="15" spans="1:43" ht="13.2" customHeight="1">
      <c r="A15" s="2"/>
      <c r="C15" s="2"/>
      <c r="D15" s="2" t="s">
        <v>2484</v>
      </c>
      <c r="E15" s="2"/>
      <c r="F15" s="2"/>
      <c r="G15" s="2"/>
      <c r="H15" s="2"/>
      <c r="I15" s="2"/>
      <c r="J15" s="2"/>
      <c r="K15" s="2"/>
      <c r="L15" s="2"/>
      <c r="M15" s="2"/>
      <c r="N15" s="2"/>
      <c r="O15" s="2"/>
      <c r="P15" s="2"/>
      <c r="AA15" s="2"/>
      <c r="AC15" s="2"/>
      <c r="AD15" s="2" t="s">
        <v>2484</v>
      </c>
      <c r="AE15" s="2"/>
      <c r="AF15" s="2"/>
      <c r="AG15" s="2"/>
      <c r="AH15" s="2"/>
      <c r="AI15" s="2"/>
      <c r="AJ15" s="2"/>
      <c r="AK15" s="2"/>
      <c r="AL15" s="2"/>
      <c r="AM15" s="2"/>
      <c r="AN15" s="2"/>
      <c r="AO15" s="2"/>
      <c r="AP15" s="2"/>
    </row>
    <row r="16" spans="1:43" ht="13.2" customHeight="1">
      <c r="A16" s="2"/>
      <c r="C16" s="2"/>
      <c r="D16" s="2" t="s">
        <v>2485</v>
      </c>
      <c r="E16" s="2"/>
      <c r="F16" s="2"/>
      <c r="G16" s="2"/>
      <c r="H16" s="2"/>
      <c r="I16" s="2"/>
      <c r="J16" s="2"/>
      <c r="K16" s="2"/>
      <c r="L16" s="2"/>
      <c r="M16" s="2"/>
      <c r="N16" s="2"/>
      <c r="O16" s="2"/>
      <c r="P16" s="2"/>
      <c r="AA16" s="2"/>
      <c r="AC16" s="2"/>
      <c r="AD16" s="2" t="s">
        <v>2485</v>
      </c>
      <c r="AE16" s="2"/>
      <c r="AF16" s="2"/>
      <c r="AG16" s="2"/>
      <c r="AH16" s="2"/>
      <c r="AI16" s="2"/>
      <c r="AJ16" s="2"/>
      <c r="AK16" s="2"/>
      <c r="AL16" s="2"/>
      <c r="AM16" s="2"/>
      <c r="AN16" s="2"/>
      <c r="AO16" s="2"/>
      <c r="AP16" s="2"/>
    </row>
    <row r="17" spans="1:75" ht="13.2" customHeight="1">
      <c r="A17" s="2"/>
      <c r="C17" s="2"/>
      <c r="D17" s="2" t="s">
        <v>2486</v>
      </c>
      <c r="E17" s="2"/>
      <c r="F17" s="2"/>
      <c r="G17" s="2"/>
      <c r="H17" s="2"/>
      <c r="I17" s="2"/>
      <c r="J17" s="2"/>
      <c r="K17" s="2"/>
      <c r="L17" s="2"/>
      <c r="M17" s="2"/>
      <c r="N17" s="2"/>
      <c r="O17" s="2"/>
      <c r="P17" s="2"/>
      <c r="AA17" s="2"/>
      <c r="AC17" s="2"/>
      <c r="AD17" s="2" t="s">
        <v>2486</v>
      </c>
      <c r="AE17" s="2"/>
      <c r="AF17" s="2"/>
      <c r="AG17" s="2"/>
      <c r="AH17" s="2"/>
      <c r="AI17" s="2"/>
      <c r="AJ17" s="2"/>
      <c r="AK17" s="2"/>
      <c r="AL17" s="2"/>
      <c r="AM17" s="2"/>
      <c r="AN17" s="2"/>
      <c r="AO17" s="2"/>
      <c r="AP17" s="2"/>
    </row>
    <row r="18" spans="1:75" ht="6.6" customHeight="1">
      <c r="A18" s="2"/>
      <c r="B18" s="2"/>
      <c r="C18" s="2"/>
      <c r="D18" s="2"/>
      <c r="E18" s="2"/>
      <c r="F18" s="2"/>
      <c r="G18" s="2"/>
      <c r="H18" s="2"/>
      <c r="I18" s="2"/>
      <c r="J18" s="2"/>
      <c r="K18" s="2"/>
      <c r="L18" s="2"/>
      <c r="M18" s="2"/>
      <c r="N18" s="2"/>
      <c r="O18" s="2"/>
      <c r="P18" s="2"/>
      <c r="Q18" s="2"/>
      <c r="AA18" s="2"/>
      <c r="AB18" s="2"/>
      <c r="AC18" s="2"/>
      <c r="AD18" s="2"/>
      <c r="AE18" s="2"/>
      <c r="AF18" s="2"/>
      <c r="AG18" s="2"/>
      <c r="AH18" s="2"/>
      <c r="AI18" s="2"/>
      <c r="AJ18" s="2"/>
      <c r="AK18" s="2"/>
      <c r="AL18" s="2"/>
      <c r="AM18" s="2"/>
      <c r="AN18" s="2"/>
      <c r="AO18" s="2"/>
      <c r="AP18" s="2"/>
      <c r="AQ18" s="2"/>
    </row>
    <row r="19" spans="1:75" ht="45" customHeight="1">
      <c r="A19" s="2"/>
      <c r="B19" s="1161" t="s">
        <v>2472</v>
      </c>
      <c r="C19" s="1161"/>
      <c r="D19" s="1161"/>
      <c r="E19" s="1161"/>
      <c r="F19" s="1161"/>
      <c r="G19" s="1161"/>
      <c r="H19" s="1161"/>
      <c r="I19" s="1161"/>
      <c r="J19" s="1161"/>
      <c r="K19" s="1161"/>
      <c r="L19" s="1161"/>
      <c r="M19" s="1161"/>
      <c r="N19" s="1161"/>
      <c r="O19" s="1161"/>
      <c r="P19" s="1161"/>
      <c r="Q19" s="2"/>
      <c r="AA19" s="2"/>
      <c r="AB19" s="1161" t="s">
        <v>2472</v>
      </c>
      <c r="AC19" s="1161"/>
      <c r="AD19" s="1161"/>
      <c r="AE19" s="1161"/>
      <c r="AF19" s="1161"/>
      <c r="AG19" s="1161"/>
      <c r="AH19" s="1161"/>
      <c r="AI19" s="1161"/>
      <c r="AJ19" s="1161"/>
      <c r="AK19" s="1161"/>
      <c r="AL19" s="1161"/>
      <c r="AM19" s="1161"/>
      <c r="AN19" s="1161"/>
      <c r="AO19" s="1161"/>
      <c r="AP19" s="1161"/>
      <c r="AQ19" s="2"/>
    </row>
    <row r="20" spans="1:75" ht="10.199999999999999" customHeight="1">
      <c r="A20" s="2"/>
      <c r="B20" s="208"/>
      <c r="C20" s="208"/>
      <c r="D20" s="208"/>
      <c r="E20" s="208"/>
      <c r="F20" s="208"/>
      <c r="G20" s="208"/>
      <c r="H20" s="208"/>
      <c r="I20" s="208"/>
      <c r="J20" s="208"/>
      <c r="K20" s="208"/>
      <c r="L20" s="208"/>
      <c r="M20" s="208"/>
      <c r="N20" s="208"/>
      <c r="O20" s="208"/>
      <c r="P20" s="208"/>
      <c r="Q20" s="162"/>
      <c r="S20" s="95"/>
      <c r="AA20" s="2"/>
      <c r="AB20" s="208"/>
      <c r="AC20" s="208"/>
      <c r="AD20" s="208"/>
      <c r="AE20" s="208"/>
      <c r="AF20" s="208"/>
      <c r="AG20" s="208"/>
      <c r="AH20" s="208"/>
      <c r="AI20" s="208"/>
      <c r="AJ20" s="208"/>
      <c r="AK20" s="208"/>
      <c r="AL20" s="208"/>
      <c r="AM20" s="208"/>
      <c r="AN20" s="208"/>
      <c r="AO20" s="208"/>
      <c r="AP20" s="208"/>
      <c r="AQ20" s="162"/>
    </row>
    <row r="21" spans="1:75" ht="62.4" hidden="1" customHeight="1">
      <c r="A21" s="2"/>
      <c r="B21" s="1194"/>
      <c r="C21" s="1194"/>
      <c r="D21" s="1194"/>
      <c r="E21" s="1194"/>
      <c r="F21" s="1194"/>
      <c r="G21" s="1194"/>
      <c r="H21" s="1194"/>
      <c r="I21" s="1194"/>
      <c r="J21" s="1194"/>
      <c r="K21" s="1194"/>
      <c r="L21" s="1194"/>
      <c r="M21" s="1194"/>
      <c r="N21" s="1194"/>
      <c r="O21" s="1194"/>
      <c r="P21" s="1194"/>
      <c r="Q21" s="162"/>
      <c r="S21" s="95"/>
      <c r="AA21" s="2"/>
      <c r="AB21" s="1194"/>
      <c r="AC21" s="1194"/>
      <c r="AD21" s="1194"/>
      <c r="AE21" s="1194"/>
      <c r="AF21" s="1194"/>
      <c r="AG21" s="1194"/>
      <c r="AH21" s="1194"/>
      <c r="AI21" s="1194"/>
      <c r="AJ21" s="1194"/>
      <c r="AK21" s="1194"/>
      <c r="AL21" s="1194"/>
      <c r="AM21" s="1194"/>
      <c r="AN21" s="1194"/>
      <c r="AO21" s="1194"/>
      <c r="AP21" s="1194"/>
      <c r="AQ21" s="162"/>
    </row>
    <row r="22" spans="1:75" ht="40.5" hidden="1" customHeight="1">
      <c r="A22" s="2"/>
      <c r="B22" s="1194"/>
      <c r="C22" s="1194"/>
      <c r="D22" s="1194"/>
      <c r="E22" s="1194"/>
      <c r="F22" s="1194"/>
      <c r="G22" s="1194"/>
      <c r="H22" s="1194"/>
      <c r="I22" s="1194"/>
      <c r="J22" s="1194"/>
      <c r="K22" s="1194"/>
      <c r="L22" s="1194"/>
      <c r="M22" s="1194"/>
      <c r="N22" s="1194"/>
      <c r="O22" s="1194"/>
      <c r="P22" s="1194"/>
      <c r="Q22" s="162"/>
      <c r="S22" s="95"/>
      <c r="AA22" s="2"/>
      <c r="AB22" s="1194"/>
      <c r="AC22" s="1194"/>
      <c r="AD22" s="1194"/>
      <c r="AE22" s="1194"/>
      <c r="AF22" s="1194"/>
      <c r="AG22" s="1194"/>
      <c r="AH22" s="1194"/>
      <c r="AI22" s="1194"/>
      <c r="AJ22" s="1194"/>
      <c r="AK22" s="1194"/>
      <c r="AL22" s="1194"/>
      <c r="AM22" s="1194"/>
      <c r="AN22" s="1194"/>
      <c r="AO22" s="1194"/>
      <c r="AP22" s="1194"/>
      <c r="AQ22" s="162"/>
    </row>
    <row r="23" spans="1:75" ht="10.199999999999999" hidden="1" customHeight="1">
      <c r="A23" s="2"/>
      <c r="B23" s="208"/>
      <c r="C23" s="208"/>
      <c r="D23" s="208"/>
      <c r="E23" s="208"/>
      <c r="F23" s="208"/>
      <c r="G23" s="208"/>
      <c r="H23" s="208"/>
      <c r="I23" s="208"/>
      <c r="J23" s="208"/>
      <c r="K23" s="208"/>
      <c r="L23" s="208"/>
      <c r="M23" s="208"/>
      <c r="N23" s="208"/>
      <c r="O23" s="208"/>
      <c r="P23" s="208"/>
      <c r="Q23" s="162"/>
      <c r="S23" s="95"/>
      <c r="AA23" s="2"/>
      <c r="AB23" s="208"/>
      <c r="AC23" s="208"/>
      <c r="AD23" s="208"/>
      <c r="AE23" s="208"/>
      <c r="AF23" s="208"/>
      <c r="AG23" s="208"/>
      <c r="AH23" s="208"/>
      <c r="AI23" s="208"/>
      <c r="AJ23" s="208"/>
      <c r="AK23" s="208"/>
      <c r="AL23" s="208"/>
      <c r="AM23" s="208"/>
      <c r="AN23" s="208"/>
      <c r="AO23" s="208"/>
      <c r="AP23" s="208"/>
      <c r="AQ23" s="162"/>
    </row>
    <row r="24" spans="1:75" ht="18.600000000000001" hidden="1" customHeight="1">
      <c r="A24" s="2"/>
      <c r="B24" s="1194"/>
      <c r="C24" s="1194"/>
      <c r="D24" s="1194"/>
      <c r="E24" s="1194"/>
      <c r="F24" s="1194"/>
      <c r="G24" s="1194"/>
      <c r="H24" s="1194"/>
      <c r="I24" s="1194"/>
      <c r="J24" s="1194"/>
      <c r="K24" s="1194"/>
      <c r="L24" s="1194"/>
      <c r="M24" s="1194"/>
      <c r="N24" s="1194"/>
      <c r="O24" s="1194"/>
      <c r="P24" s="1194"/>
      <c r="Q24" s="162"/>
      <c r="S24" s="95"/>
      <c r="AA24" s="2"/>
      <c r="AB24" s="1194"/>
      <c r="AC24" s="1194"/>
      <c r="AD24" s="1194"/>
      <c r="AE24" s="1194"/>
      <c r="AF24" s="1194"/>
      <c r="AG24" s="1194"/>
      <c r="AH24" s="1194"/>
      <c r="AI24" s="1194"/>
      <c r="AJ24" s="1194"/>
      <c r="AK24" s="1194"/>
      <c r="AL24" s="1194"/>
      <c r="AM24" s="1194"/>
      <c r="AN24" s="1194"/>
      <c r="AO24" s="1194"/>
      <c r="AP24" s="1194"/>
      <c r="AQ24" s="162"/>
    </row>
    <row r="25" spans="1:75" ht="10.199999999999999" hidden="1" customHeight="1">
      <c r="A25" s="2"/>
      <c r="B25" s="208"/>
      <c r="C25" s="208"/>
      <c r="D25" s="208"/>
      <c r="E25" s="208"/>
      <c r="F25" s="208"/>
      <c r="G25" s="208"/>
      <c r="H25" s="208"/>
      <c r="I25" s="208"/>
      <c r="J25" s="208"/>
      <c r="K25" s="208"/>
      <c r="L25" s="208"/>
      <c r="M25" s="208"/>
      <c r="N25" s="208"/>
      <c r="O25" s="208"/>
      <c r="P25" s="208"/>
      <c r="Q25" s="162"/>
      <c r="S25" s="95"/>
      <c r="AA25" s="2"/>
      <c r="AB25" s="208"/>
      <c r="AC25" s="208"/>
      <c r="AD25" s="208"/>
      <c r="AE25" s="208"/>
      <c r="AF25" s="208"/>
      <c r="AG25" s="208"/>
      <c r="AH25" s="208"/>
      <c r="AI25" s="208"/>
      <c r="AJ25" s="208"/>
      <c r="AK25" s="208"/>
      <c r="AL25" s="208"/>
      <c r="AM25" s="208"/>
      <c r="AN25" s="208"/>
      <c r="AO25" s="208"/>
      <c r="AP25" s="208"/>
      <c r="AQ25" s="162"/>
    </row>
    <row r="26" spans="1:75" ht="33" customHeight="1">
      <c r="A26" s="2"/>
      <c r="B26" s="1161" t="s">
        <v>2428</v>
      </c>
      <c r="C26" s="1161"/>
      <c r="D26" s="1161"/>
      <c r="E26" s="1161"/>
      <c r="F26" s="1161"/>
      <c r="G26" s="1161"/>
      <c r="H26" s="1161"/>
      <c r="I26" s="1161"/>
      <c r="J26" s="1161"/>
      <c r="K26" s="1161"/>
      <c r="L26" s="1161"/>
      <c r="M26" s="1161"/>
      <c r="N26" s="1161"/>
      <c r="O26" s="1161"/>
      <c r="P26" s="1161"/>
      <c r="Q26" s="2"/>
      <c r="AA26" s="2"/>
      <c r="AB26" s="1161" t="s">
        <v>2428</v>
      </c>
      <c r="AC26" s="1161"/>
      <c r="AD26" s="1161"/>
      <c r="AE26" s="1161"/>
      <c r="AF26" s="1161"/>
      <c r="AG26" s="1161"/>
      <c r="AH26" s="1161"/>
      <c r="AI26" s="1161"/>
      <c r="AJ26" s="1161"/>
      <c r="AK26" s="1161"/>
      <c r="AL26" s="1161"/>
      <c r="AM26" s="1161"/>
      <c r="AN26" s="1161"/>
      <c r="AO26" s="1161"/>
      <c r="AP26" s="1161"/>
      <c r="AQ26" s="2"/>
    </row>
    <row r="27" spans="1:75" ht="10.199999999999999" customHeight="1">
      <c r="A27" s="2"/>
      <c r="B27" s="2"/>
      <c r="C27" s="2"/>
      <c r="D27" s="2"/>
      <c r="E27" s="2"/>
      <c r="F27" s="2"/>
      <c r="G27" s="2"/>
      <c r="H27" s="2"/>
      <c r="I27" s="2"/>
      <c r="J27" s="2"/>
      <c r="K27" s="2"/>
      <c r="L27" s="2"/>
      <c r="M27" s="2"/>
      <c r="N27" s="2"/>
      <c r="O27" s="2"/>
      <c r="P27" s="2"/>
      <c r="Q27" s="2"/>
      <c r="AA27" s="2"/>
      <c r="AB27" s="2"/>
      <c r="AC27" s="2"/>
      <c r="AD27" s="2"/>
      <c r="AE27" s="2"/>
      <c r="AF27" s="2"/>
      <c r="AG27" s="2"/>
      <c r="AH27" s="2"/>
      <c r="AI27" s="2"/>
      <c r="AJ27" s="2"/>
      <c r="AK27" s="2"/>
      <c r="AL27" s="2"/>
      <c r="AM27" s="2"/>
      <c r="AN27" s="2"/>
      <c r="AO27" s="2"/>
      <c r="AP27" s="2"/>
      <c r="AQ27" s="2"/>
    </row>
    <row r="28" spans="1:75" ht="33" customHeight="1">
      <c r="A28" s="2"/>
      <c r="B28" s="1161" t="s">
        <v>2429</v>
      </c>
      <c r="C28" s="1161"/>
      <c r="D28" s="1161"/>
      <c r="E28" s="1161"/>
      <c r="F28" s="1161"/>
      <c r="G28" s="1161"/>
      <c r="H28" s="1161"/>
      <c r="I28" s="1161"/>
      <c r="J28" s="1161"/>
      <c r="K28" s="1161"/>
      <c r="L28" s="1161"/>
      <c r="M28" s="1161"/>
      <c r="N28" s="1161"/>
      <c r="O28" s="1161"/>
      <c r="P28" s="1161"/>
      <c r="Q28" s="162"/>
      <c r="S28" s="95"/>
      <c r="AA28" s="2"/>
      <c r="AB28" s="1161" t="s">
        <v>2429</v>
      </c>
      <c r="AC28" s="1161"/>
      <c r="AD28" s="1161"/>
      <c r="AE28" s="1161"/>
      <c r="AF28" s="1161"/>
      <c r="AG28" s="1161"/>
      <c r="AH28" s="1161"/>
      <c r="AI28" s="1161"/>
      <c r="AJ28" s="1161"/>
      <c r="AK28" s="1161"/>
      <c r="AL28" s="1161"/>
      <c r="AM28" s="1161"/>
      <c r="AN28" s="1161"/>
      <c r="AO28" s="1161"/>
      <c r="AP28" s="1161"/>
      <c r="AQ28" s="162"/>
    </row>
    <row r="29" spans="1:75" s="257" customFormat="1" ht="5.4" customHeight="1">
      <c r="A29" s="26"/>
      <c r="B29" s="259"/>
      <c r="C29" s="259"/>
      <c r="D29" s="259"/>
      <c r="E29" s="259"/>
      <c r="F29" s="259"/>
      <c r="G29" s="259"/>
      <c r="H29" s="259"/>
      <c r="I29" s="259"/>
      <c r="J29" s="259"/>
      <c r="K29" s="259"/>
      <c r="L29" s="259"/>
      <c r="M29" s="259"/>
      <c r="N29" s="259"/>
      <c r="O29" s="259"/>
      <c r="P29" s="259"/>
      <c r="Q29" s="26"/>
      <c r="AA29" s="26"/>
      <c r="AB29" s="259"/>
      <c r="AC29" s="259"/>
      <c r="AD29" s="259"/>
      <c r="AE29" s="259"/>
      <c r="AF29" s="259"/>
      <c r="AG29" s="259"/>
      <c r="AH29" s="259"/>
      <c r="AI29" s="259"/>
      <c r="AJ29" s="259"/>
      <c r="AK29" s="259"/>
      <c r="AL29" s="259"/>
      <c r="AM29" s="259"/>
      <c r="AN29" s="259"/>
      <c r="AO29" s="259"/>
      <c r="AP29" s="259"/>
      <c r="AQ29" s="26"/>
    </row>
    <row r="30" spans="1:75" s="257" customFormat="1" ht="19.2" customHeight="1">
      <c r="A30" s="258"/>
      <c r="B30" s="1190" t="s">
        <v>2422</v>
      </c>
      <c r="C30" s="1190"/>
      <c r="D30" s="1190"/>
      <c r="E30" s="1190"/>
      <c r="F30" s="1190"/>
      <c r="G30" s="1190"/>
      <c r="H30" s="1190"/>
      <c r="I30" s="1190"/>
      <c r="J30" s="1190"/>
      <c r="K30" s="1190"/>
      <c r="L30" s="1190"/>
      <c r="M30" s="1190"/>
      <c r="N30" s="1190"/>
      <c r="O30" s="1190"/>
      <c r="P30" s="1190"/>
      <c r="Q30" s="258"/>
      <c r="R30" s="258"/>
      <c r="S30" s="258"/>
      <c r="T30" s="258"/>
      <c r="U30" s="258"/>
      <c r="V30" s="258"/>
      <c r="W30" s="258"/>
      <c r="X30" s="258"/>
      <c r="Y30" s="258"/>
      <c r="Z30" s="258"/>
      <c r="AA30" s="258"/>
      <c r="AB30" s="1190" t="s">
        <v>2422</v>
      </c>
      <c r="AC30" s="1190"/>
      <c r="AD30" s="1190"/>
      <c r="AE30" s="1190"/>
      <c r="AF30" s="1190"/>
      <c r="AG30" s="1190"/>
      <c r="AH30" s="1190"/>
      <c r="AI30" s="1190"/>
      <c r="AJ30" s="1190"/>
      <c r="AK30" s="1190"/>
      <c r="AL30" s="1190"/>
      <c r="AM30" s="1190"/>
      <c r="AN30" s="1190"/>
      <c r="AO30" s="1190"/>
      <c r="AP30" s="1190"/>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row>
    <row r="31" spans="1:75" ht="10.8" customHeight="1">
      <c r="A31" s="2"/>
      <c r="B31" s="26"/>
      <c r="C31" s="26"/>
      <c r="D31" s="26"/>
      <c r="E31" s="26"/>
      <c r="F31" s="26"/>
      <c r="G31" s="26"/>
      <c r="H31" s="26"/>
      <c r="I31" s="26"/>
      <c r="J31" s="26"/>
      <c r="K31" s="26"/>
      <c r="L31" s="26"/>
      <c r="M31" s="26"/>
      <c r="N31" s="26"/>
      <c r="O31" s="2"/>
      <c r="P31" s="2"/>
      <c r="Q31" s="2"/>
      <c r="AA31" s="2"/>
      <c r="AB31" s="26"/>
      <c r="AC31" s="26"/>
      <c r="AD31" s="26"/>
      <c r="AE31" s="26"/>
      <c r="AF31" s="26"/>
      <c r="AG31" s="26"/>
      <c r="AH31" s="26"/>
      <c r="AI31" s="26"/>
      <c r="AJ31" s="26"/>
      <c r="AK31" s="26"/>
      <c r="AL31" s="26"/>
      <c r="AM31" s="26"/>
      <c r="AN31" s="26"/>
      <c r="AO31" s="2"/>
      <c r="AP31" s="2"/>
      <c r="AQ31" s="2"/>
    </row>
    <row r="32" spans="1:75" ht="17.25" customHeight="1">
      <c r="A32" s="2"/>
      <c r="B32" s="26"/>
      <c r="C32" s="13"/>
      <c r="D32" s="1191">
        <f>第1号!K3</f>
        <v>0</v>
      </c>
      <c r="E32" s="1192"/>
      <c r="F32" s="26" t="s">
        <v>2487</v>
      </c>
      <c r="G32" s="142">
        <f>第1号!N3</f>
        <v>0</v>
      </c>
      <c r="H32" s="26" t="s">
        <v>2488</v>
      </c>
      <c r="I32" s="142">
        <f>第1号!P3</f>
        <v>0</v>
      </c>
      <c r="J32" s="26" t="s">
        <v>2489</v>
      </c>
      <c r="K32" s="26"/>
      <c r="L32" s="26"/>
      <c r="M32" s="26"/>
      <c r="N32" s="26"/>
      <c r="O32" s="2"/>
      <c r="P32" s="2"/>
      <c r="Q32" s="2"/>
      <c r="AA32" s="2"/>
      <c r="AB32" s="26"/>
      <c r="AC32" s="13"/>
      <c r="AD32" s="1191" t="str">
        <f>第1号!AJ3</f>
        <v>令和●</v>
      </c>
      <c r="AE32" s="1192"/>
      <c r="AF32" s="26" t="s">
        <v>2487</v>
      </c>
      <c r="AG32" s="142" t="str">
        <f>第1号!AM3</f>
        <v>●</v>
      </c>
      <c r="AH32" s="26" t="s">
        <v>2488</v>
      </c>
      <c r="AI32" s="142" t="str">
        <f>第1号!AO3</f>
        <v>●</v>
      </c>
      <c r="AJ32" s="26" t="s">
        <v>2489</v>
      </c>
      <c r="AK32" s="26"/>
      <c r="AL32" s="26"/>
      <c r="AM32" s="26"/>
      <c r="AN32" s="26"/>
      <c r="AO32" s="2"/>
      <c r="AP32" s="2"/>
      <c r="AQ32" s="2"/>
    </row>
    <row r="33" spans="1:43" ht="17.25" customHeight="1">
      <c r="A33" s="2"/>
      <c r="B33" s="26"/>
      <c r="C33" s="26"/>
      <c r="D33" s="26"/>
      <c r="E33" s="26"/>
      <c r="F33" s="26"/>
      <c r="G33" s="26"/>
      <c r="H33" s="26"/>
      <c r="I33" s="26"/>
      <c r="J33" s="26"/>
      <c r="K33" s="26"/>
      <c r="L33" s="26"/>
      <c r="M33" s="26"/>
      <c r="N33" s="26"/>
      <c r="O33" s="2"/>
      <c r="P33" s="2"/>
      <c r="Q33" s="2"/>
      <c r="AA33" s="2"/>
      <c r="AB33" s="26"/>
      <c r="AC33" s="26"/>
      <c r="AD33" s="26"/>
      <c r="AE33" s="26"/>
      <c r="AF33" s="26"/>
      <c r="AG33" s="26"/>
      <c r="AH33" s="26"/>
      <c r="AI33" s="26"/>
      <c r="AJ33" s="26"/>
      <c r="AK33" s="26"/>
      <c r="AL33" s="26"/>
      <c r="AM33" s="26"/>
      <c r="AN33" s="26"/>
      <c r="AO33" s="2"/>
      <c r="AP33" s="2"/>
      <c r="AQ33" s="2"/>
    </row>
    <row r="34" spans="1:43" ht="17.25" customHeight="1">
      <c r="A34" s="2"/>
      <c r="B34" s="26"/>
      <c r="C34" s="2"/>
      <c r="D34" s="26" t="s">
        <v>555</v>
      </c>
      <c r="E34" s="26"/>
      <c r="F34" s="26"/>
      <c r="G34" s="26"/>
      <c r="H34" s="26"/>
      <c r="I34" s="26"/>
      <c r="J34" s="26"/>
      <c r="K34" s="26"/>
      <c r="L34" s="26"/>
      <c r="M34" s="26"/>
      <c r="N34" s="26"/>
      <c r="O34" s="2"/>
      <c r="P34" s="2"/>
      <c r="Q34" s="2"/>
      <c r="AA34" s="2"/>
      <c r="AB34" s="26"/>
      <c r="AC34" s="2"/>
      <c r="AD34" s="26" t="s">
        <v>555</v>
      </c>
      <c r="AE34" s="26"/>
      <c r="AF34" s="26"/>
      <c r="AG34" s="26"/>
      <c r="AH34" s="26"/>
      <c r="AI34" s="26"/>
      <c r="AJ34" s="26"/>
      <c r="AK34" s="26"/>
      <c r="AL34" s="26"/>
      <c r="AM34" s="26"/>
      <c r="AN34" s="26"/>
      <c r="AO34" s="2"/>
      <c r="AP34" s="2"/>
      <c r="AQ34" s="2"/>
    </row>
    <row r="35" spans="1:43" ht="17.25" customHeight="1">
      <c r="A35" s="2"/>
      <c r="B35" s="26"/>
      <c r="C35" s="26"/>
      <c r="D35" s="26"/>
      <c r="E35" s="1193">
        <f>基本情報!E8</f>
        <v>0</v>
      </c>
      <c r="F35" s="1193"/>
      <c r="G35" s="1193"/>
      <c r="H35" s="1193"/>
      <c r="I35" s="1193"/>
      <c r="J35" s="1193"/>
      <c r="K35" s="1193"/>
      <c r="L35" s="1193"/>
      <c r="M35" s="1193"/>
      <c r="N35" s="1193"/>
      <c r="O35" s="1144"/>
      <c r="P35" s="1144"/>
      <c r="Q35" s="2"/>
      <c r="AA35" s="2"/>
      <c r="AB35" s="26"/>
      <c r="AC35" s="26"/>
      <c r="AD35" s="26"/>
      <c r="AE35" s="1193" t="str">
        <f>基本情報!AD8</f>
        <v>東京都新宿区西新宿○-○○-○○</v>
      </c>
      <c r="AF35" s="1193"/>
      <c r="AG35" s="1193"/>
      <c r="AH35" s="1193"/>
      <c r="AI35" s="1193"/>
      <c r="AJ35" s="1193"/>
      <c r="AK35" s="1193"/>
      <c r="AL35" s="1193"/>
      <c r="AM35" s="1193"/>
      <c r="AN35" s="1193"/>
      <c r="AO35" s="1144"/>
      <c r="AP35" s="1144"/>
      <c r="AQ35" s="2"/>
    </row>
    <row r="36" spans="1:43" ht="17.25" customHeight="1">
      <c r="A36" s="2"/>
      <c r="B36" s="26"/>
      <c r="C36" s="26"/>
      <c r="D36" s="26" t="s">
        <v>2490</v>
      </c>
      <c r="E36" s="179"/>
      <c r="F36" s="179"/>
      <c r="G36" s="179"/>
      <c r="H36" s="179"/>
      <c r="I36" s="179"/>
      <c r="J36" s="179"/>
      <c r="K36" s="179"/>
      <c r="L36" s="179"/>
      <c r="M36" s="179"/>
      <c r="N36" s="179"/>
      <c r="O36" s="179"/>
      <c r="P36" s="2"/>
      <c r="Q36" s="2"/>
      <c r="AA36" s="2"/>
      <c r="AB36" s="26"/>
      <c r="AC36" s="26"/>
      <c r="AD36" s="26" t="s">
        <v>2490</v>
      </c>
      <c r="AE36" s="179"/>
      <c r="AF36" s="179"/>
      <c r="AG36" s="179"/>
      <c r="AH36" s="179"/>
      <c r="AI36" s="179"/>
      <c r="AJ36" s="179"/>
      <c r="AK36" s="179"/>
      <c r="AL36" s="179"/>
      <c r="AM36" s="179"/>
      <c r="AN36" s="179"/>
      <c r="AO36" s="179"/>
      <c r="AP36" s="2"/>
      <c r="AQ36" s="2"/>
    </row>
    <row r="37" spans="1:43" ht="17.25" customHeight="1">
      <c r="A37" s="2"/>
      <c r="B37" s="26"/>
      <c r="C37" s="26"/>
      <c r="D37" s="26"/>
      <c r="E37" s="1193">
        <f>基本情報!E6</f>
        <v>0</v>
      </c>
      <c r="F37" s="1193"/>
      <c r="G37" s="1193"/>
      <c r="H37" s="1193"/>
      <c r="I37" s="1193"/>
      <c r="J37" s="1193"/>
      <c r="K37" s="1193"/>
      <c r="L37" s="1193"/>
      <c r="M37" s="1193"/>
      <c r="N37" s="1193"/>
      <c r="O37" s="1144"/>
      <c r="P37" s="1144"/>
      <c r="Q37" s="2"/>
      <c r="AA37" s="2"/>
      <c r="AB37" s="26"/>
      <c r="AC37" s="26"/>
      <c r="AD37" s="26"/>
      <c r="AE37" s="1193" t="str">
        <f>基本情報!AD6</f>
        <v>○○株式会社</v>
      </c>
      <c r="AF37" s="1193"/>
      <c r="AG37" s="1193"/>
      <c r="AH37" s="1193"/>
      <c r="AI37" s="1193"/>
      <c r="AJ37" s="1193"/>
      <c r="AK37" s="1193"/>
      <c r="AL37" s="1193"/>
      <c r="AM37" s="1193"/>
      <c r="AN37" s="1193"/>
      <c r="AO37" s="1144"/>
      <c r="AP37" s="1144"/>
      <c r="AQ37" s="2"/>
    </row>
    <row r="38" spans="1:43" ht="14.4">
      <c r="A38" s="2"/>
      <c r="B38" s="26"/>
      <c r="C38" s="26"/>
      <c r="D38" s="26" t="s">
        <v>2491</v>
      </c>
      <c r="E38" s="26"/>
      <c r="F38" s="26"/>
      <c r="G38" s="26"/>
      <c r="H38" s="26"/>
      <c r="I38" s="26"/>
      <c r="J38" s="26"/>
      <c r="K38" s="26"/>
      <c r="L38" s="26"/>
      <c r="M38" s="26"/>
      <c r="N38" s="26"/>
      <c r="O38" s="2"/>
      <c r="P38" s="2"/>
      <c r="Q38" s="2"/>
      <c r="AA38" s="2"/>
      <c r="AB38" s="26"/>
      <c r="AC38" s="26"/>
      <c r="AD38" s="26" t="s">
        <v>2491</v>
      </c>
      <c r="AE38" s="26"/>
      <c r="AF38" s="26"/>
      <c r="AG38" s="26"/>
      <c r="AH38" s="26"/>
      <c r="AI38" s="26"/>
      <c r="AJ38" s="26"/>
      <c r="AK38" s="26"/>
      <c r="AL38" s="26"/>
      <c r="AM38" s="26"/>
      <c r="AN38" s="26"/>
      <c r="AO38" s="2"/>
      <c r="AP38" s="2"/>
      <c r="AQ38" s="2"/>
    </row>
    <row r="39" spans="1:43" ht="19.2" customHeight="1">
      <c r="A39" s="2"/>
      <c r="B39" s="26"/>
      <c r="C39" s="26"/>
      <c r="D39" s="26"/>
      <c r="E39" s="1189">
        <f>基本情報!E9</f>
        <v>0</v>
      </c>
      <c r="F39" s="1189"/>
      <c r="G39" s="1189"/>
      <c r="H39" s="1189"/>
      <c r="I39" s="1189"/>
      <c r="J39" s="280"/>
      <c r="K39" s="1189">
        <f>基本情報!E11</f>
        <v>0</v>
      </c>
      <c r="L39" s="1189"/>
      <c r="M39" s="1189"/>
      <c r="N39" s="1189"/>
      <c r="O39" s="1140"/>
      <c r="P39" s="2"/>
      <c r="Q39" s="2"/>
      <c r="AA39" s="2"/>
      <c r="AB39" s="26"/>
      <c r="AC39" s="26"/>
      <c r="AD39" s="26"/>
      <c r="AE39" s="1189" t="str">
        <f>基本情報!AD9</f>
        <v>代表取締役</v>
      </c>
      <c r="AF39" s="1189"/>
      <c r="AG39" s="1189"/>
      <c r="AH39" s="1189"/>
      <c r="AI39" s="1189"/>
      <c r="AJ39" s="280"/>
      <c r="AK39" s="1189" t="str">
        <f>基本情報!AD11</f>
        <v>環境　太郎</v>
      </c>
      <c r="AL39" s="1189"/>
      <c r="AM39" s="1189"/>
      <c r="AN39" s="1189"/>
      <c r="AO39" s="1140"/>
      <c r="AP39" s="2"/>
      <c r="AQ39" s="2"/>
    </row>
    <row r="40" spans="1:43" ht="7.95" customHeight="1">
      <c r="A40" s="2"/>
      <c r="B40" s="26"/>
      <c r="C40" s="26"/>
      <c r="D40" s="26"/>
      <c r="E40" s="26"/>
      <c r="F40" s="26"/>
      <c r="G40" s="26"/>
      <c r="H40" s="26"/>
      <c r="I40" s="26"/>
      <c r="J40" s="26"/>
      <c r="K40" s="26"/>
      <c r="L40" s="26"/>
      <c r="M40" s="26"/>
      <c r="N40" s="26"/>
      <c r="O40" s="10"/>
      <c r="P40" s="2"/>
      <c r="Q40" s="2"/>
      <c r="AA40" s="2"/>
      <c r="AB40" s="26"/>
      <c r="AC40" s="26"/>
      <c r="AD40" s="26"/>
      <c r="AE40" s="26"/>
      <c r="AF40" s="26"/>
      <c r="AG40" s="26"/>
      <c r="AH40" s="26"/>
      <c r="AI40" s="26"/>
      <c r="AJ40" s="26"/>
      <c r="AK40" s="26"/>
      <c r="AL40" s="26"/>
      <c r="AM40" s="26"/>
      <c r="AN40" s="26"/>
      <c r="AO40" s="10"/>
      <c r="AP40" s="2"/>
      <c r="AQ40" s="2"/>
    </row>
    <row r="41" spans="1:43" ht="17.399999999999999" customHeight="1">
      <c r="B41" s="256" t="s">
        <v>2425</v>
      </c>
      <c r="C41" s="256"/>
      <c r="D41" s="256"/>
      <c r="E41" s="259"/>
      <c r="F41" s="259"/>
      <c r="G41" s="259"/>
      <c r="H41" s="259"/>
      <c r="I41" s="259"/>
      <c r="J41" s="259"/>
      <c r="K41" s="259"/>
      <c r="L41" s="259"/>
      <c r="M41" s="259"/>
      <c r="N41" s="259"/>
      <c r="O41" s="259"/>
      <c r="P41" s="259"/>
      <c r="Q41" s="259"/>
      <c r="R41" s="2"/>
      <c r="AB41" s="256" t="s">
        <v>2425</v>
      </c>
      <c r="AC41" s="256"/>
      <c r="AD41" s="256"/>
      <c r="AE41" s="259"/>
      <c r="AF41" s="259"/>
      <c r="AG41" s="259"/>
      <c r="AH41" s="259"/>
      <c r="AI41" s="259"/>
      <c r="AJ41" s="259"/>
      <c r="AK41" s="259"/>
      <c r="AL41" s="259"/>
      <c r="AM41" s="259"/>
      <c r="AN41" s="259"/>
      <c r="AO41" s="259"/>
      <c r="AP41" s="259"/>
      <c r="AQ41" s="259"/>
    </row>
    <row r="42" spans="1:43" ht="14.4">
      <c r="A42" s="2"/>
      <c r="B42" s="26"/>
      <c r="C42" s="26"/>
      <c r="D42" s="26"/>
      <c r="E42" s="26"/>
      <c r="F42" s="26"/>
      <c r="G42" s="26"/>
      <c r="H42" s="26"/>
      <c r="I42" s="26"/>
      <c r="J42" s="26"/>
      <c r="K42" s="26"/>
      <c r="L42" s="26"/>
      <c r="M42" s="26"/>
      <c r="N42" s="26"/>
      <c r="O42" s="10"/>
      <c r="P42" s="2"/>
      <c r="Q42" s="2"/>
      <c r="AA42" s="2"/>
      <c r="AB42" s="26"/>
      <c r="AC42" s="26"/>
      <c r="AD42" s="26"/>
      <c r="AE42" s="26"/>
      <c r="AF42" s="26"/>
      <c r="AG42" s="26"/>
      <c r="AH42" s="26"/>
      <c r="AI42" s="26"/>
      <c r="AJ42" s="26"/>
      <c r="AK42" s="26"/>
      <c r="AL42" s="26"/>
      <c r="AM42" s="26"/>
      <c r="AN42" s="26"/>
      <c r="AO42" s="10"/>
      <c r="AP42" s="2"/>
      <c r="AQ42" s="2"/>
    </row>
    <row r="43" spans="1:43" ht="14.4">
      <c r="E43" s="26"/>
      <c r="F43" s="26"/>
      <c r="G43" s="26"/>
      <c r="H43" s="26"/>
      <c r="I43" s="26"/>
      <c r="J43" s="26"/>
      <c r="K43" s="26"/>
      <c r="L43" s="26"/>
      <c r="M43" s="26"/>
      <c r="N43" s="26"/>
      <c r="O43" s="26"/>
      <c r="P43" s="26"/>
      <c r="Q43" s="2"/>
      <c r="R43" s="2"/>
      <c r="AE43" s="26"/>
      <c r="AF43" s="26"/>
      <c r="AG43" s="26"/>
      <c r="AH43" s="26"/>
      <c r="AI43" s="26"/>
      <c r="AJ43" s="26"/>
      <c r="AK43" s="26"/>
      <c r="AL43" s="26"/>
      <c r="AM43" s="26"/>
      <c r="AN43" s="26"/>
      <c r="AO43" s="26"/>
      <c r="AP43" s="26"/>
      <c r="AQ43" s="2"/>
    </row>
    <row r="44" spans="1:43" ht="14.4">
      <c r="E44" s="26"/>
      <c r="F44" s="26"/>
      <c r="G44" s="26"/>
      <c r="H44" s="26"/>
      <c r="I44" s="26"/>
      <c r="J44" s="26"/>
      <c r="K44" s="26"/>
      <c r="L44" s="26"/>
      <c r="M44" s="26"/>
      <c r="N44" s="26"/>
      <c r="O44" s="26"/>
      <c r="P44" s="26"/>
      <c r="Q44" s="2"/>
      <c r="R44" s="2"/>
      <c r="AE44" s="26"/>
      <c r="AF44" s="26"/>
      <c r="AG44" s="26"/>
      <c r="AH44" s="26"/>
      <c r="AI44" s="26"/>
      <c r="AJ44" s="26"/>
      <c r="AK44" s="26"/>
      <c r="AL44" s="26"/>
      <c r="AM44" s="26"/>
      <c r="AN44" s="26"/>
      <c r="AO44" s="26"/>
      <c r="AP44" s="26"/>
      <c r="AQ44" s="2"/>
    </row>
    <row r="45" spans="1:43" ht="14.4">
      <c r="E45" s="26"/>
      <c r="F45" s="26"/>
      <c r="G45" s="26"/>
      <c r="H45" s="26"/>
      <c r="I45" s="26"/>
      <c r="J45" s="26"/>
      <c r="K45" s="26"/>
      <c r="L45" s="26"/>
      <c r="M45" s="26"/>
      <c r="N45" s="26"/>
      <c r="O45" s="26"/>
      <c r="P45" s="26"/>
      <c r="Q45" s="2"/>
      <c r="R45" s="2"/>
      <c r="AE45" s="26"/>
      <c r="AF45" s="26"/>
      <c r="AG45" s="26"/>
      <c r="AH45" s="26"/>
      <c r="AI45" s="26"/>
      <c r="AJ45" s="26"/>
      <c r="AK45" s="26"/>
      <c r="AL45" s="26"/>
      <c r="AM45" s="26"/>
      <c r="AN45" s="26"/>
      <c r="AO45" s="26"/>
      <c r="AP45" s="26"/>
      <c r="AQ45" s="2"/>
    </row>
  </sheetData>
  <sheetProtection algorithmName="SHA-512" hashValue="W+W42GrKOzQmQbJ/5/h+mcKldrLust8zN837bOil3i9QqNu4RD+Dbe6VOXZ51zvib72THeZrlLXaprEg+VdPrQ==" saltValue="STcbjoDELdVS0rEHzU8g5w==" spinCount="100000" sheet="1" formatCells="0"/>
  <mergeCells count="34">
    <mergeCell ref="D32:E32"/>
    <mergeCell ref="E35:P35"/>
    <mergeCell ref="E37:P37"/>
    <mergeCell ref="E39:I39"/>
    <mergeCell ref="K39:O39"/>
    <mergeCell ref="B30:P30"/>
    <mergeCell ref="B3:O3"/>
    <mergeCell ref="B9:O9"/>
    <mergeCell ref="B10:O10"/>
    <mergeCell ref="B11:O11"/>
    <mergeCell ref="C12:O12"/>
    <mergeCell ref="B19:P19"/>
    <mergeCell ref="B21:P21"/>
    <mergeCell ref="B22:P22"/>
    <mergeCell ref="B24:P24"/>
    <mergeCell ref="B26:P26"/>
    <mergeCell ref="B28:P28"/>
    <mergeCell ref="AB3:AO3"/>
    <mergeCell ref="AB9:AO9"/>
    <mergeCell ref="AB10:AO10"/>
    <mergeCell ref="AB11:AO11"/>
    <mergeCell ref="AC12:AO12"/>
    <mergeCell ref="AB19:AP19"/>
    <mergeCell ref="AB21:AP21"/>
    <mergeCell ref="AB22:AP22"/>
    <mergeCell ref="AB24:AP24"/>
    <mergeCell ref="AB26:AP26"/>
    <mergeCell ref="AE39:AI39"/>
    <mergeCell ref="AK39:AO39"/>
    <mergeCell ref="AB28:AP28"/>
    <mergeCell ref="AB30:AP30"/>
    <mergeCell ref="AD32:AE32"/>
    <mergeCell ref="AE35:AP35"/>
    <mergeCell ref="AE37:AP37"/>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249977111117893"/>
  </sheetPr>
  <dimension ref="A1:BW40"/>
  <sheetViews>
    <sheetView showGridLines="0" showZeros="0" view="pageBreakPreview" zoomScale="85" zoomScaleNormal="100" zoomScaleSheetLayoutView="85" workbookViewId="0">
      <selection activeCell="AD29" sqref="AD29"/>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7.109375" customWidth="1"/>
    <col min="26" max="26" width="1.6640625" customWidth="1"/>
    <col min="27" max="29" width="2.77734375" customWidth="1"/>
    <col min="30" max="33" width="4.33203125" customWidth="1"/>
    <col min="34" max="35" width="4.77734375" customWidth="1"/>
    <col min="36" max="36" width="3.44140625" customWidth="1"/>
    <col min="40" max="40" width="13.77734375" customWidth="1"/>
    <col min="41" max="41" width="3.44140625" customWidth="1"/>
    <col min="42" max="42" width="3" customWidth="1"/>
  </cols>
  <sheetData>
    <row r="1" spans="1:42">
      <c r="A1" s="2"/>
      <c r="B1" s="2" t="s">
        <v>456</v>
      </c>
      <c r="C1" s="2"/>
      <c r="D1" s="2"/>
      <c r="E1" s="2"/>
      <c r="F1" s="2"/>
      <c r="G1" s="2"/>
      <c r="H1" s="2"/>
      <c r="I1" s="2"/>
      <c r="J1" s="2"/>
      <c r="K1" s="2"/>
      <c r="L1" s="2"/>
      <c r="M1" s="2"/>
      <c r="N1" s="2"/>
      <c r="O1" s="2"/>
      <c r="P1" s="2"/>
      <c r="Q1" s="2"/>
      <c r="Z1" s="2"/>
      <c r="AA1" s="2" t="s">
        <v>456</v>
      </c>
      <c r="AB1" s="2"/>
      <c r="AC1" s="2"/>
      <c r="AD1" s="2"/>
      <c r="AE1" s="2"/>
      <c r="AF1" s="2"/>
      <c r="AG1" s="2"/>
      <c r="AH1" s="2"/>
      <c r="AI1" s="2"/>
      <c r="AJ1" s="2"/>
      <c r="AK1" s="2"/>
      <c r="AL1" s="2"/>
      <c r="AM1" s="2"/>
      <c r="AN1" s="2"/>
      <c r="AO1" s="2"/>
      <c r="AP1" s="2"/>
    </row>
    <row r="2" spans="1:42">
      <c r="A2" s="2"/>
      <c r="B2" s="2"/>
      <c r="C2" s="2"/>
      <c r="D2" s="2"/>
      <c r="E2" s="2"/>
      <c r="F2" s="2"/>
      <c r="G2" s="2"/>
      <c r="H2" s="2"/>
      <c r="I2" s="2"/>
      <c r="J2" s="2"/>
      <c r="K2" s="2"/>
      <c r="L2" s="2"/>
      <c r="M2" s="2"/>
      <c r="N2" s="2"/>
      <c r="O2" s="2"/>
      <c r="P2" s="2"/>
      <c r="Q2" s="2"/>
      <c r="Z2" s="2"/>
      <c r="AA2" s="2"/>
      <c r="AB2" s="2"/>
      <c r="AC2" s="2"/>
      <c r="AD2" s="2"/>
      <c r="AE2" s="2"/>
      <c r="AF2" s="2"/>
      <c r="AG2" s="2"/>
      <c r="AH2" s="2"/>
      <c r="AI2" s="2"/>
      <c r="AJ2" s="2"/>
      <c r="AK2" s="2"/>
      <c r="AL2" s="2"/>
      <c r="AM2" s="2"/>
      <c r="AN2" s="2"/>
      <c r="AO2" s="2"/>
      <c r="AP2" s="2"/>
    </row>
    <row r="3" spans="1:42" ht="25.8">
      <c r="A3" s="2"/>
      <c r="B3" s="1195" t="s">
        <v>15</v>
      </c>
      <c r="C3" s="1195"/>
      <c r="D3" s="1195"/>
      <c r="E3" s="1195"/>
      <c r="F3" s="1195"/>
      <c r="G3" s="1195"/>
      <c r="H3" s="1195"/>
      <c r="I3" s="1195"/>
      <c r="J3" s="1195"/>
      <c r="K3" s="1195"/>
      <c r="L3" s="1195"/>
      <c r="M3" s="1195"/>
      <c r="N3" s="1195"/>
      <c r="O3" s="1195"/>
      <c r="P3" s="2"/>
      <c r="Q3" s="2"/>
      <c r="Z3" s="2"/>
      <c r="AA3" s="1195" t="s">
        <v>15</v>
      </c>
      <c r="AB3" s="1195"/>
      <c r="AC3" s="1195"/>
      <c r="AD3" s="1195"/>
      <c r="AE3" s="1195"/>
      <c r="AF3" s="1195"/>
      <c r="AG3" s="1195"/>
      <c r="AH3" s="1195"/>
      <c r="AI3" s="1195"/>
      <c r="AJ3" s="1195"/>
      <c r="AK3" s="1195"/>
      <c r="AL3" s="1195"/>
      <c r="AM3" s="1195"/>
      <c r="AN3" s="1195"/>
      <c r="AO3" s="2"/>
      <c r="AP3" s="2"/>
    </row>
    <row r="4" spans="1:42" ht="30" customHeight="1">
      <c r="A4" s="2"/>
      <c r="B4" s="2"/>
      <c r="C4" s="2"/>
      <c r="D4" s="2"/>
      <c r="E4" s="2"/>
      <c r="F4" s="2"/>
      <c r="G4" s="2"/>
      <c r="H4" s="2"/>
      <c r="I4" s="2"/>
      <c r="J4" s="263" t="s">
        <v>2427</v>
      </c>
      <c r="K4" s="2"/>
      <c r="L4" s="2"/>
      <c r="M4" s="2"/>
      <c r="N4" s="2"/>
      <c r="O4" s="2"/>
      <c r="P4" s="2"/>
      <c r="Q4" s="2"/>
      <c r="Z4" s="2"/>
      <c r="AA4" s="2"/>
      <c r="AB4" s="2"/>
      <c r="AC4" s="2"/>
      <c r="AD4" s="2"/>
      <c r="AE4" s="2"/>
      <c r="AF4" s="2"/>
      <c r="AG4" s="2"/>
      <c r="AH4" s="2"/>
      <c r="AI4" s="263" t="s">
        <v>2427</v>
      </c>
      <c r="AJ4" s="2"/>
      <c r="AK4" s="2"/>
      <c r="AL4" s="2"/>
      <c r="AM4" s="2"/>
      <c r="AN4" s="2"/>
      <c r="AO4" s="2"/>
      <c r="AP4" s="2"/>
    </row>
    <row r="5" spans="1:42" ht="16.5" customHeight="1">
      <c r="A5" s="2"/>
      <c r="B5" s="2"/>
      <c r="C5" s="2"/>
      <c r="D5" s="2"/>
      <c r="E5" s="2"/>
      <c r="F5" s="2"/>
      <c r="G5" s="2"/>
      <c r="H5" s="2"/>
      <c r="I5" s="2"/>
      <c r="J5" s="2"/>
      <c r="K5" s="2"/>
      <c r="L5" s="2"/>
      <c r="M5" s="2"/>
      <c r="N5" s="2"/>
      <c r="O5" s="2"/>
      <c r="P5" s="2"/>
      <c r="Q5" s="2"/>
      <c r="Z5" s="2"/>
      <c r="AA5" s="2"/>
      <c r="AB5" s="2"/>
      <c r="AC5" s="2"/>
      <c r="AD5" s="2"/>
      <c r="AE5" s="2"/>
      <c r="AF5" s="2"/>
      <c r="AG5" s="2"/>
      <c r="AH5" s="2"/>
      <c r="AI5" s="2"/>
      <c r="AJ5" s="2"/>
      <c r="AK5" s="2"/>
      <c r="AL5" s="2"/>
      <c r="AM5" s="2"/>
      <c r="AN5" s="2"/>
      <c r="AO5" s="2"/>
      <c r="AP5" s="2"/>
    </row>
    <row r="6" spans="1:42" ht="16.5" customHeight="1">
      <c r="A6" s="2"/>
      <c r="B6" s="26" t="s">
        <v>16</v>
      </c>
      <c r="C6" s="2"/>
      <c r="D6" s="2"/>
      <c r="E6" s="2"/>
      <c r="F6" s="2"/>
      <c r="G6" s="2"/>
      <c r="H6" s="2"/>
      <c r="I6" s="2"/>
      <c r="J6" s="2"/>
      <c r="K6" s="2"/>
      <c r="L6" s="2"/>
      <c r="M6" s="2"/>
      <c r="N6" s="2"/>
      <c r="O6" s="2"/>
      <c r="P6" s="2"/>
      <c r="Q6" s="2"/>
      <c r="Z6" s="2"/>
      <c r="AA6" s="26" t="s">
        <v>16</v>
      </c>
      <c r="AB6" s="2"/>
      <c r="AC6" s="2"/>
      <c r="AD6" s="2"/>
      <c r="AE6" s="2"/>
      <c r="AF6" s="2"/>
      <c r="AG6" s="2"/>
      <c r="AH6" s="2"/>
      <c r="AI6" s="2"/>
      <c r="AJ6" s="2"/>
      <c r="AK6" s="2"/>
      <c r="AL6" s="2"/>
      <c r="AM6" s="2"/>
      <c r="AN6" s="2"/>
      <c r="AO6" s="2"/>
      <c r="AP6" s="2"/>
    </row>
    <row r="7" spans="1:42" ht="16.5" customHeight="1">
      <c r="A7" s="2"/>
      <c r="B7" s="26" t="s">
        <v>17</v>
      </c>
      <c r="C7" s="2"/>
      <c r="D7" s="2"/>
      <c r="E7" s="2"/>
      <c r="F7" s="2"/>
      <c r="G7" s="2"/>
      <c r="H7" s="2"/>
      <c r="I7" s="2"/>
      <c r="J7" s="2"/>
      <c r="K7" s="2"/>
      <c r="L7" s="2"/>
      <c r="M7" s="2"/>
      <c r="N7" s="2"/>
      <c r="O7" s="2"/>
      <c r="P7" s="2"/>
      <c r="Q7" s="2"/>
      <c r="Z7" s="2"/>
      <c r="AA7" s="26" t="s">
        <v>17</v>
      </c>
      <c r="AB7" s="2"/>
      <c r="AC7" s="2"/>
      <c r="AD7" s="2"/>
      <c r="AE7" s="2"/>
      <c r="AF7" s="2"/>
      <c r="AG7" s="2"/>
      <c r="AH7" s="2"/>
      <c r="AI7" s="2"/>
      <c r="AJ7" s="2"/>
      <c r="AK7" s="2"/>
      <c r="AL7" s="2"/>
      <c r="AM7" s="2"/>
      <c r="AN7" s="2"/>
      <c r="AO7" s="2"/>
      <c r="AP7" s="2"/>
    </row>
    <row r="8" spans="1:42" ht="16.5" customHeight="1">
      <c r="A8" s="2"/>
      <c r="B8" s="2"/>
      <c r="C8" s="2"/>
      <c r="D8" s="2"/>
      <c r="E8" s="2"/>
      <c r="F8" s="2"/>
      <c r="G8" s="2"/>
      <c r="H8" s="2"/>
      <c r="I8" s="2"/>
      <c r="J8" s="2"/>
      <c r="K8" s="2"/>
      <c r="L8" s="2"/>
      <c r="M8" s="2"/>
      <c r="N8" s="2"/>
      <c r="O8" s="2"/>
      <c r="P8" s="2"/>
      <c r="Q8" s="2"/>
      <c r="Z8" s="2"/>
      <c r="AA8" s="2"/>
      <c r="AB8" s="2"/>
      <c r="AC8" s="2"/>
      <c r="AD8" s="2"/>
      <c r="AE8" s="2"/>
      <c r="AF8" s="2"/>
      <c r="AG8" s="2"/>
      <c r="AH8" s="2"/>
      <c r="AI8" s="2"/>
      <c r="AJ8" s="2"/>
      <c r="AK8" s="2"/>
      <c r="AL8" s="2"/>
      <c r="AM8" s="2"/>
      <c r="AN8" s="2"/>
      <c r="AO8" s="2"/>
      <c r="AP8" s="2"/>
    </row>
    <row r="9" spans="1:42" ht="101.25" customHeight="1">
      <c r="A9" s="2"/>
      <c r="B9" s="1196" t="s">
        <v>3150</v>
      </c>
      <c r="C9" s="1196"/>
      <c r="D9" s="1196"/>
      <c r="E9" s="1196"/>
      <c r="F9" s="1196"/>
      <c r="G9" s="1196"/>
      <c r="H9" s="1196"/>
      <c r="I9" s="1196"/>
      <c r="J9" s="1196"/>
      <c r="K9" s="1196"/>
      <c r="L9" s="1196"/>
      <c r="M9" s="1196"/>
      <c r="N9" s="1196"/>
      <c r="O9" s="1196"/>
      <c r="P9" s="2"/>
      <c r="Q9" s="2"/>
      <c r="Z9" s="2"/>
      <c r="AA9" s="1196" t="s">
        <v>3150</v>
      </c>
      <c r="AB9" s="1196"/>
      <c r="AC9" s="1196"/>
      <c r="AD9" s="1196"/>
      <c r="AE9" s="1196"/>
      <c r="AF9" s="1196"/>
      <c r="AG9" s="1196"/>
      <c r="AH9" s="1196"/>
      <c r="AI9" s="1196"/>
      <c r="AJ9" s="1196"/>
      <c r="AK9" s="1196"/>
      <c r="AL9" s="1196"/>
      <c r="AM9" s="1196"/>
      <c r="AN9" s="1196"/>
      <c r="AO9" s="2"/>
      <c r="AP9" s="2"/>
    </row>
    <row r="10" spans="1:42" ht="60.75" customHeight="1">
      <c r="A10" s="2"/>
      <c r="B10" s="1196" t="s">
        <v>3151</v>
      </c>
      <c r="C10" s="1196"/>
      <c r="D10" s="1196"/>
      <c r="E10" s="1196"/>
      <c r="F10" s="1196"/>
      <c r="G10" s="1196"/>
      <c r="H10" s="1196"/>
      <c r="I10" s="1196"/>
      <c r="J10" s="1196"/>
      <c r="K10" s="1196"/>
      <c r="L10" s="1196"/>
      <c r="M10" s="1196"/>
      <c r="N10" s="1196"/>
      <c r="O10" s="1196"/>
      <c r="P10" s="2"/>
      <c r="Q10" s="2"/>
      <c r="Z10" s="2"/>
      <c r="AA10" s="1196" t="s">
        <v>3151</v>
      </c>
      <c r="AB10" s="1196"/>
      <c r="AC10" s="1196"/>
      <c r="AD10" s="1196"/>
      <c r="AE10" s="1196"/>
      <c r="AF10" s="1196"/>
      <c r="AG10" s="1196"/>
      <c r="AH10" s="1196"/>
      <c r="AI10" s="1196"/>
      <c r="AJ10" s="1196"/>
      <c r="AK10" s="1196"/>
      <c r="AL10" s="1196"/>
      <c r="AM10" s="1196"/>
      <c r="AN10" s="1196"/>
      <c r="AO10" s="2"/>
      <c r="AP10" s="2"/>
    </row>
    <row r="11" spans="1:42" ht="31.8" customHeight="1">
      <c r="A11" s="2"/>
      <c r="B11" s="1197" t="s">
        <v>2421</v>
      </c>
      <c r="C11" s="1197"/>
      <c r="D11" s="1197"/>
      <c r="E11" s="1197"/>
      <c r="F11" s="1197"/>
      <c r="G11" s="1197"/>
      <c r="H11" s="1197"/>
      <c r="I11" s="1197"/>
      <c r="J11" s="1197"/>
      <c r="K11" s="1197"/>
      <c r="L11" s="1197"/>
      <c r="M11" s="1197"/>
      <c r="N11" s="1197"/>
      <c r="O11" s="1197"/>
      <c r="P11" s="2"/>
      <c r="Q11" s="2"/>
      <c r="Z11" s="2"/>
      <c r="AA11" s="1197" t="s">
        <v>2421</v>
      </c>
      <c r="AB11" s="1197"/>
      <c r="AC11" s="1197"/>
      <c r="AD11" s="1197"/>
      <c r="AE11" s="1197"/>
      <c r="AF11" s="1197"/>
      <c r="AG11" s="1197"/>
      <c r="AH11" s="1197"/>
      <c r="AI11" s="1197"/>
      <c r="AJ11" s="1197"/>
      <c r="AK11" s="1197"/>
      <c r="AL11" s="1197"/>
      <c r="AM11" s="1197"/>
      <c r="AN11" s="1197"/>
      <c r="AO11" s="2"/>
      <c r="AP11" s="2"/>
    </row>
    <row r="12" spans="1:42" ht="16.5" customHeight="1">
      <c r="A12" s="2"/>
      <c r="C12" s="1029" t="s">
        <v>22</v>
      </c>
      <c r="D12" s="1029"/>
      <c r="E12" s="1029"/>
      <c r="F12" s="1029"/>
      <c r="G12" s="1029"/>
      <c r="H12" s="1029"/>
      <c r="I12" s="1029"/>
      <c r="J12" s="1029"/>
      <c r="K12" s="1029"/>
      <c r="L12" s="1029"/>
      <c r="M12" s="1029"/>
      <c r="N12" s="1029"/>
      <c r="O12" s="1029"/>
      <c r="P12" s="2"/>
      <c r="Z12" s="2"/>
      <c r="AB12" s="1029" t="s">
        <v>22</v>
      </c>
      <c r="AC12" s="1029"/>
      <c r="AD12" s="1029"/>
      <c r="AE12" s="1029"/>
      <c r="AF12" s="1029"/>
      <c r="AG12" s="1029"/>
      <c r="AH12" s="1029"/>
      <c r="AI12" s="1029"/>
      <c r="AJ12" s="1029"/>
      <c r="AK12" s="1029"/>
      <c r="AL12" s="1029"/>
      <c r="AM12" s="1029"/>
      <c r="AN12" s="1029"/>
      <c r="AO12" s="2"/>
    </row>
    <row r="13" spans="1:42" ht="16.5" customHeight="1">
      <c r="A13" s="2"/>
      <c r="C13" s="2"/>
      <c r="D13" s="2" t="s">
        <v>23</v>
      </c>
      <c r="E13" s="2"/>
      <c r="F13" s="2"/>
      <c r="G13" s="2"/>
      <c r="H13" s="2"/>
      <c r="I13" s="2"/>
      <c r="J13" s="2"/>
      <c r="K13" s="2"/>
      <c r="L13" s="2"/>
      <c r="M13" s="2"/>
      <c r="N13" s="2"/>
      <c r="O13" s="2"/>
      <c r="P13" s="2"/>
      <c r="Z13" s="2"/>
      <c r="AB13" s="2"/>
      <c r="AC13" s="2" t="s">
        <v>23</v>
      </c>
      <c r="AD13" s="2"/>
      <c r="AE13" s="2"/>
      <c r="AF13" s="2"/>
      <c r="AG13" s="2"/>
      <c r="AH13" s="2"/>
      <c r="AI13" s="2"/>
      <c r="AJ13" s="2"/>
      <c r="AK13" s="2"/>
      <c r="AL13" s="2"/>
      <c r="AM13" s="2"/>
      <c r="AN13" s="2"/>
      <c r="AO13" s="2"/>
    </row>
    <row r="14" spans="1:42" ht="16.5" customHeight="1">
      <c r="A14" s="2"/>
      <c r="C14" s="2"/>
      <c r="D14" s="2" t="s">
        <v>24</v>
      </c>
      <c r="E14" s="2"/>
      <c r="F14" s="2"/>
      <c r="G14" s="2"/>
      <c r="H14" s="2"/>
      <c r="I14" s="2"/>
      <c r="J14" s="2"/>
      <c r="K14" s="2"/>
      <c r="L14" s="2"/>
      <c r="M14" s="2"/>
      <c r="N14" s="2"/>
      <c r="O14" s="2"/>
      <c r="P14" s="2"/>
      <c r="Z14" s="2"/>
      <c r="AB14" s="2"/>
      <c r="AC14" s="2" t="s">
        <v>24</v>
      </c>
      <c r="AD14" s="2"/>
      <c r="AE14" s="2"/>
      <c r="AF14" s="2"/>
      <c r="AG14" s="2"/>
      <c r="AH14" s="2"/>
      <c r="AI14" s="2"/>
      <c r="AJ14" s="2"/>
      <c r="AK14" s="2"/>
      <c r="AL14" s="2"/>
      <c r="AM14" s="2"/>
      <c r="AN14" s="2"/>
      <c r="AO14" s="2"/>
    </row>
    <row r="15" spans="1:42" ht="16.5" customHeight="1">
      <c r="A15" s="2"/>
      <c r="C15" s="2"/>
      <c r="D15" s="2" t="s">
        <v>25</v>
      </c>
      <c r="E15" s="2"/>
      <c r="F15" s="2"/>
      <c r="G15" s="2"/>
      <c r="H15" s="2"/>
      <c r="I15" s="2"/>
      <c r="J15" s="2"/>
      <c r="K15" s="2"/>
      <c r="L15" s="2"/>
      <c r="M15" s="2"/>
      <c r="N15" s="2"/>
      <c r="O15" s="2"/>
      <c r="P15" s="2"/>
      <c r="Z15" s="2"/>
      <c r="AB15" s="2"/>
      <c r="AC15" s="2" t="s">
        <v>25</v>
      </c>
      <c r="AD15" s="2"/>
      <c r="AE15" s="2"/>
      <c r="AF15" s="2"/>
      <c r="AG15" s="2"/>
      <c r="AH15" s="2"/>
      <c r="AI15" s="2"/>
      <c r="AJ15" s="2"/>
      <c r="AK15" s="2"/>
      <c r="AL15" s="2"/>
      <c r="AM15" s="2"/>
      <c r="AN15" s="2"/>
      <c r="AO15" s="2"/>
    </row>
    <row r="16" spans="1:42" ht="16.5" customHeight="1">
      <c r="A16" s="2"/>
      <c r="C16" s="2"/>
      <c r="D16" s="2" t="s">
        <v>26</v>
      </c>
      <c r="E16" s="2"/>
      <c r="F16" s="2"/>
      <c r="G16" s="2"/>
      <c r="H16" s="2"/>
      <c r="I16" s="2"/>
      <c r="J16" s="2"/>
      <c r="K16" s="2"/>
      <c r="L16" s="2"/>
      <c r="M16" s="2"/>
      <c r="N16" s="2"/>
      <c r="O16" s="2"/>
      <c r="P16" s="2"/>
      <c r="Z16" s="2"/>
      <c r="AB16" s="2"/>
      <c r="AC16" s="2" t="s">
        <v>26</v>
      </c>
      <c r="AD16" s="2"/>
      <c r="AE16" s="2"/>
      <c r="AF16" s="2"/>
      <c r="AG16" s="2"/>
      <c r="AH16" s="2"/>
      <c r="AI16" s="2"/>
      <c r="AJ16" s="2"/>
      <c r="AK16" s="2"/>
      <c r="AL16" s="2"/>
      <c r="AM16" s="2"/>
      <c r="AN16" s="2"/>
      <c r="AO16" s="2"/>
    </row>
    <row r="17" spans="1:75" ht="16.5" customHeight="1">
      <c r="A17" s="2"/>
      <c r="C17" s="2"/>
      <c r="D17" s="2" t="s">
        <v>27</v>
      </c>
      <c r="E17" s="2"/>
      <c r="F17" s="2"/>
      <c r="G17" s="2"/>
      <c r="H17" s="2"/>
      <c r="I17" s="2"/>
      <c r="J17" s="2"/>
      <c r="K17" s="2"/>
      <c r="L17" s="2"/>
      <c r="M17" s="2"/>
      <c r="N17" s="2"/>
      <c r="O17" s="2"/>
      <c r="P17" s="2"/>
      <c r="Z17" s="2"/>
      <c r="AB17" s="2"/>
      <c r="AC17" s="2" t="s">
        <v>27</v>
      </c>
      <c r="AD17" s="2"/>
      <c r="AE17" s="2"/>
      <c r="AF17" s="2"/>
      <c r="AG17" s="2"/>
      <c r="AH17" s="2"/>
      <c r="AI17" s="2"/>
      <c r="AJ17" s="2"/>
      <c r="AK17" s="2"/>
      <c r="AL17" s="2"/>
      <c r="AM17" s="2"/>
      <c r="AN17" s="2"/>
      <c r="AO17" s="2"/>
    </row>
    <row r="18" spans="1:75" ht="10.050000000000001" customHeight="1">
      <c r="A18" s="2"/>
      <c r="B18" s="2"/>
      <c r="C18" s="2"/>
      <c r="D18" s="2"/>
      <c r="E18" s="2"/>
      <c r="F18" s="2"/>
      <c r="G18" s="2"/>
      <c r="H18" s="2"/>
      <c r="I18" s="2"/>
      <c r="J18" s="2"/>
      <c r="K18" s="2"/>
      <c r="L18" s="2"/>
      <c r="M18" s="2"/>
      <c r="N18" s="2"/>
      <c r="O18" s="2"/>
      <c r="P18" s="2"/>
      <c r="Q18" s="2"/>
      <c r="Z18" s="2"/>
      <c r="AA18" s="2"/>
      <c r="AB18" s="2"/>
      <c r="AC18" s="2"/>
      <c r="AD18" s="2"/>
      <c r="AE18" s="2"/>
      <c r="AF18" s="2"/>
      <c r="AG18" s="2"/>
      <c r="AH18" s="2"/>
      <c r="AI18" s="2"/>
      <c r="AJ18" s="2"/>
      <c r="AK18" s="2"/>
      <c r="AL18" s="2"/>
      <c r="AM18" s="2"/>
      <c r="AN18" s="2"/>
      <c r="AO18" s="2"/>
      <c r="AP18" s="2"/>
    </row>
    <row r="19" spans="1:75" ht="45" customHeight="1">
      <c r="A19" s="2"/>
      <c r="B19" s="1161" t="s">
        <v>2473</v>
      </c>
      <c r="C19" s="1161"/>
      <c r="D19" s="1161"/>
      <c r="E19" s="1161"/>
      <c r="F19" s="1161"/>
      <c r="G19" s="1161"/>
      <c r="H19" s="1161"/>
      <c r="I19" s="1161"/>
      <c r="J19" s="1161"/>
      <c r="K19" s="1161"/>
      <c r="L19" s="1161"/>
      <c r="M19" s="1161"/>
      <c r="N19" s="1161"/>
      <c r="O19" s="1161"/>
      <c r="P19" s="1161"/>
      <c r="Q19" s="2"/>
      <c r="Z19" s="2"/>
      <c r="AA19" s="1161" t="s">
        <v>2473</v>
      </c>
      <c r="AB19" s="1161"/>
      <c r="AC19" s="1161"/>
      <c r="AD19" s="1161"/>
      <c r="AE19" s="1161"/>
      <c r="AF19" s="1161"/>
      <c r="AG19" s="1161"/>
      <c r="AH19" s="1161"/>
      <c r="AI19" s="1161"/>
      <c r="AJ19" s="1161"/>
      <c r="AK19" s="1161"/>
      <c r="AL19" s="1161"/>
      <c r="AM19" s="1161"/>
      <c r="AN19" s="1161"/>
      <c r="AO19" s="1161"/>
      <c r="AP19" s="2"/>
    </row>
    <row r="20" spans="1:75" ht="10.050000000000001" customHeight="1">
      <c r="A20" s="2"/>
      <c r="B20" s="208"/>
      <c r="C20" s="208"/>
      <c r="D20" s="208"/>
      <c r="E20" s="208"/>
      <c r="F20" s="208"/>
      <c r="G20" s="208"/>
      <c r="H20" s="208"/>
      <c r="I20" s="208"/>
      <c r="J20" s="208"/>
      <c r="K20" s="208"/>
      <c r="L20" s="208"/>
      <c r="M20" s="208"/>
      <c r="N20" s="208"/>
      <c r="O20" s="208"/>
      <c r="P20" s="208"/>
      <c r="Q20" s="162"/>
      <c r="S20" s="95"/>
      <c r="Z20" s="2"/>
      <c r="AA20" s="208"/>
      <c r="AB20" s="208"/>
      <c r="AC20" s="208"/>
      <c r="AD20" s="208"/>
      <c r="AE20" s="208"/>
      <c r="AF20" s="208"/>
      <c r="AG20" s="208"/>
      <c r="AH20" s="208"/>
      <c r="AI20" s="208"/>
      <c r="AJ20" s="208"/>
      <c r="AK20" s="208"/>
      <c r="AL20" s="208"/>
      <c r="AM20" s="208"/>
      <c r="AN20" s="208"/>
      <c r="AO20" s="208"/>
      <c r="AP20" s="162"/>
    </row>
    <row r="21" spans="1:75" ht="33" customHeight="1">
      <c r="A21" s="2"/>
      <c r="B21" s="1161" t="s">
        <v>2428</v>
      </c>
      <c r="C21" s="1161"/>
      <c r="D21" s="1161"/>
      <c r="E21" s="1161"/>
      <c r="F21" s="1161"/>
      <c r="G21" s="1161"/>
      <c r="H21" s="1161"/>
      <c r="I21" s="1161"/>
      <c r="J21" s="1161"/>
      <c r="K21" s="1161"/>
      <c r="L21" s="1161"/>
      <c r="M21" s="1161"/>
      <c r="N21" s="1161"/>
      <c r="O21" s="1161"/>
      <c r="P21" s="1161"/>
      <c r="Q21" s="2"/>
      <c r="Z21" s="2"/>
      <c r="AA21" s="1161" t="s">
        <v>2428</v>
      </c>
      <c r="AB21" s="1161"/>
      <c r="AC21" s="1161"/>
      <c r="AD21" s="1161"/>
      <c r="AE21" s="1161"/>
      <c r="AF21" s="1161"/>
      <c r="AG21" s="1161"/>
      <c r="AH21" s="1161"/>
      <c r="AI21" s="1161"/>
      <c r="AJ21" s="1161"/>
      <c r="AK21" s="1161"/>
      <c r="AL21" s="1161"/>
      <c r="AM21" s="1161"/>
      <c r="AN21" s="1161"/>
      <c r="AO21" s="1161"/>
      <c r="AP21" s="2"/>
    </row>
    <row r="22" spans="1:75" ht="10.050000000000001" customHeight="1">
      <c r="A22" s="2"/>
      <c r="B22" s="2"/>
      <c r="C22" s="2"/>
      <c r="D22" s="2"/>
      <c r="E22" s="2"/>
      <c r="F22" s="2"/>
      <c r="G22" s="2"/>
      <c r="H22" s="2"/>
      <c r="I22" s="2"/>
      <c r="J22" s="2"/>
      <c r="K22" s="2"/>
      <c r="L22" s="2"/>
      <c r="M22" s="2"/>
      <c r="N22" s="2"/>
      <c r="O22" s="2"/>
      <c r="P22" s="2"/>
      <c r="Q22" s="2"/>
      <c r="Z22" s="2"/>
      <c r="AA22" s="2"/>
      <c r="AB22" s="2"/>
      <c r="AC22" s="2"/>
      <c r="AD22" s="2"/>
      <c r="AE22" s="2"/>
      <c r="AF22" s="2"/>
      <c r="AG22" s="2"/>
      <c r="AH22" s="2"/>
      <c r="AI22" s="2"/>
      <c r="AJ22" s="2"/>
      <c r="AK22" s="2"/>
      <c r="AL22" s="2"/>
      <c r="AM22" s="2"/>
      <c r="AN22" s="2"/>
      <c r="AO22" s="2"/>
      <c r="AP22" s="2"/>
    </row>
    <row r="23" spans="1:75" ht="33" customHeight="1">
      <c r="A23" s="2"/>
      <c r="B23" s="1161" t="s">
        <v>2429</v>
      </c>
      <c r="C23" s="1161"/>
      <c r="D23" s="1161"/>
      <c r="E23" s="1161"/>
      <c r="F23" s="1161"/>
      <c r="G23" s="1161"/>
      <c r="H23" s="1161"/>
      <c r="I23" s="1161"/>
      <c r="J23" s="1161"/>
      <c r="K23" s="1161"/>
      <c r="L23" s="1161"/>
      <c r="M23" s="1161"/>
      <c r="N23" s="1161"/>
      <c r="O23" s="1161"/>
      <c r="P23" s="1161"/>
      <c r="Q23" s="162"/>
      <c r="S23" s="95"/>
      <c r="Z23" s="2"/>
      <c r="AA23" s="1161" t="s">
        <v>2429</v>
      </c>
      <c r="AB23" s="1161"/>
      <c r="AC23" s="1161"/>
      <c r="AD23" s="1161"/>
      <c r="AE23" s="1161"/>
      <c r="AF23" s="1161"/>
      <c r="AG23" s="1161"/>
      <c r="AH23" s="1161"/>
      <c r="AI23" s="1161"/>
      <c r="AJ23" s="1161"/>
      <c r="AK23" s="1161"/>
      <c r="AL23" s="1161"/>
      <c r="AM23" s="1161"/>
      <c r="AN23" s="1161"/>
      <c r="AO23" s="1161"/>
      <c r="AP23" s="162"/>
    </row>
    <row r="24" spans="1:75" s="257" customFormat="1" ht="10.8" customHeight="1">
      <c r="A24" s="26"/>
      <c r="B24" s="259"/>
      <c r="C24" s="259"/>
      <c r="D24" s="259"/>
      <c r="E24" s="259"/>
      <c r="F24" s="259"/>
      <c r="G24" s="259"/>
      <c r="H24" s="259"/>
      <c r="I24" s="259"/>
      <c r="J24" s="259"/>
      <c r="K24" s="259"/>
      <c r="L24" s="259"/>
      <c r="M24" s="259"/>
      <c r="N24" s="259"/>
      <c r="O24" s="259"/>
      <c r="P24" s="259"/>
      <c r="Q24" s="26"/>
      <c r="Z24" s="26"/>
      <c r="AA24" s="259"/>
      <c r="AB24" s="259"/>
      <c r="AC24" s="259"/>
      <c r="AD24" s="259"/>
      <c r="AE24" s="259"/>
      <c r="AF24" s="259"/>
      <c r="AG24" s="259"/>
      <c r="AH24" s="259"/>
      <c r="AI24" s="259"/>
      <c r="AJ24" s="259"/>
      <c r="AK24" s="259"/>
      <c r="AL24" s="259"/>
      <c r="AM24" s="259"/>
      <c r="AN24" s="259"/>
      <c r="AO24" s="259"/>
      <c r="AP24" s="26"/>
    </row>
    <row r="25" spans="1:75" s="257" customFormat="1" ht="19.2" customHeight="1">
      <c r="A25" s="258"/>
      <c r="B25" s="1190" t="s">
        <v>2422</v>
      </c>
      <c r="C25" s="1190"/>
      <c r="D25" s="1190"/>
      <c r="E25" s="1190"/>
      <c r="F25" s="1190"/>
      <c r="G25" s="1190"/>
      <c r="H25" s="1190"/>
      <c r="I25" s="1190"/>
      <c r="J25" s="1190"/>
      <c r="K25" s="1190"/>
      <c r="L25" s="1190"/>
      <c r="M25" s="1190"/>
      <c r="N25" s="1190"/>
      <c r="O25" s="1190"/>
      <c r="P25" s="1190"/>
      <c r="Q25" s="258"/>
      <c r="R25" s="258"/>
      <c r="S25" s="258"/>
      <c r="T25" s="258"/>
      <c r="U25" s="258"/>
      <c r="V25" s="258"/>
      <c r="W25" s="258"/>
      <c r="X25" s="258"/>
      <c r="Y25" s="258"/>
      <c r="Z25" s="258"/>
      <c r="AA25" s="1190" t="s">
        <v>2422</v>
      </c>
      <c r="AB25" s="1190"/>
      <c r="AC25" s="1190"/>
      <c r="AD25" s="1190"/>
      <c r="AE25" s="1190"/>
      <c r="AF25" s="1190"/>
      <c r="AG25" s="1190"/>
      <c r="AH25" s="1190"/>
      <c r="AI25" s="1190"/>
      <c r="AJ25" s="1190"/>
      <c r="AK25" s="1190"/>
      <c r="AL25" s="1190"/>
      <c r="AM25" s="1190"/>
      <c r="AN25" s="1190"/>
      <c r="AO25" s="1190"/>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row>
    <row r="26" spans="1:75" ht="13.2" customHeight="1">
      <c r="A26" s="2"/>
      <c r="B26" s="26"/>
      <c r="C26" s="26"/>
      <c r="D26" s="26"/>
      <c r="E26" s="26"/>
      <c r="F26" s="26"/>
      <c r="G26" s="26"/>
      <c r="H26" s="26"/>
      <c r="I26" s="26"/>
      <c r="J26" s="26"/>
      <c r="K26" s="26"/>
      <c r="L26" s="26"/>
      <c r="M26" s="26"/>
      <c r="N26" s="26"/>
      <c r="O26" s="2"/>
      <c r="P26" s="2"/>
      <c r="Q26" s="2"/>
      <c r="Z26" s="2"/>
      <c r="AA26" s="26"/>
      <c r="AB26" s="26"/>
      <c r="AC26" s="26"/>
      <c r="AD26" s="26"/>
      <c r="AE26" s="26"/>
      <c r="AF26" s="26"/>
      <c r="AG26" s="26"/>
      <c r="AH26" s="26"/>
      <c r="AI26" s="26"/>
      <c r="AJ26" s="26"/>
      <c r="AK26" s="26"/>
      <c r="AL26" s="26"/>
      <c r="AM26" s="26"/>
      <c r="AN26" s="2"/>
      <c r="AO26" s="2"/>
      <c r="AP26" s="2"/>
    </row>
    <row r="27" spans="1:75" ht="17.25" customHeight="1">
      <c r="A27" s="2"/>
      <c r="B27" s="26"/>
      <c r="C27" s="13"/>
      <c r="D27" s="1191">
        <f>第1号!K3</f>
        <v>0</v>
      </c>
      <c r="E27" s="1192"/>
      <c r="F27" s="26" t="s">
        <v>0</v>
      </c>
      <c r="G27" s="142">
        <f>第1号!N3</f>
        <v>0</v>
      </c>
      <c r="H27" s="26" t="s">
        <v>18</v>
      </c>
      <c r="I27" s="142">
        <f>第1号!P3</f>
        <v>0</v>
      </c>
      <c r="J27" s="26" t="s">
        <v>19</v>
      </c>
      <c r="K27" s="26"/>
      <c r="L27" s="26"/>
      <c r="M27" s="26"/>
      <c r="N27" s="26"/>
      <c r="O27" s="2"/>
      <c r="P27" s="2"/>
      <c r="Q27" s="2"/>
      <c r="Z27" s="2"/>
      <c r="AA27" s="26"/>
      <c r="AB27" s="13"/>
      <c r="AC27" s="1191" t="str">
        <f>第1号!AJ3</f>
        <v>令和●</v>
      </c>
      <c r="AD27" s="1192"/>
      <c r="AE27" s="26" t="s">
        <v>0</v>
      </c>
      <c r="AF27" s="142" t="str">
        <f>第1号!AM3</f>
        <v>●</v>
      </c>
      <c r="AG27" s="26" t="s">
        <v>18</v>
      </c>
      <c r="AH27" s="142" t="str">
        <f>第1号!AO3</f>
        <v>●</v>
      </c>
      <c r="AI27" s="26" t="s">
        <v>19</v>
      </c>
      <c r="AJ27" s="26"/>
      <c r="AK27" s="26"/>
      <c r="AL27" s="26"/>
      <c r="AM27" s="26"/>
      <c r="AN27" s="2"/>
      <c r="AO27" s="2"/>
      <c r="AP27" s="2"/>
    </row>
    <row r="28" spans="1:75" ht="17.25" customHeight="1">
      <c r="A28" s="2"/>
      <c r="B28" s="26"/>
      <c r="C28" s="26"/>
      <c r="D28" s="26"/>
      <c r="E28" s="26"/>
      <c r="F28" s="26"/>
      <c r="G28" s="26"/>
      <c r="H28" s="26"/>
      <c r="I28" s="26"/>
      <c r="J28" s="26"/>
      <c r="K28" s="26"/>
      <c r="L28" s="26"/>
      <c r="M28" s="26"/>
      <c r="N28" s="26"/>
      <c r="O28" s="2"/>
      <c r="P28" s="2"/>
      <c r="Q28" s="2"/>
      <c r="Z28" s="2"/>
      <c r="AA28" s="26"/>
      <c r="AB28" s="26"/>
      <c r="AC28" s="26"/>
      <c r="AD28" s="26"/>
      <c r="AE28" s="26"/>
      <c r="AF28" s="26"/>
      <c r="AG28" s="26"/>
      <c r="AH28" s="26"/>
      <c r="AI28" s="26"/>
      <c r="AJ28" s="26"/>
      <c r="AK28" s="26"/>
      <c r="AL28" s="26"/>
      <c r="AM28" s="26"/>
      <c r="AN28" s="2"/>
      <c r="AO28" s="2"/>
      <c r="AP28" s="2"/>
    </row>
    <row r="29" spans="1:75" ht="17.25" customHeight="1">
      <c r="A29" s="2"/>
      <c r="B29" s="26"/>
      <c r="C29" s="2"/>
      <c r="D29" s="26" t="s">
        <v>20</v>
      </c>
      <c r="E29" s="26"/>
      <c r="F29" s="26"/>
      <c r="G29" s="26"/>
      <c r="H29" s="26"/>
      <c r="I29" s="26"/>
      <c r="J29" s="26"/>
      <c r="K29" s="26"/>
      <c r="L29" s="26"/>
      <c r="M29" s="26"/>
      <c r="N29" s="26"/>
      <c r="O29" s="2"/>
      <c r="P29" s="2"/>
      <c r="Q29" s="2"/>
      <c r="Z29" s="2"/>
      <c r="AA29" s="26"/>
      <c r="AB29" s="2"/>
      <c r="AC29" s="26" t="s">
        <v>20</v>
      </c>
      <c r="AD29" s="26"/>
      <c r="AE29" s="26"/>
      <c r="AF29" s="26"/>
      <c r="AG29" s="26"/>
      <c r="AH29" s="26"/>
      <c r="AI29" s="26"/>
      <c r="AJ29" s="26"/>
      <c r="AK29" s="26"/>
      <c r="AL29" s="26"/>
      <c r="AM29" s="26"/>
      <c r="AN29" s="2"/>
      <c r="AO29" s="2"/>
      <c r="AP29" s="2"/>
    </row>
    <row r="30" spans="1:75" ht="17.25" customHeight="1">
      <c r="A30" s="2"/>
      <c r="B30" s="26"/>
      <c r="C30" s="26"/>
      <c r="D30" s="26"/>
      <c r="E30" s="1193">
        <f>基本情報!E25</f>
        <v>0</v>
      </c>
      <c r="F30" s="1193"/>
      <c r="G30" s="1193"/>
      <c r="H30" s="1193"/>
      <c r="I30" s="1193"/>
      <c r="J30" s="1193"/>
      <c r="K30" s="1193"/>
      <c r="L30" s="1193"/>
      <c r="M30" s="1193"/>
      <c r="N30" s="1193"/>
      <c r="O30" s="1144"/>
      <c r="P30" s="2"/>
      <c r="Q30" s="2"/>
      <c r="Z30" s="2"/>
      <c r="AA30" s="26"/>
      <c r="AB30" s="26"/>
      <c r="AC30" s="26"/>
      <c r="AD30" s="1193" t="str">
        <f>基本情報!AD25</f>
        <v>東京都新宿区新宿○-○○-○○</v>
      </c>
      <c r="AE30" s="1193"/>
      <c r="AF30" s="1193"/>
      <c r="AG30" s="1193"/>
      <c r="AH30" s="1193"/>
      <c r="AI30" s="1193"/>
      <c r="AJ30" s="1193"/>
      <c r="AK30" s="1193"/>
      <c r="AL30" s="1193"/>
      <c r="AM30" s="1193"/>
      <c r="AN30" s="1144"/>
      <c r="AO30" s="2"/>
      <c r="AP30" s="2"/>
    </row>
    <row r="31" spans="1:75" ht="17.25" customHeight="1">
      <c r="A31" s="2"/>
      <c r="B31" s="26"/>
      <c r="C31" s="26"/>
      <c r="D31" s="26" t="s">
        <v>21</v>
      </c>
      <c r="E31" s="179"/>
      <c r="F31" s="179"/>
      <c r="G31" s="179"/>
      <c r="H31" s="179"/>
      <c r="I31" s="179"/>
      <c r="J31" s="179"/>
      <c r="K31" s="179"/>
      <c r="L31" s="179"/>
      <c r="M31" s="179"/>
      <c r="N31" s="179"/>
      <c r="O31" s="179"/>
      <c r="P31" s="2"/>
      <c r="Q31" s="2"/>
      <c r="Z31" s="2"/>
      <c r="AA31" s="26"/>
      <c r="AB31" s="26"/>
      <c r="AC31" s="26" t="s">
        <v>21</v>
      </c>
      <c r="AD31" s="179"/>
      <c r="AE31" s="179"/>
      <c r="AF31" s="179"/>
      <c r="AG31" s="179"/>
      <c r="AH31" s="179"/>
      <c r="AI31" s="179"/>
      <c r="AJ31" s="179"/>
      <c r="AK31" s="179"/>
      <c r="AL31" s="179"/>
      <c r="AM31" s="179"/>
      <c r="AN31" s="179"/>
      <c r="AO31" s="2"/>
      <c r="AP31" s="2"/>
    </row>
    <row r="32" spans="1:75" ht="17.25" customHeight="1">
      <c r="A32" s="2"/>
      <c r="B32" s="26"/>
      <c r="C32" s="26"/>
      <c r="D32" s="26"/>
      <c r="E32" s="1193">
        <f>基本情報!E23</f>
        <v>0</v>
      </c>
      <c r="F32" s="1193"/>
      <c r="G32" s="1193"/>
      <c r="H32" s="1193"/>
      <c r="I32" s="1193"/>
      <c r="J32" s="1193"/>
      <c r="K32" s="1193"/>
      <c r="L32" s="1193"/>
      <c r="M32" s="1193"/>
      <c r="N32" s="1193"/>
      <c r="O32" s="1144"/>
      <c r="P32" s="2"/>
      <c r="Q32" s="2"/>
      <c r="Z32" s="2"/>
      <c r="AA32" s="26"/>
      <c r="AB32" s="26"/>
      <c r="AC32" s="26"/>
      <c r="AD32" s="1193" t="str">
        <f>基本情報!AD23</f>
        <v>株式会社××</v>
      </c>
      <c r="AE32" s="1193"/>
      <c r="AF32" s="1193"/>
      <c r="AG32" s="1193"/>
      <c r="AH32" s="1193"/>
      <c r="AI32" s="1193"/>
      <c r="AJ32" s="1193"/>
      <c r="AK32" s="1193"/>
      <c r="AL32" s="1193"/>
      <c r="AM32" s="1193"/>
      <c r="AN32" s="1144"/>
      <c r="AO32" s="2"/>
      <c r="AP32" s="2"/>
    </row>
    <row r="33" spans="1:42" ht="14.4">
      <c r="A33" s="2"/>
      <c r="B33" s="26"/>
      <c r="C33" s="26"/>
      <c r="D33" s="26" t="s">
        <v>8</v>
      </c>
      <c r="E33" s="26"/>
      <c r="F33" s="26"/>
      <c r="G33" s="26"/>
      <c r="H33" s="26"/>
      <c r="I33" s="26"/>
      <c r="J33" s="26"/>
      <c r="K33" s="26"/>
      <c r="L33" s="26"/>
      <c r="M33" s="26"/>
      <c r="N33" s="26"/>
      <c r="O33" s="2"/>
      <c r="P33" s="2"/>
      <c r="Q33" s="2"/>
      <c r="Z33" s="2"/>
      <c r="AA33" s="26"/>
      <c r="AB33" s="26"/>
      <c r="AC33" s="26" t="s">
        <v>8</v>
      </c>
      <c r="AD33" s="26"/>
      <c r="AE33" s="26"/>
      <c r="AF33" s="26"/>
      <c r="AG33" s="26"/>
      <c r="AH33" s="26"/>
      <c r="AI33" s="26"/>
      <c r="AJ33" s="26"/>
      <c r="AK33" s="26"/>
      <c r="AL33" s="26"/>
      <c r="AM33" s="26"/>
      <c r="AN33" s="2"/>
      <c r="AO33" s="2"/>
      <c r="AP33" s="2"/>
    </row>
    <row r="34" spans="1:42" ht="19.2" customHeight="1">
      <c r="A34" s="2"/>
      <c r="B34" s="26"/>
      <c r="C34" s="26"/>
      <c r="D34" s="26"/>
      <c r="E34" s="1189">
        <f>基本情報!E26</f>
        <v>0</v>
      </c>
      <c r="F34" s="1189"/>
      <c r="G34" s="1189"/>
      <c r="H34" s="1189"/>
      <c r="I34" s="1189"/>
      <c r="J34" s="280"/>
      <c r="K34" s="1189">
        <f>基本情報!E28</f>
        <v>0</v>
      </c>
      <c r="L34" s="1189"/>
      <c r="M34" s="1189"/>
      <c r="N34" s="1189"/>
      <c r="O34" s="1140"/>
      <c r="P34" s="2"/>
      <c r="Q34" s="2"/>
      <c r="Z34" s="2"/>
      <c r="AA34" s="26"/>
      <c r="AB34" s="26"/>
      <c r="AC34" s="26"/>
      <c r="AD34" s="1189" t="str">
        <f>基本情報!AD26</f>
        <v>代表取締役</v>
      </c>
      <c r="AE34" s="1189"/>
      <c r="AF34" s="1189"/>
      <c r="AG34" s="1189"/>
      <c r="AH34" s="1189"/>
      <c r="AI34" s="280"/>
      <c r="AJ34" s="1189" t="str">
        <f>基本情報!AD28</f>
        <v>東京　太郎</v>
      </c>
      <c r="AK34" s="1189"/>
      <c r="AL34" s="1189"/>
      <c r="AM34" s="1189"/>
      <c r="AN34" s="1140"/>
      <c r="AO34" s="2"/>
      <c r="AP34" s="2"/>
    </row>
    <row r="35" spans="1:42" ht="7.8" customHeight="1">
      <c r="A35" s="2"/>
      <c r="B35" s="26"/>
      <c r="C35" s="26"/>
      <c r="D35" s="26"/>
      <c r="E35" s="26"/>
      <c r="F35" s="26"/>
      <c r="G35" s="26"/>
      <c r="H35" s="26"/>
      <c r="I35" s="26"/>
      <c r="J35" s="26"/>
      <c r="K35" s="26"/>
      <c r="L35" s="26"/>
      <c r="M35" s="26"/>
      <c r="N35" s="26"/>
      <c r="O35" s="10"/>
      <c r="P35" s="2"/>
      <c r="Q35" s="2"/>
      <c r="Z35" s="2"/>
      <c r="AA35" s="26"/>
      <c r="AB35" s="26"/>
      <c r="AC35" s="26"/>
      <c r="AD35" s="26"/>
      <c r="AE35" s="26"/>
      <c r="AF35" s="26"/>
      <c r="AG35" s="26"/>
      <c r="AH35" s="26"/>
      <c r="AI35" s="26"/>
      <c r="AJ35" s="26"/>
      <c r="AK35" s="26"/>
      <c r="AL35" s="26"/>
      <c r="AM35" s="26"/>
      <c r="AN35" s="10"/>
      <c r="AO35" s="2"/>
      <c r="AP35" s="2"/>
    </row>
    <row r="36" spans="1:42" ht="17.399999999999999" customHeight="1">
      <c r="B36" s="256" t="s">
        <v>2425</v>
      </c>
      <c r="C36" s="256"/>
      <c r="D36" s="256"/>
      <c r="E36" s="259"/>
      <c r="F36" s="259"/>
      <c r="G36" s="259"/>
      <c r="H36" s="259"/>
      <c r="I36" s="259"/>
      <c r="J36" s="259"/>
      <c r="K36" s="259"/>
      <c r="L36" s="259"/>
      <c r="M36" s="259"/>
      <c r="N36" s="259"/>
      <c r="O36" s="259"/>
      <c r="P36" s="259"/>
      <c r="Q36" s="259"/>
      <c r="R36" s="2"/>
      <c r="AA36" s="256" t="s">
        <v>2425</v>
      </c>
      <c r="AB36" s="256"/>
      <c r="AC36" s="256"/>
      <c r="AD36" s="259"/>
      <c r="AE36" s="259"/>
      <c r="AF36" s="259"/>
      <c r="AG36" s="259"/>
      <c r="AH36" s="259"/>
      <c r="AI36" s="259"/>
      <c r="AJ36" s="259"/>
      <c r="AK36" s="259"/>
      <c r="AL36" s="259"/>
      <c r="AM36" s="259"/>
      <c r="AN36" s="259"/>
      <c r="AO36" s="259"/>
      <c r="AP36" s="259"/>
    </row>
    <row r="37" spans="1:42" ht="14.4">
      <c r="A37" s="2"/>
      <c r="B37" s="26"/>
      <c r="C37" s="26"/>
      <c r="D37" s="26"/>
      <c r="E37" s="26"/>
      <c r="F37" s="26"/>
      <c r="G37" s="26"/>
      <c r="H37" s="26"/>
      <c r="I37" s="26"/>
      <c r="J37" s="26"/>
      <c r="K37" s="26"/>
      <c r="L37" s="26"/>
      <c r="M37" s="26"/>
      <c r="N37" s="26"/>
      <c r="O37" s="10"/>
      <c r="P37" s="2"/>
      <c r="Q37" s="2"/>
      <c r="Z37" s="2"/>
      <c r="AA37" s="26"/>
      <c r="AB37" s="26"/>
      <c r="AC37" s="26"/>
      <c r="AD37" s="26"/>
      <c r="AE37" s="26"/>
      <c r="AF37" s="26"/>
      <c r="AG37" s="26"/>
      <c r="AH37" s="26"/>
      <c r="AI37" s="26"/>
      <c r="AJ37" s="26"/>
      <c r="AK37" s="26"/>
      <c r="AL37" s="26"/>
      <c r="AM37" s="26"/>
      <c r="AN37" s="10"/>
      <c r="AO37" s="2"/>
      <c r="AP37" s="2"/>
    </row>
    <row r="38" spans="1:42" ht="14.4">
      <c r="E38" s="26"/>
      <c r="F38" s="26"/>
      <c r="G38" s="26"/>
      <c r="H38" s="26"/>
      <c r="I38" s="26"/>
      <c r="J38" s="26"/>
      <c r="K38" s="26"/>
      <c r="L38" s="26"/>
      <c r="M38" s="26"/>
      <c r="N38" s="26"/>
      <c r="O38" s="26"/>
      <c r="P38" s="26"/>
      <c r="Q38" s="2"/>
      <c r="R38" s="2"/>
      <c r="AD38" s="26"/>
      <c r="AE38" s="26"/>
      <c r="AF38" s="26"/>
      <c r="AG38" s="26"/>
      <c r="AH38" s="26"/>
      <c r="AI38" s="26"/>
      <c r="AJ38" s="26"/>
      <c r="AK38" s="26"/>
      <c r="AL38" s="26"/>
      <c r="AM38" s="26"/>
      <c r="AN38" s="26"/>
      <c r="AO38" s="26"/>
      <c r="AP38" s="2"/>
    </row>
    <row r="39" spans="1:42" ht="14.4">
      <c r="E39" s="26"/>
      <c r="F39" s="26"/>
      <c r="G39" s="26"/>
      <c r="H39" s="26"/>
      <c r="I39" s="26"/>
      <c r="J39" s="26"/>
      <c r="K39" s="26"/>
      <c r="L39" s="26"/>
      <c r="M39" s="26"/>
      <c r="N39" s="26"/>
      <c r="O39" s="26"/>
      <c r="P39" s="26"/>
      <c r="Q39" s="2"/>
      <c r="R39" s="2"/>
      <c r="AD39" s="26"/>
      <c r="AE39" s="26"/>
      <c r="AF39" s="26"/>
      <c r="AG39" s="26"/>
      <c r="AH39" s="26"/>
      <c r="AI39" s="26"/>
      <c r="AJ39" s="26"/>
      <c r="AK39" s="26"/>
      <c r="AL39" s="26"/>
      <c r="AM39" s="26"/>
      <c r="AN39" s="26"/>
      <c r="AO39" s="26"/>
      <c r="AP39" s="2"/>
    </row>
    <row r="40" spans="1:42" ht="14.4">
      <c r="E40" s="26"/>
      <c r="F40" s="26"/>
      <c r="G40" s="26"/>
      <c r="H40" s="26"/>
      <c r="I40" s="26"/>
      <c r="J40" s="26"/>
      <c r="K40" s="26"/>
      <c r="L40" s="26"/>
      <c r="M40" s="26"/>
      <c r="N40" s="26"/>
      <c r="O40" s="26"/>
      <c r="P40" s="26"/>
      <c r="Q40" s="2"/>
      <c r="R40" s="2"/>
      <c r="AD40" s="26"/>
      <c r="AE40" s="26"/>
      <c r="AF40" s="26"/>
      <c r="AG40" s="26"/>
      <c r="AH40" s="26"/>
      <c r="AI40" s="26"/>
      <c r="AJ40" s="26"/>
      <c r="AK40" s="26"/>
      <c r="AL40" s="26"/>
      <c r="AM40" s="26"/>
      <c r="AN40" s="26"/>
      <c r="AO40" s="26"/>
      <c r="AP40" s="2"/>
    </row>
  </sheetData>
  <sheetProtection algorithmName="SHA-512" hashValue="ntokeILXyMuAzO33BXCmyhFpMVPxCQK41VtpKdelzA1OIYlY3zfjnnzW1EsM9kG1P8h2ZQx4TzdxeM27CFq78A==" saltValue="L6WRRCi9iryoCu5fD1KxPg==" spinCount="100000" sheet="1" formatCells="0"/>
  <mergeCells count="28">
    <mergeCell ref="B19:P19"/>
    <mergeCell ref="B3:O3"/>
    <mergeCell ref="B9:O9"/>
    <mergeCell ref="B10:O10"/>
    <mergeCell ref="B11:O11"/>
    <mergeCell ref="C12:O12"/>
    <mergeCell ref="E34:I34"/>
    <mergeCell ref="B21:P21"/>
    <mergeCell ref="B23:P23"/>
    <mergeCell ref="B25:P25"/>
    <mergeCell ref="D27:E27"/>
    <mergeCell ref="E30:O30"/>
    <mergeCell ref="E32:O32"/>
    <mergeCell ref="K34:O34"/>
    <mergeCell ref="AA3:AN3"/>
    <mergeCell ref="AA9:AN9"/>
    <mergeCell ref="AA10:AN10"/>
    <mergeCell ref="AA11:AN11"/>
    <mergeCell ref="AB12:AN12"/>
    <mergeCell ref="AD30:AN30"/>
    <mergeCell ref="AD32:AN32"/>
    <mergeCell ref="AD34:AH34"/>
    <mergeCell ref="AJ34:AN34"/>
    <mergeCell ref="AA19:AO19"/>
    <mergeCell ref="AA21:AO21"/>
    <mergeCell ref="AA23:AO23"/>
    <mergeCell ref="AA25:AO25"/>
    <mergeCell ref="AC27:AD27"/>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DC36"/>
  <sheetViews>
    <sheetView showGridLines="0" showZeros="0" view="pageBreakPreview" zoomScaleNormal="100" zoomScaleSheetLayoutView="100" workbookViewId="0">
      <selection activeCell="AD25" sqref="AD25:AN25"/>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4.44140625" customWidth="1"/>
    <col min="26" max="26" width="1.6640625" customWidth="1"/>
    <col min="27" max="29" width="2.77734375" customWidth="1"/>
    <col min="30" max="33" width="4.33203125" customWidth="1"/>
    <col min="34" max="35" width="4.77734375" customWidth="1"/>
    <col min="36" max="36" width="3.44140625" customWidth="1"/>
    <col min="40" max="40" width="13.77734375" customWidth="1"/>
    <col min="41" max="41" width="3.44140625" customWidth="1"/>
    <col min="42" max="42" width="3" customWidth="1"/>
  </cols>
  <sheetData>
    <row r="1" spans="1:42" ht="12.6" customHeight="1">
      <c r="A1" s="2"/>
      <c r="B1" s="2" t="s">
        <v>2475</v>
      </c>
      <c r="C1" s="301"/>
      <c r="D1" s="301"/>
      <c r="E1" s="301"/>
      <c r="F1" s="301"/>
      <c r="G1" s="301"/>
      <c r="H1" s="301"/>
      <c r="I1" s="301"/>
      <c r="J1" s="301"/>
      <c r="K1" s="301"/>
      <c r="L1" s="301"/>
      <c r="M1" s="301"/>
      <c r="N1" s="301"/>
      <c r="O1" s="301"/>
      <c r="P1" s="2"/>
      <c r="Q1" s="2"/>
      <c r="Z1" s="2"/>
      <c r="AA1" s="2" t="s">
        <v>2475</v>
      </c>
      <c r="AB1" s="301"/>
      <c r="AC1" s="301"/>
      <c r="AD1" s="301"/>
      <c r="AE1" s="301"/>
      <c r="AF1" s="301"/>
      <c r="AG1" s="301"/>
      <c r="AH1" s="301"/>
      <c r="AI1" s="301"/>
      <c r="AJ1" s="301"/>
      <c r="AK1" s="301"/>
      <c r="AL1" s="301"/>
      <c r="AM1" s="301"/>
      <c r="AN1" s="301"/>
      <c r="AO1" s="2"/>
      <c r="AP1" s="2"/>
    </row>
    <row r="2" spans="1:42" ht="12.6" customHeight="1">
      <c r="A2" s="2"/>
      <c r="B2" s="2"/>
      <c r="C2" s="2"/>
      <c r="D2" s="2"/>
      <c r="E2" s="2"/>
      <c r="F2" s="2"/>
      <c r="G2" s="2"/>
      <c r="H2" s="2"/>
      <c r="I2" s="2"/>
      <c r="J2" s="2"/>
      <c r="K2" s="2"/>
      <c r="L2" s="2"/>
      <c r="M2" s="2"/>
      <c r="N2" s="2"/>
      <c r="O2" s="2"/>
      <c r="P2" s="2"/>
      <c r="Q2" s="2"/>
      <c r="Z2" s="2"/>
      <c r="AA2" s="2"/>
      <c r="AB2" s="2"/>
      <c r="AC2" s="2"/>
      <c r="AD2" s="2"/>
      <c r="AE2" s="2"/>
      <c r="AF2" s="2"/>
      <c r="AG2" s="2"/>
      <c r="AH2" s="2"/>
      <c r="AI2" s="2"/>
      <c r="AJ2" s="2"/>
      <c r="AK2" s="2"/>
      <c r="AL2" s="2"/>
      <c r="AM2" s="2"/>
      <c r="AN2" s="2"/>
      <c r="AO2" s="2"/>
      <c r="AP2" s="2"/>
    </row>
    <row r="3" spans="1:42" ht="16.5" customHeight="1">
      <c r="A3" s="2"/>
      <c r="B3" s="2"/>
      <c r="C3" s="2"/>
      <c r="D3" s="2"/>
      <c r="E3" s="2"/>
      <c r="F3" s="2"/>
      <c r="G3" s="2"/>
      <c r="H3" s="2"/>
      <c r="I3" s="2"/>
      <c r="J3" s="2"/>
      <c r="K3" s="2"/>
      <c r="L3" s="2"/>
      <c r="M3" s="2"/>
      <c r="N3" s="2"/>
      <c r="O3" s="2"/>
      <c r="P3" s="2"/>
      <c r="Q3" s="2"/>
      <c r="Z3" s="2"/>
      <c r="AA3" s="2"/>
      <c r="AB3" s="2"/>
      <c r="AC3" s="2"/>
      <c r="AD3" s="2"/>
      <c r="AE3" s="2"/>
      <c r="AF3" s="2"/>
      <c r="AG3" s="2"/>
      <c r="AH3" s="2"/>
      <c r="AI3" s="2"/>
      <c r="AJ3" s="2"/>
      <c r="AK3" s="2"/>
      <c r="AL3" s="2"/>
      <c r="AM3" s="2"/>
      <c r="AN3" s="2"/>
      <c r="AO3" s="2"/>
      <c r="AP3" s="2"/>
    </row>
    <row r="4" spans="1:42" ht="8.4" customHeight="1">
      <c r="A4" s="2"/>
      <c r="B4" s="26"/>
      <c r="C4" s="2"/>
      <c r="D4" s="2"/>
      <c r="E4" s="2"/>
      <c r="F4" s="2"/>
      <c r="G4" s="2"/>
      <c r="H4" s="2"/>
      <c r="I4" s="2"/>
      <c r="J4" s="2"/>
      <c r="K4" s="2"/>
      <c r="L4" s="2"/>
      <c r="M4" s="2"/>
      <c r="N4" s="2"/>
      <c r="O4" s="2"/>
      <c r="P4" s="2"/>
      <c r="Q4" s="2"/>
      <c r="Z4" s="2"/>
      <c r="AA4" s="26"/>
      <c r="AB4" s="2"/>
      <c r="AC4" s="2"/>
      <c r="AD4" s="2"/>
      <c r="AE4" s="2"/>
      <c r="AF4" s="2"/>
      <c r="AG4" s="2"/>
      <c r="AH4" s="2"/>
      <c r="AI4" s="2"/>
      <c r="AJ4" s="2"/>
      <c r="AK4" s="2"/>
      <c r="AL4" s="2"/>
      <c r="AM4" s="2"/>
      <c r="AN4" s="2"/>
      <c r="AO4" s="2"/>
      <c r="AP4" s="2"/>
    </row>
    <row r="5" spans="1:42" ht="25.2" customHeight="1">
      <c r="A5" s="2"/>
      <c r="B5" s="26"/>
      <c r="C5" s="2"/>
      <c r="D5" s="2"/>
      <c r="E5" s="2"/>
      <c r="F5" s="2"/>
      <c r="G5" s="2"/>
      <c r="H5" s="2"/>
      <c r="I5" s="2"/>
      <c r="J5" s="263" t="s">
        <v>2430</v>
      </c>
      <c r="K5" s="2"/>
      <c r="L5" s="2"/>
      <c r="M5" s="2"/>
      <c r="N5" s="2"/>
      <c r="O5" s="2"/>
      <c r="P5" s="2"/>
      <c r="Q5" s="2"/>
      <c r="Z5" s="2"/>
      <c r="AA5" s="26"/>
      <c r="AB5" s="2"/>
      <c r="AC5" s="2"/>
      <c r="AD5" s="2"/>
      <c r="AE5" s="2"/>
      <c r="AF5" s="2"/>
      <c r="AG5" s="2"/>
      <c r="AH5" s="2"/>
      <c r="AI5" s="263" t="s">
        <v>2430</v>
      </c>
      <c r="AJ5" s="2"/>
      <c r="AK5" s="2"/>
      <c r="AL5" s="2"/>
      <c r="AM5" s="2"/>
      <c r="AN5" s="2"/>
      <c r="AO5" s="2"/>
      <c r="AP5" s="2"/>
    </row>
    <row r="6" spans="1:42" ht="16.5" customHeight="1">
      <c r="A6" s="2"/>
      <c r="B6" s="26"/>
      <c r="C6" s="2"/>
      <c r="D6" s="2"/>
      <c r="E6" s="2"/>
      <c r="F6" s="2"/>
      <c r="G6" s="2"/>
      <c r="H6" s="2"/>
      <c r="I6" s="2"/>
      <c r="J6" s="2"/>
      <c r="K6" s="2"/>
      <c r="L6" s="2"/>
      <c r="M6" s="2"/>
      <c r="N6" s="2"/>
      <c r="O6" s="2"/>
      <c r="P6" s="2"/>
      <c r="Q6" s="2"/>
      <c r="Z6" s="2"/>
      <c r="AA6" s="26"/>
      <c r="AB6" s="2"/>
      <c r="AC6" s="2"/>
      <c r="AD6" s="2"/>
      <c r="AE6" s="2"/>
      <c r="AF6" s="2"/>
      <c r="AG6" s="2"/>
      <c r="AH6" s="2"/>
      <c r="AI6" s="2"/>
      <c r="AJ6" s="2"/>
      <c r="AK6" s="2"/>
      <c r="AL6" s="2"/>
      <c r="AM6" s="2"/>
      <c r="AN6" s="2"/>
      <c r="AO6" s="2"/>
      <c r="AP6" s="2"/>
    </row>
    <row r="7" spans="1:42" ht="16.5" customHeight="1">
      <c r="A7" s="2"/>
      <c r="B7" s="2"/>
      <c r="C7" s="2"/>
      <c r="D7" s="2"/>
      <c r="E7" s="2"/>
      <c r="F7" s="2"/>
      <c r="G7" s="2"/>
      <c r="H7" s="2"/>
      <c r="I7" s="2"/>
      <c r="J7" s="2"/>
      <c r="K7" s="2"/>
      <c r="L7" s="2"/>
      <c r="M7" s="2"/>
      <c r="N7" s="2"/>
      <c r="O7" s="2"/>
      <c r="P7" s="2"/>
      <c r="Q7" s="2"/>
      <c r="Z7" s="2"/>
      <c r="AA7" s="2"/>
      <c r="AB7" s="2"/>
      <c r="AC7" s="2"/>
      <c r="AD7" s="2"/>
      <c r="AE7" s="2"/>
      <c r="AF7" s="2"/>
      <c r="AG7" s="2"/>
      <c r="AH7" s="2"/>
      <c r="AI7" s="2"/>
      <c r="AJ7" s="2"/>
      <c r="AK7" s="2"/>
      <c r="AL7" s="2"/>
      <c r="AM7" s="2"/>
      <c r="AN7" s="2"/>
      <c r="AO7" s="2"/>
      <c r="AP7" s="2"/>
    </row>
    <row r="8" spans="1:42" ht="73.8" customHeight="1">
      <c r="A8" s="2"/>
      <c r="B8" s="1196" t="s">
        <v>3152</v>
      </c>
      <c r="C8" s="1196"/>
      <c r="D8" s="1196"/>
      <c r="E8" s="1196"/>
      <c r="F8" s="1196"/>
      <c r="G8" s="1196"/>
      <c r="H8" s="1196"/>
      <c r="I8" s="1196"/>
      <c r="J8" s="1196"/>
      <c r="K8" s="1196"/>
      <c r="L8" s="1196"/>
      <c r="M8" s="1196"/>
      <c r="N8" s="1196"/>
      <c r="O8" s="1196"/>
      <c r="P8" s="2"/>
      <c r="Q8" s="2"/>
      <c r="Z8" s="2"/>
      <c r="AA8" s="1196" t="s">
        <v>3152</v>
      </c>
      <c r="AB8" s="1196"/>
      <c r="AC8" s="1196"/>
      <c r="AD8" s="1196"/>
      <c r="AE8" s="1196"/>
      <c r="AF8" s="1196"/>
      <c r="AG8" s="1196"/>
      <c r="AH8" s="1196"/>
      <c r="AI8" s="1196"/>
      <c r="AJ8" s="1196"/>
      <c r="AK8" s="1196"/>
      <c r="AL8" s="1196"/>
      <c r="AM8" s="1196"/>
      <c r="AN8" s="1196"/>
      <c r="AO8" s="2"/>
      <c r="AP8" s="2"/>
    </row>
    <row r="9" spans="1:42" ht="37.5" customHeight="1">
      <c r="A9" s="2"/>
      <c r="B9" s="1197" t="s">
        <v>2423</v>
      </c>
      <c r="C9" s="1197"/>
      <c r="D9" s="1197"/>
      <c r="E9" s="1197"/>
      <c r="F9" s="1197"/>
      <c r="G9" s="1197"/>
      <c r="H9" s="1197"/>
      <c r="I9" s="1197"/>
      <c r="J9" s="1197"/>
      <c r="K9" s="1197"/>
      <c r="L9" s="1197"/>
      <c r="M9" s="1197"/>
      <c r="N9" s="1197"/>
      <c r="O9" s="1197"/>
      <c r="P9" s="2"/>
      <c r="Q9" s="2"/>
      <c r="Z9" s="2"/>
      <c r="AA9" s="1197" t="s">
        <v>2423</v>
      </c>
      <c r="AB9" s="1197"/>
      <c r="AC9" s="1197"/>
      <c r="AD9" s="1197"/>
      <c r="AE9" s="1197"/>
      <c r="AF9" s="1197"/>
      <c r="AG9" s="1197"/>
      <c r="AH9" s="1197"/>
      <c r="AI9" s="1197"/>
      <c r="AJ9" s="1197"/>
      <c r="AK9" s="1197"/>
      <c r="AL9" s="1197"/>
      <c r="AM9" s="1197"/>
      <c r="AN9" s="1197"/>
      <c r="AO9" s="2"/>
      <c r="AP9" s="2"/>
    </row>
    <row r="10" spans="1:42" ht="14.4" customHeight="1">
      <c r="A10" s="2"/>
      <c r="C10" s="1032"/>
      <c r="D10" s="1032"/>
      <c r="E10" s="1032"/>
      <c r="F10" s="1032"/>
      <c r="G10" s="1032"/>
      <c r="H10" s="1032"/>
      <c r="I10" s="1032"/>
      <c r="J10" s="1032"/>
      <c r="K10" s="1032"/>
      <c r="L10" s="1032"/>
      <c r="M10" s="1032"/>
      <c r="N10" s="1032"/>
      <c r="O10" s="1032"/>
      <c r="P10" s="2"/>
      <c r="Z10" s="2"/>
      <c r="AB10" s="1032"/>
      <c r="AC10" s="1032"/>
      <c r="AD10" s="1032"/>
      <c r="AE10" s="1032"/>
      <c r="AF10" s="1032"/>
      <c r="AG10" s="1032"/>
      <c r="AH10" s="1032"/>
      <c r="AI10" s="1032"/>
      <c r="AJ10" s="1032"/>
      <c r="AK10" s="1032"/>
      <c r="AL10" s="1032"/>
      <c r="AM10" s="1032"/>
      <c r="AN10" s="1032"/>
      <c r="AO10" s="2"/>
    </row>
    <row r="11" spans="1:42" ht="15.75" customHeight="1">
      <c r="A11" s="2"/>
      <c r="C11" s="1029" t="s">
        <v>22</v>
      </c>
      <c r="D11" s="1029"/>
      <c r="E11" s="1029"/>
      <c r="F11" s="1029"/>
      <c r="G11" s="1029"/>
      <c r="H11" s="1029"/>
      <c r="I11" s="1029"/>
      <c r="J11" s="1029"/>
      <c r="K11" s="1029"/>
      <c r="L11" s="1029"/>
      <c r="M11" s="1029"/>
      <c r="N11" s="1029"/>
      <c r="O11" s="1029"/>
      <c r="P11" s="2"/>
      <c r="Z11" s="2"/>
      <c r="AB11" s="1029" t="s">
        <v>22</v>
      </c>
      <c r="AC11" s="1029"/>
      <c r="AD11" s="1029"/>
      <c r="AE11" s="1029"/>
      <c r="AF11" s="1029"/>
      <c r="AG11" s="1029"/>
      <c r="AH11" s="1029"/>
      <c r="AI11" s="1029"/>
      <c r="AJ11" s="1029"/>
      <c r="AK11" s="1029"/>
      <c r="AL11" s="1029"/>
      <c r="AM11" s="1029"/>
      <c r="AN11" s="1029"/>
      <c r="AO11" s="2"/>
    </row>
    <row r="12" spans="1:42" ht="15.75" customHeight="1">
      <c r="A12" s="2"/>
      <c r="C12" s="2"/>
      <c r="D12" s="2" t="s">
        <v>23</v>
      </c>
      <c r="E12" s="2"/>
      <c r="F12" s="2"/>
      <c r="G12" s="2"/>
      <c r="H12" s="2"/>
      <c r="I12" s="2"/>
      <c r="J12" s="2"/>
      <c r="K12" s="2"/>
      <c r="L12" s="2"/>
      <c r="M12" s="2"/>
      <c r="N12" s="2"/>
      <c r="O12" s="2"/>
      <c r="P12" s="2"/>
      <c r="Z12" s="2"/>
      <c r="AB12" s="2"/>
      <c r="AC12" s="2" t="s">
        <v>23</v>
      </c>
      <c r="AD12" s="2"/>
      <c r="AE12" s="2"/>
      <c r="AF12" s="2"/>
      <c r="AG12" s="2"/>
      <c r="AH12" s="2"/>
      <c r="AI12" s="2"/>
      <c r="AJ12" s="2"/>
      <c r="AK12" s="2"/>
      <c r="AL12" s="2"/>
      <c r="AM12" s="2"/>
      <c r="AN12" s="2"/>
      <c r="AO12" s="2"/>
    </row>
    <row r="13" spans="1:42" ht="17.25" customHeight="1">
      <c r="A13" s="2"/>
      <c r="C13" s="2"/>
      <c r="D13" s="2" t="s">
        <v>24</v>
      </c>
      <c r="E13" s="2"/>
      <c r="F13" s="2"/>
      <c r="G13" s="2"/>
      <c r="H13" s="2"/>
      <c r="I13" s="2"/>
      <c r="J13" s="2"/>
      <c r="K13" s="2"/>
      <c r="L13" s="2"/>
      <c r="M13" s="2"/>
      <c r="N13" s="2"/>
      <c r="O13" s="2"/>
      <c r="P13" s="2"/>
      <c r="Z13" s="2"/>
      <c r="AB13" s="2"/>
      <c r="AC13" s="2" t="s">
        <v>24</v>
      </c>
      <c r="AD13" s="2"/>
      <c r="AE13" s="2"/>
      <c r="AF13" s="2"/>
      <c r="AG13" s="2"/>
      <c r="AH13" s="2"/>
      <c r="AI13" s="2"/>
      <c r="AJ13" s="2"/>
      <c r="AK13" s="2"/>
      <c r="AL13" s="2"/>
      <c r="AM13" s="2"/>
      <c r="AN13" s="2"/>
      <c r="AO13" s="2"/>
    </row>
    <row r="14" spans="1:42" ht="29.25" customHeight="1">
      <c r="A14" s="2"/>
      <c r="C14" s="2"/>
      <c r="D14" s="2" t="s">
        <v>25</v>
      </c>
      <c r="E14" s="2"/>
      <c r="F14" s="2"/>
      <c r="G14" s="2"/>
      <c r="H14" s="2"/>
      <c r="I14" s="2"/>
      <c r="J14" s="2"/>
      <c r="K14" s="2"/>
      <c r="L14" s="2"/>
      <c r="M14" s="2"/>
      <c r="N14" s="2"/>
      <c r="O14" s="2"/>
      <c r="P14" s="2"/>
      <c r="Z14" s="2"/>
      <c r="AB14" s="2"/>
      <c r="AC14" s="2" t="s">
        <v>25</v>
      </c>
      <c r="AD14" s="2"/>
      <c r="AE14" s="2"/>
      <c r="AF14" s="2"/>
      <c r="AG14" s="2"/>
      <c r="AH14" s="2"/>
      <c r="AI14" s="2"/>
      <c r="AJ14" s="2"/>
      <c r="AK14" s="2"/>
      <c r="AL14" s="2"/>
      <c r="AM14" s="2"/>
      <c r="AN14" s="2"/>
      <c r="AO14" s="2"/>
    </row>
    <row r="15" spans="1:42" ht="17.25" customHeight="1">
      <c r="A15" s="2"/>
      <c r="C15" s="2"/>
      <c r="D15" s="2" t="s">
        <v>26</v>
      </c>
      <c r="E15" s="2"/>
      <c r="F15" s="2"/>
      <c r="G15" s="2"/>
      <c r="H15" s="2"/>
      <c r="I15" s="2"/>
      <c r="J15" s="2"/>
      <c r="K15" s="2"/>
      <c r="L15" s="2"/>
      <c r="M15" s="2"/>
      <c r="N15" s="2"/>
      <c r="O15" s="2"/>
      <c r="P15" s="2"/>
      <c r="Z15" s="2"/>
      <c r="AB15" s="2"/>
      <c r="AC15" s="2" t="s">
        <v>26</v>
      </c>
      <c r="AD15" s="2"/>
      <c r="AE15" s="2"/>
      <c r="AF15" s="2"/>
      <c r="AG15" s="2"/>
      <c r="AH15" s="2"/>
      <c r="AI15" s="2"/>
      <c r="AJ15" s="2"/>
      <c r="AK15" s="2"/>
      <c r="AL15" s="2"/>
      <c r="AM15" s="2"/>
      <c r="AN15" s="2"/>
      <c r="AO15" s="2"/>
    </row>
    <row r="16" spans="1:42" ht="29.25" customHeight="1">
      <c r="A16" s="2"/>
      <c r="C16" s="2"/>
      <c r="D16" s="2" t="s">
        <v>27</v>
      </c>
      <c r="E16" s="2"/>
      <c r="F16" s="2"/>
      <c r="G16" s="2"/>
      <c r="H16" s="2"/>
      <c r="I16" s="2"/>
      <c r="J16" s="2"/>
      <c r="K16" s="2"/>
      <c r="L16" s="2"/>
      <c r="M16" s="2"/>
      <c r="N16" s="2"/>
      <c r="O16" s="2"/>
      <c r="P16" s="2"/>
      <c r="Z16" s="2"/>
      <c r="AB16" s="2"/>
      <c r="AC16" s="2" t="s">
        <v>27</v>
      </c>
      <c r="AD16" s="2"/>
      <c r="AE16" s="2"/>
      <c r="AF16" s="2"/>
      <c r="AG16" s="2"/>
      <c r="AH16" s="2"/>
      <c r="AI16" s="2"/>
      <c r="AJ16" s="2"/>
      <c r="AK16" s="2"/>
      <c r="AL16" s="2"/>
      <c r="AM16" s="2"/>
      <c r="AN16" s="2"/>
      <c r="AO16" s="2"/>
    </row>
    <row r="17" spans="1:107" ht="12.6" customHeight="1">
      <c r="A17" s="2"/>
      <c r="Z17" s="2"/>
    </row>
    <row r="18" spans="1:107" s="262" customFormat="1" ht="54.6" customHeight="1">
      <c r="A18" s="260"/>
      <c r="B18" s="1198" t="s">
        <v>2426</v>
      </c>
      <c r="C18" s="1198"/>
      <c r="D18" s="1198"/>
      <c r="E18" s="1198"/>
      <c r="F18" s="1198"/>
      <c r="G18" s="1198"/>
      <c r="H18" s="1198"/>
      <c r="I18" s="1198"/>
      <c r="J18" s="1198"/>
      <c r="K18" s="1198"/>
      <c r="L18" s="1198"/>
      <c r="M18" s="1198"/>
      <c r="N18" s="1198"/>
      <c r="O18" s="1198"/>
      <c r="P18" s="1198"/>
      <c r="Q18" s="261"/>
      <c r="R18" s="261"/>
      <c r="S18" s="261"/>
      <c r="T18" s="261"/>
      <c r="U18" s="261"/>
      <c r="V18" s="261"/>
      <c r="W18" s="261"/>
      <c r="X18" s="261"/>
      <c r="Y18" s="261"/>
      <c r="Z18" s="260"/>
      <c r="AA18" s="1198" t="s">
        <v>2426</v>
      </c>
      <c r="AB18" s="1198"/>
      <c r="AC18" s="1198"/>
      <c r="AD18" s="1198"/>
      <c r="AE18" s="1198"/>
      <c r="AF18" s="1198"/>
      <c r="AG18" s="1198"/>
      <c r="AH18" s="1198"/>
      <c r="AI18" s="1198"/>
      <c r="AJ18" s="1198"/>
      <c r="AK18" s="1198"/>
      <c r="AL18" s="1198"/>
      <c r="AM18" s="1198"/>
      <c r="AN18" s="1198"/>
      <c r="AO18" s="1198"/>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A18" s="261"/>
      <c r="CB18" s="261"/>
      <c r="CC18" s="261"/>
      <c r="CD18" s="261"/>
      <c r="CE18" s="261"/>
      <c r="CF18" s="261"/>
      <c r="CG18" s="261"/>
      <c r="CH18" s="261"/>
      <c r="CI18" s="261"/>
      <c r="CJ18" s="261"/>
      <c r="CK18" s="261"/>
      <c r="CL18" s="261"/>
      <c r="CM18" s="261"/>
      <c r="CN18" s="261"/>
      <c r="CO18" s="261"/>
      <c r="CP18" s="261"/>
      <c r="CQ18" s="261"/>
      <c r="CR18" s="261"/>
      <c r="CS18" s="261"/>
      <c r="CT18" s="261"/>
      <c r="CU18" s="261"/>
      <c r="CV18" s="261"/>
      <c r="CW18" s="261"/>
      <c r="CX18" s="261"/>
      <c r="CY18" s="261"/>
      <c r="CZ18" s="261"/>
      <c r="DA18" s="261"/>
      <c r="DB18" s="261"/>
      <c r="DC18" s="261"/>
    </row>
    <row r="19" spans="1:107" s="262" customFormat="1" ht="54.6" customHeight="1">
      <c r="A19" s="260"/>
      <c r="B19" s="1198" t="s">
        <v>2424</v>
      </c>
      <c r="C19" s="1198"/>
      <c r="D19" s="1198"/>
      <c r="E19" s="1198"/>
      <c r="F19" s="1198"/>
      <c r="G19" s="1198"/>
      <c r="H19" s="1198"/>
      <c r="I19" s="1198"/>
      <c r="J19" s="1198"/>
      <c r="K19" s="1198"/>
      <c r="L19" s="1198"/>
      <c r="M19" s="1198"/>
      <c r="N19" s="1198"/>
      <c r="O19" s="1198"/>
      <c r="P19" s="1198"/>
      <c r="Q19" s="261"/>
      <c r="R19" s="261"/>
      <c r="S19" s="261"/>
      <c r="T19" s="261"/>
      <c r="U19" s="261"/>
      <c r="V19" s="261"/>
      <c r="W19" s="261"/>
      <c r="X19" s="261"/>
      <c r="Y19" s="261"/>
      <c r="Z19" s="260"/>
      <c r="AA19" s="1198" t="s">
        <v>2424</v>
      </c>
      <c r="AB19" s="1198"/>
      <c r="AC19" s="1198"/>
      <c r="AD19" s="1198"/>
      <c r="AE19" s="1198"/>
      <c r="AF19" s="1198"/>
      <c r="AG19" s="1198"/>
      <c r="AH19" s="1198"/>
      <c r="AI19" s="1198"/>
      <c r="AJ19" s="1198"/>
      <c r="AK19" s="1198"/>
      <c r="AL19" s="1198"/>
      <c r="AM19" s="1198"/>
      <c r="AN19" s="1198"/>
      <c r="AO19" s="1198"/>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A19" s="261"/>
      <c r="CB19" s="261"/>
      <c r="CC19" s="261"/>
      <c r="CD19" s="261"/>
      <c r="CE19" s="261"/>
      <c r="CF19" s="261"/>
      <c r="CG19" s="261"/>
      <c r="CH19" s="261"/>
      <c r="CI19" s="261"/>
      <c r="CJ19" s="261"/>
      <c r="CK19" s="261"/>
      <c r="CL19" s="261"/>
      <c r="CM19" s="261"/>
      <c r="CN19" s="261"/>
      <c r="CO19" s="261"/>
      <c r="CP19" s="261"/>
      <c r="CQ19" s="261"/>
      <c r="CR19" s="261"/>
      <c r="CS19" s="261"/>
      <c r="CT19" s="261"/>
      <c r="CU19" s="261"/>
      <c r="CV19" s="261"/>
      <c r="CW19" s="261"/>
      <c r="CX19" s="261"/>
      <c r="CY19" s="261"/>
      <c r="CZ19" s="261"/>
      <c r="DA19" s="261"/>
      <c r="DB19" s="261"/>
      <c r="DC19" s="261"/>
    </row>
    <row r="20" spans="1:107" s="257" customFormat="1" ht="19.2" customHeight="1">
      <c r="A20" s="26"/>
      <c r="B20" s="26"/>
      <c r="C20" s="26"/>
      <c r="D20" s="26"/>
      <c r="E20" s="26"/>
      <c r="F20" s="26"/>
      <c r="G20" s="26"/>
      <c r="H20" s="26"/>
      <c r="I20" s="26"/>
      <c r="J20" s="26"/>
      <c r="K20" s="26"/>
      <c r="L20" s="26"/>
      <c r="M20" s="26"/>
      <c r="N20" s="26"/>
      <c r="O20" s="26"/>
      <c r="P20" s="26"/>
      <c r="Q20" s="26"/>
      <c r="Z20" s="26"/>
      <c r="AA20" s="26"/>
      <c r="AB20" s="26"/>
      <c r="AC20" s="26"/>
      <c r="AD20" s="26"/>
      <c r="AE20" s="26"/>
      <c r="AF20" s="26"/>
      <c r="AG20" s="26"/>
      <c r="AH20" s="26"/>
      <c r="AI20" s="26"/>
      <c r="AJ20" s="26"/>
      <c r="AK20" s="26"/>
      <c r="AL20" s="26"/>
      <c r="AM20" s="26"/>
      <c r="AN20" s="26"/>
      <c r="AO20" s="26"/>
      <c r="AP20" s="26"/>
    </row>
    <row r="21" spans="1:107" ht="18" customHeight="1">
      <c r="A21" s="2"/>
      <c r="B21" s="26"/>
      <c r="C21" s="26"/>
      <c r="D21" s="26"/>
      <c r="E21" s="26"/>
      <c r="F21" s="26"/>
      <c r="G21" s="26"/>
      <c r="H21" s="26"/>
      <c r="I21" s="26"/>
      <c r="J21" s="26"/>
      <c r="K21" s="26"/>
      <c r="L21" s="26"/>
      <c r="M21" s="26"/>
      <c r="N21" s="26"/>
      <c r="O21" s="2"/>
      <c r="P21" s="2"/>
      <c r="Q21" s="2"/>
      <c r="Z21" s="2"/>
      <c r="AA21" s="26"/>
      <c r="AB21" s="26"/>
      <c r="AC21" s="26"/>
      <c r="AD21" s="26"/>
      <c r="AE21" s="26"/>
      <c r="AF21" s="26"/>
      <c r="AG21" s="26"/>
      <c r="AH21" s="26"/>
      <c r="AI21" s="26"/>
      <c r="AJ21" s="26"/>
      <c r="AK21" s="26"/>
      <c r="AL21" s="26"/>
      <c r="AM21" s="26"/>
      <c r="AN21" s="2"/>
      <c r="AO21" s="2"/>
      <c r="AP21" s="2"/>
    </row>
    <row r="22" spans="1:107" ht="17.25" customHeight="1">
      <c r="A22" s="2"/>
      <c r="B22" s="26"/>
      <c r="C22" s="13"/>
      <c r="D22" s="1191">
        <f>第1号!K3</f>
        <v>0</v>
      </c>
      <c r="E22" s="1192"/>
      <c r="F22" s="26" t="s">
        <v>0</v>
      </c>
      <c r="G22" s="142">
        <f>第1号!N3</f>
        <v>0</v>
      </c>
      <c r="H22" s="26" t="s">
        <v>18</v>
      </c>
      <c r="I22" s="142">
        <f>第1号!P3</f>
        <v>0</v>
      </c>
      <c r="J22" s="26" t="s">
        <v>19</v>
      </c>
      <c r="K22" s="26"/>
      <c r="L22" s="26"/>
      <c r="M22" s="26"/>
      <c r="N22" s="26"/>
      <c r="O22" s="2"/>
      <c r="P22" s="2"/>
      <c r="Q22" s="2"/>
      <c r="Z22" s="2"/>
      <c r="AA22" s="26"/>
      <c r="AB22" s="13"/>
      <c r="AC22" s="1191" t="str">
        <f>第1号!AJ3</f>
        <v>令和●</v>
      </c>
      <c r="AD22" s="1192"/>
      <c r="AE22" s="26" t="s">
        <v>0</v>
      </c>
      <c r="AF22" s="142" t="str">
        <f>第1号!AM3</f>
        <v>●</v>
      </c>
      <c r="AG22" s="26" t="s">
        <v>18</v>
      </c>
      <c r="AH22" s="142" t="str">
        <f>第1号!AO3</f>
        <v>●</v>
      </c>
      <c r="AI22" s="26" t="s">
        <v>19</v>
      </c>
      <c r="AJ22" s="26"/>
      <c r="AK22" s="26"/>
      <c r="AL22" s="26"/>
      <c r="AM22" s="26"/>
      <c r="AN22" s="2"/>
      <c r="AO22" s="2"/>
      <c r="AP22" s="2"/>
    </row>
    <row r="23" spans="1:107" ht="17.25" customHeight="1">
      <c r="A23" s="2"/>
      <c r="B23" s="26"/>
      <c r="C23" s="26"/>
      <c r="D23" s="26"/>
      <c r="E23" s="26"/>
      <c r="F23" s="26"/>
      <c r="G23" s="26"/>
      <c r="H23" s="26"/>
      <c r="I23" s="26"/>
      <c r="J23" s="26"/>
      <c r="K23" s="26"/>
      <c r="L23" s="26"/>
      <c r="M23" s="26"/>
      <c r="N23" s="26"/>
      <c r="O23" s="2"/>
      <c r="P23" s="2"/>
      <c r="Q23" s="2"/>
      <c r="Z23" s="2"/>
      <c r="AA23" s="26"/>
      <c r="AB23" s="26"/>
      <c r="AC23" s="26"/>
      <c r="AD23" s="26"/>
      <c r="AE23" s="26"/>
      <c r="AF23" s="26"/>
      <c r="AG23" s="26"/>
      <c r="AH23" s="26"/>
      <c r="AI23" s="26"/>
      <c r="AJ23" s="26"/>
      <c r="AK23" s="26"/>
      <c r="AL23" s="26"/>
      <c r="AM23" s="26"/>
      <c r="AN23" s="2"/>
      <c r="AO23" s="2"/>
      <c r="AP23" s="2"/>
    </row>
    <row r="24" spans="1:107" ht="17.25" customHeight="1">
      <c r="A24" s="2"/>
      <c r="B24" s="26"/>
      <c r="C24" s="2"/>
      <c r="D24" s="26" t="s">
        <v>20</v>
      </c>
      <c r="E24" s="26"/>
      <c r="F24" s="26"/>
      <c r="G24" s="26"/>
      <c r="H24" s="26"/>
      <c r="I24" s="26"/>
      <c r="J24" s="26"/>
      <c r="K24" s="26"/>
      <c r="L24" s="26"/>
      <c r="M24" s="26"/>
      <c r="N24" s="26"/>
      <c r="O24" s="2"/>
      <c r="P24" s="2"/>
      <c r="Q24" s="2"/>
      <c r="Z24" s="2"/>
      <c r="AA24" s="26"/>
      <c r="AB24" s="2"/>
      <c r="AC24" s="26" t="s">
        <v>20</v>
      </c>
      <c r="AD24" s="26"/>
      <c r="AE24" s="26"/>
      <c r="AF24" s="26"/>
      <c r="AG24" s="26"/>
      <c r="AH24" s="26"/>
      <c r="AI24" s="26"/>
      <c r="AJ24" s="26"/>
      <c r="AK24" s="26"/>
      <c r="AL24" s="26"/>
      <c r="AM24" s="26"/>
      <c r="AN24" s="2"/>
      <c r="AO24" s="2"/>
      <c r="AP24" s="2"/>
    </row>
    <row r="25" spans="1:107" ht="17.25" customHeight="1">
      <c r="A25" s="2"/>
      <c r="B25" s="26"/>
      <c r="C25" s="26"/>
      <c r="D25" s="26"/>
      <c r="E25" s="1193">
        <f>基本情報!E38</f>
        <v>0</v>
      </c>
      <c r="F25" s="1193"/>
      <c r="G25" s="1193"/>
      <c r="H25" s="1193"/>
      <c r="I25" s="1193"/>
      <c r="J25" s="1193"/>
      <c r="K25" s="1193"/>
      <c r="L25" s="1193"/>
      <c r="M25" s="1193"/>
      <c r="N25" s="1193"/>
      <c r="O25" s="1144"/>
      <c r="P25" s="2"/>
      <c r="Q25" s="2"/>
      <c r="Z25" s="2"/>
      <c r="AA25" s="26"/>
      <c r="AB25" s="26"/>
      <c r="AC25" s="26"/>
      <c r="AD25" s="1193" t="str">
        <f>基本情報!AD38</f>
        <v>東京都新宿区新宿○-○○-○○</v>
      </c>
      <c r="AE25" s="1193"/>
      <c r="AF25" s="1193"/>
      <c r="AG25" s="1193"/>
      <c r="AH25" s="1193"/>
      <c r="AI25" s="1193"/>
      <c r="AJ25" s="1193"/>
      <c r="AK25" s="1193"/>
      <c r="AL25" s="1193"/>
      <c r="AM25" s="1193"/>
      <c r="AN25" s="1144"/>
      <c r="AO25" s="2"/>
      <c r="AP25" s="2"/>
    </row>
    <row r="26" spans="1:107" ht="17.25" customHeight="1">
      <c r="A26" s="2"/>
      <c r="B26" s="26"/>
      <c r="C26" s="26"/>
      <c r="D26" s="26" t="s">
        <v>21</v>
      </c>
      <c r="E26" s="179"/>
      <c r="F26" s="179"/>
      <c r="G26" s="179"/>
      <c r="H26" s="179"/>
      <c r="I26" s="179"/>
      <c r="J26" s="179"/>
      <c r="K26" s="179"/>
      <c r="L26" s="179"/>
      <c r="M26" s="179"/>
      <c r="N26" s="179"/>
      <c r="O26" s="179"/>
      <c r="P26" s="2"/>
      <c r="Q26" s="2"/>
      <c r="Z26" s="2"/>
      <c r="AA26" s="26"/>
      <c r="AB26" s="26"/>
      <c r="AC26" s="26" t="s">
        <v>21</v>
      </c>
      <c r="AD26" s="179"/>
      <c r="AE26" s="179"/>
      <c r="AF26" s="179"/>
      <c r="AG26" s="179"/>
      <c r="AH26" s="179"/>
      <c r="AI26" s="179"/>
      <c r="AJ26" s="179"/>
      <c r="AK26" s="179"/>
      <c r="AL26" s="179"/>
      <c r="AM26" s="179"/>
      <c r="AN26" s="179"/>
      <c r="AO26" s="2"/>
      <c r="AP26" s="2"/>
    </row>
    <row r="27" spans="1:107" ht="17.25" customHeight="1">
      <c r="A27" s="2"/>
      <c r="B27" s="26"/>
      <c r="C27" s="26"/>
      <c r="D27" s="26"/>
      <c r="E27" s="1193">
        <f>基本情報!E36</f>
        <v>0</v>
      </c>
      <c r="F27" s="1193"/>
      <c r="G27" s="1193"/>
      <c r="H27" s="1193"/>
      <c r="I27" s="1193"/>
      <c r="J27" s="1193"/>
      <c r="K27" s="1193"/>
      <c r="L27" s="1193"/>
      <c r="M27" s="1193"/>
      <c r="N27" s="1193"/>
      <c r="O27" s="1144"/>
      <c r="P27" s="2"/>
      <c r="Q27" s="2"/>
      <c r="Z27" s="2"/>
      <c r="AA27" s="26"/>
      <c r="AB27" s="26"/>
      <c r="AC27" s="26"/>
      <c r="AD27" s="1193" t="str">
        <f>基本情報!AD36</f>
        <v>××株式会社</v>
      </c>
      <c r="AE27" s="1193"/>
      <c r="AF27" s="1193"/>
      <c r="AG27" s="1193"/>
      <c r="AH27" s="1193"/>
      <c r="AI27" s="1193"/>
      <c r="AJ27" s="1193"/>
      <c r="AK27" s="1193"/>
      <c r="AL27" s="1193"/>
      <c r="AM27" s="1193"/>
      <c r="AN27" s="1144"/>
      <c r="AO27" s="2"/>
      <c r="AP27" s="2"/>
    </row>
    <row r="28" spans="1:107" ht="14.4">
      <c r="A28" s="2"/>
      <c r="B28" s="26"/>
      <c r="C28" s="26"/>
      <c r="D28" s="26" t="s">
        <v>8</v>
      </c>
      <c r="E28" s="26"/>
      <c r="F28" s="26"/>
      <c r="G28" s="26"/>
      <c r="H28" s="26"/>
      <c r="I28" s="26"/>
      <c r="J28" s="26"/>
      <c r="K28" s="26"/>
      <c r="L28" s="26"/>
      <c r="M28" s="26"/>
      <c r="N28" s="26"/>
      <c r="O28" s="2"/>
      <c r="P28" s="2"/>
      <c r="Q28" s="2"/>
      <c r="Z28" s="2"/>
      <c r="AA28" s="26"/>
      <c r="AB28" s="26"/>
      <c r="AC28" s="26" t="s">
        <v>8</v>
      </c>
      <c r="AD28" s="26"/>
      <c r="AE28" s="26"/>
      <c r="AF28" s="26"/>
      <c r="AG28" s="26"/>
      <c r="AH28" s="26"/>
      <c r="AI28" s="26"/>
      <c r="AJ28" s="26"/>
      <c r="AK28" s="26"/>
      <c r="AL28" s="26"/>
      <c r="AM28" s="26"/>
      <c r="AN28" s="2"/>
      <c r="AO28" s="2"/>
      <c r="AP28" s="2"/>
    </row>
    <row r="29" spans="1:107" ht="19.2" customHeight="1">
      <c r="A29" s="2"/>
      <c r="B29" s="26"/>
      <c r="C29" s="26"/>
      <c r="D29" s="26"/>
      <c r="E29" s="1189">
        <f>基本情報!E39</f>
        <v>0</v>
      </c>
      <c r="F29" s="1189"/>
      <c r="G29" s="1189"/>
      <c r="H29" s="1189"/>
      <c r="I29" s="1189"/>
      <c r="J29" s="280"/>
      <c r="K29" s="1189">
        <f>基本情報!E41</f>
        <v>0</v>
      </c>
      <c r="L29" s="1189"/>
      <c r="M29" s="1189"/>
      <c r="N29" s="1189"/>
      <c r="O29" s="1140"/>
      <c r="P29" s="2"/>
      <c r="Q29" s="2"/>
      <c r="Z29" s="2"/>
      <c r="AA29" s="26"/>
      <c r="AB29" s="26"/>
      <c r="AC29" s="26"/>
      <c r="AD29" s="1189" t="str">
        <f>基本情報!AD39</f>
        <v>代表取締役</v>
      </c>
      <c r="AE29" s="1189"/>
      <c r="AF29" s="1189"/>
      <c r="AG29" s="1189"/>
      <c r="AH29" s="1189"/>
      <c r="AI29" s="280"/>
      <c r="AJ29" s="1189" t="str">
        <f>基本情報!AD41</f>
        <v>新宿　太郎</v>
      </c>
      <c r="AK29" s="1189"/>
      <c r="AL29" s="1189"/>
      <c r="AM29" s="1189"/>
      <c r="AN29" s="1140"/>
      <c r="AO29" s="2"/>
      <c r="AP29" s="2"/>
    </row>
    <row r="30" spans="1:107" ht="14.4">
      <c r="A30" s="2"/>
      <c r="B30" s="26"/>
      <c r="C30" s="26"/>
      <c r="D30" s="26"/>
      <c r="E30" s="26"/>
      <c r="F30" s="26"/>
      <c r="G30" s="26"/>
      <c r="H30" s="26"/>
      <c r="I30" s="26"/>
      <c r="J30" s="26"/>
      <c r="K30" s="26"/>
      <c r="L30" s="26"/>
      <c r="M30" s="26"/>
      <c r="N30" s="26"/>
      <c r="O30" s="10"/>
      <c r="P30" s="2"/>
      <c r="Q30" s="2"/>
      <c r="Z30" s="2"/>
      <c r="AA30" s="26"/>
      <c r="AB30" s="26"/>
      <c r="AC30" s="26"/>
      <c r="AD30" s="26"/>
      <c r="AE30" s="26"/>
      <c r="AF30" s="26"/>
      <c r="AG30" s="26"/>
      <c r="AH30" s="26"/>
      <c r="AI30" s="26"/>
      <c r="AJ30" s="26"/>
      <c r="AK30" s="26"/>
      <c r="AL30" s="26"/>
      <c r="AM30" s="26"/>
      <c r="AN30" s="10"/>
      <c r="AO30" s="2"/>
      <c r="AP30" s="2"/>
    </row>
    <row r="31" spans="1:107" ht="17.399999999999999" customHeight="1">
      <c r="B31" s="256" t="s">
        <v>2425</v>
      </c>
      <c r="C31" s="256"/>
      <c r="D31" s="256"/>
      <c r="E31" s="259"/>
      <c r="F31" s="259"/>
      <c r="G31" s="259"/>
      <c r="H31" s="259"/>
      <c r="I31" s="259"/>
      <c r="J31" s="259"/>
      <c r="K31" s="259"/>
      <c r="L31" s="259"/>
      <c r="M31" s="259"/>
      <c r="N31" s="259"/>
      <c r="O31" s="259"/>
      <c r="P31" s="259"/>
      <c r="Q31" s="259"/>
      <c r="R31" s="2"/>
      <c r="AA31" s="256" t="s">
        <v>2425</v>
      </c>
      <c r="AB31" s="256"/>
      <c r="AC31" s="256"/>
      <c r="AD31" s="259"/>
      <c r="AE31" s="259"/>
      <c r="AF31" s="259"/>
      <c r="AG31" s="259"/>
      <c r="AH31" s="259"/>
      <c r="AI31" s="259"/>
      <c r="AJ31" s="259"/>
      <c r="AK31" s="259"/>
      <c r="AL31" s="259"/>
      <c r="AM31" s="259"/>
      <c r="AN31" s="259"/>
      <c r="AO31" s="259"/>
      <c r="AP31" s="259"/>
    </row>
    <row r="32" spans="1:107" ht="17.399999999999999" customHeight="1">
      <c r="B32" s="256"/>
      <c r="C32" s="256"/>
      <c r="D32" s="256"/>
      <c r="E32" s="259"/>
      <c r="F32" s="259"/>
      <c r="G32" s="259"/>
      <c r="H32" s="259"/>
      <c r="I32" s="259"/>
      <c r="J32" s="259"/>
      <c r="K32" s="259"/>
      <c r="L32" s="259"/>
      <c r="M32" s="259"/>
      <c r="N32" s="259"/>
      <c r="O32" s="259"/>
      <c r="P32" s="259"/>
      <c r="Q32" s="259"/>
      <c r="R32" s="2"/>
      <c r="AA32" s="256"/>
      <c r="AB32" s="256"/>
      <c r="AC32" s="256"/>
      <c r="AD32" s="259"/>
      <c r="AE32" s="259"/>
      <c r="AF32" s="259"/>
      <c r="AG32" s="259"/>
      <c r="AH32" s="259"/>
      <c r="AI32" s="259"/>
      <c r="AJ32" s="259"/>
      <c r="AK32" s="259"/>
      <c r="AL32" s="259"/>
      <c r="AM32" s="259"/>
      <c r="AN32" s="259"/>
      <c r="AO32" s="259"/>
      <c r="AP32" s="259"/>
    </row>
    <row r="33" spans="1:42" ht="14.4">
      <c r="A33" s="2"/>
      <c r="B33" s="26"/>
      <c r="C33" s="26"/>
      <c r="D33" s="26"/>
      <c r="E33" s="26"/>
      <c r="F33" s="26"/>
      <c r="G33" s="26"/>
      <c r="H33" s="26"/>
      <c r="I33" s="26"/>
      <c r="J33" s="26"/>
      <c r="K33" s="26"/>
      <c r="L33" s="26"/>
      <c r="M33" s="26"/>
      <c r="N33" s="26"/>
      <c r="O33" s="10"/>
      <c r="P33" s="2"/>
      <c r="Q33" s="2"/>
      <c r="Z33" s="2"/>
      <c r="AA33" s="26"/>
      <c r="AB33" s="26"/>
      <c r="AC33" s="26"/>
      <c r="AD33" s="26"/>
      <c r="AE33" s="26"/>
      <c r="AF33" s="26"/>
      <c r="AG33" s="26"/>
      <c r="AH33" s="26"/>
      <c r="AI33" s="26"/>
      <c r="AJ33" s="26"/>
      <c r="AK33" s="26"/>
      <c r="AL33" s="26"/>
      <c r="AM33" s="26"/>
      <c r="AN33" s="10"/>
      <c r="AO33" s="2"/>
      <c r="AP33" s="2"/>
    </row>
    <row r="34" spans="1:42" ht="14.4">
      <c r="E34" s="26"/>
      <c r="F34" s="26"/>
      <c r="G34" s="26"/>
      <c r="H34" s="26"/>
      <c r="I34" s="26"/>
      <c r="J34" s="26"/>
      <c r="K34" s="26"/>
      <c r="L34" s="26"/>
      <c r="M34" s="26"/>
      <c r="N34" s="26"/>
      <c r="O34" s="26"/>
      <c r="P34" s="26"/>
      <c r="Q34" s="2"/>
      <c r="R34" s="2"/>
      <c r="AD34" s="26"/>
      <c r="AE34" s="26"/>
      <c r="AF34" s="26"/>
      <c r="AG34" s="26"/>
      <c r="AH34" s="26"/>
      <c r="AI34" s="26"/>
      <c r="AJ34" s="26"/>
      <c r="AK34" s="26"/>
      <c r="AL34" s="26"/>
      <c r="AM34" s="26"/>
      <c r="AN34" s="26"/>
      <c r="AO34" s="26"/>
      <c r="AP34" s="2"/>
    </row>
    <row r="35" spans="1:42" ht="14.4">
      <c r="E35" s="26"/>
      <c r="F35" s="26"/>
      <c r="G35" s="26"/>
      <c r="H35" s="26"/>
      <c r="I35" s="26"/>
      <c r="J35" s="26"/>
      <c r="K35" s="26"/>
      <c r="L35" s="26"/>
      <c r="M35" s="26"/>
      <c r="N35" s="26"/>
      <c r="O35" s="26"/>
      <c r="P35" s="26"/>
      <c r="Q35" s="2"/>
      <c r="R35" s="2"/>
      <c r="AD35" s="26"/>
      <c r="AE35" s="26"/>
      <c r="AF35" s="26"/>
      <c r="AG35" s="26"/>
      <c r="AH35" s="26"/>
      <c r="AI35" s="26"/>
      <c r="AJ35" s="26"/>
      <c r="AK35" s="26"/>
      <c r="AL35" s="26"/>
      <c r="AM35" s="26"/>
      <c r="AN35" s="26"/>
      <c r="AO35" s="26"/>
      <c r="AP35" s="2"/>
    </row>
    <row r="36" spans="1:42" ht="14.4">
      <c r="E36" s="26"/>
      <c r="F36" s="26"/>
      <c r="G36" s="26"/>
      <c r="H36" s="26"/>
      <c r="I36" s="26"/>
      <c r="J36" s="26"/>
      <c r="K36" s="26"/>
      <c r="L36" s="26"/>
      <c r="M36" s="26"/>
      <c r="N36" s="26"/>
      <c r="O36" s="26"/>
      <c r="P36" s="26"/>
      <c r="Q36" s="2"/>
      <c r="R36" s="2"/>
      <c r="AD36" s="26"/>
      <c r="AE36" s="26"/>
      <c r="AF36" s="26"/>
      <c r="AG36" s="26"/>
      <c r="AH36" s="26"/>
      <c r="AI36" s="26"/>
      <c r="AJ36" s="26"/>
      <c r="AK36" s="26"/>
      <c r="AL36" s="26"/>
      <c r="AM36" s="26"/>
      <c r="AN36" s="26"/>
      <c r="AO36" s="26"/>
      <c r="AP36" s="2"/>
    </row>
  </sheetData>
  <sheetProtection algorithmName="SHA-512" hashValue="DijOGtaXmlZW89PfdRknTfrC6ro5TW7ZykPm87hk4oIXWyLx42LRRkwYRg/ndnEDvbmQ5Xekm2mkNT8a5g3xfw==" saltValue="esGA6u2SeUltlE/x4IPeLg==" spinCount="100000" sheet="1" formatCells="0"/>
  <mergeCells count="22">
    <mergeCell ref="B8:O8"/>
    <mergeCell ref="B9:O9"/>
    <mergeCell ref="C10:O10"/>
    <mergeCell ref="C11:O11"/>
    <mergeCell ref="E29:I29"/>
    <mergeCell ref="B18:P18"/>
    <mergeCell ref="B19:P19"/>
    <mergeCell ref="D22:E22"/>
    <mergeCell ref="E25:O25"/>
    <mergeCell ref="E27:O27"/>
    <mergeCell ref="K29:O29"/>
    <mergeCell ref="AA8:AN8"/>
    <mergeCell ref="AA9:AN9"/>
    <mergeCell ref="AB10:AN10"/>
    <mergeCell ref="AB11:AN11"/>
    <mergeCell ref="AA18:AO18"/>
    <mergeCell ref="AA19:AO19"/>
    <mergeCell ref="AC22:AD22"/>
    <mergeCell ref="AD25:AN25"/>
    <mergeCell ref="AD27:AN27"/>
    <mergeCell ref="AD29:AH29"/>
    <mergeCell ref="AJ29:AN29"/>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FFFF00"/>
  </sheetPr>
  <dimension ref="B1:AS43"/>
  <sheetViews>
    <sheetView showGridLines="0" showZeros="0" view="pageBreakPreview" topLeftCell="A25" zoomScaleNormal="100" zoomScaleSheetLayoutView="100" workbookViewId="0">
      <selection activeCell="AI23" sqref="AI23"/>
    </sheetView>
  </sheetViews>
  <sheetFormatPr defaultColWidth="9" defaultRowHeight="13.2"/>
  <cols>
    <col min="1" max="1" width="1.6640625" style="2" customWidth="1"/>
    <col min="2" max="2" width="2.21875" style="2" customWidth="1"/>
    <col min="3" max="3" width="1.109375" style="2" customWidth="1"/>
    <col min="4" max="4" width="3.6640625" style="2" customWidth="1"/>
    <col min="5" max="5" width="4.44140625" style="2" customWidth="1"/>
    <col min="6" max="7" width="5.21875" style="2" customWidth="1"/>
    <col min="8" max="8" width="8.44140625" style="2" customWidth="1"/>
    <col min="9" max="9" width="7" style="2" customWidth="1"/>
    <col min="10" max="11" width="6.109375" style="2" customWidth="1"/>
    <col min="12" max="12" width="3.6640625" style="3" customWidth="1"/>
    <col min="13" max="13" width="5.6640625" style="3" customWidth="1"/>
    <col min="14" max="19" width="3.6640625" style="3" customWidth="1"/>
    <col min="20" max="20" width="2.109375" style="3" customWidth="1"/>
    <col min="21" max="21" width="2.21875" style="3" customWidth="1"/>
    <col min="22" max="22" width="1.6640625" style="2" customWidth="1"/>
    <col min="23" max="25" width="9" style="2"/>
    <col min="26" max="26" width="1.6640625" style="2" customWidth="1"/>
    <col min="27" max="27" width="2.21875" style="2" customWidth="1"/>
    <col min="28" max="28" width="1.109375" style="2" customWidth="1"/>
    <col min="29" max="29" width="3.6640625" style="2" customWidth="1"/>
    <col min="30" max="30" width="4.44140625" style="2" customWidth="1"/>
    <col min="31" max="32" width="5.21875" style="2" customWidth="1"/>
    <col min="33" max="33" width="8.44140625" style="2" customWidth="1"/>
    <col min="34" max="34" width="7" style="2" customWidth="1"/>
    <col min="35" max="36" width="6.109375" style="2" customWidth="1"/>
    <col min="37" max="37" width="3.6640625" style="3" customWidth="1"/>
    <col min="38" max="38" width="5.6640625" style="3" customWidth="1"/>
    <col min="39" max="44" width="3.6640625" style="3" customWidth="1"/>
    <col min="45" max="45" width="2.109375" style="3" customWidth="1"/>
    <col min="46" max="16384" width="9" style="2"/>
  </cols>
  <sheetData>
    <row r="1" spans="2:45" ht="15" customHeight="1">
      <c r="B1" s="119" t="s">
        <v>458</v>
      </c>
      <c r="AA1" s="119" t="s">
        <v>458</v>
      </c>
    </row>
    <row r="2" spans="2:45" ht="11.25" customHeight="1">
      <c r="J2" s="4"/>
      <c r="K2" s="4"/>
      <c r="L2" s="5"/>
      <c r="M2" s="5"/>
      <c r="N2" s="5"/>
      <c r="O2" s="5"/>
      <c r="P2" s="5"/>
      <c r="Q2" s="5"/>
      <c r="R2" s="5"/>
      <c r="S2" s="5"/>
      <c r="V2" s="3"/>
      <c r="AI2" s="4"/>
      <c r="AJ2" s="4"/>
      <c r="AK2" s="5"/>
      <c r="AL2" s="5"/>
      <c r="AM2" s="5"/>
      <c r="AN2" s="5"/>
      <c r="AO2" s="5"/>
      <c r="AP2" s="5"/>
      <c r="AQ2" s="5"/>
      <c r="AR2" s="5"/>
    </row>
    <row r="3" spans="2:45">
      <c r="J3" s="3"/>
      <c r="K3" s="3"/>
      <c r="M3" s="279"/>
      <c r="N3" s="1203">
        <f>第1号!K3</f>
        <v>0</v>
      </c>
      <c r="O3" s="1203"/>
      <c r="P3" s="3" t="s">
        <v>0</v>
      </c>
      <c r="Q3" s="94">
        <f>第1号!N3</f>
        <v>0</v>
      </c>
      <c r="R3" s="6" t="s">
        <v>1</v>
      </c>
      <c r="S3" s="94">
        <f>第1号!P3</f>
        <v>0</v>
      </c>
      <c r="T3" s="5" t="s">
        <v>2</v>
      </c>
      <c r="V3" s="3"/>
      <c r="W3" s="196" t="s">
        <v>3</v>
      </c>
      <c r="AI3" s="3"/>
      <c r="AJ3" s="3"/>
      <c r="AL3" s="279"/>
      <c r="AM3" s="1203" t="str">
        <f>第1号!AJ3</f>
        <v>令和●</v>
      </c>
      <c r="AN3" s="1203"/>
      <c r="AO3" s="3" t="s">
        <v>0</v>
      </c>
      <c r="AP3" s="94" t="str">
        <f>第1号!AM3</f>
        <v>●</v>
      </c>
      <c r="AQ3" s="6" t="s">
        <v>1</v>
      </c>
      <c r="AR3" s="94" t="str">
        <f>第1号!AO3</f>
        <v>●</v>
      </c>
      <c r="AS3" s="5" t="s">
        <v>2</v>
      </c>
    </row>
    <row r="4" spans="2:45" ht="13.5" customHeight="1">
      <c r="I4" s="3"/>
      <c r="J4" s="3"/>
      <c r="L4" s="2"/>
      <c r="M4" s="2"/>
      <c r="N4" s="2"/>
      <c r="O4" s="2"/>
      <c r="P4" s="2"/>
      <c r="Q4" s="5"/>
      <c r="R4" s="2"/>
      <c r="S4" s="5"/>
      <c r="W4" s="7"/>
      <c r="AH4" s="3"/>
      <c r="AI4" s="3"/>
      <c r="AK4" s="2"/>
      <c r="AL4" s="2"/>
      <c r="AM4" s="2"/>
      <c r="AN4" s="2"/>
      <c r="AO4" s="2"/>
      <c r="AP4" s="5"/>
      <c r="AQ4" s="2"/>
      <c r="AR4" s="5"/>
    </row>
    <row r="5" spans="2:45" ht="21.75" customHeight="1">
      <c r="D5" s="120" t="s">
        <v>16</v>
      </c>
      <c r="J5" s="10"/>
      <c r="K5" s="10"/>
      <c r="L5" s="2"/>
      <c r="M5" s="2"/>
      <c r="N5" s="2"/>
      <c r="O5" s="2"/>
      <c r="P5" s="2"/>
      <c r="Q5" s="2"/>
      <c r="R5" s="2"/>
      <c r="S5" s="10"/>
      <c r="AC5" s="120" t="s">
        <v>16</v>
      </c>
      <c r="AI5" s="10"/>
      <c r="AJ5" s="10"/>
      <c r="AK5" s="2"/>
      <c r="AL5" s="2"/>
      <c r="AM5" s="2"/>
      <c r="AN5" s="2"/>
      <c r="AO5" s="2"/>
      <c r="AP5" s="2"/>
      <c r="AQ5" s="2"/>
      <c r="AR5" s="10"/>
    </row>
    <row r="6" spans="2:45" ht="21.75" customHeight="1">
      <c r="C6" s="9"/>
      <c r="D6" s="2" t="s">
        <v>17</v>
      </c>
      <c r="J6" s="10"/>
      <c r="K6" s="10"/>
      <c r="L6" s="2"/>
      <c r="M6" s="2"/>
      <c r="N6" s="2"/>
      <c r="O6" s="2"/>
      <c r="P6" s="2"/>
      <c r="Q6" s="2"/>
      <c r="R6" s="2"/>
      <c r="S6" s="10"/>
      <c r="AB6" s="9"/>
      <c r="AC6" s="2" t="s">
        <v>17</v>
      </c>
      <c r="AI6" s="10"/>
      <c r="AJ6" s="10"/>
      <c r="AK6" s="2"/>
      <c r="AL6" s="2"/>
      <c r="AM6" s="2"/>
      <c r="AN6" s="2"/>
      <c r="AO6" s="2"/>
      <c r="AP6" s="2"/>
      <c r="AQ6" s="2"/>
      <c r="AR6" s="10"/>
    </row>
    <row r="7" spans="2:45" ht="13.5" customHeight="1">
      <c r="C7" s="9"/>
      <c r="D7" s="9"/>
      <c r="G7" s="1029"/>
      <c r="H7" s="1029"/>
      <c r="I7" s="1029"/>
      <c r="J7" s="1029"/>
      <c r="K7" s="1029"/>
      <c r="L7" s="1029"/>
      <c r="M7" s="1029"/>
      <c r="N7" s="1029"/>
      <c r="O7" s="1029"/>
      <c r="P7" s="1029"/>
      <c r="Q7" s="1029"/>
      <c r="R7" s="1029"/>
      <c r="S7" s="10"/>
      <c r="AB7" s="9"/>
      <c r="AC7" s="9"/>
      <c r="AF7" s="1029"/>
      <c r="AG7" s="1029"/>
      <c r="AH7" s="1029"/>
      <c r="AI7" s="1029"/>
      <c r="AJ7" s="1029"/>
      <c r="AK7" s="1029"/>
      <c r="AL7" s="1029"/>
      <c r="AM7" s="1029"/>
      <c r="AN7" s="1029"/>
      <c r="AO7" s="1029"/>
      <c r="AP7" s="1029"/>
      <c r="AQ7" s="1029"/>
      <c r="AR7" s="10"/>
    </row>
    <row r="8" spans="2:45" ht="21.75" customHeight="1">
      <c r="D8" s="9" t="s">
        <v>535</v>
      </c>
      <c r="L8" s="2"/>
      <c r="M8" s="2"/>
      <c r="N8" s="2"/>
      <c r="O8" s="2"/>
      <c r="P8" s="2"/>
      <c r="Q8" s="2"/>
      <c r="R8" s="2"/>
      <c r="S8" s="2"/>
      <c r="T8" s="2"/>
      <c r="AC8" s="9" t="s">
        <v>535</v>
      </c>
      <c r="AK8" s="2"/>
      <c r="AL8" s="2"/>
      <c r="AM8" s="2"/>
      <c r="AN8" s="2"/>
      <c r="AO8" s="2"/>
      <c r="AP8" s="2"/>
      <c r="AQ8" s="2"/>
      <c r="AR8" s="2"/>
      <c r="AS8" s="2"/>
    </row>
    <row r="9" spans="2:45" ht="21.75" customHeight="1">
      <c r="D9" s="1112">
        <f>第1号!J11</f>
        <v>0</v>
      </c>
      <c r="E9" s="1112"/>
      <c r="F9" s="1112"/>
      <c r="G9" s="1112"/>
      <c r="H9" s="1112"/>
      <c r="I9" s="1112"/>
      <c r="J9" s="1112"/>
      <c r="K9" s="4"/>
      <c r="L9" s="4"/>
      <c r="M9" s="4"/>
      <c r="N9" s="4"/>
      <c r="O9" s="4"/>
      <c r="P9" s="4"/>
      <c r="Q9" s="4"/>
      <c r="R9" s="4"/>
      <c r="S9" s="4"/>
      <c r="T9" s="2"/>
      <c r="AC9" s="1112" t="str">
        <f>第1号!AI11</f>
        <v>○○株式会社</v>
      </c>
      <c r="AD9" s="1112"/>
      <c r="AE9" s="1112"/>
      <c r="AF9" s="1112"/>
      <c r="AG9" s="1112"/>
      <c r="AH9" s="1112"/>
      <c r="AI9" s="1112"/>
      <c r="AJ9" s="4"/>
      <c r="AK9" s="4"/>
      <c r="AL9" s="4"/>
      <c r="AM9" s="4"/>
      <c r="AN9" s="4"/>
      <c r="AO9" s="4"/>
      <c r="AP9" s="4"/>
      <c r="AQ9" s="4"/>
      <c r="AR9" s="4"/>
      <c r="AS9" s="2"/>
    </row>
    <row r="10" spans="2:45" ht="21.75" customHeight="1">
      <c r="D10" s="1138">
        <f>第1号!J12</f>
        <v>0</v>
      </c>
      <c r="E10" s="1138"/>
      <c r="F10" s="1138"/>
      <c r="G10" s="1200">
        <f>基本情報!E11</f>
        <v>0</v>
      </c>
      <c r="H10" s="1201"/>
      <c r="I10" s="1201"/>
      <c r="J10" s="288" t="str">
        <f>IF(ISTEXT(G10),"殿","")</f>
        <v/>
      </c>
      <c r="K10" s="121"/>
      <c r="L10" s="121"/>
      <c r="M10" s="121"/>
      <c r="N10" s="121"/>
      <c r="O10" s="121"/>
      <c r="P10" s="121"/>
      <c r="Q10" s="121"/>
      <c r="R10" s="121"/>
      <c r="S10" s="121"/>
      <c r="T10" s="2"/>
      <c r="AC10" s="1138" t="str">
        <f>第1号!AI12</f>
        <v>代表取締役</v>
      </c>
      <c r="AD10" s="1138"/>
      <c r="AE10" s="1138"/>
      <c r="AF10" s="1200" t="str">
        <f>基本情報!AD11</f>
        <v>環境　太郎</v>
      </c>
      <c r="AG10" s="1201"/>
      <c r="AH10" s="1201"/>
      <c r="AI10" s="288" t="str">
        <f>IF(ISTEXT(AF10),"殿","")</f>
        <v>殿</v>
      </c>
      <c r="AJ10" s="121"/>
      <c r="AK10" s="121"/>
      <c r="AL10" s="121"/>
      <c r="AM10" s="121"/>
      <c r="AN10" s="121"/>
      <c r="AO10" s="121"/>
      <c r="AP10" s="121"/>
      <c r="AQ10" s="121"/>
      <c r="AR10" s="121"/>
      <c r="AS10" s="2"/>
    </row>
    <row r="11" spans="2:45" ht="13.5" customHeight="1">
      <c r="D11" s="9"/>
      <c r="L11" s="2"/>
      <c r="M11" s="2"/>
      <c r="N11" s="2"/>
      <c r="O11" s="2"/>
      <c r="P11" s="2"/>
      <c r="Q11" s="2"/>
      <c r="R11" s="2"/>
      <c r="S11" s="2"/>
      <c r="T11" s="2"/>
      <c r="AC11" s="9"/>
      <c r="AK11" s="2"/>
      <c r="AL11" s="2"/>
      <c r="AM11" s="2"/>
      <c r="AN11" s="2"/>
      <c r="AO11" s="2"/>
      <c r="AP11" s="2"/>
      <c r="AQ11" s="2"/>
      <c r="AR11" s="2"/>
      <c r="AS11" s="2"/>
    </row>
    <row r="12" spans="2:45" ht="18.75" customHeight="1">
      <c r="D12" s="2" t="s">
        <v>2431</v>
      </c>
      <c r="L12" s="2"/>
      <c r="M12" s="2"/>
      <c r="N12" s="2"/>
      <c r="O12" s="2"/>
      <c r="P12" s="2"/>
      <c r="Q12" s="2"/>
      <c r="R12" s="2"/>
      <c r="S12" s="2"/>
      <c r="T12" s="2"/>
      <c r="AC12" s="2" t="s">
        <v>2431</v>
      </c>
      <c r="AK12" s="2"/>
      <c r="AL12" s="2"/>
      <c r="AM12" s="2"/>
      <c r="AN12" s="2"/>
      <c r="AO12" s="2"/>
      <c r="AP12" s="2"/>
      <c r="AQ12" s="2"/>
      <c r="AR12" s="2"/>
      <c r="AS12" s="2"/>
    </row>
    <row r="13" spans="2:45" ht="21.75" customHeight="1">
      <c r="D13" s="1112">
        <f>第1号!J16</f>
        <v>0</v>
      </c>
      <c r="E13" s="1112"/>
      <c r="F13" s="1112"/>
      <c r="G13" s="1112"/>
      <c r="H13" s="1112"/>
      <c r="I13" s="1112"/>
      <c r="J13" s="1112"/>
      <c r="K13" s="4"/>
      <c r="L13" s="4"/>
      <c r="M13" s="4"/>
      <c r="N13" s="4"/>
      <c r="O13" s="4"/>
      <c r="P13" s="4"/>
      <c r="Q13" s="4"/>
      <c r="R13" s="4"/>
      <c r="S13" s="4"/>
      <c r="T13" s="2"/>
      <c r="AC13" s="1112" t="str">
        <f>第1号!AI16</f>
        <v>株式会社××</v>
      </c>
      <c r="AD13" s="1112"/>
      <c r="AE13" s="1112"/>
      <c r="AF13" s="1112"/>
      <c r="AG13" s="1112"/>
      <c r="AH13" s="1112"/>
      <c r="AI13" s="1112"/>
      <c r="AJ13" s="4"/>
      <c r="AK13" s="4"/>
      <c r="AL13" s="4"/>
      <c r="AM13" s="4"/>
      <c r="AN13" s="4"/>
      <c r="AO13" s="4"/>
      <c r="AP13" s="4"/>
      <c r="AQ13" s="4"/>
      <c r="AR13" s="4"/>
      <c r="AS13" s="2"/>
    </row>
    <row r="14" spans="2:45" ht="21.75" customHeight="1">
      <c r="D14" s="1138">
        <f>第1号!J17</f>
        <v>0</v>
      </c>
      <c r="E14" s="1138"/>
      <c r="F14" s="1138"/>
      <c r="G14" s="1200">
        <f>基本情報!E28</f>
        <v>0</v>
      </c>
      <c r="H14" s="1201"/>
      <c r="I14" s="1201"/>
      <c r="J14" s="288" t="str">
        <f>IF(ISTEXT(G14),"殿","")</f>
        <v/>
      </c>
      <c r="K14" s="121"/>
      <c r="L14" s="121"/>
      <c r="M14" s="121"/>
      <c r="N14" s="121"/>
      <c r="O14" s="121"/>
      <c r="P14" s="121"/>
      <c r="Q14" s="121"/>
      <c r="R14" s="121"/>
      <c r="S14" s="121"/>
      <c r="T14" s="2"/>
      <c r="AC14" s="1138" t="str">
        <f>第1号!AI17</f>
        <v>代表取締役</v>
      </c>
      <c r="AD14" s="1138"/>
      <c r="AE14" s="1138"/>
      <c r="AF14" s="1200" t="str">
        <f>基本情報!AD28</f>
        <v>東京　太郎</v>
      </c>
      <c r="AG14" s="1201"/>
      <c r="AH14" s="1201"/>
      <c r="AI14" s="288" t="str">
        <f>IF(ISTEXT(AF14),"殿","")</f>
        <v>殿</v>
      </c>
      <c r="AJ14" s="121"/>
      <c r="AK14" s="121"/>
      <c r="AL14" s="121"/>
      <c r="AM14" s="121"/>
      <c r="AN14" s="121"/>
      <c r="AO14" s="121"/>
      <c r="AP14" s="121"/>
      <c r="AQ14" s="121"/>
      <c r="AR14" s="121"/>
      <c r="AS14" s="2"/>
    </row>
    <row r="15" spans="2:45" ht="13.5" customHeight="1"/>
    <row r="16" spans="2:45" ht="13.5" customHeight="1"/>
    <row r="17" spans="3:45" ht="13.5" customHeight="1">
      <c r="S17" s="13"/>
      <c r="AR17" s="13"/>
    </row>
    <row r="18" spans="3:45" ht="25.8">
      <c r="C18" s="1137" t="s">
        <v>536</v>
      </c>
      <c r="D18" s="1137"/>
      <c r="E18" s="1137"/>
      <c r="F18" s="1137"/>
      <c r="G18" s="1137"/>
      <c r="H18" s="1137"/>
      <c r="I18" s="1137"/>
      <c r="J18" s="1137"/>
      <c r="K18" s="1137"/>
      <c r="L18" s="1137"/>
      <c r="M18" s="1137"/>
      <c r="N18" s="1137"/>
      <c r="O18" s="1137"/>
      <c r="P18" s="1137"/>
      <c r="Q18" s="1137"/>
      <c r="R18" s="1137"/>
      <c r="S18" s="1137"/>
      <c r="AB18" s="1137" t="s">
        <v>536</v>
      </c>
      <c r="AC18" s="1137"/>
      <c r="AD18" s="1137"/>
      <c r="AE18" s="1137"/>
      <c r="AF18" s="1137"/>
      <c r="AG18" s="1137"/>
      <c r="AH18" s="1137"/>
      <c r="AI18" s="1137"/>
      <c r="AJ18" s="1137"/>
      <c r="AK18" s="1137"/>
      <c r="AL18" s="1137"/>
      <c r="AM18" s="1137"/>
      <c r="AN18" s="1137"/>
      <c r="AO18" s="1137"/>
      <c r="AP18" s="1137"/>
      <c r="AQ18" s="1137"/>
      <c r="AR18" s="1137"/>
    </row>
    <row r="19" spans="3:45" ht="21" customHeight="1"/>
    <row r="20" spans="3:45" ht="54.75" customHeight="1">
      <c r="D20" s="1202" t="s">
        <v>3153</v>
      </c>
      <c r="E20" s="1202"/>
      <c r="F20" s="1202"/>
      <c r="G20" s="1202"/>
      <c r="H20" s="1202"/>
      <c r="I20" s="1202"/>
      <c r="J20" s="1202"/>
      <c r="K20" s="1202"/>
      <c r="L20" s="1202"/>
      <c r="M20" s="1202"/>
      <c r="N20" s="1202"/>
      <c r="O20" s="1202"/>
      <c r="P20" s="1202"/>
      <c r="Q20" s="1202"/>
      <c r="R20" s="1202"/>
      <c r="S20" s="1202"/>
      <c r="AC20" s="1202" t="s">
        <v>3153</v>
      </c>
      <c r="AD20" s="1202"/>
      <c r="AE20" s="1202"/>
      <c r="AF20" s="1202"/>
      <c r="AG20" s="1202"/>
      <c r="AH20" s="1202"/>
      <c r="AI20" s="1202"/>
      <c r="AJ20" s="1202"/>
      <c r="AK20" s="1202"/>
      <c r="AL20" s="1202"/>
      <c r="AM20" s="1202"/>
      <c r="AN20" s="1202"/>
      <c r="AO20" s="1202"/>
      <c r="AP20" s="1202"/>
      <c r="AQ20" s="1202"/>
      <c r="AR20" s="1202"/>
    </row>
    <row r="21" spans="3:45" ht="13.5" customHeight="1">
      <c r="E21" s="122"/>
      <c r="F21" s="122"/>
      <c r="G21" s="122"/>
      <c r="H21" s="122"/>
      <c r="I21" s="122"/>
      <c r="J21" s="122"/>
      <c r="K21" s="122"/>
      <c r="L21" s="122"/>
      <c r="M21" s="122"/>
      <c r="N21" s="122"/>
      <c r="O21" s="122"/>
      <c r="P21" s="122"/>
      <c r="Q21" s="122"/>
      <c r="R21" s="122"/>
      <c r="S21" s="11"/>
      <c r="AD21" s="122"/>
      <c r="AE21" s="122"/>
      <c r="AF21" s="122"/>
      <c r="AG21" s="122"/>
      <c r="AH21" s="122"/>
      <c r="AI21" s="122"/>
      <c r="AJ21" s="122"/>
      <c r="AK21" s="122"/>
      <c r="AL21" s="122"/>
      <c r="AM21" s="122"/>
      <c r="AN21" s="122"/>
      <c r="AO21" s="122"/>
      <c r="AP21" s="122"/>
      <c r="AQ21" s="122"/>
      <c r="AR21" s="11"/>
    </row>
    <row r="22" spans="3:45" ht="13.5" customHeight="1"/>
    <row r="23" spans="3:45" ht="26.25" customHeight="1">
      <c r="D23" s="2" t="s">
        <v>537</v>
      </c>
      <c r="AC23" s="2" t="s">
        <v>537</v>
      </c>
    </row>
    <row r="24" spans="3:45" ht="15" customHeight="1">
      <c r="E24" s="2" t="s">
        <v>28</v>
      </c>
      <c r="AD24" s="2" t="s">
        <v>28</v>
      </c>
    </row>
    <row r="25" spans="3:45" ht="27" customHeight="1">
      <c r="E25" s="10" t="s">
        <v>29</v>
      </c>
      <c r="F25" s="1138">
        <f>基本情報!E63</f>
        <v>0</v>
      </c>
      <c r="G25" s="1138"/>
      <c r="L25" s="2"/>
      <c r="M25" s="2"/>
      <c r="V25" s="3"/>
      <c r="AD25" s="10" t="s">
        <v>29</v>
      </c>
      <c r="AE25" s="1138" t="str">
        <f>基本情報!AD63</f>
        <v>×××-××××</v>
      </c>
      <c r="AF25" s="1138"/>
      <c r="AK25" s="2"/>
      <c r="AL25" s="2"/>
    </row>
    <row r="26" spans="3:45" ht="15.75" customHeight="1">
      <c r="E26" s="2" t="s">
        <v>30</v>
      </c>
      <c r="I26" s="3"/>
      <c r="J26" s="3"/>
      <c r="K26" s="3"/>
      <c r="Q26" s="2"/>
      <c r="R26" s="2"/>
      <c r="S26" s="2"/>
      <c r="AD26" s="2" t="s">
        <v>30</v>
      </c>
      <c r="AH26" s="3"/>
      <c r="AI26" s="3"/>
      <c r="AJ26" s="3"/>
      <c r="AP26" s="2"/>
      <c r="AQ26" s="2"/>
      <c r="AR26" s="2"/>
    </row>
    <row r="27" spans="3:45" ht="27" customHeight="1">
      <c r="F27" s="1112">
        <f>基本情報!E64</f>
        <v>0</v>
      </c>
      <c r="G27" s="1112"/>
      <c r="H27" s="1112"/>
      <c r="I27" s="1112"/>
      <c r="J27" s="1112"/>
      <c r="K27" s="1112"/>
      <c r="L27" s="1112"/>
      <c r="M27" s="1112"/>
      <c r="N27" s="1112"/>
      <c r="O27" s="1112"/>
      <c r="P27" s="1112"/>
      <c r="Q27" s="1112"/>
      <c r="R27" s="1112"/>
      <c r="S27" s="1112"/>
      <c r="T27" s="2"/>
      <c r="V27" s="3"/>
      <c r="AE27" s="1112" t="str">
        <f>基本情報!AD64</f>
        <v>東京都新宿区新宿○-○○-○○</v>
      </c>
      <c r="AF27" s="1112"/>
      <c r="AG27" s="1112"/>
      <c r="AH27" s="1112"/>
      <c r="AI27" s="1112"/>
      <c r="AJ27" s="1112"/>
      <c r="AK27" s="1112"/>
      <c r="AL27" s="1112"/>
      <c r="AM27" s="1112"/>
      <c r="AN27" s="1112"/>
      <c r="AO27" s="1112"/>
      <c r="AP27" s="1112"/>
      <c r="AQ27" s="1112"/>
      <c r="AR27" s="1112"/>
      <c r="AS27" s="2"/>
    </row>
    <row r="28" spans="3:45" ht="26.25" customHeight="1">
      <c r="E28" s="1136" t="s">
        <v>31</v>
      </c>
      <c r="F28" s="1136"/>
      <c r="G28" s="1112">
        <f>基本情報!E62</f>
        <v>0</v>
      </c>
      <c r="H28" s="1112"/>
      <c r="I28" s="1112"/>
      <c r="J28" s="1112"/>
      <c r="K28" s="1112"/>
      <c r="L28" s="1112"/>
      <c r="M28" s="1112"/>
      <c r="N28" s="1112"/>
      <c r="O28" s="1112"/>
      <c r="P28" s="1112"/>
      <c r="Q28" s="1112"/>
      <c r="R28" s="1112"/>
      <c r="S28" s="1112"/>
      <c r="U28" s="2"/>
      <c r="AD28" s="1136" t="s">
        <v>31</v>
      </c>
      <c r="AE28" s="1136"/>
      <c r="AF28" s="1112" t="str">
        <f>基本情報!AD62</f>
        <v>株式会社××本社工場</v>
      </c>
      <c r="AG28" s="1112"/>
      <c r="AH28" s="1112"/>
      <c r="AI28" s="1112"/>
      <c r="AJ28" s="1112"/>
      <c r="AK28" s="1112"/>
      <c r="AL28" s="1112"/>
      <c r="AM28" s="1112"/>
      <c r="AN28" s="1112"/>
      <c r="AO28" s="1112"/>
      <c r="AP28" s="1112"/>
      <c r="AQ28" s="1112"/>
      <c r="AR28" s="1112"/>
    </row>
    <row r="29" spans="3:45" ht="24" customHeight="1">
      <c r="L29" s="2"/>
      <c r="M29" s="2"/>
      <c r="N29" s="2"/>
      <c r="O29" s="2"/>
      <c r="P29" s="2"/>
      <c r="Q29" s="2"/>
      <c r="R29" s="2"/>
      <c r="S29" s="2"/>
      <c r="AK29" s="2"/>
      <c r="AL29" s="2"/>
      <c r="AM29" s="2"/>
      <c r="AN29" s="2"/>
      <c r="AO29" s="2"/>
      <c r="AP29" s="2"/>
      <c r="AQ29" s="2"/>
      <c r="AR29" s="2"/>
    </row>
    <row r="30" spans="3:45" ht="15" customHeight="1">
      <c r="L30" s="2"/>
      <c r="M30" s="2"/>
      <c r="N30" s="2"/>
      <c r="O30" s="2"/>
      <c r="P30" s="2"/>
      <c r="Q30" s="2"/>
      <c r="R30" s="2"/>
      <c r="S30" s="2"/>
      <c r="AK30" s="2"/>
      <c r="AL30" s="2"/>
      <c r="AM30" s="2"/>
      <c r="AN30" s="2"/>
      <c r="AO30" s="2"/>
      <c r="AP30" s="2"/>
      <c r="AQ30" s="2"/>
      <c r="AR30" s="2"/>
    </row>
    <row r="31" spans="3:45" ht="26.25" customHeight="1">
      <c r="D31" s="2" t="s">
        <v>2384</v>
      </c>
      <c r="G31" s="25"/>
      <c r="H31" s="25"/>
      <c r="I31" s="25"/>
      <c r="J31" s="25"/>
      <c r="K31" s="25"/>
      <c r="L31" s="25"/>
      <c r="M31" s="25"/>
      <c r="N31" s="25"/>
      <c r="O31" s="25"/>
      <c r="P31" s="25"/>
      <c r="Q31" s="25"/>
      <c r="R31" s="25"/>
      <c r="S31" s="25"/>
      <c r="AC31" s="2" t="s">
        <v>2384</v>
      </c>
      <c r="AF31" s="25"/>
      <c r="AG31" s="25"/>
      <c r="AH31" s="25"/>
      <c r="AI31" s="25"/>
      <c r="AJ31" s="25"/>
      <c r="AK31" s="25"/>
      <c r="AL31" s="25"/>
      <c r="AM31" s="25"/>
      <c r="AN31" s="25"/>
      <c r="AO31" s="25"/>
      <c r="AP31" s="25"/>
      <c r="AQ31" s="25"/>
      <c r="AR31" s="25"/>
    </row>
    <row r="32" spans="3:45" ht="26.25" customHeight="1">
      <c r="E32" s="1136" t="s">
        <v>2385</v>
      </c>
      <c r="F32" s="1136"/>
      <c r="G32" s="1121">
        <f>基本情報!E49</f>
        <v>0</v>
      </c>
      <c r="H32" s="1121"/>
      <c r="I32" s="1121"/>
      <c r="J32" s="1121"/>
      <c r="K32" s="1121"/>
      <c r="L32" s="1121"/>
      <c r="M32" s="1121"/>
      <c r="N32" s="1121"/>
      <c r="O32" s="1121"/>
      <c r="P32" s="1121"/>
      <c r="Q32" s="1121"/>
      <c r="R32" s="1121"/>
      <c r="S32" s="1121"/>
      <c r="W32" s="27"/>
      <c r="AD32" s="1136" t="s">
        <v>526</v>
      </c>
      <c r="AE32" s="1136"/>
      <c r="AF32" s="1121" t="str">
        <f>基本情報!AD49</f>
        <v>株式会社××</v>
      </c>
      <c r="AG32" s="1121"/>
      <c r="AH32" s="1121"/>
      <c r="AI32" s="1121"/>
      <c r="AJ32" s="1121"/>
      <c r="AK32" s="1121"/>
      <c r="AL32" s="1121"/>
      <c r="AM32" s="1121"/>
      <c r="AN32" s="1121"/>
      <c r="AO32" s="1121"/>
      <c r="AP32" s="1121"/>
      <c r="AQ32" s="1121"/>
      <c r="AR32" s="1121"/>
    </row>
    <row r="33" spans="2:45" ht="3" customHeight="1">
      <c r="L33" s="2"/>
      <c r="M33" s="2"/>
      <c r="N33" s="2"/>
      <c r="O33" s="2"/>
      <c r="P33" s="2"/>
      <c r="Q33" s="2"/>
      <c r="R33" s="2"/>
      <c r="S33" s="4"/>
      <c r="AK33" s="2"/>
      <c r="AL33" s="2"/>
      <c r="AM33" s="2"/>
      <c r="AN33" s="2"/>
      <c r="AO33" s="2"/>
      <c r="AP33" s="2"/>
      <c r="AQ33" s="2"/>
      <c r="AR33" s="4"/>
    </row>
    <row r="34" spans="2:45" ht="26.25" customHeight="1">
      <c r="F34" s="10" t="s">
        <v>2386</v>
      </c>
      <c r="G34" s="10"/>
      <c r="H34" s="1121">
        <f>基本情報!E52</f>
        <v>0</v>
      </c>
      <c r="I34" s="1121"/>
      <c r="J34" s="1121"/>
      <c r="K34" s="2" t="s">
        <v>32</v>
      </c>
      <c r="L34" s="1138">
        <f>基本情報!E54</f>
        <v>0</v>
      </c>
      <c r="M34" s="1138"/>
      <c r="N34" s="1138"/>
      <c r="O34" s="1138"/>
      <c r="P34" s="1138"/>
      <c r="Q34" s="1138"/>
      <c r="R34" s="1138"/>
      <c r="S34" s="1199"/>
      <c r="T34" s="4"/>
      <c r="V34" s="3"/>
      <c r="W34" s="95"/>
      <c r="AE34" s="10" t="s">
        <v>2386</v>
      </c>
      <c r="AF34" s="10"/>
      <c r="AG34" s="1121" t="str">
        <f>基本情報!AD52</f>
        <v>代表取締役</v>
      </c>
      <c r="AH34" s="1121"/>
      <c r="AI34" s="1121"/>
      <c r="AJ34" s="2" t="s">
        <v>32</v>
      </c>
      <c r="AK34" s="1138" t="str">
        <f>基本情報!AD54</f>
        <v>東京　太郎</v>
      </c>
      <c r="AL34" s="1138"/>
      <c r="AM34" s="1138"/>
      <c r="AN34" s="1138"/>
      <c r="AO34" s="1138"/>
      <c r="AP34" s="1138"/>
      <c r="AQ34" s="1138"/>
      <c r="AR34" s="1199"/>
      <c r="AS34" s="4"/>
    </row>
    <row r="35" spans="2:45" ht="24" customHeight="1">
      <c r="F35" s="10"/>
      <c r="G35" s="10"/>
      <c r="H35" s="25"/>
      <c r="I35" s="25"/>
      <c r="J35" s="25"/>
      <c r="T35" s="4"/>
      <c r="V35" s="3"/>
      <c r="W35" s="229"/>
      <c r="X35" s="27"/>
      <c r="AE35" s="10"/>
      <c r="AF35" s="10"/>
      <c r="AG35" s="25"/>
      <c r="AH35" s="25"/>
      <c r="AI35" s="25"/>
      <c r="AS35" s="4"/>
    </row>
    <row r="36" spans="2:45" ht="12" customHeight="1">
      <c r="F36" s="10"/>
      <c r="G36" s="10"/>
      <c r="H36" s="25"/>
      <c r="I36" s="25"/>
      <c r="J36" s="25"/>
      <c r="T36" s="4"/>
      <c r="V36" s="3"/>
      <c r="AE36" s="10"/>
      <c r="AF36" s="10"/>
      <c r="AG36" s="25"/>
      <c r="AH36" s="25"/>
      <c r="AI36" s="25"/>
      <c r="AS36" s="4"/>
    </row>
    <row r="37" spans="2:45" ht="12" customHeight="1">
      <c r="F37" s="10"/>
      <c r="G37" s="10"/>
      <c r="H37" s="25"/>
      <c r="I37" s="25"/>
      <c r="J37" s="25"/>
      <c r="T37" s="4"/>
      <c r="V37" s="3"/>
      <c r="AE37" s="10"/>
      <c r="AF37" s="10"/>
      <c r="AG37" s="25"/>
      <c r="AH37" s="25"/>
      <c r="AI37" s="25"/>
      <c r="AS37" s="4"/>
    </row>
    <row r="38" spans="2:45" ht="12" customHeight="1">
      <c r="F38" s="10"/>
      <c r="G38" s="10"/>
      <c r="H38" s="25"/>
      <c r="I38" s="25"/>
      <c r="J38" s="25"/>
      <c r="T38" s="4"/>
      <c r="V38" s="3"/>
      <c r="AE38" s="10"/>
      <c r="AF38" s="10"/>
      <c r="AG38" s="25"/>
      <c r="AH38" s="25"/>
      <c r="AI38" s="25"/>
      <c r="AS38" s="4"/>
    </row>
    <row r="39" spans="2:45" ht="12" customHeight="1">
      <c r="F39" s="10"/>
      <c r="G39" s="10"/>
      <c r="H39" s="25"/>
      <c r="I39" s="25"/>
      <c r="J39" s="25"/>
      <c r="T39" s="4"/>
      <c r="V39" s="3"/>
      <c r="AE39" s="10"/>
      <c r="AF39" s="10"/>
      <c r="AG39" s="25"/>
      <c r="AH39" s="25"/>
      <c r="AI39" s="25"/>
      <c r="AS39" s="4"/>
    </row>
    <row r="40" spans="2:45" ht="12" customHeight="1">
      <c r="L40" s="2"/>
      <c r="M40" s="2"/>
      <c r="N40" s="2"/>
      <c r="O40" s="2"/>
      <c r="P40" s="2"/>
      <c r="Q40" s="2"/>
      <c r="R40" s="2"/>
      <c r="S40" s="4"/>
      <c r="AK40" s="2"/>
      <c r="AL40" s="2"/>
      <c r="AM40" s="2"/>
      <c r="AN40" s="2"/>
      <c r="AO40" s="2"/>
      <c r="AP40" s="2"/>
      <c r="AQ40" s="2"/>
      <c r="AR40" s="4"/>
    </row>
    <row r="41" spans="2:45" ht="12" customHeight="1">
      <c r="L41" s="2"/>
      <c r="M41" s="2"/>
      <c r="N41" s="2"/>
      <c r="O41" s="2"/>
      <c r="P41" s="2"/>
      <c r="Q41" s="2"/>
      <c r="R41" s="2"/>
      <c r="S41" s="4"/>
      <c r="AK41" s="2"/>
      <c r="AL41" s="2"/>
      <c r="AM41" s="2"/>
      <c r="AN41" s="2"/>
      <c r="AO41" s="2"/>
      <c r="AP41" s="2"/>
      <c r="AQ41" s="2"/>
      <c r="AR41" s="4"/>
    </row>
    <row r="42" spans="2:45" ht="18" customHeight="1">
      <c r="B42" s="45"/>
      <c r="C42" s="49"/>
      <c r="D42" s="49"/>
      <c r="E42" s="49"/>
      <c r="F42" s="49"/>
      <c r="K42" s="4"/>
      <c r="AA42" s="45"/>
      <c r="AB42" s="49"/>
      <c r="AC42" s="49"/>
      <c r="AD42" s="49"/>
      <c r="AE42" s="49"/>
      <c r="AJ42" s="4"/>
    </row>
    <row r="43" spans="2:45" ht="13.5" customHeight="1">
      <c r="S43" s="161"/>
      <c r="AR43" s="161"/>
    </row>
  </sheetData>
  <sheetProtection algorithmName="SHA-512" hashValue="Dtltw09PZZwx0ZU3uCU/s12VSKPWgx9dweUHNeODVGO+jOa6hM1ye9fbAcPGVdvZsVP93w3eeaSITNzgEVpIFw==" saltValue="zjB7Z3lG/ffZxUQH/Z1U/A==" spinCount="100000" sheet="1" formatCells="0"/>
  <mergeCells count="36">
    <mergeCell ref="N3:O3"/>
    <mergeCell ref="D14:F14"/>
    <mergeCell ref="G10:I10"/>
    <mergeCell ref="G14:I14"/>
    <mergeCell ref="G7:R7"/>
    <mergeCell ref="D9:J9"/>
    <mergeCell ref="D13:J13"/>
    <mergeCell ref="D10:F10"/>
    <mergeCell ref="C18:S18"/>
    <mergeCell ref="H34:J34"/>
    <mergeCell ref="D20:S20"/>
    <mergeCell ref="F25:G25"/>
    <mergeCell ref="F27:S27"/>
    <mergeCell ref="E28:F28"/>
    <mergeCell ref="G28:S28"/>
    <mergeCell ref="E32:F32"/>
    <mergeCell ref="G32:S32"/>
    <mergeCell ref="L34:S34"/>
    <mergeCell ref="AM3:AN3"/>
    <mergeCell ref="AF7:AQ7"/>
    <mergeCell ref="AC9:AI9"/>
    <mergeCell ref="AC10:AE10"/>
    <mergeCell ref="AF10:AH10"/>
    <mergeCell ref="AC13:AI13"/>
    <mergeCell ref="AC14:AE14"/>
    <mergeCell ref="AF14:AH14"/>
    <mergeCell ref="AB18:AR18"/>
    <mergeCell ref="AC20:AR20"/>
    <mergeCell ref="AG34:AI34"/>
    <mergeCell ref="AK34:AR34"/>
    <mergeCell ref="AE25:AF25"/>
    <mergeCell ref="AE27:AR27"/>
    <mergeCell ref="AD28:AE28"/>
    <mergeCell ref="AF28:AR28"/>
    <mergeCell ref="AD32:AE32"/>
    <mergeCell ref="AF32:AR32"/>
  </mergeCells>
  <phoneticPr fontId="9"/>
  <pageMargins left="0.70866141732283472" right="0.70866141732283472"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FF00"/>
  </sheetPr>
  <dimension ref="A1:AN316"/>
  <sheetViews>
    <sheetView showGridLines="0" showZeros="0" view="pageBreakPreview" topLeftCell="A73" zoomScaleNormal="100" zoomScaleSheetLayoutView="100" workbookViewId="0">
      <selection activeCell="AE310" sqref="AE310:AI310"/>
    </sheetView>
  </sheetViews>
  <sheetFormatPr defaultColWidth="9" defaultRowHeight="13.2"/>
  <cols>
    <col min="1" max="1" width="1.6640625" style="2" customWidth="1"/>
    <col min="2" max="2" width="2.6640625" style="2" customWidth="1"/>
    <col min="3" max="3" width="2.44140625" style="2" customWidth="1"/>
    <col min="4" max="5" width="10.6640625" style="2" customWidth="1"/>
    <col min="6" max="9" width="8.88671875" style="2" customWidth="1"/>
    <col min="10" max="10" width="10.6640625" style="2" customWidth="1"/>
    <col min="11" max="11" width="1.77734375" style="2" customWidth="1"/>
    <col min="12" max="12" width="2.21875" style="50" customWidth="1"/>
    <col min="13" max="13" width="15.77734375" style="50" customWidth="1"/>
    <col min="14" max="24" width="0" style="50" hidden="1" customWidth="1"/>
    <col min="25" max="25" width="9" style="27"/>
    <col min="26" max="26" width="1.6640625" style="2" customWidth="1"/>
    <col min="27" max="27" width="2.6640625" style="2" customWidth="1"/>
    <col min="28" max="28" width="2.44140625" style="2" customWidth="1"/>
    <col min="29" max="30" width="10.6640625" style="2" customWidth="1"/>
    <col min="31" max="34" width="8.88671875" style="2" customWidth="1"/>
    <col min="35" max="35" width="10.6640625" style="2" customWidth="1"/>
    <col min="36" max="36" width="1.77734375" style="2" customWidth="1"/>
    <col min="37" max="37" width="2.21875" style="50" customWidth="1"/>
    <col min="38" max="39" width="9" style="27"/>
    <col min="40" max="16384" width="9" style="2"/>
  </cols>
  <sheetData>
    <row r="1" spans="2:35">
      <c r="B1" s="1" t="s">
        <v>33</v>
      </c>
      <c r="E1" s="1"/>
      <c r="F1" s="1"/>
      <c r="AA1" s="1" t="s">
        <v>33</v>
      </c>
      <c r="AD1" s="1"/>
      <c r="AE1" s="1"/>
    </row>
    <row r="3" spans="2:35" ht="21" customHeight="1">
      <c r="B3" s="1373" t="s">
        <v>447</v>
      </c>
      <c r="C3" s="1373"/>
      <c r="D3" s="1373"/>
      <c r="E3" s="1373"/>
      <c r="F3" s="1373"/>
      <c r="G3" s="1373"/>
      <c r="H3" s="1373"/>
      <c r="I3" s="1373"/>
      <c r="J3" s="1373"/>
      <c r="AA3" s="1373" t="s">
        <v>447</v>
      </c>
      <c r="AB3" s="1373"/>
      <c r="AC3" s="1373"/>
      <c r="AD3" s="1373"/>
      <c r="AE3" s="1373"/>
      <c r="AF3" s="1373"/>
      <c r="AG3" s="1373"/>
      <c r="AH3" s="1373"/>
      <c r="AI3" s="1373"/>
    </row>
    <row r="5" spans="2:35" ht="18" customHeight="1">
      <c r="B5" s="2" t="s">
        <v>36</v>
      </c>
      <c r="AA5" s="2" t="s">
        <v>36</v>
      </c>
    </row>
    <row r="6" spans="2:35" ht="21" customHeight="1">
      <c r="B6" s="2" t="s">
        <v>39</v>
      </c>
      <c r="AA6" s="2" t="s">
        <v>39</v>
      </c>
    </row>
    <row r="7" spans="2:35" ht="39" customHeight="1">
      <c r="B7" s="14"/>
      <c r="C7" s="1217" t="s">
        <v>63</v>
      </c>
      <c r="D7" s="1217"/>
      <c r="E7" s="1218"/>
      <c r="F7" s="1374">
        <f>基本情報!F4</f>
        <v>0</v>
      </c>
      <c r="G7" s="1375"/>
      <c r="H7" s="1375"/>
      <c r="I7" s="1375"/>
      <c r="J7" s="1376"/>
      <c r="AA7" s="14"/>
      <c r="AB7" s="1217" t="s">
        <v>63</v>
      </c>
      <c r="AC7" s="1217"/>
      <c r="AD7" s="1218"/>
      <c r="AE7" s="1374" t="str">
        <f>基本情報!AE4</f>
        <v>太陽光発電・蓄電池</v>
      </c>
      <c r="AF7" s="1375"/>
      <c r="AG7" s="1375"/>
      <c r="AH7" s="1375"/>
      <c r="AI7" s="1376"/>
    </row>
    <row r="8" spans="2:35" ht="39" customHeight="1">
      <c r="B8" s="15"/>
      <c r="C8" s="1215" t="s">
        <v>521</v>
      </c>
      <c r="D8" s="1215"/>
      <c r="E8" s="1224"/>
      <c r="F8" s="1359">
        <f>第1号!G30</f>
        <v>0</v>
      </c>
      <c r="G8" s="1377"/>
      <c r="H8" s="1132">
        <f>F7</f>
        <v>0</v>
      </c>
      <c r="I8" s="1132"/>
      <c r="J8" s="220" t="str">
        <f>第1号!P30</f>
        <v>　</v>
      </c>
      <c r="AA8" s="15"/>
      <c r="AB8" s="1215" t="s">
        <v>521</v>
      </c>
      <c r="AC8" s="1215"/>
      <c r="AD8" s="1224"/>
      <c r="AE8" s="1359" t="str">
        <f>第1号!AF30</f>
        <v>○○株式会社 本社工場</v>
      </c>
      <c r="AF8" s="1377"/>
      <c r="AG8" s="1132" t="str">
        <f>AE7</f>
        <v>太陽光発電・蓄電池</v>
      </c>
      <c r="AH8" s="1132"/>
      <c r="AI8" s="220" t="str">
        <f>第1号!AO30</f>
        <v>設備導入事業</v>
      </c>
    </row>
    <row r="9" spans="2:35" ht="54" customHeight="1">
      <c r="B9" s="15"/>
      <c r="C9" s="1215" t="s">
        <v>538</v>
      </c>
      <c r="D9" s="1215"/>
      <c r="E9" s="1224"/>
      <c r="F9" s="1211"/>
      <c r="G9" s="1219"/>
      <c r="H9" s="1219"/>
      <c r="I9" s="1219"/>
      <c r="J9" s="1220"/>
      <c r="M9" s="95"/>
      <c r="AA9" s="15"/>
      <c r="AB9" s="1215" t="s">
        <v>538</v>
      </c>
      <c r="AC9" s="1215"/>
      <c r="AD9" s="1224"/>
      <c r="AE9" s="1211" t="s">
        <v>3352</v>
      </c>
      <c r="AF9" s="1219"/>
      <c r="AG9" s="1219"/>
      <c r="AH9" s="1219"/>
      <c r="AI9" s="1220"/>
    </row>
    <row r="10" spans="2:35" ht="39" customHeight="1">
      <c r="B10" s="16"/>
      <c r="C10" s="1378" t="s">
        <v>539</v>
      </c>
      <c r="D10" s="1378"/>
      <c r="E10" s="1379"/>
      <c r="F10" s="1380"/>
      <c r="G10" s="1381"/>
      <c r="H10" s="103" t="s">
        <v>457</v>
      </c>
      <c r="I10" s="1381"/>
      <c r="J10" s="1382"/>
      <c r="M10" s="95"/>
      <c r="AA10" s="16"/>
      <c r="AB10" s="1378" t="s">
        <v>539</v>
      </c>
      <c r="AC10" s="1378"/>
      <c r="AD10" s="1379"/>
      <c r="AE10" s="1380">
        <v>44774</v>
      </c>
      <c r="AF10" s="1381"/>
      <c r="AG10" s="103" t="s">
        <v>457</v>
      </c>
      <c r="AH10" s="1381">
        <v>44910</v>
      </c>
      <c r="AI10" s="1382"/>
    </row>
    <row r="11" spans="2:35" ht="13.5" customHeight="1">
      <c r="D11" s="29"/>
      <c r="E11" s="29"/>
      <c r="F11" s="29"/>
      <c r="AC11" s="29"/>
      <c r="AD11" s="29"/>
      <c r="AE11" s="29"/>
    </row>
    <row r="12" spans="2:35" ht="13.5" customHeight="1">
      <c r="D12" s="29"/>
      <c r="E12" s="29"/>
      <c r="F12" s="29"/>
      <c r="AC12" s="29"/>
      <c r="AD12" s="29"/>
      <c r="AE12" s="29"/>
    </row>
    <row r="13" spans="2:35" ht="21" customHeight="1">
      <c r="B13" s="2" t="s">
        <v>53</v>
      </c>
      <c r="AA13" s="2" t="s">
        <v>53</v>
      </c>
    </row>
    <row r="14" spans="2:35" ht="35.1" customHeight="1">
      <c r="B14" s="1357" t="s">
        <v>37</v>
      </c>
      <c r="C14" s="1358"/>
      <c r="D14" s="1358"/>
      <c r="E14" s="1359">
        <f>基本情報!E62</f>
        <v>0</v>
      </c>
      <c r="F14" s="1360"/>
      <c r="G14" s="1360"/>
      <c r="H14" s="1360"/>
      <c r="I14" s="1360"/>
      <c r="J14" s="1361"/>
      <c r="AA14" s="1357" t="s">
        <v>37</v>
      </c>
      <c r="AB14" s="1358"/>
      <c r="AC14" s="1358"/>
      <c r="AD14" s="1359" t="str">
        <f>基本情報!AD62</f>
        <v>株式会社××本社工場</v>
      </c>
      <c r="AE14" s="1360"/>
      <c r="AF14" s="1360"/>
      <c r="AG14" s="1360"/>
      <c r="AH14" s="1360"/>
      <c r="AI14" s="1361"/>
    </row>
    <row r="15" spans="2:35" ht="13.5" customHeight="1">
      <c r="B15" s="1362" t="s">
        <v>459</v>
      </c>
      <c r="C15" s="1363"/>
      <c r="D15" s="1363"/>
      <c r="E15" s="1366" t="str">
        <f>ASC(PHONETIC(基本情報!E64))</f>
        <v/>
      </c>
      <c r="F15" s="1367"/>
      <c r="G15" s="1367"/>
      <c r="H15" s="1367"/>
      <c r="I15" s="1367"/>
      <c r="J15" s="1368"/>
      <c r="AA15" s="1362" t="s">
        <v>459</v>
      </c>
      <c r="AB15" s="1363"/>
      <c r="AC15" s="1363"/>
      <c r="AD15" s="1366" t="str">
        <f>ASC(PHONETIC(基本情報!AD64))</f>
        <v>ﾄｳｷｮｳﾄｼﾝｼﾞｭｸｸｼﾝｼﾞｭｸ○-○○-○○</v>
      </c>
      <c r="AE15" s="1367"/>
      <c r="AF15" s="1367"/>
      <c r="AG15" s="1367"/>
      <c r="AH15" s="1367"/>
      <c r="AI15" s="1368"/>
    </row>
    <row r="16" spans="2:35" ht="24" customHeight="1">
      <c r="B16" s="1364"/>
      <c r="C16" s="1365"/>
      <c r="D16" s="1365"/>
      <c r="E16" s="1369">
        <f>基本情報!E64</f>
        <v>0</v>
      </c>
      <c r="F16" s="1370"/>
      <c r="G16" s="1370"/>
      <c r="H16" s="1370"/>
      <c r="I16" s="1370"/>
      <c r="J16" s="1371"/>
      <c r="AA16" s="1364"/>
      <c r="AB16" s="1365"/>
      <c r="AC16" s="1365"/>
      <c r="AD16" s="1369" t="str">
        <f>基本情報!AD64</f>
        <v>東京都新宿区新宿○-○○-○○</v>
      </c>
      <c r="AE16" s="1370"/>
      <c r="AF16" s="1370"/>
      <c r="AG16" s="1370"/>
      <c r="AH16" s="1370"/>
      <c r="AI16" s="1371"/>
    </row>
    <row r="17" spans="2:37" ht="35.1" customHeight="1">
      <c r="B17" s="1357" t="s">
        <v>54</v>
      </c>
      <c r="C17" s="1358"/>
      <c r="D17" s="1358"/>
      <c r="E17" s="1372">
        <f>基本情報!E49</f>
        <v>0</v>
      </c>
      <c r="F17" s="1336"/>
      <c r="G17" s="1336">
        <f>基本情報!E52</f>
        <v>0</v>
      </c>
      <c r="H17" s="1336"/>
      <c r="I17" s="1336">
        <f>基本情報!E54</f>
        <v>0</v>
      </c>
      <c r="J17" s="1337"/>
      <c r="AA17" s="1357" t="s">
        <v>54</v>
      </c>
      <c r="AB17" s="1358"/>
      <c r="AC17" s="1358"/>
      <c r="AD17" s="1372" t="str">
        <f>基本情報!AD49</f>
        <v>株式会社××</v>
      </c>
      <c r="AE17" s="1336"/>
      <c r="AF17" s="1336" t="str">
        <f>基本情報!AD52</f>
        <v>代表取締役</v>
      </c>
      <c r="AG17" s="1336"/>
      <c r="AH17" s="1336" t="str">
        <f>基本情報!AD54</f>
        <v>東京　太郎</v>
      </c>
      <c r="AI17" s="1337"/>
    </row>
    <row r="20" spans="2:37" ht="21" customHeight="1">
      <c r="B20" s="2" t="s">
        <v>540</v>
      </c>
      <c r="AA20" s="2" t="s">
        <v>540</v>
      </c>
    </row>
    <row r="21" spans="2:37" ht="13.5" customHeight="1">
      <c r="B21" s="14"/>
      <c r="C21" s="1344" t="s">
        <v>460</v>
      </c>
      <c r="D21" s="1344"/>
      <c r="E21" s="1345"/>
      <c r="F21" s="1346" t="str">
        <f>基本情報!E5</f>
        <v/>
      </c>
      <c r="G21" s="1347"/>
      <c r="H21" s="1347"/>
      <c r="I21" s="1347"/>
      <c r="J21" s="1348"/>
      <c r="AA21" s="14"/>
      <c r="AB21" s="1344" t="s">
        <v>460</v>
      </c>
      <c r="AC21" s="1344"/>
      <c r="AD21" s="1345"/>
      <c r="AE21" s="1346" t="str">
        <f>基本情報!AD5</f>
        <v>○○ｶﾌﾞｼｷｶﾞｲｼｬ</v>
      </c>
      <c r="AF21" s="1347"/>
      <c r="AG21" s="1347"/>
      <c r="AH21" s="1347"/>
      <c r="AI21" s="1348"/>
    </row>
    <row r="22" spans="2:37" ht="24" customHeight="1">
      <c r="B22" s="16"/>
      <c r="C22" s="1333" t="s">
        <v>461</v>
      </c>
      <c r="D22" s="1333"/>
      <c r="E22" s="1334"/>
      <c r="F22" s="1349">
        <f>基本情報!E6</f>
        <v>0</v>
      </c>
      <c r="G22" s="1350"/>
      <c r="H22" s="1350"/>
      <c r="I22" s="1350"/>
      <c r="J22" s="1351"/>
      <c r="AA22" s="16"/>
      <c r="AB22" s="1333" t="s">
        <v>461</v>
      </c>
      <c r="AC22" s="1333"/>
      <c r="AD22" s="1334"/>
      <c r="AE22" s="1349" t="str">
        <f>基本情報!AD6</f>
        <v>○○株式会社</v>
      </c>
      <c r="AF22" s="1350"/>
      <c r="AG22" s="1350"/>
      <c r="AH22" s="1350"/>
      <c r="AI22" s="1351"/>
    </row>
    <row r="23" spans="2:37" ht="13.5" customHeight="1">
      <c r="B23" s="14"/>
      <c r="C23" s="1344" t="s">
        <v>460</v>
      </c>
      <c r="D23" s="1344"/>
      <c r="E23" s="1345"/>
      <c r="F23" s="1346" t="str">
        <f>ASC(PHONETIC(基本情報!E9))</f>
        <v/>
      </c>
      <c r="G23" s="1352"/>
      <c r="H23" s="1347" t="str">
        <f>ASC(PHONETIC(基本情報!E11))</f>
        <v/>
      </c>
      <c r="I23" s="1352"/>
      <c r="J23" s="1353"/>
      <c r="AA23" s="14"/>
      <c r="AB23" s="1344" t="s">
        <v>460</v>
      </c>
      <c r="AC23" s="1344"/>
      <c r="AD23" s="1345"/>
      <c r="AE23" s="1346" t="str">
        <f>ASC(PHONETIC(基本情報!AD9))</f>
        <v>ﾀﾞｲﾋｮｳﾄﾘｼﾏﾘﾔｸ</v>
      </c>
      <c r="AF23" s="1352"/>
      <c r="AG23" s="1347" t="str">
        <f>ASC(PHONETIC(基本情報!AD11))</f>
        <v>ｶﾝｷｮｳ ﾀﾛｳ</v>
      </c>
      <c r="AH23" s="1352"/>
      <c r="AI23" s="1353"/>
    </row>
    <row r="24" spans="2:37" ht="24" customHeight="1">
      <c r="B24" s="16"/>
      <c r="C24" s="1333" t="s">
        <v>462</v>
      </c>
      <c r="D24" s="1333"/>
      <c r="E24" s="1334"/>
      <c r="F24" s="1354">
        <f>基本情報!E9</f>
        <v>0</v>
      </c>
      <c r="G24" s="1355"/>
      <c r="H24" s="1355">
        <f>基本情報!E11</f>
        <v>0</v>
      </c>
      <c r="I24" s="1355"/>
      <c r="J24" s="1356"/>
      <c r="AA24" s="16"/>
      <c r="AB24" s="1333" t="s">
        <v>462</v>
      </c>
      <c r="AC24" s="1333"/>
      <c r="AD24" s="1334"/>
      <c r="AE24" s="1354" t="str">
        <f>基本情報!AD9</f>
        <v>代表取締役</v>
      </c>
      <c r="AF24" s="1355"/>
      <c r="AG24" s="1355" t="str">
        <f>基本情報!AD11</f>
        <v>環境　太郎</v>
      </c>
      <c r="AH24" s="1355"/>
      <c r="AI24" s="1356"/>
    </row>
    <row r="25" spans="2:37" ht="30" customHeight="1">
      <c r="B25" s="16"/>
      <c r="C25" s="1326" t="s">
        <v>555</v>
      </c>
      <c r="D25" s="1326"/>
      <c r="E25" s="104"/>
      <c r="F25" s="299">
        <f>基本情報!E7</f>
        <v>0</v>
      </c>
      <c r="G25" s="1327">
        <f>基本情報!E8</f>
        <v>0</v>
      </c>
      <c r="H25" s="1131"/>
      <c r="I25" s="1131"/>
      <c r="J25" s="1328"/>
      <c r="AA25" s="16"/>
      <c r="AB25" s="1326" t="s">
        <v>555</v>
      </c>
      <c r="AC25" s="1326"/>
      <c r="AD25" s="104"/>
      <c r="AE25" s="299" t="str">
        <f>基本情報!AD7</f>
        <v>×××-××××</v>
      </c>
      <c r="AF25" s="1327" t="str">
        <f>基本情報!AD8</f>
        <v>東京都新宿区西新宿○-○○-○○</v>
      </c>
      <c r="AG25" s="1131"/>
      <c r="AH25" s="1131"/>
      <c r="AI25" s="1328"/>
    </row>
    <row r="26" spans="2:37" ht="24" customHeight="1">
      <c r="B26" s="1329"/>
      <c r="C26" s="1331" t="s">
        <v>465</v>
      </c>
      <c r="D26" s="1332"/>
      <c r="E26" s="105" t="s">
        <v>64</v>
      </c>
      <c r="F26" s="1335">
        <f>基本情報!E18</f>
        <v>0</v>
      </c>
      <c r="G26" s="1336"/>
      <c r="H26" s="1336"/>
      <c r="I26" s="1336"/>
      <c r="J26" s="1337"/>
      <c r="AA26" s="1329"/>
      <c r="AB26" s="1331" t="s">
        <v>465</v>
      </c>
      <c r="AC26" s="1332"/>
      <c r="AD26" s="105" t="s">
        <v>64</v>
      </c>
      <c r="AE26" s="1335" t="str">
        <f>基本情報!AD18</f>
        <v xml:space="preserve">Ａ 農業、林業 </v>
      </c>
      <c r="AF26" s="1336"/>
      <c r="AG26" s="1336"/>
      <c r="AH26" s="1336"/>
      <c r="AI26" s="1337"/>
    </row>
    <row r="27" spans="2:37" ht="24" customHeight="1">
      <c r="B27" s="1330"/>
      <c r="C27" s="1333"/>
      <c r="D27" s="1334"/>
      <c r="E27" s="105" t="s">
        <v>65</v>
      </c>
      <c r="F27" s="1335">
        <f>基本情報!E19</f>
        <v>0</v>
      </c>
      <c r="G27" s="1327"/>
      <c r="H27" s="1327"/>
      <c r="I27" s="1327"/>
      <c r="J27" s="1338"/>
      <c r="AA27" s="1330"/>
      <c r="AB27" s="1333"/>
      <c r="AC27" s="1334"/>
      <c r="AD27" s="105" t="s">
        <v>65</v>
      </c>
      <c r="AE27" s="1335" t="str">
        <f>基本情報!AD19</f>
        <v xml:space="preserve">1 農業 </v>
      </c>
      <c r="AF27" s="1327"/>
      <c r="AG27" s="1327"/>
      <c r="AH27" s="1327"/>
      <c r="AI27" s="1338"/>
    </row>
    <row r="28" spans="2:37" ht="30" customHeight="1">
      <c r="B28" s="15"/>
      <c r="C28" s="1326" t="s">
        <v>463</v>
      </c>
      <c r="D28" s="1326"/>
      <c r="E28" s="1339"/>
      <c r="F28" s="1340">
        <f>基本情報!E20</f>
        <v>0</v>
      </c>
      <c r="G28" s="1341"/>
      <c r="H28" s="33" t="s">
        <v>11</v>
      </c>
      <c r="I28" s="192"/>
      <c r="J28" s="39"/>
      <c r="K28" s="30"/>
      <c r="L28" s="226"/>
      <c r="AA28" s="15"/>
      <c r="AB28" s="1326" t="s">
        <v>463</v>
      </c>
      <c r="AC28" s="1326"/>
      <c r="AD28" s="1339"/>
      <c r="AE28" s="1340">
        <f>基本情報!AD20</f>
        <v>100000000000</v>
      </c>
      <c r="AF28" s="1341"/>
      <c r="AG28" s="33" t="s">
        <v>11</v>
      </c>
      <c r="AH28" s="192"/>
      <c r="AI28" s="39"/>
      <c r="AJ28" s="30"/>
      <c r="AK28" s="226"/>
    </row>
    <row r="29" spans="2:37" ht="30" customHeight="1">
      <c r="B29" s="15"/>
      <c r="C29" s="1326" t="s">
        <v>464</v>
      </c>
      <c r="D29" s="1326"/>
      <c r="E29" s="1339"/>
      <c r="F29" s="1342">
        <f>基本情報!E21</f>
        <v>0</v>
      </c>
      <c r="G29" s="1343"/>
      <c r="H29" s="31" t="s">
        <v>34</v>
      </c>
      <c r="I29" s="192"/>
      <c r="J29" s="32"/>
      <c r="K29" s="30"/>
      <c r="L29" s="226"/>
      <c r="AA29" s="15"/>
      <c r="AB29" s="1326" t="s">
        <v>464</v>
      </c>
      <c r="AC29" s="1326"/>
      <c r="AD29" s="1339"/>
      <c r="AE29" s="1342">
        <f>基本情報!AD21</f>
        <v>100</v>
      </c>
      <c r="AF29" s="1343"/>
      <c r="AG29" s="31" t="s">
        <v>34</v>
      </c>
      <c r="AH29" s="192"/>
      <c r="AI29" s="32"/>
      <c r="AJ29" s="30"/>
      <c r="AK29" s="226"/>
    </row>
    <row r="30" spans="2:37" ht="5.25" customHeight="1">
      <c r="C30" s="12"/>
      <c r="D30" s="12"/>
      <c r="E30" s="12"/>
      <c r="F30" s="40"/>
      <c r="G30" s="30"/>
      <c r="H30" s="193"/>
      <c r="I30" s="193"/>
      <c r="J30" s="30"/>
      <c r="K30" s="30"/>
      <c r="L30" s="226"/>
      <c r="AB30" s="12"/>
      <c r="AC30" s="12"/>
      <c r="AD30" s="12"/>
      <c r="AE30" s="40"/>
      <c r="AF30" s="30"/>
      <c r="AG30" s="193"/>
      <c r="AH30" s="193"/>
      <c r="AI30" s="30"/>
      <c r="AJ30" s="30"/>
      <c r="AK30" s="226"/>
    </row>
    <row r="31" spans="2:37">
      <c r="C31" s="106" t="s">
        <v>2855</v>
      </c>
      <c r="E31" s="42"/>
      <c r="F31" s="43"/>
      <c r="G31" s="43"/>
      <c r="AB31" s="106" t="s">
        <v>2855</v>
      </c>
      <c r="AD31" s="42"/>
      <c r="AE31" s="43"/>
      <c r="AF31" s="43"/>
    </row>
    <row r="32" spans="2:37">
      <c r="C32" s="91" t="s">
        <v>2856</v>
      </c>
      <c r="E32" s="44"/>
      <c r="F32" s="43"/>
      <c r="G32" s="43"/>
      <c r="AB32" s="91" t="s">
        <v>2856</v>
      </c>
      <c r="AD32" s="44"/>
      <c r="AE32" s="43"/>
      <c r="AF32" s="43"/>
    </row>
    <row r="33" spans="2:40">
      <c r="C33" s="106" t="s">
        <v>467</v>
      </c>
      <c r="E33" s="44"/>
      <c r="F33" s="45"/>
      <c r="G33" s="45"/>
      <c r="AB33" s="106" t="s">
        <v>467</v>
      </c>
      <c r="AD33" s="44"/>
      <c r="AE33" s="45"/>
      <c r="AF33" s="45"/>
    </row>
    <row r="34" spans="2:40">
      <c r="C34" s="106"/>
      <c r="E34" s="44"/>
      <c r="F34" s="45"/>
      <c r="G34" s="45"/>
      <c r="AB34" s="106"/>
      <c r="AD34" s="44"/>
      <c r="AE34" s="45"/>
      <c r="AF34" s="45"/>
    </row>
    <row r="35" spans="2:40" hidden="1"/>
    <row r="36" spans="2:40" ht="18" customHeight="1">
      <c r="B36" s="2" t="s">
        <v>69</v>
      </c>
      <c r="AA36" s="2" t="s">
        <v>69</v>
      </c>
    </row>
    <row r="37" spans="2:40" ht="18" customHeight="1">
      <c r="B37" s="49" t="s">
        <v>70</v>
      </c>
      <c r="AA37" s="49" t="s">
        <v>70</v>
      </c>
    </row>
    <row r="38" spans="2:40" ht="7.8" customHeight="1"/>
    <row r="39" spans="2:40" ht="18" customHeight="1">
      <c r="B39" s="2" t="s">
        <v>3417</v>
      </c>
      <c r="AA39" s="2" t="s">
        <v>3417</v>
      </c>
    </row>
    <row r="40" spans="2:40" ht="18" customHeight="1">
      <c r="D40" s="1161" t="s">
        <v>3416</v>
      </c>
      <c r="E40" s="1161"/>
      <c r="F40" s="1161"/>
      <c r="G40" s="310" t="str">
        <f>IF(G51="","",IF(MIN(SUM(G51,G59,G67),SUM(G78,G86,G94,G130,G140,G150))&gt;=1,ROUNDDOWN(MIN(SUM(G51,G59,G67),SUM(G78,G86,G94,G130,G140,G150)),0),ROUNDDOWN(MIN(SUM(G51,G59,G67),SUM(G78,G86,G94,G130,G140,G150)),1)))</f>
        <v/>
      </c>
      <c r="H40" s="2" t="s">
        <v>55</v>
      </c>
      <c r="AC40" s="1161" t="s">
        <v>3418</v>
      </c>
      <c r="AD40" s="1161"/>
      <c r="AE40" s="1161"/>
      <c r="AF40" s="310">
        <f>IF(AF51="","",IF(MIN(SUM(AF51,AF59,AF67),SUM(AF78,AF86,AF94,AF130,AF140,AF150))&gt;=1,ROUNDDOWN(MIN(SUM(AF51,AF59,AF67),SUM(AF78,AF86,AF94,AF130,AF140,AF150)),0),ROUNDDOWN(MIN(SUM(AF51,AF59,AF67),SUM(AF78,AF86,AF94,AF130,AF140,AF150)),1)))</f>
        <v>50</v>
      </c>
      <c r="AG40" s="2" t="s">
        <v>55</v>
      </c>
    </row>
    <row r="41" spans="2:40" ht="18" customHeight="1">
      <c r="D41" s="49" t="s">
        <v>2508</v>
      </c>
      <c r="AC41" s="49" t="s">
        <v>2508</v>
      </c>
      <c r="AN41" s="398"/>
    </row>
    <row r="42" spans="2:40" ht="13.5" customHeight="1">
      <c r="D42" s="49" t="s">
        <v>2510</v>
      </c>
      <c r="E42" s="309"/>
      <c r="F42" s="309"/>
      <c r="G42" s="309"/>
      <c r="H42" s="309"/>
      <c r="I42" s="309"/>
      <c r="M42" s="1386"/>
      <c r="N42" s="1387"/>
      <c r="O42" s="1387"/>
      <c r="P42" s="1387"/>
      <c r="Q42" s="1387"/>
      <c r="R42" s="1387"/>
      <c r="S42" s="1387"/>
      <c r="T42" s="1387"/>
      <c r="U42" s="1388"/>
      <c r="AC42" s="49" t="s">
        <v>2510</v>
      </c>
      <c r="AD42" s="309"/>
      <c r="AE42" s="309"/>
      <c r="AF42" s="309"/>
      <c r="AG42" s="309"/>
      <c r="AH42" s="309"/>
    </row>
    <row r="43" spans="2:40" ht="7.2" customHeight="1">
      <c r="D43" s="309"/>
      <c r="E43" s="309"/>
      <c r="F43" s="309"/>
      <c r="G43" s="309"/>
      <c r="H43" s="309"/>
      <c r="I43" s="309"/>
      <c r="M43" s="1387"/>
      <c r="N43" s="1387"/>
      <c r="O43" s="1387"/>
      <c r="P43" s="1387"/>
      <c r="Q43" s="1387"/>
      <c r="R43" s="1387"/>
      <c r="S43" s="1387"/>
      <c r="T43" s="1387"/>
      <c r="U43" s="1388"/>
      <c r="AC43" s="309"/>
      <c r="AD43" s="309"/>
      <c r="AE43" s="309"/>
      <c r="AF43" s="309"/>
      <c r="AG43" s="309"/>
      <c r="AH43" s="309"/>
    </row>
    <row r="44" spans="2:40" ht="18" customHeight="1">
      <c r="B44" s="2" t="s">
        <v>78</v>
      </c>
      <c r="M44" s="1387"/>
      <c r="N44" s="1387"/>
      <c r="O44" s="1387"/>
      <c r="P44" s="1387"/>
      <c r="Q44" s="1387"/>
      <c r="R44" s="1387"/>
      <c r="S44" s="1387"/>
      <c r="T44" s="1387"/>
      <c r="U44" s="1388"/>
      <c r="AA44" s="2" t="s">
        <v>78</v>
      </c>
    </row>
    <row r="45" spans="2:40" ht="18" customHeight="1">
      <c r="C45" s="3" t="s">
        <v>451</v>
      </c>
      <c r="D45" s="1274" t="s">
        <v>3027</v>
      </c>
      <c r="E45" s="1275"/>
      <c r="F45" s="1276"/>
      <c r="G45" s="1277"/>
      <c r="H45" s="1278"/>
      <c r="I45" s="1279"/>
      <c r="M45" s="785"/>
      <c r="N45" s="785"/>
      <c r="O45" s="785"/>
      <c r="P45" s="785"/>
      <c r="Q45" s="785"/>
      <c r="R45" s="785"/>
      <c r="S45" s="785"/>
      <c r="T45" s="785"/>
      <c r="U45" s="238"/>
      <c r="AB45" s="3" t="s">
        <v>451</v>
      </c>
      <c r="AC45" s="1274" t="s">
        <v>3027</v>
      </c>
      <c r="AD45" s="1275"/>
      <c r="AE45" s="1276"/>
      <c r="AF45" s="1320" t="s">
        <v>3353</v>
      </c>
      <c r="AG45" s="1321"/>
      <c r="AH45" s="1322"/>
    </row>
    <row r="46" spans="2:40" ht="15" customHeight="1">
      <c r="D46" s="1309" t="s">
        <v>2868</v>
      </c>
      <c r="E46" s="1310"/>
      <c r="F46" s="1311"/>
      <c r="G46" s="1312"/>
      <c r="H46" s="1313"/>
      <c r="I46" s="1314"/>
      <c r="AC46" s="1309" t="s">
        <v>2868</v>
      </c>
      <c r="AD46" s="1310"/>
      <c r="AE46" s="1311"/>
      <c r="AF46" s="1323" t="s">
        <v>3354</v>
      </c>
      <c r="AG46" s="1324"/>
      <c r="AH46" s="1325"/>
    </row>
    <row r="47" spans="2:40" ht="15" customHeight="1">
      <c r="D47" s="1256" t="s">
        <v>79</v>
      </c>
      <c r="E47" s="1257"/>
      <c r="F47" s="1258"/>
      <c r="G47" s="1259"/>
      <c r="H47" s="1282"/>
      <c r="I47" s="1283"/>
      <c r="AC47" s="1256" t="s">
        <v>79</v>
      </c>
      <c r="AD47" s="1257"/>
      <c r="AE47" s="1258"/>
      <c r="AF47" s="1293" t="s">
        <v>3355</v>
      </c>
      <c r="AG47" s="1294"/>
      <c r="AH47" s="1295"/>
    </row>
    <row r="48" spans="2:40" ht="15" customHeight="1">
      <c r="D48" s="1256" t="s">
        <v>2492</v>
      </c>
      <c r="E48" s="1257"/>
      <c r="F48" s="1258"/>
      <c r="G48" s="1259"/>
      <c r="H48" s="1260"/>
      <c r="I48" s="1261"/>
      <c r="AC48" s="1256" t="s">
        <v>2492</v>
      </c>
      <c r="AD48" s="1257"/>
      <c r="AE48" s="1258"/>
      <c r="AF48" s="1205" t="s">
        <v>3356</v>
      </c>
      <c r="AG48" s="1206"/>
      <c r="AH48" s="1207"/>
    </row>
    <row r="49" spans="3:35" ht="15" customHeight="1">
      <c r="D49" s="1256" t="s">
        <v>3028</v>
      </c>
      <c r="E49" s="1257"/>
      <c r="F49" s="1258"/>
      <c r="G49" s="1383"/>
      <c r="H49" s="1384"/>
      <c r="I49" s="1385"/>
      <c r="J49" s="2" t="s">
        <v>73</v>
      </c>
      <c r="AC49" s="1256" t="s">
        <v>3028</v>
      </c>
      <c r="AD49" s="1257"/>
      <c r="AE49" s="1258"/>
      <c r="AF49" s="1317">
        <v>300</v>
      </c>
      <c r="AG49" s="1318"/>
      <c r="AH49" s="1319"/>
      <c r="AI49" s="2" t="s">
        <v>73</v>
      </c>
    </row>
    <row r="50" spans="3:35" ht="15" customHeight="1">
      <c r="D50" s="1256" t="s">
        <v>80</v>
      </c>
      <c r="E50" s="1257"/>
      <c r="F50" s="1258"/>
      <c r="G50" s="1268"/>
      <c r="H50" s="1269"/>
      <c r="I50" s="1270"/>
      <c r="J50" s="2" t="s">
        <v>2871</v>
      </c>
      <c r="AC50" s="1256" t="s">
        <v>80</v>
      </c>
      <c r="AD50" s="1257"/>
      <c r="AE50" s="1258"/>
      <c r="AF50" s="1299">
        <v>100</v>
      </c>
      <c r="AG50" s="1300"/>
      <c r="AH50" s="1301"/>
      <c r="AI50" s="2" t="s">
        <v>2871</v>
      </c>
    </row>
    <row r="51" spans="3:35" ht="15" customHeight="1">
      <c r="D51" s="1284" t="s">
        <v>3029</v>
      </c>
      <c r="E51" s="1285"/>
      <c r="F51" s="1286"/>
      <c r="G51" s="1249" t="str">
        <f>IF(G49="","",ROUNDDOWN((G49*G50)/1000,2))</f>
        <v/>
      </c>
      <c r="H51" s="1250"/>
      <c r="I51" s="1251"/>
      <c r="J51" s="2" t="s">
        <v>55</v>
      </c>
      <c r="AC51" s="1284" t="s">
        <v>3029</v>
      </c>
      <c r="AD51" s="1285"/>
      <c r="AE51" s="1286"/>
      <c r="AF51" s="1249">
        <f>IF(AF49="","",ROUNDDOWN((AF49*AF50)/1000,2))</f>
        <v>30</v>
      </c>
      <c r="AG51" s="1250"/>
      <c r="AH51" s="1251"/>
      <c r="AI51" s="2" t="s">
        <v>55</v>
      </c>
    </row>
    <row r="53" spans="3:35" ht="18" customHeight="1">
      <c r="C53" s="3" t="s">
        <v>452</v>
      </c>
      <c r="D53" s="1274" t="s">
        <v>3027</v>
      </c>
      <c r="E53" s="1275"/>
      <c r="F53" s="1276"/>
      <c r="G53" s="1277"/>
      <c r="H53" s="1278"/>
      <c r="I53" s="1279"/>
      <c r="M53" s="785"/>
      <c r="N53" s="785"/>
      <c r="O53" s="785"/>
      <c r="P53" s="785"/>
      <c r="Q53" s="785"/>
      <c r="R53" s="785"/>
      <c r="S53" s="785"/>
      <c r="T53" s="785"/>
      <c r="U53" s="238"/>
      <c r="AB53" s="3" t="s">
        <v>452</v>
      </c>
      <c r="AC53" s="1274" t="s">
        <v>3027</v>
      </c>
      <c r="AD53" s="1275"/>
      <c r="AE53" s="1276"/>
      <c r="AF53" s="1320" t="s">
        <v>3357</v>
      </c>
      <c r="AG53" s="1321"/>
      <c r="AH53" s="1322"/>
    </row>
    <row r="54" spans="3:35" ht="15" customHeight="1">
      <c r="C54" s="3"/>
      <c r="D54" s="1309" t="s">
        <v>2868</v>
      </c>
      <c r="E54" s="1310"/>
      <c r="F54" s="1311"/>
      <c r="G54" s="1312"/>
      <c r="H54" s="1313"/>
      <c r="I54" s="1314"/>
      <c r="AB54" s="3"/>
      <c r="AC54" s="1309" t="s">
        <v>2868</v>
      </c>
      <c r="AD54" s="1310"/>
      <c r="AE54" s="1311"/>
      <c r="AF54" s="1323" t="s">
        <v>3354</v>
      </c>
      <c r="AG54" s="1324"/>
      <c r="AH54" s="1325"/>
    </row>
    <row r="55" spans="3:35" ht="15" customHeight="1">
      <c r="D55" s="1256" t="s">
        <v>79</v>
      </c>
      <c r="E55" s="1257"/>
      <c r="F55" s="1258"/>
      <c r="G55" s="1259"/>
      <c r="H55" s="1282"/>
      <c r="I55" s="1283"/>
      <c r="AC55" s="1256" t="s">
        <v>79</v>
      </c>
      <c r="AD55" s="1257"/>
      <c r="AE55" s="1258"/>
      <c r="AF55" s="1293" t="s">
        <v>3358</v>
      </c>
      <c r="AG55" s="1294"/>
      <c r="AH55" s="1295"/>
    </row>
    <row r="56" spans="3:35" ht="15" customHeight="1">
      <c r="D56" s="1256" t="s">
        <v>2492</v>
      </c>
      <c r="E56" s="1257"/>
      <c r="F56" s="1258"/>
      <c r="G56" s="302"/>
      <c r="H56" s="303"/>
      <c r="I56" s="304"/>
      <c r="AC56" s="1256" t="s">
        <v>2492</v>
      </c>
      <c r="AD56" s="1257"/>
      <c r="AE56" s="1258"/>
      <c r="AF56" s="1205" t="s">
        <v>3356</v>
      </c>
      <c r="AG56" s="1206"/>
      <c r="AH56" s="1207"/>
    </row>
    <row r="57" spans="3:35" ht="15" customHeight="1">
      <c r="D57" s="1256" t="s">
        <v>3028</v>
      </c>
      <c r="E57" s="1257"/>
      <c r="F57" s="1258"/>
      <c r="G57" s="1268"/>
      <c r="H57" s="1269"/>
      <c r="I57" s="1270"/>
      <c r="J57" s="2" t="s">
        <v>72</v>
      </c>
      <c r="AC57" s="1256" t="s">
        <v>3028</v>
      </c>
      <c r="AD57" s="1257"/>
      <c r="AE57" s="1258"/>
      <c r="AF57" s="1317">
        <v>200</v>
      </c>
      <c r="AG57" s="1318"/>
      <c r="AH57" s="1319"/>
      <c r="AI57" s="2" t="s">
        <v>72</v>
      </c>
    </row>
    <row r="58" spans="3:35" ht="15" customHeight="1">
      <c r="D58" s="1256" t="s">
        <v>80</v>
      </c>
      <c r="E58" s="1257"/>
      <c r="F58" s="1258"/>
      <c r="G58" s="1268"/>
      <c r="H58" s="1269"/>
      <c r="I58" s="1270"/>
      <c r="J58" s="2" t="s">
        <v>2871</v>
      </c>
      <c r="AC58" s="1256" t="s">
        <v>80</v>
      </c>
      <c r="AD58" s="1257"/>
      <c r="AE58" s="1258"/>
      <c r="AF58" s="1299">
        <v>100</v>
      </c>
      <c r="AG58" s="1300"/>
      <c r="AH58" s="1301"/>
      <c r="AI58" s="2" t="s">
        <v>2871</v>
      </c>
    </row>
    <row r="59" spans="3:35" ht="15" customHeight="1">
      <c r="D59" s="1284" t="s">
        <v>3029</v>
      </c>
      <c r="E59" s="1285"/>
      <c r="F59" s="1286"/>
      <c r="G59" s="1249" t="str">
        <f>IF(G57="","",ROUNDDOWN((G57*G58)/1000,2))</f>
        <v/>
      </c>
      <c r="H59" s="1250"/>
      <c r="I59" s="1251"/>
      <c r="J59" s="2" t="s">
        <v>55</v>
      </c>
      <c r="AC59" s="1284" t="s">
        <v>3029</v>
      </c>
      <c r="AD59" s="1285"/>
      <c r="AE59" s="1286"/>
      <c r="AF59" s="1249">
        <f>IF(AF57="","",ROUNDDOWN((AF57*AF58)/1000,2))</f>
        <v>20</v>
      </c>
      <c r="AG59" s="1250"/>
      <c r="AH59" s="1251"/>
      <c r="AI59" s="2" t="s">
        <v>55</v>
      </c>
    </row>
    <row r="61" spans="3:35" ht="18" customHeight="1">
      <c r="C61" s="3" t="s">
        <v>2873</v>
      </c>
      <c r="D61" s="1274" t="s">
        <v>3027</v>
      </c>
      <c r="E61" s="1275"/>
      <c r="F61" s="1276"/>
      <c r="G61" s="1277"/>
      <c r="H61" s="1278"/>
      <c r="I61" s="1279"/>
      <c r="M61" s="785"/>
      <c r="N61" s="785"/>
      <c r="O61" s="785"/>
      <c r="P61" s="785"/>
      <c r="Q61" s="785"/>
      <c r="R61" s="785"/>
      <c r="S61" s="785"/>
      <c r="T61" s="785"/>
      <c r="U61" s="238"/>
      <c r="AB61" s="3" t="s">
        <v>2873</v>
      </c>
      <c r="AC61" s="1274" t="s">
        <v>3027</v>
      </c>
      <c r="AD61" s="1275"/>
      <c r="AE61" s="1276"/>
      <c r="AF61" s="1277"/>
      <c r="AG61" s="1278"/>
      <c r="AH61" s="1279"/>
    </row>
    <row r="62" spans="3:35" ht="15" customHeight="1">
      <c r="C62" s="3"/>
      <c r="D62" s="1309" t="s">
        <v>2868</v>
      </c>
      <c r="E62" s="1310"/>
      <c r="F62" s="1311"/>
      <c r="G62" s="1312"/>
      <c r="H62" s="1313"/>
      <c r="I62" s="1314"/>
      <c r="AB62" s="3"/>
      <c r="AC62" s="1309" t="s">
        <v>2868</v>
      </c>
      <c r="AD62" s="1310"/>
      <c r="AE62" s="1311"/>
      <c r="AF62" s="1312"/>
      <c r="AG62" s="1313"/>
      <c r="AH62" s="1314"/>
    </row>
    <row r="63" spans="3:35" ht="15" customHeight="1">
      <c r="D63" s="1256" t="s">
        <v>79</v>
      </c>
      <c r="E63" s="1257"/>
      <c r="F63" s="1258"/>
      <c r="G63" s="1259"/>
      <c r="H63" s="1282"/>
      <c r="I63" s="1283"/>
      <c r="AC63" s="1256" t="s">
        <v>79</v>
      </c>
      <c r="AD63" s="1257"/>
      <c r="AE63" s="1258"/>
      <c r="AF63" s="1259"/>
      <c r="AG63" s="1282"/>
      <c r="AH63" s="1283"/>
    </row>
    <row r="64" spans="3:35" ht="15" customHeight="1">
      <c r="D64" s="1256" t="s">
        <v>2492</v>
      </c>
      <c r="E64" s="1257"/>
      <c r="F64" s="1258"/>
      <c r="G64" s="1259"/>
      <c r="H64" s="1315"/>
      <c r="I64" s="1316"/>
      <c r="AC64" s="1256" t="s">
        <v>2492</v>
      </c>
      <c r="AD64" s="1257"/>
      <c r="AE64" s="1258"/>
      <c r="AF64" s="1259"/>
      <c r="AG64" s="1315"/>
      <c r="AH64" s="1316"/>
    </row>
    <row r="65" spans="2:35" ht="15" customHeight="1">
      <c r="D65" s="1256" t="s">
        <v>3028</v>
      </c>
      <c r="E65" s="1257"/>
      <c r="F65" s="1258"/>
      <c r="G65" s="1268"/>
      <c r="H65" s="1269"/>
      <c r="I65" s="1270"/>
      <c r="J65" s="2" t="s">
        <v>73</v>
      </c>
      <c r="AC65" s="1256" t="s">
        <v>3028</v>
      </c>
      <c r="AD65" s="1257"/>
      <c r="AE65" s="1258"/>
      <c r="AF65" s="1268"/>
      <c r="AG65" s="1269"/>
      <c r="AH65" s="1270"/>
      <c r="AI65" s="2" t="s">
        <v>73</v>
      </c>
    </row>
    <row r="66" spans="2:35" ht="15" customHeight="1">
      <c r="D66" s="1256" t="s">
        <v>80</v>
      </c>
      <c r="E66" s="1257"/>
      <c r="F66" s="1258"/>
      <c r="G66" s="1268"/>
      <c r="H66" s="1269"/>
      <c r="I66" s="1270"/>
      <c r="J66" s="2" t="s">
        <v>2871</v>
      </c>
      <c r="AC66" s="1256" t="s">
        <v>80</v>
      </c>
      <c r="AD66" s="1257"/>
      <c r="AE66" s="1258"/>
      <c r="AF66" s="1268"/>
      <c r="AG66" s="1269"/>
      <c r="AH66" s="1270"/>
      <c r="AI66" s="2" t="s">
        <v>2871</v>
      </c>
    </row>
    <row r="67" spans="2:35" ht="15" customHeight="1">
      <c r="D67" s="1284" t="s">
        <v>3029</v>
      </c>
      <c r="E67" s="1285"/>
      <c r="F67" s="1286"/>
      <c r="G67" s="1249" t="str">
        <f>IF(G65="","",ROUNDDOWN((G65*G66)/1000,2))</f>
        <v/>
      </c>
      <c r="H67" s="1250"/>
      <c r="I67" s="1251"/>
      <c r="J67" s="2" t="s">
        <v>55</v>
      </c>
      <c r="AC67" s="1284" t="s">
        <v>3029</v>
      </c>
      <c r="AD67" s="1285"/>
      <c r="AE67" s="1286"/>
      <c r="AF67" s="1249" t="str">
        <f>IF(AF65="","",ROUNDDOWN((AF65*AF66)/1000,2))</f>
        <v/>
      </c>
      <c r="AG67" s="1250"/>
      <c r="AH67" s="1251"/>
      <c r="AI67" s="2" t="s">
        <v>55</v>
      </c>
    </row>
    <row r="70" spans="2:35" hidden="1"/>
    <row r="71" spans="2:35" ht="18" customHeight="1">
      <c r="B71" s="2" t="s">
        <v>2388</v>
      </c>
      <c r="AA71" s="2" t="s">
        <v>2388</v>
      </c>
    </row>
    <row r="72" spans="2:35" ht="18" customHeight="1">
      <c r="C72" s="3" t="s">
        <v>451</v>
      </c>
      <c r="D72" s="1287" t="s">
        <v>3027</v>
      </c>
      <c r="E72" s="1288"/>
      <c r="F72" s="1289"/>
      <c r="G72" s="1290"/>
      <c r="H72" s="1291"/>
      <c r="I72" s="1292"/>
      <c r="M72" s="785"/>
      <c r="N72" s="785"/>
      <c r="O72" s="785"/>
      <c r="P72" s="785"/>
      <c r="Q72" s="785"/>
      <c r="R72" s="785"/>
      <c r="S72" s="785"/>
      <c r="T72" s="785"/>
      <c r="U72" s="238"/>
      <c r="AB72" s="3" t="s">
        <v>451</v>
      </c>
      <c r="AC72" s="1287" t="s">
        <v>3027</v>
      </c>
      <c r="AD72" s="1288"/>
      <c r="AE72" s="1289"/>
      <c r="AF72" s="1302" t="s">
        <v>3359</v>
      </c>
      <c r="AG72" s="1303"/>
      <c r="AH72" s="1304"/>
    </row>
    <row r="73" spans="2:35" ht="15" customHeight="1">
      <c r="C73" s="3"/>
      <c r="D73" s="1256" t="s">
        <v>81</v>
      </c>
      <c r="E73" s="1257"/>
      <c r="F73" s="1258"/>
      <c r="G73" s="1259"/>
      <c r="H73" s="1280"/>
      <c r="I73" s="1281"/>
      <c r="AB73" s="3"/>
      <c r="AC73" s="1256" t="s">
        <v>81</v>
      </c>
      <c r="AD73" s="1257"/>
      <c r="AE73" s="1258"/>
      <c r="AF73" s="1293" t="s">
        <v>3354</v>
      </c>
      <c r="AG73" s="1305"/>
      <c r="AH73" s="1306"/>
    </row>
    <row r="74" spans="2:35" ht="15" customHeight="1">
      <c r="D74" s="1256" t="s">
        <v>79</v>
      </c>
      <c r="E74" s="1257"/>
      <c r="F74" s="1258"/>
      <c r="G74" s="1259"/>
      <c r="H74" s="1282"/>
      <c r="I74" s="1283"/>
      <c r="AC74" s="1256" t="s">
        <v>79</v>
      </c>
      <c r="AD74" s="1257"/>
      <c r="AE74" s="1258"/>
      <c r="AF74" s="1293" t="s">
        <v>3360</v>
      </c>
      <c r="AG74" s="1294"/>
      <c r="AH74" s="1295"/>
    </row>
    <row r="75" spans="2:35" ht="15" customHeight="1">
      <c r="D75" s="1256" t="s">
        <v>2492</v>
      </c>
      <c r="E75" s="1257"/>
      <c r="F75" s="1258"/>
      <c r="G75" s="1259"/>
      <c r="H75" s="1260"/>
      <c r="I75" s="1261"/>
      <c r="AC75" s="1256" t="s">
        <v>2492</v>
      </c>
      <c r="AD75" s="1257"/>
      <c r="AE75" s="1258"/>
      <c r="AF75" s="1205" t="s">
        <v>3356</v>
      </c>
      <c r="AG75" s="1206"/>
      <c r="AH75" s="1207"/>
    </row>
    <row r="76" spans="2:35" ht="15" customHeight="1">
      <c r="D76" s="1256" t="s">
        <v>343</v>
      </c>
      <c r="E76" s="1257"/>
      <c r="F76" s="1258"/>
      <c r="G76" s="1265"/>
      <c r="H76" s="1266"/>
      <c r="I76" s="1267"/>
      <c r="J76" s="2" t="s">
        <v>55</v>
      </c>
      <c r="AC76" s="1256" t="s">
        <v>343</v>
      </c>
      <c r="AD76" s="1257"/>
      <c r="AE76" s="1258"/>
      <c r="AF76" s="1296">
        <v>5.5</v>
      </c>
      <c r="AG76" s="1297"/>
      <c r="AH76" s="1298"/>
      <c r="AI76" s="2" t="s">
        <v>55</v>
      </c>
    </row>
    <row r="77" spans="2:35" ht="15" customHeight="1">
      <c r="D77" s="1256" t="s">
        <v>56</v>
      </c>
      <c r="E77" s="1257"/>
      <c r="F77" s="1258"/>
      <c r="G77" s="1268"/>
      <c r="H77" s="1269"/>
      <c r="I77" s="1270"/>
      <c r="J77" s="2" t="s">
        <v>74</v>
      </c>
      <c r="AC77" s="1256" t="s">
        <v>56</v>
      </c>
      <c r="AD77" s="1257"/>
      <c r="AE77" s="1258"/>
      <c r="AF77" s="1299">
        <v>10</v>
      </c>
      <c r="AG77" s="1300"/>
      <c r="AH77" s="1301"/>
      <c r="AI77" s="2" t="s">
        <v>74</v>
      </c>
    </row>
    <row r="78" spans="2:35" ht="15" customHeight="1">
      <c r="D78" s="1284" t="s">
        <v>57</v>
      </c>
      <c r="E78" s="1285"/>
      <c r="F78" s="1286"/>
      <c r="G78" s="1249" t="str">
        <f>IF(G76="","",ROUNDDOWN(G76*G77,2))</f>
        <v/>
      </c>
      <c r="H78" s="1250"/>
      <c r="I78" s="1251"/>
      <c r="J78" s="2" t="s">
        <v>55</v>
      </c>
      <c r="AC78" s="1284" t="s">
        <v>57</v>
      </c>
      <c r="AD78" s="1285"/>
      <c r="AE78" s="1286"/>
      <c r="AF78" s="1249">
        <f>IF(AF76="","",ROUNDDOWN(AF76*AF77,2))</f>
        <v>55</v>
      </c>
      <c r="AG78" s="1250"/>
      <c r="AH78" s="1251"/>
      <c r="AI78" s="2" t="s">
        <v>55</v>
      </c>
    </row>
    <row r="80" spans="2:35" ht="18" customHeight="1">
      <c r="C80" s="3" t="s">
        <v>3030</v>
      </c>
      <c r="D80" s="1287" t="s">
        <v>3027</v>
      </c>
      <c r="E80" s="1288"/>
      <c r="F80" s="1289"/>
      <c r="G80" s="1290"/>
      <c r="H80" s="1307"/>
      <c r="I80" s="1308"/>
      <c r="M80" s="785"/>
      <c r="N80" s="785"/>
      <c r="O80" s="785"/>
      <c r="P80" s="785"/>
      <c r="Q80" s="785"/>
      <c r="R80" s="785"/>
      <c r="S80" s="785"/>
      <c r="T80" s="785"/>
      <c r="U80" s="238"/>
      <c r="AB80" s="3" t="s">
        <v>3030</v>
      </c>
      <c r="AC80" s="1287" t="s">
        <v>3027</v>
      </c>
      <c r="AD80" s="1288"/>
      <c r="AE80" s="1289"/>
      <c r="AF80" s="1290"/>
      <c r="AG80" s="1307"/>
      <c r="AH80" s="1308"/>
    </row>
    <row r="81" spans="2:35" ht="15" customHeight="1">
      <c r="C81" s="3"/>
      <c r="D81" s="1256" t="s">
        <v>81</v>
      </c>
      <c r="E81" s="1257"/>
      <c r="F81" s="1258"/>
      <c r="G81" s="1259"/>
      <c r="H81" s="1280"/>
      <c r="I81" s="1281"/>
      <c r="AB81" s="3"/>
      <c r="AC81" s="1256" t="s">
        <v>81</v>
      </c>
      <c r="AD81" s="1257"/>
      <c r="AE81" s="1258"/>
      <c r="AF81" s="1259"/>
      <c r="AG81" s="1280"/>
      <c r="AH81" s="1281"/>
    </row>
    <row r="82" spans="2:35" ht="15" customHeight="1">
      <c r="D82" s="1256" t="s">
        <v>79</v>
      </c>
      <c r="E82" s="1257"/>
      <c r="F82" s="1258"/>
      <c r="G82" s="1259"/>
      <c r="H82" s="1282"/>
      <c r="I82" s="1283"/>
      <c r="AC82" s="1256" t="s">
        <v>79</v>
      </c>
      <c r="AD82" s="1257"/>
      <c r="AE82" s="1258"/>
      <c r="AF82" s="1259"/>
      <c r="AG82" s="1282"/>
      <c r="AH82" s="1283"/>
    </row>
    <row r="83" spans="2:35" ht="15" customHeight="1">
      <c r="D83" s="1256" t="s">
        <v>2492</v>
      </c>
      <c r="E83" s="1257"/>
      <c r="F83" s="1258"/>
      <c r="G83" s="1259"/>
      <c r="H83" s="1260"/>
      <c r="I83" s="1261"/>
      <c r="AC83" s="1256" t="s">
        <v>2492</v>
      </c>
      <c r="AD83" s="1257"/>
      <c r="AE83" s="1258"/>
      <c r="AF83" s="1259"/>
      <c r="AG83" s="1260"/>
      <c r="AH83" s="1261"/>
    </row>
    <row r="84" spans="2:35" ht="15" customHeight="1">
      <c r="D84" s="1256" t="s">
        <v>343</v>
      </c>
      <c r="E84" s="1257"/>
      <c r="F84" s="1258"/>
      <c r="G84" s="1265"/>
      <c r="H84" s="1266"/>
      <c r="I84" s="1267"/>
      <c r="J84" s="2" t="s">
        <v>55</v>
      </c>
      <c r="AC84" s="1256" t="s">
        <v>343</v>
      </c>
      <c r="AD84" s="1257"/>
      <c r="AE84" s="1258"/>
      <c r="AF84" s="1265"/>
      <c r="AG84" s="1266"/>
      <c r="AH84" s="1267"/>
      <c r="AI84" s="2" t="s">
        <v>55</v>
      </c>
    </row>
    <row r="85" spans="2:35" ht="15" customHeight="1">
      <c r="D85" s="1256" t="s">
        <v>56</v>
      </c>
      <c r="E85" s="1257"/>
      <c r="F85" s="1258"/>
      <c r="G85" s="1268"/>
      <c r="H85" s="1269"/>
      <c r="I85" s="1270"/>
      <c r="J85" s="2" t="s">
        <v>74</v>
      </c>
      <c r="AC85" s="1256" t="s">
        <v>56</v>
      </c>
      <c r="AD85" s="1257"/>
      <c r="AE85" s="1258"/>
      <c r="AF85" s="1268"/>
      <c r="AG85" s="1269"/>
      <c r="AH85" s="1270"/>
      <c r="AI85" s="2" t="s">
        <v>74</v>
      </c>
    </row>
    <row r="86" spans="2:35" ht="15" customHeight="1">
      <c r="D86" s="1284" t="s">
        <v>57</v>
      </c>
      <c r="E86" s="1285"/>
      <c r="F86" s="1286"/>
      <c r="G86" s="1249" t="str">
        <f>IF(G84="","",ROUNDDOWN(G84*G85,2))</f>
        <v/>
      </c>
      <c r="H86" s="1250"/>
      <c r="I86" s="1251"/>
      <c r="J86" s="2" t="s">
        <v>55</v>
      </c>
      <c r="AC86" s="1284" t="s">
        <v>57</v>
      </c>
      <c r="AD86" s="1285"/>
      <c r="AE86" s="1286"/>
      <c r="AF86" s="1249" t="str">
        <f>IF(AF84="","",ROUNDDOWN(AF84*AF85,2))</f>
        <v/>
      </c>
      <c r="AG86" s="1250"/>
      <c r="AH86" s="1251"/>
      <c r="AI86" s="2" t="s">
        <v>55</v>
      </c>
    </row>
    <row r="88" spans="2:35" ht="18" customHeight="1">
      <c r="C88" s="3" t="s">
        <v>3031</v>
      </c>
      <c r="D88" s="1287" t="s">
        <v>3027</v>
      </c>
      <c r="E88" s="1288"/>
      <c r="F88" s="1289"/>
      <c r="G88" s="1290"/>
      <c r="H88" s="1307"/>
      <c r="I88" s="1308"/>
      <c r="M88" s="785"/>
      <c r="N88" s="785"/>
      <c r="O88" s="785"/>
      <c r="P88" s="785"/>
      <c r="Q88" s="785"/>
      <c r="R88" s="785"/>
      <c r="S88" s="785"/>
      <c r="T88" s="785"/>
      <c r="U88" s="238"/>
      <c r="AB88" s="3" t="s">
        <v>2873</v>
      </c>
      <c r="AC88" s="1287" t="s">
        <v>3027</v>
      </c>
      <c r="AD88" s="1288"/>
      <c r="AE88" s="1289"/>
      <c r="AF88" s="1290"/>
      <c r="AG88" s="1307"/>
      <c r="AH88" s="1308"/>
    </row>
    <row r="89" spans="2:35" ht="15" customHeight="1">
      <c r="C89" s="3"/>
      <c r="D89" s="1256" t="s">
        <v>81</v>
      </c>
      <c r="E89" s="1257"/>
      <c r="F89" s="1258"/>
      <c r="G89" s="1259"/>
      <c r="H89" s="1280"/>
      <c r="I89" s="1281"/>
      <c r="AB89" s="3"/>
      <c r="AC89" s="1256" t="s">
        <v>81</v>
      </c>
      <c r="AD89" s="1257"/>
      <c r="AE89" s="1258"/>
      <c r="AF89" s="1259"/>
      <c r="AG89" s="1280"/>
      <c r="AH89" s="1281"/>
    </row>
    <row r="90" spans="2:35" ht="15" customHeight="1">
      <c r="D90" s="1256" t="s">
        <v>79</v>
      </c>
      <c r="E90" s="1257"/>
      <c r="F90" s="1258"/>
      <c r="G90" s="1259"/>
      <c r="H90" s="1282"/>
      <c r="I90" s="1283"/>
      <c r="AC90" s="1256" t="s">
        <v>79</v>
      </c>
      <c r="AD90" s="1257"/>
      <c r="AE90" s="1258"/>
      <c r="AF90" s="1259"/>
      <c r="AG90" s="1282"/>
      <c r="AH90" s="1283"/>
    </row>
    <row r="91" spans="2:35" ht="15" customHeight="1">
      <c r="D91" s="1256" t="s">
        <v>2492</v>
      </c>
      <c r="E91" s="1257"/>
      <c r="F91" s="1258"/>
      <c r="G91" s="1259"/>
      <c r="H91" s="1260"/>
      <c r="I91" s="1261"/>
      <c r="AC91" s="1256" t="s">
        <v>2492</v>
      </c>
      <c r="AD91" s="1257"/>
      <c r="AE91" s="1258"/>
      <c r="AF91" s="1259"/>
      <c r="AG91" s="1260"/>
      <c r="AH91" s="1261"/>
    </row>
    <row r="92" spans="2:35" ht="15" customHeight="1">
      <c r="D92" s="1256" t="s">
        <v>343</v>
      </c>
      <c r="E92" s="1257"/>
      <c r="F92" s="1258"/>
      <c r="G92" s="1265"/>
      <c r="H92" s="1266"/>
      <c r="I92" s="1267"/>
      <c r="J92" s="2" t="s">
        <v>55</v>
      </c>
      <c r="AC92" s="1256" t="s">
        <v>343</v>
      </c>
      <c r="AD92" s="1257"/>
      <c r="AE92" s="1258"/>
      <c r="AF92" s="1265"/>
      <c r="AG92" s="1266"/>
      <c r="AH92" s="1267"/>
      <c r="AI92" s="2" t="s">
        <v>55</v>
      </c>
    </row>
    <row r="93" spans="2:35" ht="15" customHeight="1">
      <c r="D93" s="1256" t="s">
        <v>56</v>
      </c>
      <c r="E93" s="1257"/>
      <c r="F93" s="1258"/>
      <c r="G93" s="1268"/>
      <c r="H93" s="1269"/>
      <c r="I93" s="1270"/>
      <c r="J93" s="2" t="s">
        <v>74</v>
      </c>
      <c r="AC93" s="1256" t="s">
        <v>56</v>
      </c>
      <c r="AD93" s="1257"/>
      <c r="AE93" s="1258"/>
      <c r="AF93" s="1268"/>
      <c r="AG93" s="1269"/>
      <c r="AH93" s="1270"/>
      <c r="AI93" s="2" t="s">
        <v>74</v>
      </c>
    </row>
    <row r="94" spans="2:35" ht="15" customHeight="1">
      <c r="D94" s="1284" t="s">
        <v>57</v>
      </c>
      <c r="E94" s="1285"/>
      <c r="F94" s="1286"/>
      <c r="G94" s="1249" t="str">
        <f>IF(G92="","",ROUNDDOWN(G92*G93,2))</f>
        <v/>
      </c>
      <c r="H94" s="1250"/>
      <c r="I94" s="1251"/>
      <c r="J94" s="2" t="s">
        <v>55</v>
      </c>
      <c r="AC94" s="1284" t="s">
        <v>57</v>
      </c>
      <c r="AD94" s="1285"/>
      <c r="AE94" s="1286"/>
      <c r="AF94" s="1249" t="str">
        <f>IF(AF92="","",ROUNDDOWN(AF92*AF93,2))</f>
        <v/>
      </c>
      <c r="AG94" s="1250"/>
      <c r="AH94" s="1251"/>
      <c r="AI94" s="2" t="s">
        <v>55</v>
      </c>
    </row>
    <row r="95" spans="2:35">
      <c r="D95" s="2" t="s">
        <v>2468</v>
      </c>
      <c r="AC95" s="2" t="s">
        <v>2468</v>
      </c>
    </row>
    <row r="96" spans="2:35" ht="18" customHeight="1">
      <c r="B96" s="2" t="s">
        <v>75</v>
      </c>
      <c r="AA96" s="2" t="s">
        <v>75</v>
      </c>
    </row>
    <row r="97" spans="3:35" ht="18" customHeight="1">
      <c r="C97" s="3" t="s">
        <v>451</v>
      </c>
      <c r="D97" s="1287" t="s">
        <v>3027</v>
      </c>
      <c r="E97" s="1288"/>
      <c r="F97" s="1289"/>
      <c r="G97" s="1290"/>
      <c r="H97" s="1291"/>
      <c r="I97" s="1292"/>
      <c r="M97" s="785"/>
      <c r="N97" s="785"/>
      <c r="O97" s="785"/>
      <c r="P97" s="785"/>
      <c r="Q97" s="785"/>
      <c r="R97" s="785"/>
      <c r="S97" s="785"/>
      <c r="T97" s="785"/>
      <c r="U97" s="238"/>
      <c r="AB97" s="3" t="s">
        <v>451</v>
      </c>
      <c r="AC97" s="1287" t="s">
        <v>3027</v>
      </c>
      <c r="AD97" s="1288"/>
      <c r="AE97" s="1289"/>
      <c r="AF97" s="1302" t="s">
        <v>3361</v>
      </c>
      <c r="AG97" s="1303"/>
      <c r="AH97" s="1304"/>
    </row>
    <row r="98" spans="3:35" ht="15" customHeight="1">
      <c r="C98" s="3"/>
      <c r="D98" s="1256" t="s">
        <v>81</v>
      </c>
      <c r="E98" s="1257"/>
      <c r="F98" s="1258"/>
      <c r="G98" s="1259"/>
      <c r="H98" s="1280"/>
      <c r="I98" s="1281"/>
      <c r="AB98" s="3"/>
      <c r="AC98" s="1256" t="s">
        <v>81</v>
      </c>
      <c r="AD98" s="1257"/>
      <c r="AE98" s="1258"/>
      <c r="AF98" s="1293" t="s">
        <v>3354</v>
      </c>
      <c r="AG98" s="1305"/>
      <c r="AH98" s="1306"/>
    </row>
    <row r="99" spans="3:35" ht="15" customHeight="1">
      <c r="D99" s="1256" t="s">
        <v>79</v>
      </c>
      <c r="E99" s="1257"/>
      <c r="F99" s="1258"/>
      <c r="G99" s="1259"/>
      <c r="H99" s="1282"/>
      <c r="I99" s="1283"/>
      <c r="AC99" s="1256" t="s">
        <v>79</v>
      </c>
      <c r="AD99" s="1257"/>
      <c r="AE99" s="1258"/>
      <c r="AF99" s="1293" t="s">
        <v>3362</v>
      </c>
      <c r="AG99" s="1294"/>
      <c r="AH99" s="1295"/>
    </row>
    <row r="100" spans="3:35" ht="15" customHeight="1">
      <c r="D100" s="1256" t="s">
        <v>2492</v>
      </c>
      <c r="E100" s="1257"/>
      <c r="F100" s="1258"/>
      <c r="G100" s="1259"/>
      <c r="H100" s="1260"/>
      <c r="I100" s="1261"/>
      <c r="AC100" s="1256" t="s">
        <v>2492</v>
      </c>
      <c r="AD100" s="1257"/>
      <c r="AE100" s="1258"/>
      <c r="AF100" s="1205" t="s">
        <v>3356</v>
      </c>
      <c r="AG100" s="1206"/>
      <c r="AH100" s="1207"/>
    </row>
    <row r="101" spans="3:35" ht="15" customHeight="1">
      <c r="D101" s="1256" t="s">
        <v>345</v>
      </c>
      <c r="E101" s="1257"/>
      <c r="F101" s="1258"/>
      <c r="G101" s="1265"/>
      <c r="H101" s="1266"/>
      <c r="I101" s="1267"/>
      <c r="J101" s="2" t="s">
        <v>76</v>
      </c>
      <c r="AC101" s="1256" t="s">
        <v>345</v>
      </c>
      <c r="AD101" s="1257"/>
      <c r="AE101" s="1258"/>
      <c r="AF101" s="1296">
        <v>10</v>
      </c>
      <c r="AG101" s="1297"/>
      <c r="AH101" s="1298"/>
      <c r="AI101" s="2" t="s">
        <v>76</v>
      </c>
    </row>
    <row r="102" spans="3:35" ht="15" customHeight="1">
      <c r="D102" s="1256" t="s">
        <v>56</v>
      </c>
      <c r="E102" s="1257"/>
      <c r="F102" s="1258"/>
      <c r="G102" s="1268"/>
      <c r="H102" s="1269"/>
      <c r="I102" s="1270"/>
      <c r="J102" s="2" t="s">
        <v>74</v>
      </c>
      <c r="AC102" s="1256" t="s">
        <v>56</v>
      </c>
      <c r="AD102" s="1257"/>
      <c r="AE102" s="1258"/>
      <c r="AF102" s="1299">
        <v>12</v>
      </c>
      <c r="AG102" s="1300"/>
      <c r="AH102" s="1301"/>
      <c r="AI102" s="2" t="s">
        <v>74</v>
      </c>
    </row>
    <row r="103" spans="3:35" ht="15" customHeight="1">
      <c r="D103" s="1284" t="s">
        <v>59</v>
      </c>
      <c r="E103" s="1285"/>
      <c r="F103" s="1286"/>
      <c r="G103" s="1249" t="str">
        <f>IF(G101="","",ROUNDDOWN(G101*G102,2))</f>
        <v/>
      </c>
      <c r="H103" s="1250"/>
      <c r="I103" s="1251"/>
      <c r="J103" s="2" t="s">
        <v>76</v>
      </c>
      <c r="AC103" s="1284" t="s">
        <v>59</v>
      </c>
      <c r="AD103" s="1285"/>
      <c r="AE103" s="1286"/>
      <c r="AF103" s="1249">
        <f>IF(AF101="","",ROUNDDOWN(AF101*AF102,2))</f>
        <v>120</v>
      </c>
      <c r="AG103" s="1250"/>
      <c r="AH103" s="1251"/>
      <c r="AI103" s="2" t="s">
        <v>76</v>
      </c>
    </row>
    <row r="105" spans="3:35" ht="18" customHeight="1">
      <c r="C105" s="3" t="s">
        <v>452</v>
      </c>
      <c r="D105" s="1274" t="s">
        <v>3027</v>
      </c>
      <c r="E105" s="1275"/>
      <c r="F105" s="1276"/>
      <c r="G105" s="1277"/>
      <c r="H105" s="1278"/>
      <c r="I105" s="1279"/>
      <c r="M105" s="785"/>
      <c r="N105" s="785"/>
      <c r="O105" s="785"/>
      <c r="P105" s="785"/>
      <c r="Q105" s="785"/>
      <c r="R105" s="785"/>
      <c r="S105" s="785"/>
      <c r="T105" s="785"/>
      <c r="U105" s="238"/>
      <c r="AB105" s="3" t="s">
        <v>452</v>
      </c>
      <c r="AC105" s="1274" t="s">
        <v>3027</v>
      </c>
      <c r="AD105" s="1275"/>
      <c r="AE105" s="1276"/>
      <c r="AF105" s="1277"/>
      <c r="AG105" s="1278"/>
      <c r="AH105" s="1279"/>
    </row>
    <row r="106" spans="3:35" ht="15" customHeight="1">
      <c r="C106" s="3"/>
      <c r="D106" s="1256" t="s">
        <v>81</v>
      </c>
      <c r="E106" s="1257"/>
      <c r="F106" s="1258"/>
      <c r="G106" s="1259"/>
      <c r="H106" s="1280"/>
      <c r="I106" s="1281"/>
      <c r="AB106" s="3"/>
      <c r="AC106" s="1256" t="s">
        <v>81</v>
      </c>
      <c r="AD106" s="1257"/>
      <c r="AE106" s="1258"/>
      <c r="AF106" s="1259"/>
      <c r="AG106" s="1280"/>
      <c r="AH106" s="1281"/>
    </row>
    <row r="107" spans="3:35" ht="15" customHeight="1">
      <c r="D107" s="1256" t="s">
        <v>79</v>
      </c>
      <c r="E107" s="1257"/>
      <c r="F107" s="1258"/>
      <c r="G107" s="1259"/>
      <c r="H107" s="1282"/>
      <c r="I107" s="1283"/>
      <c r="AC107" s="1256" t="s">
        <v>79</v>
      </c>
      <c r="AD107" s="1257"/>
      <c r="AE107" s="1258"/>
      <c r="AF107" s="1259"/>
      <c r="AG107" s="1282"/>
      <c r="AH107" s="1283"/>
    </row>
    <row r="108" spans="3:35" ht="15" customHeight="1">
      <c r="D108" s="1256" t="s">
        <v>2492</v>
      </c>
      <c r="E108" s="1257"/>
      <c r="F108" s="1258"/>
      <c r="G108" s="1259"/>
      <c r="H108" s="1260"/>
      <c r="I108" s="1261"/>
      <c r="AC108" s="1256" t="s">
        <v>2492</v>
      </c>
      <c r="AD108" s="1257"/>
      <c r="AE108" s="1258"/>
      <c r="AF108" s="1259"/>
      <c r="AG108" s="1260"/>
      <c r="AH108" s="1261"/>
    </row>
    <row r="109" spans="3:35" ht="15" customHeight="1">
      <c r="D109" s="1256" t="s">
        <v>345</v>
      </c>
      <c r="E109" s="1257"/>
      <c r="F109" s="1258"/>
      <c r="G109" s="1265"/>
      <c r="H109" s="1266"/>
      <c r="I109" s="1267"/>
      <c r="J109" s="2" t="s">
        <v>76</v>
      </c>
      <c r="AC109" s="1256" t="s">
        <v>345</v>
      </c>
      <c r="AD109" s="1257"/>
      <c r="AE109" s="1258"/>
      <c r="AF109" s="1265"/>
      <c r="AG109" s="1266"/>
      <c r="AH109" s="1267"/>
      <c r="AI109" s="2" t="s">
        <v>76</v>
      </c>
    </row>
    <row r="110" spans="3:35" ht="15" customHeight="1">
      <c r="D110" s="1256" t="s">
        <v>56</v>
      </c>
      <c r="E110" s="1257"/>
      <c r="F110" s="1258"/>
      <c r="G110" s="1268"/>
      <c r="H110" s="1269"/>
      <c r="I110" s="1270"/>
      <c r="J110" s="2" t="s">
        <v>74</v>
      </c>
      <c r="AC110" s="1256" t="s">
        <v>56</v>
      </c>
      <c r="AD110" s="1257"/>
      <c r="AE110" s="1258"/>
      <c r="AF110" s="1268"/>
      <c r="AG110" s="1269"/>
      <c r="AH110" s="1270"/>
      <c r="AI110" s="2" t="s">
        <v>74</v>
      </c>
    </row>
    <row r="111" spans="3:35" ht="15" customHeight="1">
      <c r="D111" s="1284" t="s">
        <v>59</v>
      </c>
      <c r="E111" s="1285"/>
      <c r="F111" s="1286"/>
      <c r="G111" s="1249" t="str">
        <f>IF(G109="","",ROUNDDOWN(G109*G110,2))</f>
        <v/>
      </c>
      <c r="H111" s="1250"/>
      <c r="I111" s="1251"/>
      <c r="J111" s="2" t="s">
        <v>76</v>
      </c>
      <c r="AC111" s="1284" t="s">
        <v>59</v>
      </c>
      <c r="AD111" s="1285"/>
      <c r="AE111" s="1286"/>
      <c r="AF111" s="1249" t="str">
        <f>IF(AF109="","",ROUNDDOWN(AF109*AF110,2))</f>
        <v/>
      </c>
      <c r="AG111" s="1250"/>
      <c r="AH111" s="1251"/>
      <c r="AI111" s="2" t="s">
        <v>76</v>
      </c>
    </row>
    <row r="113" spans="2:35" ht="18" customHeight="1">
      <c r="C113" s="3" t="s">
        <v>2873</v>
      </c>
      <c r="D113" s="1274" t="s">
        <v>3027</v>
      </c>
      <c r="E113" s="1275"/>
      <c r="F113" s="1276"/>
      <c r="G113" s="1277"/>
      <c r="H113" s="1278"/>
      <c r="I113" s="1279"/>
      <c r="M113" s="785"/>
      <c r="N113" s="785"/>
      <c r="O113" s="785"/>
      <c r="P113" s="785"/>
      <c r="Q113" s="785"/>
      <c r="R113" s="785"/>
      <c r="S113" s="785"/>
      <c r="T113" s="785"/>
      <c r="U113" s="238"/>
      <c r="AB113" s="3" t="s">
        <v>2873</v>
      </c>
      <c r="AC113" s="1274" t="s">
        <v>3027</v>
      </c>
      <c r="AD113" s="1275"/>
      <c r="AE113" s="1276"/>
      <c r="AF113" s="1277"/>
      <c r="AG113" s="1278"/>
      <c r="AH113" s="1279"/>
    </row>
    <row r="114" spans="2:35" ht="15" customHeight="1">
      <c r="C114" s="3"/>
      <c r="D114" s="1256" t="s">
        <v>81</v>
      </c>
      <c r="E114" s="1257"/>
      <c r="F114" s="1258"/>
      <c r="G114" s="1259"/>
      <c r="H114" s="1280"/>
      <c r="I114" s="1281"/>
      <c r="AB114" s="3"/>
      <c r="AC114" s="1256" t="s">
        <v>81</v>
      </c>
      <c r="AD114" s="1257"/>
      <c r="AE114" s="1258"/>
      <c r="AF114" s="1259"/>
      <c r="AG114" s="1280"/>
      <c r="AH114" s="1281"/>
    </row>
    <row r="115" spans="2:35" ht="15" customHeight="1">
      <c r="D115" s="1256" t="s">
        <v>79</v>
      </c>
      <c r="E115" s="1257"/>
      <c r="F115" s="1258"/>
      <c r="G115" s="1259"/>
      <c r="H115" s="1282"/>
      <c r="I115" s="1283"/>
      <c r="AC115" s="1256" t="s">
        <v>79</v>
      </c>
      <c r="AD115" s="1257"/>
      <c r="AE115" s="1258"/>
      <c r="AF115" s="1259"/>
      <c r="AG115" s="1282"/>
      <c r="AH115" s="1283"/>
    </row>
    <row r="116" spans="2:35" ht="15" customHeight="1">
      <c r="D116" s="1256" t="s">
        <v>2492</v>
      </c>
      <c r="E116" s="1257"/>
      <c r="F116" s="1258"/>
      <c r="G116" s="1259"/>
      <c r="H116" s="1260"/>
      <c r="I116" s="1261"/>
      <c r="AC116" s="1256" t="s">
        <v>2492</v>
      </c>
      <c r="AD116" s="1257"/>
      <c r="AE116" s="1258"/>
      <c r="AF116" s="1259"/>
      <c r="AG116" s="1260"/>
      <c r="AH116" s="1261"/>
    </row>
    <row r="117" spans="2:35" ht="15" customHeight="1">
      <c r="D117" s="1256" t="s">
        <v>345</v>
      </c>
      <c r="E117" s="1257"/>
      <c r="F117" s="1258"/>
      <c r="G117" s="1265"/>
      <c r="H117" s="1266"/>
      <c r="I117" s="1267"/>
      <c r="J117" s="2" t="s">
        <v>76</v>
      </c>
      <c r="AC117" s="1256" t="s">
        <v>345</v>
      </c>
      <c r="AD117" s="1257"/>
      <c r="AE117" s="1258"/>
      <c r="AF117" s="1265"/>
      <c r="AG117" s="1266"/>
      <c r="AH117" s="1267"/>
      <c r="AI117" s="2" t="s">
        <v>76</v>
      </c>
    </row>
    <row r="118" spans="2:35" ht="15" customHeight="1">
      <c r="D118" s="1256" t="s">
        <v>56</v>
      </c>
      <c r="E118" s="1257"/>
      <c r="F118" s="1258"/>
      <c r="G118" s="1268"/>
      <c r="H118" s="1269"/>
      <c r="I118" s="1270"/>
      <c r="J118" s="2" t="s">
        <v>74</v>
      </c>
      <c r="AC118" s="1256" t="s">
        <v>56</v>
      </c>
      <c r="AD118" s="1257"/>
      <c r="AE118" s="1258"/>
      <c r="AF118" s="1268"/>
      <c r="AG118" s="1269"/>
      <c r="AH118" s="1270"/>
      <c r="AI118" s="2" t="s">
        <v>74</v>
      </c>
    </row>
    <row r="119" spans="2:35" ht="15" customHeight="1">
      <c r="D119" s="1284" t="s">
        <v>59</v>
      </c>
      <c r="E119" s="1285"/>
      <c r="F119" s="1286"/>
      <c r="G119" s="1249" t="str">
        <f>IF(G117="","",ROUNDDOWN(G117*G118,2))</f>
        <v/>
      </c>
      <c r="H119" s="1250"/>
      <c r="I119" s="1251"/>
      <c r="J119" s="2" t="s">
        <v>76</v>
      </c>
      <c r="AC119" s="1284" t="s">
        <v>59</v>
      </c>
      <c r="AD119" s="1285"/>
      <c r="AE119" s="1286"/>
      <c r="AF119" s="1249" t="str">
        <f>IF(AF117="","",ROUNDDOWN(AF117*AF118,2))</f>
        <v/>
      </c>
      <c r="AG119" s="1250"/>
      <c r="AH119" s="1251"/>
      <c r="AI119" s="2" t="s">
        <v>76</v>
      </c>
    </row>
    <row r="122" spans="2:35" ht="18" customHeight="1">
      <c r="B122" s="2" t="s">
        <v>2387</v>
      </c>
      <c r="AA122" s="2" t="s">
        <v>2387</v>
      </c>
    </row>
    <row r="123" spans="2:35" ht="18" customHeight="1">
      <c r="C123" s="3" t="s">
        <v>451</v>
      </c>
      <c r="D123" s="1287" t="s">
        <v>3027</v>
      </c>
      <c r="E123" s="1288"/>
      <c r="F123" s="1289"/>
      <c r="G123" s="1290"/>
      <c r="H123" s="1291"/>
      <c r="I123" s="1292"/>
      <c r="M123" s="785"/>
      <c r="N123" s="785"/>
      <c r="O123" s="785"/>
      <c r="P123" s="785"/>
      <c r="Q123" s="785"/>
      <c r="R123" s="785"/>
      <c r="S123" s="785"/>
      <c r="T123" s="785"/>
      <c r="U123" s="238"/>
      <c r="AB123" s="3" t="s">
        <v>451</v>
      </c>
      <c r="AC123" s="1287" t="s">
        <v>3027</v>
      </c>
      <c r="AD123" s="1288"/>
      <c r="AE123" s="1289"/>
      <c r="AF123" s="1290"/>
      <c r="AG123" s="1291"/>
      <c r="AH123" s="1292"/>
    </row>
    <row r="124" spans="2:35" ht="17.100000000000001" customHeight="1">
      <c r="C124" s="3"/>
      <c r="D124" s="1262" t="s">
        <v>81</v>
      </c>
      <c r="E124" s="1263"/>
      <c r="F124" s="1264"/>
      <c r="G124" s="1259"/>
      <c r="H124" s="1280"/>
      <c r="I124" s="1281"/>
      <c r="AB124" s="3"/>
      <c r="AC124" s="1262" t="s">
        <v>81</v>
      </c>
      <c r="AD124" s="1263"/>
      <c r="AE124" s="1264"/>
      <c r="AF124" s="1259"/>
      <c r="AG124" s="1280"/>
      <c r="AH124" s="1281"/>
    </row>
    <row r="125" spans="2:35" ht="17.100000000000001" customHeight="1">
      <c r="D125" s="1262" t="s">
        <v>79</v>
      </c>
      <c r="E125" s="1263"/>
      <c r="F125" s="1264"/>
      <c r="G125" s="1259"/>
      <c r="H125" s="1282"/>
      <c r="I125" s="1283"/>
      <c r="AC125" s="1262" t="s">
        <v>79</v>
      </c>
      <c r="AD125" s="1263"/>
      <c r="AE125" s="1264"/>
      <c r="AF125" s="1259"/>
      <c r="AG125" s="1282"/>
      <c r="AH125" s="1283"/>
    </row>
    <row r="126" spans="2:35" ht="17.100000000000001" customHeight="1">
      <c r="D126" s="1256" t="s">
        <v>2492</v>
      </c>
      <c r="E126" s="1257"/>
      <c r="F126" s="1258"/>
      <c r="G126" s="1259"/>
      <c r="H126" s="1260"/>
      <c r="I126" s="1261"/>
      <c r="AC126" s="1256" t="s">
        <v>2492</v>
      </c>
      <c r="AD126" s="1257"/>
      <c r="AE126" s="1258"/>
      <c r="AF126" s="1259"/>
      <c r="AG126" s="1260"/>
      <c r="AH126" s="1261"/>
    </row>
    <row r="127" spans="2:35" ht="17.100000000000001" customHeight="1">
      <c r="D127" s="1262" t="s">
        <v>346</v>
      </c>
      <c r="E127" s="1263"/>
      <c r="F127" s="1264"/>
      <c r="G127" s="1265"/>
      <c r="H127" s="1266"/>
      <c r="I127" s="1267"/>
      <c r="J127" s="2" t="s">
        <v>55</v>
      </c>
      <c r="AC127" s="1262" t="s">
        <v>346</v>
      </c>
      <c r="AD127" s="1263"/>
      <c r="AE127" s="1264"/>
      <c r="AF127" s="1265"/>
      <c r="AG127" s="1266"/>
      <c r="AH127" s="1267"/>
      <c r="AI127" s="2" t="s">
        <v>55</v>
      </c>
    </row>
    <row r="128" spans="2:35" ht="17.100000000000001" customHeight="1">
      <c r="D128" s="1262" t="s">
        <v>469</v>
      </c>
      <c r="E128" s="1263"/>
      <c r="F128" s="1264"/>
      <c r="G128" s="1265"/>
      <c r="H128" s="1266"/>
      <c r="I128" s="1267"/>
      <c r="J128" s="2" t="s">
        <v>76</v>
      </c>
      <c r="AC128" s="1262" t="s">
        <v>469</v>
      </c>
      <c r="AD128" s="1263"/>
      <c r="AE128" s="1264"/>
      <c r="AF128" s="1265"/>
      <c r="AG128" s="1266"/>
      <c r="AH128" s="1267"/>
      <c r="AI128" s="2" t="s">
        <v>76</v>
      </c>
    </row>
    <row r="129" spans="3:35" ht="17.100000000000001" customHeight="1">
      <c r="D129" s="1262" t="s">
        <v>56</v>
      </c>
      <c r="E129" s="1263"/>
      <c r="F129" s="1264"/>
      <c r="G129" s="1268"/>
      <c r="H129" s="1269"/>
      <c r="I129" s="1270"/>
      <c r="J129" s="2" t="s">
        <v>74</v>
      </c>
      <c r="AC129" s="1262" t="s">
        <v>56</v>
      </c>
      <c r="AD129" s="1263"/>
      <c r="AE129" s="1264"/>
      <c r="AF129" s="1268"/>
      <c r="AG129" s="1269"/>
      <c r="AH129" s="1270"/>
      <c r="AI129" s="2" t="s">
        <v>74</v>
      </c>
    </row>
    <row r="130" spans="3:35" ht="17.100000000000001" customHeight="1">
      <c r="D130" s="1262" t="s">
        <v>77</v>
      </c>
      <c r="E130" s="1263"/>
      <c r="F130" s="1264"/>
      <c r="G130" s="1271" t="str">
        <f>IF(G127="","",ROUNDDOWN(G127*G129,2))</f>
        <v/>
      </c>
      <c r="H130" s="1272"/>
      <c r="I130" s="1273"/>
      <c r="J130" s="2" t="s">
        <v>55</v>
      </c>
      <c r="AC130" s="1262" t="s">
        <v>77</v>
      </c>
      <c r="AD130" s="1263"/>
      <c r="AE130" s="1264"/>
      <c r="AF130" s="1271" t="str">
        <f>IF(AF127="","",ROUNDDOWN(AF127*AF129,2))</f>
        <v/>
      </c>
      <c r="AG130" s="1272"/>
      <c r="AH130" s="1273"/>
      <c r="AI130" s="2" t="s">
        <v>55</v>
      </c>
    </row>
    <row r="131" spans="3:35" ht="17.100000000000001" customHeight="1">
      <c r="D131" s="1246" t="s">
        <v>59</v>
      </c>
      <c r="E131" s="1247"/>
      <c r="F131" s="1248"/>
      <c r="G131" s="1249" t="str">
        <f>IF(G128="","",ROUNDDOWN(G128*G129,2))</f>
        <v/>
      </c>
      <c r="H131" s="1250"/>
      <c r="I131" s="1251"/>
      <c r="J131" s="2" t="s">
        <v>76</v>
      </c>
      <c r="AC131" s="1246" t="s">
        <v>59</v>
      </c>
      <c r="AD131" s="1247"/>
      <c r="AE131" s="1248"/>
      <c r="AF131" s="1249" t="str">
        <f>IF(AF128="","",ROUNDDOWN(AF128*AF129,2))</f>
        <v/>
      </c>
      <c r="AG131" s="1250"/>
      <c r="AH131" s="1251"/>
      <c r="AI131" s="2" t="s">
        <v>76</v>
      </c>
    </row>
    <row r="133" spans="3:35" ht="18" customHeight="1">
      <c r="C133" s="3" t="s">
        <v>452</v>
      </c>
      <c r="D133" s="1274" t="s">
        <v>3027</v>
      </c>
      <c r="E133" s="1275"/>
      <c r="F133" s="1276"/>
      <c r="G133" s="1277"/>
      <c r="H133" s="1278"/>
      <c r="I133" s="1279"/>
      <c r="M133" s="785"/>
      <c r="N133" s="785"/>
      <c r="O133" s="785"/>
      <c r="P133" s="785"/>
      <c r="Q133" s="785"/>
      <c r="R133" s="785"/>
      <c r="S133" s="785"/>
      <c r="T133" s="785"/>
      <c r="U133" s="238"/>
      <c r="AB133" s="3" t="s">
        <v>452</v>
      </c>
      <c r="AC133" s="1274" t="s">
        <v>3027</v>
      </c>
      <c r="AD133" s="1275"/>
      <c r="AE133" s="1276"/>
      <c r="AF133" s="1277"/>
      <c r="AG133" s="1278"/>
      <c r="AH133" s="1279"/>
    </row>
    <row r="134" spans="3:35" ht="17.100000000000001" customHeight="1">
      <c r="C134" s="3"/>
      <c r="D134" s="1262" t="s">
        <v>81</v>
      </c>
      <c r="E134" s="1263"/>
      <c r="F134" s="1264"/>
      <c r="G134" s="1259"/>
      <c r="H134" s="1280"/>
      <c r="I134" s="1281"/>
      <c r="AB134" s="3"/>
      <c r="AC134" s="1262" t="s">
        <v>81</v>
      </c>
      <c r="AD134" s="1263"/>
      <c r="AE134" s="1264"/>
      <c r="AF134" s="1259"/>
      <c r="AG134" s="1280"/>
      <c r="AH134" s="1281"/>
    </row>
    <row r="135" spans="3:35" ht="17.100000000000001" customHeight="1">
      <c r="D135" s="1262" t="s">
        <v>79</v>
      </c>
      <c r="E135" s="1263"/>
      <c r="F135" s="1264"/>
      <c r="G135" s="1259"/>
      <c r="H135" s="1282"/>
      <c r="I135" s="1283"/>
      <c r="AC135" s="1262" t="s">
        <v>79</v>
      </c>
      <c r="AD135" s="1263"/>
      <c r="AE135" s="1264"/>
      <c r="AF135" s="1259"/>
      <c r="AG135" s="1282"/>
      <c r="AH135" s="1283"/>
    </row>
    <row r="136" spans="3:35" ht="17.100000000000001" customHeight="1">
      <c r="D136" s="1256" t="s">
        <v>2492</v>
      </c>
      <c r="E136" s="1257"/>
      <c r="F136" s="1258"/>
      <c r="G136" s="1259"/>
      <c r="H136" s="1260"/>
      <c r="I136" s="1261"/>
      <c r="AC136" s="1256" t="s">
        <v>2492</v>
      </c>
      <c r="AD136" s="1257"/>
      <c r="AE136" s="1258"/>
      <c r="AF136" s="1259"/>
      <c r="AG136" s="1260"/>
      <c r="AH136" s="1261"/>
    </row>
    <row r="137" spans="3:35" ht="17.100000000000001" customHeight="1">
      <c r="D137" s="1262" t="s">
        <v>346</v>
      </c>
      <c r="E137" s="1263"/>
      <c r="F137" s="1264"/>
      <c r="G137" s="1265"/>
      <c r="H137" s="1266"/>
      <c r="I137" s="1267"/>
      <c r="J137" s="2" t="s">
        <v>55</v>
      </c>
      <c r="AC137" s="1262" t="s">
        <v>346</v>
      </c>
      <c r="AD137" s="1263"/>
      <c r="AE137" s="1264"/>
      <c r="AF137" s="1265"/>
      <c r="AG137" s="1266"/>
      <c r="AH137" s="1267"/>
      <c r="AI137" s="2" t="s">
        <v>55</v>
      </c>
    </row>
    <row r="138" spans="3:35" ht="17.100000000000001" customHeight="1">
      <c r="D138" s="1262" t="s">
        <v>469</v>
      </c>
      <c r="E138" s="1263"/>
      <c r="F138" s="1264"/>
      <c r="G138" s="1265"/>
      <c r="H138" s="1266"/>
      <c r="I138" s="1267"/>
      <c r="J138" s="2" t="s">
        <v>76</v>
      </c>
      <c r="AC138" s="1262" t="s">
        <v>469</v>
      </c>
      <c r="AD138" s="1263"/>
      <c r="AE138" s="1264"/>
      <c r="AF138" s="1265"/>
      <c r="AG138" s="1266"/>
      <c r="AH138" s="1267"/>
      <c r="AI138" s="2" t="s">
        <v>76</v>
      </c>
    </row>
    <row r="139" spans="3:35" ht="17.100000000000001" customHeight="1">
      <c r="D139" s="1262" t="s">
        <v>56</v>
      </c>
      <c r="E139" s="1263"/>
      <c r="F139" s="1264"/>
      <c r="G139" s="1268"/>
      <c r="H139" s="1269"/>
      <c r="I139" s="1270"/>
      <c r="J139" s="2" t="s">
        <v>74</v>
      </c>
      <c r="AC139" s="1262" t="s">
        <v>56</v>
      </c>
      <c r="AD139" s="1263"/>
      <c r="AE139" s="1264"/>
      <c r="AF139" s="1268"/>
      <c r="AG139" s="1269"/>
      <c r="AH139" s="1270"/>
      <c r="AI139" s="2" t="s">
        <v>74</v>
      </c>
    </row>
    <row r="140" spans="3:35" ht="17.100000000000001" customHeight="1">
      <c r="D140" s="1262" t="s">
        <v>77</v>
      </c>
      <c r="E140" s="1263"/>
      <c r="F140" s="1264"/>
      <c r="G140" s="1271" t="str">
        <f>IF(G137="","",ROUNDDOWN(G137*G139,2))</f>
        <v/>
      </c>
      <c r="H140" s="1272"/>
      <c r="I140" s="1273"/>
      <c r="J140" s="2" t="s">
        <v>55</v>
      </c>
      <c r="AC140" s="1262" t="s">
        <v>77</v>
      </c>
      <c r="AD140" s="1263"/>
      <c r="AE140" s="1264"/>
      <c r="AF140" s="1271" t="str">
        <f>IF(AF137="","",ROUNDDOWN(AF137*AF139,2))</f>
        <v/>
      </c>
      <c r="AG140" s="1272"/>
      <c r="AH140" s="1273"/>
      <c r="AI140" s="2" t="s">
        <v>55</v>
      </c>
    </row>
    <row r="141" spans="3:35" ht="17.100000000000001" customHeight="1">
      <c r="D141" s="1246" t="s">
        <v>59</v>
      </c>
      <c r="E141" s="1247"/>
      <c r="F141" s="1248"/>
      <c r="G141" s="1249" t="str">
        <f>IF(G138="","",ROUNDDOWN(G138*G139,2))</f>
        <v/>
      </c>
      <c r="H141" s="1250"/>
      <c r="I141" s="1251"/>
      <c r="J141" s="2" t="s">
        <v>76</v>
      </c>
      <c r="AC141" s="1246" t="s">
        <v>59</v>
      </c>
      <c r="AD141" s="1247"/>
      <c r="AE141" s="1248"/>
      <c r="AF141" s="1249" t="str">
        <f>IF(AF138="","",ROUNDDOWN(AF138*AF139,2))</f>
        <v/>
      </c>
      <c r="AG141" s="1250"/>
      <c r="AH141" s="1251"/>
      <c r="AI141" s="2" t="s">
        <v>76</v>
      </c>
    </row>
    <row r="143" spans="3:35" ht="18" customHeight="1">
      <c r="C143" s="3" t="s">
        <v>2873</v>
      </c>
      <c r="D143" s="1274" t="s">
        <v>3027</v>
      </c>
      <c r="E143" s="1275"/>
      <c r="F143" s="1276"/>
      <c r="G143" s="1277"/>
      <c r="H143" s="1278"/>
      <c r="I143" s="1279"/>
      <c r="M143" s="785"/>
      <c r="N143" s="785"/>
      <c r="O143" s="785"/>
      <c r="P143" s="785"/>
      <c r="Q143" s="785"/>
      <c r="R143" s="785"/>
      <c r="S143" s="785"/>
      <c r="T143" s="785"/>
      <c r="U143" s="238"/>
      <c r="AB143" s="3" t="s">
        <v>2873</v>
      </c>
      <c r="AC143" s="1274" t="s">
        <v>3027</v>
      </c>
      <c r="AD143" s="1275"/>
      <c r="AE143" s="1276"/>
      <c r="AF143" s="1277"/>
      <c r="AG143" s="1278"/>
      <c r="AH143" s="1279"/>
    </row>
    <row r="144" spans="3:35" ht="17.100000000000001" customHeight="1">
      <c r="C144" s="3"/>
      <c r="D144" s="1262" t="s">
        <v>81</v>
      </c>
      <c r="E144" s="1263"/>
      <c r="F144" s="1264"/>
      <c r="G144" s="1259"/>
      <c r="H144" s="1280"/>
      <c r="I144" s="1281"/>
      <c r="AB144" s="3"/>
      <c r="AC144" s="1262" t="s">
        <v>81</v>
      </c>
      <c r="AD144" s="1263"/>
      <c r="AE144" s="1264"/>
      <c r="AF144" s="1259"/>
      <c r="AG144" s="1280"/>
      <c r="AH144" s="1281"/>
    </row>
    <row r="145" spans="2:35" ht="17.100000000000001" customHeight="1">
      <c r="D145" s="1262" t="s">
        <v>79</v>
      </c>
      <c r="E145" s="1263"/>
      <c r="F145" s="1264"/>
      <c r="G145" s="1259"/>
      <c r="H145" s="1282"/>
      <c r="I145" s="1283"/>
      <c r="AC145" s="1262" t="s">
        <v>79</v>
      </c>
      <c r="AD145" s="1263"/>
      <c r="AE145" s="1264"/>
      <c r="AF145" s="1259"/>
      <c r="AG145" s="1282"/>
      <c r="AH145" s="1283"/>
    </row>
    <row r="146" spans="2:35" ht="17.100000000000001" customHeight="1">
      <c r="D146" s="1256" t="s">
        <v>2492</v>
      </c>
      <c r="E146" s="1257"/>
      <c r="F146" s="1258"/>
      <c r="G146" s="1259"/>
      <c r="H146" s="1260"/>
      <c r="I146" s="1261"/>
      <c r="AC146" s="1256" t="s">
        <v>2492</v>
      </c>
      <c r="AD146" s="1257"/>
      <c r="AE146" s="1258"/>
      <c r="AF146" s="1259"/>
      <c r="AG146" s="1260"/>
      <c r="AH146" s="1261"/>
    </row>
    <row r="147" spans="2:35" ht="17.100000000000001" customHeight="1">
      <c r="D147" s="1262" t="s">
        <v>346</v>
      </c>
      <c r="E147" s="1263"/>
      <c r="F147" s="1264"/>
      <c r="G147" s="1265"/>
      <c r="H147" s="1266"/>
      <c r="I147" s="1267"/>
      <c r="J147" s="2" t="s">
        <v>55</v>
      </c>
      <c r="AC147" s="1262" t="s">
        <v>346</v>
      </c>
      <c r="AD147" s="1263"/>
      <c r="AE147" s="1264"/>
      <c r="AF147" s="1265"/>
      <c r="AG147" s="1266"/>
      <c r="AH147" s="1267"/>
      <c r="AI147" s="2" t="s">
        <v>55</v>
      </c>
    </row>
    <row r="148" spans="2:35" ht="17.100000000000001" customHeight="1">
      <c r="D148" s="1262" t="s">
        <v>469</v>
      </c>
      <c r="E148" s="1263"/>
      <c r="F148" s="1264"/>
      <c r="G148" s="1265"/>
      <c r="H148" s="1266"/>
      <c r="I148" s="1267"/>
      <c r="J148" s="2" t="s">
        <v>76</v>
      </c>
      <c r="AC148" s="1262" t="s">
        <v>469</v>
      </c>
      <c r="AD148" s="1263"/>
      <c r="AE148" s="1264"/>
      <c r="AF148" s="1265"/>
      <c r="AG148" s="1266"/>
      <c r="AH148" s="1267"/>
      <c r="AI148" s="2" t="s">
        <v>76</v>
      </c>
    </row>
    <row r="149" spans="2:35" ht="17.100000000000001" customHeight="1">
      <c r="D149" s="1262" t="s">
        <v>56</v>
      </c>
      <c r="E149" s="1263"/>
      <c r="F149" s="1264"/>
      <c r="G149" s="1268"/>
      <c r="H149" s="1269"/>
      <c r="I149" s="1270"/>
      <c r="J149" s="2" t="s">
        <v>74</v>
      </c>
      <c r="AC149" s="1262" t="s">
        <v>56</v>
      </c>
      <c r="AD149" s="1263"/>
      <c r="AE149" s="1264"/>
      <c r="AF149" s="1268"/>
      <c r="AG149" s="1269"/>
      <c r="AH149" s="1270"/>
      <c r="AI149" s="2" t="s">
        <v>74</v>
      </c>
    </row>
    <row r="150" spans="2:35" ht="17.100000000000001" customHeight="1">
      <c r="D150" s="1262" t="s">
        <v>77</v>
      </c>
      <c r="E150" s="1263"/>
      <c r="F150" s="1264"/>
      <c r="G150" s="1271" t="str">
        <f>IF(G147="","",ROUNDDOWN(G147*G149,2))</f>
        <v/>
      </c>
      <c r="H150" s="1272"/>
      <c r="I150" s="1273"/>
      <c r="J150" s="2" t="s">
        <v>55</v>
      </c>
      <c r="AC150" s="1262" t="s">
        <v>77</v>
      </c>
      <c r="AD150" s="1263"/>
      <c r="AE150" s="1264"/>
      <c r="AF150" s="1271" t="str">
        <f>IF(AF147="","",ROUNDDOWN(AF147*AF149,2))</f>
        <v/>
      </c>
      <c r="AG150" s="1272"/>
      <c r="AH150" s="1273"/>
      <c r="AI150" s="2" t="s">
        <v>55</v>
      </c>
    </row>
    <row r="151" spans="2:35" ht="17.100000000000001" customHeight="1">
      <c r="D151" s="1246" t="s">
        <v>59</v>
      </c>
      <c r="E151" s="1247"/>
      <c r="F151" s="1248"/>
      <c r="G151" s="1249" t="str">
        <f>IF(G148="","",ROUNDDOWN(G148*G149,2))</f>
        <v/>
      </c>
      <c r="H151" s="1250"/>
      <c r="I151" s="1251"/>
      <c r="J151" s="2" t="s">
        <v>76</v>
      </c>
      <c r="AC151" s="1246" t="s">
        <v>59</v>
      </c>
      <c r="AD151" s="1247"/>
      <c r="AE151" s="1248"/>
      <c r="AF151" s="1249" t="str">
        <f>IF(AF148="","",ROUNDDOWN(AF148*AF149,2))</f>
        <v/>
      </c>
      <c r="AG151" s="1250"/>
      <c r="AH151" s="1251"/>
      <c r="AI151" s="2" t="s">
        <v>76</v>
      </c>
    </row>
    <row r="153" spans="2:35">
      <c r="C153" s="2" t="s">
        <v>2461</v>
      </c>
      <c r="G153" s="36"/>
      <c r="H153" s="36"/>
      <c r="AB153" s="2" t="s">
        <v>2461</v>
      </c>
      <c r="AF153" s="36"/>
      <c r="AG153" s="36"/>
    </row>
    <row r="154" spans="2:35">
      <c r="C154" s="143"/>
      <c r="D154" s="35" t="s">
        <v>2462</v>
      </c>
      <c r="E154" s="35"/>
      <c r="F154" s="35"/>
      <c r="G154" s="35" t="s">
        <v>3119</v>
      </c>
      <c r="H154" s="35"/>
      <c r="AB154" s="143"/>
      <c r="AC154" s="35" t="s">
        <v>2462</v>
      </c>
      <c r="AD154" s="35"/>
      <c r="AE154" s="35"/>
      <c r="AF154" s="35" t="s">
        <v>3119</v>
      </c>
      <c r="AG154" s="35"/>
    </row>
    <row r="155" spans="2:35">
      <c r="C155" s="143"/>
      <c r="D155" s="35" t="s">
        <v>2463</v>
      </c>
      <c r="E155" s="35"/>
      <c r="F155" s="35"/>
      <c r="G155" s="35" t="s">
        <v>2450</v>
      </c>
      <c r="H155" s="35"/>
      <c r="I155" s="35"/>
      <c r="J155" s="35"/>
      <c r="AB155" s="143"/>
      <c r="AC155" s="35" t="s">
        <v>2463</v>
      </c>
      <c r="AD155" s="35"/>
      <c r="AE155" s="35"/>
      <c r="AF155" s="35" t="s">
        <v>2450</v>
      </c>
      <c r="AG155" s="35"/>
      <c r="AH155" s="35"/>
      <c r="AI155" s="35"/>
    </row>
    <row r="156" spans="2:35">
      <c r="C156" s="143"/>
      <c r="D156" s="35" t="s">
        <v>2464</v>
      </c>
      <c r="E156" s="35"/>
      <c r="F156" s="35"/>
      <c r="G156" s="35" t="s">
        <v>2451</v>
      </c>
      <c r="H156" s="35"/>
      <c r="I156" s="35"/>
      <c r="J156" s="35"/>
      <c r="AB156" s="143"/>
      <c r="AC156" s="35" t="s">
        <v>2464</v>
      </c>
      <c r="AD156" s="35"/>
      <c r="AE156" s="35"/>
      <c r="AF156" s="35" t="s">
        <v>2451</v>
      </c>
      <c r="AG156" s="35"/>
      <c r="AH156" s="35"/>
      <c r="AI156" s="35"/>
    </row>
    <row r="157" spans="2:35">
      <c r="C157" s="143"/>
      <c r="H157" s="35"/>
      <c r="I157" s="35"/>
      <c r="J157" s="35"/>
      <c r="AB157" s="143"/>
      <c r="AG157" s="35"/>
      <c r="AH157" s="35"/>
      <c r="AI157" s="35"/>
    </row>
    <row r="158" spans="2:35">
      <c r="G158" s="36"/>
      <c r="H158" s="36"/>
      <c r="I158" s="36"/>
      <c r="J158" s="36"/>
      <c r="AF158" s="36"/>
      <c r="AG158" s="36"/>
      <c r="AH158" s="36"/>
      <c r="AI158" s="36"/>
    </row>
    <row r="159" spans="2:35">
      <c r="G159" s="36"/>
      <c r="H159" s="36"/>
      <c r="I159" s="36"/>
      <c r="J159" s="36"/>
      <c r="AF159" s="36"/>
      <c r="AG159" s="36"/>
      <c r="AH159" s="36"/>
      <c r="AI159" s="36"/>
    </row>
    <row r="160" spans="2:35" ht="18" customHeight="1">
      <c r="B160" s="2" t="s">
        <v>401</v>
      </c>
      <c r="AA160" s="2" t="s">
        <v>401</v>
      </c>
    </row>
    <row r="161" spans="2:35" ht="21" customHeight="1">
      <c r="B161" s="36" t="s">
        <v>3120</v>
      </c>
      <c r="D161" s="3"/>
      <c r="J161" s="10"/>
      <c r="AA161" s="36" t="s">
        <v>3120</v>
      </c>
      <c r="AC161" s="3"/>
      <c r="AI161" s="10"/>
    </row>
    <row r="162" spans="2:35" ht="26.4" customHeight="1">
      <c r="C162" s="1050"/>
      <c r="D162" s="1083"/>
      <c r="E162" s="97" t="s">
        <v>87</v>
      </c>
      <c r="F162" s="97" t="s">
        <v>88</v>
      </c>
      <c r="G162" s="97" t="s">
        <v>89</v>
      </c>
      <c r="H162" s="97" t="s">
        <v>90</v>
      </c>
      <c r="I162" s="97" t="s">
        <v>91</v>
      </c>
      <c r="J162" s="97" t="s">
        <v>92</v>
      </c>
      <c r="AB162" s="1050"/>
      <c r="AC162" s="1083"/>
      <c r="AD162" s="97" t="s">
        <v>87</v>
      </c>
      <c r="AE162" s="97" t="s">
        <v>88</v>
      </c>
      <c r="AF162" s="97" t="s">
        <v>89</v>
      </c>
      <c r="AG162" s="97" t="s">
        <v>90</v>
      </c>
      <c r="AH162" s="97" t="s">
        <v>91</v>
      </c>
      <c r="AI162" s="97" t="s">
        <v>92</v>
      </c>
    </row>
    <row r="163" spans="2:35" ht="26.4" customHeight="1">
      <c r="C163" s="1071" t="s">
        <v>99</v>
      </c>
      <c r="D163" s="1240"/>
      <c r="E163" s="294"/>
      <c r="F163" s="294"/>
      <c r="G163" s="294"/>
      <c r="H163" s="294"/>
      <c r="I163" s="294"/>
      <c r="J163" s="294"/>
      <c r="AB163" s="1071" t="s">
        <v>99</v>
      </c>
      <c r="AC163" s="1240"/>
      <c r="AD163" s="954">
        <v>7000</v>
      </c>
      <c r="AE163" s="954">
        <v>8000</v>
      </c>
      <c r="AF163" s="954">
        <v>9000</v>
      </c>
      <c r="AG163" s="954">
        <v>10000</v>
      </c>
      <c r="AH163" s="954">
        <v>11000</v>
      </c>
      <c r="AI163" s="954">
        <v>10000</v>
      </c>
    </row>
    <row r="164" spans="2:35" ht="26.4" customHeight="1">
      <c r="C164" s="1071" t="s">
        <v>100</v>
      </c>
      <c r="D164" s="1240"/>
      <c r="E164" s="298"/>
      <c r="F164" s="298"/>
      <c r="G164" s="298"/>
      <c r="H164" s="298"/>
      <c r="I164" s="298"/>
      <c r="J164" s="298"/>
      <c r="AB164" s="1071" t="s">
        <v>100</v>
      </c>
      <c r="AC164" s="1240"/>
      <c r="AD164" s="955">
        <v>2500</v>
      </c>
      <c r="AE164" s="955">
        <v>2600</v>
      </c>
      <c r="AF164" s="955">
        <v>2700</v>
      </c>
      <c r="AG164" s="955">
        <v>2800</v>
      </c>
      <c r="AH164" s="955">
        <v>2900</v>
      </c>
      <c r="AI164" s="955">
        <v>2800</v>
      </c>
    </row>
    <row r="165" spans="2:35" ht="26.4" customHeight="1" thickBot="1">
      <c r="C165" s="1252" t="s">
        <v>101</v>
      </c>
      <c r="D165" s="1253"/>
      <c r="E165" s="296" t="str">
        <f t="shared" ref="E165:J165" si="0">IF(E163="","",E163-E164)</f>
        <v/>
      </c>
      <c r="F165" s="296" t="str">
        <f t="shared" si="0"/>
        <v/>
      </c>
      <c r="G165" s="296" t="str">
        <f t="shared" si="0"/>
        <v/>
      </c>
      <c r="H165" s="296" t="str">
        <f t="shared" si="0"/>
        <v/>
      </c>
      <c r="I165" s="296" t="str">
        <f t="shared" si="0"/>
        <v/>
      </c>
      <c r="J165" s="296" t="str">
        <f t="shared" si="0"/>
        <v/>
      </c>
      <c r="AB165" s="1252" t="s">
        <v>101</v>
      </c>
      <c r="AC165" s="1253"/>
      <c r="AD165" s="296">
        <f t="shared" ref="AD165:AI165" si="1">IF(AD163="","",AD163-AD164)</f>
        <v>4500</v>
      </c>
      <c r="AE165" s="296">
        <f t="shared" si="1"/>
        <v>5400</v>
      </c>
      <c r="AF165" s="296">
        <f t="shared" si="1"/>
        <v>6300</v>
      </c>
      <c r="AG165" s="296">
        <f t="shared" si="1"/>
        <v>7200</v>
      </c>
      <c r="AH165" s="296">
        <f t="shared" si="1"/>
        <v>8100</v>
      </c>
      <c r="AI165" s="296">
        <f t="shared" si="1"/>
        <v>7200</v>
      </c>
    </row>
    <row r="166" spans="2:35" ht="26.4" customHeight="1" thickTop="1">
      <c r="C166" s="1254"/>
      <c r="D166" s="1255"/>
      <c r="E166" s="98" t="s">
        <v>93</v>
      </c>
      <c r="F166" s="98" t="s">
        <v>94</v>
      </c>
      <c r="G166" s="98" t="s">
        <v>95</v>
      </c>
      <c r="H166" s="98" t="s">
        <v>96</v>
      </c>
      <c r="I166" s="98" t="s">
        <v>97</v>
      </c>
      <c r="J166" s="98" t="s">
        <v>98</v>
      </c>
      <c r="AB166" s="1254"/>
      <c r="AC166" s="1255"/>
      <c r="AD166" s="98" t="s">
        <v>93</v>
      </c>
      <c r="AE166" s="98" t="s">
        <v>94</v>
      </c>
      <c r="AF166" s="98" t="s">
        <v>95</v>
      </c>
      <c r="AG166" s="98" t="s">
        <v>96</v>
      </c>
      <c r="AH166" s="98" t="s">
        <v>97</v>
      </c>
      <c r="AI166" s="98" t="s">
        <v>98</v>
      </c>
    </row>
    <row r="167" spans="2:35" ht="26.4" customHeight="1">
      <c r="C167" s="1071" t="s">
        <v>99</v>
      </c>
      <c r="D167" s="1240"/>
      <c r="E167" s="294"/>
      <c r="F167" s="294"/>
      <c r="G167" s="294"/>
      <c r="H167" s="294"/>
      <c r="I167" s="294"/>
      <c r="J167" s="294"/>
      <c r="AB167" s="1071" t="s">
        <v>99</v>
      </c>
      <c r="AC167" s="1240"/>
      <c r="AD167" s="954">
        <v>9000</v>
      </c>
      <c r="AE167" s="954">
        <v>8000</v>
      </c>
      <c r="AF167" s="954">
        <v>7000</v>
      </c>
      <c r="AG167" s="954">
        <v>6000</v>
      </c>
      <c r="AH167" s="954">
        <v>5000</v>
      </c>
      <c r="AI167" s="954">
        <v>6000</v>
      </c>
    </row>
    <row r="168" spans="2:35" ht="26.4" customHeight="1">
      <c r="C168" s="1071" t="s">
        <v>100</v>
      </c>
      <c r="D168" s="1240"/>
      <c r="E168" s="298"/>
      <c r="F168" s="298"/>
      <c r="G168" s="298"/>
      <c r="H168" s="298"/>
      <c r="I168" s="298"/>
      <c r="J168" s="298"/>
      <c r="AB168" s="1071" t="s">
        <v>100</v>
      </c>
      <c r="AC168" s="1240"/>
      <c r="AD168" s="955">
        <v>2700</v>
      </c>
      <c r="AE168" s="955">
        <v>2600</v>
      </c>
      <c r="AF168" s="955">
        <v>2500</v>
      </c>
      <c r="AG168" s="955">
        <v>2400</v>
      </c>
      <c r="AH168" s="955">
        <v>2300</v>
      </c>
      <c r="AI168" s="955">
        <v>2400</v>
      </c>
    </row>
    <row r="169" spans="2:35" ht="26.4" customHeight="1">
      <c r="C169" s="1071" t="s">
        <v>101</v>
      </c>
      <c r="D169" s="1240"/>
      <c r="E169" s="297" t="str">
        <f t="shared" ref="E169:J169" si="2">IF(E167="","",E167-E168)</f>
        <v/>
      </c>
      <c r="F169" s="297" t="str">
        <f t="shared" si="2"/>
        <v/>
      </c>
      <c r="G169" s="297" t="str">
        <f t="shared" si="2"/>
        <v/>
      </c>
      <c r="H169" s="297" t="str">
        <f t="shared" si="2"/>
        <v/>
      </c>
      <c r="I169" s="297" t="str">
        <f t="shared" si="2"/>
        <v/>
      </c>
      <c r="J169" s="297" t="str">
        <f t="shared" si="2"/>
        <v/>
      </c>
      <c r="AB169" s="1071" t="s">
        <v>101</v>
      </c>
      <c r="AC169" s="1240"/>
      <c r="AD169" s="297">
        <f t="shared" ref="AD169:AI169" si="3">IF(AD167="","",AD167-AD168)</f>
        <v>6300</v>
      </c>
      <c r="AE169" s="297">
        <f t="shared" si="3"/>
        <v>5400</v>
      </c>
      <c r="AF169" s="297">
        <f t="shared" si="3"/>
        <v>4500</v>
      </c>
      <c r="AG169" s="297">
        <f t="shared" si="3"/>
        <v>3600</v>
      </c>
      <c r="AH169" s="297">
        <f t="shared" si="3"/>
        <v>2700</v>
      </c>
      <c r="AI169" s="297">
        <f t="shared" si="3"/>
        <v>3600</v>
      </c>
    </row>
    <row r="170" spans="2:35" ht="9.75" customHeight="1"/>
    <row r="171" spans="2:35">
      <c r="D171" s="1029" t="s">
        <v>102</v>
      </c>
      <c r="E171" s="1029"/>
      <c r="F171" s="1029"/>
      <c r="G171" s="1241" t="str">
        <f>IF(E163="","",INT(SUM(E163:J163,E167:J167)))</f>
        <v/>
      </c>
      <c r="H171" s="1241"/>
      <c r="I171" s="2" t="s">
        <v>105</v>
      </c>
      <c r="AC171" s="1029" t="s">
        <v>102</v>
      </c>
      <c r="AD171" s="1029"/>
      <c r="AE171" s="1029"/>
      <c r="AF171" s="1241">
        <f>IF(AD163="","",INT(SUM(AD163:AI163,AD167:AI167)))</f>
        <v>96000</v>
      </c>
      <c r="AG171" s="1241"/>
      <c r="AH171" s="2" t="s">
        <v>105</v>
      </c>
    </row>
    <row r="172" spans="2:35" ht="2.25" customHeight="1">
      <c r="G172" s="295"/>
      <c r="H172" s="295"/>
      <c r="AF172" s="295"/>
      <c r="AG172" s="295"/>
    </row>
    <row r="173" spans="2:35">
      <c r="D173" s="1029" t="s">
        <v>103</v>
      </c>
      <c r="E173" s="1029"/>
      <c r="F173" s="1029"/>
      <c r="G173" s="1241" t="str">
        <f>IF(E164="","",INT(SUM(E164:J164,E168:J168)))</f>
        <v/>
      </c>
      <c r="H173" s="1241"/>
      <c r="I173" s="2" t="s">
        <v>105</v>
      </c>
      <c r="AC173" s="1029" t="s">
        <v>103</v>
      </c>
      <c r="AD173" s="1029"/>
      <c r="AE173" s="1029"/>
      <c r="AF173" s="1241">
        <f>IF(AD164="","",INT(SUM(AD164:AI164,AD168:AI168)))</f>
        <v>31200</v>
      </c>
      <c r="AG173" s="1241"/>
      <c r="AH173" s="2" t="s">
        <v>105</v>
      </c>
    </row>
    <row r="174" spans="2:35" ht="2.25" customHeight="1">
      <c r="G174" s="295"/>
      <c r="H174" s="295"/>
      <c r="AF174" s="295"/>
      <c r="AG174" s="295"/>
    </row>
    <row r="175" spans="2:35">
      <c r="D175" s="1029" t="s">
        <v>104</v>
      </c>
      <c r="E175" s="1029"/>
      <c r="F175" s="1029"/>
      <c r="G175" s="1241" t="str">
        <f>IF(E163="","",INT(SUM(E165:J165,E169:J169)))</f>
        <v/>
      </c>
      <c r="H175" s="1241"/>
      <c r="I175" s="2" t="s">
        <v>105</v>
      </c>
      <c r="AC175" s="1029" t="s">
        <v>104</v>
      </c>
      <c r="AD175" s="1029"/>
      <c r="AE175" s="1029"/>
      <c r="AF175" s="1241">
        <f>IF(AD163="","",INT(SUM(AD165:AI165,AD169:AI169)))</f>
        <v>64800</v>
      </c>
      <c r="AG175" s="1241"/>
      <c r="AH175" s="2" t="s">
        <v>105</v>
      </c>
    </row>
    <row r="176" spans="2:35" ht="12" customHeight="1"/>
    <row r="177" spans="2:40" ht="18" customHeight="1">
      <c r="B177" s="35" t="s">
        <v>125</v>
      </c>
      <c r="E177" s="35"/>
      <c r="F177" s="35"/>
      <c r="G177" s="35"/>
      <c r="H177" s="35"/>
      <c r="M177" s="1389"/>
      <c r="AA177" s="35" t="s">
        <v>125</v>
      </c>
      <c r="AD177" s="35"/>
      <c r="AE177" s="35"/>
      <c r="AF177" s="35"/>
      <c r="AG177" s="35"/>
    </row>
    <row r="178" spans="2:40" ht="21" customHeight="1">
      <c r="E178" s="22"/>
      <c r="F178" s="99" t="str">
        <f>IF(E163="","",ROUND($G$173/$G$171*100,2))</f>
        <v/>
      </c>
      <c r="G178" s="48" t="s">
        <v>567</v>
      </c>
      <c r="H178" s="195"/>
      <c r="M178" s="1389"/>
      <c r="AD178" s="22"/>
      <c r="AE178" s="99">
        <f>IF(AD163="","",ROUND($AF$173/$AF$171*100,2))</f>
        <v>32.5</v>
      </c>
      <c r="AF178" s="48" t="s">
        <v>106</v>
      </c>
      <c r="AG178" s="195"/>
    </row>
    <row r="179" spans="2:40" ht="7.5" customHeight="1">
      <c r="D179" s="35"/>
      <c r="E179" s="35"/>
      <c r="F179" s="35"/>
      <c r="G179" s="35"/>
      <c r="H179" s="35"/>
      <c r="I179" s="35"/>
      <c r="J179" s="35"/>
      <c r="K179" s="35"/>
      <c r="L179" s="227"/>
      <c r="M179" s="1389"/>
      <c r="N179" s="227"/>
      <c r="O179" s="227"/>
      <c r="P179" s="227"/>
      <c r="Q179" s="227"/>
      <c r="R179" s="227"/>
      <c r="S179" s="227"/>
      <c r="AC179" s="35"/>
      <c r="AD179" s="35"/>
      <c r="AE179" s="35"/>
      <c r="AF179" s="35"/>
      <c r="AG179" s="35"/>
      <c r="AH179" s="35"/>
      <c r="AI179" s="35"/>
      <c r="AJ179" s="35"/>
      <c r="AK179" s="227"/>
    </row>
    <row r="180" spans="2:40" ht="7.5" customHeight="1">
      <c r="B180" s="1242" t="str">
        <f>IF(F178="","",IF(F178&gt;=100,"申請要件を満たさないため申請不可","　"))</f>
        <v/>
      </c>
      <c r="C180" s="1243"/>
      <c r="D180" s="1243"/>
      <c r="E180" s="1243"/>
      <c r="F180" s="1243"/>
      <c r="G180" s="1243"/>
      <c r="H180" s="1243"/>
      <c r="I180" s="1243"/>
      <c r="J180" s="1243"/>
      <c r="K180" s="35"/>
      <c r="L180" s="227"/>
      <c r="M180" s="1389"/>
      <c r="N180" s="227"/>
      <c r="O180" s="227"/>
      <c r="P180" s="227"/>
      <c r="Q180" s="227"/>
      <c r="R180" s="227"/>
      <c r="S180" s="227"/>
      <c r="AA180" s="1242" t="str">
        <f>IF(AE178="","",IF(AE178&gt;=100,"申請要件を満たさないため申請不可","　"))</f>
        <v>　</v>
      </c>
      <c r="AB180" s="1243"/>
      <c r="AC180" s="1243"/>
      <c r="AD180" s="1243"/>
      <c r="AE180" s="1243"/>
      <c r="AF180" s="1243"/>
      <c r="AG180" s="1243"/>
      <c r="AH180" s="1243"/>
      <c r="AI180" s="1243"/>
      <c r="AJ180" s="35"/>
      <c r="AK180" s="227"/>
    </row>
    <row r="181" spans="2:40" ht="21" hidden="1" customHeight="1">
      <c r="B181" s="1243"/>
      <c r="C181" s="1243"/>
      <c r="D181" s="1243"/>
      <c r="E181" s="1243"/>
      <c r="F181" s="1243"/>
      <c r="G181" s="1243"/>
      <c r="H181" s="1243"/>
      <c r="I181" s="1243"/>
      <c r="J181" s="1243"/>
      <c r="K181" s="35"/>
      <c r="L181" s="227"/>
      <c r="M181" s="227" t="str">
        <f>IF(F178="","",IF(F178&gt;=100,"申請要件を満たさないため申請不可","  "))</f>
        <v/>
      </c>
      <c r="N181" s="227"/>
      <c r="O181" s="227"/>
      <c r="P181" s="227"/>
      <c r="Q181" s="227"/>
      <c r="R181" s="227"/>
      <c r="S181" s="227"/>
      <c r="T181" s="227"/>
      <c r="AA181" s="1243"/>
      <c r="AB181" s="1243"/>
      <c r="AC181" s="1243"/>
      <c r="AD181" s="1243"/>
      <c r="AE181" s="1243"/>
      <c r="AF181" s="1243"/>
      <c r="AG181" s="1243"/>
      <c r="AH181" s="1243"/>
      <c r="AI181" s="1243"/>
      <c r="AJ181" s="35"/>
      <c r="AK181" s="227"/>
    </row>
    <row r="182" spans="2:40" ht="18" hidden="1" customHeight="1">
      <c r="C182" s="35"/>
      <c r="D182" s="35"/>
      <c r="E182" s="1244"/>
      <c r="F182" s="1244"/>
      <c r="G182" s="194"/>
      <c r="H182" s="1245"/>
      <c r="I182" s="1245"/>
      <c r="J182" s="35"/>
      <c r="K182" s="35"/>
      <c r="L182" s="227"/>
      <c r="M182" s="141"/>
      <c r="N182" s="227"/>
      <c r="O182" s="227"/>
      <c r="P182" s="227"/>
      <c r="Q182" s="227"/>
      <c r="R182" s="227"/>
      <c r="S182" s="227"/>
      <c r="T182" s="227"/>
      <c r="U182" s="227"/>
      <c r="V182" s="227"/>
      <c r="W182" s="227"/>
      <c r="X182" s="227"/>
      <c r="Y182" s="228"/>
      <c r="AB182" s="35"/>
      <c r="AC182" s="35"/>
      <c r="AD182" s="1244"/>
      <c r="AE182" s="1244"/>
      <c r="AF182" s="194"/>
      <c r="AG182" s="1245"/>
      <c r="AH182" s="1245"/>
      <c r="AI182" s="35"/>
      <c r="AJ182" s="35"/>
      <c r="AK182" s="227"/>
      <c r="AL182" s="228"/>
      <c r="AM182" s="228"/>
    </row>
    <row r="183" spans="2:40" ht="13.8" customHeight="1">
      <c r="C183" s="2" t="s">
        <v>86</v>
      </c>
      <c r="D183" s="35"/>
      <c r="E183" s="35"/>
      <c r="F183" s="37"/>
      <c r="G183" s="35"/>
      <c r="H183" s="35"/>
      <c r="I183" s="35"/>
      <c r="J183" s="35"/>
      <c r="K183" s="35"/>
      <c r="L183" s="227"/>
      <c r="M183" s="227"/>
      <c r="N183" s="227"/>
      <c r="O183" s="227"/>
      <c r="P183" s="227"/>
      <c r="Q183" s="227"/>
      <c r="R183" s="227"/>
      <c r="S183" s="227"/>
      <c r="T183" s="227"/>
      <c r="U183" s="227"/>
      <c r="V183" s="227"/>
      <c r="W183" s="227"/>
      <c r="X183" s="227"/>
      <c r="Y183" s="228"/>
      <c r="AB183" s="2" t="s">
        <v>86</v>
      </c>
      <c r="AC183" s="35"/>
      <c r="AD183" s="35"/>
      <c r="AE183" s="37"/>
      <c r="AF183" s="35"/>
      <c r="AG183" s="35"/>
      <c r="AH183" s="35"/>
      <c r="AI183" s="35"/>
      <c r="AJ183" s="35"/>
      <c r="AK183" s="227"/>
      <c r="AL183" s="228"/>
      <c r="AM183" s="228"/>
    </row>
    <row r="184" spans="2:40" ht="13.8" customHeight="1">
      <c r="C184" s="2" t="s">
        <v>3121</v>
      </c>
      <c r="D184" s="35"/>
      <c r="E184" s="35"/>
      <c r="F184" s="37"/>
      <c r="G184" s="35"/>
      <c r="H184" s="35" t="s">
        <v>2413</v>
      </c>
      <c r="I184" s="35"/>
      <c r="J184" s="35"/>
      <c r="K184" s="35"/>
      <c r="L184" s="227"/>
      <c r="M184" s="227"/>
      <c r="N184" s="227"/>
      <c r="O184" s="227"/>
      <c r="P184" s="227"/>
      <c r="Q184" s="227"/>
      <c r="R184" s="227"/>
      <c r="S184" s="227"/>
      <c r="T184" s="227"/>
      <c r="U184" s="227"/>
      <c r="V184" s="227"/>
      <c r="W184" s="227"/>
      <c r="X184" s="227"/>
      <c r="Y184" s="228"/>
      <c r="AB184" s="2" t="s">
        <v>3121</v>
      </c>
      <c r="AC184" s="35"/>
      <c r="AD184" s="35"/>
      <c r="AE184" s="37"/>
      <c r="AF184" s="35"/>
      <c r="AG184" s="35" t="s">
        <v>2413</v>
      </c>
      <c r="AH184" s="35"/>
      <c r="AI184" s="35"/>
      <c r="AJ184" s="35"/>
      <c r="AK184" s="227"/>
      <c r="AL184" s="228"/>
      <c r="AM184" s="228"/>
      <c r="AN184" s="35"/>
    </row>
    <row r="185" spans="2:40" ht="13.8" customHeight="1">
      <c r="C185" s="2" t="s">
        <v>470</v>
      </c>
      <c r="D185" s="35"/>
      <c r="E185" s="35"/>
      <c r="F185" s="37"/>
      <c r="G185" s="35"/>
      <c r="H185" s="35" t="s">
        <v>120</v>
      </c>
      <c r="I185" s="35"/>
      <c r="J185" s="35"/>
      <c r="K185" s="35"/>
      <c r="L185" s="227"/>
      <c r="M185" s="227"/>
      <c r="N185" s="227"/>
      <c r="O185" s="227"/>
      <c r="P185" s="227"/>
      <c r="Q185" s="227"/>
      <c r="R185" s="227"/>
      <c r="S185" s="227"/>
      <c r="T185" s="227"/>
      <c r="U185" s="227"/>
      <c r="V185" s="227"/>
      <c r="W185" s="227"/>
      <c r="X185" s="227"/>
      <c r="Y185" s="228"/>
      <c r="AB185" s="2" t="s">
        <v>470</v>
      </c>
      <c r="AC185" s="35"/>
      <c r="AD185" s="35"/>
      <c r="AE185" s="37"/>
      <c r="AF185" s="35"/>
      <c r="AG185" s="35" t="s">
        <v>120</v>
      </c>
      <c r="AH185" s="35"/>
      <c r="AI185" s="35"/>
      <c r="AJ185" s="35"/>
      <c r="AK185" s="227"/>
      <c r="AL185" s="228"/>
      <c r="AM185" s="228"/>
      <c r="AN185" s="35"/>
    </row>
    <row r="186" spans="2:40" ht="12" customHeight="1">
      <c r="E186" s="151"/>
      <c r="F186" s="151"/>
      <c r="G186" s="151"/>
      <c r="H186" s="151"/>
      <c r="I186" s="151"/>
      <c r="AD186" s="151"/>
      <c r="AE186" s="151"/>
      <c r="AF186" s="151"/>
      <c r="AG186" s="151"/>
      <c r="AH186" s="151"/>
    </row>
    <row r="187" spans="2:40" ht="7.5" customHeight="1">
      <c r="C187" s="35"/>
      <c r="D187" s="35"/>
      <c r="E187" s="108"/>
      <c r="F187" s="108"/>
      <c r="G187" s="108"/>
      <c r="H187" s="108"/>
      <c r="I187" s="108"/>
      <c r="J187" s="35"/>
      <c r="K187" s="35"/>
      <c r="L187" s="227"/>
      <c r="M187" s="227"/>
      <c r="N187" s="227"/>
      <c r="O187" s="227"/>
      <c r="P187" s="227"/>
      <c r="Q187" s="227"/>
      <c r="R187" s="227"/>
      <c r="S187" s="227"/>
      <c r="T187" s="227"/>
      <c r="U187" s="227"/>
      <c r="V187" s="227"/>
      <c r="W187" s="227"/>
      <c r="X187" s="227"/>
      <c r="Y187" s="228"/>
      <c r="AB187" s="35"/>
      <c r="AC187" s="35"/>
      <c r="AD187" s="108"/>
      <c r="AE187" s="108"/>
      <c r="AF187" s="108"/>
      <c r="AG187" s="108"/>
      <c r="AH187" s="108"/>
      <c r="AI187" s="35"/>
      <c r="AJ187" s="35"/>
      <c r="AK187" s="227"/>
      <c r="AL187" s="228"/>
      <c r="AM187" s="228"/>
    </row>
    <row r="188" spans="2:40" ht="7.5" customHeight="1">
      <c r="D188" s="35"/>
      <c r="E188" s="108"/>
      <c r="F188" s="108"/>
      <c r="G188" s="108"/>
      <c r="H188" s="108"/>
      <c r="I188" s="108"/>
      <c r="J188" s="35"/>
      <c r="K188" s="35"/>
      <c r="L188" s="227"/>
      <c r="M188" s="227"/>
      <c r="N188" s="227"/>
      <c r="O188" s="227"/>
      <c r="P188" s="227"/>
      <c r="Q188" s="227"/>
      <c r="R188" s="227"/>
      <c r="S188" s="227"/>
      <c r="T188" s="227"/>
      <c r="U188" s="227"/>
      <c r="V188" s="227"/>
      <c r="W188" s="227"/>
      <c r="X188" s="227"/>
      <c r="Y188" s="228"/>
      <c r="AC188" s="35"/>
      <c r="AD188" s="108"/>
      <c r="AE188" s="108"/>
      <c r="AF188" s="108"/>
      <c r="AG188" s="108"/>
      <c r="AH188" s="108"/>
      <c r="AI188" s="35"/>
      <c r="AJ188" s="35"/>
      <c r="AK188" s="227"/>
      <c r="AL188" s="228"/>
      <c r="AM188" s="228"/>
      <c r="AN188" s="35"/>
    </row>
    <row r="189" spans="2:40" ht="12.6" customHeight="1">
      <c r="B189" s="1227"/>
      <c r="C189" s="1227"/>
      <c r="D189" s="1227"/>
      <c r="E189" s="108"/>
      <c r="F189" s="180"/>
      <c r="G189" s="108"/>
      <c r="H189" s="108"/>
      <c r="I189" s="108"/>
      <c r="J189" s="35"/>
      <c r="K189" s="35"/>
      <c r="L189" s="227"/>
      <c r="M189" s="227"/>
      <c r="N189" s="227"/>
      <c r="O189" s="227"/>
      <c r="P189" s="227"/>
      <c r="Q189" s="227"/>
      <c r="R189" s="227"/>
      <c r="S189" s="227"/>
      <c r="T189" s="227"/>
      <c r="AA189" s="1227"/>
      <c r="AB189" s="1227"/>
      <c r="AC189" s="1227"/>
      <c r="AD189" s="108"/>
      <c r="AE189" s="180"/>
      <c r="AF189" s="108"/>
      <c r="AG189" s="108"/>
      <c r="AH189" s="108"/>
      <c r="AI189" s="35"/>
      <c r="AJ189" s="35"/>
      <c r="AK189" s="227"/>
    </row>
    <row r="190" spans="2:40" ht="21" customHeight="1">
      <c r="B190" s="1227"/>
      <c r="C190" s="1227"/>
      <c r="D190" s="1227"/>
      <c r="E190" s="108"/>
      <c r="F190" s="181"/>
      <c r="G190" s="108"/>
      <c r="H190" s="108"/>
      <c r="I190" s="108"/>
      <c r="J190" s="35"/>
      <c r="K190" s="35"/>
      <c r="L190" s="227"/>
      <c r="M190" s="227"/>
      <c r="N190" s="227"/>
      <c r="O190" s="227"/>
      <c r="P190" s="227"/>
      <c r="Q190" s="227"/>
      <c r="R190" s="227"/>
      <c r="S190" s="227"/>
      <c r="T190" s="227"/>
      <c r="AA190" s="1227"/>
      <c r="AB190" s="1227"/>
      <c r="AC190" s="1227"/>
      <c r="AD190" s="108"/>
      <c r="AE190" s="181"/>
      <c r="AF190" s="108"/>
      <c r="AG190" s="108"/>
      <c r="AH190" s="108"/>
      <c r="AI190" s="35"/>
      <c r="AJ190" s="35"/>
      <c r="AK190" s="227"/>
    </row>
    <row r="191" spans="2:40" ht="13.5" customHeight="1">
      <c r="D191" s="35"/>
      <c r="E191" s="35"/>
      <c r="F191" s="37"/>
      <c r="G191" s="35"/>
      <c r="H191" s="35"/>
      <c r="I191" s="35"/>
      <c r="J191" s="35"/>
      <c r="K191" s="35"/>
      <c r="L191" s="227"/>
      <c r="M191" s="227"/>
      <c r="N191" s="227"/>
      <c r="O191" s="227"/>
      <c r="P191" s="227"/>
      <c r="Q191" s="227"/>
      <c r="R191" s="227"/>
      <c r="S191" s="227"/>
      <c r="T191" s="227"/>
      <c r="AC191" s="35"/>
      <c r="AD191" s="35"/>
      <c r="AE191" s="37"/>
      <c r="AF191" s="35"/>
      <c r="AG191" s="35"/>
      <c r="AH191" s="35"/>
      <c r="AI191" s="35"/>
      <c r="AJ191" s="35"/>
      <c r="AK191" s="227"/>
    </row>
    <row r="192" spans="2:40" ht="13.5" hidden="1" customHeight="1">
      <c r="D192" s="35"/>
      <c r="E192" s="35"/>
      <c r="F192" s="37"/>
      <c r="G192" s="35"/>
      <c r="H192" s="35"/>
      <c r="I192" s="35"/>
      <c r="J192" s="35"/>
      <c r="K192" s="35"/>
      <c r="L192" s="227"/>
      <c r="M192" s="227"/>
      <c r="N192" s="227"/>
      <c r="O192" s="227"/>
      <c r="P192" s="227"/>
      <c r="Q192" s="227"/>
      <c r="R192" s="227"/>
      <c r="S192" s="227"/>
      <c r="T192" s="227"/>
      <c r="AC192" s="35"/>
      <c r="AD192" s="35"/>
      <c r="AE192" s="37"/>
      <c r="AF192" s="35"/>
      <c r="AG192" s="35"/>
      <c r="AH192" s="35"/>
      <c r="AI192" s="35"/>
      <c r="AJ192" s="35"/>
      <c r="AK192" s="227"/>
    </row>
    <row r="193" spans="2:37" ht="13.5" hidden="1" customHeight="1">
      <c r="D193" s="35"/>
      <c r="E193" s="35"/>
      <c r="F193" s="37"/>
      <c r="G193" s="35"/>
      <c r="H193" s="35"/>
      <c r="I193" s="35"/>
      <c r="J193" s="35"/>
      <c r="K193" s="35"/>
      <c r="L193" s="227"/>
      <c r="M193" s="227"/>
      <c r="N193" s="227"/>
      <c r="O193" s="227"/>
      <c r="P193" s="227"/>
      <c r="Q193" s="227"/>
      <c r="R193" s="227"/>
      <c r="S193" s="227"/>
      <c r="T193" s="227"/>
      <c r="AC193" s="35"/>
      <c r="AD193" s="35"/>
      <c r="AE193" s="37"/>
      <c r="AF193" s="35"/>
      <c r="AG193" s="35"/>
      <c r="AH193" s="35"/>
      <c r="AI193" s="35"/>
      <c r="AJ193" s="35"/>
      <c r="AK193" s="227"/>
    </row>
    <row r="194" spans="2:37" ht="13.5" customHeight="1">
      <c r="B194" s="2" t="s">
        <v>498</v>
      </c>
      <c r="D194" s="35"/>
      <c r="E194" s="35"/>
      <c r="F194" s="37"/>
      <c r="G194" s="35"/>
      <c r="H194" s="35"/>
      <c r="I194" s="35"/>
      <c r="J194" s="35"/>
      <c r="K194" s="35"/>
      <c r="L194" s="227"/>
      <c r="M194" s="227"/>
      <c r="N194" s="227"/>
      <c r="O194" s="227"/>
      <c r="P194" s="227"/>
      <c r="Q194" s="227"/>
      <c r="R194" s="227"/>
      <c r="S194" s="227"/>
      <c r="T194" s="227"/>
      <c r="AA194" s="2" t="s">
        <v>498</v>
      </c>
      <c r="AC194" s="35"/>
      <c r="AD194" s="35"/>
      <c r="AE194" s="37"/>
      <c r="AF194" s="35"/>
      <c r="AG194" s="35"/>
      <c r="AH194" s="35"/>
      <c r="AI194" s="35"/>
      <c r="AJ194" s="35"/>
      <c r="AK194" s="227"/>
    </row>
    <row r="195" spans="2:37" ht="18" customHeight="1">
      <c r="C195" s="2" t="s">
        <v>107</v>
      </c>
      <c r="AB195" s="2" t="s">
        <v>107</v>
      </c>
    </row>
    <row r="196" spans="2:37" ht="75" customHeight="1">
      <c r="D196" s="1211"/>
      <c r="E196" s="1219"/>
      <c r="F196" s="1219"/>
      <c r="G196" s="1219"/>
      <c r="H196" s="1219"/>
      <c r="I196" s="1219"/>
      <c r="J196" s="1220"/>
      <c r="AC196" s="1221" t="s">
        <v>3352</v>
      </c>
      <c r="AD196" s="1225"/>
      <c r="AE196" s="1225"/>
      <c r="AF196" s="1225"/>
      <c r="AG196" s="1225"/>
      <c r="AH196" s="1225"/>
      <c r="AI196" s="1226"/>
    </row>
    <row r="197" spans="2:37" ht="13.5" customHeight="1">
      <c r="D197" s="11"/>
      <c r="E197" s="11"/>
      <c r="F197" s="11"/>
      <c r="G197" s="11"/>
      <c r="H197" s="11"/>
      <c r="I197" s="11"/>
      <c r="J197" s="11"/>
      <c r="AC197" s="11"/>
      <c r="AD197" s="11"/>
      <c r="AE197" s="11"/>
      <c r="AF197" s="11"/>
      <c r="AG197" s="11"/>
      <c r="AH197" s="11"/>
      <c r="AI197" s="11"/>
    </row>
    <row r="198" spans="2:37">
      <c r="D198" s="2" t="s">
        <v>86</v>
      </c>
      <c r="E198" s="35"/>
      <c r="AC198" s="2" t="s">
        <v>86</v>
      </c>
      <c r="AD198" s="35"/>
    </row>
    <row r="199" spans="2:37">
      <c r="D199" s="2" t="s">
        <v>2411</v>
      </c>
      <c r="E199" s="35"/>
      <c r="G199" s="35" t="s">
        <v>2409</v>
      </c>
      <c r="AC199" s="2" t="s">
        <v>2411</v>
      </c>
      <c r="AD199" s="35"/>
      <c r="AF199" s="35" t="s">
        <v>2409</v>
      </c>
    </row>
    <row r="200" spans="2:37">
      <c r="D200" s="2" t="s">
        <v>2412</v>
      </c>
      <c r="E200" s="35"/>
      <c r="G200" s="35" t="s">
        <v>2410</v>
      </c>
      <c r="AC200" s="2" t="s">
        <v>2412</v>
      </c>
      <c r="AD200" s="35"/>
      <c r="AF200" s="35" t="s">
        <v>2410</v>
      </c>
    </row>
    <row r="202" spans="2:37" ht="18" customHeight="1">
      <c r="B202" s="2" t="s">
        <v>2390</v>
      </c>
      <c r="AA202" s="2" t="s">
        <v>2390</v>
      </c>
    </row>
    <row r="203" spans="2:37">
      <c r="B203" s="2" t="s">
        <v>108</v>
      </c>
      <c r="AA203" s="2" t="s">
        <v>108</v>
      </c>
    </row>
    <row r="204" spans="2:37">
      <c r="C204" s="2" t="s">
        <v>3122</v>
      </c>
      <c r="AB204" s="2" t="s">
        <v>3122</v>
      </c>
    </row>
    <row r="205" spans="2:37" ht="13.5" customHeight="1">
      <c r="N205" s="92"/>
      <c r="O205" s="92"/>
    </row>
    <row r="206" spans="2:37" ht="13.5" customHeight="1">
      <c r="B206" s="2" t="s">
        <v>2391</v>
      </c>
      <c r="N206" s="92"/>
      <c r="O206" s="92"/>
      <c r="AA206" s="2" t="s">
        <v>2391</v>
      </c>
    </row>
    <row r="207" spans="2:37" ht="18" customHeight="1">
      <c r="C207" s="2" t="s">
        <v>3122</v>
      </c>
      <c r="N207" s="92"/>
      <c r="O207" s="92"/>
      <c r="AB207" s="2" t="s">
        <v>3122</v>
      </c>
    </row>
    <row r="208" spans="2:37">
      <c r="C208" s="151"/>
      <c r="N208" s="92"/>
      <c r="O208" s="92"/>
      <c r="AB208" s="151"/>
    </row>
    <row r="209" spans="2:37">
      <c r="B209" s="162"/>
      <c r="C209" s="162"/>
      <c r="D209" s="270"/>
      <c r="E209" s="270"/>
      <c r="F209" s="271"/>
      <c r="G209" s="270"/>
      <c r="H209" s="270"/>
      <c r="I209" s="162"/>
      <c r="J209" s="162"/>
      <c r="K209" s="162"/>
      <c r="L209" s="276"/>
      <c r="M209" s="278"/>
      <c r="N209" s="92"/>
      <c r="O209" s="92"/>
      <c r="AA209" s="162"/>
      <c r="AB209" s="162"/>
      <c r="AC209" s="270"/>
      <c r="AD209" s="270"/>
      <c r="AE209" s="271"/>
      <c r="AF209" s="270"/>
      <c r="AG209" s="270"/>
      <c r="AH209" s="162"/>
      <c r="AI209" s="162"/>
      <c r="AJ209" s="162"/>
      <c r="AK209" s="276"/>
    </row>
    <row r="210" spans="2:37">
      <c r="B210" s="162"/>
      <c r="C210" s="162"/>
      <c r="D210" s="270"/>
      <c r="E210" s="270"/>
      <c r="F210" s="271"/>
      <c r="G210" s="270"/>
      <c r="H210" s="270"/>
      <c r="I210" s="162"/>
      <c r="J210" s="162"/>
      <c r="K210" s="162"/>
      <c r="L210" s="276"/>
      <c r="M210" s="276"/>
      <c r="AA210" s="162"/>
      <c r="AB210" s="162"/>
      <c r="AC210" s="270"/>
      <c r="AD210" s="270"/>
      <c r="AE210" s="271"/>
      <c r="AF210" s="270"/>
      <c r="AG210" s="270"/>
      <c r="AH210" s="162"/>
      <c r="AI210" s="162"/>
      <c r="AJ210" s="162"/>
      <c r="AK210" s="276"/>
    </row>
    <row r="211" spans="2:37">
      <c r="B211" s="162"/>
      <c r="C211" s="162"/>
      <c r="D211" s="162"/>
      <c r="E211" s="162"/>
      <c r="F211" s="162"/>
      <c r="G211" s="162"/>
      <c r="H211" s="162"/>
      <c r="I211" s="162"/>
      <c r="J211" s="162"/>
      <c r="K211" s="162"/>
      <c r="L211" s="276"/>
      <c r="M211" s="276"/>
      <c r="AA211" s="162"/>
      <c r="AB211" s="162"/>
      <c r="AC211" s="162"/>
      <c r="AD211" s="162"/>
      <c r="AE211" s="162"/>
      <c r="AF211" s="162"/>
      <c r="AG211" s="162"/>
      <c r="AH211" s="162"/>
      <c r="AI211" s="162"/>
      <c r="AJ211" s="162"/>
      <c r="AK211" s="276"/>
    </row>
    <row r="212" spans="2:37" ht="13.5" customHeight="1">
      <c r="B212" s="162"/>
      <c r="C212" s="1228"/>
      <c r="D212" s="1229"/>
      <c r="E212" s="1229"/>
      <c r="F212" s="1229"/>
      <c r="G212" s="1229"/>
      <c r="H212" s="1229"/>
      <c r="I212" s="1229"/>
      <c r="J212" s="1229"/>
      <c r="K212" s="162"/>
      <c r="L212" s="276"/>
      <c r="M212" s="278"/>
      <c r="AA212" s="162"/>
      <c r="AB212" s="1228"/>
      <c r="AC212" s="1229"/>
      <c r="AD212" s="1229"/>
      <c r="AE212" s="1229"/>
      <c r="AF212" s="1229"/>
      <c r="AG212" s="1229"/>
      <c r="AH212" s="1229"/>
      <c r="AI212" s="1229"/>
      <c r="AJ212" s="162"/>
      <c r="AK212" s="276"/>
    </row>
    <row r="213" spans="2:37" ht="13.5" customHeight="1">
      <c r="B213" s="162"/>
      <c r="C213" s="1229"/>
      <c r="D213" s="1229"/>
      <c r="E213" s="1229"/>
      <c r="F213" s="1229"/>
      <c r="G213" s="1229"/>
      <c r="H213" s="1229"/>
      <c r="I213" s="1229"/>
      <c r="J213" s="1229"/>
      <c r="K213" s="270"/>
      <c r="L213" s="277"/>
      <c r="M213" s="277"/>
      <c r="N213" s="227"/>
      <c r="O213" s="227"/>
      <c r="P213" s="227"/>
      <c r="Q213" s="227"/>
      <c r="R213" s="227"/>
      <c r="S213" s="227"/>
      <c r="T213" s="227"/>
      <c r="AA213" s="162"/>
      <c r="AB213" s="1229"/>
      <c r="AC213" s="1229"/>
      <c r="AD213" s="1229"/>
      <c r="AE213" s="1229"/>
      <c r="AF213" s="1229"/>
      <c r="AG213" s="1229"/>
      <c r="AH213" s="1229"/>
      <c r="AI213" s="1229"/>
      <c r="AJ213" s="270"/>
      <c r="AK213" s="277"/>
    </row>
    <row r="214" spans="2:37" ht="13.5" customHeight="1">
      <c r="B214" s="162"/>
      <c r="C214" s="1229"/>
      <c r="D214" s="1229"/>
      <c r="E214" s="1229"/>
      <c r="F214" s="1229"/>
      <c r="G214" s="1229"/>
      <c r="H214" s="1229"/>
      <c r="I214" s="1229"/>
      <c r="J214" s="1229"/>
      <c r="K214" s="270"/>
      <c r="L214" s="277"/>
      <c r="M214" s="277"/>
      <c r="N214" s="227"/>
      <c r="O214" s="227"/>
      <c r="P214" s="227"/>
      <c r="Q214" s="227"/>
      <c r="R214" s="227"/>
      <c r="S214" s="227"/>
      <c r="T214" s="227"/>
      <c r="AA214" s="162"/>
      <c r="AB214" s="1229"/>
      <c r="AC214" s="1229"/>
      <c r="AD214" s="1229"/>
      <c r="AE214" s="1229"/>
      <c r="AF214" s="1229"/>
      <c r="AG214" s="1229"/>
      <c r="AH214" s="1229"/>
      <c r="AI214" s="1229"/>
      <c r="AJ214" s="270"/>
      <c r="AK214" s="277"/>
    </row>
    <row r="215" spans="2:37" ht="13.5" customHeight="1">
      <c r="B215" s="162"/>
      <c r="C215" s="1229"/>
      <c r="D215" s="1229"/>
      <c r="E215" s="1229"/>
      <c r="F215" s="1229"/>
      <c r="G215" s="1229"/>
      <c r="H215" s="1229"/>
      <c r="I215" s="1229"/>
      <c r="J215" s="1229"/>
      <c r="K215" s="270"/>
      <c r="L215" s="277"/>
      <c r="M215" s="277"/>
      <c r="N215" s="227"/>
      <c r="O215" s="227"/>
      <c r="P215" s="227"/>
      <c r="Q215" s="227"/>
      <c r="R215" s="227"/>
      <c r="S215" s="227"/>
      <c r="T215" s="227"/>
      <c r="AA215" s="162"/>
      <c r="AB215" s="1229"/>
      <c r="AC215" s="1229"/>
      <c r="AD215" s="1229"/>
      <c r="AE215" s="1229"/>
      <c r="AF215" s="1229"/>
      <c r="AG215" s="1229"/>
      <c r="AH215" s="1229"/>
      <c r="AI215" s="1229"/>
      <c r="AJ215" s="270"/>
      <c r="AK215" s="277"/>
    </row>
    <row r="216" spans="2:37" ht="13.5" customHeight="1">
      <c r="B216" s="162"/>
      <c r="C216" s="1229"/>
      <c r="D216" s="1229"/>
      <c r="E216" s="1229"/>
      <c r="F216" s="1229"/>
      <c r="G216" s="1229"/>
      <c r="H216" s="1229"/>
      <c r="I216" s="1229"/>
      <c r="J216" s="1229"/>
      <c r="K216" s="270"/>
      <c r="L216" s="277"/>
      <c r="M216" s="277"/>
      <c r="N216" s="227"/>
      <c r="O216" s="227"/>
      <c r="P216" s="227"/>
      <c r="Q216" s="227"/>
      <c r="R216" s="227"/>
      <c r="S216" s="227"/>
      <c r="T216" s="227"/>
      <c r="AA216" s="162"/>
      <c r="AB216" s="1229"/>
      <c r="AC216" s="1229"/>
      <c r="AD216" s="1229"/>
      <c r="AE216" s="1229"/>
      <c r="AF216" s="1229"/>
      <c r="AG216" s="1229"/>
      <c r="AH216" s="1229"/>
      <c r="AI216" s="1229"/>
      <c r="AJ216" s="270"/>
      <c r="AK216" s="277"/>
    </row>
    <row r="217" spans="2:37" ht="13.5" customHeight="1">
      <c r="B217" s="162"/>
      <c r="C217" s="1229"/>
      <c r="D217" s="1229"/>
      <c r="E217" s="1229"/>
      <c r="F217" s="1229"/>
      <c r="G217" s="1229"/>
      <c r="H217" s="1229"/>
      <c r="I217" s="1229"/>
      <c r="J217" s="1229"/>
      <c r="K217" s="270"/>
      <c r="L217" s="277"/>
      <c r="M217" s="277"/>
      <c r="N217" s="227"/>
      <c r="O217" s="227"/>
      <c r="P217" s="227"/>
      <c r="Q217" s="227"/>
      <c r="R217" s="227"/>
      <c r="S217" s="227"/>
      <c r="T217" s="227"/>
      <c r="AA217" s="162"/>
      <c r="AB217" s="1229"/>
      <c r="AC217" s="1229"/>
      <c r="AD217" s="1229"/>
      <c r="AE217" s="1229"/>
      <c r="AF217" s="1229"/>
      <c r="AG217" s="1229"/>
      <c r="AH217" s="1229"/>
      <c r="AI217" s="1229"/>
      <c r="AJ217" s="270"/>
      <c r="AK217" s="277"/>
    </row>
    <row r="218" spans="2:37">
      <c r="B218" s="162"/>
      <c r="C218" s="1229"/>
      <c r="D218" s="1229"/>
      <c r="E218" s="1229"/>
      <c r="F218" s="1229"/>
      <c r="G218" s="1229"/>
      <c r="H218" s="1229"/>
      <c r="I218" s="1229"/>
      <c r="J218" s="1229"/>
      <c r="K218" s="162"/>
      <c r="L218" s="276"/>
      <c r="M218" s="278"/>
      <c r="AA218" s="162"/>
      <c r="AB218" s="1229"/>
      <c r="AC218" s="1229"/>
      <c r="AD218" s="1229"/>
      <c r="AE218" s="1229"/>
      <c r="AF218" s="1229"/>
      <c r="AG218" s="1229"/>
      <c r="AH218" s="1229"/>
      <c r="AI218" s="1229"/>
      <c r="AJ218" s="162"/>
      <c r="AK218" s="276"/>
    </row>
    <row r="220" spans="2:37" ht="18" customHeight="1">
      <c r="F220" s="151"/>
      <c r="G220" s="151"/>
      <c r="H220" s="151"/>
      <c r="I220" s="151"/>
      <c r="AE220" s="151"/>
      <c r="AF220" s="151"/>
      <c r="AG220" s="151"/>
      <c r="AH220" s="151"/>
    </row>
    <row r="221" spans="2:37">
      <c r="F221" s="151"/>
      <c r="G221" s="151"/>
      <c r="H221" s="151"/>
      <c r="I221" s="151"/>
      <c r="AE221" s="151"/>
      <c r="AF221" s="151"/>
      <c r="AG221" s="151"/>
      <c r="AH221" s="151"/>
    </row>
    <row r="222" spans="2:37">
      <c r="F222" s="151"/>
      <c r="G222" s="151"/>
      <c r="H222" s="151"/>
      <c r="I222" s="151"/>
      <c r="AE222" s="151"/>
      <c r="AF222" s="151"/>
      <c r="AG222" s="151"/>
      <c r="AH222" s="151"/>
    </row>
    <row r="223" spans="2:37">
      <c r="M223" s="92"/>
    </row>
    <row r="224" spans="2:37" ht="18" customHeight="1">
      <c r="B224" s="2" t="s">
        <v>2436</v>
      </c>
      <c r="AA224" s="2" t="s">
        <v>2436</v>
      </c>
    </row>
    <row r="225" spans="2:35" ht="13.5" customHeight="1"/>
    <row r="226" spans="2:35" ht="13.5" customHeight="1">
      <c r="B226" s="2" t="s">
        <v>3045</v>
      </c>
      <c r="AA226" s="2" t="s">
        <v>3045</v>
      </c>
    </row>
    <row r="227" spans="2:35" ht="30" customHeight="1">
      <c r="C227" s="1230" t="s">
        <v>455</v>
      </c>
      <c r="D227" s="1230"/>
      <c r="E227" s="1230"/>
      <c r="F227" s="1230"/>
      <c r="G227" s="1230"/>
      <c r="H227" s="1230"/>
      <c r="I227" s="1230"/>
      <c r="J227" s="1230"/>
      <c r="AB227" s="1230" t="s">
        <v>455</v>
      </c>
      <c r="AC227" s="1230"/>
      <c r="AD227" s="1230"/>
      <c r="AE227" s="1230"/>
      <c r="AF227" s="1230"/>
      <c r="AG227" s="1230"/>
      <c r="AH227" s="1230"/>
      <c r="AI227" s="1230"/>
    </row>
    <row r="228" spans="2:35" ht="18" customHeight="1">
      <c r="C228" s="1230" t="s">
        <v>454</v>
      </c>
      <c r="D228" s="1230"/>
      <c r="E228" s="1230"/>
      <c r="F228" s="1230"/>
      <c r="G228" s="1230"/>
      <c r="H228" s="1230"/>
      <c r="I228" s="1230"/>
      <c r="J228" s="1230"/>
      <c r="AB228" s="1230" t="s">
        <v>454</v>
      </c>
      <c r="AC228" s="1230"/>
      <c r="AD228" s="1230"/>
      <c r="AE228" s="1230"/>
      <c r="AF228" s="1230"/>
      <c r="AG228" s="1230"/>
      <c r="AH228" s="1230"/>
      <c r="AI228" s="1230"/>
    </row>
    <row r="229" spans="2:35" ht="13.5" customHeight="1">
      <c r="C229" s="124"/>
      <c r="D229" s="125"/>
      <c r="E229" s="125"/>
      <c r="F229" s="125"/>
      <c r="G229" s="125"/>
      <c r="H229" s="125"/>
      <c r="I229" s="125"/>
      <c r="J229" s="126"/>
      <c r="AB229" s="124"/>
      <c r="AC229" s="125"/>
      <c r="AD229" s="125"/>
      <c r="AE229" s="125"/>
      <c r="AF229" s="125"/>
      <c r="AG229" s="125"/>
      <c r="AH229" s="125"/>
      <c r="AI229" s="126"/>
    </row>
    <row r="230" spans="2:35" ht="13.5" customHeight="1">
      <c r="C230" s="127"/>
      <c r="D230" s="128"/>
      <c r="E230" s="128"/>
      <c r="F230" s="292"/>
      <c r="G230" s="292"/>
      <c r="H230" s="128"/>
      <c r="I230" s="292"/>
      <c r="J230" s="293"/>
      <c r="AB230" s="127"/>
      <c r="AC230" s="128"/>
      <c r="AD230" s="128"/>
      <c r="AE230" s="292"/>
      <c r="AF230" s="292"/>
      <c r="AG230" s="128"/>
      <c r="AH230" s="292"/>
      <c r="AI230" s="293"/>
    </row>
    <row r="231" spans="2:35" ht="13.5" customHeight="1">
      <c r="C231" s="127"/>
      <c r="D231" s="128"/>
      <c r="E231" s="128"/>
      <c r="F231" s="292"/>
      <c r="G231" s="292"/>
      <c r="H231" s="128"/>
      <c r="I231" s="292"/>
      <c r="J231" s="293"/>
      <c r="AB231" s="127"/>
      <c r="AC231" s="128"/>
      <c r="AD231" s="128"/>
      <c r="AE231" s="292"/>
      <c r="AF231" s="292"/>
      <c r="AG231" s="128"/>
      <c r="AH231" s="292"/>
      <c r="AI231" s="293"/>
    </row>
    <row r="232" spans="2:35" ht="13.5" customHeight="1">
      <c r="C232" s="127"/>
      <c r="D232" s="128"/>
      <c r="E232" s="128"/>
      <c r="F232" s="292"/>
      <c r="G232" s="292"/>
      <c r="H232" s="128"/>
      <c r="I232" s="292"/>
      <c r="J232" s="293"/>
      <c r="AB232" s="127"/>
      <c r="AC232" s="128"/>
      <c r="AD232" s="128"/>
      <c r="AE232" s="292"/>
      <c r="AF232" s="292"/>
      <c r="AG232" s="128"/>
      <c r="AH232" s="292"/>
      <c r="AI232" s="293"/>
    </row>
    <row r="233" spans="2:35" ht="13.5" customHeight="1">
      <c r="C233" s="127"/>
      <c r="D233" s="128"/>
      <c r="E233" s="128"/>
      <c r="F233" s="292"/>
      <c r="G233" s="292"/>
      <c r="H233" s="128"/>
      <c r="I233" s="292"/>
      <c r="J233" s="293"/>
      <c r="AB233" s="127"/>
      <c r="AC233" s="128"/>
      <c r="AD233" s="128"/>
      <c r="AE233" s="292"/>
      <c r="AF233" s="292"/>
      <c r="AG233" s="128"/>
      <c r="AH233" s="292"/>
      <c r="AI233" s="293"/>
    </row>
    <row r="234" spans="2:35" ht="13.5" customHeight="1">
      <c r="C234" s="127"/>
      <c r="D234" s="128"/>
      <c r="E234" s="128"/>
      <c r="F234" s="292"/>
      <c r="G234" s="292"/>
      <c r="H234" s="128"/>
      <c r="I234" s="292"/>
      <c r="J234" s="293"/>
      <c r="AB234" s="127"/>
      <c r="AC234" s="128"/>
      <c r="AD234" s="128"/>
      <c r="AE234" s="292"/>
      <c r="AF234" s="292"/>
      <c r="AG234" s="128"/>
      <c r="AH234" s="292"/>
      <c r="AI234" s="293"/>
    </row>
    <row r="235" spans="2:35" ht="13.5" customHeight="1">
      <c r="C235" s="127"/>
      <c r="D235" s="128"/>
      <c r="E235" s="128"/>
      <c r="F235" s="128"/>
      <c r="G235" s="128"/>
      <c r="H235" s="128"/>
      <c r="I235" s="128"/>
      <c r="J235" s="129"/>
      <c r="AB235" s="127"/>
      <c r="AC235" s="128"/>
      <c r="AD235" s="128"/>
      <c r="AE235" s="128"/>
      <c r="AF235" s="128"/>
      <c r="AG235" s="128"/>
      <c r="AH235" s="128"/>
      <c r="AI235" s="129"/>
    </row>
    <row r="236" spans="2:35" ht="13.5" customHeight="1">
      <c r="C236" s="127"/>
      <c r="D236" s="128"/>
      <c r="E236" s="128"/>
      <c r="F236" s="128"/>
      <c r="G236" s="128"/>
      <c r="H236" s="128"/>
      <c r="I236" s="128"/>
      <c r="J236" s="129"/>
      <c r="AB236" s="127"/>
      <c r="AC236" s="128"/>
      <c r="AD236" s="128"/>
      <c r="AE236" s="128"/>
      <c r="AF236" s="128"/>
      <c r="AG236" s="128"/>
      <c r="AH236" s="128"/>
      <c r="AI236" s="129"/>
    </row>
    <row r="237" spans="2:35" ht="13.5" customHeight="1">
      <c r="C237" s="127"/>
      <c r="D237" s="128"/>
      <c r="E237" s="128"/>
      <c r="F237" s="128"/>
      <c r="G237" s="128"/>
      <c r="H237" s="128"/>
      <c r="I237" s="128"/>
      <c r="J237" s="129"/>
      <c r="AB237" s="127"/>
      <c r="AC237" s="128"/>
      <c r="AD237" s="128"/>
      <c r="AE237" s="128"/>
      <c r="AF237" s="128"/>
      <c r="AG237" s="128"/>
      <c r="AH237" s="128"/>
      <c r="AI237" s="129"/>
    </row>
    <row r="238" spans="2:35" ht="13.5" customHeight="1">
      <c r="C238" s="127"/>
      <c r="D238" s="128"/>
      <c r="E238" s="128"/>
      <c r="F238" s="292"/>
      <c r="G238" s="292"/>
      <c r="H238" s="128"/>
      <c r="I238" s="128"/>
      <c r="J238" s="129"/>
      <c r="AB238" s="127"/>
      <c r="AC238" s="128"/>
      <c r="AD238" s="128"/>
      <c r="AE238" s="292"/>
      <c r="AF238" s="292"/>
      <c r="AG238" s="128"/>
      <c r="AH238" s="128"/>
      <c r="AI238" s="129"/>
    </row>
    <row r="239" spans="2:35" ht="13.5" customHeight="1">
      <c r="C239" s="127"/>
      <c r="D239" s="128"/>
      <c r="E239" s="128"/>
      <c r="F239" s="292"/>
      <c r="G239" s="292"/>
      <c r="H239" s="128"/>
      <c r="I239" s="128"/>
      <c r="J239" s="129"/>
      <c r="AB239" s="127"/>
      <c r="AC239" s="128"/>
      <c r="AD239" s="128"/>
      <c r="AE239" s="292"/>
      <c r="AF239" s="292"/>
      <c r="AG239" s="128"/>
      <c r="AH239" s="128"/>
      <c r="AI239" s="129"/>
    </row>
    <row r="240" spans="2:35" ht="13.5" customHeight="1">
      <c r="C240" s="127"/>
      <c r="D240" s="128"/>
      <c r="E240" s="128"/>
      <c r="F240" s="292"/>
      <c r="G240" s="292"/>
      <c r="H240" s="128"/>
      <c r="I240" s="128"/>
      <c r="J240" s="129"/>
      <c r="AB240" s="127"/>
      <c r="AC240" s="128"/>
      <c r="AD240" s="128"/>
      <c r="AE240" s="292"/>
      <c r="AF240" s="292"/>
      <c r="AG240" s="128"/>
      <c r="AH240" s="128"/>
      <c r="AI240" s="129"/>
    </row>
    <row r="241" spans="3:35" ht="13.5" customHeight="1">
      <c r="C241" s="127"/>
      <c r="D241" s="128"/>
      <c r="E241" s="128"/>
      <c r="F241" s="292"/>
      <c r="G241" s="292"/>
      <c r="H241" s="128"/>
      <c r="I241" s="128"/>
      <c r="J241" s="129"/>
      <c r="AB241" s="127"/>
      <c r="AC241" s="128"/>
      <c r="AD241" s="128"/>
      <c r="AE241" s="292"/>
      <c r="AF241" s="292"/>
      <c r="AG241" s="128"/>
      <c r="AH241" s="128"/>
      <c r="AI241" s="129"/>
    </row>
    <row r="242" spans="3:35" ht="13.5" customHeight="1">
      <c r="C242" s="127"/>
      <c r="D242" s="128"/>
      <c r="E242" s="128"/>
      <c r="F242" s="128"/>
      <c r="G242" s="128"/>
      <c r="H242" s="128"/>
      <c r="I242" s="128"/>
      <c r="J242" s="129"/>
      <c r="AB242" s="127"/>
      <c r="AC242" s="128"/>
      <c r="AD242" s="128"/>
      <c r="AE242" s="128"/>
      <c r="AF242" s="128"/>
      <c r="AG242" s="128"/>
      <c r="AH242" s="128"/>
      <c r="AI242" s="129"/>
    </row>
    <row r="243" spans="3:35" ht="13.5" customHeight="1">
      <c r="C243" s="127"/>
      <c r="D243" s="128"/>
      <c r="E243" s="128"/>
      <c r="F243" s="128"/>
      <c r="G243" s="128"/>
      <c r="H243" s="128"/>
      <c r="I243" s="128"/>
      <c r="J243" s="129"/>
      <c r="AB243" s="127"/>
      <c r="AC243" s="128"/>
      <c r="AD243" s="128"/>
      <c r="AE243" s="128"/>
      <c r="AF243" s="128"/>
      <c r="AG243" s="128"/>
      <c r="AH243" s="128"/>
      <c r="AI243" s="129"/>
    </row>
    <row r="244" spans="3:35" ht="13.5" customHeight="1">
      <c r="C244" s="127"/>
      <c r="D244" s="128"/>
      <c r="E244" s="128"/>
      <c r="F244" s="128"/>
      <c r="G244" s="128"/>
      <c r="H244" s="128"/>
      <c r="I244" s="128"/>
      <c r="J244" s="129"/>
      <c r="M244" s="225"/>
      <c r="N244" s="229"/>
      <c r="O244" s="229"/>
      <c r="P244" s="229"/>
      <c r="Q244" s="229"/>
      <c r="R244" s="229"/>
      <c r="S244" s="229"/>
      <c r="AB244" s="127"/>
      <c r="AC244" s="128"/>
      <c r="AD244" s="128"/>
      <c r="AE244" s="128"/>
      <c r="AF244" s="128"/>
      <c r="AG244" s="128"/>
      <c r="AH244" s="128"/>
      <c r="AI244" s="129"/>
    </row>
    <row r="245" spans="3:35" ht="13.5" customHeight="1">
      <c r="C245" s="127"/>
      <c r="D245" s="128"/>
      <c r="E245" s="128"/>
      <c r="F245" s="292"/>
      <c r="G245" s="292"/>
      <c r="H245" s="128"/>
      <c r="I245" s="292"/>
      <c r="J245" s="293"/>
      <c r="AB245" s="127"/>
      <c r="AC245" s="128"/>
      <c r="AD245" s="128"/>
      <c r="AE245" s="292"/>
      <c r="AF245" s="292"/>
      <c r="AG245" s="128"/>
      <c r="AH245" s="292"/>
      <c r="AI245" s="293"/>
    </row>
    <row r="246" spans="3:35" ht="13.5" customHeight="1">
      <c r="C246" s="127"/>
      <c r="D246" s="128"/>
      <c r="E246" s="128"/>
      <c r="F246" s="292"/>
      <c r="G246" s="292"/>
      <c r="H246" s="128"/>
      <c r="I246" s="292"/>
      <c r="J246" s="293"/>
      <c r="AB246" s="127"/>
      <c r="AC246" s="128"/>
      <c r="AD246" s="128"/>
      <c r="AE246" s="292"/>
      <c r="AF246" s="292"/>
      <c r="AG246" s="128"/>
      <c r="AH246" s="292"/>
      <c r="AI246" s="293"/>
    </row>
    <row r="247" spans="3:35" ht="13.5" customHeight="1">
      <c r="C247" s="127"/>
      <c r="D247" s="128"/>
      <c r="E247" s="128"/>
      <c r="F247" s="292"/>
      <c r="G247" s="292"/>
      <c r="H247" s="128"/>
      <c r="I247" s="292"/>
      <c r="J247" s="293"/>
      <c r="AB247" s="127"/>
      <c r="AC247" s="128"/>
      <c r="AD247" s="128"/>
      <c r="AE247" s="292"/>
      <c r="AF247" s="292"/>
      <c r="AG247" s="128"/>
      <c r="AH247" s="292"/>
      <c r="AI247" s="293"/>
    </row>
    <row r="248" spans="3:35" ht="13.5" customHeight="1">
      <c r="C248" s="127"/>
      <c r="D248" s="128"/>
      <c r="E248" s="128"/>
      <c r="F248" s="292"/>
      <c r="G248" s="292"/>
      <c r="H248" s="128"/>
      <c r="I248" s="292"/>
      <c r="J248" s="293"/>
      <c r="AB248" s="127"/>
      <c r="AC248" s="128"/>
      <c r="AD248" s="128"/>
      <c r="AE248" s="292"/>
      <c r="AF248" s="292"/>
      <c r="AG248" s="128"/>
      <c r="AH248" s="292"/>
      <c r="AI248" s="293"/>
    </row>
    <row r="249" spans="3:35" ht="13.5" customHeight="1">
      <c r="C249" s="127"/>
      <c r="D249" s="128"/>
      <c r="E249" s="128"/>
      <c r="F249" s="128"/>
      <c r="G249" s="128"/>
      <c r="H249" s="128"/>
      <c r="I249" s="128"/>
      <c r="J249" s="129"/>
      <c r="AB249" s="127"/>
      <c r="AC249" s="128"/>
      <c r="AD249" s="128"/>
      <c r="AE249" s="128"/>
      <c r="AF249" s="128"/>
      <c r="AG249" s="128"/>
      <c r="AH249" s="128"/>
      <c r="AI249" s="129"/>
    </row>
    <row r="250" spans="3:35" ht="13.5" customHeight="1">
      <c r="C250" s="127"/>
      <c r="D250" s="128"/>
      <c r="E250" s="128"/>
      <c r="F250" s="128"/>
      <c r="G250" s="128"/>
      <c r="H250" s="128"/>
      <c r="I250" s="128"/>
      <c r="J250" s="129"/>
      <c r="AB250" s="127"/>
      <c r="AC250" s="128"/>
      <c r="AD250" s="128"/>
      <c r="AE250" s="128"/>
      <c r="AF250" s="128"/>
      <c r="AG250" s="128"/>
      <c r="AH250" s="128"/>
      <c r="AI250" s="129"/>
    </row>
    <row r="251" spans="3:35" ht="13.5" customHeight="1">
      <c r="C251" s="127"/>
      <c r="D251" s="128"/>
      <c r="E251" s="128"/>
      <c r="F251" s="128"/>
      <c r="G251" s="128"/>
      <c r="H251" s="128"/>
      <c r="I251" s="128"/>
      <c r="J251" s="129"/>
      <c r="AB251" s="127"/>
      <c r="AC251" s="128"/>
      <c r="AD251" s="128"/>
      <c r="AE251" s="128"/>
      <c r="AF251" s="128"/>
      <c r="AG251" s="128"/>
      <c r="AH251" s="128"/>
      <c r="AI251" s="129"/>
    </row>
    <row r="252" spans="3:35" ht="13.5" customHeight="1">
      <c r="C252" s="127"/>
      <c r="D252" s="292"/>
      <c r="E252" s="292"/>
      <c r="F252" s="128"/>
      <c r="G252" s="128"/>
      <c r="H252" s="292"/>
      <c r="I252" s="292"/>
      <c r="J252" s="129"/>
      <c r="AB252" s="127"/>
      <c r="AC252" s="292"/>
      <c r="AD252" s="292"/>
      <c r="AE252" s="128"/>
      <c r="AF252" s="128"/>
      <c r="AG252" s="292"/>
      <c r="AH252" s="292"/>
      <c r="AI252" s="129"/>
    </row>
    <row r="253" spans="3:35" ht="13.5" customHeight="1">
      <c r="C253" s="127"/>
      <c r="D253" s="292"/>
      <c r="E253" s="292"/>
      <c r="F253" s="128"/>
      <c r="G253" s="128"/>
      <c r="H253" s="292"/>
      <c r="I253" s="292"/>
      <c r="J253" s="129"/>
      <c r="AB253" s="127"/>
      <c r="AC253" s="292"/>
      <c r="AD253" s="292"/>
      <c r="AE253" s="128"/>
      <c r="AF253" s="128"/>
      <c r="AG253" s="292"/>
      <c r="AH253" s="292"/>
      <c r="AI253" s="129"/>
    </row>
    <row r="254" spans="3:35" ht="13.5" customHeight="1">
      <c r="C254" s="127"/>
      <c r="D254" s="292"/>
      <c r="E254" s="292"/>
      <c r="F254" s="128"/>
      <c r="G254" s="128"/>
      <c r="H254" s="292"/>
      <c r="I254" s="292"/>
      <c r="J254" s="129"/>
      <c r="AB254" s="127"/>
      <c r="AC254" s="292"/>
      <c r="AD254" s="292"/>
      <c r="AE254" s="128"/>
      <c r="AF254" s="128"/>
      <c r="AG254" s="292"/>
      <c r="AH254" s="292"/>
      <c r="AI254" s="129"/>
    </row>
    <row r="255" spans="3:35" ht="13.5" customHeight="1">
      <c r="C255" s="127"/>
      <c r="D255" s="292"/>
      <c r="E255" s="292"/>
      <c r="F255" s="128"/>
      <c r="G255" s="128"/>
      <c r="H255" s="292"/>
      <c r="I255" s="292"/>
      <c r="J255" s="129"/>
      <c r="AB255" s="127"/>
      <c r="AC255" s="292"/>
      <c r="AD255" s="292"/>
      <c r="AE255" s="128"/>
      <c r="AF255" s="128"/>
      <c r="AG255" s="292"/>
      <c r="AH255" s="292"/>
      <c r="AI255" s="129"/>
    </row>
    <row r="256" spans="3:35" ht="13.5" customHeight="1">
      <c r="C256" s="127"/>
      <c r="D256" s="128"/>
      <c r="E256" s="128"/>
      <c r="F256" s="128"/>
      <c r="G256" s="128"/>
      <c r="H256" s="128"/>
      <c r="I256" s="128"/>
      <c r="J256" s="129"/>
      <c r="AB256" s="127"/>
      <c r="AC256" s="128"/>
      <c r="AD256" s="128"/>
      <c r="AE256" s="128"/>
      <c r="AF256" s="128"/>
      <c r="AG256" s="128"/>
      <c r="AH256" s="128"/>
      <c r="AI256" s="129"/>
    </row>
    <row r="257" spans="2:36" ht="13.5" customHeight="1">
      <c r="C257" s="127"/>
      <c r="D257" s="128"/>
      <c r="E257" s="128"/>
      <c r="F257" s="128"/>
      <c r="G257" s="128"/>
      <c r="H257" s="128"/>
      <c r="I257" s="128"/>
      <c r="J257" s="129"/>
      <c r="AB257" s="127"/>
      <c r="AC257" s="128"/>
      <c r="AD257" s="128"/>
      <c r="AE257" s="128"/>
      <c r="AF257" s="128"/>
      <c r="AG257" s="128"/>
      <c r="AH257" s="128"/>
      <c r="AI257" s="129"/>
    </row>
    <row r="258" spans="2:36" ht="13.5" customHeight="1">
      <c r="C258" s="127"/>
      <c r="D258" s="128"/>
      <c r="E258" s="128"/>
      <c r="F258" s="128"/>
      <c r="G258" s="128"/>
      <c r="H258" s="128"/>
      <c r="I258" s="128"/>
      <c r="J258" s="129"/>
      <c r="AB258" s="127"/>
      <c r="AC258" s="128"/>
      <c r="AD258" s="128"/>
      <c r="AE258" s="128"/>
      <c r="AF258" s="128"/>
      <c r="AG258" s="128"/>
      <c r="AH258" s="128"/>
      <c r="AI258" s="129"/>
    </row>
    <row r="259" spans="2:36" ht="13.5" customHeight="1">
      <c r="C259" s="127"/>
      <c r="D259" s="128"/>
      <c r="E259" s="128"/>
      <c r="F259" s="128"/>
      <c r="G259" s="128"/>
      <c r="H259" s="128"/>
      <c r="I259" s="128"/>
      <c r="J259" s="129"/>
      <c r="AB259" s="127"/>
      <c r="AC259" s="128"/>
      <c r="AD259" s="128"/>
      <c r="AE259" s="128"/>
      <c r="AF259" s="128"/>
      <c r="AG259" s="128"/>
      <c r="AH259" s="128"/>
      <c r="AI259" s="129"/>
    </row>
    <row r="260" spans="2:36" ht="13.5" customHeight="1">
      <c r="C260" s="127"/>
      <c r="D260" s="128"/>
      <c r="E260" s="128"/>
      <c r="F260" s="128"/>
      <c r="G260" s="128"/>
      <c r="H260" s="128"/>
      <c r="I260" s="128"/>
      <c r="J260" s="129"/>
      <c r="AB260" s="127"/>
      <c r="AC260" s="128"/>
      <c r="AD260" s="128"/>
      <c r="AE260" s="128"/>
      <c r="AF260" s="128"/>
      <c r="AG260" s="128"/>
      <c r="AH260" s="128"/>
      <c r="AI260" s="129"/>
    </row>
    <row r="261" spans="2:36" ht="13.5" customHeight="1">
      <c r="C261" s="127"/>
      <c r="D261" s="128"/>
      <c r="E261" s="128"/>
      <c r="F261" s="128"/>
      <c r="G261" s="128"/>
      <c r="H261" s="128"/>
      <c r="I261" s="128"/>
      <c r="J261" s="129"/>
      <c r="AB261" s="127"/>
      <c r="AC261" s="128"/>
      <c r="AD261" s="128"/>
      <c r="AE261" s="128"/>
      <c r="AF261" s="128"/>
      <c r="AG261" s="128"/>
      <c r="AH261" s="128"/>
      <c r="AI261" s="129"/>
    </row>
    <row r="262" spans="2:36" ht="13.5" customHeight="1">
      <c r="C262" s="127"/>
      <c r="D262" s="128"/>
      <c r="E262" s="128"/>
      <c r="F262" s="128"/>
      <c r="G262" s="128"/>
      <c r="H262" s="128"/>
      <c r="I262" s="128"/>
      <c r="J262" s="129"/>
      <c r="AB262" s="127"/>
      <c r="AC262" s="128"/>
      <c r="AD262" s="128"/>
      <c r="AE262" s="128"/>
      <c r="AF262" s="128"/>
      <c r="AG262" s="128"/>
      <c r="AH262" s="128"/>
      <c r="AI262" s="129"/>
    </row>
    <row r="263" spans="2:36" ht="13.5" customHeight="1">
      <c r="C263" s="127"/>
      <c r="D263" s="128"/>
      <c r="E263" s="128"/>
      <c r="F263" s="128"/>
      <c r="G263" s="128"/>
      <c r="H263" s="128"/>
      <c r="I263" s="128"/>
      <c r="J263" s="129"/>
      <c r="AB263" s="127"/>
      <c r="AC263" s="128"/>
      <c r="AD263" s="128"/>
      <c r="AE263" s="128"/>
      <c r="AF263" s="128"/>
      <c r="AG263" s="128"/>
      <c r="AH263" s="128"/>
      <c r="AI263" s="129"/>
    </row>
    <row r="264" spans="2:36" ht="13.5" customHeight="1">
      <c r="C264" s="127"/>
      <c r="D264" s="128"/>
      <c r="E264" s="128"/>
      <c r="F264" s="128"/>
      <c r="G264" s="128"/>
      <c r="H264" s="128"/>
      <c r="I264" s="128"/>
      <c r="J264" s="129"/>
      <c r="AB264" s="127"/>
      <c r="AC264" s="128"/>
      <c r="AD264" s="128"/>
      <c r="AE264" s="128"/>
      <c r="AF264" s="128"/>
      <c r="AG264" s="128"/>
      <c r="AH264" s="128"/>
      <c r="AI264" s="129"/>
    </row>
    <row r="265" spans="2:36" ht="13.5" customHeight="1">
      <c r="C265" s="127"/>
      <c r="D265" s="128"/>
      <c r="E265" s="128"/>
      <c r="F265" s="128"/>
      <c r="G265" s="128"/>
      <c r="H265" s="128"/>
      <c r="I265" s="128"/>
      <c r="J265" s="129"/>
      <c r="AB265" s="127"/>
      <c r="AC265" s="128"/>
      <c r="AD265" s="128"/>
      <c r="AE265" s="128"/>
      <c r="AF265" s="128"/>
      <c r="AG265" s="128"/>
      <c r="AH265" s="128"/>
      <c r="AI265" s="129"/>
    </row>
    <row r="266" spans="2:36" ht="13.5" customHeight="1">
      <c r="C266" s="275"/>
      <c r="D266" s="275"/>
      <c r="E266" s="275"/>
      <c r="F266" s="275"/>
      <c r="G266" s="275"/>
      <c r="H266" s="275"/>
      <c r="I266" s="275"/>
      <c r="J266" s="275"/>
      <c r="K266" s="162"/>
      <c r="AB266" s="275"/>
      <c r="AC266" s="275"/>
      <c r="AD266" s="275"/>
      <c r="AE266" s="275"/>
      <c r="AF266" s="275"/>
      <c r="AG266" s="275"/>
      <c r="AH266" s="275"/>
      <c r="AI266" s="275"/>
      <c r="AJ266" s="162"/>
    </row>
    <row r="267" spans="2:36" ht="13.5" customHeight="1">
      <c r="B267" s="2" t="s">
        <v>2467</v>
      </c>
      <c r="D267" s="35"/>
      <c r="E267" s="35"/>
      <c r="F267" s="37"/>
      <c r="G267" s="35"/>
      <c r="H267" s="35"/>
      <c r="K267" s="162"/>
      <c r="AA267" s="2" t="s">
        <v>2467</v>
      </c>
      <c r="AC267" s="35"/>
      <c r="AD267" s="35"/>
      <c r="AE267" s="37"/>
      <c r="AF267" s="35"/>
      <c r="AG267" s="35"/>
      <c r="AJ267" s="162"/>
    </row>
    <row r="268" spans="2:36" ht="13.5" customHeight="1">
      <c r="B268" s="2" t="s">
        <v>2380</v>
      </c>
      <c r="D268" s="35"/>
      <c r="E268" s="35"/>
      <c r="F268" s="37"/>
      <c r="G268" s="35"/>
      <c r="H268" s="35"/>
      <c r="K268" s="162"/>
      <c r="AA268" s="2" t="s">
        <v>2380</v>
      </c>
      <c r="AC268" s="35"/>
      <c r="AD268" s="35"/>
      <c r="AE268" s="37"/>
      <c r="AF268" s="35"/>
      <c r="AG268" s="35"/>
      <c r="AJ268" s="162"/>
    </row>
    <row r="269" spans="2:36" ht="13.5" customHeight="1">
      <c r="K269" s="162"/>
      <c r="AJ269" s="162"/>
    </row>
    <row r="270" spans="2:36" ht="13.5" customHeight="1">
      <c r="C270" s="1392"/>
      <c r="D270" s="1393"/>
      <c r="E270" s="1393"/>
      <c r="F270" s="1393"/>
      <c r="G270" s="1393"/>
      <c r="H270" s="1393"/>
      <c r="I270" s="1393"/>
      <c r="J270" s="1394"/>
      <c r="K270" s="162"/>
      <c r="AB270" s="1231" t="s">
        <v>3363</v>
      </c>
      <c r="AC270" s="1232"/>
      <c r="AD270" s="1232"/>
      <c r="AE270" s="1232"/>
      <c r="AF270" s="1232"/>
      <c r="AG270" s="1232"/>
      <c r="AH270" s="1232"/>
      <c r="AI270" s="1233"/>
      <c r="AJ270" s="162"/>
    </row>
    <row r="271" spans="2:36" ht="13.5" customHeight="1">
      <c r="C271" s="1395"/>
      <c r="D271" s="1396"/>
      <c r="E271" s="1396"/>
      <c r="F271" s="1396"/>
      <c r="G271" s="1396"/>
      <c r="H271" s="1396"/>
      <c r="I271" s="1396"/>
      <c r="J271" s="1397"/>
      <c r="K271" s="162"/>
      <c r="AB271" s="1234"/>
      <c r="AC271" s="1235"/>
      <c r="AD271" s="1235"/>
      <c r="AE271" s="1235"/>
      <c r="AF271" s="1235"/>
      <c r="AG271" s="1235"/>
      <c r="AH271" s="1235"/>
      <c r="AI271" s="1236"/>
      <c r="AJ271" s="162"/>
    </row>
    <row r="272" spans="2:36" ht="13.5" customHeight="1">
      <c r="C272" s="1395"/>
      <c r="D272" s="1396"/>
      <c r="E272" s="1396"/>
      <c r="F272" s="1396"/>
      <c r="G272" s="1396"/>
      <c r="H272" s="1396"/>
      <c r="I272" s="1396"/>
      <c r="J272" s="1397"/>
      <c r="K272" s="162"/>
      <c r="AB272" s="1234"/>
      <c r="AC272" s="1235"/>
      <c r="AD272" s="1235"/>
      <c r="AE272" s="1235"/>
      <c r="AF272" s="1235"/>
      <c r="AG272" s="1235"/>
      <c r="AH272" s="1235"/>
      <c r="AI272" s="1236"/>
      <c r="AJ272" s="162"/>
    </row>
    <row r="273" spans="2:37" ht="13.5" customHeight="1">
      <c r="C273" s="1395"/>
      <c r="D273" s="1396"/>
      <c r="E273" s="1396"/>
      <c r="F273" s="1396"/>
      <c r="G273" s="1396"/>
      <c r="H273" s="1396"/>
      <c r="I273" s="1396"/>
      <c r="J273" s="1397"/>
      <c r="K273" s="162"/>
      <c r="AB273" s="1234"/>
      <c r="AC273" s="1235"/>
      <c r="AD273" s="1235"/>
      <c r="AE273" s="1235"/>
      <c r="AF273" s="1235"/>
      <c r="AG273" s="1235"/>
      <c r="AH273" s="1235"/>
      <c r="AI273" s="1236"/>
      <c r="AJ273" s="162"/>
    </row>
    <row r="274" spans="2:37" ht="13.5" customHeight="1">
      <c r="C274" s="1395"/>
      <c r="D274" s="1396"/>
      <c r="E274" s="1396"/>
      <c r="F274" s="1396"/>
      <c r="G274" s="1396"/>
      <c r="H274" s="1396"/>
      <c r="I274" s="1396"/>
      <c r="J274" s="1397"/>
      <c r="K274" s="162"/>
      <c r="AB274" s="1234"/>
      <c r="AC274" s="1235"/>
      <c r="AD274" s="1235"/>
      <c r="AE274" s="1235"/>
      <c r="AF274" s="1235"/>
      <c r="AG274" s="1235"/>
      <c r="AH274" s="1235"/>
      <c r="AI274" s="1236"/>
      <c r="AJ274" s="162"/>
    </row>
    <row r="275" spans="2:37" ht="13.5" customHeight="1">
      <c r="C275" s="1395"/>
      <c r="D275" s="1396"/>
      <c r="E275" s="1396"/>
      <c r="F275" s="1396"/>
      <c r="G275" s="1396"/>
      <c r="H275" s="1396"/>
      <c r="I275" s="1396"/>
      <c r="J275" s="1397"/>
      <c r="K275" s="162"/>
      <c r="AB275" s="1234"/>
      <c r="AC275" s="1235"/>
      <c r="AD275" s="1235"/>
      <c r="AE275" s="1235"/>
      <c r="AF275" s="1235"/>
      <c r="AG275" s="1235"/>
      <c r="AH275" s="1235"/>
      <c r="AI275" s="1236"/>
      <c r="AJ275" s="162"/>
    </row>
    <row r="276" spans="2:37" ht="13.5" customHeight="1">
      <c r="C276" s="1398"/>
      <c r="D276" s="1399"/>
      <c r="E276" s="1399"/>
      <c r="F276" s="1399"/>
      <c r="G276" s="1399"/>
      <c r="H276" s="1399"/>
      <c r="I276" s="1399"/>
      <c r="J276" s="1400"/>
      <c r="K276" s="162"/>
      <c r="AB276" s="1237"/>
      <c r="AC276" s="1238"/>
      <c r="AD276" s="1238"/>
      <c r="AE276" s="1238"/>
      <c r="AF276" s="1238"/>
      <c r="AG276" s="1238"/>
      <c r="AH276" s="1238"/>
      <c r="AI276" s="1239"/>
      <c r="AJ276" s="162"/>
    </row>
    <row r="277" spans="2:37" ht="13.5" customHeight="1">
      <c r="C277" s="274"/>
      <c r="D277" s="274"/>
      <c r="E277" s="274"/>
      <c r="F277" s="274"/>
      <c r="G277" s="274"/>
      <c r="H277" s="274"/>
      <c r="I277" s="274"/>
      <c r="J277" s="274"/>
      <c r="K277" s="162"/>
      <c r="AB277" s="274"/>
      <c r="AC277" s="274"/>
      <c r="AD277" s="274"/>
      <c r="AE277" s="274"/>
      <c r="AF277" s="274"/>
      <c r="AG277" s="274"/>
      <c r="AH277" s="274"/>
      <c r="AI277" s="274"/>
      <c r="AJ277" s="162"/>
    </row>
    <row r="278" spans="2:37" ht="13.5" customHeight="1">
      <c r="C278" s="274"/>
      <c r="D278" s="274"/>
      <c r="E278" s="274"/>
      <c r="F278" s="274"/>
      <c r="G278" s="274"/>
      <c r="H278" s="274"/>
      <c r="I278" s="274"/>
      <c r="J278" s="274"/>
      <c r="K278" s="162"/>
      <c r="AB278" s="274"/>
      <c r="AC278" s="274"/>
      <c r="AD278" s="274"/>
      <c r="AE278" s="274"/>
      <c r="AF278" s="274"/>
      <c r="AG278" s="274"/>
      <c r="AH278" s="274"/>
      <c r="AI278" s="274"/>
      <c r="AJ278" s="162"/>
    </row>
    <row r="279" spans="2:37" ht="13.5" customHeight="1">
      <c r="C279" s="274"/>
      <c r="D279" s="274"/>
      <c r="E279" s="274"/>
      <c r="F279" s="274"/>
      <c r="G279" s="274"/>
      <c r="H279" s="274"/>
      <c r="I279" s="274"/>
      <c r="J279" s="274"/>
      <c r="K279" s="162"/>
      <c r="AB279" s="274"/>
      <c r="AC279" s="274"/>
      <c r="AD279" s="274"/>
      <c r="AE279" s="274"/>
      <c r="AF279" s="274"/>
      <c r="AG279" s="274"/>
      <c r="AH279" s="274"/>
      <c r="AI279" s="274"/>
      <c r="AJ279" s="162"/>
    </row>
    <row r="280" spans="2:37" ht="13.5" hidden="1" customHeight="1">
      <c r="C280" s="162"/>
      <c r="D280" s="162"/>
      <c r="E280" s="162"/>
      <c r="F280" s="162"/>
      <c r="G280" s="162"/>
      <c r="H280" s="162"/>
      <c r="I280" s="162"/>
      <c r="J280" s="162"/>
      <c r="K280" s="162"/>
      <c r="AB280" s="162"/>
      <c r="AC280" s="162"/>
      <c r="AD280" s="162"/>
      <c r="AE280" s="162"/>
      <c r="AF280" s="162"/>
      <c r="AG280" s="162"/>
      <c r="AH280" s="162"/>
      <c r="AI280" s="162"/>
      <c r="AJ280" s="162"/>
    </row>
    <row r="281" spans="2:37" ht="18" customHeight="1">
      <c r="B281" s="144" t="s">
        <v>2437</v>
      </c>
      <c r="C281" s="4"/>
      <c r="U281" s="230"/>
      <c r="V281" s="231"/>
      <c r="W281" s="231"/>
      <c r="AA281" s="144" t="s">
        <v>2437</v>
      </c>
      <c r="AB281" s="4"/>
    </row>
    <row r="282" spans="2:37" ht="13.5" customHeight="1">
      <c r="B282" s="144"/>
      <c r="C282" s="4"/>
      <c r="U282" s="230"/>
      <c r="V282" s="231"/>
      <c r="W282" s="231"/>
      <c r="AA282" s="144"/>
      <c r="AB282" s="4"/>
    </row>
    <row r="283" spans="2:37">
      <c r="B283" s="9" t="s">
        <v>130</v>
      </c>
      <c r="S283" s="231"/>
      <c r="T283" s="231"/>
      <c r="AA283" s="9" t="s">
        <v>130</v>
      </c>
    </row>
    <row r="284" spans="2:37" ht="15.9" customHeight="1">
      <c r="C284" s="46" t="s">
        <v>134</v>
      </c>
      <c r="D284" s="46"/>
      <c r="E284" s="46"/>
      <c r="F284" s="46"/>
      <c r="G284" s="46"/>
      <c r="H284" s="46"/>
      <c r="I284" s="46"/>
      <c r="J284" s="46"/>
      <c r="K284" s="46"/>
      <c r="L284" s="232"/>
      <c r="O284" s="232"/>
      <c r="P284" s="232"/>
      <c r="Q284" s="232"/>
      <c r="R284" s="232"/>
      <c r="S284" s="231"/>
      <c r="T284" s="231"/>
      <c r="AB284" s="46" t="s">
        <v>134</v>
      </c>
      <c r="AC284" s="46"/>
      <c r="AD284" s="46"/>
      <c r="AE284" s="46"/>
      <c r="AF284" s="46"/>
      <c r="AG284" s="46"/>
      <c r="AH284" s="46"/>
      <c r="AI284" s="46"/>
      <c r="AJ284" s="46"/>
      <c r="AK284" s="232"/>
    </row>
    <row r="285" spans="2:37" ht="15.9" customHeight="1">
      <c r="C285" s="46" t="s">
        <v>133</v>
      </c>
      <c r="D285" s="46"/>
      <c r="E285" s="46"/>
      <c r="F285" s="46"/>
      <c r="G285" s="46"/>
      <c r="H285" s="46"/>
      <c r="I285" s="46"/>
      <c r="J285" s="46"/>
      <c r="K285" s="46"/>
      <c r="L285" s="232"/>
      <c r="M285" s="232"/>
      <c r="N285" s="232"/>
      <c r="O285" s="232"/>
      <c r="P285" s="232"/>
      <c r="Q285" s="232"/>
      <c r="R285" s="232"/>
      <c r="S285" s="231"/>
      <c r="T285" s="231"/>
      <c r="AB285" s="46" t="s">
        <v>133</v>
      </c>
      <c r="AC285" s="46"/>
      <c r="AD285" s="46"/>
      <c r="AE285" s="46"/>
      <c r="AF285" s="46"/>
      <c r="AG285" s="46"/>
      <c r="AH285" s="46"/>
      <c r="AI285" s="46"/>
      <c r="AJ285" s="46"/>
      <c r="AK285" s="232"/>
    </row>
    <row r="286" spans="2:37" ht="15.9" customHeight="1">
      <c r="C286" s="45" t="s">
        <v>119</v>
      </c>
      <c r="E286" s="45"/>
      <c r="L286" s="231"/>
      <c r="M286" s="232"/>
      <c r="N286" s="232"/>
      <c r="AB286" s="45" t="s">
        <v>119</v>
      </c>
      <c r="AD286" s="45"/>
      <c r="AK286" s="231"/>
    </row>
    <row r="287" spans="2:37" ht="15.9" customHeight="1">
      <c r="C287" s="45" t="s">
        <v>3123</v>
      </c>
      <c r="E287" s="45"/>
      <c r="L287" s="231"/>
      <c r="M287" s="231"/>
      <c r="AB287" s="45" t="s">
        <v>3123</v>
      </c>
      <c r="AD287" s="45"/>
      <c r="AK287" s="231"/>
    </row>
    <row r="288" spans="2:37" ht="7.5" customHeight="1">
      <c r="C288" s="45"/>
      <c r="E288" s="45"/>
      <c r="L288" s="231"/>
      <c r="M288" s="231"/>
      <c r="AB288" s="45"/>
      <c r="AD288" s="45"/>
      <c r="AK288" s="231"/>
    </row>
    <row r="289" spans="2:35" ht="30" customHeight="1">
      <c r="B289" s="1071" t="s">
        <v>116</v>
      </c>
      <c r="C289" s="1072"/>
      <c r="D289" s="1240"/>
      <c r="E289" s="47" t="s">
        <v>117</v>
      </c>
      <c r="F289" s="1050" t="s">
        <v>118</v>
      </c>
      <c r="G289" s="1051"/>
      <c r="H289" s="1051"/>
      <c r="I289" s="1051"/>
      <c r="J289" s="1083"/>
      <c r="M289" s="231"/>
      <c r="AA289" s="1071" t="s">
        <v>116</v>
      </c>
      <c r="AB289" s="1072"/>
      <c r="AC289" s="1240"/>
      <c r="AD289" s="47" t="s">
        <v>117</v>
      </c>
      <c r="AE289" s="1050" t="s">
        <v>118</v>
      </c>
      <c r="AF289" s="1051"/>
      <c r="AG289" s="1051"/>
      <c r="AH289" s="1051"/>
      <c r="AI289" s="1083"/>
    </row>
    <row r="290" spans="2:35" ht="37.799999999999997" customHeight="1">
      <c r="B290" s="1208" t="s">
        <v>114</v>
      </c>
      <c r="C290" s="1217"/>
      <c r="D290" s="1218"/>
      <c r="E290" s="133"/>
      <c r="F290" s="1211"/>
      <c r="G290" s="1219"/>
      <c r="H290" s="1219"/>
      <c r="I290" s="1219"/>
      <c r="J290" s="1220"/>
      <c r="AA290" s="1208" t="s">
        <v>114</v>
      </c>
      <c r="AB290" s="1217"/>
      <c r="AC290" s="1218"/>
      <c r="AD290" s="133" t="s">
        <v>3364</v>
      </c>
      <c r="AE290" s="1211"/>
      <c r="AF290" s="1219"/>
      <c r="AG290" s="1219"/>
      <c r="AH290" s="1219"/>
      <c r="AI290" s="1220"/>
    </row>
    <row r="291" spans="2:35" ht="37.799999999999997" customHeight="1">
      <c r="B291" s="1074" t="s">
        <v>111</v>
      </c>
      <c r="C291" s="1215"/>
      <c r="D291" s="1224"/>
      <c r="E291" s="133"/>
      <c r="F291" s="1211"/>
      <c r="G291" s="1219"/>
      <c r="H291" s="1219"/>
      <c r="I291" s="1219"/>
      <c r="J291" s="1220"/>
      <c r="AA291" s="1074" t="s">
        <v>111</v>
      </c>
      <c r="AB291" s="1215"/>
      <c r="AC291" s="1224"/>
      <c r="AD291" s="133" t="s">
        <v>3364</v>
      </c>
      <c r="AE291" s="1211"/>
      <c r="AF291" s="1219"/>
      <c r="AG291" s="1219"/>
      <c r="AH291" s="1219"/>
      <c r="AI291" s="1220"/>
    </row>
    <row r="292" spans="2:35" ht="37.799999999999997" customHeight="1">
      <c r="B292" s="1074" t="s">
        <v>112</v>
      </c>
      <c r="C292" s="1215"/>
      <c r="D292" s="1224"/>
      <c r="E292" s="133"/>
      <c r="F292" s="1211"/>
      <c r="G292" s="1219"/>
      <c r="H292" s="1219"/>
      <c r="I292" s="1219"/>
      <c r="J292" s="1220"/>
      <c r="AA292" s="1074" t="s">
        <v>112</v>
      </c>
      <c r="AB292" s="1215"/>
      <c r="AC292" s="1224"/>
      <c r="AD292" s="133" t="s">
        <v>3364</v>
      </c>
      <c r="AE292" s="1211"/>
      <c r="AF292" s="1219"/>
      <c r="AG292" s="1219"/>
      <c r="AH292" s="1219"/>
      <c r="AI292" s="1220"/>
    </row>
    <row r="293" spans="2:35" ht="37.799999999999997" customHeight="1">
      <c r="B293" s="1208" t="s">
        <v>115</v>
      </c>
      <c r="C293" s="1217"/>
      <c r="D293" s="1218"/>
      <c r="E293" s="133"/>
      <c r="F293" s="1211"/>
      <c r="G293" s="1219"/>
      <c r="H293" s="1219"/>
      <c r="I293" s="1219"/>
      <c r="J293" s="1220"/>
      <c r="AA293" s="1208" t="s">
        <v>115</v>
      </c>
      <c r="AB293" s="1217"/>
      <c r="AC293" s="1218"/>
      <c r="AD293" s="133" t="s">
        <v>3364</v>
      </c>
      <c r="AE293" s="1211"/>
      <c r="AF293" s="1219"/>
      <c r="AG293" s="1219"/>
      <c r="AH293" s="1219"/>
      <c r="AI293" s="1220"/>
    </row>
    <row r="294" spans="2:35" ht="37.799999999999997" customHeight="1">
      <c r="B294" s="1208" t="s">
        <v>556</v>
      </c>
      <c r="C294" s="1217"/>
      <c r="D294" s="1218"/>
      <c r="E294" s="133"/>
      <c r="F294" s="1211"/>
      <c r="G294" s="1219"/>
      <c r="H294" s="1219"/>
      <c r="I294" s="1219"/>
      <c r="J294" s="1220"/>
      <c r="AA294" s="1208" t="s">
        <v>556</v>
      </c>
      <c r="AB294" s="1217"/>
      <c r="AC294" s="1218"/>
      <c r="AD294" s="133" t="s">
        <v>3365</v>
      </c>
      <c r="AE294" s="1221" t="s">
        <v>3366</v>
      </c>
      <c r="AF294" s="1225"/>
      <c r="AG294" s="1225"/>
      <c r="AH294" s="1225"/>
      <c r="AI294" s="1226"/>
    </row>
    <row r="295" spans="2:35" ht="37.799999999999997" customHeight="1">
      <c r="B295" s="1208" t="s">
        <v>113</v>
      </c>
      <c r="C295" s="1217"/>
      <c r="D295" s="1218"/>
      <c r="E295" s="133"/>
      <c r="F295" s="1211"/>
      <c r="G295" s="1219"/>
      <c r="H295" s="1219"/>
      <c r="I295" s="1219"/>
      <c r="J295" s="1220"/>
      <c r="AA295" s="1208" t="s">
        <v>113</v>
      </c>
      <c r="AB295" s="1217"/>
      <c r="AC295" s="1218"/>
      <c r="AD295" s="133" t="s">
        <v>3364</v>
      </c>
      <c r="AE295" s="1211"/>
      <c r="AF295" s="1219"/>
      <c r="AG295" s="1219"/>
      <c r="AH295" s="1219"/>
      <c r="AI295" s="1220"/>
    </row>
    <row r="296" spans="2:35" ht="13.5" customHeight="1">
      <c r="C296" s="11"/>
      <c r="D296" s="11"/>
      <c r="E296" s="11"/>
      <c r="F296" s="11"/>
      <c r="G296" s="11"/>
      <c r="H296" s="11"/>
      <c r="I296" s="11"/>
      <c r="J296" s="11"/>
      <c r="AB296" s="11"/>
      <c r="AC296" s="11"/>
      <c r="AD296" s="11"/>
      <c r="AE296" s="11"/>
      <c r="AF296" s="11"/>
      <c r="AG296" s="11"/>
      <c r="AH296" s="11"/>
      <c r="AI296" s="11"/>
    </row>
    <row r="298" spans="2:35">
      <c r="B298" s="2" t="s">
        <v>131</v>
      </c>
      <c r="AA298" s="2" t="s">
        <v>131</v>
      </c>
    </row>
    <row r="299" spans="2:35" ht="61.8" customHeight="1">
      <c r="B299" s="1211"/>
      <c r="C299" s="1390"/>
      <c r="D299" s="1390"/>
      <c r="E299" s="1390"/>
      <c r="F299" s="1390"/>
      <c r="G299" s="1390"/>
      <c r="H299" s="1390"/>
      <c r="I299" s="1390"/>
      <c r="J299" s="1391"/>
      <c r="AA299" s="1221" t="s">
        <v>3367</v>
      </c>
      <c r="AB299" s="1222"/>
      <c r="AC299" s="1222"/>
      <c r="AD299" s="1222"/>
      <c r="AE299" s="1222"/>
      <c r="AF299" s="1222"/>
      <c r="AG299" s="1222"/>
      <c r="AH299" s="1222"/>
      <c r="AI299" s="1223"/>
    </row>
    <row r="301" spans="2:35" ht="18" customHeight="1">
      <c r="B301" s="2" t="s">
        <v>132</v>
      </c>
      <c r="AA301" s="2" t="s">
        <v>132</v>
      </c>
    </row>
    <row r="302" spans="2:35">
      <c r="C302" s="2" t="s">
        <v>2457</v>
      </c>
      <c r="AB302" s="2" t="s">
        <v>2457</v>
      </c>
    </row>
    <row r="303" spans="2:35" ht="28.05" customHeight="1">
      <c r="B303" s="1208" t="s">
        <v>126</v>
      </c>
      <c r="C303" s="1075"/>
      <c r="D303" s="1075"/>
      <c r="E303" s="1209"/>
      <c r="F303" s="1210"/>
      <c r="G303" s="1210"/>
      <c r="H303" s="1210"/>
      <c r="I303" s="1210"/>
      <c r="J303" s="1210"/>
      <c r="AA303" s="1208" t="s">
        <v>126</v>
      </c>
      <c r="AB303" s="1075"/>
      <c r="AC303" s="1075"/>
      <c r="AD303" s="1209"/>
      <c r="AE303" s="1210"/>
      <c r="AF303" s="1210"/>
      <c r="AG303" s="1210"/>
      <c r="AH303" s="1210"/>
      <c r="AI303" s="1210"/>
    </row>
    <row r="304" spans="2:35" ht="28.05" customHeight="1">
      <c r="B304" s="1208" t="s">
        <v>2465</v>
      </c>
      <c r="C304" s="1075"/>
      <c r="D304" s="1075"/>
      <c r="E304" s="1209"/>
      <c r="F304" s="1211"/>
      <c r="G304" s="1212"/>
      <c r="H304" s="1212"/>
      <c r="I304" s="1212"/>
      <c r="J304" s="1213"/>
      <c r="AA304" s="1208" t="s">
        <v>2465</v>
      </c>
      <c r="AB304" s="1075"/>
      <c r="AC304" s="1075"/>
      <c r="AD304" s="1209"/>
      <c r="AE304" s="1211"/>
      <c r="AF304" s="1212"/>
      <c r="AG304" s="1212"/>
      <c r="AH304" s="1212"/>
      <c r="AI304" s="1213"/>
    </row>
    <row r="305" spans="1:39" ht="28.05" customHeight="1">
      <c r="B305" s="1208" t="s">
        <v>127</v>
      </c>
      <c r="C305" s="1075"/>
      <c r="D305" s="1075"/>
      <c r="E305" s="1209"/>
      <c r="F305" s="1210"/>
      <c r="G305" s="1210"/>
      <c r="H305" s="1210"/>
      <c r="I305" s="1210"/>
      <c r="J305" s="1210"/>
      <c r="AA305" s="1208" t="s">
        <v>127</v>
      </c>
      <c r="AB305" s="1075"/>
      <c r="AC305" s="1075"/>
      <c r="AD305" s="1209"/>
      <c r="AE305" s="1210"/>
      <c r="AF305" s="1210"/>
      <c r="AG305" s="1210"/>
      <c r="AH305" s="1210"/>
      <c r="AI305" s="1210"/>
    </row>
    <row r="307" spans="1:39">
      <c r="C307" s="2" t="s">
        <v>2458</v>
      </c>
      <c r="AB307" s="2" t="s">
        <v>2458</v>
      </c>
    </row>
    <row r="308" spans="1:39" ht="28.05" customHeight="1">
      <c r="B308" s="1208" t="s">
        <v>558</v>
      </c>
      <c r="C308" s="1075"/>
      <c r="D308" s="1075"/>
      <c r="E308" s="1209"/>
      <c r="F308" s="1210"/>
      <c r="G308" s="1210"/>
      <c r="H308" s="1210"/>
      <c r="I308" s="1210"/>
      <c r="J308" s="1210"/>
      <c r="AA308" s="1208" t="s">
        <v>558</v>
      </c>
      <c r="AB308" s="1075"/>
      <c r="AC308" s="1075"/>
      <c r="AD308" s="1209"/>
      <c r="AE308" s="1210"/>
      <c r="AF308" s="1210"/>
      <c r="AG308" s="1210"/>
      <c r="AH308" s="1210"/>
      <c r="AI308" s="1210"/>
    </row>
    <row r="309" spans="1:39" ht="28.05" customHeight="1">
      <c r="B309" s="1208" t="s">
        <v>2389</v>
      </c>
      <c r="C309" s="1075"/>
      <c r="D309" s="1075"/>
      <c r="E309" s="1209"/>
      <c r="F309" s="1211"/>
      <c r="G309" s="1212"/>
      <c r="H309" s="1212"/>
      <c r="I309" s="1212"/>
      <c r="J309" s="1213"/>
      <c r="AA309" s="1208" t="s">
        <v>2389</v>
      </c>
      <c r="AB309" s="1075"/>
      <c r="AC309" s="1075"/>
      <c r="AD309" s="1209"/>
      <c r="AE309" s="1211"/>
      <c r="AF309" s="1212"/>
      <c r="AG309" s="1212"/>
      <c r="AH309" s="1212"/>
      <c r="AI309" s="1213"/>
    </row>
    <row r="310" spans="1:39" ht="28.05" customHeight="1">
      <c r="B310" s="1208" t="s">
        <v>127</v>
      </c>
      <c r="C310" s="1075"/>
      <c r="D310" s="1075"/>
      <c r="E310" s="1209"/>
      <c r="F310" s="1210"/>
      <c r="G310" s="1210"/>
      <c r="H310" s="1210"/>
      <c r="I310" s="1210"/>
      <c r="J310" s="1210"/>
      <c r="AA310" s="1208" t="s">
        <v>127</v>
      </c>
      <c r="AB310" s="1075"/>
      <c r="AC310" s="1075"/>
      <c r="AD310" s="1209"/>
      <c r="AE310" s="1210"/>
      <c r="AF310" s="1210"/>
      <c r="AG310" s="1210"/>
      <c r="AH310" s="1210"/>
      <c r="AI310" s="1210"/>
    </row>
    <row r="311" spans="1:39" ht="6" customHeight="1">
      <c r="B311" s="11"/>
      <c r="C311"/>
      <c r="D311"/>
      <c r="E311"/>
      <c r="F311" s="11"/>
      <c r="G311" s="11"/>
      <c r="H311" s="11"/>
      <c r="I311" s="11"/>
      <c r="J311" s="11"/>
      <c r="AA311" s="11"/>
      <c r="AB311"/>
      <c r="AC311"/>
      <c r="AD311"/>
      <c r="AE311" s="11"/>
      <c r="AF311" s="11"/>
      <c r="AG311" s="11"/>
      <c r="AH311" s="11"/>
      <c r="AI311" s="11"/>
    </row>
    <row r="312" spans="1:39" ht="18" customHeight="1">
      <c r="B312" s="2" t="s">
        <v>559</v>
      </c>
      <c r="AA312" s="2" t="s">
        <v>559</v>
      </c>
    </row>
    <row r="313" spans="1:39" ht="36" customHeight="1">
      <c r="B313" s="1214" t="s">
        <v>557</v>
      </c>
      <c r="C313" s="1128"/>
      <c r="D313" s="1129"/>
      <c r="E313" s="1215"/>
      <c r="F313" s="1209"/>
      <c r="G313" s="1216"/>
      <c r="H313" s="1192"/>
      <c r="I313" s="1032"/>
      <c r="J313" s="1125"/>
      <c r="M313" s="225"/>
      <c r="AA313" s="1214" t="s">
        <v>557</v>
      </c>
      <c r="AB313" s="1128"/>
      <c r="AC313" s="1129"/>
      <c r="AD313" s="1215"/>
      <c r="AE313" s="1209"/>
      <c r="AF313" s="1216"/>
      <c r="AG313" s="1192"/>
      <c r="AH313" s="1032"/>
      <c r="AI313" s="1125"/>
    </row>
    <row r="314" spans="1:39" ht="3" customHeight="1"/>
    <row r="316" spans="1:39" ht="36" customHeight="1">
      <c r="A316" s="162"/>
      <c r="B316" s="1204"/>
      <c r="C316" s="1204"/>
      <c r="D316" s="1204"/>
      <c r="E316" s="1204"/>
      <c r="F316" s="1204"/>
      <c r="G316" s="1204"/>
      <c r="H316" s="1204"/>
      <c r="I316" s="1204"/>
      <c r="J316" s="1204"/>
      <c r="K316" s="162"/>
      <c r="L316" s="2"/>
      <c r="M316" s="2"/>
      <c r="N316" s="2"/>
      <c r="O316" s="2"/>
      <c r="P316" s="2"/>
      <c r="Q316" s="2"/>
      <c r="R316" s="2"/>
      <c r="S316" s="2"/>
      <c r="T316" s="2"/>
      <c r="U316" s="2"/>
      <c r="V316" s="2"/>
      <c r="W316" s="2"/>
      <c r="X316" s="2"/>
      <c r="Y316" s="2"/>
      <c r="Z316" s="162"/>
      <c r="AA316" s="1204"/>
      <c r="AB316" s="1204"/>
      <c r="AC316" s="1204"/>
      <c r="AD316" s="1204"/>
      <c r="AE316" s="1204"/>
      <c r="AF316" s="1204"/>
      <c r="AG316" s="1204"/>
      <c r="AH316" s="1204"/>
      <c r="AI316" s="1204"/>
      <c r="AJ316" s="162"/>
      <c r="AK316" s="2"/>
      <c r="AL316" s="2"/>
      <c r="AM316" s="2"/>
    </row>
  </sheetData>
  <sheetProtection algorithmName="SHA-512" hashValue="dvML12qt8sW8ZgL8apNDz0PEEn7mHkbenQFhqiRPDRKOsi6JxPsp6zyLn2Y0ov2tr6mHDUI7lDVZhHiHQkYokg==" saltValue="Z55VCy6qV0E7Iwfgnc2iIQ==" spinCount="100000" sheet="1" formatCells="0"/>
  <mergeCells count="555">
    <mergeCell ref="B316:J316"/>
    <mergeCell ref="D40:F40"/>
    <mergeCell ref="F290:J290"/>
    <mergeCell ref="D171:F171"/>
    <mergeCell ref="B290:D290"/>
    <mergeCell ref="F289:J289"/>
    <mergeCell ref="B289:D289"/>
    <mergeCell ref="E182:F182"/>
    <mergeCell ref="H182:I182"/>
    <mergeCell ref="C270:J276"/>
    <mergeCell ref="D114:F114"/>
    <mergeCell ref="D140:F140"/>
    <mergeCell ref="D147:F147"/>
    <mergeCell ref="D145:F145"/>
    <mergeCell ref="F295:J295"/>
    <mergeCell ref="B293:D293"/>
    <mergeCell ref="B295:D295"/>
    <mergeCell ref="F305:J305"/>
    <mergeCell ref="D102:F102"/>
    <mergeCell ref="D106:F106"/>
    <mergeCell ref="B305:E305"/>
    <mergeCell ref="F304:J304"/>
    <mergeCell ref="F292:J292"/>
    <mergeCell ref="B304:E304"/>
    <mergeCell ref="F294:J294"/>
    <mergeCell ref="B299:J299"/>
    <mergeCell ref="B303:E303"/>
    <mergeCell ref="F293:J293"/>
    <mergeCell ref="B292:D292"/>
    <mergeCell ref="C227:J227"/>
    <mergeCell ref="C228:J228"/>
    <mergeCell ref="F291:J291"/>
    <mergeCell ref="B189:D189"/>
    <mergeCell ref="B190:D190"/>
    <mergeCell ref="D105:F105"/>
    <mergeCell ref="D148:F148"/>
    <mergeCell ref="F303:J303"/>
    <mergeCell ref="G175:H175"/>
    <mergeCell ref="G171:H171"/>
    <mergeCell ref="G173:H173"/>
    <mergeCell ref="G144:I144"/>
    <mergeCell ref="D196:J196"/>
    <mergeCell ref="D175:F175"/>
    <mergeCell ref="G141:I141"/>
    <mergeCell ref="C167:D167"/>
    <mergeCell ref="C168:D168"/>
    <mergeCell ref="C164:D164"/>
    <mergeCell ref="G150:I150"/>
    <mergeCell ref="G151:I151"/>
    <mergeCell ref="C166:D166"/>
    <mergeCell ref="C165:D165"/>
    <mergeCell ref="D151:F151"/>
    <mergeCell ref="B180:J181"/>
    <mergeCell ref="B291:D291"/>
    <mergeCell ref="D173:F173"/>
    <mergeCell ref="C212:J218"/>
    <mergeCell ref="C169:D169"/>
    <mergeCell ref="B294:D294"/>
    <mergeCell ref="M177:M180"/>
    <mergeCell ref="D117:F117"/>
    <mergeCell ref="C163:D163"/>
    <mergeCell ref="D139:F139"/>
    <mergeCell ref="D141:F141"/>
    <mergeCell ref="D144:F144"/>
    <mergeCell ref="G148:I148"/>
    <mergeCell ref="G149:I149"/>
    <mergeCell ref="C162:D162"/>
    <mergeCell ref="D150:F150"/>
    <mergeCell ref="D129:F129"/>
    <mergeCell ref="D135:F135"/>
    <mergeCell ref="D137:F137"/>
    <mergeCell ref="D149:F149"/>
    <mergeCell ref="G145:I145"/>
    <mergeCell ref="G138:I138"/>
    <mergeCell ref="G119:I119"/>
    <mergeCell ref="D126:F126"/>
    <mergeCell ref="G147:I147"/>
    <mergeCell ref="G130:I130"/>
    <mergeCell ref="G131:I131"/>
    <mergeCell ref="G134:I134"/>
    <mergeCell ref="G135:I135"/>
    <mergeCell ref="G137:I137"/>
    <mergeCell ref="C7:E7"/>
    <mergeCell ref="C21:E21"/>
    <mergeCell ref="D59:F59"/>
    <mergeCell ref="F8:G8"/>
    <mergeCell ref="C10:E10"/>
    <mergeCell ref="F10:G10"/>
    <mergeCell ref="E14:J14"/>
    <mergeCell ref="H8:I8"/>
    <mergeCell ref="G76:I76"/>
    <mergeCell ref="I10:J10"/>
    <mergeCell ref="D57:F57"/>
    <mergeCell ref="D54:F54"/>
    <mergeCell ref="D61:F61"/>
    <mergeCell ref="D53:F53"/>
    <mergeCell ref="F24:G24"/>
    <mergeCell ref="H24:J24"/>
    <mergeCell ref="G57:I57"/>
    <mergeCell ref="G62:I62"/>
    <mergeCell ref="G63:I63"/>
    <mergeCell ref="G73:I73"/>
    <mergeCell ref="G74:I74"/>
    <mergeCell ref="G45:I45"/>
    <mergeCell ref="D46:F46"/>
    <mergeCell ref="G46:I46"/>
    <mergeCell ref="F22:J22"/>
    <mergeCell ref="G25:J25"/>
    <mergeCell ref="C25:D25"/>
    <mergeCell ref="C28:E28"/>
    <mergeCell ref="C26:D27"/>
    <mergeCell ref="H23:J23"/>
    <mergeCell ref="G129:I129"/>
    <mergeCell ref="G115:I115"/>
    <mergeCell ref="D130:F130"/>
    <mergeCell ref="D118:F118"/>
    <mergeCell ref="G77:I77"/>
    <mergeCell ref="G78:I78"/>
    <mergeCell ref="G81:I81"/>
    <mergeCell ref="G82:I82"/>
    <mergeCell ref="D91:F91"/>
    <mergeCell ref="D89:F89"/>
    <mergeCell ref="D90:F90"/>
    <mergeCell ref="G89:I89"/>
    <mergeCell ref="D78:F78"/>
    <mergeCell ref="D81:F81"/>
    <mergeCell ref="D82:F82"/>
    <mergeCell ref="G86:I86"/>
    <mergeCell ref="G85:I85"/>
    <mergeCell ref="D83:F83"/>
    <mergeCell ref="B3:J3"/>
    <mergeCell ref="F29:G29"/>
    <mergeCell ref="F28:G28"/>
    <mergeCell ref="C29:E29"/>
    <mergeCell ref="F7:J7"/>
    <mergeCell ref="F9:J9"/>
    <mergeCell ref="C9:E9"/>
    <mergeCell ref="C8:E8"/>
    <mergeCell ref="F26:J26"/>
    <mergeCell ref="F27:J27"/>
    <mergeCell ref="B26:B27"/>
    <mergeCell ref="F21:J21"/>
    <mergeCell ref="C23:E23"/>
    <mergeCell ref="C24:E24"/>
    <mergeCell ref="C22:E22"/>
    <mergeCell ref="B14:D14"/>
    <mergeCell ref="B17:D17"/>
    <mergeCell ref="E16:J16"/>
    <mergeCell ref="E15:J15"/>
    <mergeCell ref="E17:F17"/>
    <mergeCell ref="G17:H17"/>
    <mergeCell ref="I17:J17"/>
    <mergeCell ref="B15:D16"/>
    <mergeCell ref="F23:G23"/>
    <mergeCell ref="M42:U44"/>
    <mergeCell ref="D99:F99"/>
    <mergeCell ref="G90:I90"/>
    <mergeCell ref="D93:F93"/>
    <mergeCell ref="D85:F85"/>
    <mergeCell ref="D107:F107"/>
    <mergeCell ref="G98:I98"/>
    <mergeCell ref="D103:F103"/>
    <mergeCell ref="D62:F62"/>
    <mergeCell ref="D63:F63"/>
    <mergeCell ref="D76:F76"/>
    <mergeCell ref="D77:F77"/>
    <mergeCell ref="D73:F73"/>
    <mergeCell ref="D74:F74"/>
    <mergeCell ref="D64:F64"/>
    <mergeCell ref="G84:I84"/>
    <mergeCell ref="D45:F45"/>
    <mergeCell ref="D86:F86"/>
    <mergeCell ref="D75:F75"/>
    <mergeCell ref="D84:F84"/>
    <mergeCell ref="D47:F47"/>
    <mergeCell ref="G47:I47"/>
    <mergeCell ref="D48:F48"/>
    <mergeCell ref="D49:F49"/>
    <mergeCell ref="B309:E309"/>
    <mergeCell ref="F309:J309"/>
    <mergeCell ref="B310:E310"/>
    <mergeCell ref="F310:J310"/>
    <mergeCell ref="I313:J313"/>
    <mergeCell ref="E313:F313"/>
    <mergeCell ref="G93:I93"/>
    <mergeCell ref="D94:F94"/>
    <mergeCell ref="G313:H313"/>
    <mergeCell ref="B313:D313"/>
    <mergeCell ref="D136:F136"/>
    <mergeCell ref="D146:F146"/>
    <mergeCell ref="G114:I114"/>
    <mergeCell ref="D128:F128"/>
    <mergeCell ref="D119:F119"/>
    <mergeCell ref="D124:F124"/>
    <mergeCell ref="D115:F115"/>
    <mergeCell ref="G110:I110"/>
    <mergeCell ref="D131:F131"/>
    <mergeCell ref="G117:I117"/>
    <mergeCell ref="G118:I118"/>
    <mergeCell ref="G111:I111"/>
    <mergeCell ref="D100:F100"/>
    <mergeCell ref="D108:F108"/>
    <mergeCell ref="D50:F50"/>
    <mergeCell ref="G50:I50"/>
    <mergeCell ref="D51:F51"/>
    <mergeCell ref="G51:I51"/>
    <mergeCell ref="G53:I53"/>
    <mergeCell ref="G54:I54"/>
    <mergeCell ref="D55:F55"/>
    <mergeCell ref="G55:I55"/>
    <mergeCell ref="B308:E308"/>
    <mergeCell ref="F308:J308"/>
    <mergeCell ref="G99:I99"/>
    <mergeCell ref="G94:I94"/>
    <mergeCell ref="G92:I92"/>
    <mergeCell ref="D101:F101"/>
    <mergeCell ref="D98:F98"/>
    <mergeCell ref="D92:F92"/>
    <mergeCell ref="G102:I102"/>
    <mergeCell ref="G101:I101"/>
    <mergeCell ref="D109:F109"/>
    <mergeCell ref="D111:F111"/>
    <mergeCell ref="D116:F116"/>
    <mergeCell ref="D110:F110"/>
    <mergeCell ref="G109:I109"/>
    <mergeCell ref="G103:I103"/>
    <mergeCell ref="D56:F56"/>
    <mergeCell ref="D58:F58"/>
    <mergeCell ref="G58:I58"/>
    <mergeCell ref="G59:I59"/>
    <mergeCell ref="G61:I61"/>
    <mergeCell ref="D65:F65"/>
    <mergeCell ref="G65:I65"/>
    <mergeCell ref="D66:F66"/>
    <mergeCell ref="G66:I66"/>
    <mergeCell ref="D67:F67"/>
    <mergeCell ref="G67:I67"/>
    <mergeCell ref="D72:F72"/>
    <mergeCell ref="G72:I72"/>
    <mergeCell ref="D80:F80"/>
    <mergeCell ref="G80:I80"/>
    <mergeCell ref="D88:F88"/>
    <mergeCell ref="G88:I88"/>
    <mergeCell ref="D97:F97"/>
    <mergeCell ref="G97:I97"/>
    <mergeCell ref="D113:F113"/>
    <mergeCell ref="G113:I113"/>
    <mergeCell ref="D123:F123"/>
    <mergeCell ref="G123:I123"/>
    <mergeCell ref="D133:F133"/>
    <mergeCell ref="G133:I133"/>
    <mergeCell ref="D143:F143"/>
    <mergeCell ref="G143:I143"/>
    <mergeCell ref="D134:F134"/>
    <mergeCell ref="D138:F138"/>
    <mergeCell ref="G128:I128"/>
    <mergeCell ref="G139:I139"/>
    <mergeCell ref="G140:I140"/>
    <mergeCell ref="G136:I136"/>
    <mergeCell ref="D127:F127"/>
    <mergeCell ref="D125:F125"/>
    <mergeCell ref="G124:I124"/>
    <mergeCell ref="G125:I125"/>
    <mergeCell ref="G127:I127"/>
    <mergeCell ref="G146:I146"/>
    <mergeCell ref="G48:I48"/>
    <mergeCell ref="G64:I64"/>
    <mergeCell ref="G75:I75"/>
    <mergeCell ref="G83:I83"/>
    <mergeCell ref="G91:I91"/>
    <mergeCell ref="G100:I100"/>
    <mergeCell ref="G108:I108"/>
    <mergeCell ref="G116:I116"/>
    <mergeCell ref="G126:I126"/>
    <mergeCell ref="G105:I105"/>
    <mergeCell ref="G49:I49"/>
    <mergeCell ref="G106:I106"/>
    <mergeCell ref="G107:I107"/>
    <mergeCell ref="AA3:AI3"/>
    <mergeCell ref="AB7:AD7"/>
    <mergeCell ref="AE7:AI7"/>
    <mergeCell ref="AB8:AD8"/>
    <mergeCell ref="AE8:AF8"/>
    <mergeCell ref="AG8:AH8"/>
    <mergeCell ref="AB9:AD9"/>
    <mergeCell ref="AE9:AI9"/>
    <mergeCell ref="AB10:AD10"/>
    <mergeCell ref="AE10:AF10"/>
    <mergeCell ref="AH10:AI10"/>
    <mergeCell ref="AA14:AC14"/>
    <mergeCell ref="AD14:AI14"/>
    <mergeCell ref="AA15:AC16"/>
    <mergeCell ref="AD15:AI15"/>
    <mergeCell ref="AD16:AI16"/>
    <mergeCell ref="AA17:AC17"/>
    <mergeCell ref="AD17:AE17"/>
    <mergeCell ref="AF17:AG17"/>
    <mergeCell ref="AH17:AI17"/>
    <mergeCell ref="AB21:AD21"/>
    <mergeCell ref="AE21:AI21"/>
    <mergeCell ref="AB22:AD22"/>
    <mergeCell ref="AE22:AI22"/>
    <mergeCell ref="AB23:AD23"/>
    <mergeCell ref="AE23:AF23"/>
    <mergeCell ref="AG23:AI23"/>
    <mergeCell ref="AB24:AD24"/>
    <mergeCell ref="AE24:AF24"/>
    <mergeCell ref="AG24:AI24"/>
    <mergeCell ref="AB25:AC25"/>
    <mergeCell ref="AF25:AI25"/>
    <mergeCell ref="AA26:AA27"/>
    <mergeCell ref="AB26:AC27"/>
    <mergeCell ref="AE26:AI26"/>
    <mergeCell ref="AE27:AI27"/>
    <mergeCell ref="AB28:AD28"/>
    <mergeCell ref="AE28:AF28"/>
    <mergeCell ref="AB29:AD29"/>
    <mergeCell ref="AE29:AF29"/>
    <mergeCell ref="AC40:AE40"/>
    <mergeCell ref="AC45:AE45"/>
    <mergeCell ref="AF45:AH45"/>
    <mergeCell ref="AC46:AE46"/>
    <mergeCell ref="AF46:AH46"/>
    <mergeCell ref="AC47:AE47"/>
    <mergeCell ref="AF47:AH47"/>
    <mergeCell ref="AC48:AE48"/>
    <mergeCell ref="AF48:AH48"/>
    <mergeCell ref="AC49:AE49"/>
    <mergeCell ref="AF49:AH49"/>
    <mergeCell ref="AC50:AE50"/>
    <mergeCell ref="AF50:AH50"/>
    <mergeCell ref="AC51:AE51"/>
    <mergeCell ref="AF51:AH51"/>
    <mergeCell ref="AC53:AE53"/>
    <mergeCell ref="AF53:AH53"/>
    <mergeCell ref="AC54:AE54"/>
    <mergeCell ref="AF54:AH54"/>
    <mergeCell ref="AC55:AE55"/>
    <mergeCell ref="AF55:AH55"/>
    <mergeCell ref="AC56:AE56"/>
    <mergeCell ref="AC57:AE57"/>
    <mergeCell ref="AF57:AH57"/>
    <mergeCell ref="AC58:AE58"/>
    <mergeCell ref="AF58:AH58"/>
    <mergeCell ref="AC59:AE59"/>
    <mergeCell ref="AF59:AH59"/>
    <mergeCell ref="AC61:AE61"/>
    <mergeCell ref="AF61:AH61"/>
    <mergeCell ref="AC62:AE62"/>
    <mergeCell ref="AF62:AH62"/>
    <mergeCell ref="AC63:AE63"/>
    <mergeCell ref="AF63:AH63"/>
    <mergeCell ref="AC64:AE64"/>
    <mergeCell ref="AF64:AH64"/>
    <mergeCell ref="AC65:AE65"/>
    <mergeCell ref="AF65:AH65"/>
    <mergeCell ref="AC66:AE66"/>
    <mergeCell ref="AF66:AH66"/>
    <mergeCell ref="AC67:AE67"/>
    <mergeCell ref="AF67:AH67"/>
    <mergeCell ref="AC72:AE72"/>
    <mergeCell ref="AF72:AH72"/>
    <mergeCell ref="AC73:AE73"/>
    <mergeCell ref="AF73:AH73"/>
    <mergeCell ref="AC74:AE74"/>
    <mergeCell ref="AF74:AH74"/>
    <mergeCell ref="AC75:AE75"/>
    <mergeCell ref="AF75:AH75"/>
    <mergeCell ref="AC76:AE76"/>
    <mergeCell ref="AF76:AH76"/>
    <mergeCell ref="AC77:AE77"/>
    <mergeCell ref="AF77:AH77"/>
    <mergeCell ref="AC78:AE78"/>
    <mergeCell ref="AF78:AH78"/>
    <mergeCell ref="AC80:AE80"/>
    <mergeCell ref="AF80:AH80"/>
    <mergeCell ref="AC81:AE81"/>
    <mergeCell ref="AF81:AH81"/>
    <mergeCell ref="AC82:AE82"/>
    <mergeCell ref="AF82:AH82"/>
    <mergeCell ref="AC83:AE83"/>
    <mergeCell ref="AF83:AH83"/>
    <mergeCell ref="AC84:AE84"/>
    <mergeCell ref="AF84:AH84"/>
    <mergeCell ref="AC85:AE85"/>
    <mergeCell ref="AF85:AH85"/>
    <mergeCell ref="AC86:AE86"/>
    <mergeCell ref="AF86:AH86"/>
    <mergeCell ref="AC88:AE88"/>
    <mergeCell ref="AF88:AH88"/>
    <mergeCell ref="AC89:AE89"/>
    <mergeCell ref="AF89:AH89"/>
    <mergeCell ref="AC90:AE90"/>
    <mergeCell ref="AF90:AH90"/>
    <mergeCell ref="AC91:AE91"/>
    <mergeCell ref="AF91:AH91"/>
    <mergeCell ref="AC92:AE92"/>
    <mergeCell ref="AF92:AH92"/>
    <mergeCell ref="AC93:AE93"/>
    <mergeCell ref="AF93:AH93"/>
    <mergeCell ref="AC94:AE94"/>
    <mergeCell ref="AF94:AH94"/>
    <mergeCell ref="AC97:AE97"/>
    <mergeCell ref="AF97:AH97"/>
    <mergeCell ref="AC98:AE98"/>
    <mergeCell ref="AF98:AH98"/>
    <mergeCell ref="AC99:AE99"/>
    <mergeCell ref="AF99:AH99"/>
    <mergeCell ref="AC100:AE100"/>
    <mergeCell ref="AF100:AH100"/>
    <mergeCell ref="AC101:AE101"/>
    <mergeCell ref="AF101:AH101"/>
    <mergeCell ref="AC102:AE102"/>
    <mergeCell ref="AF102:AH102"/>
    <mergeCell ref="AC103:AE103"/>
    <mergeCell ref="AF103:AH103"/>
    <mergeCell ref="AC105:AE105"/>
    <mergeCell ref="AF105:AH105"/>
    <mergeCell ref="AC106:AE106"/>
    <mergeCell ref="AF106:AH106"/>
    <mergeCell ref="AC107:AE107"/>
    <mergeCell ref="AF107:AH107"/>
    <mergeCell ref="AC108:AE108"/>
    <mergeCell ref="AF108:AH108"/>
    <mergeCell ref="AC109:AE109"/>
    <mergeCell ref="AF109:AH109"/>
    <mergeCell ref="AC110:AE110"/>
    <mergeCell ref="AF110:AH110"/>
    <mergeCell ref="AC111:AE111"/>
    <mergeCell ref="AF111:AH111"/>
    <mergeCell ref="AC113:AE113"/>
    <mergeCell ref="AF113:AH113"/>
    <mergeCell ref="AC114:AE114"/>
    <mergeCell ref="AF114:AH114"/>
    <mergeCell ref="AC115:AE115"/>
    <mergeCell ref="AF115:AH115"/>
    <mergeCell ref="AC116:AE116"/>
    <mergeCell ref="AF116:AH116"/>
    <mergeCell ref="AC117:AE117"/>
    <mergeCell ref="AF117:AH117"/>
    <mergeCell ref="AC118:AE118"/>
    <mergeCell ref="AF118:AH118"/>
    <mergeCell ref="AC119:AE119"/>
    <mergeCell ref="AF119:AH119"/>
    <mergeCell ref="AC123:AE123"/>
    <mergeCell ref="AF123:AH123"/>
    <mergeCell ref="AC124:AE124"/>
    <mergeCell ref="AF124:AH124"/>
    <mergeCell ref="AC125:AE125"/>
    <mergeCell ref="AF125:AH125"/>
    <mergeCell ref="AC126:AE126"/>
    <mergeCell ref="AF126:AH126"/>
    <mergeCell ref="AC127:AE127"/>
    <mergeCell ref="AF127:AH127"/>
    <mergeCell ref="AC128:AE128"/>
    <mergeCell ref="AF128:AH128"/>
    <mergeCell ref="AC129:AE129"/>
    <mergeCell ref="AF129:AH129"/>
    <mergeCell ref="AC130:AE130"/>
    <mergeCell ref="AF130:AH130"/>
    <mergeCell ref="AC131:AE131"/>
    <mergeCell ref="AF131:AH131"/>
    <mergeCell ref="AC133:AE133"/>
    <mergeCell ref="AF133:AH133"/>
    <mergeCell ref="AC134:AE134"/>
    <mergeCell ref="AF134:AH134"/>
    <mergeCell ref="AC135:AE135"/>
    <mergeCell ref="AF135:AH135"/>
    <mergeCell ref="AC136:AE136"/>
    <mergeCell ref="AF136:AH136"/>
    <mergeCell ref="AC137:AE137"/>
    <mergeCell ref="AF137:AH137"/>
    <mergeCell ref="AC138:AE138"/>
    <mergeCell ref="AF138:AH138"/>
    <mergeCell ref="AC139:AE139"/>
    <mergeCell ref="AF139:AH139"/>
    <mergeCell ref="AC140:AE140"/>
    <mergeCell ref="AF140:AH140"/>
    <mergeCell ref="AC141:AE141"/>
    <mergeCell ref="AF141:AH141"/>
    <mergeCell ref="AC143:AE143"/>
    <mergeCell ref="AF143:AH143"/>
    <mergeCell ref="AC144:AE144"/>
    <mergeCell ref="AF144:AH144"/>
    <mergeCell ref="AC145:AE145"/>
    <mergeCell ref="AF145:AH145"/>
    <mergeCell ref="AC146:AE146"/>
    <mergeCell ref="AF146:AH146"/>
    <mergeCell ref="AC147:AE147"/>
    <mergeCell ref="AF147:AH147"/>
    <mergeCell ref="AC148:AE148"/>
    <mergeCell ref="AF148:AH148"/>
    <mergeCell ref="AC149:AE149"/>
    <mergeCell ref="AF149:AH149"/>
    <mergeCell ref="AC150:AE150"/>
    <mergeCell ref="AF150:AH150"/>
    <mergeCell ref="AC151:AE151"/>
    <mergeCell ref="AF151:AH151"/>
    <mergeCell ref="AB162:AC162"/>
    <mergeCell ref="AB163:AC163"/>
    <mergeCell ref="AB164:AC164"/>
    <mergeCell ref="AB165:AC165"/>
    <mergeCell ref="AB166:AC166"/>
    <mergeCell ref="AB167:AC167"/>
    <mergeCell ref="AB168:AC168"/>
    <mergeCell ref="AB169:AC169"/>
    <mergeCell ref="AC171:AE171"/>
    <mergeCell ref="AF171:AG171"/>
    <mergeCell ref="AC173:AE173"/>
    <mergeCell ref="AF173:AG173"/>
    <mergeCell ref="AC175:AE175"/>
    <mergeCell ref="AF175:AG175"/>
    <mergeCell ref="AA180:AI181"/>
    <mergeCell ref="AD182:AE182"/>
    <mergeCell ref="AG182:AH182"/>
    <mergeCell ref="AE291:AI291"/>
    <mergeCell ref="AA292:AC292"/>
    <mergeCell ref="AE292:AI292"/>
    <mergeCell ref="AA293:AC293"/>
    <mergeCell ref="AE293:AI293"/>
    <mergeCell ref="AA294:AC294"/>
    <mergeCell ref="AE294:AI294"/>
    <mergeCell ref="AA189:AC189"/>
    <mergeCell ref="AA190:AC190"/>
    <mergeCell ref="AC196:AI196"/>
    <mergeCell ref="AB212:AI218"/>
    <mergeCell ref="AB227:AI227"/>
    <mergeCell ref="AB228:AI228"/>
    <mergeCell ref="AB270:AI276"/>
    <mergeCell ref="AA289:AC289"/>
    <mergeCell ref="AE289:AI289"/>
    <mergeCell ref="AA316:AI316"/>
    <mergeCell ref="AF56:AH56"/>
    <mergeCell ref="AA308:AD308"/>
    <mergeCell ref="AE308:AI308"/>
    <mergeCell ref="AA309:AD309"/>
    <mergeCell ref="AE309:AI309"/>
    <mergeCell ref="AA310:AD310"/>
    <mergeCell ref="AE310:AI310"/>
    <mergeCell ref="AA313:AC313"/>
    <mergeCell ref="AD313:AE313"/>
    <mergeCell ref="AF313:AG313"/>
    <mergeCell ref="AH313:AI313"/>
    <mergeCell ref="AA295:AC295"/>
    <mergeCell ref="AE295:AI295"/>
    <mergeCell ref="AA299:AI299"/>
    <mergeCell ref="AA303:AD303"/>
    <mergeCell ref="AE303:AI303"/>
    <mergeCell ref="AA304:AD304"/>
    <mergeCell ref="AE304:AI304"/>
    <mergeCell ref="AA305:AD305"/>
    <mergeCell ref="AE305:AI305"/>
    <mergeCell ref="AA290:AC290"/>
    <mergeCell ref="AE290:AI290"/>
    <mergeCell ref="AA291:AC291"/>
  </mergeCells>
  <phoneticPr fontId="9"/>
  <conditionalFormatting sqref="F290:J295">
    <cfRule type="expression" dxfId="13" priority="5" stopIfTrue="1">
      <formula>$E290="無"</formula>
    </cfRule>
  </conditionalFormatting>
  <conditionalFormatting sqref="AE290:AI295">
    <cfRule type="expression" dxfId="12" priority="1" stopIfTrue="1">
      <formula>$E290="無"</formula>
    </cfRule>
  </conditionalFormatting>
  <dataValidations count="1">
    <dataValidation type="list" allowBlank="1" showInputMessage="1" showErrorMessage="1" sqref="E290:E295 AD290:AD295" xr:uid="{00000000-0002-0000-0F00-000000000000}">
      <formula1>"有,無"</formula1>
    </dataValidation>
  </dataValidations>
  <hyperlinks>
    <hyperlink ref="AF48" r:id="rId1" xr:uid="{00000000-0004-0000-0F00-000000000000}"/>
    <hyperlink ref="AF56" r:id="rId2" xr:uid="{00000000-0004-0000-0F00-000001000000}"/>
    <hyperlink ref="AF75" r:id="rId3" xr:uid="{00000000-0004-0000-0F00-000002000000}"/>
    <hyperlink ref="AF100" r:id="rId4" xr:uid="{00000000-0004-0000-0F00-000003000000}"/>
  </hyperlinks>
  <pageMargins left="0.70866141732283472" right="0.70866141732283472" top="0.74803149606299213" bottom="0.74803149606299213" header="0.31496062992125984" footer="0.31496062992125984"/>
  <pageSetup paperSize="9" orientation="portrait" blackAndWhite="1" r:id="rId5"/>
  <rowBreaks count="6" manualBreakCount="6">
    <brk id="34" max="11" man="1"/>
    <brk id="87" max="11" man="1"/>
    <brk id="132" max="11" man="1"/>
    <brk id="179" max="11" man="1"/>
    <brk id="223" max="11" man="1"/>
    <brk id="280" max="11" man="1"/>
  </rowBreaks>
  <ignoredErrors>
    <ignoredError sqref="F26:J29 G24:J24 G21:J21 F22:J22 F21 F25:J25" unlockedFormula="1"/>
  </ignoredErrors>
  <drawing r:id="rId6"/>
  <legacyDrawing r:id="rId7"/>
  <mc:AlternateContent xmlns:mc="http://schemas.openxmlformats.org/markup-compatibility/2006">
    <mc:Choice Requires="x14">
      <controls>
        <mc:AlternateContent xmlns:mc="http://schemas.openxmlformats.org/markup-compatibility/2006">
          <mc:Choice Requires="x14">
            <control shapeId="6164" r:id="rId8" name="Check Box 20">
              <controlPr defaultSize="0" autoFill="0" autoLine="0" autoPict="0">
                <anchor moveWithCells="1">
                  <from>
                    <xdr:col>4</xdr:col>
                    <xdr:colOff>91440</xdr:colOff>
                    <xdr:row>312</xdr:row>
                    <xdr:rowOff>106680</xdr:rowOff>
                  </from>
                  <to>
                    <xdr:col>5</xdr:col>
                    <xdr:colOff>15240</xdr:colOff>
                    <xdr:row>312</xdr:row>
                    <xdr:rowOff>342900</xdr:rowOff>
                  </to>
                </anchor>
              </controlPr>
            </control>
          </mc:Choice>
        </mc:AlternateContent>
        <mc:AlternateContent xmlns:mc="http://schemas.openxmlformats.org/markup-compatibility/2006">
          <mc:Choice Requires="x14">
            <control shapeId="6165" r:id="rId9" name="Check Box 21">
              <controlPr defaultSize="0" autoFill="0" autoLine="0" autoPict="0">
                <anchor moveWithCells="1">
                  <from>
                    <xdr:col>4</xdr:col>
                    <xdr:colOff>655320</xdr:colOff>
                    <xdr:row>312</xdr:row>
                    <xdr:rowOff>114300</xdr:rowOff>
                  </from>
                  <to>
                    <xdr:col>5</xdr:col>
                    <xdr:colOff>579120</xdr:colOff>
                    <xdr:row>312</xdr:row>
                    <xdr:rowOff>350520</xdr:rowOff>
                  </to>
                </anchor>
              </controlPr>
            </control>
          </mc:Choice>
        </mc:AlternateContent>
        <mc:AlternateContent xmlns:mc="http://schemas.openxmlformats.org/markup-compatibility/2006">
          <mc:Choice Requires="x14">
            <control shapeId="6171" r:id="rId10" name="Check Box 27">
              <controlPr defaultSize="0" autoFill="0" autoLine="0" autoPict="0">
                <anchor moveWithCells="1">
                  <from>
                    <xdr:col>4</xdr:col>
                    <xdr:colOff>91440</xdr:colOff>
                    <xdr:row>312</xdr:row>
                    <xdr:rowOff>106680</xdr:rowOff>
                  </from>
                  <to>
                    <xdr:col>5</xdr:col>
                    <xdr:colOff>15240</xdr:colOff>
                    <xdr:row>312</xdr:row>
                    <xdr:rowOff>342900</xdr:rowOff>
                  </to>
                </anchor>
              </controlPr>
            </control>
          </mc:Choice>
        </mc:AlternateContent>
        <mc:AlternateContent xmlns:mc="http://schemas.openxmlformats.org/markup-compatibility/2006">
          <mc:Choice Requires="x14">
            <control shapeId="6172" r:id="rId11" name="Check Box 28">
              <controlPr defaultSize="0" autoFill="0" autoLine="0" autoPict="0">
                <anchor moveWithCells="1">
                  <from>
                    <xdr:col>4</xdr:col>
                    <xdr:colOff>655320</xdr:colOff>
                    <xdr:row>312</xdr:row>
                    <xdr:rowOff>114300</xdr:rowOff>
                  </from>
                  <to>
                    <xdr:col>5</xdr:col>
                    <xdr:colOff>579120</xdr:colOff>
                    <xdr:row>312</xdr:row>
                    <xdr:rowOff>350520</xdr:rowOff>
                  </to>
                </anchor>
              </controlPr>
            </control>
          </mc:Choice>
        </mc:AlternateContent>
        <mc:AlternateContent xmlns:mc="http://schemas.openxmlformats.org/markup-compatibility/2006">
          <mc:Choice Requires="x14">
            <control shapeId="6173" r:id="rId12" name="Check Box 29">
              <controlPr defaultSize="0" autoFill="0" autoLine="0" autoPict="0">
                <anchor moveWithCells="1">
                  <from>
                    <xdr:col>29</xdr:col>
                    <xdr:colOff>91440</xdr:colOff>
                    <xdr:row>312</xdr:row>
                    <xdr:rowOff>106680</xdr:rowOff>
                  </from>
                  <to>
                    <xdr:col>30</xdr:col>
                    <xdr:colOff>15240</xdr:colOff>
                    <xdr:row>312</xdr:row>
                    <xdr:rowOff>342900</xdr:rowOff>
                  </to>
                </anchor>
              </controlPr>
            </control>
          </mc:Choice>
        </mc:AlternateContent>
        <mc:AlternateContent xmlns:mc="http://schemas.openxmlformats.org/markup-compatibility/2006">
          <mc:Choice Requires="x14">
            <control shapeId="6174" r:id="rId13" name="Check Box 30">
              <controlPr defaultSize="0" autoFill="0" autoLine="0" autoPict="0">
                <anchor moveWithCells="1">
                  <from>
                    <xdr:col>29</xdr:col>
                    <xdr:colOff>655320</xdr:colOff>
                    <xdr:row>312</xdr:row>
                    <xdr:rowOff>114300</xdr:rowOff>
                  </from>
                  <to>
                    <xdr:col>30</xdr:col>
                    <xdr:colOff>579120</xdr:colOff>
                    <xdr:row>312</xdr:row>
                    <xdr:rowOff>350520</xdr:rowOff>
                  </to>
                </anchor>
              </controlPr>
            </control>
          </mc:Choice>
        </mc:AlternateContent>
        <mc:AlternateContent xmlns:mc="http://schemas.openxmlformats.org/markup-compatibility/2006">
          <mc:Choice Requires="x14">
            <control shapeId="6175" r:id="rId14" name="Check Box 31">
              <controlPr defaultSize="0" autoFill="0" autoLine="0" autoPict="0">
                <anchor moveWithCells="1">
                  <from>
                    <xdr:col>29</xdr:col>
                    <xdr:colOff>91440</xdr:colOff>
                    <xdr:row>312</xdr:row>
                    <xdr:rowOff>106680</xdr:rowOff>
                  </from>
                  <to>
                    <xdr:col>30</xdr:col>
                    <xdr:colOff>15240</xdr:colOff>
                    <xdr:row>312</xdr:row>
                    <xdr:rowOff>342900</xdr:rowOff>
                  </to>
                </anchor>
              </controlPr>
            </control>
          </mc:Choice>
        </mc:AlternateContent>
        <mc:AlternateContent xmlns:mc="http://schemas.openxmlformats.org/markup-compatibility/2006">
          <mc:Choice Requires="x14">
            <control shapeId="6176" r:id="rId15" name="Check Box 32">
              <controlPr defaultSize="0" autoFill="0" autoLine="0" autoPict="0">
                <anchor moveWithCells="1">
                  <from>
                    <xdr:col>29</xdr:col>
                    <xdr:colOff>655320</xdr:colOff>
                    <xdr:row>312</xdr:row>
                    <xdr:rowOff>114300</xdr:rowOff>
                  </from>
                  <to>
                    <xdr:col>30</xdr:col>
                    <xdr:colOff>579120</xdr:colOff>
                    <xdr:row>312</xdr:row>
                    <xdr:rowOff>350520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rgb="FFFFFF00"/>
  </sheetPr>
  <dimension ref="A1:AB253"/>
  <sheetViews>
    <sheetView showGridLines="0" showZeros="0" view="pageBreakPreview" zoomScale="85" zoomScaleNormal="100" zoomScaleSheetLayoutView="85" workbookViewId="0">
      <selection activeCell="E112" sqref="E112"/>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33</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539</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367"/>
      <c r="G15" s="1367"/>
      <c r="H15" s="1367"/>
      <c r="I15" s="1367"/>
      <c r="J15" s="1368"/>
    </row>
    <row r="16" spans="2:13" ht="24" customHeight="1">
      <c r="B16" s="1364"/>
      <c r="C16" s="1365"/>
      <c r="D16" s="1365"/>
      <c r="E16" s="1369">
        <f>基本情報!E64</f>
        <v>0</v>
      </c>
      <c r="F16" s="1370"/>
      <c r="G16" s="1370"/>
      <c r="H16" s="1370"/>
      <c r="I16" s="1370"/>
      <c r="J16" s="1371"/>
    </row>
    <row r="17" spans="2:12" ht="35.1" customHeight="1">
      <c r="B17" s="1357" t="s">
        <v>54</v>
      </c>
      <c r="C17" s="1358"/>
      <c r="D17" s="1358"/>
      <c r="E17" s="1372">
        <f>基本情報!E49</f>
        <v>0</v>
      </c>
      <c r="F17" s="1336"/>
      <c r="G17" s="1336">
        <f>基本情報!E52</f>
        <v>0</v>
      </c>
      <c r="H17" s="1336"/>
      <c r="I17" s="1336">
        <f>基本情報!E54</f>
        <v>0</v>
      </c>
      <c r="J17" s="1337"/>
      <c r="K17" s="300"/>
    </row>
    <row r="20" spans="2:12" ht="21" customHeight="1">
      <c r="B20" s="2" t="s">
        <v>540</v>
      </c>
    </row>
    <row r="21" spans="2:12" ht="13.5" customHeight="1">
      <c r="B21" s="14"/>
      <c r="C21" s="1344" t="s">
        <v>460</v>
      </c>
      <c r="D21" s="1344"/>
      <c r="E21" s="1345"/>
      <c r="F21" s="1346" t="str">
        <f>基本情報!E5</f>
        <v/>
      </c>
      <c r="G21" s="1347"/>
      <c r="H21" s="1347"/>
      <c r="I21" s="1347"/>
      <c r="J21" s="1348"/>
    </row>
    <row r="22" spans="2:12" ht="24" customHeight="1">
      <c r="B22" s="16"/>
      <c r="C22" s="1333" t="s">
        <v>461</v>
      </c>
      <c r="D22" s="1333"/>
      <c r="E22" s="1334"/>
      <c r="F22" s="1349">
        <f>基本情報!E6</f>
        <v>0</v>
      </c>
      <c r="G22" s="1350"/>
      <c r="H22" s="1350"/>
      <c r="I22" s="1350"/>
      <c r="J22" s="1351"/>
    </row>
    <row r="23" spans="2:12" ht="13.5" customHeight="1">
      <c r="B23" s="14"/>
      <c r="C23" s="1344" t="s">
        <v>460</v>
      </c>
      <c r="D23" s="1344"/>
      <c r="E23" s="1345"/>
      <c r="F23" s="1346" t="str">
        <f>ASC(PHONETIC(基本情報!E9))</f>
        <v/>
      </c>
      <c r="G23" s="1352"/>
      <c r="H23" s="1347" t="str">
        <f>ASC(PHONETIC(基本情報!E11))</f>
        <v/>
      </c>
      <c r="I23" s="1352"/>
      <c r="J23" s="1353"/>
    </row>
    <row r="24" spans="2:12" ht="24" customHeight="1">
      <c r="B24" s="16"/>
      <c r="C24" s="1333" t="s">
        <v>462</v>
      </c>
      <c r="D24" s="1333"/>
      <c r="E24" s="1334"/>
      <c r="F24" s="1354">
        <f>基本情報!E9</f>
        <v>0</v>
      </c>
      <c r="G24" s="1355"/>
      <c r="H24" s="1355">
        <f>基本情報!E11</f>
        <v>0</v>
      </c>
      <c r="I24" s="1355"/>
      <c r="J24" s="1356"/>
    </row>
    <row r="25" spans="2:12" ht="30" customHeight="1">
      <c r="B25" s="16"/>
      <c r="C25" s="1326" t="s">
        <v>555</v>
      </c>
      <c r="D25" s="1326"/>
      <c r="E25" s="104"/>
      <c r="F25" s="191">
        <f>基本情報!E7</f>
        <v>0</v>
      </c>
      <c r="G25" s="1327">
        <f>基本情報!E8</f>
        <v>0</v>
      </c>
      <c r="H25" s="1131"/>
      <c r="I25" s="1131"/>
      <c r="J25" s="1328"/>
    </row>
    <row r="26" spans="2:12" ht="24" customHeight="1">
      <c r="B26" s="1329"/>
      <c r="C26" s="1331" t="s">
        <v>465</v>
      </c>
      <c r="D26" s="1332"/>
      <c r="E26" s="105" t="s">
        <v>64</v>
      </c>
      <c r="F26" s="1335">
        <f>基本情報!E18</f>
        <v>0</v>
      </c>
      <c r="G26" s="1336"/>
      <c r="H26" s="1336"/>
      <c r="I26" s="1336"/>
      <c r="J26" s="1337"/>
    </row>
    <row r="27" spans="2:12" ht="24" customHeight="1">
      <c r="B27" s="1330"/>
      <c r="C27" s="1333"/>
      <c r="D27" s="1334"/>
      <c r="E27" s="105" t="s">
        <v>65</v>
      </c>
      <c r="F27" s="1335">
        <f>基本情報!E19</f>
        <v>0</v>
      </c>
      <c r="G27" s="1327"/>
      <c r="H27" s="1327"/>
      <c r="I27" s="1327"/>
      <c r="J27" s="1338"/>
    </row>
    <row r="28" spans="2:12" ht="30" customHeight="1">
      <c r="B28" s="15"/>
      <c r="C28" s="1326" t="s">
        <v>463</v>
      </c>
      <c r="D28" s="1326"/>
      <c r="E28" s="1339"/>
      <c r="F28" s="1340">
        <f>基本情報!E20</f>
        <v>0</v>
      </c>
      <c r="G28" s="1341"/>
      <c r="H28" s="33" t="s">
        <v>11</v>
      </c>
      <c r="I28" s="192"/>
      <c r="J28" s="39"/>
      <c r="K28" s="30"/>
      <c r="L28" s="30"/>
    </row>
    <row r="29" spans="2:12" ht="30" customHeight="1">
      <c r="B29" s="15"/>
      <c r="C29" s="1326" t="s">
        <v>464</v>
      </c>
      <c r="D29" s="1326"/>
      <c r="E29" s="1339"/>
      <c r="F29" s="1342">
        <f>基本情報!E21</f>
        <v>0</v>
      </c>
      <c r="G29" s="1343"/>
      <c r="H29" s="31" t="s">
        <v>34</v>
      </c>
      <c r="I29" s="192"/>
      <c r="J29" s="32"/>
      <c r="K29" s="30"/>
      <c r="L29" s="30"/>
    </row>
    <row r="30" spans="2:12" ht="5.25" customHeight="1">
      <c r="C30" s="12"/>
      <c r="D30" s="12"/>
      <c r="E30" s="12"/>
      <c r="F30" s="40"/>
      <c r="G30" s="30"/>
      <c r="H30" s="193"/>
      <c r="I30" s="193"/>
      <c r="J30" s="30"/>
      <c r="K30" s="30"/>
      <c r="L30" s="30"/>
    </row>
    <row r="31" spans="2:12">
      <c r="C31" s="106" t="s">
        <v>2855</v>
      </c>
      <c r="E31" s="42"/>
      <c r="F31" s="43"/>
      <c r="G31" s="43"/>
    </row>
    <row r="32" spans="2:12">
      <c r="C32" s="91" t="s">
        <v>3032</v>
      </c>
      <c r="E32" s="44"/>
      <c r="F32" s="43"/>
      <c r="G32" s="43"/>
    </row>
    <row r="33" spans="2:27">
      <c r="C33" s="106" t="s">
        <v>467</v>
      </c>
      <c r="E33" s="44"/>
      <c r="F33" s="45"/>
      <c r="G33" s="45"/>
    </row>
    <row r="34" spans="2:27">
      <c r="C34" s="106"/>
      <c r="E34" s="44"/>
      <c r="F34" s="45"/>
      <c r="G34" s="45"/>
    </row>
    <row r="36" spans="2:27" ht="18" customHeight="1">
      <c r="B36" s="2" t="s">
        <v>69</v>
      </c>
    </row>
    <row r="37" spans="2:27" ht="18" customHeight="1">
      <c r="B37" s="49" t="s">
        <v>70</v>
      </c>
    </row>
    <row r="38" spans="2:27" ht="7.5" customHeight="1"/>
    <row r="39" spans="2:27" ht="18" customHeight="1">
      <c r="B39" s="2" t="s">
        <v>340</v>
      </c>
    </row>
    <row r="40" spans="2:27" ht="18" customHeight="1">
      <c r="D40" s="1032" t="s">
        <v>398</v>
      </c>
      <c r="E40" s="1032"/>
      <c r="F40" s="11"/>
      <c r="G40" s="145" t="str">
        <f>IF(G48="","",ROUNDDOWN(SUM(G50,G58,G66),1))</f>
        <v/>
      </c>
      <c r="H40" s="2" t="s">
        <v>55</v>
      </c>
      <c r="M40" s="50"/>
    </row>
    <row r="41" spans="2:27" ht="13.8" customHeight="1">
      <c r="D41" s="11"/>
      <c r="E41" s="11"/>
      <c r="F41" s="11"/>
    </row>
    <row r="42" spans="2:27" ht="7.5" customHeight="1">
      <c r="D42" s="49"/>
    </row>
    <row r="43" spans="2:27" ht="18" customHeight="1">
      <c r="B43" s="2" t="s">
        <v>341</v>
      </c>
      <c r="M43" s="50"/>
    </row>
    <row r="44" spans="2:27" ht="18" customHeight="1">
      <c r="C44" s="3" t="s">
        <v>451</v>
      </c>
      <c r="D44" s="1287" t="s">
        <v>3027</v>
      </c>
      <c r="E44" s="1288"/>
      <c r="F44" s="1289"/>
      <c r="G44" s="1290"/>
      <c r="H44" s="1291"/>
      <c r="I44" s="1292"/>
      <c r="L44" s="50"/>
      <c r="M44" s="785"/>
      <c r="N44" s="785"/>
      <c r="O44" s="785"/>
      <c r="P44" s="785"/>
      <c r="Q44" s="785"/>
      <c r="R44" s="785"/>
      <c r="S44" s="785"/>
      <c r="T44" s="785"/>
      <c r="U44" s="238"/>
      <c r="V44" s="50"/>
      <c r="W44" s="50"/>
      <c r="X44" s="50"/>
      <c r="Y44" s="27"/>
      <c r="Z44" s="27"/>
      <c r="AA44" s="27"/>
    </row>
    <row r="45" spans="2:27" ht="17.100000000000001" customHeight="1">
      <c r="C45" s="3"/>
      <c r="D45" s="1256" t="s">
        <v>81</v>
      </c>
      <c r="E45" s="1257"/>
      <c r="F45" s="1258"/>
      <c r="G45" s="1259"/>
      <c r="H45" s="1280"/>
      <c r="I45" s="1281"/>
    </row>
    <row r="46" spans="2:27" ht="17.100000000000001" customHeight="1">
      <c r="D46" s="1256" t="s">
        <v>79</v>
      </c>
      <c r="E46" s="1257"/>
      <c r="F46" s="1258"/>
      <c r="G46" s="1259"/>
      <c r="H46" s="1282"/>
      <c r="I46" s="1283"/>
    </row>
    <row r="47" spans="2:27" ht="17.100000000000001" customHeight="1">
      <c r="D47" s="1256" t="s">
        <v>2492</v>
      </c>
      <c r="E47" s="1257"/>
      <c r="F47" s="1258"/>
      <c r="G47" s="1259"/>
      <c r="H47" s="1260"/>
      <c r="I47" s="1261"/>
      <c r="L47" s="50"/>
      <c r="M47" s="50"/>
      <c r="N47" s="50"/>
      <c r="O47" s="50"/>
      <c r="P47" s="50"/>
      <c r="Q47" s="50"/>
      <c r="R47" s="50"/>
      <c r="S47" s="50"/>
      <c r="T47" s="50"/>
      <c r="U47" s="50"/>
      <c r="V47" s="50"/>
      <c r="W47" s="50"/>
      <c r="X47" s="50"/>
      <c r="Y47" s="27"/>
      <c r="Z47" s="27"/>
      <c r="AA47" s="27"/>
    </row>
    <row r="48" spans="2:27" ht="17.100000000000001" customHeight="1">
      <c r="D48" s="1256" t="s">
        <v>342</v>
      </c>
      <c r="E48" s="1257"/>
      <c r="F48" s="1258"/>
      <c r="G48" s="1268"/>
      <c r="H48" s="1269"/>
      <c r="I48" s="1270"/>
      <c r="J48" s="2" t="s">
        <v>73</v>
      </c>
    </row>
    <row r="49" spans="3:27" ht="17.100000000000001" customHeight="1">
      <c r="D49" s="1256" t="s">
        <v>347</v>
      </c>
      <c r="E49" s="1257"/>
      <c r="F49" s="1258"/>
      <c r="G49" s="1268"/>
      <c r="H49" s="1269"/>
      <c r="I49" s="1270"/>
      <c r="J49" s="2" t="s">
        <v>348</v>
      </c>
    </row>
    <row r="50" spans="3:27" ht="17.100000000000001" customHeight="1">
      <c r="D50" s="1284" t="s">
        <v>57</v>
      </c>
      <c r="E50" s="1285"/>
      <c r="F50" s="1286"/>
      <c r="G50" s="1249" t="str">
        <f>IF(G48="","",ROUNDDOWN((G48*G49)/1000,2))</f>
        <v/>
      </c>
      <c r="H50" s="1250"/>
      <c r="I50" s="1251"/>
      <c r="J50" s="2" t="s">
        <v>55</v>
      </c>
    </row>
    <row r="51" spans="3:27" ht="7.5" customHeight="1"/>
    <row r="52" spans="3:27" ht="18" customHeight="1">
      <c r="C52" s="3" t="s">
        <v>71</v>
      </c>
      <c r="D52" s="1274" t="s">
        <v>3027</v>
      </c>
      <c r="E52" s="1275"/>
      <c r="F52" s="1276"/>
      <c r="G52" s="1277"/>
      <c r="H52" s="1278"/>
      <c r="I52" s="1279"/>
      <c r="L52" s="50"/>
      <c r="M52" s="785"/>
      <c r="N52" s="785"/>
      <c r="O52" s="785"/>
      <c r="P52" s="785"/>
      <c r="Q52" s="785"/>
      <c r="R52" s="785"/>
      <c r="S52" s="785"/>
      <c r="T52" s="785"/>
      <c r="U52" s="238"/>
      <c r="V52" s="50"/>
      <c r="W52" s="50"/>
      <c r="X52" s="50"/>
      <c r="Y52" s="27"/>
      <c r="Z52" s="27"/>
      <c r="AA52" s="27"/>
    </row>
    <row r="53" spans="3:27" ht="17.100000000000001" customHeight="1">
      <c r="C53" s="3"/>
      <c r="D53" s="1256" t="s">
        <v>81</v>
      </c>
      <c r="E53" s="1257"/>
      <c r="F53" s="1258"/>
      <c r="G53" s="1259"/>
      <c r="H53" s="1280"/>
      <c r="I53" s="1281"/>
    </row>
    <row r="54" spans="3:27" ht="17.100000000000001" customHeight="1">
      <c r="D54" s="1256" t="s">
        <v>79</v>
      </c>
      <c r="E54" s="1257"/>
      <c r="F54" s="1258"/>
      <c r="G54" s="1259"/>
      <c r="H54" s="1282"/>
      <c r="I54" s="1283"/>
    </row>
    <row r="55" spans="3:27" ht="17.100000000000001" customHeight="1">
      <c r="D55" s="1256" t="s">
        <v>2492</v>
      </c>
      <c r="E55" s="1257"/>
      <c r="F55" s="1258"/>
      <c r="G55" s="1259"/>
      <c r="H55" s="1260"/>
      <c r="I55" s="1261"/>
      <c r="L55" s="50"/>
      <c r="M55" s="50"/>
      <c r="N55" s="50"/>
      <c r="O55" s="50"/>
      <c r="P55" s="50"/>
      <c r="Q55" s="50"/>
      <c r="R55" s="50"/>
      <c r="S55" s="50"/>
      <c r="T55" s="50"/>
      <c r="U55" s="50"/>
      <c r="V55" s="50"/>
      <c r="W55" s="50"/>
      <c r="X55" s="50"/>
      <c r="Y55" s="27"/>
      <c r="Z55" s="27"/>
      <c r="AA55" s="27"/>
    </row>
    <row r="56" spans="3:27" ht="17.100000000000001" customHeight="1">
      <c r="D56" s="1256" t="s">
        <v>342</v>
      </c>
      <c r="E56" s="1257"/>
      <c r="F56" s="1258"/>
      <c r="G56" s="1268"/>
      <c r="H56" s="1269"/>
      <c r="I56" s="1270"/>
      <c r="J56" s="2" t="s">
        <v>73</v>
      </c>
    </row>
    <row r="57" spans="3:27" ht="17.100000000000001" customHeight="1">
      <c r="D57" s="1256" t="s">
        <v>347</v>
      </c>
      <c r="E57" s="1257"/>
      <c r="F57" s="1258"/>
      <c r="G57" s="1268"/>
      <c r="H57" s="1269"/>
      <c r="I57" s="1270"/>
      <c r="J57" s="2" t="s">
        <v>348</v>
      </c>
    </row>
    <row r="58" spans="3:27" ht="17.100000000000001" customHeight="1">
      <c r="D58" s="1284" t="s">
        <v>57</v>
      </c>
      <c r="E58" s="1285"/>
      <c r="F58" s="1286"/>
      <c r="G58" s="1249" t="str">
        <f>IF(G56="","",ROUNDDOWN((G56*G57)/1000,2))</f>
        <v/>
      </c>
      <c r="H58" s="1401"/>
      <c r="I58" s="1402"/>
      <c r="J58" s="2" t="s">
        <v>55</v>
      </c>
    </row>
    <row r="59" spans="3:27" ht="7.5" customHeight="1"/>
    <row r="60" spans="3:27" ht="18" customHeight="1">
      <c r="C60" s="3" t="s">
        <v>2873</v>
      </c>
      <c r="D60" s="1274" t="s">
        <v>3027</v>
      </c>
      <c r="E60" s="1275"/>
      <c r="F60" s="1276"/>
      <c r="G60" s="1277"/>
      <c r="H60" s="1278"/>
      <c r="I60" s="1279"/>
      <c r="L60" s="50"/>
      <c r="M60" s="785"/>
      <c r="N60" s="785"/>
      <c r="O60" s="785"/>
      <c r="P60" s="785"/>
      <c r="Q60" s="785"/>
      <c r="R60" s="785"/>
      <c r="S60" s="785"/>
      <c r="T60" s="785"/>
      <c r="U60" s="238"/>
      <c r="V60" s="50"/>
      <c r="W60" s="50"/>
      <c r="X60" s="50"/>
      <c r="Y60" s="27"/>
      <c r="Z60" s="27"/>
      <c r="AA60" s="27"/>
    </row>
    <row r="61" spans="3:27" ht="17.100000000000001" customHeight="1">
      <c r="C61" s="3"/>
      <c r="D61" s="1256" t="s">
        <v>81</v>
      </c>
      <c r="E61" s="1257"/>
      <c r="F61" s="1258"/>
      <c r="G61" s="1259"/>
      <c r="H61" s="1280"/>
      <c r="I61" s="1281"/>
    </row>
    <row r="62" spans="3:27" ht="17.100000000000001" customHeight="1">
      <c r="D62" s="1256" t="s">
        <v>79</v>
      </c>
      <c r="E62" s="1257"/>
      <c r="F62" s="1258"/>
      <c r="G62" s="1259"/>
      <c r="H62" s="1282"/>
      <c r="I62" s="1283"/>
    </row>
    <row r="63" spans="3:27" ht="17.100000000000001" customHeight="1">
      <c r="D63" s="1256" t="s">
        <v>2492</v>
      </c>
      <c r="E63" s="1257"/>
      <c r="F63" s="1258"/>
      <c r="G63" s="1259"/>
      <c r="H63" s="1260"/>
      <c r="I63" s="1261"/>
      <c r="L63" s="50"/>
      <c r="M63" s="50"/>
      <c r="N63" s="50"/>
      <c r="O63" s="50"/>
      <c r="P63" s="50"/>
      <c r="Q63" s="50"/>
      <c r="R63" s="50"/>
      <c r="S63" s="50"/>
      <c r="T63" s="50"/>
      <c r="U63" s="50"/>
      <c r="V63" s="50"/>
      <c r="W63" s="50"/>
      <c r="X63" s="50"/>
      <c r="Y63" s="27"/>
      <c r="Z63" s="27"/>
      <c r="AA63" s="27"/>
    </row>
    <row r="64" spans="3:27" ht="17.100000000000001" customHeight="1">
      <c r="D64" s="1256" t="s">
        <v>342</v>
      </c>
      <c r="E64" s="1257"/>
      <c r="F64" s="1258"/>
      <c r="G64" s="1268"/>
      <c r="H64" s="1269"/>
      <c r="I64" s="1270"/>
      <c r="J64" s="2" t="s">
        <v>73</v>
      </c>
    </row>
    <row r="65" spans="2:27" ht="17.100000000000001" customHeight="1">
      <c r="D65" s="1256" t="s">
        <v>347</v>
      </c>
      <c r="E65" s="1257"/>
      <c r="F65" s="1258"/>
      <c r="G65" s="1268"/>
      <c r="H65" s="1269"/>
      <c r="I65" s="1270"/>
      <c r="J65" s="2" t="s">
        <v>348</v>
      </c>
    </row>
    <row r="66" spans="2:27" ht="17.100000000000001" customHeight="1">
      <c r="D66" s="1284" t="s">
        <v>57</v>
      </c>
      <c r="E66" s="1285"/>
      <c r="F66" s="1286"/>
      <c r="G66" s="1249" t="str">
        <f>IF(G64="","",ROUNDDOWN((G64*G65)/1000,2))</f>
        <v/>
      </c>
      <c r="H66" s="1401"/>
      <c r="I66" s="1402"/>
      <c r="J66" s="2" t="s">
        <v>55</v>
      </c>
    </row>
    <row r="67" spans="2:27" ht="7.5" customHeight="1"/>
    <row r="68" spans="2:27" ht="7.5" customHeight="1"/>
    <row r="69" spans="2:27" ht="18" customHeight="1">
      <c r="B69" s="2" t="s">
        <v>502</v>
      </c>
    </row>
    <row r="70" spans="2:27" ht="18" customHeight="1">
      <c r="C70" s="3" t="s">
        <v>451</v>
      </c>
      <c r="D70" s="1274" t="s">
        <v>3027</v>
      </c>
      <c r="E70" s="1275"/>
      <c r="F70" s="1276"/>
      <c r="G70" s="1277"/>
      <c r="H70" s="1278"/>
      <c r="I70" s="1279"/>
      <c r="L70" s="50"/>
      <c r="M70" s="785"/>
      <c r="N70" s="785"/>
      <c r="O70" s="785"/>
      <c r="P70" s="785"/>
      <c r="Q70" s="785"/>
      <c r="R70" s="785"/>
      <c r="S70" s="785"/>
      <c r="T70" s="785"/>
      <c r="U70" s="238"/>
      <c r="V70" s="50"/>
      <c r="W70" s="50"/>
      <c r="X70" s="50"/>
      <c r="Y70" s="27"/>
      <c r="Z70" s="27"/>
      <c r="AA70" s="27"/>
    </row>
    <row r="71" spans="2:27" ht="17.100000000000001" customHeight="1">
      <c r="C71" s="3"/>
      <c r="D71" s="1256" t="s">
        <v>81</v>
      </c>
      <c r="E71" s="1257"/>
      <c r="F71" s="1258"/>
      <c r="G71" s="1259"/>
      <c r="H71" s="1280"/>
      <c r="I71" s="1281"/>
    </row>
    <row r="72" spans="2:27" ht="17.100000000000001" customHeight="1">
      <c r="D72" s="1256" t="s">
        <v>79</v>
      </c>
      <c r="E72" s="1257"/>
      <c r="F72" s="1258"/>
      <c r="G72" s="1259"/>
      <c r="H72" s="1282"/>
      <c r="I72" s="1283"/>
    </row>
    <row r="73" spans="2:27" ht="17.100000000000001" customHeight="1">
      <c r="D73" s="1256" t="s">
        <v>2492</v>
      </c>
      <c r="E73" s="1257"/>
      <c r="F73" s="1258"/>
      <c r="G73" s="1259"/>
      <c r="H73" s="1260"/>
      <c r="I73" s="1261"/>
      <c r="L73" s="50"/>
      <c r="M73" s="50"/>
      <c r="N73" s="50"/>
      <c r="O73" s="50"/>
      <c r="P73" s="50"/>
      <c r="Q73" s="50"/>
      <c r="R73" s="50"/>
      <c r="S73" s="50"/>
      <c r="T73" s="50"/>
      <c r="U73" s="50"/>
      <c r="V73" s="50"/>
      <c r="W73" s="50"/>
      <c r="X73" s="50"/>
      <c r="Y73" s="27"/>
      <c r="Z73" s="27"/>
      <c r="AA73" s="27"/>
    </row>
    <row r="74" spans="2:27" ht="17.100000000000001" customHeight="1">
      <c r="D74" s="1256" t="s">
        <v>345</v>
      </c>
      <c r="E74" s="1257"/>
      <c r="F74" s="1258"/>
      <c r="G74" s="1403"/>
      <c r="H74" s="1404"/>
      <c r="I74" s="1405"/>
      <c r="J74" s="2" t="s">
        <v>76</v>
      </c>
    </row>
    <row r="75" spans="2:27" ht="17.100000000000001" customHeight="1">
      <c r="D75" s="1256" t="s">
        <v>56</v>
      </c>
      <c r="E75" s="1257"/>
      <c r="F75" s="1258"/>
      <c r="G75" s="1268"/>
      <c r="H75" s="1269"/>
      <c r="I75" s="1270"/>
      <c r="J75" s="2" t="s">
        <v>74</v>
      </c>
    </row>
    <row r="76" spans="2:27" ht="17.100000000000001" customHeight="1">
      <c r="D76" s="1284" t="s">
        <v>59</v>
      </c>
      <c r="E76" s="1285"/>
      <c r="F76" s="1286"/>
      <c r="G76" s="1249" t="str">
        <f>IF(G74="","",ROUNDDOWN(G74*G75,2))</f>
        <v/>
      </c>
      <c r="H76" s="1250"/>
      <c r="I76" s="1251"/>
      <c r="J76" s="2" t="s">
        <v>76</v>
      </c>
    </row>
    <row r="77" spans="2:27" ht="7.5" customHeight="1"/>
    <row r="78" spans="2:27" ht="18" customHeight="1">
      <c r="C78" s="3" t="s">
        <v>452</v>
      </c>
      <c r="D78" s="1274" t="s">
        <v>3027</v>
      </c>
      <c r="E78" s="1275"/>
      <c r="F78" s="1276"/>
      <c r="G78" s="1277"/>
      <c r="H78" s="1278"/>
      <c r="I78" s="1279"/>
      <c r="L78" s="50"/>
      <c r="M78" s="785"/>
      <c r="N78" s="785"/>
      <c r="O78" s="785"/>
      <c r="P78" s="785"/>
      <c r="Q78" s="785"/>
      <c r="R78" s="785"/>
      <c r="S78" s="785"/>
      <c r="T78" s="785"/>
      <c r="U78" s="238"/>
      <c r="V78" s="50"/>
      <c r="W78" s="50"/>
      <c r="X78" s="50"/>
      <c r="Y78" s="27"/>
      <c r="Z78" s="27"/>
      <c r="AA78" s="27"/>
    </row>
    <row r="79" spans="2:27" ht="17.100000000000001" customHeight="1">
      <c r="C79" s="3"/>
      <c r="D79" s="1256" t="s">
        <v>81</v>
      </c>
      <c r="E79" s="1257"/>
      <c r="F79" s="1258"/>
      <c r="G79" s="1259"/>
      <c r="H79" s="1280"/>
      <c r="I79" s="1281"/>
    </row>
    <row r="80" spans="2:27" ht="17.100000000000001" customHeight="1">
      <c r="D80" s="1256" t="s">
        <v>79</v>
      </c>
      <c r="E80" s="1257"/>
      <c r="F80" s="1258"/>
      <c r="G80" s="1259"/>
      <c r="H80" s="1282"/>
      <c r="I80" s="1283"/>
    </row>
    <row r="81" spans="3:27" ht="17.100000000000001" customHeight="1">
      <c r="D81" s="1256" t="s">
        <v>2492</v>
      </c>
      <c r="E81" s="1257"/>
      <c r="F81" s="1258"/>
      <c r="G81" s="1259"/>
      <c r="H81" s="1260"/>
      <c r="I81" s="1261"/>
      <c r="L81" s="50"/>
      <c r="M81" s="50"/>
      <c r="N81" s="50"/>
      <c r="O81" s="50"/>
      <c r="P81" s="50"/>
      <c r="Q81" s="50"/>
      <c r="R81" s="50"/>
      <c r="S81" s="50"/>
      <c r="T81" s="50"/>
      <c r="U81" s="50"/>
      <c r="V81" s="50"/>
      <c r="W81" s="50"/>
      <c r="X81" s="50"/>
      <c r="Y81" s="27"/>
      <c r="Z81" s="27"/>
      <c r="AA81" s="27"/>
    </row>
    <row r="82" spans="3:27" ht="17.100000000000001" customHeight="1">
      <c r="D82" s="1256" t="s">
        <v>345</v>
      </c>
      <c r="E82" s="1257"/>
      <c r="F82" s="1258"/>
      <c r="G82" s="1403"/>
      <c r="H82" s="1404"/>
      <c r="I82" s="1405"/>
      <c r="J82" s="2" t="s">
        <v>76</v>
      </c>
    </row>
    <row r="83" spans="3:27" ht="17.100000000000001" customHeight="1">
      <c r="D83" s="1256" t="s">
        <v>56</v>
      </c>
      <c r="E83" s="1257"/>
      <c r="F83" s="1258"/>
      <c r="G83" s="1268"/>
      <c r="H83" s="1269"/>
      <c r="I83" s="1270"/>
      <c r="J83" s="2" t="s">
        <v>74</v>
      </c>
    </row>
    <row r="84" spans="3:27" ht="17.100000000000001" customHeight="1">
      <c r="D84" s="1284" t="s">
        <v>59</v>
      </c>
      <c r="E84" s="1285"/>
      <c r="F84" s="1286"/>
      <c r="G84" s="1249" t="str">
        <f>IF(G82="","",ROUNDDOWN(G82*G83,2))</f>
        <v/>
      </c>
      <c r="H84" s="1250"/>
      <c r="I84" s="1251"/>
      <c r="J84" s="2" t="s">
        <v>76</v>
      </c>
    </row>
    <row r="85" spans="3:27" ht="7.5" customHeight="1"/>
    <row r="86" spans="3:27" ht="18" customHeight="1">
      <c r="C86" s="3" t="s">
        <v>2873</v>
      </c>
      <c r="D86" s="1274" t="s">
        <v>3027</v>
      </c>
      <c r="E86" s="1275"/>
      <c r="F86" s="1276"/>
      <c r="G86" s="1277"/>
      <c r="H86" s="1278"/>
      <c r="I86" s="1279"/>
      <c r="L86" s="50"/>
      <c r="M86" s="785"/>
      <c r="N86" s="785"/>
      <c r="O86" s="785"/>
      <c r="P86" s="785"/>
      <c r="Q86" s="785"/>
      <c r="R86" s="785"/>
      <c r="S86" s="785"/>
      <c r="T86" s="785"/>
      <c r="U86" s="238"/>
      <c r="V86" s="50"/>
      <c r="W86" s="50"/>
      <c r="X86" s="50"/>
      <c r="Y86" s="27"/>
      <c r="Z86" s="27"/>
      <c r="AA86" s="27"/>
    </row>
    <row r="87" spans="3:27" ht="17.100000000000001" customHeight="1">
      <c r="C87" s="3"/>
      <c r="D87" s="1256" t="s">
        <v>81</v>
      </c>
      <c r="E87" s="1257"/>
      <c r="F87" s="1258"/>
      <c r="G87" s="1259"/>
      <c r="H87" s="1280"/>
      <c r="I87" s="1281"/>
    </row>
    <row r="88" spans="3:27" ht="17.100000000000001" customHeight="1">
      <c r="D88" s="1256" t="s">
        <v>79</v>
      </c>
      <c r="E88" s="1257"/>
      <c r="F88" s="1258"/>
      <c r="G88" s="1259"/>
      <c r="H88" s="1282"/>
      <c r="I88" s="1283"/>
    </row>
    <row r="89" spans="3:27" ht="17.100000000000001" customHeight="1">
      <c r="D89" s="1256" t="s">
        <v>2492</v>
      </c>
      <c r="E89" s="1257"/>
      <c r="F89" s="1258"/>
      <c r="G89" s="1259"/>
      <c r="H89" s="1260"/>
      <c r="I89" s="1261"/>
      <c r="L89" s="50"/>
      <c r="M89" s="50"/>
      <c r="N89" s="50"/>
      <c r="O89" s="50"/>
      <c r="P89" s="50"/>
      <c r="Q89" s="50"/>
      <c r="R89" s="50"/>
      <c r="S89" s="50"/>
      <c r="T89" s="50"/>
      <c r="U89" s="50"/>
      <c r="V89" s="50"/>
      <c r="W89" s="50"/>
      <c r="X89" s="50"/>
      <c r="Y89" s="27"/>
      <c r="Z89" s="27"/>
      <c r="AA89" s="27"/>
    </row>
    <row r="90" spans="3:27" ht="17.100000000000001" customHeight="1">
      <c r="D90" s="1256" t="s">
        <v>345</v>
      </c>
      <c r="E90" s="1257"/>
      <c r="F90" s="1258"/>
      <c r="G90" s="1403"/>
      <c r="H90" s="1404"/>
      <c r="I90" s="1405"/>
      <c r="J90" s="2" t="s">
        <v>76</v>
      </c>
    </row>
    <row r="91" spans="3:27" ht="17.100000000000001" customHeight="1">
      <c r="D91" s="1256" t="s">
        <v>56</v>
      </c>
      <c r="E91" s="1257"/>
      <c r="F91" s="1258"/>
      <c r="G91" s="1268"/>
      <c r="H91" s="1269"/>
      <c r="I91" s="1270"/>
      <c r="J91" s="2" t="s">
        <v>74</v>
      </c>
    </row>
    <row r="92" spans="3:27" ht="17.100000000000001" customHeight="1">
      <c r="D92" s="1284" t="s">
        <v>59</v>
      </c>
      <c r="E92" s="1285"/>
      <c r="F92" s="1286"/>
      <c r="G92" s="1249" t="str">
        <f>IF(G90="","",ROUNDDOWN(G90*G91,2))</f>
        <v/>
      </c>
      <c r="H92" s="1250"/>
      <c r="I92" s="1251"/>
      <c r="J92" s="2" t="s">
        <v>76</v>
      </c>
    </row>
    <row r="93" spans="3:27" ht="7.5" customHeight="1"/>
    <row r="94" spans="3:27">
      <c r="C94" s="2" t="s">
        <v>86</v>
      </c>
      <c r="G94" s="36"/>
      <c r="H94" s="36"/>
    </row>
    <row r="95" spans="3:27">
      <c r="C95" s="143" t="s">
        <v>82</v>
      </c>
      <c r="D95" s="35" t="s">
        <v>83</v>
      </c>
      <c r="E95" s="35"/>
      <c r="F95" s="35"/>
      <c r="G95" s="35" t="s">
        <v>3119</v>
      </c>
      <c r="H95" s="35"/>
    </row>
    <row r="96" spans="3:27">
      <c r="C96" s="143" t="s">
        <v>82</v>
      </c>
      <c r="D96" s="35" t="s">
        <v>85</v>
      </c>
      <c r="E96" s="35"/>
      <c r="F96" s="35"/>
      <c r="G96" s="35" t="s">
        <v>2450</v>
      </c>
      <c r="H96" s="35"/>
      <c r="I96" s="35"/>
      <c r="J96" s="35"/>
    </row>
    <row r="97" spans="2:10">
      <c r="C97" s="143" t="s">
        <v>82</v>
      </c>
      <c r="D97" s="35" t="s">
        <v>84</v>
      </c>
      <c r="E97" s="35"/>
      <c r="F97" s="35"/>
      <c r="G97" s="35" t="s">
        <v>2451</v>
      </c>
      <c r="H97" s="35"/>
      <c r="I97" s="35"/>
      <c r="J97" s="35"/>
    </row>
    <row r="98" spans="2:10">
      <c r="C98" s="143"/>
      <c r="H98" s="35"/>
      <c r="I98" s="35"/>
      <c r="J98" s="35"/>
    </row>
    <row r="99" spans="2:10">
      <c r="G99" s="36"/>
      <c r="H99" s="36"/>
      <c r="I99" s="36"/>
      <c r="J99" s="36"/>
    </row>
    <row r="100" spans="2:10">
      <c r="G100" s="36"/>
      <c r="H100" s="36"/>
      <c r="I100" s="36"/>
      <c r="J100" s="36"/>
    </row>
    <row r="101" spans="2:10" ht="18" customHeight="1">
      <c r="B101" s="2" t="s">
        <v>401</v>
      </c>
    </row>
    <row r="102" spans="2:10" ht="21" customHeight="1">
      <c r="B102" s="36" t="s">
        <v>2493</v>
      </c>
      <c r="D102" s="3"/>
      <c r="J102" s="10"/>
    </row>
    <row r="103" spans="2:10" ht="24" customHeight="1">
      <c r="C103" s="1050"/>
      <c r="D103" s="1083"/>
      <c r="E103" s="97" t="s">
        <v>87</v>
      </c>
      <c r="F103" s="97" t="s">
        <v>88</v>
      </c>
      <c r="G103" s="97" t="s">
        <v>89</v>
      </c>
      <c r="H103" s="97" t="s">
        <v>90</v>
      </c>
      <c r="I103" s="97" t="s">
        <v>91</v>
      </c>
      <c r="J103" s="97" t="s">
        <v>92</v>
      </c>
    </row>
    <row r="104" spans="2:10" ht="30" customHeight="1">
      <c r="C104" s="1071" t="s">
        <v>2494</v>
      </c>
      <c r="D104" s="1240"/>
      <c r="E104" s="123"/>
      <c r="F104" s="123"/>
      <c r="G104" s="123"/>
      <c r="H104" s="123"/>
      <c r="I104" s="123"/>
      <c r="J104" s="123"/>
    </row>
    <row r="105" spans="2:10" ht="30" customHeight="1">
      <c r="C105" s="1071" t="s">
        <v>2496</v>
      </c>
      <c r="D105" s="1240"/>
      <c r="E105" s="308"/>
      <c r="F105" s="308"/>
      <c r="G105" s="308"/>
      <c r="H105" s="308"/>
      <c r="I105" s="308"/>
      <c r="J105" s="308"/>
    </row>
    <row r="106" spans="2:10" ht="30" customHeight="1">
      <c r="C106" s="1071" t="s">
        <v>2495</v>
      </c>
      <c r="D106" s="1240"/>
      <c r="E106" s="123"/>
      <c r="F106" s="123"/>
      <c r="G106" s="123"/>
      <c r="H106" s="123"/>
      <c r="I106" s="123"/>
      <c r="J106" s="123"/>
    </row>
    <row r="107" spans="2:10" ht="30" customHeight="1" thickBot="1">
      <c r="C107" s="1252" t="s">
        <v>101</v>
      </c>
      <c r="D107" s="1253"/>
      <c r="E107" s="100" t="str">
        <f t="shared" ref="E107:J107" si="0">IF(E104="","",E104-E106)</f>
        <v/>
      </c>
      <c r="F107" s="100" t="str">
        <f t="shared" si="0"/>
        <v/>
      </c>
      <c r="G107" s="100" t="str">
        <f t="shared" si="0"/>
        <v/>
      </c>
      <c r="H107" s="100" t="str">
        <f t="shared" si="0"/>
        <v/>
      </c>
      <c r="I107" s="100" t="str">
        <f t="shared" si="0"/>
        <v/>
      </c>
      <c r="J107" s="100" t="str">
        <f t="shared" si="0"/>
        <v/>
      </c>
    </row>
    <row r="108" spans="2:10" ht="24" customHeight="1" thickTop="1">
      <c r="C108" s="1254"/>
      <c r="D108" s="1255"/>
      <c r="E108" s="98" t="s">
        <v>93</v>
      </c>
      <c r="F108" s="98" t="s">
        <v>94</v>
      </c>
      <c r="G108" s="98" t="s">
        <v>95</v>
      </c>
      <c r="H108" s="98" t="s">
        <v>96</v>
      </c>
      <c r="I108" s="98" t="s">
        <v>97</v>
      </c>
      <c r="J108" s="98" t="s">
        <v>98</v>
      </c>
    </row>
    <row r="109" spans="2:10" ht="30" customHeight="1">
      <c r="C109" s="1071" t="s">
        <v>2501</v>
      </c>
      <c r="D109" s="1240"/>
      <c r="E109" s="123"/>
      <c r="F109" s="123"/>
      <c r="G109" s="123"/>
      <c r="H109" s="123"/>
      <c r="I109" s="123"/>
      <c r="J109" s="123"/>
    </row>
    <row r="110" spans="2:10" ht="30" customHeight="1">
      <c r="C110" s="1071" t="s">
        <v>2502</v>
      </c>
      <c r="D110" s="1240"/>
      <c r="E110" s="123"/>
      <c r="F110" s="123"/>
      <c r="G110" s="123"/>
      <c r="H110" s="123"/>
      <c r="I110" s="123"/>
      <c r="J110" s="123"/>
    </row>
    <row r="111" spans="2:10" ht="30" customHeight="1">
      <c r="C111" s="1071" t="s">
        <v>2503</v>
      </c>
      <c r="D111" s="1240"/>
      <c r="E111" s="123"/>
      <c r="F111" s="123"/>
      <c r="G111" s="123"/>
      <c r="H111" s="123"/>
      <c r="I111" s="123"/>
      <c r="J111" s="123"/>
    </row>
    <row r="112" spans="2:10" ht="30" customHeight="1">
      <c r="C112" s="1071" t="s">
        <v>2504</v>
      </c>
      <c r="D112" s="1240"/>
      <c r="E112" s="101" t="str">
        <f>IF(E109="","",E109-E111)</f>
        <v/>
      </c>
      <c r="F112" s="101" t="str">
        <f t="shared" ref="F112:J112" si="1">IF(F109="","",F109-F111)</f>
        <v/>
      </c>
      <c r="G112" s="101" t="str">
        <f t="shared" si="1"/>
        <v/>
      </c>
      <c r="H112" s="101" t="str">
        <f t="shared" si="1"/>
        <v/>
      </c>
      <c r="I112" s="101" t="str">
        <f t="shared" si="1"/>
        <v/>
      </c>
      <c r="J112" s="101" t="str">
        <f t="shared" si="1"/>
        <v/>
      </c>
    </row>
    <row r="114" spans="1:28" ht="24" customHeight="1">
      <c r="D114" s="1029" t="s">
        <v>102</v>
      </c>
      <c r="E114" s="1029"/>
      <c r="F114" s="1029"/>
      <c r="G114" s="1407" t="str">
        <f>IF(E104="","",INT(SUM(E104:J104,E109:J109)))</f>
        <v/>
      </c>
      <c r="H114" s="1407"/>
      <c r="I114" s="2" t="s">
        <v>105</v>
      </c>
    </row>
    <row r="115" spans="1:28">
      <c r="G115" s="146"/>
      <c r="H115" s="146"/>
    </row>
    <row r="116" spans="1:28" ht="24" customHeight="1">
      <c r="D116" s="1029" t="s">
        <v>103</v>
      </c>
      <c r="E116" s="1029"/>
      <c r="F116" s="1029"/>
      <c r="G116" s="1407" t="str">
        <f>IF(E106="","",INT(SUM(E106:J106,E111:J111)))</f>
        <v/>
      </c>
      <c r="H116" s="1407"/>
      <c r="I116" s="2" t="s">
        <v>105</v>
      </c>
    </row>
    <row r="117" spans="1:28">
      <c r="G117" s="146"/>
      <c r="H117" s="146"/>
    </row>
    <row r="118" spans="1:28" ht="24" customHeight="1">
      <c r="D118" s="1029" t="s">
        <v>104</v>
      </c>
      <c r="E118" s="1029"/>
      <c r="F118" s="1029"/>
      <c r="G118" s="1407" t="str">
        <f>IF(E104="","",INT(SUM(E107:J107,E112:J112)))</f>
        <v/>
      </c>
      <c r="H118" s="1407"/>
      <c r="I118" s="2" t="s">
        <v>105</v>
      </c>
    </row>
    <row r="120" spans="1:28" ht="18" customHeight="1">
      <c r="B120" s="35" t="s">
        <v>2447</v>
      </c>
      <c r="E120" s="35"/>
      <c r="F120" s="35"/>
      <c r="G120" s="35"/>
      <c r="H120" s="35"/>
      <c r="M120" s="50" t="s">
        <v>403</v>
      </c>
    </row>
    <row r="121" spans="1:28" ht="24" customHeight="1">
      <c r="E121" s="22"/>
      <c r="F121" s="99" t="str">
        <f>IF(E104="","",ROUND($G$116/$G$114*100,2))</f>
        <v/>
      </c>
      <c r="G121" s="48" t="s">
        <v>106</v>
      </c>
      <c r="H121" s="35"/>
      <c r="M121" s="50"/>
    </row>
    <row r="122" spans="1:28">
      <c r="E122" s="35"/>
      <c r="F122" s="35"/>
      <c r="G122" s="35"/>
      <c r="H122" s="35"/>
      <c r="I122" s="35"/>
      <c r="J122" s="35"/>
      <c r="K122" s="35"/>
      <c r="L122" s="35"/>
      <c r="M122" s="50"/>
      <c r="N122" s="35"/>
      <c r="O122" s="35"/>
      <c r="P122" s="35"/>
      <c r="Q122" s="35"/>
      <c r="R122" s="35"/>
      <c r="S122" s="35"/>
    </row>
    <row r="123" spans="1:28" ht="13.2" customHeight="1">
      <c r="A123" s="1242" t="str">
        <f>IF(F121="","",IF(F121&gt;=100,"申請要件を満たさないため申請不可","　"))</f>
        <v/>
      </c>
      <c r="B123" s="1192"/>
      <c r="C123" s="1192"/>
      <c r="D123" s="1192"/>
      <c r="E123" s="1192"/>
      <c r="F123" s="1192"/>
      <c r="G123" s="1192"/>
      <c r="H123" s="1192"/>
      <c r="I123" s="1192"/>
      <c r="J123" s="1192"/>
      <c r="K123" s="1192"/>
      <c r="L123" s="35"/>
      <c r="M123" s="1406"/>
      <c r="N123" s="1192"/>
      <c r="O123" s="1192"/>
      <c r="P123" s="1192"/>
      <c r="Q123" s="1192"/>
      <c r="R123" s="1192"/>
      <c r="S123" s="1192"/>
      <c r="T123" s="1192"/>
    </row>
    <row r="124" spans="1:28" ht="24" customHeight="1">
      <c r="A124" s="1192"/>
      <c r="B124" s="1192"/>
      <c r="C124" s="1192"/>
      <c r="D124" s="1192"/>
      <c r="E124" s="1192"/>
      <c r="F124" s="1192"/>
      <c r="G124" s="1192"/>
      <c r="H124" s="1192"/>
      <c r="I124" s="1192"/>
      <c r="J124" s="1192"/>
      <c r="K124" s="1192"/>
      <c r="L124" s="35"/>
      <c r="M124" s="1192"/>
      <c r="N124" s="1192"/>
      <c r="O124" s="1192"/>
      <c r="P124" s="1192"/>
      <c r="Q124" s="1192"/>
      <c r="R124" s="1192"/>
      <c r="S124" s="1192"/>
      <c r="T124" s="1192"/>
    </row>
    <row r="125" spans="1:28" ht="24" customHeight="1">
      <c r="D125" s="1029" t="s">
        <v>2497</v>
      </c>
      <c r="E125" s="1029"/>
      <c r="F125" s="1029"/>
      <c r="G125" s="1407" t="str">
        <f>IF(E105="","",INT(SUM(E105:J105,E110:J110)))</f>
        <v/>
      </c>
      <c r="H125" s="1407"/>
      <c r="I125" s="2" t="s">
        <v>2498</v>
      </c>
    </row>
    <row r="126" spans="1:28">
      <c r="N126" s="35"/>
      <c r="O126" s="35"/>
      <c r="P126" s="35"/>
      <c r="Q126" s="35"/>
      <c r="R126" s="35"/>
      <c r="S126" s="35"/>
      <c r="T126" s="35"/>
      <c r="U126" s="35"/>
      <c r="V126" s="35"/>
      <c r="W126" s="35"/>
      <c r="X126" s="35"/>
      <c r="Y126" s="35"/>
      <c r="Z126" s="35"/>
      <c r="AA126" s="35"/>
      <c r="AB126" s="35"/>
    </row>
    <row r="127" spans="1:28" ht="24" customHeight="1">
      <c r="D127" s="2" t="s">
        <v>2505</v>
      </c>
      <c r="G127" s="1416" t="str">
        <f>IF(E105="","",ROUNDDOWN(G125/G114,1))</f>
        <v/>
      </c>
      <c r="H127" s="1416"/>
      <c r="I127" s="2" t="s">
        <v>2499</v>
      </c>
      <c r="N127" s="35"/>
      <c r="O127" s="35"/>
      <c r="P127" s="35"/>
      <c r="Q127" s="35"/>
      <c r="R127" s="35"/>
      <c r="S127" s="35"/>
      <c r="T127" s="35"/>
    </row>
    <row r="128" spans="1:28" ht="11.4" customHeight="1">
      <c r="N128" s="35"/>
      <c r="O128" s="35"/>
      <c r="P128" s="35"/>
      <c r="Q128" s="35"/>
      <c r="R128" s="35"/>
      <c r="S128" s="35"/>
      <c r="T128" s="35"/>
      <c r="U128" s="35"/>
      <c r="V128" s="35"/>
      <c r="W128" s="35"/>
      <c r="X128" s="35"/>
      <c r="Y128" s="35"/>
      <c r="Z128" s="35"/>
      <c r="AA128" s="35"/>
    </row>
    <row r="129" spans="2:28" ht="24" customHeight="1">
      <c r="D129" s="2" t="s">
        <v>2500</v>
      </c>
      <c r="G129" s="1407" t="str">
        <f>IF(E107="","",ROUNDDOWN(G127*G116,0))</f>
        <v/>
      </c>
      <c r="H129" s="1407"/>
      <c r="I129" s="2" t="s">
        <v>2507</v>
      </c>
      <c r="N129" s="35"/>
      <c r="O129" s="35"/>
      <c r="P129" s="35"/>
      <c r="Q129" s="35"/>
      <c r="R129" s="35"/>
      <c r="S129" s="35"/>
      <c r="T129" s="35"/>
    </row>
    <row r="130" spans="2:28">
      <c r="D130" s="35" t="s">
        <v>2506</v>
      </c>
      <c r="E130" s="35"/>
      <c r="F130" s="108"/>
      <c r="G130" s="108"/>
      <c r="H130" s="108"/>
      <c r="I130" s="108"/>
      <c r="J130" s="108"/>
      <c r="K130" s="35"/>
      <c r="L130" s="35"/>
      <c r="M130" s="35"/>
      <c r="N130" s="35"/>
      <c r="O130" s="35"/>
      <c r="P130" s="35"/>
      <c r="Q130" s="35"/>
      <c r="R130" s="35"/>
      <c r="S130" s="35"/>
      <c r="T130" s="35"/>
      <c r="U130" s="35"/>
      <c r="V130" s="35"/>
      <c r="W130" s="35"/>
      <c r="X130" s="35"/>
      <c r="Y130" s="35"/>
      <c r="Z130" s="35"/>
      <c r="AA130" s="35"/>
      <c r="AB130" s="35"/>
    </row>
    <row r="131" spans="2:28" ht="18" customHeight="1">
      <c r="C131" s="1227"/>
      <c r="D131" s="1227"/>
      <c r="E131" s="1227"/>
      <c r="F131" s="108"/>
      <c r="G131" s="180"/>
      <c r="H131" s="108"/>
      <c r="I131" s="108"/>
      <c r="J131" s="108"/>
      <c r="K131" s="35"/>
      <c r="L131" s="35"/>
      <c r="M131" s="35"/>
      <c r="N131" s="35"/>
      <c r="O131" s="35"/>
      <c r="P131" s="35"/>
      <c r="Q131" s="35"/>
      <c r="R131" s="35"/>
      <c r="S131" s="35"/>
      <c r="T131" s="35"/>
      <c r="U131" s="35"/>
      <c r="V131" s="35"/>
      <c r="W131" s="35"/>
      <c r="X131" s="35"/>
      <c r="Y131" s="35"/>
      <c r="Z131" s="35"/>
      <c r="AA131" s="35"/>
    </row>
    <row r="132" spans="2:28" ht="13.5" customHeight="1">
      <c r="C132" s="786"/>
      <c r="D132" s="1417" t="s">
        <v>86</v>
      </c>
      <c r="E132" s="786"/>
      <c r="F132" s="108"/>
      <c r="G132" s="181"/>
      <c r="H132" s="108"/>
      <c r="I132" s="108"/>
      <c r="J132" s="108"/>
      <c r="K132" s="35"/>
      <c r="L132" s="35"/>
      <c r="M132" s="35"/>
      <c r="N132" s="35"/>
      <c r="O132" s="35"/>
      <c r="P132" s="35"/>
      <c r="Q132" s="35"/>
      <c r="R132" s="35"/>
      <c r="S132" s="35"/>
      <c r="T132" s="35"/>
    </row>
    <row r="133" spans="2:28" ht="9.75" customHeight="1">
      <c r="D133" s="1418"/>
      <c r="E133" s="35"/>
      <c r="F133" s="35"/>
      <c r="G133" s="37"/>
      <c r="H133" s="35"/>
      <c r="I133" s="35"/>
      <c r="J133" s="35"/>
      <c r="K133" s="35"/>
      <c r="L133" s="35"/>
      <c r="M133" s="35"/>
      <c r="N133" s="35"/>
      <c r="O133" s="35"/>
      <c r="P133" s="35"/>
      <c r="Q133" s="35"/>
      <c r="R133" s="35"/>
      <c r="S133" s="35"/>
      <c r="T133" s="35"/>
    </row>
    <row r="134" spans="2:28" ht="13.5" customHeight="1">
      <c r="D134" s="2" t="s">
        <v>3121</v>
      </c>
      <c r="E134" s="35"/>
      <c r="F134" s="35"/>
      <c r="G134" s="37"/>
      <c r="H134" s="35"/>
      <c r="I134" s="35" t="s">
        <v>2413</v>
      </c>
      <c r="J134" s="35"/>
      <c r="K134" s="35"/>
      <c r="L134" s="35"/>
      <c r="M134" s="35"/>
      <c r="N134" s="35"/>
      <c r="O134" s="35"/>
      <c r="P134" s="35"/>
      <c r="Q134" s="35"/>
      <c r="R134" s="35"/>
      <c r="S134" s="35"/>
      <c r="T134" s="35"/>
    </row>
    <row r="135" spans="2:28" ht="13.5" customHeight="1">
      <c r="D135" s="2" t="s">
        <v>470</v>
      </c>
      <c r="E135" s="35"/>
      <c r="F135" s="35"/>
      <c r="G135" s="37"/>
      <c r="H135" s="35"/>
      <c r="I135" s="35" t="s">
        <v>120</v>
      </c>
      <c r="J135" s="35"/>
      <c r="K135" s="35"/>
      <c r="L135" s="35"/>
      <c r="M135" s="141" t="s">
        <v>560</v>
      </c>
      <c r="N135" s="35"/>
      <c r="O135" s="35"/>
      <c r="P135" s="35"/>
      <c r="Q135" s="35"/>
      <c r="R135" s="35"/>
      <c r="S135" s="35"/>
      <c r="T135" s="35"/>
    </row>
    <row r="136" spans="2:28" ht="13.5" customHeight="1">
      <c r="D136" s="35"/>
      <c r="E136" s="35"/>
      <c r="F136" s="37"/>
      <c r="G136" s="35"/>
      <c r="H136" s="35"/>
      <c r="I136" s="35"/>
      <c r="J136" s="35"/>
      <c r="K136" s="35"/>
      <c r="L136" s="35"/>
      <c r="M136" s="35"/>
      <c r="N136" s="35"/>
      <c r="O136" s="35"/>
      <c r="P136" s="35"/>
      <c r="Q136" s="35"/>
      <c r="R136" s="35"/>
      <c r="S136" s="35"/>
      <c r="T136" s="35"/>
    </row>
    <row r="137" spans="2:28" ht="13.5" customHeight="1">
      <c r="B137" s="2" t="s">
        <v>498</v>
      </c>
      <c r="D137" s="35"/>
      <c r="E137" s="35"/>
      <c r="F137" s="37"/>
      <c r="G137" s="35"/>
      <c r="H137" s="35"/>
      <c r="I137" s="35"/>
      <c r="J137" s="35"/>
      <c r="K137" s="35"/>
      <c r="L137" s="35"/>
      <c r="M137" s="35"/>
      <c r="N137" s="35"/>
      <c r="O137" s="35"/>
      <c r="P137" s="35"/>
      <c r="Q137" s="35"/>
      <c r="R137" s="35"/>
      <c r="S137" s="35"/>
      <c r="T137" s="35"/>
    </row>
    <row r="138" spans="2:28" ht="18" customHeight="1">
      <c r="C138" s="2" t="s">
        <v>2448</v>
      </c>
    </row>
    <row r="139" spans="2:28" ht="75" customHeight="1">
      <c r="D139" s="1211"/>
      <c r="E139" s="1219"/>
      <c r="F139" s="1219"/>
      <c r="G139" s="1219"/>
      <c r="H139" s="1219"/>
      <c r="I139" s="1219"/>
      <c r="J139" s="1220"/>
    </row>
    <row r="140" spans="2:28" ht="13.5" customHeight="1">
      <c r="D140" s="11"/>
      <c r="E140" s="11"/>
      <c r="F140" s="11"/>
      <c r="G140" s="11"/>
      <c r="H140" s="11"/>
      <c r="I140" s="11"/>
      <c r="J140" s="11"/>
    </row>
    <row r="141" spans="2:28">
      <c r="D141" s="2" t="s">
        <v>86</v>
      </c>
      <c r="E141" s="35"/>
    </row>
    <row r="142" spans="2:28">
      <c r="D142" s="2" t="s">
        <v>2411</v>
      </c>
      <c r="E142" s="35"/>
      <c r="G142" s="35" t="s">
        <v>2409</v>
      </c>
    </row>
    <row r="143" spans="2:28">
      <c r="D143" s="2" t="s">
        <v>2412</v>
      </c>
      <c r="E143" s="35"/>
      <c r="G143" s="35" t="s">
        <v>2410</v>
      </c>
    </row>
    <row r="145" spans="2:20" ht="18" customHeight="1">
      <c r="B145" s="2" t="s">
        <v>2390</v>
      </c>
    </row>
    <row r="146" spans="2:20">
      <c r="B146" s="2" t="s">
        <v>108</v>
      </c>
    </row>
    <row r="147" spans="2:20">
      <c r="C147" s="2" t="s">
        <v>3122</v>
      </c>
    </row>
    <row r="148" spans="2:20" ht="13.5" customHeight="1">
      <c r="N148" s="92"/>
      <c r="O148" s="92"/>
    </row>
    <row r="149" spans="2:20" ht="13.5" customHeight="1">
      <c r="B149" s="2" t="s">
        <v>2391</v>
      </c>
      <c r="N149" s="92"/>
      <c r="O149" s="92"/>
    </row>
    <row r="150" spans="2:20" ht="18" customHeight="1">
      <c r="C150" s="2" t="s">
        <v>3122</v>
      </c>
      <c r="N150" s="92"/>
      <c r="O150" s="92"/>
    </row>
    <row r="151" spans="2:20">
      <c r="N151" s="92"/>
      <c r="O151" s="92"/>
    </row>
    <row r="152" spans="2:20" ht="13.5" customHeight="1">
      <c r="D152" s="35"/>
      <c r="E152" s="35"/>
      <c r="F152" s="37"/>
      <c r="G152" s="35"/>
      <c r="H152" s="35"/>
      <c r="I152" s="35"/>
      <c r="J152" s="35"/>
      <c r="K152" s="35"/>
      <c r="L152" s="35"/>
      <c r="M152" s="35"/>
      <c r="N152" s="35"/>
      <c r="O152" s="35"/>
      <c r="P152" s="35"/>
      <c r="Q152" s="35"/>
      <c r="R152" s="35"/>
      <c r="S152" s="35"/>
      <c r="T152" s="35"/>
    </row>
    <row r="153" spans="2:20" ht="18" customHeight="1">
      <c r="B153" s="2" t="s">
        <v>2436</v>
      </c>
    </row>
    <row r="154" spans="2:20" ht="13.5" customHeight="1"/>
    <row r="155" spans="2:20" ht="13.5" customHeight="1">
      <c r="B155" s="2" t="s">
        <v>3045</v>
      </c>
    </row>
    <row r="156" spans="2:20" ht="30" customHeight="1">
      <c r="C156" s="1230" t="s">
        <v>3124</v>
      </c>
      <c r="D156" s="1230"/>
      <c r="E156" s="1230"/>
      <c r="F156" s="1230"/>
      <c r="G156" s="1230"/>
      <c r="H156" s="1230"/>
      <c r="I156" s="1230"/>
      <c r="J156" s="1230"/>
    </row>
    <row r="157" spans="2:20" ht="18" customHeight="1">
      <c r="C157" s="1230" t="s">
        <v>454</v>
      </c>
      <c r="D157" s="1230"/>
      <c r="E157" s="1230"/>
      <c r="F157" s="1230"/>
      <c r="G157" s="1230"/>
      <c r="H157" s="1230"/>
      <c r="I157" s="1230"/>
      <c r="J157" s="1230"/>
    </row>
    <row r="158" spans="2:20" ht="13.5" customHeight="1">
      <c r="C158" s="124"/>
      <c r="D158" s="125"/>
      <c r="E158" s="125"/>
      <c r="F158" s="125"/>
      <c r="G158" s="125"/>
      <c r="H158" s="125"/>
      <c r="I158" s="125"/>
      <c r="J158" s="126"/>
    </row>
    <row r="159" spans="2:20" ht="13.5" customHeight="1">
      <c r="C159" s="127"/>
      <c r="D159" s="128"/>
      <c r="E159" s="128"/>
      <c r="F159" s="128"/>
      <c r="G159" s="128"/>
      <c r="H159" s="128"/>
      <c r="I159" s="128"/>
      <c r="J159" s="129"/>
    </row>
    <row r="160" spans="2:20" ht="13.5" customHeight="1">
      <c r="C160" s="127"/>
      <c r="D160" s="128"/>
      <c r="E160" s="128"/>
      <c r="F160" s="128"/>
      <c r="G160" s="128"/>
      <c r="H160" s="128"/>
      <c r="I160" s="128"/>
      <c r="J160" s="129"/>
    </row>
    <row r="161" spans="3:10" ht="13.5" customHeight="1">
      <c r="C161" s="127"/>
      <c r="D161" s="128"/>
      <c r="E161" s="128"/>
      <c r="F161" s="128"/>
      <c r="G161" s="128"/>
      <c r="H161" s="128"/>
      <c r="I161" s="128"/>
      <c r="J161" s="129"/>
    </row>
    <row r="162" spans="3:10" ht="13.5" customHeight="1">
      <c r="C162" s="127"/>
      <c r="D162" s="128"/>
      <c r="E162" s="128"/>
      <c r="F162" s="128"/>
      <c r="G162" s="128"/>
      <c r="H162" s="128"/>
      <c r="I162" s="128"/>
      <c r="J162" s="129"/>
    </row>
    <row r="163" spans="3:10" ht="13.5" customHeight="1">
      <c r="C163" s="127"/>
      <c r="D163" s="128"/>
      <c r="E163" s="128"/>
      <c r="F163" s="128"/>
      <c r="G163" s="128"/>
      <c r="H163" s="128"/>
      <c r="I163" s="128"/>
      <c r="J163" s="129"/>
    </row>
    <row r="164" spans="3:10" ht="13.5" customHeight="1">
      <c r="C164" s="127"/>
      <c r="D164" s="128"/>
      <c r="E164" s="128"/>
      <c r="F164" s="128"/>
      <c r="G164" s="128"/>
      <c r="H164" s="128"/>
      <c r="I164" s="128"/>
      <c r="J164" s="129"/>
    </row>
    <row r="165" spans="3:10" ht="13.5" customHeight="1">
      <c r="C165" s="127"/>
      <c r="D165" s="128"/>
      <c r="E165" s="128"/>
      <c r="F165" s="128"/>
      <c r="G165" s="128"/>
      <c r="H165" s="128"/>
      <c r="I165" s="128"/>
      <c r="J165" s="129"/>
    </row>
    <row r="166" spans="3:10" ht="13.5" customHeight="1">
      <c r="C166" s="127"/>
      <c r="D166" s="128"/>
      <c r="E166" s="128"/>
      <c r="F166" s="128"/>
      <c r="G166" s="128"/>
      <c r="H166" s="128"/>
      <c r="I166" s="128"/>
      <c r="J166" s="129"/>
    </row>
    <row r="167" spans="3:10" ht="13.5" customHeight="1">
      <c r="C167" s="127"/>
      <c r="D167" s="128"/>
      <c r="E167" s="128"/>
      <c r="F167" s="128"/>
      <c r="G167" s="128"/>
      <c r="H167" s="128"/>
      <c r="I167" s="128"/>
      <c r="J167" s="129"/>
    </row>
    <row r="168" spans="3:10" ht="13.5" customHeight="1">
      <c r="C168" s="127"/>
      <c r="D168" s="128"/>
      <c r="E168" s="128"/>
      <c r="F168" s="128"/>
      <c r="G168" s="128"/>
      <c r="H168" s="128"/>
      <c r="I168" s="128"/>
      <c r="J168" s="129"/>
    </row>
    <row r="169" spans="3:10" ht="13.5" customHeight="1">
      <c r="C169" s="127"/>
      <c r="D169" s="128"/>
      <c r="E169" s="128"/>
      <c r="F169" s="128"/>
      <c r="G169" s="128"/>
      <c r="H169" s="128"/>
      <c r="I169" s="128"/>
      <c r="J169" s="129"/>
    </row>
    <row r="170" spans="3:10" ht="13.5" customHeight="1">
      <c r="C170" s="127"/>
      <c r="D170" s="128"/>
      <c r="E170" s="128"/>
      <c r="F170" s="128"/>
      <c r="G170" s="128"/>
      <c r="H170" s="128"/>
      <c r="I170" s="128"/>
      <c r="J170" s="129"/>
    </row>
    <row r="171" spans="3:10" ht="13.5" customHeight="1">
      <c r="C171" s="127"/>
      <c r="D171" s="128"/>
      <c r="E171" s="128"/>
      <c r="F171" s="128"/>
      <c r="G171" s="128"/>
      <c r="H171" s="128"/>
      <c r="I171" s="128"/>
      <c r="J171" s="129"/>
    </row>
    <row r="172" spans="3:10" ht="13.5" customHeight="1">
      <c r="C172" s="127"/>
      <c r="D172" s="128"/>
      <c r="E172" s="128"/>
      <c r="F172" s="128"/>
      <c r="G172" s="128"/>
      <c r="H172" s="128"/>
      <c r="I172" s="128"/>
      <c r="J172" s="129"/>
    </row>
    <row r="173" spans="3:10" ht="13.5" customHeight="1">
      <c r="C173" s="127"/>
      <c r="D173" s="128"/>
      <c r="E173" s="128"/>
      <c r="F173" s="128"/>
      <c r="G173" s="128"/>
      <c r="H173" s="128"/>
      <c r="I173" s="128"/>
      <c r="J173" s="129"/>
    </row>
    <row r="174" spans="3:10" ht="13.5" customHeight="1">
      <c r="C174" s="127"/>
      <c r="D174" s="128"/>
      <c r="E174" s="128"/>
      <c r="F174" s="128"/>
      <c r="G174" s="128"/>
      <c r="H174" s="128"/>
      <c r="I174" s="128"/>
      <c r="J174" s="129"/>
    </row>
    <row r="175" spans="3:10" ht="13.5" customHeight="1">
      <c r="C175" s="127"/>
      <c r="D175" s="128"/>
      <c r="E175" s="128"/>
      <c r="F175" s="128"/>
      <c r="G175" s="128"/>
      <c r="H175" s="128"/>
      <c r="I175" s="128"/>
      <c r="J175" s="129"/>
    </row>
    <row r="176" spans="3:10" ht="13.5" customHeight="1">
      <c r="C176" s="127"/>
      <c r="D176" s="128"/>
      <c r="E176" s="128"/>
      <c r="F176" s="128"/>
      <c r="G176" s="128"/>
      <c r="H176" s="128"/>
      <c r="I176" s="128"/>
      <c r="J176" s="129"/>
    </row>
    <row r="177" spans="3:10" ht="13.5" customHeight="1">
      <c r="C177" s="127"/>
      <c r="D177" s="128"/>
      <c r="E177" s="128"/>
      <c r="F177" s="128"/>
      <c r="G177" s="128"/>
      <c r="H177" s="128"/>
      <c r="I177" s="128"/>
      <c r="J177" s="129"/>
    </row>
    <row r="178" spans="3:10" ht="13.5" customHeight="1">
      <c r="C178" s="127"/>
      <c r="D178" s="128"/>
      <c r="E178" s="128"/>
      <c r="F178" s="128"/>
      <c r="G178" s="128"/>
      <c r="H178" s="128"/>
      <c r="I178" s="128"/>
      <c r="J178" s="129"/>
    </row>
    <row r="179" spans="3:10" ht="13.5" customHeight="1">
      <c r="C179" s="127"/>
      <c r="D179" s="128"/>
      <c r="E179" s="128"/>
      <c r="F179" s="128"/>
      <c r="G179" s="128"/>
      <c r="H179" s="128"/>
      <c r="I179" s="128"/>
      <c r="J179" s="129"/>
    </row>
    <row r="180" spans="3:10" ht="13.5" customHeight="1">
      <c r="C180" s="127"/>
      <c r="D180" s="128"/>
      <c r="E180" s="128"/>
      <c r="F180" s="128"/>
      <c r="G180" s="128"/>
      <c r="H180" s="128"/>
      <c r="I180" s="128"/>
      <c r="J180" s="129"/>
    </row>
    <row r="181" spans="3:10" ht="13.5" customHeight="1">
      <c r="C181" s="127"/>
      <c r="D181" s="128"/>
      <c r="E181" s="128"/>
      <c r="F181" s="128"/>
      <c r="G181" s="128"/>
      <c r="H181" s="128"/>
      <c r="I181" s="128"/>
      <c r="J181" s="129"/>
    </row>
    <row r="182" spans="3:10" ht="13.5" customHeight="1">
      <c r="C182" s="127"/>
      <c r="D182" s="128"/>
      <c r="E182" s="128"/>
      <c r="F182" s="128"/>
      <c r="G182" s="128"/>
      <c r="H182" s="128"/>
      <c r="I182" s="128"/>
      <c r="J182" s="129"/>
    </row>
    <row r="183" spans="3:10" ht="13.5" customHeight="1">
      <c r="C183" s="127"/>
      <c r="D183" s="128"/>
      <c r="E183" s="128"/>
      <c r="F183" s="128"/>
      <c r="G183" s="128"/>
      <c r="H183" s="128"/>
      <c r="I183" s="128"/>
      <c r="J183" s="129"/>
    </row>
    <row r="184" spans="3:10" ht="13.5" customHeight="1">
      <c r="C184" s="127"/>
      <c r="D184" s="128"/>
      <c r="E184" s="128"/>
      <c r="F184" s="128"/>
      <c r="G184" s="128"/>
      <c r="H184" s="128"/>
      <c r="I184" s="128"/>
      <c r="J184" s="129"/>
    </row>
    <row r="185" spans="3:10" ht="13.5" customHeight="1">
      <c r="C185" s="127"/>
      <c r="D185" s="128"/>
      <c r="E185" s="128"/>
      <c r="F185" s="128"/>
      <c r="G185" s="128"/>
      <c r="H185" s="128"/>
      <c r="I185" s="128"/>
      <c r="J185" s="129"/>
    </row>
    <row r="186" spans="3:10" ht="13.5" customHeight="1">
      <c r="C186" s="127"/>
      <c r="D186" s="128"/>
      <c r="E186" s="128"/>
      <c r="F186" s="128"/>
      <c r="G186" s="128"/>
      <c r="H186" s="128"/>
      <c r="I186" s="128"/>
      <c r="J186" s="129"/>
    </row>
    <row r="187" spans="3:10" ht="13.5" customHeight="1">
      <c r="C187" s="127"/>
      <c r="D187" s="128"/>
      <c r="E187" s="128"/>
      <c r="F187" s="128"/>
      <c r="G187" s="128"/>
      <c r="H187" s="128"/>
      <c r="I187" s="128"/>
      <c r="J187" s="129"/>
    </row>
    <row r="188" spans="3:10" ht="13.5" customHeight="1">
      <c r="C188" s="127"/>
      <c r="D188" s="128"/>
      <c r="E188" s="128"/>
      <c r="F188" s="128"/>
      <c r="G188" s="128"/>
      <c r="H188" s="128"/>
      <c r="I188" s="128"/>
      <c r="J188" s="129"/>
    </row>
    <row r="189" spans="3:10" ht="13.5" customHeight="1">
      <c r="C189" s="127"/>
      <c r="D189" s="128"/>
      <c r="E189" s="128"/>
      <c r="F189" s="128"/>
      <c r="G189" s="128"/>
      <c r="H189" s="128"/>
      <c r="I189" s="128"/>
      <c r="J189" s="129"/>
    </row>
    <row r="190" spans="3:10" ht="13.5" customHeight="1">
      <c r="C190" s="127"/>
      <c r="D190" s="128"/>
      <c r="E190" s="128"/>
      <c r="F190" s="128"/>
      <c r="G190" s="128"/>
      <c r="H190" s="128"/>
      <c r="I190" s="128"/>
      <c r="J190" s="129"/>
    </row>
    <row r="191" spans="3:10" ht="13.5" customHeight="1">
      <c r="C191" s="127"/>
      <c r="D191" s="128"/>
      <c r="E191" s="128"/>
      <c r="F191" s="128"/>
      <c r="G191" s="128"/>
      <c r="H191" s="128"/>
      <c r="I191" s="128"/>
      <c r="J191" s="129"/>
    </row>
    <row r="192" spans="3:10" ht="13.5" customHeight="1">
      <c r="C192" s="127"/>
      <c r="D192" s="128"/>
      <c r="E192" s="128"/>
      <c r="F192" s="128"/>
      <c r="G192" s="128"/>
      <c r="H192" s="128"/>
      <c r="I192" s="128"/>
      <c r="J192" s="129"/>
    </row>
    <row r="193" spans="2:10" ht="13.5" customHeight="1">
      <c r="C193" s="127"/>
      <c r="D193" s="128"/>
      <c r="E193" s="128"/>
      <c r="F193" s="128"/>
      <c r="G193" s="128"/>
      <c r="H193" s="128"/>
      <c r="I193" s="128"/>
      <c r="J193" s="129"/>
    </row>
    <row r="194" spans="2:10" ht="13.5" customHeight="1">
      <c r="C194" s="127"/>
      <c r="D194" s="128"/>
      <c r="E194" s="128"/>
      <c r="F194" s="128"/>
      <c r="G194" s="128"/>
      <c r="H194" s="128"/>
      <c r="I194" s="128"/>
      <c r="J194" s="129"/>
    </row>
    <row r="195" spans="2:10" ht="13.5" customHeight="1">
      <c r="C195" s="130"/>
      <c r="D195" s="131"/>
      <c r="E195" s="131"/>
      <c r="F195" s="131"/>
      <c r="G195" s="131"/>
      <c r="H195" s="131"/>
      <c r="I195" s="131"/>
      <c r="J195" s="132"/>
    </row>
    <row r="196" spans="2:10" ht="13.5" customHeight="1"/>
    <row r="197" spans="2:10" ht="13.5" hidden="1" customHeight="1"/>
    <row r="198" spans="2:10" ht="13.5" customHeight="1">
      <c r="B198" s="2" t="s">
        <v>128</v>
      </c>
    </row>
    <row r="199" spans="2:10" ht="13.5" customHeight="1">
      <c r="C199" s="1392"/>
      <c r="D199" s="1408"/>
      <c r="E199" s="1408"/>
      <c r="F199" s="1408"/>
      <c r="G199" s="1408"/>
      <c r="H199" s="1408"/>
      <c r="I199" s="1408"/>
      <c r="J199" s="1409"/>
    </row>
    <row r="200" spans="2:10" ht="13.5" customHeight="1">
      <c r="C200" s="1410"/>
      <c r="D200" s="1411"/>
      <c r="E200" s="1411"/>
      <c r="F200" s="1411"/>
      <c r="G200" s="1411"/>
      <c r="H200" s="1411"/>
      <c r="I200" s="1411"/>
      <c r="J200" s="1412"/>
    </row>
    <row r="201" spans="2:10" ht="13.5" customHeight="1">
      <c r="C201" s="1410"/>
      <c r="D201" s="1411"/>
      <c r="E201" s="1411"/>
      <c r="F201" s="1411"/>
      <c r="G201" s="1411"/>
      <c r="H201" s="1411"/>
      <c r="I201" s="1411"/>
      <c r="J201" s="1412"/>
    </row>
    <row r="202" spans="2:10" ht="13.5" customHeight="1">
      <c r="C202" s="1410"/>
      <c r="D202" s="1411"/>
      <c r="E202" s="1411"/>
      <c r="F202" s="1411"/>
      <c r="G202" s="1411"/>
      <c r="H202" s="1411"/>
      <c r="I202" s="1411"/>
      <c r="J202" s="1412"/>
    </row>
    <row r="203" spans="2:10" ht="13.5" customHeight="1">
      <c r="C203" s="1410"/>
      <c r="D203" s="1411"/>
      <c r="E203" s="1411"/>
      <c r="F203" s="1411"/>
      <c r="G203" s="1411"/>
      <c r="H203" s="1411"/>
      <c r="I203" s="1411"/>
      <c r="J203" s="1412"/>
    </row>
    <row r="204" spans="2:10" ht="13.5" customHeight="1">
      <c r="C204" s="1410"/>
      <c r="D204" s="1411"/>
      <c r="E204" s="1411"/>
      <c r="F204" s="1411"/>
      <c r="G204" s="1411"/>
      <c r="H204" s="1411"/>
      <c r="I204" s="1411"/>
      <c r="J204" s="1412"/>
    </row>
    <row r="205" spans="2:10" ht="13.5" customHeight="1">
      <c r="C205" s="1410"/>
      <c r="D205" s="1411"/>
      <c r="E205" s="1411"/>
      <c r="F205" s="1411"/>
      <c r="G205" s="1411"/>
      <c r="H205" s="1411"/>
      <c r="I205" s="1411"/>
      <c r="J205" s="1412"/>
    </row>
    <row r="206" spans="2:10" ht="13.5" customHeight="1">
      <c r="C206" s="1410"/>
      <c r="D206" s="1411"/>
      <c r="E206" s="1411"/>
      <c r="F206" s="1411"/>
      <c r="G206" s="1411"/>
      <c r="H206" s="1411"/>
      <c r="I206" s="1411"/>
      <c r="J206" s="1412"/>
    </row>
    <row r="207" spans="2:10" ht="13.5" customHeight="1">
      <c r="C207" s="1410"/>
      <c r="D207" s="1411"/>
      <c r="E207" s="1411"/>
      <c r="F207" s="1411"/>
      <c r="G207" s="1411"/>
      <c r="H207" s="1411"/>
      <c r="I207" s="1411"/>
      <c r="J207" s="1412"/>
    </row>
    <row r="208" spans="2:10" ht="13.5" customHeight="1">
      <c r="C208" s="1413"/>
      <c r="D208" s="1414"/>
      <c r="E208" s="1414"/>
      <c r="F208" s="1414"/>
      <c r="G208" s="1414"/>
      <c r="H208" s="1414"/>
      <c r="I208" s="1414"/>
      <c r="J208" s="1415"/>
    </row>
    <row r="209" spans="2:23" ht="13.5" customHeight="1">
      <c r="C209" s="2" t="s">
        <v>514</v>
      </c>
    </row>
    <row r="210" spans="2:23" ht="13.5" hidden="1" customHeight="1"/>
    <row r="211" spans="2:23" ht="13.5" hidden="1" customHeight="1"/>
    <row r="212" spans="2:23" ht="18" customHeight="1">
      <c r="B212" s="144" t="s">
        <v>2437</v>
      </c>
      <c r="C212" s="4"/>
      <c r="U212" s="4"/>
      <c r="V212" s="3"/>
      <c r="W212" s="3"/>
    </row>
    <row r="213" spans="2:23" ht="13.5" customHeight="1">
      <c r="B213" s="144"/>
      <c r="C213" s="4"/>
      <c r="U213" s="4"/>
      <c r="V213" s="3"/>
      <c r="W213" s="3"/>
    </row>
    <row r="214" spans="2:23">
      <c r="B214" s="9" t="s">
        <v>130</v>
      </c>
      <c r="S214" s="3"/>
      <c r="T214" s="3"/>
    </row>
    <row r="215" spans="2:23" ht="15.9" customHeight="1">
      <c r="C215" s="46" t="s">
        <v>134</v>
      </c>
      <c r="D215" s="46"/>
      <c r="E215" s="46"/>
      <c r="F215" s="46"/>
      <c r="G215" s="46"/>
      <c r="H215" s="46"/>
      <c r="I215" s="46"/>
      <c r="J215" s="46"/>
      <c r="K215" s="46"/>
      <c r="L215" s="46"/>
      <c r="O215" s="46"/>
      <c r="P215" s="46"/>
      <c r="Q215" s="46"/>
      <c r="R215" s="46"/>
      <c r="S215" s="3"/>
      <c r="T215" s="3"/>
    </row>
    <row r="216" spans="2:23" ht="15.9" customHeight="1">
      <c r="C216" s="46" t="s">
        <v>133</v>
      </c>
      <c r="D216" s="46"/>
      <c r="E216" s="46"/>
      <c r="F216" s="46"/>
      <c r="G216" s="46"/>
      <c r="H216" s="46"/>
      <c r="I216" s="46"/>
      <c r="J216" s="46"/>
      <c r="K216" s="46"/>
      <c r="L216" s="46"/>
      <c r="M216" s="46"/>
      <c r="N216" s="46"/>
      <c r="O216" s="46"/>
      <c r="P216" s="46"/>
      <c r="Q216" s="46"/>
      <c r="R216" s="46"/>
      <c r="S216" s="3"/>
      <c r="T216" s="3"/>
    </row>
    <row r="217" spans="2:23" ht="15.9" customHeight="1">
      <c r="C217" s="45" t="s">
        <v>119</v>
      </c>
      <c r="E217" s="45"/>
      <c r="L217" s="3"/>
      <c r="M217" s="46"/>
      <c r="N217" s="46"/>
    </row>
    <row r="218" spans="2:23" ht="15.9" customHeight="1">
      <c r="C218" s="45" t="s">
        <v>3123</v>
      </c>
      <c r="E218" s="45"/>
      <c r="L218" s="3"/>
      <c r="M218" s="3"/>
    </row>
    <row r="219" spans="2:23" ht="7.5" customHeight="1">
      <c r="C219" s="45"/>
      <c r="E219" s="45"/>
      <c r="L219" s="3"/>
      <c r="M219" s="3"/>
    </row>
    <row r="220" spans="2:23" ht="30" customHeight="1">
      <c r="B220" s="1071" t="s">
        <v>116</v>
      </c>
      <c r="C220" s="1072"/>
      <c r="D220" s="1240"/>
      <c r="E220" s="47" t="s">
        <v>117</v>
      </c>
      <c r="F220" s="1050" t="s">
        <v>118</v>
      </c>
      <c r="G220" s="1051"/>
      <c r="H220" s="1051"/>
      <c r="I220" s="1051"/>
      <c r="J220" s="1083"/>
      <c r="M220" s="3"/>
    </row>
    <row r="221" spans="2:23" ht="49.5" customHeight="1">
      <c r="B221" s="1208" t="s">
        <v>114</v>
      </c>
      <c r="C221" s="1217"/>
      <c r="D221" s="1218"/>
      <c r="E221" s="133"/>
      <c r="F221" s="1211"/>
      <c r="G221" s="1219"/>
      <c r="H221" s="1219"/>
      <c r="I221" s="1219"/>
      <c r="J221" s="1220"/>
      <c r="L221" s="50" t="str">
        <f>IF(E221="","←【事項の有無】が選択されていません。必ず選択してください",IF(F221=" ","",""))</f>
        <v>←【事項の有無】が選択されていません。必ず選択してください</v>
      </c>
    </row>
    <row r="222" spans="2:23" ht="50.1" customHeight="1">
      <c r="B222" s="1074" t="s">
        <v>111</v>
      </c>
      <c r="C222" s="1215"/>
      <c r="D222" s="1224"/>
      <c r="E222" s="133"/>
      <c r="F222" s="1211"/>
      <c r="G222" s="1219"/>
      <c r="H222" s="1219"/>
      <c r="I222" s="1219"/>
      <c r="J222" s="1220"/>
      <c r="L222" s="50" t="str">
        <f t="shared" ref="L222:L226" si="2">IF(E222="","←【事項の有無】が選択されていません。必ず選択してください",IF(F222=" ","",""))</f>
        <v>←【事項の有無】が選択されていません。必ず選択してください</v>
      </c>
    </row>
    <row r="223" spans="2:23" ht="50.1" customHeight="1">
      <c r="B223" s="1074" t="s">
        <v>112</v>
      </c>
      <c r="C223" s="1215"/>
      <c r="D223" s="1224"/>
      <c r="E223" s="133"/>
      <c r="F223" s="1211"/>
      <c r="G223" s="1219"/>
      <c r="H223" s="1219"/>
      <c r="I223" s="1219"/>
      <c r="J223" s="1220"/>
      <c r="L223" s="50" t="str">
        <f t="shared" si="2"/>
        <v>←【事項の有無】が選択されていません。必ず選択してください</v>
      </c>
    </row>
    <row r="224" spans="2:23" ht="50.1" customHeight="1">
      <c r="B224" s="1208" t="s">
        <v>115</v>
      </c>
      <c r="C224" s="1217"/>
      <c r="D224" s="1218"/>
      <c r="E224" s="133"/>
      <c r="F224" s="1211"/>
      <c r="G224" s="1219"/>
      <c r="H224" s="1219"/>
      <c r="I224" s="1219"/>
      <c r="J224" s="1220"/>
      <c r="L224" s="50" t="str">
        <f t="shared" si="2"/>
        <v>←【事項の有無】が選択されていません。必ず選択してください</v>
      </c>
    </row>
    <row r="225" spans="2:27" ht="50.1" customHeight="1">
      <c r="B225" s="1208" t="s">
        <v>556</v>
      </c>
      <c r="C225" s="1217"/>
      <c r="D225" s="1218"/>
      <c r="E225" s="133"/>
      <c r="F225" s="1211"/>
      <c r="G225" s="1219"/>
      <c r="H225" s="1219"/>
      <c r="I225" s="1219"/>
      <c r="J225" s="1220"/>
      <c r="L225" s="50" t="str">
        <f t="shared" si="2"/>
        <v>←【事項の有無】が選択されていません。必ず選択してください</v>
      </c>
    </row>
    <row r="226" spans="2:27" ht="50.1" customHeight="1">
      <c r="B226" s="1208" t="s">
        <v>113</v>
      </c>
      <c r="C226" s="1217"/>
      <c r="D226" s="1218"/>
      <c r="E226" s="133"/>
      <c r="F226" s="1211"/>
      <c r="G226" s="1219"/>
      <c r="H226" s="1219"/>
      <c r="I226" s="1219"/>
      <c r="J226" s="1220"/>
      <c r="L226" s="50" t="str">
        <f t="shared" si="2"/>
        <v>←【事項の有無】が選択されていません。必ず選択してください</v>
      </c>
    </row>
    <row r="227" spans="2:27" ht="13.5" customHeight="1">
      <c r="C227" s="11"/>
      <c r="D227" s="11"/>
      <c r="E227" s="11"/>
      <c r="F227" s="11"/>
      <c r="G227" s="11"/>
      <c r="H227" s="11"/>
      <c r="I227" s="11"/>
      <c r="J227" s="11"/>
    </row>
    <row r="229" spans="2:27">
      <c r="B229" s="2" t="s">
        <v>131</v>
      </c>
    </row>
    <row r="230" spans="2:27" ht="84" customHeight="1">
      <c r="B230" s="1419"/>
      <c r="C230" s="1390"/>
      <c r="D230" s="1390"/>
      <c r="E230" s="1390"/>
      <c r="F230" s="1390"/>
      <c r="G230" s="1390"/>
      <c r="H230" s="1390"/>
      <c r="I230" s="1390"/>
      <c r="J230" s="1391"/>
    </row>
    <row r="232" spans="2:27" ht="18" customHeight="1">
      <c r="B232" s="2" t="s">
        <v>132</v>
      </c>
      <c r="L232" s="50"/>
      <c r="M232" s="50"/>
      <c r="N232" s="50"/>
      <c r="O232" s="50"/>
      <c r="P232" s="50"/>
      <c r="Q232" s="50"/>
      <c r="R232" s="50"/>
      <c r="S232" s="50"/>
      <c r="T232" s="50"/>
      <c r="U232" s="50"/>
      <c r="V232" s="50"/>
      <c r="W232" s="50"/>
      <c r="X232" s="50"/>
      <c r="Y232" s="27"/>
      <c r="Z232" s="27"/>
      <c r="AA232" s="27"/>
    </row>
    <row r="233" spans="2:27">
      <c r="C233" s="2" t="s">
        <v>2460</v>
      </c>
      <c r="L233" s="50"/>
      <c r="M233" s="50"/>
      <c r="N233" s="50"/>
      <c r="O233" s="50"/>
      <c r="P233" s="50"/>
      <c r="Q233" s="50"/>
      <c r="R233" s="50"/>
      <c r="S233" s="50"/>
      <c r="T233" s="50"/>
      <c r="U233" s="50"/>
      <c r="V233" s="50"/>
      <c r="W233" s="50"/>
      <c r="X233" s="50"/>
      <c r="Y233" s="27"/>
      <c r="Z233" s="27"/>
      <c r="AA233" s="27"/>
    </row>
    <row r="234" spans="2:27" ht="36" customHeight="1">
      <c r="B234" s="1208" t="s">
        <v>126</v>
      </c>
      <c r="C234" s="1075"/>
      <c r="D234" s="1075"/>
      <c r="E234" s="1209"/>
      <c r="F234" s="1210"/>
      <c r="G234" s="1210"/>
      <c r="H234" s="1210"/>
      <c r="I234" s="1210"/>
      <c r="J234" s="1210"/>
      <c r="L234" s="50"/>
      <c r="M234" s="50"/>
      <c r="N234" s="50"/>
      <c r="O234" s="50"/>
      <c r="P234" s="50"/>
      <c r="Q234" s="50"/>
      <c r="R234" s="50"/>
      <c r="S234" s="50"/>
      <c r="T234" s="50"/>
      <c r="U234" s="50"/>
      <c r="V234" s="50"/>
      <c r="W234" s="50"/>
      <c r="X234" s="50"/>
      <c r="Y234" s="27"/>
      <c r="Z234" s="27"/>
      <c r="AA234" s="27"/>
    </row>
    <row r="235" spans="2:27" ht="36" customHeight="1">
      <c r="B235" s="1208" t="s">
        <v>2389</v>
      </c>
      <c r="C235" s="1075"/>
      <c r="D235" s="1075"/>
      <c r="E235" s="1209"/>
      <c r="F235" s="1211"/>
      <c r="G235" s="1212"/>
      <c r="H235" s="1212"/>
      <c r="I235" s="1212"/>
      <c r="J235" s="1213"/>
      <c r="L235" s="50"/>
      <c r="M235" s="50"/>
      <c r="N235" s="50"/>
      <c r="O235" s="50"/>
      <c r="P235" s="50"/>
      <c r="Q235" s="50"/>
      <c r="R235" s="50"/>
      <c r="S235" s="50"/>
      <c r="T235" s="50"/>
      <c r="U235" s="50"/>
      <c r="V235" s="50"/>
      <c r="W235" s="50"/>
      <c r="X235" s="50"/>
      <c r="Y235" s="27"/>
      <c r="Z235" s="27"/>
      <c r="AA235" s="27"/>
    </row>
    <row r="236" spans="2:27" ht="36" customHeight="1">
      <c r="B236" s="1208" t="s">
        <v>127</v>
      </c>
      <c r="C236" s="1075"/>
      <c r="D236" s="1075"/>
      <c r="E236" s="1209"/>
      <c r="F236" s="1210"/>
      <c r="G236" s="1210"/>
      <c r="H236" s="1210"/>
      <c r="I236" s="1210"/>
      <c r="J236" s="1210"/>
      <c r="L236" s="50"/>
      <c r="M236" s="50"/>
      <c r="N236" s="50"/>
      <c r="O236" s="50"/>
      <c r="P236" s="50"/>
      <c r="Q236" s="50"/>
      <c r="R236" s="50"/>
      <c r="S236" s="50"/>
      <c r="T236" s="50"/>
      <c r="U236" s="50"/>
      <c r="V236" s="50"/>
      <c r="W236" s="50"/>
      <c r="X236" s="50"/>
      <c r="Y236" s="27"/>
      <c r="Z236" s="27"/>
      <c r="AA236" s="27"/>
    </row>
    <row r="237" spans="2:27">
      <c r="L237" s="50"/>
      <c r="M237" s="50"/>
      <c r="N237" s="50"/>
      <c r="O237" s="50"/>
      <c r="P237" s="50"/>
      <c r="Q237" s="50"/>
      <c r="R237" s="50"/>
      <c r="S237" s="50"/>
      <c r="T237" s="50"/>
      <c r="U237" s="50"/>
      <c r="V237" s="50"/>
      <c r="W237" s="50"/>
      <c r="X237" s="50"/>
      <c r="Y237" s="27"/>
      <c r="Z237" s="27"/>
      <c r="AA237" s="27"/>
    </row>
    <row r="238" spans="2:27">
      <c r="C238" s="2" t="s">
        <v>2459</v>
      </c>
      <c r="L238" s="50"/>
      <c r="M238" s="50"/>
      <c r="N238" s="50"/>
      <c r="O238" s="50"/>
      <c r="P238" s="50"/>
      <c r="Q238" s="50"/>
      <c r="R238" s="50"/>
      <c r="S238" s="50"/>
      <c r="T238" s="50"/>
      <c r="U238" s="50"/>
      <c r="V238" s="50"/>
      <c r="W238" s="50"/>
      <c r="X238" s="50"/>
      <c r="Y238" s="27"/>
      <c r="Z238" s="27"/>
      <c r="AA238" s="27"/>
    </row>
    <row r="239" spans="2:27" ht="36" customHeight="1">
      <c r="B239" s="1208" t="s">
        <v>558</v>
      </c>
      <c r="C239" s="1075"/>
      <c r="D239" s="1075"/>
      <c r="E239" s="1209"/>
      <c r="F239" s="1210"/>
      <c r="G239" s="1210"/>
      <c r="H239" s="1210"/>
      <c r="I239" s="1210"/>
      <c r="J239" s="1210"/>
      <c r="L239" s="50"/>
      <c r="M239" s="50"/>
      <c r="N239" s="50"/>
      <c r="O239" s="50"/>
      <c r="P239" s="50"/>
      <c r="Q239" s="50"/>
      <c r="R239" s="50"/>
      <c r="S239" s="50"/>
      <c r="T239" s="50"/>
      <c r="U239" s="50"/>
      <c r="V239" s="50"/>
      <c r="W239" s="50"/>
      <c r="X239" s="50"/>
      <c r="Y239" s="27"/>
      <c r="Z239" s="27"/>
      <c r="AA239" s="27"/>
    </row>
    <row r="240" spans="2:27" ht="36" customHeight="1">
      <c r="B240" s="1208" t="s">
        <v>2389</v>
      </c>
      <c r="C240" s="1075"/>
      <c r="D240" s="1075"/>
      <c r="E240" s="1209"/>
      <c r="F240" s="1211"/>
      <c r="G240" s="1212"/>
      <c r="H240" s="1212"/>
      <c r="I240" s="1212"/>
      <c r="J240" s="1213"/>
      <c r="L240" s="50"/>
      <c r="M240" s="50"/>
      <c r="N240" s="50"/>
      <c r="O240" s="50"/>
      <c r="P240" s="50"/>
      <c r="Q240" s="50"/>
      <c r="R240" s="50"/>
      <c r="S240" s="50"/>
      <c r="T240" s="50"/>
      <c r="U240" s="50"/>
      <c r="V240" s="50"/>
      <c r="W240" s="50"/>
      <c r="X240" s="50"/>
      <c r="Y240" s="27"/>
      <c r="Z240" s="27"/>
      <c r="AA240" s="27"/>
    </row>
    <row r="241" spans="1:27" ht="36" customHeight="1">
      <c r="B241" s="1208" t="s">
        <v>127</v>
      </c>
      <c r="C241" s="1075"/>
      <c r="D241" s="1075"/>
      <c r="E241" s="1209"/>
      <c r="F241" s="1210"/>
      <c r="G241" s="1210"/>
      <c r="H241" s="1210"/>
      <c r="I241" s="1210"/>
      <c r="J241" s="1210"/>
      <c r="L241" s="50"/>
      <c r="M241" s="50"/>
      <c r="N241" s="50"/>
      <c r="O241" s="50"/>
      <c r="P241" s="50"/>
      <c r="Q241" s="50"/>
      <c r="R241" s="50"/>
      <c r="S241" s="50"/>
      <c r="T241" s="50"/>
      <c r="U241" s="50"/>
      <c r="V241" s="50"/>
      <c r="W241" s="50"/>
      <c r="X241" s="50"/>
      <c r="Y241" s="27"/>
      <c r="Z241" s="27"/>
      <c r="AA241" s="27"/>
    </row>
    <row r="242" spans="1:27" ht="15" customHeight="1">
      <c r="B242" s="11"/>
      <c r="C242"/>
      <c r="D242"/>
      <c r="E242"/>
      <c r="F242" s="11"/>
      <c r="G242" s="11"/>
      <c r="H242" s="11"/>
      <c r="I242" s="11"/>
      <c r="J242" s="11"/>
      <c r="L242" s="50"/>
      <c r="M242" s="50"/>
      <c r="N242" s="50"/>
      <c r="O242" s="50"/>
      <c r="P242" s="50"/>
      <c r="Q242" s="50"/>
      <c r="R242" s="50"/>
      <c r="S242" s="50"/>
      <c r="T242" s="50"/>
      <c r="U242" s="50"/>
      <c r="V242" s="50"/>
      <c r="W242" s="50"/>
      <c r="X242" s="50"/>
      <c r="Y242" s="27"/>
      <c r="Z242" s="27"/>
      <c r="AA242" s="27"/>
    </row>
    <row r="243" spans="1:27" ht="18" customHeight="1">
      <c r="B243" s="2" t="s">
        <v>559</v>
      </c>
      <c r="L243" s="50"/>
      <c r="M243" s="50"/>
      <c r="N243" s="50"/>
      <c r="O243" s="50"/>
      <c r="P243" s="50"/>
      <c r="Q243" s="50"/>
      <c r="R243" s="50"/>
      <c r="S243" s="50"/>
      <c r="T243" s="50"/>
      <c r="U243" s="50"/>
      <c r="V243" s="50"/>
      <c r="W243" s="50"/>
      <c r="X243" s="50"/>
      <c r="Y243" s="27"/>
      <c r="Z243" s="27"/>
      <c r="AA243" s="27"/>
    </row>
    <row r="244" spans="1:27" ht="36" customHeight="1">
      <c r="B244" s="1214" t="s">
        <v>557</v>
      </c>
      <c r="C244" s="1128"/>
      <c r="D244" s="1129"/>
      <c r="E244" s="1215"/>
      <c r="F244" s="1209"/>
      <c r="G244" s="1216"/>
      <c r="H244" s="1192"/>
      <c r="I244" s="1032"/>
      <c r="J244" s="1125"/>
      <c r="L244" s="50"/>
      <c r="M244" s="225" t="s">
        <v>2415</v>
      </c>
      <c r="N244" s="50"/>
      <c r="O244" s="50"/>
      <c r="P244" s="50"/>
      <c r="Q244" s="50"/>
      <c r="R244" s="50"/>
      <c r="S244" s="50"/>
      <c r="T244" s="50"/>
      <c r="U244" s="50"/>
      <c r="V244" s="50"/>
      <c r="W244" s="50"/>
      <c r="X244" s="50"/>
      <c r="Y244" s="27"/>
      <c r="Z244" s="27"/>
      <c r="AA244" s="27"/>
    </row>
    <row r="245" spans="1:27" ht="18" customHeight="1">
      <c r="A245" s="162"/>
      <c r="B245" s="162"/>
      <c r="C245" s="162"/>
      <c r="D245" s="162"/>
      <c r="E245" s="162"/>
      <c r="F245" s="162"/>
      <c r="G245" s="162"/>
      <c r="H245" s="162"/>
      <c r="I245" s="162"/>
      <c r="J245" s="162"/>
      <c r="K245" s="162"/>
    </row>
    <row r="246" spans="1:27">
      <c r="A246" s="162"/>
      <c r="B246" s="162"/>
      <c r="C246" s="162"/>
      <c r="D246" s="162"/>
      <c r="E246" s="162"/>
      <c r="F246" s="162"/>
      <c r="G246" s="162"/>
      <c r="H246" s="162"/>
      <c r="I246" s="162"/>
      <c r="J246" s="162"/>
      <c r="K246" s="162"/>
    </row>
    <row r="247" spans="1:27" ht="36" customHeight="1">
      <c r="A247" s="162"/>
      <c r="B247" s="1420"/>
      <c r="C247" s="1421"/>
      <c r="D247" s="1421"/>
      <c r="E247" s="1421"/>
      <c r="F247" s="1420"/>
      <c r="G247" s="1420"/>
      <c r="H247" s="1420"/>
      <c r="I247" s="1420"/>
      <c r="J247" s="1420"/>
      <c r="K247" s="162"/>
    </row>
    <row r="248" spans="1:27" ht="36" customHeight="1">
      <c r="A248" s="162"/>
      <c r="B248" s="1204"/>
      <c r="C248" s="1204"/>
      <c r="D248" s="1204"/>
      <c r="E248" s="1204"/>
      <c r="F248" s="1204"/>
      <c r="G248" s="1204"/>
      <c r="H248" s="1204"/>
      <c r="I248" s="1204"/>
      <c r="J248" s="1204"/>
      <c r="K248" s="162"/>
    </row>
    <row r="249" spans="1:27" ht="36" customHeight="1">
      <c r="A249" s="162"/>
      <c r="B249" s="1420"/>
      <c r="C249" s="1421"/>
      <c r="D249" s="1421"/>
      <c r="E249" s="1421"/>
      <c r="F249" s="1420"/>
      <c r="G249" s="1420"/>
      <c r="H249" s="1420"/>
      <c r="I249" s="1420"/>
      <c r="J249" s="1420"/>
      <c r="K249" s="162"/>
    </row>
    <row r="250" spans="1:27">
      <c r="A250" s="162"/>
      <c r="B250" s="162"/>
      <c r="C250" s="162"/>
      <c r="D250" s="162"/>
      <c r="E250" s="162"/>
      <c r="F250" s="162"/>
      <c r="G250" s="162"/>
      <c r="H250" s="162"/>
      <c r="I250" s="162"/>
      <c r="J250" s="162"/>
      <c r="K250" s="162"/>
    </row>
    <row r="251" spans="1:27">
      <c r="A251" s="162"/>
      <c r="B251" s="162"/>
      <c r="C251" s="162"/>
      <c r="D251" s="162"/>
      <c r="E251" s="162"/>
      <c r="F251" s="162"/>
      <c r="G251" s="162"/>
      <c r="H251" s="162"/>
      <c r="I251" s="162"/>
      <c r="J251" s="162"/>
      <c r="K251" s="162"/>
    </row>
    <row r="252" spans="1:27" ht="36" customHeight="1">
      <c r="A252" s="162"/>
      <c r="B252" s="162"/>
      <c r="C252" s="1420"/>
      <c r="D252" s="1421"/>
      <c r="E252" s="1422"/>
      <c r="F252" s="1421"/>
      <c r="G252" s="1423"/>
      <c r="H252" s="1421"/>
      <c r="I252" s="1420"/>
      <c r="J252" s="1424"/>
      <c r="K252" s="162"/>
    </row>
    <row r="253" spans="1:27" ht="20.399999999999999" customHeight="1">
      <c r="A253" s="162"/>
      <c r="B253" s="162"/>
      <c r="C253" s="162"/>
      <c r="D253" s="162"/>
      <c r="E253" s="162"/>
      <c r="F253" s="162"/>
      <c r="G253" s="162"/>
      <c r="H253" s="272"/>
      <c r="I253" s="273"/>
      <c r="J253" s="162"/>
      <c r="K253" s="162"/>
    </row>
  </sheetData>
  <sheetProtection algorithmName="SHA-512" hashValue="Zu8XT2N5MjmPZqCdCsOAQ5JWOaQTlF3OoCsjNp1KKuEbkHyrBZD1g2COBBH67+PbN01ZWvT4KR2OQSeguI+t0w==" saltValue="5yspsfxW/aAZVkm21NutEA==" spinCount="100000" sheet="1" formatCells="0"/>
  <mergeCells count="193">
    <mergeCell ref="F247:J247"/>
    <mergeCell ref="F249:J249"/>
    <mergeCell ref="C252:D252"/>
    <mergeCell ref="E252:F252"/>
    <mergeCell ref="G252:H252"/>
    <mergeCell ref="I252:J252"/>
    <mergeCell ref="B247:E247"/>
    <mergeCell ref="B249:E249"/>
    <mergeCell ref="B248:J248"/>
    <mergeCell ref="F240:J240"/>
    <mergeCell ref="B241:E241"/>
    <mergeCell ref="F241:J241"/>
    <mergeCell ref="B244:D244"/>
    <mergeCell ref="B226:D226"/>
    <mergeCell ref="F226:J226"/>
    <mergeCell ref="B221:D221"/>
    <mergeCell ref="F221:J221"/>
    <mergeCell ref="B222:D222"/>
    <mergeCell ref="B223:D223"/>
    <mergeCell ref="F223:J223"/>
    <mergeCell ref="E244:F244"/>
    <mergeCell ref="G244:H244"/>
    <mergeCell ref="I244:J244"/>
    <mergeCell ref="B230:J230"/>
    <mergeCell ref="B234:E234"/>
    <mergeCell ref="F234:J234"/>
    <mergeCell ref="B235:E235"/>
    <mergeCell ref="F235:J235"/>
    <mergeCell ref="B236:E236"/>
    <mergeCell ref="F236:J236"/>
    <mergeCell ref="B239:E239"/>
    <mergeCell ref="F239:J239"/>
    <mergeCell ref="B240:E240"/>
    <mergeCell ref="B220:D220"/>
    <mergeCell ref="F220:J220"/>
    <mergeCell ref="F222:J222"/>
    <mergeCell ref="B225:D225"/>
    <mergeCell ref="F225:J225"/>
    <mergeCell ref="C131:E131"/>
    <mergeCell ref="A123:K124"/>
    <mergeCell ref="C199:J208"/>
    <mergeCell ref="C156:J156"/>
    <mergeCell ref="C157:J157"/>
    <mergeCell ref="B224:D224"/>
    <mergeCell ref="F224:J224"/>
    <mergeCell ref="D139:J139"/>
    <mergeCell ref="D125:F125"/>
    <mergeCell ref="G125:H125"/>
    <mergeCell ref="G127:H127"/>
    <mergeCell ref="G129:H129"/>
    <mergeCell ref="D132:D133"/>
    <mergeCell ref="M123:T124"/>
    <mergeCell ref="C107:D107"/>
    <mergeCell ref="C108:D108"/>
    <mergeCell ref="C109:D109"/>
    <mergeCell ref="D91:F91"/>
    <mergeCell ref="G91:I91"/>
    <mergeCell ref="D92:F92"/>
    <mergeCell ref="G92:I92"/>
    <mergeCell ref="D118:F118"/>
    <mergeCell ref="G118:H118"/>
    <mergeCell ref="C110:D110"/>
    <mergeCell ref="C112:D112"/>
    <mergeCell ref="D114:F114"/>
    <mergeCell ref="G114:H114"/>
    <mergeCell ref="D116:F116"/>
    <mergeCell ref="G116:H116"/>
    <mergeCell ref="C105:D105"/>
    <mergeCell ref="C111:D111"/>
    <mergeCell ref="D90:F90"/>
    <mergeCell ref="G90:I90"/>
    <mergeCell ref="D84:F84"/>
    <mergeCell ref="G84:I84"/>
    <mergeCell ref="D87:F87"/>
    <mergeCell ref="G87:I87"/>
    <mergeCell ref="C103:D103"/>
    <mergeCell ref="C104:D104"/>
    <mergeCell ref="C106:D106"/>
    <mergeCell ref="D89:F89"/>
    <mergeCell ref="G89:I89"/>
    <mergeCell ref="D83:F83"/>
    <mergeCell ref="G83:I83"/>
    <mergeCell ref="D76:F76"/>
    <mergeCell ref="G76:I76"/>
    <mergeCell ref="D79:F79"/>
    <mergeCell ref="G79:I79"/>
    <mergeCell ref="D80:F80"/>
    <mergeCell ref="G80:I80"/>
    <mergeCell ref="D88:F88"/>
    <mergeCell ref="G88:I88"/>
    <mergeCell ref="D74:F74"/>
    <mergeCell ref="G74:I74"/>
    <mergeCell ref="D75:F75"/>
    <mergeCell ref="G75:I75"/>
    <mergeCell ref="D71:F71"/>
    <mergeCell ref="G71:I71"/>
    <mergeCell ref="D72:F72"/>
    <mergeCell ref="G72:I72"/>
    <mergeCell ref="D82:F82"/>
    <mergeCell ref="G82:I82"/>
    <mergeCell ref="D73:F73"/>
    <mergeCell ref="D81:F81"/>
    <mergeCell ref="G73:I73"/>
    <mergeCell ref="G81:I81"/>
    <mergeCell ref="D64:F64"/>
    <mergeCell ref="G64:I64"/>
    <mergeCell ref="D65:F65"/>
    <mergeCell ref="G65:I65"/>
    <mergeCell ref="D66:F66"/>
    <mergeCell ref="G66:I66"/>
    <mergeCell ref="D58:F58"/>
    <mergeCell ref="G58:I58"/>
    <mergeCell ref="D61:F61"/>
    <mergeCell ref="G61:I61"/>
    <mergeCell ref="D62:F62"/>
    <mergeCell ref="G62:I62"/>
    <mergeCell ref="D63:F63"/>
    <mergeCell ref="D60:F60"/>
    <mergeCell ref="G60:I60"/>
    <mergeCell ref="G63:I63"/>
    <mergeCell ref="D56:F56"/>
    <mergeCell ref="G56:I56"/>
    <mergeCell ref="D57:F57"/>
    <mergeCell ref="G57:I57"/>
    <mergeCell ref="D49:F49"/>
    <mergeCell ref="G49:I49"/>
    <mergeCell ref="D50:F50"/>
    <mergeCell ref="G50:I50"/>
    <mergeCell ref="D53:F53"/>
    <mergeCell ref="G53:I53"/>
    <mergeCell ref="D55:F55"/>
    <mergeCell ref="G55:I55"/>
    <mergeCell ref="D48:F48"/>
    <mergeCell ref="G48:I48"/>
    <mergeCell ref="C28:E28"/>
    <mergeCell ref="F28:G28"/>
    <mergeCell ref="C29:E29"/>
    <mergeCell ref="F29:G29"/>
    <mergeCell ref="D54:F54"/>
    <mergeCell ref="G54:I54"/>
    <mergeCell ref="D40:E40"/>
    <mergeCell ref="D45:F45"/>
    <mergeCell ref="G45:I45"/>
    <mergeCell ref="D47:F47"/>
    <mergeCell ref="D44:F44"/>
    <mergeCell ref="G44:I44"/>
    <mergeCell ref="D52:F52"/>
    <mergeCell ref="G52:I52"/>
    <mergeCell ref="G47:I47"/>
    <mergeCell ref="C24:E24"/>
    <mergeCell ref="F24:G24"/>
    <mergeCell ref="H24:J24"/>
    <mergeCell ref="C25:D25"/>
    <mergeCell ref="G25:J25"/>
    <mergeCell ref="F23:G23"/>
    <mergeCell ref="H23:J23"/>
    <mergeCell ref="D46:F46"/>
    <mergeCell ref="G46:I46"/>
    <mergeCell ref="B3:J3"/>
    <mergeCell ref="C7:E7"/>
    <mergeCell ref="F7:J7"/>
    <mergeCell ref="C8:E8"/>
    <mergeCell ref="C9:E9"/>
    <mergeCell ref="F9:J9"/>
    <mergeCell ref="I10:J10"/>
    <mergeCell ref="F8:G8"/>
    <mergeCell ref="H8:I8"/>
    <mergeCell ref="C10:E10"/>
    <mergeCell ref="F10:G10"/>
    <mergeCell ref="D70:F70"/>
    <mergeCell ref="G70:I70"/>
    <mergeCell ref="D78:F78"/>
    <mergeCell ref="G78:I78"/>
    <mergeCell ref="D86:F86"/>
    <mergeCell ref="G86:I86"/>
    <mergeCell ref="B14:D14"/>
    <mergeCell ref="E14:J14"/>
    <mergeCell ref="B15:D16"/>
    <mergeCell ref="E15:J15"/>
    <mergeCell ref="E16:J16"/>
    <mergeCell ref="C21:E21"/>
    <mergeCell ref="F21:J21"/>
    <mergeCell ref="B17:D17"/>
    <mergeCell ref="E17:F17"/>
    <mergeCell ref="G17:H17"/>
    <mergeCell ref="I17:J17"/>
    <mergeCell ref="B26:B27"/>
    <mergeCell ref="C26:D27"/>
    <mergeCell ref="F26:J26"/>
    <mergeCell ref="F27:J27"/>
    <mergeCell ref="C22:E22"/>
    <mergeCell ref="F22:J22"/>
    <mergeCell ref="C23:E23"/>
  </mergeCells>
  <phoneticPr fontId="29"/>
  <conditionalFormatting sqref="F221:J224 F226:J226">
    <cfRule type="expression" dxfId="11" priority="3" stopIfTrue="1">
      <formula>$E221="無"</formula>
    </cfRule>
  </conditionalFormatting>
  <dataValidations disablePrompts="1" count="1">
    <dataValidation type="list" allowBlank="1" showInputMessage="1" showErrorMessage="1" sqref="E221:E226" xr:uid="{00000000-0002-0000-1000-000000000000}">
      <formula1>"有,無"</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35" max="10" man="1"/>
    <brk id="85" max="10" man="1"/>
    <brk id="124" max="10" man="1"/>
    <brk id="152" max="10" man="1"/>
    <brk id="210" max="10" man="1"/>
    <brk id="237" max="10" man="1"/>
  </rowBreaks>
  <ignoredErrors>
    <ignoredError sqref="F21:J22 F25:J25 F26:J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86" r:id="rId4" name="Check Box 10">
              <controlPr defaultSize="0" autoFill="0" autoLine="0" autoPict="0">
                <anchor moveWithCells="1">
                  <from>
                    <xdr:col>4</xdr:col>
                    <xdr:colOff>213360</xdr:colOff>
                    <xdr:row>243</xdr:row>
                    <xdr:rowOff>76200</xdr:rowOff>
                  </from>
                  <to>
                    <xdr:col>5</xdr:col>
                    <xdr:colOff>68580</xdr:colOff>
                    <xdr:row>243</xdr:row>
                    <xdr:rowOff>388620</xdr:rowOff>
                  </to>
                </anchor>
              </controlPr>
            </control>
          </mc:Choice>
        </mc:AlternateContent>
        <mc:AlternateContent xmlns:mc="http://schemas.openxmlformats.org/markup-compatibility/2006">
          <mc:Choice Requires="x14">
            <control shapeId="24587" r:id="rId5" name="Check Box 11">
              <controlPr defaultSize="0" autoFill="0" autoLine="0" autoPict="0">
                <anchor moveWithCells="1">
                  <from>
                    <xdr:col>5</xdr:col>
                    <xdr:colOff>45720</xdr:colOff>
                    <xdr:row>243</xdr:row>
                    <xdr:rowOff>83820</xdr:rowOff>
                  </from>
                  <to>
                    <xdr:col>5</xdr:col>
                    <xdr:colOff>632460</xdr:colOff>
                    <xdr:row>243</xdr:row>
                    <xdr:rowOff>396240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43F2804F-449A-492F-9EDE-E597B4689FF7}">
            <xm:f>'第4(太陽光）'!$E243="無"</xm:f>
            <x14:dxf>
              <numFmt numFmtId="188" formatCode="[&lt;=999]000;[&lt;=9999]000\-00;000\-0000"/>
              <fill>
                <patternFill patternType="mediumGray">
                  <bgColor theme="0" tint="-0.14996795556505021"/>
                </patternFill>
              </fill>
            </x14:dxf>
          </x14:cfRule>
          <xm:sqref>F225:J225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FF00"/>
  </sheetPr>
  <dimension ref="A1:AB350"/>
  <sheetViews>
    <sheetView showGridLines="0" showZeros="0" view="pageBreakPreview" topLeftCell="A154" zoomScaleNormal="100" zoomScaleSheetLayoutView="100" workbookViewId="0">
      <selection activeCell="Z190" sqref="Z19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33</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539</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367"/>
      <c r="G15" s="1367"/>
      <c r="H15" s="1367"/>
      <c r="I15" s="1367"/>
      <c r="J15" s="1368"/>
    </row>
    <row r="16" spans="2:13" ht="24" customHeight="1">
      <c r="B16" s="1364"/>
      <c r="C16" s="1365"/>
      <c r="D16" s="1365"/>
      <c r="E16" s="1369">
        <f>基本情報!E64</f>
        <v>0</v>
      </c>
      <c r="F16" s="1370"/>
      <c r="G16" s="1370"/>
      <c r="H16" s="1370"/>
      <c r="I16" s="1370"/>
      <c r="J16" s="1371"/>
    </row>
    <row r="17" spans="2:12" ht="35.1" customHeight="1">
      <c r="B17" s="1357" t="s">
        <v>54</v>
      </c>
      <c r="C17" s="1358"/>
      <c r="D17" s="1358"/>
      <c r="E17" s="1372">
        <f>基本情報!E49</f>
        <v>0</v>
      </c>
      <c r="F17" s="1336"/>
      <c r="G17" s="1336">
        <f>基本情報!E52</f>
        <v>0</v>
      </c>
      <c r="H17" s="1336"/>
      <c r="I17" s="1336">
        <f>基本情報!E54</f>
        <v>0</v>
      </c>
      <c r="J17" s="1337"/>
    </row>
    <row r="20" spans="2:12" ht="21" customHeight="1">
      <c r="B20" s="2" t="s">
        <v>540</v>
      </c>
    </row>
    <row r="21" spans="2:12" ht="13.5" customHeight="1">
      <c r="B21" s="14"/>
      <c r="C21" s="1344" t="s">
        <v>460</v>
      </c>
      <c r="D21" s="1344"/>
      <c r="E21" s="1345"/>
      <c r="F21" s="1346" t="str">
        <f>基本情報!E5</f>
        <v/>
      </c>
      <c r="G21" s="1347"/>
      <c r="H21" s="1347"/>
      <c r="I21" s="1347"/>
      <c r="J21" s="1348"/>
    </row>
    <row r="22" spans="2:12" ht="24" customHeight="1">
      <c r="B22" s="16"/>
      <c r="C22" s="1333" t="s">
        <v>461</v>
      </c>
      <c r="D22" s="1333"/>
      <c r="E22" s="1334"/>
      <c r="F22" s="1349">
        <f>基本情報!E6</f>
        <v>0</v>
      </c>
      <c r="G22" s="1350"/>
      <c r="H22" s="1350"/>
      <c r="I22" s="1350"/>
      <c r="J22" s="1351"/>
    </row>
    <row r="23" spans="2:12" ht="13.5" customHeight="1">
      <c r="B23" s="14"/>
      <c r="C23" s="1344" t="s">
        <v>460</v>
      </c>
      <c r="D23" s="1344"/>
      <c r="E23" s="1345"/>
      <c r="F23" s="1346" t="str">
        <f>ASC(PHONETIC(基本情報!E9))</f>
        <v/>
      </c>
      <c r="G23" s="1352"/>
      <c r="H23" s="1347" t="str">
        <f>ASC(PHONETIC(基本情報!E11))</f>
        <v/>
      </c>
      <c r="I23" s="1352"/>
      <c r="J23" s="1353"/>
    </row>
    <row r="24" spans="2:12" ht="24" customHeight="1">
      <c r="B24" s="16"/>
      <c r="C24" s="1333" t="s">
        <v>462</v>
      </c>
      <c r="D24" s="1333"/>
      <c r="E24" s="1334"/>
      <c r="F24" s="1354">
        <f>基本情報!E9</f>
        <v>0</v>
      </c>
      <c r="G24" s="1355"/>
      <c r="H24" s="1355">
        <f>基本情報!E11</f>
        <v>0</v>
      </c>
      <c r="I24" s="1355"/>
      <c r="J24" s="1356"/>
    </row>
    <row r="25" spans="2:12" ht="30" customHeight="1">
      <c r="B25" s="16"/>
      <c r="C25" s="1326" t="s">
        <v>555</v>
      </c>
      <c r="D25" s="1326"/>
      <c r="E25" s="104"/>
      <c r="F25" s="191">
        <f>基本情報!E7</f>
        <v>0</v>
      </c>
      <c r="G25" s="1327">
        <f>基本情報!E8</f>
        <v>0</v>
      </c>
      <c r="H25" s="1131"/>
      <c r="I25" s="1131"/>
      <c r="J25" s="1328"/>
    </row>
    <row r="26" spans="2:12" ht="24" customHeight="1">
      <c r="B26" s="1329"/>
      <c r="C26" s="1331" t="s">
        <v>465</v>
      </c>
      <c r="D26" s="1332"/>
      <c r="E26" s="105" t="s">
        <v>64</v>
      </c>
      <c r="F26" s="1335">
        <f>基本情報!E18</f>
        <v>0</v>
      </c>
      <c r="G26" s="1336"/>
      <c r="H26" s="1336"/>
      <c r="I26" s="1336"/>
      <c r="J26" s="1337"/>
    </row>
    <row r="27" spans="2:12" ht="24" customHeight="1">
      <c r="B27" s="1330"/>
      <c r="C27" s="1333"/>
      <c r="D27" s="1334"/>
      <c r="E27" s="105" t="s">
        <v>65</v>
      </c>
      <c r="F27" s="1335">
        <f>基本情報!E19</f>
        <v>0</v>
      </c>
      <c r="G27" s="1327"/>
      <c r="H27" s="1327"/>
      <c r="I27" s="1327"/>
      <c r="J27" s="1338"/>
    </row>
    <row r="28" spans="2:12" ht="30" customHeight="1">
      <c r="B28" s="15"/>
      <c r="C28" s="1326" t="s">
        <v>463</v>
      </c>
      <c r="D28" s="1326"/>
      <c r="E28" s="1339"/>
      <c r="F28" s="1340">
        <f>基本情報!E20</f>
        <v>0</v>
      </c>
      <c r="G28" s="1341"/>
      <c r="H28" s="33" t="s">
        <v>11</v>
      </c>
      <c r="I28" s="192"/>
      <c r="J28" s="39"/>
      <c r="K28" s="30"/>
      <c r="L28" s="30"/>
    </row>
    <row r="29" spans="2:12" ht="30" customHeight="1">
      <c r="B29" s="15"/>
      <c r="C29" s="1326" t="s">
        <v>464</v>
      </c>
      <c r="D29" s="1326"/>
      <c r="E29" s="1339"/>
      <c r="F29" s="1342">
        <f>基本情報!E21</f>
        <v>0</v>
      </c>
      <c r="G29" s="1343"/>
      <c r="H29" s="31" t="s">
        <v>34</v>
      </c>
      <c r="I29" s="192"/>
      <c r="J29" s="32"/>
      <c r="K29" s="30"/>
      <c r="L29" s="30"/>
    </row>
    <row r="30" spans="2:12" ht="5.25" customHeight="1">
      <c r="C30" s="12"/>
      <c r="D30" s="12"/>
      <c r="E30" s="12"/>
      <c r="F30" s="40"/>
      <c r="G30" s="30"/>
      <c r="H30" s="41"/>
      <c r="I30" s="41"/>
      <c r="J30" s="30"/>
      <c r="K30" s="30"/>
      <c r="L30" s="30"/>
    </row>
    <row r="31" spans="2:12">
      <c r="C31" s="106" t="s">
        <v>468</v>
      </c>
      <c r="E31" s="42"/>
      <c r="F31" s="43"/>
      <c r="G31" s="43"/>
    </row>
    <row r="32" spans="2:12">
      <c r="C32" s="91" t="s">
        <v>466</v>
      </c>
      <c r="E32" s="44"/>
      <c r="F32" s="43"/>
      <c r="G32" s="43"/>
    </row>
    <row r="33" spans="2:27">
      <c r="C33" s="106" t="s">
        <v>467</v>
      </c>
      <c r="E33" s="44"/>
      <c r="F33" s="45"/>
      <c r="G33" s="45"/>
    </row>
    <row r="34" spans="2:27">
      <c r="C34" s="106"/>
      <c r="E34" s="44"/>
      <c r="F34" s="45"/>
      <c r="G34" s="45"/>
    </row>
    <row r="36" spans="2:27" ht="18" customHeight="1">
      <c r="B36" s="2" t="s">
        <v>69</v>
      </c>
    </row>
    <row r="37" spans="2:27" ht="18" customHeight="1">
      <c r="B37" s="49" t="s">
        <v>70</v>
      </c>
    </row>
    <row r="38" spans="2:27" ht="7.5" customHeight="1"/>
    <row r="39" spans="2:27" ht="7.5" customHeight="1"/>
    <row r="40" spans="2:27" ht="18" customHeight="1">
      <c r="B40" s="2" t="s">
        <v>360</v>
      </c>
    </row>
    <row r="41" spans="2:27" ht="18" customHeight="1">
      <c r="D41" s="1032" t="s">
        <v>398</v>
      </c>
      <c r="E41" s="1032"/>
      <c r="F41" s="11"/>
      <c r="G41" s="145">
        <f>IF(G48="","",ROUNDDOWN(SUM(G51,G60,G69),0))</f>
        <v>0</v>
      </c>
      <c r="H41" s="2" t="s">
        <v>55</v>
      </c>
      <c r="M41" s="50" t="s">
        <v>2511</v>
      </c>
    </row>
    <row r="42" spans="2:27" ht="7.2" customHeight="1">
      <c r="D42" s="11"/>
      <c r="E42" s="11"/>
      <c r="F42" s="11"/>
    </row>
    <row r="43" spans="2:27" ht="18" customHeight="1">
      <c r="B43" s="2" t="s">
        <v>359</v>
      </c>
      <c r="M43" s="50"/>
    </row>
    <row r="44" spans="2:27" ht="18" hidden="1" customHeight="1">
      <c r="C44" s="3" t="s">
        <v>451</v>
      </c>
      <c r="D44" s="1287" t="s">
        <v>3027</v>
      </c>
      <c r="E44" s="1288"/>
      <c r="F44" s="1289"/>
      <c r="G44" s="1290"/>
      <c r="H44" s="1291"/>
      <c r="I44" s="1292"/>
      <c r="L44" s="50"/>
      <c r="M44" s="785"/>
      <c r="N44" s="785"/>
      <c r="O44" s="785"/>
      <c r="P44" s="785"/>
      <c r="Q44" s="785"/>
      <c r="R44" s="785"/>
      <c r="S44" s="785"/>
      <c r="T44" s="785"/>
      <c r="U44" s="238"/>
      <c r="V44" s="50"/>
      <c r="W44" s="50"/>
      <c r="X44" s="50"/>
      <c r="Y44" s="27"/>
      <c r="Z44" s="27"/>
      <c r="AA44" s="27"/>
    </row>
    <row r="45" spans="2:27" ht="17.100000000000001" customHeight="1">
      <c r="C45" s="3" t="s">
        <v>3125</v>
      </c>
      <c r="D45" s="1274" t="s">
        <v>350</v>
      </c>
      <c r="E45" s="1275"/>
      <c r="F45" s="1276"/>
      <c r="G45" s="1277"/>
      <c r="H45" s="1278"/>
      <c r="I45" s="1279"/>
    </row>
    <row r="46" spans="2:27" ht="17.100000000000001" customHeight="1">
      <c r="D46" s="1256" t="s">
        <v>352</v>
      </c>
      <c r="E46" s="1257"/>
      <c r="F46" s="1258"/>
      <c r="G46" s="1259"/>
      <c r="H46" s="1282"/>
      <c r="I46" s="1283"/>
      <c r="J46" s="2" t="s">
        <v>449</v>
      </c>
    </row>
    <row r="47" spans="2:27" ht="17.100000000000001" customHeight="1">
      <c r="D47" s="1256" t="s">
        <v>353</v>
      </c>
      <c r="E47" s="1257"/>
      <c r="F47" s="1258"/>
      <c r="G47" s="1268"/>
      <c r="H47" s="1269"/>
      <c r="I47" s="1270"/>
      <c r="J47" s="2" t="s">
        <v>355</v>
      </c>
    </row>
    <row r="48" spans="2:27" ht="17.100000000000001" customHeight="1">
      <c r="D48" s="1256" t="s">
        <v>354</v>
      </c>
      <c r="E48" s="1257"/>
      <c r="F48" s="1258"/>
      <c r="G48" s="1428">
        <v>9.8000000000000007</v>
      </c>
      <c r="H48" s="1429"/>
      <c r="I48" s="1430"/>
      <c r="J48" s="2" t="s">
        <v>450</v>
      </c>
    </row>
    <row r="49" spans="3:27" ht="17.100000000000001" customHeight="1">
      <c r="D49" s="1256" t="s">
        <v>357</v>
      </c>
      <c r="E49" s="1257"/>
      <c r="F49" s="1258"/>
      <c r="G49" s="1268"/>
      <c r="H49" s="1269"/>
      <c r="I49" s="1270"/>
      <c r="J49" s="2" t="s">
        <v>356</v>
      </c>
    </row>
    <row r="50" spans="3:27" ht="17.100000000000001" customHeight="1">
      <c r="D50" s="1256" t="s">
        <v>358</v>
      </c>
      <c r="E50" s="1257"/>
      <c r="F50" s="1258"/>
      <c r="G50" s="1268"/>
      <c r="H50" s="1269"/>
      <c r="I50" s="1270"/>
      <c r="J50" s="2" t="s">
        <v>356</v>
      </c>
    </row>
    <row r="51" spans="3:27" ht="17.100000000000001" customHeight="1">
      <c r="D51" s="1284" t="s">
        <v>351</v>
      </c>
      <c r="E51" s="1285"/>
      <c r="F51" s="1286"/>
      <c r="G51" s="1425" t="str">
        <f>IF(G45="","",ROUNDDOWN((G46*G47*G48*G49/100*G50/100),0))</f>
        <v/>
      </c>
      <c r="H51" s="1426"/>
      <c r="I51" s="1427"/>
      <c r="J51" s="2" t="s">
        <v>55</v>
      </c>
    </row>
    <row r="52" spans="3:27" ht="7.5" customHeight="1"/>
    <row r="53" spans="3:27" ht="18" hidden="1" customHeight="1">
      <c r="C53" s="3"/>
      <c r="D53" s="1287" t="s">
        <v>3027</v>
      </c>
      <c r="E53" s="1288"/>
      <c r="F53" s="1289"/>
      <c r="G53" s="1290"/>
      <c r="H53" s="1291"/>
      <c r="I53" s="1292"/>
      <c r="L53" s="50"/>
      <c r="M53" s="785"/>
      <c r="N53" s="785"/>
      <c r="O53" s="785"/>
      <c r="P53" s="785"/>
      <c r="Q53" s="785"/>
      <c r="R53" s="785"/>
      <c r="S53" s="785"/>
      <c r="T53" s="785"/>
      <c r="U53" s="238"/>
      <c r="V53" s="50"/>
      <c r="W53" s="50"/>
      <c r="X53" s="50"/>
      <c r="Y53" s="27"/>
      <c r="Z53" s="27"/>
      <c r="AA53" s="27"/>
    </row>
    <row r="54" spans="3:27" ht="17.100000000000001" customHeight="1">
      <c r="C54" s="3" t="s">
        <v>3126</v>
      </c>
      <c r="D54" s="1274" t="s">
        <v>350</v>
      </c>
      <c r="E54" s="1275"/>
      <c r="F54" s="1276"/>
      <c r="G54" s="1277"/>
      <c r="H54" s="1278"/>
      <c r="I54" s="1279"/>
    </row>
    <row r="55" spans="3:27" ht="17.100000000000001" customHeight="1">
      <c r="D55" s="1256" t="s">
        <v>352</v>
      </c>
      <c r="E55" s="1257"/>
      <c r="F55" s="1258"/>
      <c r="G55" s="1259"/>
      <c r="H55" s="1282"/>
      <c r="I55" s="1283"/>
      <c r="J55" s="2" t="s">
        <v>449</v>
      </c>
    </row>
    <row r="56" spans="3:27" ht="17.100000000000001" customHeight="1">
      <c r="D56" s="1256" t="s">
        <v>353</v>
      </c>
      <c r="E56" s="1257"/>
      <c r="F56" s="1258"/>
      <c r="G56" s="1268"/>
      <c r="H56" s="1269"/>
      <c r="I56" s="1270"/>
      <c r="J56" s="2" t="s">
        <v>355</v>
      </c>
    </row>
    <row r="57" spans="3:27" ht="17.100000000000001" customHeight="1">
      <c r="D57" s="1256" t="s">
        <v>354</v>
      </c>
      <c r="E57" s="1257"/>
      <c r="F57" s="1258"/>
      <c r="G57" s="1428">
        <v>9.8000000000000007</v>
      </c>
      <c r="H57" s="1429"/>
      <c r="I57" s="1430"/>
      <c r="J57" s="2" t="s">
        <v>450</v>
      </c>
    </row>
    <row r="58" spans="3:27" ht="17.100000000000001" customHeight="1">
      <c r="D58" s="1256" t="s">
        <v>357</v>
      </c>
      <c r="E58" s="1257"/>
      <c r="F58" s="1258"/>
      <c r="G58" s="1268"/>
      <c r="H58" s="1269"/>
      <c r="I58" s="1270"/>
      <c r="J58" s="2" t="s">
        <v>356</v>
      </c>
    </row>
    <row r="59" spans="3:27" ht="17.100000000000001" customHeight="1">
      <c r="D59" s="1256" t="s">
        <v>358</v>
      </c>
      <c r="E59" s="1257"/>
      <c r="F59" s="1258"/>
      <c r="G59" s="1268"/>
      <c r="H59" s="1269"/>
      <c r="I59" s="1270"/>
      <c r="J59" s="2" t="s">
        <v>356</v>
      </c>
    </row>
    <row r="60" spans="3:27" ht="17.100000000000001" customHeight="1">
      <c r="D60" s="1284" t="s">
        <v>351</v>
      </c>
      <c r="E60" s="1285"/>
      <c r="F60" s="1286"/>
      <c r="G60" s="1425" t="str">
        <f>IF(G54="","",ROUNDDOWN((G55*G56*G57*G58/100*G59/100),0))</f>
        <v/>
      </c>
      <c r="H60" s="1426"/>
      <c r="I60" s="1427"/>
      <c r="J60" s="2" t="s">
        <v>55</v>
      </c>
    </row>
    <row r="61" spans="3:27" ht="7.5" customHeight="1"/>
    <row r="62" spans="3:27" ht="18" hidden="1" customHeight="1">
      <c r="C62" s="3"/>
      <c r="D62" s="1287" t="s">
        <v>3027</v>
      </c>
      <c r="E62" s="1288"/>
      <c r="F62" s="1289"/>
      <c r="G62" s="1290"/>
      <c r="H62" s="1291"/>
      <c r="I62" s="1292"/>
      <c r="L62" s="50"/>
      <c r="M62" s="785"/>
      <c r="N62" s="785"/>
      <c r="O62" s="785"/>
      <c r="P62" s="785"/>
      <c r="Q62" s="785"/>
      <c r="R62" s="785"/>
      <c r="S62" s="785"/>
      <c r="T62" s="785"/>
      <c r="U62" s="238"/>
      <c r="V62" s="50"/>
      <c r="W62" s="50"/>
      <c r="X62" s="50"/>
      <c r="Y62" s="27"/>
      <c r="Z62" s="27"/>
      <c r="AA62" s="27"/>
    </row>
    <row r="63" spans="3:27" ht="17.100000000000001" customHeight="1">
      <c r="C63" s="3" t="s">
        <v>3127</v>
      </c>
      <c r="D63" s="1274" t="s">
        <v>350</v>
      </c>
      <c r="E63" s="1275"/>
      <c r="F63" s="1276"/>
      <c r="G63" s="1277"/>
      <c r="H63" s="1278"/>
      <c r="I63" s="1279"/>
    </row>
    <row r="64" spans="3:27" ht="17.100000000000001" customHeight="1">
      <c r="D64" s="1256" t="s">
        <v>352</v>
      </c>
      <c r="E64" s="1257"/>
      <c r="F64" s="1258"/>
      <c r="G64" s="1259"/>
      <c r="H64" s="1282"/>
      <c r="I64" s="1283"/>
      <c r="J64" s="2" t="s">
        <v>449</v>
      </c>
    </row>
    <row r="65" spans="2:27" ht="17.100000000000001" customHeight="1">
      <c r="D65" s="1256" t="s">
        <v>353</v>
      </c>
      <c r="E65" s="1257"/>
      <c r="F65" s="1258"/>
      <c r="G65" s="1268"/>
      <c r="H65" s="1269"/>
      <c r="I65" s="1270"/>
      <c r="J65" s="2" t="s">
        <v>355</v>
      </c>
    </row>
    <row r="66" spans="2:27" ht="17.100000000000001" customHeight="1">
      <c r="D66" s="1256" t="s">
        <v>354</v>
      </c>
      <c r="E66" s="1257"/>
      <c r="F66" s="1258"/>
      <c r="G66" s="1428">
        <v>9.8000000000000007</v>
      </c>
      <c r="H66" s="1429"/>
      <c r="I66" s="1430"/>
      <c r="J66" s="2" t="s">
        <v>450</v>
      </c>
    </row>
    <row r="67" spans="2:27" ht="17.100000000000001" customHeight="1">
      <c r="D67" s="1256" t="s">
        <v>357</v>
      </c>
      <c r="E67" s="1257"/>
      <c r="F67" s="1258"/>
      <c r="G67" s="1268"/>
      <c r="H67" s="1269"/>
      <c r="I67" s="1270"/>
      <c r="J67" s="2" t="s">
        <v>356</v>
      </c>
    </row>
    <row r="68" spans="2:27" ht="17.100000000000001" customHeight="1">
      <c r="D68" s="1256" t="s">
        <v>358</v>
      </c>
      <c r="E68" s="1257"/>
      <c r="F68" s="1258"/>
      <c r="G68" s="1268"/>
      <c r="H68" s="1269"/>
      <c r="I68" s="1270"/>
      <c r="J68" s="2" t="s">
        <v>356</v>
      </c>
    </row>
    <row r="69" spans="2:27" ht="17.100000000000001" customHeight="1">
      <c r="D69" s="1284" t="s">
        <v>351</v>
      </c>
      <c r="E69" s="1285"/>
      <c r="F69" s="1286"/>
      <c r="G69" s="1425" t="str">
        <f>IF(G63="","",ROUNDDOWN((G64*G65*G66*G67/100*G68/100),0))</f>
        <v/>
      </c>
      <c r="H69" s="1426"/>
      <c r="I69" s="1427"/>
      <c r="J69" s="2" t="s">
        <v>55</v>
      </c>
    </row>
    <row r="70" spans="2:27" ht="7.5" customHeight="1"/>
    <row r="71" spans="2:27" ht="7.5" customHeight="1"/>
    <row r="72" spans="2:27" ht="18" customHeight="1">
      <c r="B72" s="2" t="s">
        <v>503</v>
      </c>
    </row>
    <row r="73" spans="2:27" ht="18" customHeight="1">
      <c r="C73" s="3" t="s">
        <v>451</v>
      </c>
      <c r="D73" s="1287" t="s">
        <v>3027</v>
      </c>
      <c r="E73" s="1288"/>
      <c r="F73" s="1289"/>
      <c r="G73" s="1290"/>
      <c r="H73" s="1291"/>
      <c r="I73" s="1292"/>
      <c r="L73" s="50"/>
      <c r="M73" s="785"/>
      <c r="N73" s="785"/>
      <c r="O73" s="785"/>
      <c r="P73" s="785"/>
      <c r="Q73" s="785"/>
      <c r="R73" s="785"/>
      <c r="S73" s="785"/>
      <c r="T73" s="785"/>
      <c r="U73" s="238"/>
      <c r="V73" s="50"/>
      <c r="W73" s="50"/>
      <c r="X73" s="50"/>
      <c r="Y73" s="27"/>
      <c r="Z73" s="27"/>
      <c r="AA73" s="27"/>
    </row>
    <row r="74" spans="2:27" ht="17.100000000000001" customHeight="1">
      <c r="C74" s="3"/>
      <c r="D74" s="1256" t="s">
        <v>81</v>
      </c>
      <c r="E74" s="1257"/>
      <c r="F74" s="1258"/>
      <c r="G74" s="1259"/>
      <c r="H74" s="1280"/>
      <c r="I74" s="1281"/>
    </row>
    <row r="75" spans="2:27" ht="17.100000000000001" customHeight="1">
      <c r="D75" s="1256" t="s">
        <v>79</v>
      </c>
      <c r="E75" s="1257"/>
      <c r="F75" s="1258"/>
      <c r="G75" s="1259"/>
      <c r="H75" s="1282"/>
      <c r="I75" s="1283"/>
    </row>
    <row r="76" spans="2:27" ht="17.100000000000001" customHeight="1">
      <c r="D76" s="1256" t="s">
        <v>2492</v>
      </c>
      <c r="E76" s="1257"/>
      <c r="F76" s="1258"/>
      <c r="G76" s="1259"/>
      <c r="H76" s="1260"/>
      <c r="I76" s="1261"/>
      <c r="L76" s="50"/>
      <c r="M76" s="50"/>
      <c r="N76" s="50"/>
      <c r="O76" s="50"/>
      <c r="P76" s="50"/>
      <c r="Q76" s="50"/>
      <c r="R76" s="50"/>
      <c r="S76" s="50"/>
      <c r="T76" s="50"/>
      <c r="U76" s="50"/>
      <c r="V76" s="50"/>
      <c r="W76" s="50"/>
      <c r="X76" s="50"/>
      <c r="Y76" s="27"/>
      <c r="Z76" s="27"/>
      <c r="AA76" s="27"/>
    </row>
    <row r="77" spans="2:27" ht="17.100000000000001" customHeight="1">
      <c r="D77" s="1256" t="s">
        <v>343</v>
      </c>
      <c r="E77" s="1257"/>
      <c r="F77" s="1258"/>
      <c r="G77" s="1383"/>
      <c r="H77" s="1384"/>
      <c r="I77" s="1385"/>
      <c r="J77" s="2" t="s">
        <v>55</v>
      </c>
    </row>
    <row r="78" spans="2:27" ht="17.100000000000001" customHeight="1">
      <c r="D78" s="1256" t="s">
        <v>349</v>
      </c>
      <c r="E78" s="1257"/>
      <c r="F78" s="1258"/>
      <c r="G78" s="1268"/>
      <c r="H78" s="1269"/>
      <c r="I78" s="1270"/>
      <c r="J78" s="2" t="s">
        <v>74</v>
      </c>
    </row>
    <row r="79" spans="2:27" ht="17.100000000000001" customHeight="1">
      <c r="D79" s="1284" t="s">
        <v>57</v>
      </c>
      <c r="E79" s="1285"/>
      <c r="F79" s="1286"/>
      <c r="G79" s="1425" t="str">
        <f>IF(G77="","",ROUNDDOWN((G77*G78),2))</f>
        <v/>
      </c>
      <c r="H79" s="1426"/>
      <c r="I79" s="1427"/>
      <c r="J79" s="2" t="s">
        <v>55</v>
      </c>
    </row>
    <row r="80" spans="2:27" ht="7.5" customHeight="1"/>
    <row r="81" spans="2:27" ht="18" customHeight="1">
      <c r="C81" s="3" t="s">
        <v>452</v>
      </c>
      <c r="D81" s="1287" t="s">
        <v>3027</v>
      </c>
      <c r="E81" s="1288"/>
      <c r="F81" s="1289"/>
      <c r="G81" s="1290"/>
      <c r="H81" s="1291"/>
      <c r="I81" s="1292"/>
      <c r="L81" s="50"/>
      <c r="M81" s="785"/>
      <c r="N81" s="785"/>
      <c r="O81" s="785"/>
      <c r="P81" s="785"/>
      <c r="Q81" s="785"/>
      <c r="R81" s="785"/>
      <c r="S81" s="785"/>
      <c r="T81" s="785"/>
      <c r="U81" s="238"/>
      <c r="V81" s="50"/>
      <c r="W81" s="50"/>
      <c r="X81" s="50"/>
      <c r="Y81" s="27"/>
      <c r="Z81" s="27"/>
      <c r="AA81" s="27"/>
    </row>
    <row r="82" spans="2:27" ht="17.100000000000001" customHeight="1">
      <c r="C82" s="3"/>
      <c r="D82" s="1256" t="s">
        <v>81</v>
      </c>
      <c r="E82" s="1257"/>
      <c r="F82" s="1258"/>
      <c r="G82" s="1259"/>
      <c r="H82" s="1280"/>
      <c r="I82" s="1281"/>
    </row>
    <row r="83" spans="2:27" ht="17.100000000000001" customHeight="1">
      <c r="D83" s="1256" t="s">
        <v>79</v>
      </c>
      <c r="E83" s="1257"/>
      <c r="F83" s="1258"/>
      <c r="G83" s="1259"/>
      <c r="H83" s="1282"/>
      <c r="I83" s="1283"/>
    </row>
    <row r="84" spans="2:27" ht="17.100000000000001" customHeight="1">
      <c r="D84" s="1256" t="s">
        <v>2492</v>
      </c>
      <c r="E84" s="1257"/>
      <c r="F84" s="1258"/>
      <c r="G84" s="1259"/>
      <c r="H84" s="1260"/>
      <c r="I84" s="1261"/>
      <c r="L84" s="50"/>
      <c r="M84" s="50"/>
      <c r="N84" s="50"/>
      <c r="O84" s="50"/>
      <c r="P84" s="50"/>
      <c r="Q84" s="50"/>
      <c r="R84" s="50"/>
      <c r="S84" s="50"/>
      <c r="T84" s="50"/>
      <c r="U84" s="50"/>
      <c r="V84" s="50"/>
      <c r="W84" s="50"/>
      <c r="X84" s="50"/>
      <c r="Y84" s="27"/>
      <c r="Z84" s="27"/>
      <c r="AA84" s="27"/>
    </row>
    <row r="85" spans="2:27" ht="17.100000000000001" customHeight="1">
      <c r="D85" s="1256" t="s">
        <v>343</v>
      </c>
      <c r="E85" s="1257"/>
      <c r="F85" s="1258"/>
      <c r="G85" s="1383"/>
      <c r="H85" s="1384"/>
      <c r="I85" s="1385"/>
      <c r="J85" s="2" t="s">
        <v>55</v>
      </c>
    </row>
    <row r="86" spans="2:27" ht="17.100000000000001" customHeight="1">
      <c r="D86" s="1256" t="s">
        <v>349</v>
      </c>
      <c r="E86" s="1257"/>
      <c r="F86" s="1258"/>
      <c r="G86" s="1268"/>
      <c r="H86" s="1269"/>
      <c r="I86" s="1270"/>
      <c r="J86" s="2" t="s">
        <v>74</v>
      </c>
    </row>
    <row r="87" spans="2:27" ht="17.100000000000001" customHeight="1">
      <c r="D87" s="1284" t="s">
        <v>57</v>
      </c>
      <c r="E87" s="1285"/>
      <c r="F87" s="1286"/>
      <c r="G87" s="1425" t="str">
        <f>IF(G85="","",ROUNDDOWN((G85*G86),2))</f>
        <v/>
      </c>
      <c r="H87" s="1426"/>
      <c r="I87" s="1427"/>
      <c r="J87" s="2" t="s">
        <v>55</v>
      </c>
    </row>
    <row r="88" spans="2:27" ht="7.5" customHeight="1"/>
    <row r="89" spans="2:27" ht="18" customHeight="1">
      <c r="C89" s="3" t="s">
        <v>2873</v>
      </c>
      <c r="D89" s="1287" t="s">
        <v>3027</v>
      </c>
      <c r="E89" s="1288"/>
      <c r="F89" s="1289"/>
      <c r="G89" s="1290"/>
      <c r="H89" s="1291"/>
      <c r="I89" s="1292"/>
      <c r="L89" s="50"/>
      <c r="M89" s="785"/>
      <c r="N89" s="785"/>
      <c r="O89" s="785"/>
      <c r="P89" s="785"/>
      <c r="Q89" s="785"/>
      <c r="R89" s="785"/>
      <c r="S89" s="785"/>
      <c r="T89" s="785"/>
      <c r="U89" s="238"/>
      <c r="V89" s="50"/>
      <c r="W89" s="50"/>
      <c r="X89" s="50"/>
      <c r="Y89" s="27"/>
      <c r="Z89" s="27"/>
      <c r="AA89" s="27"/>
    </row>
    <row r="90" spans="2:27" ht="17.100000000000001" customHeight="1">
      <c r="C90" s="3"/>
      <c r="D90" s="1256" t="s">
        <v>81</v>
      </c>
      <c r="E90" s="1257"/>
      <c r="F90" s="1258"/>
      <c r="G90" s="1259"/>
      <c r="H90" s="1280"/>
      <c r="I90" s="1281"/>
    </row>
    <row r="91" spans="2:27" ht="17.100000000000001" customHeight="1">
      <c r="D91" s="1256" t="s">
        <v>79</v>
      </c>
      <c r="E91" s="1257"/>
      <c r="F91" s="1258"/>
      <c r="G91" s="1259"/>
      <c r="H91" s="1282"/>
      <c r="I91" s="1283"/>
    </row>
    <row r="92" spans="2:27" ht="17.100000000000001" customHeight="1">
      <c r="D92" s="1256" t="s">
        <v>2492</v>
      </c>
      <c r="E92" s="1257"/>
      <c r="F92" s="1258"/>
      <c r="G92" s="1259"/>
      <c r="H92" s="1260"/>
      <c r="I92" s="1261"/>
      <c r="L92" s="50"/>
      <c r="M92" s="50"/>
      <c r="N92" s="50"/>
      <c r="O92" s="50"/>
      <c r="P92" s="50"/>
      <c r="Q92" s="50"/>
      <c r="R92" s="50"/>
      <c r="S92" s="50"/>
      <c r="T92" s="50"/>
      <c r="U92" s="50"/>
      <c r="V92" s="50"/>
      <c r="W92" s="50"/>
      <c r="X92" s="50"/>
      <c r="Y92" s="27"/>
      <c r="Z92" s="27"/>
      <c r="AA92" s="27"/>
    </row>
    <row r="93" spans="2:27" ht="17.100000000000001" customHeight="1">
      <c r="D93" s="1256" t="s">
        <v>343</v>
      </c>
      <c r="E93" s="1257"/>
      <c r="F93" s="1258"/>
      <c r="G93" s="1383"/>
      <c r="H93" s="1384"/>
      <c r="I93" s="1385"/>
      <c r="J93" s="2" t="s">
        <v>55</v>
      </c>
    </row>
    <row r="94" spans="2:27" ht="17.100000000000001" customHeight="1">
      <c r="D94" s="1256" t="s">
        <v>349</v>
      </c>
      <c r="E94" s="1257"/>
      <c r="F94" s="1258"/>
      <c r="G94" s="1268"/>
      <c r="H94" s="1269"/>
      <c r="I94" s="1270"/>
      <c r="J94" s="2" t="s">
        <v>74</v>
      </c>
    </row>
    <row r="95" spans="2:27" ht="17.100000000000001" customHeight="1">
      <c r="D95" s="1284" t="s">
        <v>57</v>
      </c>
      <c r="E95" s="1285"/>
      <c r="F95" s="1286"/>
      <c r="G95" s="1425" t="str">
        <f>IF(G93="","",ROUNDDOWN((G93*G94),2))</f>
        <v/>
      </c>
      <c r="H95" s="1426"/>
      <c r="I95" s="1427"/>
      <c r="J95" s="2" t="s">
        <v>55</v>
      </c>
    </row>
    <row r="96" spans="2:27" ht="18" customHeight="1">
      <c r="B96" s="2" t="s">
        <v>504</v>
      </c>
    </row>
    <row r="97" spans="3:27" ht="18" customHeight="1">
      <c r="C97" s="3" t="s">
        <v>451</v>
      </c>
      <c r="D97" s="1287" t="s">
        <v>3027</v>
      </c>
      <c r="E97" s="1288"/>
      <c r="F97" s="1289"/>
      <c r="G97" s="1290"/>
      <c r="H97" s="1291"/>
      <c r="I97" s="1292"/>
      <c r="L97" s="50"/>
      <c r="M97" s="785"/>
      <c r="N97" s="785"/>
      <c r="O97" s="785"/>
      <c r="P97" s="785"/>
      <c r="Q97" s="785"/>
      <c r="R97" s="785"/>
      <c r="S97" s="785"/>
      <c r="T97" s="785"/>
      <c r="U97" s="238"/>
      <c r="V97" s="50"/>
      <c r="W97" s="50"/>
      <c r="X97" s="50"/>
      <c r="Y97" s="27"/>
      <c r="Z97" s="27"/>
      <c r="AA97" s="27"/>
    </row>
    <row r="98" spans="3:27" ht="17.100000000000001" customHeight="1">
      <c r="C98" s="3"/>
      <c r="D98" s="1256" t="s">
        <v>81</v>
      </c>
      <c r="E98" s="1257"/>
      <c r="F98" s="1258"/>
      <c r="G98" s="1259"/>
      <c r="H98" s="1280"/>
      <c r="I98" s="1281"/>
    </row>
    <row r="99" spans="3:27" ht="17.100000000000001" customHeight="1">
      <c r="D99" s="1256" t="s">
        <v>79</v>
      </c>
      <c r="E99" s="1257"/>
      <c r="F99" s="1258"/>
      <c r="G99" s="1259"/>
      <c r="H99" s="1282"/>
      <c r="I99" s="1283"/>
    </row>
    <row r="100" spans="3:27" ht="17.100000000000001" customHeight="1">
      <c r="D100" s="1256" t="s">
        <v>2492</v>
      </c>
      <c r="E100" s="1257"/>
      <c r="F100" s="1258"/>
      <c r="G100" s="1259"/>
      <c r="H100" s="1260"/>
      <c r="I100" s="1261"/>
      <c r="L100" s="50"/>
      <c r="M100" s="50"/>
      <c r="N100" s="50"/>
      <c r="O100" s="50"/>
      <c r="P100" s="50"/>
      <c r="Q100" s="50"/>
      <c r="R100" s="50"/>
      <c r="S100" s="50"/>
      <c r="T100" s="50"/>
      <c r="U100" s="50"/>
      <c r="V100" s="50"/>
      <c r="W100" s="50"/>
      <c r="X100" s="50"/>
      <c r="Y100" s="27"/>
      <c r="Z100" s="27"/>
      <c r="AA100" s="27"/>
    </row>
    <row r="101" spans="3:27" ht="17.100000000000001" customHeight="1">
      <c r="D101" s="1256" t="s">
        <v>343</v>
      </c>
      <c r="E101" s="1257"/>
      <c r="F101" s="1258"/>
      <c r="G101" s="1383"/>
      <c r="H101" s="1384"/>
      <c r="I101" s="1385"/>
      <c r="J101" s="2" t="s">
        <v>55</v>
      </c>
    </row>
    <row r="102" spans="3:27" ht="17.100000000000001" customHeight="1">
      <c r="D102" s="1256" t="s">
        <v>349</v>
      </c>
      <c r="E102" s="1257"/>
      <c r="F102" s="1258"/>
      <c r="G102" s="1268"/>
      <c r="H102" s="1269"/>
      <c r="I102" s="1270"/>
      <c r="J102" s="2" t="s">
        <v>74</v>
      </c>
    </row>
    <row r="103" spans="3:27" ht="17.100000000000001" customHeight="1">
      <c r="D103" s="1284" t="s">
        <v>57</v>
      </c>
      <c r="E103" s="1285"/>
      <c r="F103" s="1286"/>
      <c r="G103" s="1425" t="str">
        <f>IF(G101="","",ROUNDDOWN((G101*G102),2))</f>
        <v/>
      </c>
      <c r="H103" s="1426"/>
      <c r="I103" s="1427"/>
      <c r="J103" s="2" t="s">
        <v>55</v>
      </c>
    </row>
    <row r="104" spans="3:27" ht="7.5" customHeight="1"/>
    <row r="105" spans="3:27" ht="18" customHeight="1">
      <c r="C105" s="3" t="s">
        <v>452</v>
      </c>
      <c r="D105" s="1287" t="s">
        <v>3027</v>
      </c>
      <c r="E105" s="1288"/>
      <c r="F105" s="1289"/>
      <c r="G105" s="1290"/>
      <c r="H105" s="1291"/>
      <c r="I105" s="1292"/>
      <c r="L105" s="50"/>
      <c r="M105" s="785"/>
      <c r="N105" s="785"/>
      <c r="O105" s="785"/>
      <c r="P105" s="785"/>
      <c r="Q105" s="785"/>
      <c r="R105" s="785"/>
      <c r="S105" s="785"/>
      <c r="T105" s="785"/>
      <c r="U105" s="238"/>
      <c r="V105" s="50"/>
      <c r="W105" s="50"/>
      <c r="X105" s="50"/>
      <c r="Y105" s="27"/>
      <c r="Z105" s="27"/>
      <c r="AA105" s="27"/>
    </row>
    <row r="106" spans="3:27" ht="17.100000000000001" customHeight="1">
      <c r="C106" s="3"/>
      <c r="D106" s="1256" t="s">
        <v>81</v>
      </c>
      <c r="E106" s="1257"/>
      <c r="F106" s="1258"/>
      <c r="G106" s="1259"/>
      <c r="H106" s="1280"/>
      <c r="I106" s="1281"/>
    </row>
    <row r="107" spans="3:27" ht="17.100000000000001" customHeight="1">
      <c r="D107" s="1256" t="s">
        <v>79</v>
      </c>
      <c r="E107" s="1257"/>
      <c r="F107" s="1258"/>
      <c r="G107" s="1259"/>
      <c r="H107" s="1282"/>
      <c r="I107" s="1283"/>
    </row>
    <row r="108" spans="3:27" ht="17.100000000000001" customHeight="1">
      <c r="D108" s="1256" t="s">
        <v>2492</v>
      </c>
      <c r="E108" s="1257"/>
      <c r="F108" s="1258"/>
      <c r="G108" s="1259"/>
      <c r="H108" s="1260"/>
      <c r="I108" s="1261"/>
      <c r="L108" s="50"/>
      <c r="M108" s="50"/>
      <c r="N108" s="50"/>
      <c r="O108" s="50"/>
      <c r="P108" s="50"/>
      <c r="Q108" s="50"/>
      <c r="R108" s="50"/>
      <c r="S108" s="50"/>
      <c r="T108" s="50"/>
      <c r="U108" s="50"/>
      <c r="V108" s="50"/>
      <c r="W108" s="50"/>
      <c r="X108" s="50"/>
      <c r="Y108" s="27"/>
      <c r="Z108" s="27"/>
      <c r="AA108" s="27"/>
    </row>
    <row r="109" spans="3:27" ht="17.100000000000001" customHeight="1">
      <c r="D109" s="1256" t="s">
        <v>343</v>
      </c>
      <c r="E109" s="1257"/>
      <c r="F109" s="1258"/>
      <c r="G109" s="1383"/>
      <c r="H109" s="1384"/>
      <c r="I109" s="1385"/>
      <c r="J109" s="2" t="s">
        <v>55</v>
      </c>
    </row>
    <row r="110" spans="3:27" ht="17.100000000000001" customHeight="1">
      <c r="D110" s="1256" t="s">
        <v>349</v>
      </c>
      <c r="E110" s="1257"/>
      <c r="F110" s="1258"/>
      <c r="G110" s="1268"/>
      <c r="H110" s="1269"/>
      <c r="I110" s="1270"/>
      <c r="J110" s="2" t="s">
        <v>74</v>
      </c>
    </row>
    <row r="111" spans="3:27" ht="17.100000000000001" customHeight="1">
      <c r="D111" s="1284" t="s">
        <v>57</v>
      </c>
      <c r="E111" s="1285"/>
      <c r="F111" s="1286"/>
      <c r="G111" s="1425" t="str">
        <f>IF(G109="","",ROUNDDOWN((G109*G110),2))</f>
        <v/>
      </c>
      <c r="H111" s="1426"/>
      <c r="I111" s="1427"/>
      <c r="J111" s="2" t="s">
        <v>55</v>
      </c>
    </row>
    <row r="112" spans="3:27" ht="7.5" customHeight="1"/>
    <row r="113" spans="2:27" ht="18" customHeight="1">
      <c r="C113" s="3" t="s">
        <v>2873</v>
      </c>
      <c r="D113" s="1287" t="s">
        <v>3027</v>
      </c>
      <c r="E113" s="1288"/>
      <c r="F113" s="1289"/>
      <c r="G113" s="1290"/>
      <c r="H113" s="1291"/>
      <c r="I113" s="1292"/>
      <c r="L113" s="50"/>
      <c r="M113" s="785"/>
      <c r="N113" s="785"/>
      <c r="O113" s="785"/>
      <c r="P113" s="785"/>
      <c r="Q113" s="785"/>
      <c r="R113" s="785"/>
      <c r="S113" s="785"/>
      <c r="T113" s="785"/>
      <c r="U113" s="238"/>
      <c r="V113" s="50"/>
      <c r="W113" s="50"/>
      <c r="X113" s="50"/>
      <c r="Y113" s="27"/>
      <c r="Z113" s="27"/>
      <c r="AA113" s="27"/>
    </row>
    <row r="114" spans="2:27" ht="17.100000000000001" customHeight="1">
      <c r="C114" s="3"/>
      <c r="D114" s="1256" t="s">
        <v>81</v>
      </c>
      <c r="E114" s="1257"/>
      <c r="F114" s="1258"/>
      <c r="G114" s="1259"/>
      <c r="H114" s="1280"/>
      <c r="I114" s="1281"/>
    </row>
    <row r="115" spans="2:27" ht="17.100000000000001" customHeight="1">
      <c r="D115" s="1256" t="s">
        <v>79</v>
      </c>
      <c r="E115" s="1257"/>
      <c r="F115" s="1258"/>
      <c r="G115" s="1259"/>
      <c r="H115" s="1282"/>
      <c r="I115" s="1283"/>
    </row>
    <row r="116" spans="2:27" ht="17.100000000000001" customHeight="1">
      <c r="D116" s="1256" t="s">
        <v>2492</v>
      </c>
      <c r="E116" s="1257"/>
      <c r="F116" s="1258"/>
      <c r="G116" s="1259"/>
      <c r="H116" s="1260"/>
      <c r="I116" s="1261"/>
      <c r="L116" s="50"/>
      <c r="M116" s="50"/>
      <c r="N116" s="50"/>
      <c r="O116" s="50"/>
      <c r="P116" s="50"/>
      <c r="Q116" s="50"/>
      <c r="R116" s="50"/>
      <c r="S116" s="50"/>
      <c r="T116" s="50"/>
      <c r="U116" s="50"/>
      <c r="V116" s="50"/>
      <c r="W116" s="50"/>
      <c r="X116" s="50"/>
      <c r="Y116" s="27"/>
      <c r="Z116" s="27"/>
      <c r="AA116" s="27"/>
    </row>
    <row r="117" spans="2:27" ht="17.100000000000001" customHeight="1">
      <c r="D117" s="1256" t="s">
        <v>343</v>
      </c>
      <c r="E117" s="1257"/>
      <c r="F117" s="1258"/>
      <c r="G117" s="1383"/>
      <c r="H117" s="1384"/>
      <c r="I117" s="1385"/>
      <c r="J117" s="2" t="s">
        <v>55</v>
      </c>
    </row>
    <row r="118" spans="2:27" ht="17.100000000000001" customHeight="1">
      <c r="D118" s="1256" t="s">
        <v>349</v>
      </c>
      <c r="E118" s="1257"/>
      <c r="F118" s="1258"/>
      <c r="G118" s="1268"/>
      <c r="H118" s="1269"/>
      <c r="I118" s="1270"/>
      <c r="J118" s="2" t="s">
        <v>74</v>
      </c>
    </row>
    <row r="119" spans="2:27" ht="17.100000000000001" customHeight="1">
      <c r="D119" s="1284" t="s">
        <v>57</v>
      </c>
      <c r="E119" s="1285"/>
      <c r="F119" s="1286"/>
      <c r="G119" s="1425" t="str">
        <f>IF(G117="","",ROUNDDOWN((G117*G118),2))</f>
        <v/>
      </c>
      <c r="H119" s="1426"/>
      <c r="I119" s="1427"/>
      <c r="J119" s="2" t="s">
        <v>55</v>
      </c>
    </row>
    <row r="120" spans="2:27" ht="7.5" customHeight="1"/>
    <row r="121" spans="2:27" ht="7.5" customHeight="1"/>
    <row r="122" spans="2:27" ht="18" customHeight="1">
      <c r="B122" s="2" t="s">
        <v>505</v>
      </c>
    </row>
    <row r="123" spans="2:27" ht="18" customHeight="1">
      <c r="C123" s="3" t="s">
        <v>451</v>
      </c>
      <c r="D123" s="1287" t="s">
        <v>3027</v>
      </c>
      <c r="E123" s="1288"/>
      <c r="F123" s="1289"/>
      <c r="G123" s="1290"/>
      <c r="H123" s="1291"/>
      <c r="I123" s="1292"/>
      <c r="L123" s="50"/>
      <c r="M123" s="785"/>
      <c r="N123" s="785"/>
      <c r="O123" s="785"/>
      <c r="P123" s="785"/>
      <c r="Q123" s="785"/>
      <c r="R123" s="785"/>
      <c r="S123" s="785"/>
      <c r="T123" s="785"/>
      <c r="U123" s="238"/>
      <c r="V123" s="50"/>
      <c r="W123" s="50"/>
      <c r="X123" s="50"/>
      <c r="Y123" s="27"/>
      <c r="Z123" s="27"/>
      <c r="AA123" s="27"/>
    </row>
    <row r="124" spans="2:27" ht="17.100000000000001" customHeight="1">
      <c r="C124" s="3"/>
      <c r="D124" s="1256" t="s">
        <v>81</v>
      </c>
      <c r="E124" s="1257"/>
      <c r="F124" s="1258"/>
      <c r="G124" s="1259"/>
      <c r="H124" s="1280"/>
      <c r="I124" s="1281"/>
    </row>
    <row r="125" spans="2:27" ht="17.100000000000001" customHeight="1">
      <c r="D125" s="1256" t="s">
        <v>79</v>
      </c>
      <c r="E125" s="1257"/>
      <c r="F125" s="1258"/>
      <c r="G125" s="1259"/>
      <c r="H125" s="1282"/>
      <c r="I125" s="1283"/>
    </row>
    <row r="126" spans="2:27" ht="17.100000000000001" customHeight="1">
      <c r="D126" s="1256" t="s">
        <v>2492</v>
      </c>
      <c r="E126" s="1257"/>
      <c r="F126" s="1258"/>
      <c r="G126" s="1259"/>
      <c r="H126" s="1260"/>
      <c r="I126" s="1261"/>
      <c r="L126" s="50"/>
      <c r="M126" s="50"/>
      <c r="N126" s="50"/>
      <c r="O126" s="50"/>
      <c r="P126" s="50"/>
      <c r="Q126" s="50"/>
      <c r="R126" s="50"/>
      <c r="S126" s="50"/>
      <c r="T126" s="50"/>
      <c r="U126" s="50"/>
      <c r="V126" s="50"/>
      <c r="W126" s="50"/>
      <c r="X126" s="50"/>
      <c r="Y126" s="27"/>
      <c r="Z126" s="27"/>
      <c r="AA126" s="27"/>
    </row>
    <row r="127" spans="2:27" ht="17.100000000000001" customHeight="1">
      <c r="D127" s="1256" t="s">
        <v>345</v>
      </c>
      <c r="E127" s="1257"/>
      <c r="F127" s="1258"/>
      <c r="G127" s="1383"/>
      <c r="H127" s="1384"/>
      <c r="I127" s="1385"/>
      <c r="J127" s="2" t="s">
        <v>55</v>
      </c>
    </row>
    <row r="128" spans="2:27" ht="17.100000000000001" customHeight="1">
      <c r="D128" s="1256" t="s">
        <v>349</v>
      </c>
      <c r="E128" s="1257"/>
      <c r="F128" s="1258"/>
      <c r="G128" s="1268"/>
      <c r="H128" s="1269"/>
      <c r="I128" s="1270"/>
      <c r="J128" s="2" t="s">
        <v>74</v>
      </c>
    </row>
    <row r="129" spans="3:27" ht="17.100000000000001" customHeight="1">
      <c r="D129" s="1284" t="s">
        <v>471</v>
      </c>
      <c r="E129" s="1285"/>
      <c r="F129" s="1286"/>
      <c r="G129" s="1425" t="str">
        <f>IF(G127="","",ROUNDDOWN((G127*G128),2))</f>
        <v/>
      </c>
      <c r="H129" s="1426"/>
      <c r="I129" s="1427"/>
      <c r="J129" s="2" t="s">
        <v>55</v>
      </c>
    </row>
    <row r="130" spans="3:27" ht="7.5" customHeight="1"/>
    <row r="131" spans="3:27" ht="18" customHeight="1">
      <c r="C131" s="3" t="s">
        <v>452</v>
      </c>
      <c r="D131" s="1287" t="s">
        <v>3027</v>
      </c>
      <c r="E131" s="1288"/>
      <c r="F131" s="1289"/>
      <c r="G131" s="1290"/>
      <c r="H131" s="1291"/>
      <c r="I131" s="1292"/>
      <c r="L131" s="50"/>
      <c r="M131" s="785"/>
      <c r="N131" s="785"/>
      <c r="O131" s="785"/>
      <c r="P131" s="785"/>
      <c r="Q131" s="785"/>
      <c r="R131" s="785"/>
      <c r="S131" s="785"/>
      <c r="T131" s="785"/>
      <c r="U131" s="238"/>
      <c r="V131" s="50"/>
      <c r="W131" s="50"/>
      <c r="X131" s="50"/>
      <c r="Y131" s="27"/>
      <c r="Z131" s="27"/>
      <c r="AA131" s="27"/>
    </row>
    <row r="132" spans="3:27" ht="17.100000000000001" customHeight="1">
      <c r="C132" s="3"/>
      <c r="D132" s="1256" t="s">
        <v>81</v>
      </c>
      <c r="E132" s="1257"/>
      <c r="F132" s="1258"/>
      <c r="G132" s="1259"/>
      <c r="H132" s="1280"/>
      <c r="I132" s="1281"/>
    </row>
    <row r="133" spans="3:27" ht="17.100000000000001" customHeight="1">
      <c r="D133" s="1256" t="s">
        <v>79</v>
      </c>
      <c r="E133" s="1257"/>
      <c r="F133" s="1258"/>
      <c r="G133" s="1259"/>
      <c r="H133" s="1282"/>
      <c r="I133" s="1283"/>
    </row>
    <row r="134" spans="3:27" ht="17.100000000000001" customHeight="1">
      <c r="D134" s="1256" t="s">
        <v>2492</v>
      </c>
      <c r="E134" s="1257"/>
      <c r="F134" s="1258"/>
      <c r="G134" s="302"/>
      <c r="H134" s="303"/>
      <c r="I134" s="304"/>
      <c r="L134" s="50"/>
      <c r="M134" s="50"/>
      <c r="N134" s="50"/>
      <c r="O134" s="50"/>
      <c r="P134" s="50"/>
      <c r="Q134" s="50"/>
      <c r="R134" s="50"/>
      <c r="S134" s="50"/>
      <c r="T134" s="50"/>
      <c r="U134" s="50"/>
      <c r="V134" s="50"/>
      <c r="W134" s="50"/>
      <c r="X134" s="50"/>
      <c r="Y134" s="27"/>
      <c r="Z134" s="27"/>
      <c r="AA134" s="27"/>
    </row>
    <row r="135" spans="3:27" ht="17.100000000000001" customHeight="1">
      <c r="D135" s="1256" t="s">
        <v>345</v>
      </c>
      <c r="E135" s="1257"/>
      <c r="F135" s="1258"/>
      <c r="G135" s="1383"/>
      <c r="H135" s="1384"/>
      <c r="I135" s="1385"/>
      <c r="J135" s="2" t="s">
        <v>55</v>
      </c>
    </row>
    <row r="136" spans="3:27" ht="17.100000000000001" customHeight="1">
      <c r="D136" s="1256" t="s">
        <v>349</v>
      </c>
      <c r="E136" s="1257"/>
      <c r="F136" s="1258"/>
      <c r="G136" s="1268"/>
      <c r="H136" s="1269"/>
      <c r="I136" s="1270"/>
      <c r="J136" s="2" t="s">
        <v>74</v>
      </c>
    </row>
    <row r="137" spans="3:27" ht="17.100000000000001" customHeight="1">
      <c r="D137" s="1284" t="s">
        <v>471</v>
      </c>
      <c r="E137" s="1285"/>
      <c r="F137" s="1286"/>
      <c r="G137" s="1425" t="str">
        <f>IF(G135="","",ROUNDDOWN((G135*G136),2))</f>
        <v/>
      </c>
      <c r="H137" s="1426"/>
      <c r="I137" s="1427"/>
      <c r="J137" s="2" t="s">
        <v>55</v>
      </c>
    </row>
    <row r="138" spans="3:27" ht="7.5" customHeight="1"/>
    <row r="139" spans="3:27" ht="18" customHeight="1">
      <c r="C139" s="3" t="s">
        <v>2873</v>
      </c>
      <c r="D139" s="1287" t="s">
        <v>3027</v>
      </c>
      <c r="E139" s="1288"/>
      <c r="F139" s="1289"/>
      <c r="G139" s="1290"/>
      <c r="H139" s="1291"/>
      <c r="I139" s="1292"/>
      <c r="L139" s="50"/>
      <c r="M139" s="785"/>
      <c r="N139" s="785"/>
      <c r="O139" s="785"/>
      <c r="P139" s="785"/>
      <c r="Q139" s="785"/>
      <c r="R139" s="785"/>
      <c r="S139" s="785"/>
      <c r="T139" s="785"/>
      <c r="U139" s="238"/>
      <c r="V139" s="50"/>
      <c r="W139" s="50"/>
      <c r="X139" s="50"/>
      <c r="Y139" s="27"/>
      <c r="Z139" s="27"/>
      <c r="AA139" s="27"/>
    </row>
    <row r="140" spans="3:27" ht="17.100000000000001" customHeight="1">
      <c r="C140" s="3"/>
      <c r="D140" s="1256" t="s">
        <v>81</v>
      </c>
      <c r="E140" s="1257"/>
      <c r="F140" s="1258"/>
      <c r="G140" s="1259"/>
      <c r="H140" s="1280"/>
      <c r="I140" s="1281"/>
    </row>
    <row r="141" spans="3:27" ht="17.100000000000001" customHeight="1">
      <c r="D141" s="1256" t="s">
        <v>79</v>
      </c>
      <c r="E141" s="1257"/>
      <c r="F141" s="1258"/>
      <c r="G141" s="1259"/>
      <c r="H141" s="1282"/>
      <c r="I141" s="1283"/>
    </row>
    <row r="142" spans="3:27" ht="17.100000000000001" customHeight="1">
      <c r="D142" s="1256" t="s">
        <v>2492</v>
      </c>
      <c r="E142" s="1257"/>
      <c r="F142" s="1258"/>
      <c r="G142" s="1259"/>
      <c r="H142" s="1260"/>
      <c r="I142" s="1261"/>
      <c r="L142" s="50"/>
      <c r="M142" s="50"/>
      <c r="N142" s="50"/>
      <c r="O142" s="50"/>
      <c r="P142" s="50"/>
      <c r="Q142" s="50"/>
      <c r="R142" s="50"/>
      <c r="S142" s="50"/>
      <c r="T142" s="50"/>
      <c r="U142" s="50"/>
      <c r="V142" s="50"/>
      <c r="W142" s="50"/>
      <c r="X142" s="50"/>
      <c r="Y142" s="27"/>
      <c r="Z142" s="27"/>
      <c r="AA142" s="27"/>
    </row>
    <row r="143" spans="3:27" ht="17.100000000000001" customHeight="1">
      <c r="D143" s="1256" t="s">
        <v>345</v>
      </c>
      <c r="E143" s="1257"/>
      <c r="F143" s="1258"/>
      <c r="G143" s="1383"/>
      <c r="H143" s="1384"/>
      <c r="I143" s="1385"/>
      <c r="J143" s="2" t="s">
        <v>55</v>
      </c>
    </row>
    <row r="144" spans="3:27" ht="17.100000000000001" customHeight="1">
      <c r="D144" s="1256" t="s">
        <v>349</v>
      </c>
      <c r="E144" s="1257"/>
      <c r="F144" s="1258"/>
      <c r="G144" s="1268"/>
      <c r="H144" s="1269"/>
      <c r="I144" s="1270"/>
      <c r="J144" s="2" t="s">
        <v>74</v>
      </c>
    </row>
    <row r="145" spans="2:27" ht="17.100000000000001" customHeight="1">
      <c r="D145" s="1284" t="s">
        <v>471</v>
      </c>
      <c r="E145" s="1285"/>
      <c r="F145" s="1286"/>
      <c r="G145" s="1425" t="str">
        <f>IF(G143="","",ROUNDDOWN((G143*G144),2))</f>
        <v/>
      </c>
      <c r="H145" s="1426"/>
      <c r="I145" s="1427"/>
      <c r="J145" s="2" t="s">
        <v>55</v>
      </c>
    </row>
    <row r="146" spans="2:27" ht="7.5" customHeight="1"/>
    <row r="147" spans="2:27" ht="7.5" customHeight="1"/>
    <row r="148" spans="2:27" ht="16.5" customHeight="1">
      <c r="B148" s="2" t="s">
        <v>506</v>
      </c>
    </row>
    <row r="149" spans="2:27" ht="24" customHeight="1">
      <c r="D149" s="1274" t="s">
        <v>361</v>
      </c>
      <c r="E149" s="1275"/>
      <c r="F149" s="1276"/>
      <c r="G149" s="1437"/>
      <c r="H149" s="1438"/>
      <c r="I149" s="1438"/>
      <c r="J149" s="1439"/>
    </row>
    <row r="150" spans="2:27" ht="24" customHeight="1">
      <c r="D150" s="1284" t="s">
        <v>362</v>
      </c>
      <c r="E150" s="1285"/>
      <c r="F150" s="1286"/>
      <c r="G150" s="1434"/>
      <c r="H150" s="1435"/>
      <c r="I150" s="1435"/>
      <c r="J150" s="1436"/>
    </row>
    <row r="151" spans="2:27" ht="7.5" customHeight="1"/>
    <row r="152" spans="2:27" ht="7.5" customHeight="1"/>
    <row r="153" spans="2:27" ht="16.5" customHeight="1">
      <c r="B153" s="2" t="s">
        <v>507</v>
      </c>
    </row>
    <row r="154" spans="2:27" ht="24" customHeight="1">
      <c r="D154" s="1274" t="s">
        <v>363</v>
      </c>
      <c r="E154" s="1275"/>
      <c r="F154" s="1276"/>
      <c r="G154" s="1437"/>
      <c r="H154" s="1438"/>
      <c r="I154" s="1438"/>
      <c r="J154" s="1439"/>
    </row>
    <row r="155" spans="2:27" ht="24" customHeight="1">
      <c r="D155" s="1256" t="s">
        <v>364</v>
      </c>
      <c r="E155" s="1257"/>
      <c r="F155" s="1258"/>
      <c r="G155" s="1431"/>
      <c r="H155" s="1432"/>
      <c r="I155" s="1432"/>
      <c r="J155" s="1433"/>
    </row>
    <row r="156" spans="2:27" ht="24" customHeight="1">
      <c r="D156" s="1284" t="s">
        <v>365</v>
      </c>
      <c r="E156" s="1285"/>
      <c r="F156" s="1286"/>
      <c r="G156" s="1434"/>
      <c r="H156" s="1435"/>
      <c r="I156" s="1435"/>
      <c r="J156" s="1436"/>
    </row>
    <row r="157" spans="2:27" ht="7.5" customHeight="1"/>
    <row r="158" spans="2:27" ht="7.5" customHeight="1"/>
    <row r="159" spans="2:27" ht="18" customHeight="1">
      <c r="B159" s="2" t="s">
        <v>508</v>
      </c>
    </row>
    <row r="160" spans="2:27" ht="18" customHeight="1">
      <c r="C160" s="3" t="s">
        <v>451</v>
      </c>
      <c r="D160" s="1287" t="s">
        <v>3027</v>
      </c>
      <c r="E160" s="1288"/>
      <c r="F160" s="1289"/>
      <c r="G160" s="1290"/>
      <c r="H160" s="1291"/>
      <c r="I160" s="1292"/>
      <c r="L160" s="50"/>
      <c r="M160" s="785"/>
      <c r="N160" s="785"/>
      <c r="O160" s="785"/>
      <c r="P160" s="785"/>
      <c r="Q160" s="785"/>
      <c r="R160" s="785"/>
      <c r="S160" s="785"/>
      <c r="T160" s="785"/>
      <c r="U160" s="238"/>
      <c r="V160" s="50"/>
      <c r="W160" s="50"/>
      <c r="X160" s="50"/>
      <c r="Y160" s="27"/>
      <c r="Z160" s="27"/>
      <c r="AA160" s="27"/>
    </row>
    <row r="161" spans="3:27" ht="17.100000000000001" customHeight="1">
      <c r="C161" s="3"/>
      <c r="D161" s="1256" t="s">
        <v>81</v>
      </c>
      <c r="E161" s="1257"/>
      <c r="F161" s="1258"/>
      <c r="G161" s="1259"/>
      <c r="H161" s="1280"/>
      <c r="I161" s="1281"/>
    </row>
    <row r="162" spans="3:27" ht="17.100000000000001" customHeight="1">
      <c r="D162" s="1256" t="s">
        <v>79</v>
      </c>
      <c r="E162" s="1257"/>
      <c r="F162" s="1258"/>
      <c r="G162" s="1259"/>
      <c r="H162" s="1282"/>
      <c r="I162" s="1283"/>
    </row>
    <row r="163" spans="3:27" ht="17.100000000000001" customHeight="1">
      <c r="D163" s="1256" t="s">
        <v>2492</v>
      </c>
      <c r="E163" s="1257"/>
      <c r="F163" s="1258"/>
      <c r="G163" s="1259"/>
      <c r="H163" s="1260"/>
      <c r="I163" s="1261"/>
      <c r="L163" s="50"/>
      <c r="M163" s="50"/>
      <c r="N163" s="50"/>
      <c r="O163" s="50"/>
      <c r="P163" s="50"/>
      <c r="Q163" s="50"/>
      <c r="R163" s="50"/>
      <c r="S163" s="50"/>
      <c r="T163" s="50"/>
      <c r="U163" s="50"/>
      <c r="V163" s="50"/>
      <c r="W163" s="50"/>
      <c r="X163" s="50"/>
      <c r="Y163" s="27"/>
      <c r="Z163" s="27"/>
      <c r="AA163" s="27"/>
    </row>
    <row r="164" spans="3:27" ht="17.100000000000001" customHeight="1">
      <c r="D164" s="1256" t="s">
        <v>345</v>
      </c>
      <c r="E164" s="1257"/>
      <c r="F164" s="1258"/>
      <c r="G164" s="1403"/>
      <c r="H164" s="1404"/>
      <c r="I164" s="1405"/>
      <c r="J164" s="2" t="s">
        <v>76</v>
      </c>
    </row>
    <row r="165" spans="3:27" ht="17.100000000000001" customHeight="1">
      <c r="D165" s="1256" t="s">
        <v>56</v>
      </c>
      <c r="E165" s="1257"/>
      <c r="F165" s="1258"/>
      <c r="G165" s="1268"/>
      <c r="H165" s="1269"/>
      <c r="I165" s="1270"/>
      <c r="J165" s="2" t="s">
        <v>74</v>
      </c>
    </row>
    <row r="166" spans="3:27" ht="17.100000000000001" customHeight="1">
      <c r="D166" s="1284" t="s">
        <v>59</v>
      </c>
      <c r="E166" s="1285"/>
      <c r="F166" s="1286"/>
      <c r="G166" s="1249" t="str">
        <f>IF(G164="","",ROUNDDOWN(G164*G165,2))</f>
        <v/>
      </c>
      <c r="H166" s="1250"/>
      <c r="I166" s="1251"/>
      <c r="J166" s="2" t="s">
        <v>76</v>
      </c>
    </row>
    <row r="167" spans="3:27" ht="7.5" customHeight="1"/>
    <row r="168" spans="3:27" ht="18" customHeight="1">
      <c r="C168" s="3" t="s">
        <v>452</v>
      </c>
      <c r="D168" s="1287" t="s">
        <v>3027</v>
      </c>
      <c r="E168" s="1288"/>
      <c r="F168" s="1289"/>
      <c r="G168" s="1290"/>
      <c r="H168" s="1291"/>
      <c r="I168" s="1292"/>
      <c r="L168" s="50"/>
      <c r="M168" s="785"/>
      <c r="N168" s="785"/>
      <c r="O168" s="785"/>
      <c r="P168" s="785"/>
      <c r="Q168" s="785"/>
      <c r="R168" s="785"/>
      <c r="S168" s="785"/>
      <c r="T168" s="785"/>
      <c r="U168" s="238"/>
      <c r="V168" s="50"/>
      <c r="W168" s="50"/>
      <c r="X168" s="50"/>
      <c r="Y168" s="27"/>
      <c r="Z168" s="27"/>
      <c r="AA168" s="27"/>
    </row>
    <row r="169" spans="3:27" ht="17.100000000000001" customHeight="1">
      <c r="C169" s="3"/>
      <c r="D169" s="1256" t="s">
        <v>81</v>
      </c>
      <c r="E169" s="1257"/>
      <c r="F169" s="1258"/>
      <c r="G169" s="1259"/>
      <c r="H169" s="1280"/>
      <c r="I169" s="1281"/>
    </row>
    <row r="170" spans="3:27" ht="17.100000000000001" customHeight="1">
      <c r="D170" s="1256" t="s">
        <v>79</v>
      </c>
      <c r="E170" s="1257"/>
      <c r="F170" s="1258"/>
      <c r="G170" s="1259"/>
      <c r="H170" s="1282"/>
      <c r="I170" s="1283"/>
    </row>
    <row r="171" spans="3:27" ht="17.100000000000001" customHeight="1">
      <c r="D171" s="1256" t="s">
        <v>2492</v>
      </c>
      <c r="E171" s="1257"/>
      <c r="F171" s="1258"/>
      <c r="G171" s="1259"/>
      <c r="H171" s="1260"/>
      <c r="I171" s="1261"/>
      <c r="L171" s="50"/>
      <c r="M171" s="50"/>
      <c r="N171" s="50"/>
      <c r="O171" s="50"/>
      <c r="P171" s="50"/>
      <c r="Q171" s="50"/>
      <c r="R171" s="50"/>
      <c r="S171" s="50"/>
      <c r="T171" s="50"/>
      <c r="U171" s="50"/>
      <c r="V171" s="50"/>
      <c r="W171" s="50"/>
      <c r="X171" s="50"/>
      <c r="Y171" s="27"/>
      <c r="Z171" s="27"/>
      <c r="AA171" s="27"/>
    </row>
    <row r="172" spans="3:27" ht="17.100000000000001" customHeight="1">
      <c r="D172" s="1256" t="s">
        <v>345</v>
      </c>
      <c r="E172" s="1257"/>
      <c r="F172" s="1258"/>
      <c r="G172" s="1403"/>
      <c r="H172" s="1404"/>
      <c r="I172" s="1405"/>
      <c r="J172" s="2" t="s">
        <v>76</v>
      </c>
    </row>
    <row r="173" spans="3:27" ht="17.100000000000001" customHeight="1">
      <c r="D173" s="1256" t="s">
        <v>56</v>
      </c>
      <c r="E173" s="1257"/>
      <c r="F173" s="1258"/>
      <c r="G173" s="1268"/>
      <c r="H173" s="1269"/>
      <c r="I173" s="1270"/>
      <c r="J173" s="2" t="s">
        <v>74</v>
      </c>
    </row>
    <row r="174" spans="3:27" ht="17.100000000000001" customHeight="1">
      <c r="D174" s="1284" t="s">
        <v>59</v>
      </c>
      <c r="E174" s="1285"/>
      <c r="F174" s="1286"/>
      <c r="G174" s="1249" t="str">
        <f>IF(G172="","",ROUNDDOWN(G172*G173,2))</f>
        <v/>
      </c>
      <c r="H174" s="1250"/>
      <c r="I174" s="1251"/>
      <c r="J174" s="2" t="s">
        <v>76</v>
      </c>
    </row>
    <row r="175" spans="3:27" ht="7.5" customHeight="1"/>
    <row r="176" spans="3:27" ht="18" customHeight="1">
      <c r="C176" s="3" t="s">
        <v>2873</v>
      </c>
      <c r="D176" s="1287" t="s">
        <v>3027</v>
      </c>
      <c r="E176" s="1288"/>
      <c r="F176" s="1289"/>
      <c r="G176" s="1290"/>
      <c r="H176" s="1291"/>
      <c r="I176" s="1292"/>
      <c r="L176" s="50"/>
      <c r="M176" s="785"/>
      <c r="N176" s="785"/>
      <c r="O176" s="785"/>
      <c r="P176" s="785"/>
      <c r="Q176" s="785"/>
      <c r="R176" s="785"/>
      <c r="S176" s="785"/>
      <c r="T176" s="785"/>
      <c r="U176" s="238"/>
      <c r="V176" s="50"/>
      <c r="W176" s="50"/>
      <c r="X176" s="50"/>
      <c r="Y176" s="27"/>
      <c r="Z176" s="27"/>
      <c r="AA176" s="27"/>
    </row>
    <row r="177" spans="2:27" ht="17.100000000000001" customHeight="1">
      <c r="C177" s="3"/>
      <c r="D177" s="1256" t="s">
        <v>81</v>
      </c>
      <c r="E177" s="1257"/>
      <c r="F177" s="1258"/>
      <c r="G177" s="1259"/>
      <c r="H177" s="1280"/>
      <c r="I177" s="1281"/>
    </row>
    <row r="178" spans="2:27" ht="17.100000000000001" customHeight="1">
      <c r="D178" s="1256" t="s">
        <v>79</v>
      </c>
      <c r="E178" s="1257"/>
      <c r="F178" s="1258"/>
      <c r="G178" s="1259"/>
      <c r="H178" s="1282"/>
      <c r="I178" s="1283"/>
    </row>
    <row r="179" spans="2:27" ht="17.100000000000001" customHeight="1">
      <c r="D179" s="1256" t="s">
        <v>2492</v>
      </c>
      <c r="E179" s="1257"/>
      <c r="F179" s="1258"/>
      <c r="G179" s="1259"/>
      <c r="H179" s="1260"/>
      <c r="I179" s="1261"/>
      <c r="L179" s="50"/>
      <c r="M179" s="50"/>
      <c r="N179" s="50"/>
      <c r="O179" s="50"/>
      <c r="P179" s="50"/>
      <c r="Q179" s="50"/>
      <c r="R179" s="50"/>
      <c r="S179" s="50"/>
      <c r="T179" s="50"/>
      <c r="U179" s="50"/>
      <c r="V179" s="50"/>
      <c r="W179" s="50"/>
      <c r="X179" s="50"/>
      <c r="Y179" s="27"/>
      <c r="Z179" s="27"/>
      <c r="AA179" s="27"/>
    </row>
    <row r="180" spans="2:27" ht="17.100000000000001" customHeight="1">
      <c r="D180" s="1256" t="s">
        <v>345</v>
      </c>
      <c r="E180" s="1257"/>
      <c r="F180" s="1258"/>
      <c r="G180" s="1403"/>
      <c r="H180" s="1404"/>
      <c r="I180" s="1405"/>
      <c r="J180" s="2" t="s">
        <v>76</v>
      </c>
    </row>
    <row r="181" spans="2:27" ht="17.100000000000001" customHeight="1">
      <c r="D181" s="1256" t="s">
        <v>56</v>
      </c>
      <c r="E181" s="1257"/>
      <c r="F181" s="1258"/>
      <c r="G181" s="1268"/>
      <c r="H181" s="1269"/>
      <c r="I181" s="1270"/>
      <c r="J181" s="2" t="s">
        <v>74</v>
      </c>
    </row>
    <row r="182" spans="2:27" ht="17.100000000000001" customHeight="1">
      <c r="D182" s="1284" t="s">
        <v>59</v>
      </c>
      <c r="E182" s="1285"/>
      <c r="F182" s="1286"/>
      <c r="G182" s="1249" t="str">
        <f>IF(G180="","",ROUNDDOWN(G180*G181,2))</f>
        <v/>
      </c>
      <c r="H182" s="1250"/>
      <c r="I182" s="1251"/>
      <c r="J182" s="2" t="s">
        <v>76</v>
      </c>
    </row>
    <row r="183" spans="2:27" ht="7.5" customHeight="1"/>
    <row r="184" spans="2:27">
      <c r="C184" s="2" t="s">
        <v>86</v>
      </c>
      <c r="G184" s="36"/>
      <c r="H184" s="36"/>
    </row>
    <row r="185" spans="2:27">
      <c r="C185" s="143" t="s">
        <v>82</v>
      </c>
      <c r="D185" s="35" t="s">
        <v>83</v>
      </c>
      <c r="E185" s="35"/>
      <c r="F185" s="35"/>
      <c r="G185" s="35" t="s">
        <v>3119</v>
      </c>
      <c r="H185" s="35"/>
    </row>
    <row r="186" spans="2:27">
      <c r="C186" s="143" t="s">
        <v>82</v>
      </c>
      <c r="D186" s="35" t="s">
        <v>85</v>
      </c>
      <c r="E186" s="35"/>
      <c r="F186" s="35"/>
      <c r="G186" s="35" t="s">
        <v>2450</v>
      </c>
      <c r="H186" s="35"/>
      <c r="I186" s="35"/>
      <c r="J186" s="35"/>
    </row>
    <row r="187" spans="2:27">
      <c r="C187" s="143" t="s">
        <v>82</v>
      </c>
      <c r="D187" s="35" t="s">
        <v>84</v>
      </c>
      <c r="E187" s="35"/>
      <c r="F187" s="35"/>
      <c r="G187" s="35" t="s">
        <v>2451</v>
      </c>
      <c r="H187" s="35"/>
      <c r="I187" s="35"/>
      <c r="J187" s="35"/>
    </row>
    <row r="188" spans="2:27">
      <c r="H188" s="35"/>
      <c r="I188" s="35"/>
      <c r="J188" s="35"/>
    </row>
    <row r="189" spans="2:27">
      <c r="G189" s="36"/>
      <c r="H189" s="36"/>
      <c r="I189" s="36"/>
      <c r="J189" s="36"/>
    </row>
    <row r="190" spans="2:27">
      <c r="G190" s="36"/>
      <c r="H190" s="36"/>
      <c r="I190" s="36"/>
      <c r="J190" s="36"/>
    </row>
    <row r="191" spans="2:27" ht="18" customHeight="1">
      <c r="B191" s="2" t="s">
        <v>401</v>
      </c>
    </row>
    <row r="192" spans="2:27" ht="21" customHeight="1">
      <c r="B192" s="36" t="s">
        <v>2493</v>
      </c>
      <c r="D192" s="3"/>
      <c r="J192" s="10"/>
    </row>
    <row r="193" spans="3:10" ht="24" customHeight="1">
      <c r="C193" s="1050"/>
      <c r="D193" s="1083"/>
      <c r="E193" s="97" t="s">
        <v>87</v>
      </c>
      <c r="F193" s="97" t="s">
        <v>88</v>
      </c>
      <c r="G193" s="97" t="s">
        <v>89</v>
      </c>
      <c r="H193" s="97" t="s">
        <v>90</v>
      </c>
      <c r="I193" s="97" t="s">
        <v>91</v>
      </c>
      <c r="J193" s="97" t="s">
        <v>92</v>
      </c>
    </row>
    <row r="194" spans="3:10" ht="30" customHeight="1">
      <c r="C194" s="1071" t="s">
        <v>2494</v>
      </c>
      <c r="D194" s="1240"/>
      <c r="E194" s="123"/>
      <c r="F194" s="123"/>
      <c r="G194" s="123"/>
      <c r="H194" s="123"/>
      <c r="I194" s="123"/>
      <c r="J194" s="123"/>
    </row>
    <row r="195" spans="3:10" ht="30" customHeight="1">
      <c r="C195" s="1071" t="s">
        <v>2496</v>
      </c>
      <c r="D195" s="1240"/>
      <c r="E195" s="308"/>
      <c r="F195" s="308"/>
      <c r="G195" s="308"/>
      <c r="H195" s="308"/>
      <c r="I195" s="308"/>
      <c r="J195" s="308"/>
    </row>
    <row r="196" spans="3:10" ht="30" customHeight="1">
      <c r="C196" s="1071" t="s">
        <v>2495</v>
      </c>
      <c r="D196" s="1240"/>
      <c r="E196" s="123"/>
      <c r="F196" s="123"/>
      <c r="G196" s="123"/>
      <c r="H196" s="123"/>
      <c r="I196" s="123"/>
      <c r="J196" s="123"/>
    </row>
    <row r="197" spans="3:10" ht="30" customHeight="1" thickBot="1">
      <c r="C197" s="1252" t="s">
        <v>101</v>
      </c>
      <c r="D197" s="1253"/>
      <c r="E197" s="100" t="str">
        <f t="shared" ref="E197:J197" si="0">IF(E194="","",E194-E196)</f>
        <v/>
      </c>
      <c r="F197" s="100" t="str">
        <f t="shared" si="0"/>
        <v/>
      </c>
      <c r="G197" s="100" t="str">
        <f t="shared" si="0"/>
        <v/>
      </c>
      <c r="H197" s="100" t="str">
        <f t="shared" si="0"/>
        <v/>
      </c>
      <c r="I197" s="100" t="str">
        <f t="shared" si="0"/>
        <v/>
      </c>
      <c r="J197" s="100" t="str">
        <f t="shared" si="0"/>
        <v/>
      </c>
    </row>
    <row r="198" spans="3:10" ht="24" customHeight="1" thickTop="1">
      <c r="C198" s="1254"/>
      <c r="D198" s="1255"/>
      <c r="E198" s="98" t="s">
        <v>93</v>
      </c>
      <c r="F198" s="98" t="s">
        <v>94</v>
      </c>
      <c r="G198" s="98" t="s">
        <v>95</v>
      </c>
      <c r="H198" s="98" t="s">
        <v>96</v>
      </c>
      <c r="I198" s="98" t="s">
        <v>97</v>
      </c>
      <c r="J198" s="98" t="s">
        <v>98</v>
      </c>
    </row>
    <row r="199" spans="3:10" ht="30" customHeight="1">
      <c r="C199" s="1071" t="s">
        <v>2501</v>
      </c>
      <c r="D199" s="1240"/>
      <c r="E199" s="123"/>
      <c r="F199" s="123"/>
      <c r="G199" s="123"/>
      <c r="H199" s="123"/>
      <c r="I199" s="123"/>
      <c r="J199" s="123"/>
    </row>
    <row r="200" spans="3:10" ht="30" customHeight="1">
      <c r="C200" s="1071" t="s">
        <v>2502</v>
      </c>
      <c r="D200" s="1240"/>
      <c r="E200" s="123"/>
      <c r="F200" s="123"/>
      <c r="G200" s="123"/>
      <c r="H200" s="123"/>
      <c r="I200" s="123"/>
      <c r="J200" s="123"/>
    </row>
    <row r="201" spans="3:10" ht="30" customHeight="1">
      <c r="C201" s="1071" t="s">
        <v>2503</v>
      </c>
      <c r="D201" s="1240"/>
      <c r="E201" s="123"/>
      <c r="F201" s="123"/>
      <c r="G201" s="123"/>
      <c r="H201" s="123"/>
      <c r="I201" s="123"/>
      <c r="J201" s="123"/>
    </row>
    <row r="202" spans="3:10" ht="30" customHeight="1">
      <c r="C202" s="1071" t="s">
        <v>2504</v>
      </c>
      <c r="D202" s="1240"/>
      <c r="E202" s="101" t="str">
        <f>IF(E199="","",E199-E201)</f>
        <v/>
      </c>
      <c r="F202" s="101" t="str">
        <f t="shared" ref="F202:J202" si="1">IF(F199="","",F199-F201)</f>
        <v/>
      </c>
      <c r="G202" s="101" t="str">
        <f t="shared" si="1"/>
        <v/>
      </c>
      <c r="H202" s="101" t="str">
        <f t="shared" si="1"/>
        <v/>
      </c>
      <c r="I202" s="101" t="str">
        <f t="shared" si="1"/>
        <v/>
      </c>
      <c r="J202" s="101" t="str">
        <f t="shared" si="1"/>
        <v/>
      </c>
    </row>
    <row r="204" spans="3:10" ht="24" customHeight="1">
      <c r="D204" s="1029" t="s">
        <v>102</v>
      </c>
      <c r="E204" s="1029"/>
      <c r="F204" s="1029"/>
      <c r="G204" s="1407" t="str">
        <f>IF(E194="","",INT(SUM(E194:J194,E199:J199)))</f>
        <v/>
      </c>
      <c r="H204" s="1407"/>
      <c r="I204" s="2" t="s">
        <v>105</v>
      </c>
    </row>
    <row r="205" spans="3:10">
      <c r="G205" s="146"/>
      <c r="H205" s="146"/>
    </row>
    <row r="206" spans="3:10" ht="24" customHeight="1">
      <c r="D206" s="1029" t="s">
        <v>103</v>
      </c>
      <c r="E206" s="1029"/>
      <c r="F206" s="1029"/>
      <c r="G206" s="1407" t="str">
        <f>IF(E196="","",INT(SUM(E196:J196,E201:J201)))</f>
        <v/>
      </c>
      <c r="H206" s="1407"/>
      <c r="I206" s="2" t="s">
        <v>105</v>
      </c>
    </row>
    <row r="207" spans="3:10">
      <c r="G207" s="146"/>
      <c r="H207" s="146"/>
    </row>
    <row r="208" spans="3:10" ht="24" customHeight="1">
      <c r="D208" s="1029" t="s">
        <v>104</v>
      </c>
      <c r="E208" s="1029"/>
      <c r="F208" s="1029"/>
      <c r="G208" s="1407" t="str">
        <f>IF(E194="","",INT(SUM(E197:J197,E202:J202)))</f>
        <v/>
      </c>
      <c r="H208" s="1407"/>
      <c r="I208" s="2" t="s">
        <v>105</v>
      </c>
    </row>
    <row r="210" spans="1:28" ht="18" customHeight="1">
      <c r="B210" s="35" t="s">
        <v>2447</v>
      </c>
      <c r="E210" s="35"/>
      <c r="F210" s="35"/>
      <c r="G210" s="35"/>
      <c r="H210" s="35"/>
      <c r="M210" s="50" t="s">
        <v>403</v>
      </c>
    </row>
    <row r="211" spans="1:28" ht="24" customHeight="1">
      <c r="E211" s="22"/>
      <c r="F211" s="99" t="str">
        <f>IF(E194="","",ROUND($G$206/$G$204*100,2))</f>
        <v/>
      </c>
      <c r="G211" s="48" t="s">
        <v>106</v>
      </c>
      <c r="H211" s="35"/>
      <c r="M211" s="50"/>
    </row>
    <row r="212" spans="1:28">
      <c r="E212" s="35"/>
      <c r="F212" s="35"/>
      <c r="G212" s="35"/>
      <c r="H212" s="35"/>
      <c r="I212" s="35"/>
      <c r="J212" s="35"/>
      <c r="K212" s="35"/>
      <c r="L212" s="35"/>
      <c r="M212" s="50"/>
      <c r="N212" s="35"/>
      <c r="O212" s="35"/>
      <c r="P212" s="35"/>
      <c r="Q212" s="35"/>
      <c r="R212" s="35"/>
      <c r="S212" s="35"/>
    </row>
    <row r="213" spans="1:28" ht="13.2" customHeight="1">
      <c r="A213" s="1242" t="str">
        <f>IF(F211="","",IF(F211&gt;=100,"申請要件を満たさないため申請不可","　"))</f>
        <v/>
      </c>
      <c r="B213" s="1192"/>
      <c r="C213" s="1192"/>
      <c r="D213" s="1192"/>
      <c r="E213" s="1192"/>
      <c r="F213" s="1192"/>
      <c r="G213" s="1192"/>
      <c r="H213" s="1192"/>
      <c r="I213" s="1192"/>
      <c r="J213" s="1192"/>
      <c r="K213" s="1192"/>
      <c r="L213" s="35"/>
      <c r="M213" s="1406" t="s">
        <v>2456</v>
      </c>
      <c r="N213" s="1192"/>
      <c r="O213" s="1192"/>
      <c r="P213" s="1192"/>
      <c r="Q213" s="1192"/>
      <c r="R213" s="1192"/>
      <c r="S213" s="1192"/>
      <c r="T213" s="1192"/>
    </row>
    <row r="214" spans="1:28" ht="24" customHeight="1">
      <c r="A214" s="1192"/>
      <c r="B214" s="1192"/>
      <c r="C214" s="1192"/>
      <c r="D214" s="1192"/>
      <c r="E214" s="1192"/>
      <c r="F214" s="1192"/>
      <c r="G214" s="1192"/>
      <c r="H214" s="1192"/>
      <c r="I214" s="1192"/>
      <c r="J214" s="1192"/>
      <c r="K214" s="1192"/>
      <c r="L214" s="35"/>
      <c r="M214" s="1192"/>
      <c r="N214" s="1192"/>
      <c r="O214" s="1192"/>
      <c r="P214" s="1192"/>
      <c r="Q214" s="1192"/>
      <c r="R214" s="1192"/>
      <c r="S214" s="1192"/>
      <c r="T214" s="1192"/>
    </row>
    <row r="215" spans="1:28" ht="24" customHeight="1">
      <c r="D215" s="1029" t="s">
        <v>2497</v>
      </c>
      <c r="E215" s="1029"/>
      <c r="F215" s="1029"/>
      <c r="G215" s="1407" t="str">
        <f>IF(E195="","",INT(SUM(E195:J195,E200:J200)))</f>
        <v/>
      </c>
      <c r="H215" s="1407"/>
      <c r="I215" s="2" t="s">
        <v>2498</v>
      </c>
    </row>
    <row r="216" spans="1:28">
      <c r="N216" s="35"/>
      <c r="O216" s="35"/>
      <c r="P216" s="35"/>
      <c r="Q216" s="35"/>
      <c r="R216" s="35"/>
      <c r="S216" s="35"/>
      <c r="T216" s="35"/>
      <c r="U216" s="35"/>
      <c r="V216" s="35"/>
      <c r="W216" s="35"/>
      <c r="X216" s="35"/>
      <c r="Y216" s="35"/>
      <c r="Z216" s="35"/>
      <c r="AA216" s="35"/>
      <c r="AB216" s="35"/>
    </row>
    <row r="217" spans="1:28" ht="24" customHeight="1">
      <c r="D217" s="2" t="s">
        <v>2505</v>
      </c>
      <c r="G217" s="1416" t="str">
        <f>IF(E195="","",ROUNDDOWN(G215/G204,1))</f>
        <v/>
      </c>
      <c r="H217" s="1416"/>
      <c r="I217" s="2" t="s">
        <v>2499</v>
      </c>
      <c r="N217" s="35"/>
      <c r="O217" s="35"/>
      <c r="P217" s="35"/>
      <c r="Q217" s="35"/>
      <c r="R217" s="35"/>
      <c r="S217" s="35"/>
      <c r="T217" s="35"/>
    </row>
    <row r="218" spans="1:28" ht="11.4" customHeight="1">
      <c r="N218" s="35"/>
      <c r="O218" s="35"/>
      <c r="P218" s="35"/>
      <c r="Q218" s="35"/>
      <c r="R218" s="35"/>
      <c r="S218" s="35"/>
      <c r="T218" s="35"/>
      <c r="U218" s="35"/>
      <c r="V218" s="35"/>
      <c r="W218" s="35"/>
      <c r="X218" s="35"/>
      <c r="Y218" s="35"/>
      <c r="Z218" s="35"/>
      <c r="AA218" s="35"/>
    </row>
    <row r="219" spans="1:28" ht="24" customHeight="1">
      <c r="D219" s="2" t="s">
        <v>2500</v>
      </c>
      <c r="G219" s="1407" t="str">
        <f>IF(E197="","",ROUNDDOWN(G217*G206,0))</f>
        <v/>
      </c>
      <c r="H219" s="1407"/>
      <c r="I219" s="2" t="s">
        <v>2507</v>
      </c>
      <c r="N219" s="35"/>
      <c r="O219" s="35"/>
      <c r="P219" s="35"/>
      <c r="Q219" s="35"/>
      <c r="R219" s="35"/>
      <c r="S219" s="35"/>
      <c r="T219" s="35"/>
    </row>
    <row r="220" spans="1:28">
      <c r="D220" s="35" t="s">
        <v>2506</v>
      </c>
      <c r="E220" s="35"/>
      <c r="F220" s="108"/>
      <c r="G220" s="108"/>
      <c r="H220" s="108"/>
      <c r="I220" s="108"/>
      <c r="J220" s="108"/>
      <c r="K220" s="35"/>
      <c r="L220" s="35"/>
      <c r="M220" s="35"/>
      <c r="N220" s="35"/>
      <c r="O220" s="35"/>
      <c r="P220" s="35"/>
      <c r="Q220" s="35"/>
      <c r="R220" s="35"/>
      <c r="S220" s="35"/>
      <c r="T220" s="35"/>
      <c r="U220" s="35"/>
      <c r="V220" s="35"/>
      <c r="W220" s="35"/>
      <c r="X220" s="35"/>
      <c r="Y220" s="35"/>
      <c r="Z220" s="35"/>
      <c r="AA220" s="35"/>
      <c r="AB220" s="35"/>
    </row>
    <row r="221" spans="1:28" ht="18" customHeight="1">
      <c r="C221" s="1227"/>
      <c r="D221" s="1227"/>
      <c r="E221" s="1227"/>
      <c r="F221" s="108"/>
      <c r="G221" s="180"/>
      <c r="H221" s="108"/>
      <c r="I221" s="108"/>
      <c r="J221" s="108"/>
      <c r="K221" s="35"/>
      <c r="L221" s="35"/>
      <c r="M221" s="35"/>
      <c r="N221" s="35"/>
      <c r="O221" s="35"/>
      <c r="P221" s="35"/>
      <c r="Q221" s="35"/>
      <c r="R221" s="35"/>
      <c r="S221" s="35"/>
      <c r="T221" s="35"/>
      <c r="U221" s="35"/>
      <c r="V221" s="35"/>
      <c r="W221" s="35"/>
      <c r="X221" s="35"/>
      <c r="Y221" s="35"/>
      <c r="Z221" s="35"/>
      <c r="AA221" s="35"/>
    </row>
    <row r="222" spans="1:28" ht="13.5" customHeight="1">
      <c r="C222" s="786"/>
      <c r="D222" s="1029" t="s">
        <v>86</v>
      </c>
      <c r="E222" s="786"/>
      <c r="F222" s="108"/>
      <c r="G222" s="181"/>
      <c r="H222" s="108"/>
      <c r="I222" s="108"/>
      <c r="J222" s="108"/>
      <c r="K222" s="35"/>
      <c r="L222" s="35"/>
      <c r="M222" s="35"/>
      <c r="N222" s="35"/>
      <c r="O222" s="35"/>
      <c r="P222" s="35"/>
      <c r="Q222" s="35"/>
      <c r="R222" s="35"/>
      <c r="S222" s="35"/>
      <c r="T222" s="35"/>
    </row>
    <row r="223" spans="1:28" ht="9.75" customHeight="1">
      <c r="D223" s="1192"/>
      <c r="E223" s="35"/>
      <c r="F223" s="35"/>
      <c r="G223" s="37"/>
      <c r="H223" s="35"/>
      <c r="I223" s="35"/>
      <c r="J223" s="35"/>
      <c r="K223" s="35"/>
      <c r="L223" s="35"/>
      <c r="M223" s="35"/>
      <c r="N223" s="35"/>
      <c r="O223" s="35"/>
      <c r="P223" s="35"/>
      <c r="Q223" s="35"/>
      <c r="R223" s="35"/>
      <c r="S223" s="35"/>
      <c r="T223" s="35"/>
    </row>
    <row r="224" spans="1:28" ht="13.5" customHeight="1">
      <c r="D224" s="2" t="s">
        <v>3121</v>
      </c>
      <c r="E224" s="35"/>
      <c r="F224" s="35"/>
      <c r="G224" s="37"/>
      <c r="H224" s="35"/>
      <c r="I224" s="35" t="s">
        <v>2413</v>
      </c>
      <c r="J224" s="35"/>
      <c r="K224" s="35"/>
      <c r="L224" s="35"/>
      <c r="M224" s="35"/>
      <c r="N224" s="35"/>
      <c r="O224" s="35"/>
      <c r="P224" s="35"/>
      <c r="Q224" s="35"/>
      <c r="R224" s="35"/>
      <c r="S224" s="35"/>
      <c r="T224" s="35"/>
    </row>
    <row r="225" spans="2:20" ht="13.5" customHeight="1">
      <c r="D225" s="2" t="s">
        <v>470</v>
      </c>
      <c r="E225" s="35"/>
      <c r="F225" s="35"/>
      <c r="G225" s="37"/>
      <c r="H225" s="35"/>
      <c r="I225" s="35" t="s">
        <v>120</v>
      </c>
      <c r="J225" s="35"/>
      <c r="K225" s="35"/>
      <c r="L225" s="35"/>
      <c r="M225" s="141" t="s">
        <v>560</v>
      </c>
      <c r="N225" s="35"/>
      <c r="O225" s="35"/>
      <c r="P225" s="35"/>
      <c r="Q225" s="35"/>
      <c r="R225" s="35"/>
      <c r="S225" s="35"/>
      <c r="T225" s="35"/>
    </row>
    <row r="226" spans="2:20" ht="13.5" customHeight="1">
      <c r="D226" s="35"/>
      <c r="E226" s="35"/>
      <c r="F226" s="37"/>
      <c r="G226" s="35"/>
      <c r="H226" s="35"/>
      <c r="I226" s="35"/>
      <c r="J226" s="35"/>
      <c r="K226" s="35"/>
      <c r="L226" s="35"/>
      <c r="M226" s="35"/>
      <c r="N226" s="35"/>
      <c r="O226" s="35"/>
      <c r="P226" s="35"/>
      <c r="Q226" s="35"/>
      <c r="R226" s="35"/>
      <c r="S226" s="35"/>
      <c r="T226" s="35"/>
    </row>
    <row r="227" spans="2:20" ht="13.5" customHeight="1">
      <c r="D227" s="35"/>
      <c r="E227" s="35"/>
      <c r="F227" s="37"/>
      <c r="G227" s="35"/>
      <c r="H227" s="35"/>
      <c r="I227" s="35"/>
      <c r="J227" s="35"/>
      <c r="K227" s="35"/>
      <c r="L227" s="35"/>
      <c r="M227" s="35"/>
      <c r="N227" s="35"/>
      <c r="O227" s="35"/>
      <c r="P227" s="35"/>
      <c r="Q227" s="35"/>
      <c r="R227" s="35"/>
      <c r="S227" s="35"/>
      <c r="T227" s="35"/>
    </row>
    <row r="228" spans="2:20" ht="13.5" customHeight="1">
      <c r="D228" s="35"/>
      <c r="E228" s="35"/>
      <c r="F228" s="37"/>
      <c r="G228" s="35"/>
      <c r="H228" s="35"/>
      <c r="I228" s="35"/>
      <c r="J228" s="35"/>
      <c r="K228" s="35"/>
      <c r="L228" s="35"/>
      <c r="M228" s="35"/>
      <c r="N228" s="35"/>
      <c r="O228" s="35"/>
      <c r="P228" s="35"/>
      <c r="Q228" s="35"/>
      <c r="R228" s="35"/>
      <c r="S228" s="35"/>
      <c r="T228" s="35"/>
    </row>
    <row r="229" spans="2:20" ht="13.5" customHeight="1">
      <c r="D229" s="35"/>
      <c r="E229" s="35"/>
      <c r="F229" s="37"/>
      <c r="G229" s="35"/>
      <c r="H229" s="35"/>
      <c r="I229" s="35"/>
      <c r="J229" s="35"/>
      <c r="K229" s="35"/>
      <c r="L229" s="35"/>
      <c r="M229" s="35"/>
      <c r="N229" s="35"/>
      <c r="O229" s="35"/>
      <c r="P229" s="35"/>
      <c r="Q229" s="35"/>
      <c r="R229" s="35"/>
      <c r="S229" s="35"/>
      <c r="T229" s="35"/>
    </row>
    <row r="230" spans="2:20" ht="13.5" customHeight="1">
      <c r="B230" s="2" t="s">
        <v>498</v>
      </c>
      <c r="D230" s="35"/>
      <c r="E230" s="35"/>
      <c r="F230" s="37"/>
      <c r="G230" s="35"/>
      <c r="H230" s="35"/>
      <c r="I230" s="35"/>
      <c r="J230" s="35"/>
      <c r="K230" s="35"/>
      <c r="L230" s="35"/>
      <c r="M230" s="35"/>
      <c r="N230" s="35"/>
      <c r="O230" s="35"/>
      <c r="P230" s="35"/>
      <c r="Q230" s="35"/>
      <c r="R230" s="35"/>
      <c r="S230" s="35"/>
      <c r="T230" s="35"/>
    </row>
    <row r="231" spans="2:20" ht="18" customHeight="1">
      <c r="C231" s="2" t="s">
        <v>2452</v>
      </c>
    </row>
    <row r="232" spans="2:20" ht="75" customHeight="1">
      <c r="D232" s="1211"/>
      <c r="E232" s="1219"/>
      <c r="F232" s="1219"/>
      <c r="G232" s="1219"/>
      <c r="H232" s="1219"/>
      <c r="I232" s="1219"/>
      <c r="J232" s="1220"/>
    </row>
    <row r="233" spans="2:20" ht="13.5" customHeight="1">
      <c r="D233" s="11"/>
      <c r="E233" s="11"/>
      <c r="F233" s="11"/>
      <c r="G233" s="11"/>
      <c r="H233" s="11"/>
      <c r="I233" s="11"/>
      <c r="J233" s="11"/>
    </row>
    <row r="234" spans="2:20">
      <c r="D234" s="2" t="s">
        <v>86</v>
      </c>
      <c r="E234" s="35"/>
    </row>
    <row r="235" spans="2:20">
      <c r="D235" s="2" t="s">
        <v>2411</v>
      </c>
      <c r="E235" s="35"/>
      <c r="G235" s="35" t="s">
        <v>2409</v>
      </c>
    </row>
    <row r="236" spans="2:20">
      <c r="D236" s="2" t="s">
        <v>2412</v>
      </c>
      <c r="E236" s="35"/>
      <c r="G236" s="35" t="s">
        <v>2410</v>
      </c>
    </row>
    <row r="238" spans="2:20" ht="18" customHeight="1">
      <c r="B238" s="2" t="s">
        <v>2390</v>
      </c>
    </row>
    <row r="239" spans="2:20">
      <c r="B239" s="2" t="s">
        <v>108</v>
      </c>
    </row>
    <row r="240" spans="2:20">
      <c r="C240" s="2" t="s">
        <v>3122</v>
      </c>
    </row>
    <row r="241" spans="2:15" ht="13.5" customHeight="1">
      <c r="N241" s="92"/>
      <c r="O241" s="92"/>
    </row>
    <row r="242" spans="2:15" ht="13.5" customHeight="1">
      <c r="B242" s="2" t="s">
        <v>2391</v>
      </c>
      <c r="N242" s="92"/>
      <c r="O242" s="92"/>
    </row>
    <row r="243" spans="2:15" ht="18" customHeight="1">
      <c r="C243" s="2" t="s">
        <v>3122</v>
      </c>
      <c r="N243" s="92"/>
      <c r="O243" s="92"/>
    </row>
    <row r="244" spans="2:15">
      <c r="N244" s="92"/>
      <c r="O244" s="92"/>
    </row>
    <row r="246" spans="2:15" ht="18" customHeight="1"/>
    <row r="249" spans="2:15">
      <c r="M249" s="92"/>
      <c r="N249" s="92"/>
      <c r="O249" s="92"/>
    </row>
    <row r="252" spans="2:15">
      <c r="N252" s="92"/>
      <c r="O252" s="92"/>
    </row>
    <row r="253" spans="2:15" ht="13.5" customHeight="1">
      <c r="M253" s="107"/>
    </row>
    <row r="254" spans="2:15">
      <c r="M254" s="92"/>
    </row>
    <row r="255" spans="2:15" ht="18" customHeight="1">
      <c r="B255" s="2" t="s">
        <v>2436</v>
      </c>
    </row>
    <row r="256" spans="2:15" ht="13.5" customHeight="1"/>
    <row r="257" spans="2:10" ht="13.5" customHeight="1">
      <c r="B257" s="2" t="s">
        <v>3045</v>
      </c>
    </row>
    <row r="258" spans="2:10" ht="30" customHeight="1">
      <c r="C258" s="1230" t="s">
        <v>3124</v>
      </c>
      <c r="D258" s="1230"/>
      <c r="E258" s="1230"/>
      <c r="F258" s="1230"/>
      <c r="G258" s="1230"/>
      <c r="H258" s="1230"/>
      <c r="I258" s="1230"/>
      <c r="J258" s="1230"/>
    </row>
    <row r="259" spans="2:10" ht="18" customHeight="1">
      <c r="C259" s="1230" t="s">
        <v>454</v>
      </c>
      <c r="D259" s="1230"/>
      <c r="E259" s="1230"/>
      <c r="F259" s="1230"/>
      <c r="G259" s="1230"/>
      <c r="H259" s="1230"/>
      <c r="I259" s="1230"/>
      <c r="J259" s="1230"/>
    </row>
    <row r="260" spans="2:10" ht="13.5" customHeight="1">
      <c r="C260" s="124"/>
      <c r="D260" s="125"/>
      <c r="E260" s="125"/>
      <c r="F260" s="125"/>
      <c r="G260" s="125"/>
      <c r="H260" s="125"/>
      <c r="I260" s="125"/>
      <c r="J260" s="126"/>
    </row>
    <row r="261" spans="2:10" ht="13.5" customHeight="1">
      <c r="C261" s="127"/>
      <c r="D261" s="128"/>
      <c r="E261" s="128"/>
      <c r="F261" s="128"/>
      <c r="G261" s="128"/>
      <c r="H261" s="128"/>
      <c r="I261" s="128"/>
      <c r="J261" s="129"/>
    </row>
    <row r="262" spans="2:10" ht="13.5" customHeight="1">
      <c r="C262" s="127"/>
      <c r="D262" s="128"/>
      <c r="E262" s="128"/>
      <c r="F262" s="128"/>
      <c r="G262" s="128"/>
      <c r="H262" s="128"/>
      <c r="I262" s="128"/>
      <c r="J262" s="129"/>
    </row>
    <row r="263" spans="2:10" ht="13.5" customHeight="1">
      <c r="C263" s="127"/>
      <c r="D263" s="128"/>
      <c r="E263" s="128"/>
      <c r="F263" s="128"/>
      <c r="G263" s="128"/>
      <c r="H263" s="128"/>
      <c r="I263" s="128"/>
      <c r="J263" s="129"/>
    </row>
    <row r="264" spans="2:10" ht="13.5" customHeight="1">
      <c r="C264" s="127"/>
      <c r="D264" s="128"/>
      <c r="E264" s="128"/>
      <c r="F264" s="128"/>
      <c r="G264" s="128"/>
      <c r="H264" s="128"/>
      <c r="I264" s="128"/>
      <c r="J264" s="129"/>
    </row>
    <row r="265" spans="2:10" ht="13.5" customHeight="1">
      <c r="C265" s="127"/>
      <c r="D265" s="128"/>
      <c r="E265" s="128"/>
      <c r="F265" s="128"/>
      <c r="G265" s="128"/>
      <c r="H265" s="128"/>
      <c r="I265" s="128"/>
      <c r="J265" s="129"/>
    </row>
    <row r="266" spans="2:10" ht="13.5" customHeight="1">
      <c r="C266" s="127"/>
      <c r="D266" s="128"/>
      <c r="E266" s="128"/>
      <c r="F266" s="128"/>
      <c r="G266" s="128"/>
      <c r="H266" s="128"/>
      <c r="I266" s="128"/>
      <c r="J266" s="129"/>
    </row>
    <row r="267" spans="2:10" ht="13.5" customHeight="1">
      <c r="C267" s="127"/>
      <c r="D267" s="128"/>
      <c r="E267" s="128"/>
      <c r="F267" s="128"/>
      <c r="G267" s="128"/>
      <c r="H267" s="128"/>
      <c r="I267" s="128"/>
      <c r="J267" s="129"/>
    </row>
    <row r="268" spans="2:10" ht="13.5" customHeight="1">
      <c r="C268" s="127"/>
      <c r="D268" s="128"/>
      <c r="E268" s="128"/>
      <c r="F268" s="128"/>
      <c r="G268" s="128"/>
      <c r="H268" s="128"/>
      <c r="I268" s="128"/>
      <c r="J268" s="129"/>
    </row>
    <row r="269" spans="2:10" ht="13.5" customHeight="1">
      <c r="C269" s="127"/>
      <c r="D269" s="128"/>
      <c r="E269" s="128"/>
      <c r="F269" s="128"/>
      <c r="G269" s="128"/>
      <c r="H269" s="128"/>
      <c r="I269" s="128"/>
      <c r="J269" s="129"/>
    </row>
    <row r="270" spans="2:10" ht="13.5" customHeight="1">
      <c r="C270" s="127"/>
      <c r="D270" s="128"/>
      <c r="E270" s="128"/>
      <c r="F270" s="128"/>
      <c r="G270" s="128"/>
      <c r="H270" s="128"/>
      <c r="I270" s="128"/>
      <c r="J270" s="129"/>
    </row>
    <row r="271" spans="2:10" ht="13.5" customHeight="1">
      <c r="C271" s="127"/>
      <c r="D271" s="128"/>
      <c r="E271" s="128"/>
      <c r="F271" s="128"/>
      <c r="G271" s="128"/>
      <c r="H271" s="128"/>
      <c r="I271" s="128"/>
      <c r="J271" s="129"/>
    </row>
    <row r="272" spans="2:10" ht="13.5" customHeight="1">
      <c r="C272" s="127"/>
      <c r="D272" s="128"/>
      <c r="E272" s="128"/>
      <c r="F272" s="128"/>
      <c r="G272" s="128"/>
      <c r="H272" s="128"/>
      <c r="I272" s="128"/>
      <c r="J272" s="129"/>
    </row>
    <row r="273" spans="3:10" ht="13.5" customHeight="1">
      <c r="C273" s="127"/>
      <c r="D273" s="128"/>
      <c r="E273" s="128"/>
      <c r="F273" s="128"/>
      <c r="G273" s="128"/>
      <c r="H273" s="128"/>
      <c r="I273" s="128"/>
      <c r="J273" s="129"/>
    </row>
    <row r="274" spans="3:10" ht="13.5" customHeight="1">
      <c r="C274" s="127"/>
      <c r="D274" s="128"/>
      <c r="E274" s="128"/>
      <c r="F274" s="128"/>
      <c r="G274" s="128"/>
      <c r="H274" s="128"/>
      <c r="I274" s="128"/>
      <c r="J274" s="129"/>
    </row>
    <row r="275" spans="3:10" ht="13.5" customHeight="1">
      <c r="C275" s="127"/>
      <c r="D275" s="128"/>
      <c r="E275" s="128"/>
      <c r="F275" s="128"/>
      <c r="G275" s="128"/>
      <c r="H275" s="128"/>
      <c r="I275" s="128"/>
      <c r="J275" s="129"/>
    </row>
    <row r="276" spans="3:10" ht="13.5" customHeight="1">
      <c r="C276" s="127"/>
      <c r="D276" s="128"/>
      <c r="E276" s="128"/>
      <c r="F276" s="128"/>
      <c r="G276" s="128"/>
      <c r="H276" s="128"/>
      <c r="I276" s="128"/>
      <c r="J276" s="129"/>
    </row>
    <row r="277" spans="3:10" ht="13.5" customHeight="1">
      <c r="C277" s="127"/>
      <c r="D277" s="128"/>
      <c r="E277" s="128"/>
      <c r="F277" s="128"/>
      <c r="G277" s="128"/>
      <c r="H277" s="128"/>
      <c r="I277" s="128"/>
      <c r="J277" s="129"/>
    </row>
    <row r="278" spans="3:10" ht="13.5" customHeight="1">
      <c r="C278" s="127"/>
      <c r="D278" s="128"/>
      <c r="E278" s="128"/>
      <c r="F278" s="128"/>
      <c r="G278" s="128"/>
      <c r="H278" s="128"/>
      <c r="I278" s="128"/>
      <c r="J278" s="129"/>
    </row>
    <row r="279" spans="3:10" ht="13.5" customHeight="1">
      <c r="C279" s="127"/>
      <c r="D279" s="128"/>
      <c r="E279" s="128"/>
      <c r="F279" s="128"/>
      <c r="G279" s="128"/>
      <c r="H279" s="128"/>
      <c r="I279" s="128"/>
      <c r="J279" s="129"/>
    </row>
    <row r="280" spans="3:10" ht="13.5" customHeight="1">
      <c r="C280" s="127"/>
      <c r="D280" s="128"/>
      <c r="E280" s="128"/>
      <c r="F280" s="128"/>
      <c r="G280" s="128"/>
      <c r="H280" s="128"/>
      <c r="I280" s="128"/>
      <c r="J280" s="129"/>
    </row>
    <row r="281" spans="3:10" ht="13.5" customHeight="1">
      <c r="C281" s="127"/>
      <c r="D281" s="128"/>
      <c r="E281" s="128"/>
      <c r="F281" s="128"/>
      <c r="G281" s="128"/>
      <c r="H281" s="128"/>
      <c r="I281" s="128"/>
      <c r="J281" s="129"/>
    </row>
    <row r="282" spans="3:10" ht="13.5" customHeight="1">
      <c r="C282" s="127"/>
      <c r="D282" s="128"/>
      <c r="E282" s="128"/>
      <c r="F282" s="128"/>
      <c r="G282" s="128"/>
      <c r="H282" s="128"/>
      <c r="I282" s="128"/>
      <c r="J282" s="129"/>
    </row>
    <row r="283" spans="3:10" ht="13.5" customHeight="1">
      <c r="C283" s="127"/>
      <c r="D283" s="128"/>
      <c r="E283" s="128"/>
      <c r="F283" s="128"/>
      <c r="G283" s="128"/>
      <c r="H283" s="128"/>
      <c r="I283" s="128"/>
      <c r="J283" s="129"/>
    </row>
    <row r="284" spans="3:10" ht="13.5" customHeight="1">
      <c r="C284" s="127"/>
      <c r="D284" s="128"/>
      <c r="E284" s="128"/>
      <c r="F284" s="128"/>
      <c r="G284" s="128"/>
      <c r="H284" s="128"/>
      <c r="I284" s="128"/>
      <c r="J284" s="129"/>
    </row>
    <row r="285" spans="3:10" ht="13.5" customHeight="1">
      <c r="C285" s="127"/>
      <c r="D285" s="128"/>
      <c r="E285" s="128"/>
      <c r="F285" s="128"/>
      <c r="G285" s="128"/>
      <c r="H285" s="128"/>
      <c r="I285" s="128"/>
      <c r="J285" s="129"/>
    </row>
    <row r="286" spans="3:10" ht="13.5" customHeight="1">
      <c r="C286" s="127"/>
      <c r="D286" s="128"/>
      <c r="E286" s="128"/>
      <c r="F286" s="128"/>
      <c r="G286" s="128"/>
      <c r="H286" s="128"/>
      <c r="I286" s="128"/>
      <c r="J286" s="129"/>
    </row>
    <row r="287" spans="3:10" ht="13.5" customHeight="1">
      <c r="C287" s="127"/>
      <c r="D287" s="128"/>
      <c r="E287" s="128"/>
      <c r="F287" s="128"/>
      <c r="G287" s="128"/>
      <c r="H287" s="128"/>
      <c r="I287" s="128"/>
      <c r="J287" s="129"/>
    </row>
    <row r="288" spans="3:10" ht="13.5" customHeight="1">
      <c r="C288" s="127"/>
      <c r="D288" s="128"/>
      <c r="E288" s="128"/>
      <c r="F288" s="128"/>
      <c r="G288" s="128"/>
      <c r="H288" s="128"/>
      <c r="I288" s="128"/>
      <c r="J288" s="129"/>
    </row>
    <row r="289" spans="2:10" ht="13.5" customHeight="1">
      <c r="C289" s="127"/>
      <c r="D289" s="128"/>
      <c r="E289" s="128"/>
      <c r="F289" s="128"/>
      <c r="G289" s="128"/>
      <c r="H289" s="128"/>
      <c r="I289" s="128"/>
      <c r="J289" s="129"/>
    </row>
    <row r="290" spans="2:10" ht="13.5" customHeight="1">
      <c r="C290" s="127"/>
      <c r="D290" s="128"/>
      <c r="E290" s="128"/>
      <c r="F290" s="128"/>
      <c r="G290" s="128"/>
      <c r="H290" s="128"/>
      <c r="I290" s="128"/>
      <c r="J290" s="129"/>
    </row>
    <row r="291" spans="2:10" ht="13.5" customHeight="1">
      <c r="C291" s="127"/>
      <c r="D291" s="128"/>
      <c r="E291" s="128"/>
      <c r="F291" s="128"/>
      <c r="G291" s="128"/>
      <c r="H291" s="128"/>
      <c r="I291" s="128"/>
      <c r="J291" s="129"/>
    </row>
    <row r="292" spans="2:10" ht="13.5" customHeight="1">
      <c r="C292" s="127"/>
      <c r="D292" s="128"/>
      <c r="E292" s="128"/>
      <c r="F292" s="128"/>
      <c r="G292" s="128"/>
      <c r="H292" s="128"/>
      <c r="I292" s="128"/>
      <c r="J292" s="129"/>
    </row>
    <row r="293" spans="2:10" ht="13.5" customHeight="1">
      <c r="C293" s="127"/>
      <c r="D293" s="128"/>
      <c r="E293" s="128"/>
      <c r="F293" s="128"/>
      <c r="G293" s="128"/>
      <c r="H293" s="128"/>
      <c r="I293" s="128"/>
      <c r="J293" s="129"/>
    </row>
    <row r="294" spans="2:10" ht="13.5" customHeight="1">
      <c r="C294" s="127"/>
      <c r="D294" s="128"/>
      <c r="E294" s="128"/>
      <c r="F294" s="128"/>
      <c r="G294" s="128"/>
      <c r="H294" s="128"/>
      <c r="I294" s="128"/>
      <c r="J294" s="129"/>
    </row>
    <row r="295" spans="2:10" ht="13.5" customHeight="1">
      <c r="C295" s="127"/>
      <c r="D295" s="128"/>
      <c r="E295" s="128"/>
      <c r="F295" s="128"/>
      <c r="G295" s="128"/>
      <c r="H295" s="128"/>
      <c r="I295" s="128"/>
      <c r="J295" s="129"/>
    </row>
    <row r="296" spans="2:10" ht="13.5" customHeight="1">
      <c r="C296" s="127"/>
      <c r="D296" s="128"/>
      <c r="E296" s="128"/>
      <c r="F296" s="128"/>
      <c r="G296" s="128"/>
      <c r="H296" s="128"/>
      <c r="I296" s="128"/>
      <c r="J296" s="129"/>
    </row>
    <row r="297" spans="2:10" ht="13.5" customHeight="1">
      <c r="C297" s="130"/>
      <c r="D297" s="131"/>
      <c r="E297" s="131"/>
      <c r="F297" s="131"/>
      <c r="G297" s="131"/>
      <c r="H297" s="131"/>
      <c r="I297" s="131"/>
      <c r="J297" s="132"/>
    </row>
    <row r="298" spans="2:10" ht="13.5" customHeight="1"/>
    <row r="299" spans="2:10" ht="13.5" customHeight="1"/>
    <row r="300" spans="2:10" ht="13.5" customHeight="1">
      <c r="B300" s="2" t="s">
        <v>128</v>
      </c>
    </row>
    <row r="301" spans="2:10" ht="13.5" customHeight="1">
      <c r="C301" s="1392"/>
      <c r="D301" s="1408"/>
      <c r="E301" s="1408"/>
      <c r="F301" s="1408"/>
      <c r="G301" s="1408"/>
      <c r="H301" s="1408"/>
      <c r="I301" s="1408"/>
      <c r="J301" s="1409"/>
    </row>
    <row r="302" spans="2:10" ht="13.5" customHeight="1">
      <c r="C302" s="1410"/>
      <c r="D302" s="1411"/>
      <c r="E302" s="1411"/>
      <c r="F302" s="1411"/>
      <c r="G302" s="1411"/>
      <c r="H302" s="1411"/>
      <c r="I302" s="1411"/>
      <c r="J302" s="1412"/>
    </row>
    <row r="303" spans="2:10" ht="13.5" customHeight="1">
      <c r="C303" s="1410"/>
      <c r="D303" s="1411"/>
      <c r="E303" s="1411"/>
      <c r="F303" s="1411"/>
      <c r="G303" s="1411"/>
      <c r="H303" s="1411"/>
      <c r="I303" s="1411"/>
      <c r="J303" s="1412"/>
    </row>
    <row r="304" spans="2:10" ht="13.5" customHeight="1">
      <c r="C304" s="1410"/>
      <c r="D304" s="1411"/>
      <c r="E304" s="1411"/>
      <c r="F304" s="1411"/>
      <c r="G304" s="1411"/>
      <c r="H304" s="1411"/>
      <c r="I304" s="1411"/>
      <c r="J304" s="1412"/>
    </row>
    <row r="305" spans="2:23" ht="13.5" customHeight="1">
      <c r="C305" s="1410"/>
      <c r="D305" s="1411"/>
      <c r="E305" s="1411"/>
      <c r="F305" s="1411"/>
      <c r="G305" s="1411"/>
      <c r="H305" s="1411"/>
      <c r="I305" s="1411"/>
      <c r="J305" s="1412"/>
    </row>
    <row r="306" spans="2:23" ht="13.5" customHeight="1">
      <c r="C306" s="1410"/>
      <c r="D306" s="1411"/>
      <c r="E306" s="1411"/>
      <c r="F306" s="1411"/>
      <c r="G306" s="1411"/>
      <c r="H306" s="1411"/>
      <c r="I306" s="1411"/>
      <c r="J306" s="1412"/>
    </row>
    <row r="307" spans="2:23" ht="13.5" customHeight="1">
      <c r="C307" s="1410"/>
      <c r="D307" s="1411"/>
      <c r="E307" s="1411"/>
      <c r="F307" s="1411"/>
      <c r="G307" s="1411"/>
      <c r="H307" s="1411"/>
      <c r="I307" s="1411"/>
      <c r="J307" s="1412"/>
    </row>
    <row r="308" spans="2:23" ht="13.5" hidden="1" customHeight="1">
      <c r="C308" s="1410"/>
      <c r="D308" s="1411"/>
      <c r="E308" s="1411"/>
      <c r="F308" s="1411"/>
      <c r="G308" s="1411"/>
      <c r="H308" s="1411"/>
      <c r="I308" s="1411"/>
      <c r="J308" s="1412"/>
    </row>
    <row r="309" spans="2:23" ht="13.5" customHeight="1">
      <c r="C309" s="1410"/>
      <c r="D309" s="1411"/>
      <c r="E309" s="1411"/>
      <c r="F309" s="1411"/>
      <c r="G309" s="1411"/>
      <c r="H309" s="1411"/>
      <c r="I309" s="1411"/>
      <c r="J309" s="1412"/>
    </row>
    <row r="310" spans="2:23" ht="13.5" customHeight="1">
      <c r="C310" s="1413"/>
      <c r="D310" s="1414"/>
      <c r="E310" s="1414"/>
      <c r="F310" s="1414"/>
      <c r="G310" s="1414"/>
      <c r="H310" s="1414"/>
      <c r="I310" s="1414"/>
      <c r="J310" s="1415"/>
    </row>
    <row r="311" spans="2:23" ht="13.5" customHeight="1">
      <c r="C311" s="2" t="s">
        <v>514</v>
      </c>
    </row>
    <row r="312" spans="2:23" ht="13.5" hidden="1" customHeight="1"/>
    <row r="313" spans="2:23" ht="13.5" hidden="1" customHeight="1"/>
    <row r="314" spans="2:23" ht="18" customHeight="1">
      <c r="B314" s="144" t="s">
        <v>2437</v>
      </c>
      <c r="C314" s="4"/>
      <c r="U314" s="4"/>
      <c r="V314" s="3"/>
      <c r="W314" s="3"/>
    </row>
    <row r="315" spans="2:23" ht="13.5" customHeight="1">
      <c r="B315" s="144"/>
      <c r="C315" s="4"/>
      <c r="U315" s="4"/>
      <c r="V315" s="3"/>
      <c r="W315" s="3"/>
    </row>
    <row r="316" spans="2:23">
      <c r="B316" s="9" t="s">
        <v>130</v>
      </c>
      <c r="S316" s="3"/>
      <c r="T316" s="3"/>
    </row>
    <row r="317" spans="2:23" ht="15.9" customHeight="1">
      <c r="C317" s="46" t="s">
        <v>134</v>
      </c>
      <c r="D317" s="46"/>
      <c r="E317" s="46"/>
      <c r="F317" s="46"/>
      <c r="G317" s="46"/>
      <c r="H317" s="46"/>
      <c r="I317" s="46"/>
      <c r="J317" s="46"/>
      <c r="K317" s="46"/>
      <c r="L317" s="46"/>
      <c r="O317" s="46"/>
      <c r="P317" s="46"/>
      <c r="Q317" s="46"/>
      <c r="R317" s="46"/>
      <c r="S317" s="3"/>
      <c r="T317" s="3"/>
    </row>
    <row r="318" spans="2:23" ht="15.9" customHeight="1">
      <c r="C318" s="46" t="s">
        <v>133</v>
      </c>
      <c r="D318" s="46"/>
      <c r="E318" s="46"/>
      <c r="F318" s="46"/>
      <c r="G318" s="46"/>
      <c r="H318" s="46"/>
      <c r="I318" s="46"/>
      <c r="J318" s="46"/>
      <c r="K318" s="46"/>
      <c r="L318" s="46"/>
      <c r="M318" s="46"/>
      <c r="N318" s="46"/>
      <c r="O318" s="46"/>
      <c r="P318" s="46"/>
      <c r="Q318" s="46"/>
      <c r="R318" s="46"/>
      <c r="S318" s="3"/>
      <c r="T318" s="3"/>
    </row>
    <row r="319" spans="2:23" ht="15.9" customHeight="1">
      <c r="C319" s="45" t="s">
        <v>119</v>
      </c>
      <c r="E319" s="45"/>
      <c r="L319" s="3"/>
      <c r="M319" s="46"/>
      <c r="N319" s="46"/>
    </row>
    <row r="320" spans="2:23" ht="15.9" customHeight="1">
      <c r="C320" s="45" t="s">
        <v>3123</v>
      </c>
      <c r="E320" s="45"/>
      <c r="L320" s="3"/>
      <c r="M320" s="3"/>
    </row>
    <row r="321" spans="2:27" ht="7.5" customHeight="1">
      <c r="C321" s="45"/>
      <c r="E321" s="45"/>
      <c r="L321" s="3"/>
      <c r="M321" s="3"/>
    </row>
    <row r="322" spans="2:27" ht="30" customHeight="1">
      <c r="B322" s="1071" t="s">
        <v>116</v>
      </c>
      <c r="C322" s="1072"/>
      <c r="D322" s="1240"/>
      <c r="E322" s="47" t="s">
        <v>117</v>
      </c>
      <c r="F322" s="1050" t="s">
        <v>118</v>
      </c>
      <c r="G322" s="1051"/>
      <c r="H322" s="1051"/>
      <c r="I322" s="1051"/>
      <c r="J322" s="1083"/>
      <c r="M322" s="3"/>
    </row>
    <row r="323" spans="2:27" ht="49.5" customHeight="1">
      <c r="B323" s="1208" t="s">
        <v>114</v>
      </c>
      <c r="C323" s="1217"/>
      <c r="D323" s="1218"/>
      <c r="E323" s="133"/>
      <c r="F323" s="1211"/>
      <c r="G323" s="1219"/>
      <c r="H323" s="1219"/>
      <c r="I323" s="1219"/>
      <c r="J323" s="1220"/>
      <c r="L323" s="50" t="str">
        <f>IF(E323="","←【事項の有無】が選択されていません。必ず選択してください",IF(F323=" ","",""))</f>
        <v>←【事項の有無】が選択されていません。必ず選択してください</v>
      </c>
    </row>
    <row r="324" spans="2:27" ht="50.1" customHeight="1">
      <c r="B324" s="1074" t="s">
        <v>111</v>
      </c>
      <c r="C324" s="1215"/>
      <c r="D324" s="1224"/>
      <c r="E324" s="133"/>
      <c r="F324" s="1211"/>
      <c r="G324" s="1219"/>
      <c r="H324" s="1219"/>
      <c r="I324" s="1219"/>
      <c r="J324" s="1220"/>
      <c r="L324" s="50" t="str">
        <f>IF(E324="","←【事項の有無】が選択されていません。必ず選択してください",IF(F324=" ","",""))</f>
        <v>←【事項の有無】が選択されていません。必ず選択してください</v>
      </c>
    </row>
    <row r="325" spans="2:27" ht="50.1" customHeight="1">
      <c r="B325" s="1074" t="s">
        <v>112</v>
      </c>
      <c r="C325" s="1215"/>
      <c r="D325" s="1224"/>
      <c r="E325" s="133"/>
      <c r="F325" s="1211"/>
      <c r="G325" s="1219"/>
      <c r="H325" s="1219"/>
      <c r="I325" s="1219"/>
      <c r="J325" s="1220"/>
      <c r="L325" s="50" t="str">
        <f t="shared" ref="L325:L328" si="2">IF(E325="","←【事項の有無】が選択されていません。必ず選択してください",IF(F325=" ","",""))</f>
        <v>←【事項の有無】が選択されていません。必ず選択してください</v>
      </c>
    </row>
    <row r="326" spans="2:27" ht="50.1" customHeight="1">
      <c r="B326" s="1208" t="s">
        <v>115</v>
      </c>
      <c r="C326" s="1217"/>
      <c r="D326" s="1218"/>
      <c r="E326" s="133"/>
      <c r="F326" s="1211"/>
      <c r="G326" s="1219"/>
      <c r="H326" s="1219"/>
      <c r="I326" s="1219"/>
      <c r="J326" s="1220"/>
      <c r="L326" s="50" t="str">
        <f t="shared" si="2"/>
        <v>←【事項の有無】が選択されていません。必ず選択してください</v>
      </c>
    </row>
    <row r="327" spans="2:27" ht="50.1" customHeight="1">
      <c r="B327" s="1208" t="s">
        <v>556</v>
      </c>
      <c r="C327" s="1217"/>
      <c r="D327" s="1218"/>
      <c r="E327" s="133"/>
      <c r="F327" s="1211"/>
      <c r="G327" s="1219"/>
      <c r="H327" s="1219"/>
      <c r="I327" s="1219"/>
      <c r="J327" s="1220"/>
      <c r="L327" s="50" t="str">
        <f t="shared" si="2"/>
        <v>←【事項の有無】が選択されていません。必ず選択してください</v>
      </c>
    </row>
    <row r="328" spans="2:27" ht="50.1" customHeight="1">
      <c r="B328" s="1208" t="s">
        <v>113</v>
      </c>
      <c r="C328" s="1217"/>
      <c r="D328" s="1218"/>
      <c r="E328" s="133"/>
      <c r="F328" s="1211"/>
      <c r="G328" s="1219"/>
      <c r="H328" s="1219"/>
      <c r="I328" s="1219"/>
      <c r="J328" s="1220"/>
      <c r="L328" s="50" t="str">
        <f t="shared" si="2"/>
        <v>←【事項の有無】が選択されていません。必ず選択してください</v>
      </c>
    </row>
    <row r="329" spans="2:27" ht="13.5" customHeight="1">
      <c r="C329" s="11"/>
      <c r="D329" s="11"/>
      <c r="E329" s="11"/>
      <c r="F329" s="11"/>
      <c r="G329" s="11"/>
      <c r="H329" s="11"/>
      <c r="I329" s="11"/>
      <c r="J329" s="11"/>
    </row>
    <row r="331" spans="2:27">
      <c r="B331" s="2" t="s">
        <v>131</v>
      </c>
    </row>
    <row r="332" spans="2:27" ht="84" customHeight="1">
      <c r="B332" s="1419"/>
      <c r="C332" s="1390"/>
      <c r="D332" s="1390"/>
      <c r="E332" s="1390"/>
      <c r="F332" s="1390"/>
      <c r="G332" s="1390"/>
      <c r="H332" s="1390"/>
      <c r="I332" s="1390"/>
      <c r="J332" s="1391"/>
    </row>
    <row r="334" spans="2:27" ht="18" customHeight="1">
      <c r="B334" s="2" t="s">
        <v>132</v>
      </c>
      <c r="L334" s="50"/>
      <c r="M334" s="50"/>
      <c r="N334" s="50"/>
      <c r="O334" s="50"/>
      <c r="P334" s="50"/>
      <c r="Q334" s="50"/>
      <c r="R334" s="50"/>
      <c r="S334" s="50"/>
      <c r="T334" s="50"/>
      <c r="U334" s="50"/>
      <c r="V334" s="50"/>
      <c r="W334" s="50"/>
      <c r="X334" s="50"/>
      <c r="Y334" s="27"/>
      <c r="Z334" s="27"/>
      <c r="AA334" s="27"/>
    </row>
    <row r="335" spans="2:27">
      <c r="C335" s="2" t="s">
        <v>2460</v>
      </c>
      <c r="L335" s="50"/>
      <c r="M335" s="50"/>
      <c r="N335" s="50"/>
      <c r="O335" s="50"/>
      <c r="P335" s="50"/>
      <c r="Q335" s="50"/>
      <c r="R335" s="50"/>
      <c r="S335" s="50"/>
      <c r="T335" s="50"/>
      <c r="U335" s="50"/>
      <c r="V335" s="50"/>
      <c r="W335" s="50"/>
      <c r="X335" s="50"/>
      <c r="Y335" s="27"/>
      <c r="Z335" s="27"/>
      <c r="AA335" s="27"/>
    </row>
    <row r="336" spans="2:27" ht="36" customHeight="1">
      <c r="B336" s="1208" t="s">
        <v>126</v>
      </c>
      <c r="C336" s="1075"/>
      <c r="D336" s="1075"/>
      <c r="E336" s="1209"/>
      <c r="F336" s="1210"/>
      <c r="G336" s="1210"/>
      <c r="H336" s="1210"/>
      <c r="I336" s="1210"/>
      <c r="J336" s="1210"/>
      <c r="L336" s="50"/>
      <c r="M336" s="50"/>
      <c r="N336" s="50"/>
      <c r="O336" s="50"/>
      <c r="P336" s="50"/>
      <c r="Q336" s="50"/>
      <c r="R336" s="50"/>
      <c r="S336" s="50"/>
      <c r="T336" s="50"/>
      <c r="U336" s="50"/>
      <c r="V336" s="50"/>
      <c r="W336" s="50"/>
      <c r="X336" s="50"/>
      <c r="Y336" s="27"/>
      <c r="Z336" s="27"/>
      <c r="AA336" s="27"/>
    </row>
    <row r="337" spans="1:27" ht="36" customHeight="1">
      <c r="B337" s="1208" t="s">
        <v>2389</v>
      </c>
      <c r="C337" s="1075"/>
      <c r="D337" s="1075"/>
      <c r="E337" s="1209"/>
      <c r="F337" s="1211"/>
      <c r="G337" s="1212"/>
      <c r="H337" s="1212"/>
      <c r="I337" s="1212"/>
      <c r="J337" s="1213"/>
      <c r="L337" s="50"/>
      <c r="M337" s="50"/>
      <c r="N337" s="50"/>
      <c r="O337" s="50"/>
      <c r="P337" s="50"/>
      <c r="Q337" s="50"/>
      <c r="R337" s="50"/>
      <c r="S337" s="50"/>
      <c r="T337" s="50"/>
      <c r="U337" s="50"/>
      <c r="V337" s="50"/>
      <c r="W337" s="50"/>
      <c r="X337" s="50"/>
      <c r="Y337" s="27"/>
      <c r="Z337" s="27"/>
      <c r="AA337" s="27"/>
    </row>
    <row r="338" spans="1:27" ht="36" customHeight="1">
      <c r="B338" s="1208" t="s">
        <v>127</v>
      </c>
      <c r="C338" s="1075"/>
      <c r="D338" s="1075"/>
      <c r="E338" s="1209"/>
      <c r="F338" s="1210"/>
      <c r="G338" s="1210"/>
      <c r="H338" s="1210"/>
      <c r="I338" s="1210"/>
      <c r="J338" s="1210"/>
      <c r="L338" s="50"/>
      <c r="M338" s="50"/>
      <c r="N338" s="50"/>
      <c r="O338" s="50"/>
      <c r="P338" s="50"/>
      <c r="Q338" s="50"/>
      <c r="R338" s="50"/>
      <c r="S338" s="50"/>
      <c r="T338" s="50"/>
      <c r="U338" s="50"/>
      <c r="V338" s="50"/>
      <c r="W338" s="50"/>
      <c r="X338" s="50"/>
      <c r="Y338" s="27"/>
      <c r="Z338" s="27"/>
      <c r="AA338" s="27"/>
    </row>
    <row r="340" spans="1:27">
      <c r="C340" s="2" t="s">
        <v>2459</v>
      </c>
    </row>
    <row r="341" spans="1:27" ht="36" customHeight="1">
      <c r="B341" s="1208" t="s">
        <v>558</v>
      </c>
      <c r="C341" s="1075"/>
      <c r="D341" s="1075"/>
      <c r="E341" s="1209"/>
      <c r="F341" s="1210"/>
      <c r="G341" s="1210"/>
      <c r="H341" s="1210"/>
      <c r="I341" s="1210"/>
      <c r="J341" s="1210"/>
    </row>
    <row r="342" spans="1:27" ht="36" customHeight="1">
      <c r="B342" s="1208" t="s">
        <v>2389</v>
      </c>
      <c r="C342" s="1075"/>
      <c r="D342" s="1075"/>
      <c r="E342" s="1209"/>
      <c r="F342" s="1210"/>
      <c r="G342" s="1210"/>
      <c r="H342" s="1210"/>
      <c r="I342" s="1210"/>
      <c r="J342" s="1210"/>
    </row>
    <row r="343" spans="1:27" ht="36" customHeight="1">
      <c r="B343" s="1208" t="s">
        <v>127</v>
      </c>
      <c r="C343" s="1075"/>
      <c r="D343" s="1075"/>
      <c r="E343" s="1209"/>
      <c r="F343" s="1210"/>
      <c r="G343" s="1210"/>
      <c r="H343" s="1210"/>
      <c r="I343" s="1210"/>
      <c r="J343" s="1210"/>
    </row>
    <row r="345" spans="1:27">
      <c r="B345" s="2" t="s">
        <v>559</v>
      </c>
    </row>
    <row r="346" spans="1:27" ht="36" customHeight="1">
      <c r="B346" s="1208" t="s">
        <v>557</v>
      </c>
      <c r="C346" s="1075"/>
      <c r="D346" s="1209"/>
      <c r="E346" s="1215"/>
      <c r="F346" s="1209"/>
      <c r="G346" s="1216"/>
      <c r="H346" s="1192"/>
      <c r="I346" s="1032"/>
      <c r="J346" s="1125"/>
    </row>
    <row r="347" spans="1:27" ht="18" customHeight="1">
      <c r="H347" s="221"/>
      <c r="I347" s="49"/>
    </row>
    <row r="350" spans="1:27" ht="36" customHeight="1">
      <c r="A350" s="162"/>
      <c r="B350" s="1204" t="s">
        <v>2512</v>
      </c>
      <c r="C350" s="1204"/>
      <c r="D350" s="1204"/>
      <c r="E350" s="1204"/>
      <c r="F350" s="1204"/>
      <c r="G350" s="1204"/>
      <c r="H350" s="1204"/>
      <c r="I350" s="1204"/>
      <c r="J350" s="1204"/>
      <c r="K350" s="162"/>
    </row>
  </sheetData>
  <sheetProtection algorithmName="SHA-512" hashValue="q0PEGeDocQJ9WehHO1CbE//VfZt6eSJ4sO7KglHzM7tE93rLCP+k9I70mpYpg9vimQGQPj9TaiWFShAsTcmwtA==" saltValue="y9Uj9ElrXUVnjTY5aY4qjw==" spinCount="100000" sheet="1" formatCells="0"/>
  <mergeCells count="326">
    <mergeCell ref="D133:F133"/>
    <mergeCell ref="D170:F170"/>
    <mergeCell ref="G170:I170"/>
    <mergeCell ref="D174:F174"/>
    <mergeCell ref="G174:I174"/>
    <mergeCell ref="D164:F164"/>
    <mergeCell ref="D169:F169"/>
    <mergeCell ref="G169:I169"/>
    <mergeCell ref="D177:F177"/>
    <mergeCell ref="G177:I177"/>
    <mergeCell ref="D171:F171"/>
    <mergeCell ref="G171:I171"/>
    <mergeCell ref="G165:I165"/>
    <mergeCell ref="B14:D14"/>
    <mergeCell ref="E14:J14"/>
    <mergeCell ref="B15:D16"/>
    <mergeCell ref="E15:J15"/>
    <mergeCell ref="E16:J16"/>
    <mergeCell ref="B17:D17"/>
    <mergeCell ref="E17:F17"/>
    <mergeCell ref="G17:H17"/>
    <mergeCell ref="I17:J17"/>
    <mergeCell ref="F324:J324"/>
    <mergeCell ref="D206:F206"/>
    <mergeCell ref="G206:H206"/>
    <mergeCell ref="C193:D193"/>
    <mergeCell ref="C194:D194"/>
    <mergeCell ref="C221:E221"/>
    <mergeCell ref="D232:J232"/>
    <mergeCell ref="G172:I172"/>
    <mergeCell ref="D173:F173"/>
    <mergeCell ref="G173:I173"/>
    <mergeCell ref="C199:D199"/>
    <mergeCell ref="C200:D200"/>
    <mergeCell ref="D204:F204"/>
    <mergeCell ref="G204:H204"/>
    <mergeCell ref="C301:J310"/>
    <mergeCell ref="B322:D322"/>
    <mergeCell ref="F322:J322"/>
    <mergeCell ref="B323:D323"/>
    <mergeCell ref="F323:J323"/>
    <mergeCell ref="G217:H217"/>
    <mergeCell ref="G219:H219"/>
    <mergeCell ref="D222:D223"/>
    <mergeCell ref="D172:F172"/>
    <mergeCell ref="C258:J258"/>
    <mergeCell ref="B350:J350"/>
    <mergeCell ref="B326:D326"/>
    <mergeCell ref="F326:J326"/>
    <mergeCell ref="B324:D324"/>
    <mergeCell ref="B325:D325"/>
    <mergeCell ref="F325:J325"/>
    <mergeCell ref="D168:F168"/>
    <mergeCell ref="G168:I168"/>
    <mergeCell ref="D135:F135"/>
    <mergeCell ref="G135:I135"/>
    <mergeCell ref="D136:F136"/>
    <mergeCell ref="G136:I136"/>
    <mergeCell ref="D137:F137"/>
    <mergeCell ref="G137:I137"/>
    <mergeCell ref="G143:I143"/>
    <mergeCell ref="D144:F144"/>
    <mergeCell ref="G144:I144"/>
    <mergeCell ref="G164:I164"/>
    <mergeCell ref="G149:J149"/>
    <mergeCell ref="G150:J150"/>
    <mergeCell ref="D154:F154"/>
    <mergeCell ref="G154:J154"/>
    <mergeCell ref="D176:F176"/>
    <mergeCell ref="G176:I176"/>
    <mergeCell ref="C259:J259"/>
    <mergeCell ref="D166:F166"/>
    <mergeCell ref="G166:I166"/>
    <mergeCell ref="D145:F145"/>
    <mergeCell ref="G145:I145"/>
    <mergeCell ref="D149:F149"/>
    <mergeCell ref="D150:F150"/>
    <mergeCell ref="D139:F139"/>
    <mergeCell ref="G139:I139"/>
    <mergeCell ref="D141:F141"/>
    <mergeCell ref="G141:I141"/>
    <mergeCell ref="D143:F143"/>
    <mergeCell ref="D160:F160"/>
    <mergeCell ref="G160:I160"/>
    <mergeCell ref="G155:J155"/>
    <mergeCell ref="D155:F155"/>
    <mergeCell ref="D162:F162"/>
    <mergeCell ref="D165:F165"/>
    <mergeCell ref="D156:F156"/>
    <mergeCell ref="G156:J156"/>
    <mergeCell ref="D140:F140"/>
    <mergeCell ref="G140:I140"/>
    <mergeCell ref="D161:F161"/>
    <mergeCell ref="G162:I162"/>
    <mergeCell ref="D90:F90"/>
    <mergeCell ref="G90:I90"/>
    <mergeCell ref="D91:F91"/>
    <mergeCell ref="G91:I91"/>
    <mergeCell ref="D89:F89"/>
    <mergeCell ref="G89:I89"/>
    <mergeCell ref="D103:F103"/>
    <mergeCell ref="D87:F87"/>
    <mergeCell ref="G133:I133"/>
    <mergeCell ref="D107:F107"/>
    <mergeCell ref="G107:I107"/>
    <mergeCell ref="D114:F114"/>
    <mergeCell ref="G114:I114"/>
    <mergeCell ref="D115:F115"/>
    <mergeCell ref="G115:I115"/>
    <mergeCell ref="D117:F117"/>
    <mergeCell ref="G117:I117"/>
    <mergeCell ref="D118:F118"/>
    <mergeCell ref="G118:I118"/>
    <mergeCell ref="D119:F119"/>
    <mergeCell ref="G119:I119"/>
    <mergeCell ref="D110:F110"/>
    <mergeCell ref="D128:F128"/>
    <mergeCell ref="G128:I128"/>
    <mergeCell ref="D67:F67"/>
    <mergeCell ref="G67:I67"/>
    <mergeCell ref="G63:I63"/>
    <mergeCell ref="D57:F57"/>
    <mergeCell ref="G57:I57"/>
    <mergeCell ref="D58:F58"/>
    <mergeCell ref="G58:I58"/>
    <mergeCell ref="D59:F59"/>
    <mergeCell ref="G59:I59"/>
    <mergeCell ref="D60:F60"/>
    <mergeCell ref="D68:F68"/>
    <mergeCell ref="G68:I68"/>
    <mergeCell ref="D69:F69"/>
    <mergeCell ref="G69:I69"/>
    <mergeCell ref="D98:F98"/>
    <mergeCell ref="G98:I98"/>
    <mergeCell ref="D93:F93"/>
    <mergeCell ref="G93:I93"/>
    <mergeCell ref="D82:F82"/>
    <mergeCell ref="G82:I82"/>
    <mergeCell ref="D83:F83"/>
    <mergeCell ref="G83:I83"/>
    <mergeCell ref="G78:I78"/>
    <mergeCell ref="D79:F79"/>
    <mergeCell ref="G79:I79"/>
    <mergeCell ref="D76:F76"/>
    <mergeCell ref="G94:I94"/>
    <mergeCell ref="D95:F95"/>
    <mergeCell ref="G95:I95"/>
    <mergeCell ref="G87:I87"/>
    <mergeCell ref="D78:F78"/>
    <mergeCell ref="G76:I76"/>
    <mergeCell ref="D85:F85"/>
    <mergeCell ref="G85:I85"/>
    <mergeCell ref="C21:E21"/>
    <mergeCell ref="F21:J21"/>
    <mergeCell ref="C28:E28"/>
    <mergeCell ref="F28:G28"/>
    <mergeCell ref="C25:D25"/>
    <mergeCell ref="C22:E22"/>
    <mergeCell ref="F22:J22"/>
    <mergeCell ref="C23:E23"/>
    <mergeCell ref="C24:E24"/>
    <mergeCell ref="F24:G24"/>
    <mergeCell ref="H24:J24"/>
    <mergeCell ref="C26:D27"/>
    <mergeCell ref="F26:J26"/>
    <mergeCell ref="F27:J27"/>
    <mergeCell ref="G25:J25"/>
    <mergeCell ref="F23:G23"/>
    <mergeCell ref="H23:J23"/>
    <mergeCell ref="B3:J3"/>
    <mergeCell ref="C7:E7"/>
    <mergeCell ref="F7:J7"/>
    <mergeCell ref="C8:E8"/>
    <mergeCell ref="C9:E9"/>
    <mergeCell ref="F9:J9"/>
    <mergeCell ref="I10:J10"/>
    <mergeCell ref="F8:G8"/>
    <mergeCell ref="H8:I8"/>
    <mergeCell ref="C10:E10"/>
    <mergeCell ref="F10:G10"/>
    <mergeCell ref="B26:B27"/>
    <mergeCell ref="G51:I51"/>
    <mergeCell ref="G64:I64"/>
    <mergeCell ref="D41:E41"/>
    <mergeCell ref="D54:F54"/>
    <mergeCell ref="G54:I54"/>
    <mergeCell ref="D55:F55"/>
    <mergeCell ref="D46:F46"/>
    <mergeCell ref="G46:I46"/>
    <mergeCell ref="D47:F47"/>
    <mergeCell ref="G47:I47"/>
    <mergeCell ref="C29:E29"/>
    <mergeCell ref="F29:G29"/>
    <mergeCell ref="G48:I48"/>
    <mergeCell ref="D48:F48"/>
    <mergeCell ref="D49:F49"/>
    <mergeCell ref="G49:I49"/>
    <mergeCell ref="D45:F45"/>
    <mergeCell ref="G45:I45"/>
    <mergeCell ref="G55:I55"/>
    <mergeCell ref="D50:F50"/>
    <mergeCell ref="G50:I50"/>
    <mergeCell ref="D51:F51"/>
    <mergeCell ref="D63:F63"/>
    <mergeCell ref="M213:T214"/>
    <mergeCell ref="D215:F215"/>
    <mergeCell ref="G215:H215"/>
    <mergeCell ref="D84:F84"/>
    <mergeCell ref="D92:F92"/>
    <mergeCell ref="D100:F100"/>
    <mergeCell ref="D108:F108"/>
    <mergeCell ref="D116:F116"/>
    <mergeCell ref="D126:F126"/>
    <mergeCell ref="D134:F134"/>
    <mergeCell ref="D142:F142"/>
    <mergeCell ref="D163:F163"/>
    <mergeCell ref="D129:F129"/>
    <mergeCell ref="G129:I129"/>
    <mergeCell ref="D86:F86"/>
    <mergeCell ref="G86:I86"/>
    <mergeCell ref="D102:F102"/>
    <mergeCell ref="G102:I102"/>
    <mergeCell ref="G110:I110"/>
    <mergeCell ref="D111:F111"/>
    <mergeCell ref="G111:I111"/>
    <mergeCell ref="D132:F132"/>
    <mergeCell ref="D179:F179"/>
    <mergeCell ref="D94:F94"/>
    <mergeCell ref="C202:D202"/>
    <mergeCell ref="D208:F208"/>
    <mergeCell ref="G208:H208"/>
    <mergeCell ref="A213:K214"/>
    <mergeCell ref="C195:D195"/>
    <mergeCell ref="C196:D196"/>
    <mergeCell ref="C197:D197"/>
    <mergeCell ref="C198:D198"/>
    <mergeCell ref="G178:I178"/>
    <mergeCell ref="D181:F181"/>
    <mergeCell ref="G181:I181"/>
    <mergeCell ref="C201:D201"/>
    <mergeCell ref="G179:I179"/>
    <mergeCell ref="D180:F180"/>
    <mergeCell ref="G180:I180"/>
    <mergeCell ref="D182:F182"/>
    <mergeCell ref="G182:I182"/>
    <mergeCell ref="D178:F178"/>
    <mergeCell ref="B346:D346"/>
    <mergeCell ref="E346:F346"/>
    <mergeCell ref="G346:H346"/>
    <mergeCell ref="I346:J346"/>
    <mergeCell ref="B327:D327"/>
    <mergeCell ref="F327:J327"/>
    <mergeCell ref="F341:J341"/>
    <mergeCell ref="F343:J343"/>
    <mergeCell ref="B336:E336"/>
    <mergeCell ref="F336:J336"/>
    <mergeCell ref="B337:E337"/>
    <mergeCell ref="F337:J337"/>
    <mergeCell ref="B338:E338"/>
    <mergeCell ref="F338:J338"/>
    <mergeCell ref="F342:J342"/>
    <mergeCell ref="B332:J332"/>
    <mergeCell ref="B341:E341"/>
    <mergeCell ref="B328:D328"/>
    <mergeCell ref="F328:J328"/>
    <mergeCell ref="B342:E342"/>
    <mergeCell ref="B343:E343"/>
    <mergeCell ref="D44:F44"/>
    <mergeCell ref="G44:I44"/>
    <mergeCell ref="D53:F53"/>
    <mergeCell ref="G53:I53"/>
    <mergeCell ref="D62:F62"/>
    <mergeCell ref="G62:I62"/>
    <mergeCell ref="D73:F73"/>
    <mergeCell ref="G73:I73"/>
    <mergeCell ref="D81:F81"/>
    <mergeCell ref="G81:I81"/>
    <mergeCell ref="D56:F56"/>
    <mergeCell ref="D66:F66"/>
    <mergeCell ref="G66:I66"/>
    <mergeCell ref="D74:F74"/>
    <mergeCell ref="G74:I74"/>
    <mergeCell ref="D75:F75"/>
    <mergeCell ref="G75:I75"/>
    <mergeCell ref="D77:F77"/>
    <mergeCell ref="G77:I77"/>
    <mergeCell ref="G56:I56"/>
    <mergeCell ref="D65:F65"/>
    <mergeCell ref="G65:I65"/>
    <mergeCell ref="D64:F64"/>
    <mergeCell ref="G60:I60"/>
    <mergeCell ref="D97:F97"/>
    <mergeCell ref="G97:I97"/>
    <mergeCell ref="D105:F105"/>
    <mergeCell ref="G105:I105"/>
    <mergeCell ref="D113:F113"/>
    <mergeCell ref="G113:I113"/>
    <mergeCell ref="D123:F123"/>
    <mergeCell ref="G123:I123"/>
    <mergeCell ref="D131:F131"/>
    <mergeCell ref="G131:I131"/>
    <mergeCell ref="D109:F109"/>
    <mergeCell ref="D99:F99"/>
    <mergeCell ref="G99:I99"/>
    <mergeCell ref="D101:F101"/>
    <mergeCell ref="D106:F106"/>
    <mergeCell ref="G101:I101"/>
    <mergeCell ref="D124:F124"/>
    <mergeCell ref="G124:I124"/>
    <mergeCell ref="D125:F125"/>
    <mergeCell ref="G125:I125"/>
    <mergeCell ref="D127:F127"/>
    <mergeCell ref="G127:I127"/>
    <mergeCell ref="G84:I84"/>
    <mergeCell ref="G92:I92"/>
    <mergeCell ref="G100:I100"/>
    <mergeCell ref="G108:I108"/>
    <mergeCell ref="G116:I116"/>
    <mergeCell ref="G126:I126"/>
    <mergeCell ref="G142:I142"/>
    <mergeCell ref="G163:I163"/>
    <mergeCell ref="G103:I103"/>
    <mergeCell ref="G106:I106"/>
    <mergeCell ref="G109:I109"/>
    <mergeCell ref="G161:I161"/>
    <mergeCell ref="G132:I132"/>
  </mergeCells>
  <phoneticPr fontId="29"/>
  <conditionalFormatting sqref="F323:J326 F328:J328">
    <cfRule type="expression" dxfId="9" priority="3" stopIfTrue="1">
      <formula>$E323="無"</formula>
    </cfRule>
  </conditionalFormatting>
  <dataValidations count="1">
    <dataValidation type="list" allowBlank="1" showInputMessage="1" showErrorMessage="1" sqref="E323:E328" xr:uid="{00000000-0002-0000-1100-000000000000}">
      <formula1>"有,無"</formula1>
    </dataValidation>
  </dataValidations>
  <pageMargins left="0.70866141732283472" right="0.70866141732283472" top="0.74803149606299213" bottom="0.74803149606299213" header="0.31496062992125984" footer="0.31496062992125984"/>
  <pageSetup paperSize="9" orientation="portrait" blackAndWhite="1" r:id="rId1"/>
  <rowBreaks count="9" manualBreakCount="9">
    <brk id="35" max="10" man="1"/>
    <brk id="80" max="10" man="1"/>
    <brk id="121" max="10" man="1"/>
    <brk id="158" max="10" man="1"/>
    <brk id="190" max="10" man="1"/>
    <brk id="227" max="10" man="1"/>
    <brk id="254" max="10" man="1"/>
    <brk id="313" max="10" man="1"/>
    <brk id="339" max="10" man="1"/>
  </rowBreaks>
  <ignoredErrors>
    <ignoredError sqref="F21:J22 F25:J25 F26:J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40" r:id="rId4" name="Check Box 40">
              <controlPr defaultSize="0" autoFill="0" autoLine="0" autoPict="0">
                <anchor moveWithCells="1">
                  <from>
                    <xdr:col>4</xdr:col>
                    <xdr:colOff>91440</xdr:colOff>
                    <xdr:row>345</xdr:row>
                    <xdr:rowOff>106680</xdr:rowOff>
                  </from>
                  <to>
                    <xdr:col>5</xdr:col>
                    <xdr:colOff>15240</xdr:colOff>
                    <xdr:row>345</xdr:row>
                    <xdr:rowOff>342900</xdr:rowOff>
                  </to>
                </anchor>
              </controlPr>
            </control>
          </mc:Choice>
        </mc:AlternateContent>
        <mc:AlternateContent xmlns:mc="http://schemas.openxmlformats.org/markup-compatibility/2006">
          <mc:Choice Requires="x14">
            <control shapeId="25641" r:id="rId5" name="Check Box 41">
              <controlPr defaultSize="0" autoFill="0" autoLine="0" autoPict="0">
                <anchor moveWithCells="1">
                  <from>
                    <xdr:col>4</xdr:col>
                    <xdr:colOff>655320</xdr:colOff>
                    <xdr:row>345</xdr:row>
                    <xdr:rowOff>114300</xdr:rowOff>
                  </from>
                  <to>
                    <xdr:col>5</xdr:col>
                    <xdr:colOff>579120</xdr:colOff>
                    <xdr:row>345</xdr:row>
                    <xdr:rowOff>350520</xdr:rowOff>
                  </to>
                </anchor>
              </controlPr>
            </control>
          </mc:Choice>
        </mc:AlternateContent>
        <mc:AlternateContent xmlns:mc="http://schemas.openxmlformats.org/markup-compatibility/2006">
          <mc:Choice Requires="x14">
            <control shapeId="25642" r:id="rId6" name="Check Box 42">
              <controlPr defaultSize="0" autoFill="0" autoLine="0" autoPict="0">
                <anchor moveWithCells="1">
                  <from>
                    <xdr:col>4</xdr:col>
                    <xdr:colOff>91440</xdr:colOff>
                    <xdr:row>345</xdr:row>
                    <xdr:rowOff>106680</xdr:rowOff>
                  </from>
                  <to>
                    <xdr:col>5</xdr:col>
                    <xdr:colOff>15240</xdr:colOff>
                    <xdr:row>345</xdr:row>
                    <xdr:rowOff>342900</xdr:rowOff>
                  </to>
                </anchor>
              </controlPr>
            </control>
          </mc:Choice>
        </mc:AlternateContent>
        <mc:AlternateContent xmlns:mc="http://schemas.openxmlformats.org/markup-compatibility/2006">
          <mc:Choice Requires="x14">
            <control shapeId="25643" r:id="rId7" name="Check Box 43">
              <controlPr defaultSize="0" autoFill="0" autoLine="0" autoPict="0">
                <anchor moveWithCells="1">
                  <from>
                    <xdr:col>4</xdr:col>
                    <xdr:colOff>655320</xdr:colOff>
                    <xdr:row>345</xdr:row>
                    <xdr:rowOff>114300</xdr:rowOff>
                  </from>
                  <to>
                    <xdr:col>5</xdr:col>
                    <xdr:colOff>579120</xdr:colOff>
                    <xdr:row>345</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2F1AE640-43C4-4D1B-8EFC-AED47E9F2D5E}">
            <xm:f>'第4(太陽光）'!$E321="無"</xm:f>
            <x14:dxf>
              <numFmt numFmtId="188" formatCode="[&lt;=999]000;[&lt;=9999]000\-00;000\-0000"/>
              <fill>
                <patternFill patternType="mediumGray">
                  <bgColor theme="0" tint="-0.14996795556505021"/>
                </patternFill>
              </fill>
            </x14:dxf>
          </x14:cfRule>
          <xm:sqref>F327:J327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FFFF00"/>
  </sheetPr>
  <dimension ref="A1:AB348"/>
  <sheetViews>
    <sheetView showGridLines="0" showZeros="0" view="pageBreakPreview" topLeftCell="A195" zoomScaleNormal="100" zoomScaleSheetLayoutView="100" workbookViewId="0">
      <selection activeCell="E203" sqref="E203"/>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4" width="9" style="2"/>
    <col min="15" max="15" width="0" style="2" hidden="1" customWidth="1"/>
    <col min="16" max="16384" width="9" style="2"/>
  </cols>
  <sheetData>
    <row r="1" spans="2:13">
      <c r="B1" s="1" t="s">
        <v>33</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539</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367"/>
      <c r="G15" s="1367"/>
      <c r="H15" s="1367"/>
      <c r="I15" s="1367"/>
      <c r="J15" s="1368"/>
    </row>
    <row r="16" spans="2:13" ht="24" customHeight="1">
      <c r="B16" s="1364"/>
      <c r="C16" s="1365"/>
      <c r="D16" s="1365"/>
      <c r="E16" s="1369">
        <f>基本情報!E64</f>
        <v>0</v>
      </c>
      <c r="F16" s="1370"/>
      <c r="G16" s="1370"/>
      <c r="H16" s="1370"/>
      <c r="I16" s="1370"/>
      <c r="J16" s="1371"/>
    </row>
    <row r="17" spans="2:12" ht="35.1" customHeight="1">
      <c r="B17" s="1357" t="s">
        <v>54</v>
      </c>
      <c r="C17" s="1358"/>
      <c r="D17" s="1358"/>
      <c r="E17" s="1372">
        <f>基本情報!E49</f>
        <v>0</v>
      </c>
      <c r="F17" s="1336"/>
      <c r="G17" s="1336">
        <f>基本情報!E52</f>
        <v>0</v>
      </c>
      <c r="H17" s="1336"/>
      <c r="I17" s="1336">
        <f>基本情報!E54</f>
        <v>0</v>
      </c>
      <c r="J17" s="1337"/>
    </row>
    <row r="20" spans="2:12" ht="21" customHeight="1">
      <c r="B20" s="2" t="s">
        <v>540</v>
      </c>
    </row>
    <row r="21" spans="2:12" ht="13.5" customHeight="1">
      <c r="B21" s="14"/>
      <c r="C21" s="1344" t="s">
        <v>460</v>
      </c>
      <c r="D21" s="1344"/>
      <c r="E21" s="1345"/>
      <c r="F21" s="1440" t="str">
        <f>基本情報!E5</f>
        <v/>
      </c>
      <c r="G21" s="1441"/>
      <c r="H21" s="1441"/>
      <c r="I21" s="1441"/>
      <c r="J21" s="1442"/>
    </row>
    <row r="22" spans="2:12" ht="24" customHeight="1">
      <c r="B22" s="16"/>
      <c r="C22" s="1333" t="s">
        <v>461</v>
      </c>
      <c r="D22" s="1333"/>
      <c r="E22" s="1334"/>
      <c r="F22" s="1443">
        <f>基本情報!E6</f>
        <v>0</v>
      </c>
      <c r="G22" s="1444"/>
      <c r="H22" s="1444"/>
      <c r="I22" s="1444"/>
      <c r="J22" s="1445"/>
    </row>
    <row r="23" spans="2:12" ht="13.5" customHeight="1">
      <c r="B23" s="14"/>
      <c r="C23" s="1344" t="s">
        <v>460</v>
      </c>
      <c r="D23" s="1344"/>
      <c r="E23" s="1345"/>
      <c r="F23" s="1346" t="str">
        <f>ASC(PHONETIC(基本情報!E9))</f>
        <v/>
      </c>
      <c r="G23" s="1352"/>
      <c r="H23" s="1347" t="str">
        <f>ASC(PHONETIC(基本情報!E11))</f>
        <v/>
      </c>
      <c r="I23" s="1352"/>
      <c r="J23" s="1353"/>
    </row>
    <row r="24" spans="2:12" ht="24" customHeight="1">
      <c r="B24" s="16"/>
      <c r="C24" s="1333" t="s">
        <v>462</v>
      </c>
      <c r="D24" s="1333"/>
      <c r="E24" s="1334"/>
      <c r="F24" s="1354">
        <f>基本情報!E9</f>
        <v>0</v>
      </c>
      <c r="G24" s="1355"/>
      <c r="H24" s="1355">
        <f>基本情報!E11</f>
        <v>0</v>
      </c>
      <c r="I24" s="1355"/>
      <c r="J24" s="1356"/>
    </row>
    <row r="25" spans="2:12" ht="30" customHeight="1">
      <c r="B25" s="16"/>
      <c r="C25" s="1326" t="s">
        <v>555</v>
      </c>
      <c r="D25" s="1326"/>
      <c r="E25" s="104"/>
      <c r="F25" s="182">
        <f>基本情報!E7</f>
        <v>0</v>
      </c>
      <c r="G25" s="1446">
        <f>基本情報!E8</f>
        <v>0</v>
      </c>
      <c r="H25" s="1447"/>
      <c r="I25" s="1447"/>
      <c r="J25" s="1448"/>
    </row>
    <row r="26" spans="2:12" ht="24" customHeight="1">
      <c r="B26" s="1329"/>
      <c r="C26" s="1331" t="s">
        <v>465</v>
      </c>
      <c r="D26" s="1332"/>
      <c r="E26" s="105" t="s">
        <v>64</v>
      </c>
      <c r="F26" s="1451">
        <f>基本情報!E18</f>
        <v>0</v>
      </c>
      <c r="G26" s="1053"/>
      <c r="H26" s="1053"/>
      <c r="I26" s="1053"/>
      <c r="J26" s="1054"/>
    </row>
    <row r="27" spans="2:12" ht="24" customHeight="1">
      <c r="B27" s="1330"/>
      <c r="C27" s="1333"/>
      <c r="D27" s="1334"/>
      <c r="E27" s="105" t="s">
        <v>65</v>
      </c>
      <c r="F27" s="1451">
        <f>基本情報!E19</f>
        <v>0</v>
      </c>
      <c r="G27" s="1446"/>
      <c r="H27" s="1446"/>
      <c r="I27" s="1446"/>
      <c r="J27" s="1452"/>
    </row>
    <row r="28" spans="2:12" ht="30" customHeight="1">
      <c r="B28" s="15"/>
      <c r="C28" s="1326" t="s">
        <v>463</v>
      </c>
      <c r="D28" s="1326"/>
      <c r="E28" s="1339"/>
      <c r="F28" s="1449">
        <f>基本情報!E20</f>
        <v>0</v>
      </c>
      <c r="G28" s="1450"/>
      <c r="H28" s="33" t="s">
        <v>11</v>
      </c>
      <c r="I28" s="38"/>
      <c r="J28" s="39"/>
      <c r="K28" s="30"/>
      <c r="L28" s="30"/>
    </row>
    <row r="29" spans="2:12" ht="30" customHeight="1">
      <c r="B29" s="15"/>
      <c r="C29" s="1326" t="s">
        <v>464</v>
      </c>
      <c r="D29" s="1326"/>
      <c r="E29" s="1339"/>
      <c r="F29" s="1342">
        <f>基本情報!E21</f>
        <v>0</v>
      </c>
      <c r="G29" s="1343"/>
      <c r="H29" s="31" t="s">
        <v>34</v>
      </c>
      <c r="I29" s="38"/>
      <c r="J29" s="32"/>
      <c r="K29" s="30"/>
      <c r="L29" s="30"/>
    </row>
    <row r="30" spans="2:12" ht="5.25" customHeight="1">
      <c r="C30" s="12"/>
      <c r="D30" s="12"/>
      <c r="E30" s="12"/>
      <c r="F30" s="40"/>
      <c r="G30" s="30"/>
      <c r="H30" s="41"/>
      <c r="I30" s="41"/>
      <c r="J30" s="30"/>
      <c r="K30" s="30"/>
      <c r="L30" s="30"/>
    </row>
    <row r="31" spans="2:12">
      <c r="C31" s="106" t="s">
        <v>468</v>
      </c>
      <c r="E31" s="42"/>
      <c r="F31" s="43"/>
      <c r="G31" s="43"/>
    </row>
    <row r="32" spans="2:12">
      <c r="C32" s="91" t="s">
        <v>466</v>
      </c>
      <c r="E32" s="44"/>
      <c r="F32" s="43"/>
      <c r="G32" s="43"/>
    </row>
    <row r="33" spans="2:27">
      <c r="C33" s="106" t="s">
        <v>467</v>
      </c>
      <c r="E33" s="44"/>
      <c r="F33" s="45"/>
      <c r="G33" s="45"/>
    </row>
    <row r="34" spans="2:27">
      <c r="C34" s="106"/>
      <c r="E34" s="44"/>
      <c r="F34" s="45"/>
      <c r="G34" s="45"/>
    </row>
    <row r="36" spans="2:27" ht="18" customHeight="1">
      <c r="B36" s="2" t="s">
        <v>69</v>
      </c>
    </row>
    <row r="37" spans="2:27" ht="18" customHeight="1">
      <c r="B37" s="49" t="s">
        <v>70</v>
      </c>
    </row>
    <row r="38" spans="2:27" ht="14.25" customHeight="1"/>
    <row r="39" spans="2:27" ht="18" customHeight="1">
      <c r="B39" s="2" t="s">
        <v>366</v>
      </c>
    </row>
    <row r="40" spans="2:27" ht="18" customHeight="1">
      <c r="D40" s="1032" t="s">
        <v>398</v>
      </c>
      <c r="E40" s="1032"/>
      <c r="F40" s="11"/>
      <c r="G40" s="145" t="str">
        <f>IF(G51="","",ROUNDDOWN(SUM(G53,G61,G69),0))</f>
        <v/>
      </c>
      <c r="H40" s="2" t="s">
        <v>55</v>
      </c>
      <c r="M40" s="50"/>
    </row>
    <row r="41" spans="2:27" ht="18" customHeight="1">
      <c r="D41" s="11"/>
      <c r="E41" s="11"/>
      <c r="F41" s="11"/>
      <c r="G41" s="147"/>
      <c r="M41" s="50"/>
    </row>
    <row r="42" spans="2:27" ht="13.5" customHeight="1">
      <c r="B42" s="36" t="s">
        <v>472</v>
      </c>
      <c r="C42" s="36"/>
      <c r="D42" s="36"/>
      <c r="E42" s="148"/>
      <c r="F42" s="11"/>
    </row>
    <row r="43" spans="2:27" ht="13.5" customHeight="1">
      <c r="B43" s="36"/>
      <c r="C43" s="36" t="s">
        <v>474</v>
      </c>
      <c r="D43" s="149" t="s">
        <v>374</v>
      </c>
      <c r="E43" s="148"/>
      <c r="F43" s="11"/>
      <c r="G43" s="1453"/>
      <c r="H43" s="1453"/>
      <c r="M43" s="95" t="s">
        <v>500</v>
      </c>
      <c r="O43" s="2" t="s">
        <v>473</v>
      </c>
    </row>
    <row r="44" spans="2:27" ht="13.5" customHeight="1">
      <c r="B44" s="36"/>
      <c r="C44" s="36"/>
      <c r="D44" s="149"/>
      <c r="E44" s="11"/>
      <c r="F44" s="11"/>
      <c r="O44" s="2" t="s">
        <v>475</v>
      </c>
    </row>
    <row r="45" spans="2:27" ht="13.5" customHeight="1">
      <c r="B45" s="36"/>
      <c r="C45" s="36"/>
      <c r="D45" s="150"/>
      <c r="O45" s="2" t="s">
        <v>113</v>
      </c>
    </row>
    <row r="46" spans="2:27" ht="18" customHeight="1">
      <c r="B46" s="36" t="s">
        <v>476</v>
      </c>
      <c r="C46" s="36"/>
      <c r="D46" s="36"/>
    </row>
    <row r="47" spans="2:27" ht="18" customHeight="1">
      <c r="C47" s="3" t="s">
        <v>451</v>
      </c>
      <c r="D47" s="1287" t="s">
        <v>3027</v>
      </c>
      <c r="E47" s="1288"/>
      <c r="F47" s="1289"/>
      <c r="G47" s="1290"/>
      <c r="H47" s="1291"/>
      <c r="I47" s="1292"/>
      <c r="L47" s="50"/>
      <c r="M47" s="785"/>
      <c r="N47" s="785"/>
      <c r="O47" s="785"/>
      <c r="P47" s="785"/>
      <c r="Q47" s="785"/>
      <c r="R47" s="785"/>
      <c r="S47" s="785"/>
      <c r="T47" s="785"/>
      <c r="U47" s="238"/>
      <c r="V47" s="50"/>
      <c r="W47" s="50"/>
      <c r="X47" s="50"/>
      <c r="Y47" s="27"/>
      <c r="Z47" s="27"/>
      <c r="AA47" s="27"/>
    </row>
    <row r="48" spans="2:27" ht="17.100000000000001" customHeight="1">
      <c r="C48" s="3"/>
      <c r="D48" s="1256" t="s">
        <v>81</v>
      </c>
      <c r="E48" s="1257"/>
      <c r="F48" s="1258"/>
      <c r="G48" s="1259"/>
      <c r="H48" s="1282"/>
      <c r="I48" s="1283"/>
    </row>
    <row r="49" spans="3:27" ht="17.100000000000001" customHeight="1">
      <c r="D49" s="1256" t="s">
        <v>79</v>
      </c>
      <c r="E49" s="1257"/>
      <c r="F49" s="1258"/>
      <c r="G49" s="1259"/>
      <c r="H49" s="1282"/>
      <c r="I49" s="1283"/>
    </row>
    <row r="50" spans="3:27" ht="17.100000000000001" customHeight="1">
      <c r="D50" s="1256" t="s">
        <v>2492</v>
      </c>
      <c r="E50" s="1257"/>
      <c r="F50" s="1258"/>
      <c r="G50" s="1259"/>
      <c r="H50" s="1260"/>
      <c r="I50" s="1261"/>
      <c r="L50" s="50"/>
      <c r="M50" s="50"/>
      <c r="N50" s="50"/>
      <c r="O50" s="50"/>
      <c r="P50" s="50"/>
      <c r="Q50" s="50"/>
      <c r="R50" s="50"/>
      <c r="S50" s="50"/>
      <c r="T50" s="50"/>
      <c r="U50" s="50"/>
      <c r="V50" s="50"/>
      <c r="W50" s="50"/>
      <c r="X50" s="50"/>
      <c r="Y50" s="27"/>
      <c r="Z50" s="27"/>
      <c r="AA50" s="27"/>
    </row>
    <row r="51" spans="3:27" ht="17.100000000000001" customHeight="1">
      <c r="D51" s="1256" t="s">
        <v>343</v>
      </c>
      <c r="E51" s="1257"/>
      <c r="F51" s="1258"/>
      <c r="G51" s="1383"/>
      <c r="H51" s="1384"/>
      <c r="I51" s="1385"/>
      <c r="J51" s="2" t="s">
        <v>55</v>
      </c>
    </row>
    <row r="52" spans="3:27" ht="17.100000000000001" customHeight="1">
      <c r="D52" s="1256" t="s">
        <v>349</v>
      </c>
      <c r="E52" s="1257"/>
      <c r="F52" s="1258"/>
      <c r="G52" s="1268"/>
      <c r="H52" s="1269"/>
      <c r="I52" s="1270"/>
      <c r="J52" s="2" t="s">
        <v>74</v>
      </c>
    </row>
    <row r="53" spans="3:27" ht="17.100000000000001" customHeight="1">
      <c r="D53" s="1284" t="s">
        <v>57</v>
      </c>
      <c r="E53" s="1285"/>
      <c r="F53" s="1286"/>
      <c r="G53" s="1425" t="str">
        <f>IF(G51="","",ROUNDDOWN(G51*G52,2))</f>
        <v/>
      </c>
      <c r="H53" s="1426"/>
      <c r="I53" s="1427"/>
      <c r="J53" s="2" t="s">
        <v>55</v>
      </c>
    </row>
    <row r="54" spans="3:27" ht="13.5" customHeight="1"/>
    <row r="55" spans="3:27" ht="18" customHeight="1">
      <c r="C55" s="3" t="s">
        <v>452</v>
      </c>
      <c r="D55" s="1287" t="s">
        <v>3027</v>
      </c>
      <c r="E55" s="1288"/>
      <c r="F55" s="1289"/>
      <c r="G55" s="1290"/>
      <c r="H55" s="1291"/>
      <c r="I55" s="1292"/>
      <c r="L55" s="50"/>
      <c r="M55" s="785"/>
      <c r="N55" s="785"/>
      <c r="O55" s="785"/>
      <c r="P55" s="785"/>
      <c r="Q55" s="785"/>
      <c r="R55" s="785"/>
      <c r="S55" s="785"/>
      <c r="T55" s="785"/>
      <c r="U55" s="238"/>
      <c r="V55" s="50"/>
      <c r="W55" s="50"/>
      <c r="X55" s="50"/>
      <c r="Y55" s="27"/>
      <c r="Z55" s="27"/>
      <c r="AA55" s="27"/>
    </row>
    <row r="56" spans="3:27" ht="17.100000000000001" customHeight="1">
      <c r="C56" s="3"/>
      <c r="D56" s="1256" t="s">
        <v>81</v>
      </c>
      <c r="E56" s="1257"/>
      <c r="F56" s="1258"/>
      <c r="G56" s="1259"/>
      <c r="H56" s="1282"/>
      <c r="I56" s="1283"/>
    </row>
    <row r="57" spans="3:27" ht="17.100000000000001" customHeight="1">
      <c r="D57" s="1256" t="s">
        <v>79</v>
      </c>
      <c r="E57" s="1257"/>
      <c r="F57" s="1258"/>
      <c r="G57" s="1259"/>
      <c r="H57" s="1282"/>
      <c r="I57" s="1283"/>
    </row>
    <row r="58" spans="3:27" ht="17.100000000000001" customHeight="1">
      <c r="D58" s="1256" t="s">
        <v>2492</v>
      </c>
      <c r="E58" s="1257"/>
      <c r="F58" s="1258"/>
      <c r="G58" s="1259"/>
      <c r="H58" s="1260"/>
      <c r="I58" s="1261"/>
      <c r="L58" s="50"/>
      <c r="M58" s="50"/>
      <c r="N58" s="50"/>
      <c r="O58" s="50"/>
      <c r="P58" s="50"/>
      <c r="Q58" s="50"/>
      <c r="R58" s="50"/>
      <c r="S58" s="50"/>
      <c r="T58" s="50"/>
      <c r="U58" s="50"/>
      <c r="V58" s="50"/>
      <c r="W58" s="50"/>
      <c r="X58" s="50"/>
      <c r="Y58" s="27"/>
      <c r="Z58" s="27"/>
      <c r="AA58" s="27"/>
    </row>
    <row r="59" spans="3:27" ht="17.100000000000001" customHeight="1">
      <c r="D59" s="1256" t="s">
        <v>343</v>
      </c>
      <c r="E59" s="1257"/>
      <c r="F59" s="1258"/>
      <c r="G59" s="1383"/>
      <c r="H59" s="1384"/>
      <c r="I59" s="1385"/>
      <c r="J59" s="2" t="s">
        <v>55</v>
      </c>
    </row>
    <row r="60" spans="3:27" ht="17.100000000000001" customHeight="1">
      <c r="D60" s="1256" t="s">
        <v>349</v>
      </c>
      <c r="E60" s="1257"/>
      <c r="F60" s="1258"/>
      <c r="G60" s="1268"/>
      <c r="H60" s="1269"/>
      <c r="I60" s="1270"/>
      <c r="J60" s="2" t="s">
        <v>74</v>
      </c>
    </row>
    <row r="61" spans="3:27" ht="17.100000000000001" customHeight="1">
      <c r="D61" s="1284" t="s">
        <v>57</v>
      </c>
      <c r="E61" s="1285"/>
      <c r="F61" s="1286"/>
      <c r="G61" s="1425" t="str">
        <f>IF(G59="","",ROUNDDOWN(G59*G60,2))</f>
        <v/>
      </c>
      <c r="H61" s="1426"/>
      <c r="I61" s="1427"/>
      <c r="J61" s="2" t="s">
        <v>55</v>
      </c>
    </row>
    <row r="62" spans="3:27" ht="13.5" customHeight="1"/>
    <row r="63" spans="3:27" ht="18" customHeight="1">
      <c r="C63" s="3" t="s">
        <v>2873</v>
      </c>
      <c r="D63" s="1287" t="s">
        <v>3027</v>
      </c>
      <c r="E63" s="1288"/>
      <c r="F63" s="1289"/>
      <c r="G63" s="1290"/>
      <c r="H63" s="1291"/>
      <c r="I63" s="1292"/>
      <c r="L63" s="50"/>
      <c r="M63" s="785"/>
      <c r="N63" s="785"/>
      <c r="O63" s="785"/>
      <c r="P63" s="785"/>
      <c r="Q63" s="785"/>
      <c r="R63" s="785"/>
      <c r="S63" s="785"/>
      <c r="T63" s="785"/>
      <c r="U63" s="238"/>
      <c r="V63" s="50"/>
      <c r="W63" s="50"/>
      <c r="X63" s="50"/>
      <c r="Y63" s="27"/>
      <c r="Z63" s="27"/>
      <c r="AA63" s="27"/>
    </row>
    <row r="64" spans="3:27" ht="17.100000000000001" customHeight="1">
      <c r="C64" s="3"/>
      <c r="D64" s="1256" t="s">
        <v>81</v>
      </c>
      <c r="E64" s="1257"/>
      <c r="F64" s="1258"/>
      <c r="G64" s="1259"/>
      <c r="H64" s="1282"/>
      <c r="I64" s="1283"/>
    </row>
    <row r="65" spans="2:27" ht="17.100000000000001" customHeight="1">
      <c r="D65" s="1256" t="s">
        <v>79</v>
      </c>
      <c r="E65" s="1257"/>
      <c r="F65" s="1258"/>
      <c r="G65" s="1259"/>
      <c r="H65" s="1282"/>
      <c r="I65" s="1283"/>
    </row>
    <row r="66" spans="2:27" ht="17.100000000000001" customHeight="1">
      <c r="D66" s="1256" t="s">
        <v>2492</v>
      </c>
      <c r="E66" s="1257"/>
      <c r="F66" s="1258"/>
      <c r="G66" s="1259"/>
      <c r="H66" s="1260"/>
      <c r="I66" s="1261"/>
      <c r="L66" s="50"/>
      <c r="M66" s="50"/>
      <c r="N66" s="50"/>
      <c r="O66" s="50"/>
      <c r="P66" s="50"/>
      <c r="Q66" s="50"/>
      <c r="R66" s="50"/>
      <c r="S66" s="50"/>
      <c r="T66" s="50"/>
      <c r="U66" s="50"/>
      <c r="V66" s="50"/>
      <c r="W66" s="50"/>
      <c r="X66" s="50"/>
      <c r="Y66" s="27"/>
      <c r="Z66" s="27"/>
      <c r="AA66" s="27"/>
    </row>
    <row r="67" spans="2:27" ht="17.100000000000001" customHeight="1">
      <c r="D67" s="1256" t="s">
        <v>343</v>
      </c>
      <c r="E67" s="1257"/>
      <c r="F67" s="1258"/>
      <c r="G67" s="1383"/>
      <c r="H67" s="1384"/>
      <c r="I67" s="1385"/>
      <c r="J67" s="2" t="s">
        <v>55</v>
      </c>
    </row>
    <row r="68" spans="2:27" ht="17.100000000000001" customHeight="1">
      <c r="D68" s="1256" t="s">
        <v>349</v>
      </c>
      <c r="E68" s="1257"/>
      <c r="F68" s="1258"/>
      <c r="G68" s="1268"/>
      <c r="H68" s="1269"/>
      <c r="I68" s="1270"/>
      <c r="J68" s="2" t="s">
        <v>74</v>
      </c>
    </row>
    <row r="69" spans="2:27" ht="17.100000000000001" customHeight="1">
      <c r="D69" s="1284" t="s">
        <v>57</v>
      </c>
      <c r="E69" s="1285"/>
      <c r="F69" s="1286"/>
      <c r="G69" s="1425" t="str">
        <f>IF(G67="","",ROUNDDOWN(G67*G68,2))</f>
        <v/>
      </c>
      <c r="H69" s="1426"/>
      <c r="I69" s="1427"/>
      <c r="J69" s="2" t="s">
        <v>55</v>
      </c>
    </row>
    <row r="70" spans="2:27" ht="13.5" customHeight="1"/>
    <row r="71" spans="2:27" ht="13.5" customHeight="1"/>
    <row r="72" spans="2:27" ht="18" customHeight="1">
      <c r="B72" s="2" t="s">
        <v>477</v>
      </c>
      <c r="M72" s="50"/>
    </row>
    <row r="73" spans="2:27" ht="18" customHeight="1">
      <c r="C73" s="3" t="s">
        <v>451</v>
      </c>
      <c r="D73" s="1287" t="s">
        <v>3027</v>
      </c>
      <c r="E73" s="1288"/>
      <c r="F73" s="1289"/>
      <c r="G73" s="1290"/>
      <c r="H73" s="1291"/>
      <c r="I73" s="1292"/>
      <c r="L73" s="50"/>
      <c r="M73" s="785"/>
      <c r="N73" s="785"/>
      <c r="O73" s="785"/>
      <c r="P73" s="785"/>
      <c r="Q73" s="785"/>
      <c r="R73" s="785"/>
      <c r="S73" s="785"/>
      <c r="T73" s="785"/>
      <c r="U73" s="238"/>
      <c r="V73" s="50"/>
      <c r="W73" s="50"/>
      <c r="X73" s="50"/>
      <c r="Y73" s="27"/>
      <c r="Z73" s="27"/>
      <c r="AA73" s="27"/>
    </row>
    <row r="74" spans="2:27" ht="17.100000000000001" customHeight="1">
      <c r="C74" s="3"/>
      <c r="D74" s="1256" t="s">
        <v>81</v>
      </c>
      <c r="E74" s="1257"/>
      <c r="F74" s="1258"/>
      <c r="G74" s="1259"/>
      <c r="H74" s="1282"/>
      <c r="I74" s="1283"/>
    </row>
    <row r="75" spans="2:27" ht="17.100000000000001" customHeight="1">
      <c r="D75" s="1256" t="s">
        <v>79</v>
      </c>
      <c r="E75" s="1257"/>
      <c r="F75" s="1258"/>
      <c r="G75" s="1259"/>
      <c r="H75" s="1282"/>
      <c r="I75" s="1283"/>
    </row>
    <row r="76" spans="2:27" ht="17.100000000000001" customHeight="1">
      <c r="D76" s="1256" t="s">
        <v>2492</v>
      </c>
      <c r="E76" s="1257"/>
      <c r="F76" s="1258"/>
      <c r="G76" s="1259"/>
      <c r="H76" s="1260"/>
      <c r="I76" s="1261"/>
      <c r="L76" s="50"/>
      <c r="M76" s="50"/>
      <c r="N76" s="50"/>
      <c r="O76" s="50"/>
      <c r="P76" s="50"/>
      <c r="Q76" s="50"/>
      <c r="R76" s="50"/>
      <c r="S76" s="50"/>
      <c r="T76" s="50"/>
      <c r="U76" s="50"/>
      <c r="V76" s="50"/>
      <c r="W76" s="50"/>
      <c r="X76" s="50"/>
      <c r="Y76" s="27"/>
      <c r="Z76" s="27"/>
      <c r="AA76" s="27"/>
    </row>
    <row r="77" spans="2:27" ht="17.100000000000001" customHeight="1">
      <c r="D77" s="1256" t="s">
        <v>343</v>
      </c>
      <c r="E77" s="1257"/>
      <c r="F77" s="1258"/>
      <c r="G77" s="1383"/>
      <c r="H77" s="1384"/>
      <c r="I77" s="1385"/>
      <c r="J77" s="2" t="s">
        <v>55</v>
      </c>
    </row>
    <row r="78" spans="2:27" ht="17.100000000000001" customHeight="1">
      <c r="D78" s="1256" t="s">
        <v>349</v>
      </c>
      <c r="E78" s="1257"/>
      <c r="F78" s="1258"/>
      <c r="G78" s="1268"/>
      <c r="H78" s="1269"/>
      <c r="I78" s="1270"/>
      <c r="J78" s="2" t="s">
        <v>74</v>
      </c>
    </row>
    <row r="79" spans="2:27" ht="17.100000000000001" customHeight="1">
      <c r="D79" s="1284" t="s">
        <v>57</v>
      </c>
      <c r="E79" s="1285"/>
      <c r="F79" s="1286"/>
      <c r="G79" s="1425" t="str">
        <f>IF(G77="","",ROUNDDOWN(G77*G78,2))</f>
        <v/>
      </c>
      <c r="H79" s="1426"/>
      <c r="I79" s="1427"/>
      <c r="J79" s="2" t="s">
        <v>55</v>
      </c>
    </row>
    <row r="80" spans="2:27" ht="13.5" customHeight="1"/>
    <row r="81" spans="3:27" ht="18" customHeight="1">
      <c r="C81" s="3" t="s">
        <v>452</v>
      </c>
      <c r="D81" s="1287" t="s">
        <v>3027</v>
      </c>
      <c r="E81" s="1288"/>
      <c r="F81" s="1289"/>
      <c r="G81" s="1290"/>
      <c r="H81" s="1291"/>
      <c r="I81" s="1292"/>
      <c r="L81" s="50"/>
      <c r="M81" s="785"/>
      <c r="N81" s="785"/>
      <c r="O81" s="785"/>
      <c r="P81" s="785"/>
      <c r="Q81" s="785"/>
      <c r="R81" s="785"/>
      <c r="S81" s="785"/>
      <c r="T81" s="785"/>
      <c r="U81" s="238"/>
      <c r="V81" s="50"/>
      <c r="W81" s="50"/>
      <c r="X81" s="50"/>
      <c r="Y81" s="27"/>
      <c r="Z81" s="27"/>
      <c r="AA81" s="27"/>
    </row>
    <row r="82" spans="3:27" ht="17.100000000000001" customHeight="1">
      <c r="C82" s="3"/>
      <c r="D82" s="1256" t="s">
        <v>81</v>
      </c>
      <c r="E82" s="1257"/>
      <c r="F82" s="1258"/>
      <c r="G82" s="1259"/>
      <c r="H82" s="1282"/>
      <c r="I82" s="1283"/>
    </row>
    <row r="83" spans="3:27" ht="17.100000000000001" customHeight="1">
      <c r="D83" s="1256" t="s">
        <v>79</v>
      </c>
      <c r="E83" s="1257"/>
      <c r="F83" s="1258"/>
      <c r="G83" s="1259"/>
      <c r="H83" s="1282"/>
      <c r="I83" s="1283"/>
    </row>
    <row r="84" spans="3:27" ht="17.100000000000001" customHeight="1">
      <c r="D84" s="1256" t="s">
        <v>2492</v>
      </c>
      <c r="E84" s="1257"/>
      <c r="F84" s="1258"/>
      <c r="G84" s="1259"/>
      <c r="H84" s="1260"/>
      <c r="I84" s="1261"/>
      <c r="L84" s="50"/>
      <c r="M84" s="50"/>
      <c r="N84" s="50"/>
      <c r="O84" s="50"/>
      <c r="P84" s="50"/>
      <c r="Q84" s="50"/>
      <c r="R84" s="50"/>
      <c r="S84" s="50"/>
      <c r="T84" s="50"/>
      <c r="U84" s="50"/>
      <c r="V84" s="50"/>
      <c r="W84" s="50"/>
      <c r="X84" s="50"/>
      <c r="Y84" s="27"/>
      <c r="Z84" s="27"/>
      <c r="AA84" s="27"/>
    </row>
    <row r="85" spans="3:27" ht="17.100000000000001" customHeight="1">
      <c r="D85" s="1256" t="s">
        <v>343</v>
      </c>
      <c r="E85" s="1257"/>
      <c r="F85" s="1258"/>
      <c r="G85" s="1383"/>
      <c r="H85" s="1384"/>
      <c r="I85" s="1385"/>
      <c r="J85" s="2" t="s">
        <v>55</v>
      </c>
    </row>
    <row r="86" spans="3:27" ht="17.100000000000001" customHeight="1">
      <c r="D86" s="1256" t="s">
        <v>349</v>
      </c>
      <c r="E86" s="1257"/>
      <c r="F86" s="1258"/>
      <c r="G86" s="1268"/>
      <c r="H86" s="1269"/>
      <c r="I86" s="1270"/>
      <c r="J86" s="2" t="s">
        <v>74</v>
      </c>
    </row>
    <row r="87" spans="3:27" ht="17.100000000000001" customHeight="1">
      <c r="D87" s="1284" t="s">
        <v>57</v>
      </c>
      <c r="E87" s="1285"/>
      <c r="F87" s="1286"/>
      <c r="G87" s="1425" t="str">
        <f>IF(G85="","",ROUNDDOWN(G85*G86,2))</f>
        <v/>
      </c>
      <c r="H87" s="1426"/>
      <c r="I87" s="1427"/>
      <c r="J87" s="2" t="s">
        <v>55</v>
      </c>
    </row>
    <row r="88" spans="3:27" ht="14.25" customHeight="1"/>
    <row r="89" spans="3:27" ht="18" customHeight="1">
      <c r="C89" s="3" t="s">
        <v>2873</v>
      </c>
      <c r="D89" s="1287" t="s">
        <v>3027</v>
      </c>
      <c r="E89" s="1288"/>
      <c r="F89" s="1289"/>
      <c r="G89" s="1290"/>
      <c r="H89" s="1291"/>
      <c r="I89" s="1292"/>
      <c r="L89" s="50"/>
      <c r="M89" s="785"/>
      <c r="N89" s="785"/>
      <c r="O89" s="785"/>
      <c r="P89" s="785"/>
      <c r="Q89" s="785"/>
      <c r="R89" s="785"/>
      <c r="S89" s="785"/>
      <c r="T89" s="785"/>
      <c r="U89" s="238"/>
      <c r="V89" s="50"/>
      <c r="W89" s="50"/>
      <c r="X89" s="50"/>
      <c r="Y89" s="27"/>
      <c r="Z89" s="27"/>
      <c r="AA89" s="27"/>
    </row>
    <row r="90" spans="3:27" ht="17.100000000000001" customHeight="1">
      <c r="C90" s="3"/>
      <c r="D90" s="1256" t="s">
        <v>81</v>
      </c>
      <c r="E90" s="1257"/>
      <c r="F90" s="1258"/>
      <c r="G90" s="1259"/>
      <c r="H90" s="1282"/>
      <c r="I90" s="1283"/>
    </row>
    <row r="91" spans="3:27" ht="17.100000000000001" customHeight="1">
      <c r="D91" s="1256" t="s">
        <v>79</v>
      </c>
      <c r="E91" s="1257"/>
      <c r="F91" s="1258"/>
      <c r="G91" s="1259"/>
      <c r="H91" s="1282"/>
      <c r="I91" s="1283"/>
    </row>
    <row r="92" spans="3:27" ht="17.100000000000001" customHeight="1">
      <c r="D92" s="1256" t="s">
        <v>2492</v>
      </c>
      <c r="E92" s="1257"/>
      <c r="F92" s="1258"/>
      <c r="G92" s="1259"/>
      <c r="H92" s="1260"/>
      <c r="I92" s="1261"/>
      <c r="L92" s="50"/>
      <c r="M92" s="50"/>
      <c r="N92" s="50"/>
      <c r="O92" s="50"/>
      <c r="P92" s="50"/>
      <c r="Q92" s="50"/>
      <c r="R92" s="50"/>
      <c r="S92" s="50"/>
      <c r="T92" s="50"/>
      <c r="U92" s="50"/>
      <c r="V92" s="50"/>
      <c r="W92" s="50"/>
      <c r="X92" s="50"/>
      <c r="Y92" s="27"/>
      <c r="Z92" s="27"/>
      <c r="AA92" s="27"/>
    </row>
    <row r="93" spans="3:27" ht="17.100000000000001" customHeight="1">
      <c r="D93" s="1256" t="s">
        <v>343</v>
      </c>
      <c r="E93" s="1257"/>
      <c r="F93" s="1258"/>
      <c r="G93" s="1383"/>
      <c r="H93" s="1384"/>
      <c r="I93" s="1385"/>
      <c r="J93" s="2" t="s">
        <v>55</v>
      </c>
    </row>
    <row r="94" spans="3:27" ht="17.100000000000001" customHeight="1">
      <c r="D94" s="1256" t="s">
        <v>349</v>
      </c>
      <c r="E94" s="1257"/>
      <c r="F94" s="1258"/>
      <c r="G94" s="1268"/>
      <c r="H94" s="1269"/>
      <c r="I94" s="1270"/>
      <c r="J94" s="2" t="s">
        <v>74</v>
      </c>
    </row>
    <row r="95" spans="3:27" ht="17.100000000000001" customHeight="1">
      <c r="D95" s="1284" t="s">
        <v>57</v>
      </c>
      <c r="E95" s="1285"/>
      <c r="F95" s="1286"/>
      <c r="G95" s="1425" t="str">
        <f>IF(G93="","",ROUNDDOWN(G93*G94,2))</f>
        <v/>
      </c>
      <c r="H95" s="1426"/>
      <c r="I95" s="1427"/>
      <c r="J95" s="2" t="s">
        <v>55</v>
      </c>
    </row>
    <row r="96" spans="3:27" ht="13.5" customHeight="1"/>
    <row r="97" spans="2:27" ht="13.5" customHeight="1"/>
    <row r="98" spans="2:27" ht="18" customHeight="1">
      <c r="B98" s="2" t="s">
        <v>478</v>
      </c>
      <c r="M98" s="50"/>
    </row>
    <row r="99" spans="2:27" ht="18" customHeight="1">
      <c r="C99" s="3" t="s">
        <v>451</v>
      </c>
      <c r="D99" s="1287" t="s">
        <v>3027</v>
      </c>
      <c r="E99" s="1288"/>
      <c r="F99" s="1289"/>
      <c r="G99" s="1290"/>
      <c r="H99" s="1291"/>
      <c r="I99" s="1292"/>
      <c r="L99" s="50"/>
      <c r="M99" s="785"/>
      <c r="N99" s="785"/>
      <c r="O99" s="785"/>
      <c r="P99" s="785"/>
      <c r="Q99" s="785"/>
      <c r="R99" s="785"/>
      <c r="S99" s="785"/>
      <c r="T99" s="785"/>
      <c r="U99" s="238"/>
      <c r="V99" s="50"/>
      <c r="W99" s="50"/>
      <c r="X99" s="50"/>
      <c r="Y99" s="27"/>
      <c r="Z99" s="27"/>
      <c r="AA99" s="27"/>
    </row>
    <row r="100" spans="2:27" ht="17.100000000000001" customHeight="1">
      <c r="C100" s="3"/>
      <c r="D100" s="1256" t="s">
        <v>81</v>
      </c>
      <c r="E100" s="1257"/>
      <c r="F100" s="1258"/>
      <c r="G100" s="1259"/>
      <c r="H100" s="1282"/>
      <c r="I100" s="1283"/>
    </row>
    <row r="101" spans="2:27" ht="17.100000000000001" customHeight="1">
      <c r="D101" s="1256" t="s">
        <v>79</v>
      </c>
      <c r="E101" s="1257"/>
      <c r="F101" s="1258"/>
      <c r="G101" s="1259"/>
      <c r="H101" s="1282"/>
      <c r="I101" s="1283"/>
      <c r="J101" s="160"/>
    </row>
    <row r="102" spans="2:27" ht="17.100000000000001" customHeight="1">
      <c r="D102" s="1256" t="s">
        <v>2492</v>
      </c>
      <c r="E102" s="1257"/>
      <c r="F102" s="1258"/>
      <c r="G102" s="1259"/>
      <c r="H102" s="1260"/>
      <c r="I102" s="1261"/>
      <c r="L102" s="50"/>
      <c r="M102" s="50"/>
      <c r="N102" s="50"/>
      <c r="O102" s="50"/>
      <c r="P102" s="50"/>
      <c r="Q102" s="50"/>
      <c r="R102" s="50"/>
      <c r="S102" s="50"/>
      <c r="T102" s="50"/>
      <c r="U102" s="50"/>
      <c r="V102" s="50"/>
      <c r="W102" s="50"/>
      <c r="X102" s="50"/>
      <c r="Y102" s="27"/>
      <c r="Z102" s="27"/>
      <c r="AA102" s="27"/>
    </row>
    <row r="103" spans="2:27" ht="17.100000000000001" customHeight="1">
      <c r="D103" s="1256" t="s">
        <v>367</v>
      </c>
      <c r="E103" s="1257"/>
      <c r="F103" s="1258"/>
      <c r="G103" s="1259"/>
      <c r="H103" s="1282"/>
      <c r="I103" s="1283"/>
    </row>
    <row r="104" spans="2:27" ht="17.100000000000001" customHeight="1">
      <c r="D104" s="1256" t="s">
        <v>368</v>
      </c>
      <c r="E104" s="1257"/>
      <c r="F104" s="1258"/>
      <c r="G104" s="1383"/>
      <c r="H104" s="1384"/>
      <c r="I104" s="1385"/>
      <c r="J104" s="2" t="s">
        <v>55</v>
      </c>
    </row>
    <row r="105" spans="2:27" ht="17.100000000000001" customHeight="1">
      <c r="D105" s="1256" t="s">
        <v>349</v>
      </c>
      <c r="E105" s="1257"/>
      <c r="F105" s="1258"/>
      <c r="G105" s="1268"/>
      <c r="H105" s="1269"/>
      <c r="I105" s="1270"/>
      <c r="J105" s="2" t="s">
        <v>74</v>
      </c>
    </row>
    <row r="106" spans="2:27" ht="17.100000000000001" customHeight="1">
      <c r="D106" s="1284" t="s">
        <v>369</v>
      </c>
      <c r="E106" s="1285"/>
      <c r="F106" s="1286"/>
      <c r="G106" s="1425" t="str">
        <f>IF(G104="","",ROUNDDOWN(G104*G105,2))</f>
        <v/>
      </c>
      <c r="H106" s="1426"/>
      <c r="I106" s="1427"/>
      <c r="J106" s="2" t="s">
        <v>55</v>
      </c>
    </row>
    <row r="107" spans="2:27" ht="13.5" customHeight="1"/>
    <row r="108" spans="2:27" ht="18" customHeight="1">
      <c r="C108" s="3" t="s">
        <v>452</v>
      </c>
      <c r="D108" s="1287" t="s">
        <v>3027</v>
      </c>
      <c r="E108" s="1288"/>
      <c r="F108" s="1289"/>
      <c r="G108" s="1290"/>
      <c r="H108" s="1291"/>
      <c r="I108" s="1292"/>
      <c r="L108" s="50"/>
      <c r="M108" s="785"/>
      <c r="N108" s="785"/>
      <c r="O108" s="785"/>
      <c r="P108" s="785"/>
      <c r="Q108" s="785"/>
      <c r="R108" s="785"/>
      <c r="S108" s="785"/>
      <c r="T108" s="785"/>
      <c r="U108" s="238"/>
      <c r="V108" s="50"/>
      <c r="W108" s="50"/>
      <c r="X108" s="50"/>
      <c r="Y108" s="27"/>
      <c r="Z108" s="27"/>
      <c r="AA108" s="27"/>
    </row>
    <row r="109" spans="2:27" ht="17.100000000000001" customHeight="1">
      <c r="C109" s="3"/>
      <c r="D109" s="1256" t="s">
        <v>81</v>
      </c>
      <c r="E109" s="1257"/>
      <c r="F109" s="1258"/>
      <c r="G109" s="1259"/>
      <c r="H109" s="1282"/>
      <c r="I109" s="1283"/>
    </row>
    <row r="110" spans="2:27" ht="17.100000000000001" customHeight="1">
      <c r="D110" s="1256" t="s">
        <v>79</v>
      </c>
      <c r="E110" s="1257"/>
      <c r="F110" s="1258"/>
      <c r="G110" s="1259"/>
      <c r="H110" s="1282"/>
      <c r="I110" s="1283"/>
    </row>
    <row r="111" spans="2:27" ht="17.100000000000001" customHeight="1">
      <c r="D111" s="1256" t="s">
        <v>2492</v>
      </c>
      <c r="E111" s="1257"/>
      <c r="F111" s="1258"/>
      <c r="G111" s="1259"/>
      <c r="H111" s="1260"/>
      <c r="I111" s="1261"/>
      <c r="L111" s="50"/>
      <c r="M111" s="50"/>
      <c r="N111" s="50"/>
      <c r="O111" s="50"/>
      <c r="P111" s="50"/>
      <c r="Q111" s="50"/>
      <c r="R111" s="50"/>
      <c r="S111" s="50"/>
      <c r="T111" s="50"/>
      <c r="U111" s="50"/>
      <c r="V111" s="50"/>
      <c r="W111" s="50"/>
      <c r="X111" s="50"/>
      <c r="Y111" s="27"/>
      <c r="Z111" s="27"/>
      <c r="AA111" s="27"/>
    </row>
    <row r="112" spans="2:27" ht="17.100000000000001" customHeight="1">
      <c r="D112" s="1256" t="s">
        <v>367</v>
      </c>
      <c r="E112" s="1257"/>
      <c r="F112" s="1258"/>
      <c r="G112" s="1259"/>
      <c r="H112" s="1282"/>
      <c r="I112" s="1283"/>
    </row>
    <row r="113" spans="2:27" ht="17.100000000000001" customHeight="1">
      <c r="D113" s="1256" t="s">
        <v>368</v>
      </c>
      <c r="E113" s="1257"/>
      <c r="F113" s="1258"/>
      <c r="G113" s="1383"/>
      <c r="H113" s="1384"/>
      <c r="I113" s="1385"/>
      <c r="J113" s="2" t="s">
        <v>55</v>
      </c>
    </row>
    <row r="114" spans="2:27" ht="17.100000000000001" customHeight="1">
      <c r="D114" s="1256" t="s">
        <v>349</v>
      </c>
      <c r="E114" s="1257"/>
      <c r="F114" s="1258"/>
      <c r="G114" s="1268"/>
      <c r="H114" s="1269"/>
      <c r="I114" s="1270"/>
      <c r="J114" s="2" t="s">
        <v>74</v>
      </c>
    </row>
    <row r="115" spans="2:27" ht="17.100000000000001" customHeight="1">
      <c r="D115" s="1284" t="s">
        <v>369</v>
      </c>
      <c r="E115" s="1285"/>
      <c r="F115" s="1286"/>
      <c r="G115" s="1425" t="str">
        <f>IF(G113="","",ROUNDDOWN(G113*G114,2))</f>
        <v/>
      </c>
      <c r="H115" s="1426"/>
      <c r="I115" s="1427"/>
      <c r="J115" s="2" t="s">
        <v>55</v>
      </c>
    </row>
    <row r="116" spans="2:27" ht="13.5" customHeight="1"/>
    <row r="117" spans="2:27" ht="18" customHeight="1">
      <c r="C117" s="3" t="s">
        <v>2873</v>
      </c>
      <c r="D117" s="1287" t="s">
        <v>3027</v>
      </c>
      <c r="E117" s="1288"/>
      <c r="F117" s="1289"/>
      <c r="G117" s="1290"/>
      <c r="H117" s="1291"/>
      <c r="I117" s="1292"/>
      <c r="L117" s="50"/>
      <c r="M117" s="785"/>
      <c r="N117" s="785"/>
      <c r="O117" s="785"/>
      <c r="P117" s="785"/>
      <c r="Q117" s="785"/>
      <c r="R117" s="785"/>
      <c r="S117" s="785"/>
      <c r="T117" s="785"/>
      <c r="U117" s="238"/>
      <c r="V117" s="50"/>
      <c r="W117" s="50"/>
      <c r="X117" s="50"/>
      <c r="Y117" s="27"/>
      <c r="Z117" s="27"/>
      <c r="AA117" s="27"/>
    </row>
    <row r="118" spans="2:27" ht="17.100000000000001" customHeight="1">
      <c r="C118" s="3"/>
      <c r="D118" s="1256" t="s">
        <v>81</v>
      </c>
      <c r="E118" s="1257"/>
      <c r="F118" s="1258"/>
      <c r="G118" s="1259"/>
      <c r="H118" s="1282"/>
      <c r="I118" s="1283"/>
    </row>
    <row r="119" spans="2:27" ht="17.100000000000001" customHeight="1">
      <c r="D119" s="1256" t="s">
        <v>79</v>
      </c>
      <c r="E119" s="1257"/>
      <c r="F119" s="1258"/>
      <c r="G119" s="1259"/>
      <c r="H119" s="1282"/>
      <c r="I119" s="1283"/>
    </row>
    <row r="120" spans="2:27" ht="17.100000000000001" customHeight="1">
      <c r="D120" s="1256" t="s">
        <v>2492</v>
      </c>
      <c r="E120" s="1257"/>
      <c r="F120" s="1258"/>
      <c r="G120" s="1259"/>
      <c r="H120" s="1260"/>
      <c r="I120" s="1261"/>
      <c r="L120" s="50"/>
      <c r="M120" s="50"/>
      <c r="N120" s="50"/>
      <c r="O120" s="50"/>
      <c r="P120" s="50"/>
      <c r="Q120" s="50"/>
      <c r="R120" s="50"/>
      <c r="S120" s="50"/>
      <c r="T120" s="50"/>
      <c r="U120" s="50"/>
      <c r="V120" s="50"/>
      <c r="W120" s="50"/>
      <c r="X120" s="50"/>
      <c r="Y120" s="27"/>
      <c r="Z120" s="27"/>
      <c r="AA120" s="27"/>
    </row>
    <row r="121" spans="2:27" ht="17.100000000000001" customHeight="1">
      <c r="D121" s="1256" t="s">
        <v>367</v>
      </c>
      <c r="E121" s="1257"/>
      <c r="F121" s="1258"/>
      <c r="G121" s="1259"/>
      <c r="H121" s="1282"/>
      <c r="I121" s="1283"/>
    </row>
    <row r="122" spans="2:27" ht="17.100000000000001" customHeight="1">
      <c r="D122" s="1256" t="s">
        <v>368</v>
      </c>
      <c r="E122" s="1257"/>
      <c r="F122" s="1258"/>
      <c r="G122" s="1383"/>
      <c r="H122" s="1384"/>
      <c r="I122" s="1385"/>
      <c r="J122" s="2" t="s">
        <v>55</v>
      </c>
    </row>
    <row r="123" spans="2:27" ht="17.100000000000001" customHeight="1">
      <c r="D123" s="1256" t="s">
        <v>349</v>
      </c>
      <c r="E123" s="1257"/>
      <c r="F123" s="1258"/>
      <c r="G123" s="1268"/>
      <c r="H123" s="1269"/>
      <c r="I123" s="1270"/>
      <c r="J123" s="2" t="s">
        <v>74</v>
      </c>
    </row>
    <row r="124" spans="2:27" ht="17.100000000000001" customHeight="1">
      <c r="D124" s="1284" t="s">
        <v>369</v>
      </c>
      <c r="E124" s="1285"/>
      <c r="F124" s="1286"/>
      <c r="G124" s="1425" t="str">
        <f>IF(G122="","",ROUNDDOWN(G122*G123,2))</f>
        <v/>
      </c>
      <c r="H124" s="1426"/>
      <c r="I124" s="1427"/>
      <c r="J124" s="2" t="s">
        <v>55</v>
      </c>
    </row>
    <row r="125" spans="2:27" ht="13.5" customHeight="1"/>
    <row r="126" spans="2:27" ht="13.5" customHeight="1"/>
    <row r="127" spans="2:27" ht="18" customHeight="1">
      <c r="B127" s="2" t="s">
        <v>479</v>
      </c>
      <c r="M127" s="50"/>
    </row>
    <row r="128" spans="2:27" ht="18" customHeight="1">
      <c r="C128" s="3" t="s">
        <v>451</v>
      </c>
      <c r="D128" s="1287" t="s">
        <v>3027</v>
      </c>
      <c r="E128" s="1288"/>
      <c r="F128" s="1289"/>
      <c r="G128" s="1290"/>
      <c r="H128" s="1291"/>
      <c r="I128" s="1292"/>
      <c r="L128" s="50"/>
      <c r="M128" s="785"/>
      <c r="N128" s="785"/>
      <c r="O128" s="785"/>
      <c r="P128" s="785"/>
      <c r="Q128" s="785"/>
      <c r="R128" s="785"/>
      <c r="S128" s="785"/>
      <c r="T128" s="785"/>
      <c r="U128" s="238"/>
      <c r="V128" s="50"/>
      <c r="W128" s="50"/>
      <c r="X128" s="50"/>
      <c r="Y128" s="27"/>
      <c r="Z128" s="27"/>
      <c r="AA128" s="27"/>
    </row>
    <row r="129" spans="3:27" ht="17.100000000000001" customHeight="1">
      <c r="C129" s="3"/>
      <c r="D129" s="1256" t="s">
        <v>81</v>
      </c>
      <c r="E129" s="1257"/>
      <c r="F129" s="1258"/>
      <c r="G129" s="1259"/>
      <c r="H129" s="1282"/>
      <c r="I129" s="1283"/>
    </row>
    <row r="130" spans="3:27" ht="17.100000000000001" customHeight="1">
      <c r="D130" s="1256" t="s">
        <v>79</v>
      </c>
      <c r="E130" s="1257"/>
      <c r="F130" s="1258"/>
      <c r="G130" s="1259"/>
      <c r="H130" s="1282"/>
      <c r="I130" s="1283"/>
    </row>
    <row r="131" spans="3:27" ht="17.100000000000001" customHeight="1">
      <c r="D131" s="1256" t="s">
        <v>2492</v>
      </c>
      <c r="E131" s="1257"/>
      <c r="F131" s="1258"/>
      <c r="G131" s="1259"/>
      <c r="H131" s="1260"/>
      <c r="I131" s="1261"/>
      <c r="L131" s="50"/>
      <c r="M131" s="50"/>
      <c r="N131" s="50"/>
      <c r="O131" s="50"/>
      <c r="P131" s="50"/>
      <c r="Q131" s="50"/>
      <c r="R131" s="50"/>
      <c r="S131" s="50"/>
      <c r="T131" s="50"/>
      <c r="U131" s="50"/>
      <c r="V131" s="50"/>
      <c r="W131" s="50"/>
      <c r="X131" s="50"/>
      <c r="Y131" s="27"/>
      <c r="Z131" s="27"/>
      <c r="AA131" s="27"/>
    </row>
    <row r="132" spans="3:27" ht="17.100000000000001" customHeight="1">
      <c r="D132" s="1256" t="s">
        <v>370</v>
      </c>
      <c r="E132" s="1257"/>
      <c r="F132" s="1258"/>
      <c r="G132" s="1383"/>
      <c r="H132" s="1384"/>
      <c r="I132" s="1385"/>
      <c r="J132" s="2" t="s">
        <v>55</v>
      </c>
    </row>
    <row r="133" spans="3:27" ht="17.100000000000001" customHeight="1">
      <c r="D133" s="1256" t="s">
        <v>349</v>
      </c>
      <c r="E133" s="1257"/>
      <c r="F133" s="1258"/>
      <c r="G133" s="1268"/>
      <c r="H133" s="1269"/>
      <c r="I133" s="1270"/>
      <c r="J133" s="2" t="s">
        <v>74</v>
      </c>
    </row>
    <row r="134" spans="3:27" ht="17.100000000000001" customHeight="1">
      <c r="D134" s="1284" t="s">
        <v>371</v>
      </c>
      <c r="E134" s="1285"/>
      <c r="F134" s="1286"/>
      <c r="G134" s="1425" t="str">
        <f>IF(G132="","",ROUNDDOWN(G132*G133,2))</f>
        <v/>
      </c>
      <c r="H134" s="1426"/>
      <c r="I134" s="1427"/>
      <c r="J134" s="2" t="s">
        <v>55</v>
      </c>
    </row>
    <row r="135" spans="3:27" ht="13.5" customHeight="1"/>
    <row r="136" spans="3:27" ht="18" customHeight="1">
      <c r="C136" s="3" t="s">
        <v>452</v>
      </c>
      <c r="D136" s="1287" t="s">
        <v>3027</v>
      </c>
      <c r="E136" s="1288"/>
      <c r="F136" s="1289"/>
      <c r="G136" s="1290"/>
      <c r="H136" s="1291"/>
      <c r="I136" s="1292"/>
      <c r="L136" s="50"/>
      <c r="M136" s="785"/>
      <c r="N136" s="785"/>
      <c r="O136" s="785"/>
      <c r="P136" s="785"/>
      <c r="Q136" s="785"/>
      <c r="R136" s="785"/>
      <c r="S136" s="785"/>
      <c r="T136" s="785"/>
      <c r="U136" s="238"/>
      <c r="V136" s="50"/>
      <c r="W136" s="50"/>
      <c r="X136" s="50"/>
      <c r="Y136" s="27"/>
      <c r="Z136" s="27"/>
      <c r="AA136" s="27"/>
    </row>
    <row r="137" spans="3:27" ht="17.100000000000001" customHeight="1">
      <c r="C137" s="3"/>
      <c r="D137" s="1256" t="s">
        <v>81</v>
      </c>
      <c r="E137" s="1257"/>
      <c r="F137" s="1258"/>
      <c r="G137" s="1259"/>
      <c r="H137" s="1282"/>
      <c r="I137" s="1283"/>
    </row>
    <row r="138" spans="3:27" ht="17.100000000000001" customHeight="1">
      <c r="D138" s="1256" t="s">
        <v>79</v>
      </c>
      <c r="E138" s="1257"/>
      <c r="F138" s="1258"/>
      <c r="G138" s="1259"/>
      <c r="H138" s="1282"/>
      <c r="I138" s="1283"/>
    </row>
    <row r="139" spans="3:27" ht="17.100000000000001" customHeight="1">
      <c r="D139" s="1256" t="s">
        <v>2492</v>
      </c>
      <c r="E139" s="1257"/>
      <c r="F139" s="1258"/>
      <c r="G139" s="1259"/>
      <c r="H139" s="1260"/>
      <c r="I139" s="1261"/>
      <c r="L139" s="50"/>
      <c r="M139" s="50"/>
      <c r="N139" s="50"/>
      <c r="O139" s="50"/>
      <c r="P139" s="50"/>
      <c r="Q139" s="50"/>
      <c r="R139" s="50"/>
      <c r="S139" s="50"/>
      <c r="T139" s="50"/>
      <c r="U139" s="50"/>
      <c r="V139" s="50"/>
      <c r="W139" s="50"/>
      <c r="X139" s="50"/>
      <c r="Y139" s="27"/>
      <c r="Z139" s="27"/>
      <c r="AA139" s="27"/>
    </row>
    <row r="140" spans="3:27" ht="17.100000000000001" customHeight="1">
      <c r="D140" s="1256" t="s">
        <v>370</v>
      </c>
      <c r="E140" s="1257"/>
      <c r="F140" s="1258"/>
      <c r="G140" s="1383"/>
      <c r="H140" s="1384"/>
      <c r="I140" s="1385"/>
      <c r="J140" s="2" t="s">
        <v>55</v>
      </c>
    </row>
    <row r="141" spans="3:27" ht="17.100000000000001" customHeight="1">
      <c r="D141" s="1256" t="s">
        <v>349</v>
      </c>
      <c r="E141" s="1257"/>
      <c r="F141" s="1258"/>
      <c r="G141" s="1268"/>
      <c r="H141" s="1269"/>
      <c r="I141" s="1270"/>
      <c r="J141" s="2" t="s">
        <v>74</v>
      </c>
    </row>
    <row r="142" spans="3:27" ht="17.100000000000001" customHeight="1">
      <c r="D142" s="1284" t="s">
        <v>371</v>
      </c>
      <c r="E142" s="1285"/>
      <c r="F142" s="1286"/>
      <c r="G142" s="1425" t="str">
        <f>IF(G140="","",ROUNDDOWN(G140*G141,2))</f>
        <v/>
      </c>
      <c r="H142" s="1426"/>
      <c r="I142" s="1427"/>
      <c r="J142" s="2" t="s">
        <v>55</v>
      </c>
    </row>
    <row r="143" spans="3:27" ht="13.5" customHeight="1"/>
    <row r="144" spans="3:27" ht="18" customHeight="1">
      <c r="C144" s="3" t="s">
        <v>2873</v>
      </c>
      <c r="D144" s="1287" t="s">
        <v>3027</v>
      </c>
      <c r="E144" s="1288"/>
      <c r="F144" s="1289"/>
      <c r="G144" s="1290"/>
      <c r="H144" s="1291"/>
      <c r="I144" s="1292"/>
      <c r="L144" s="50"/>
      <c r="M144" s="785"/>
      <c r="N144" s="785"/>
      <c r="O144" s="785"/>
      <c r="P144" s="785"/>
      <c r="Q144" s="785"/>
      <c r="R144" s="785"/>
      <c r="S144" s="785"/>
      <c r="T144" s="785"/>
      <c r="U144" s="238"/>
      <c r="V144" s="50"/>
      <c r="W144" s="50"/>
      <c r="X144" s="50"/>
      <c r="Y144" s="27"/>
      <c r="Z144" s="27"/>
      <c r="AA144" s="27"/>
    </row>
    <row r="145" spans="2:27" ht="17.100000000000001" customHeight="1">
      <c r="C145" s="3"/>
      <c r="D145" s="1256" t="s">
        <v>81</v>
      </c>
      <c r="E145" s="1257"/>
      <c r="F145" s="1258"/>
      <c r="G145" s="1259"/>
      <c r="H145" s="1282"/>
      <c r="I145" s="1283"/>
    </row>
    <row r="146" spans="2:27" ht="17.100000000000001" customHeight="1">
      <c r="D146" s="1256" t="s">
        <v>79</v>
      </c>
      <c r="E146" s="1257"/>
      <c r="F146" s="1258"/>
      <c r="G146" s="1259"/>
      <c r="H146" s="1282"/>
      <c r="I146" s="1283"/>
    </row>
    <row r="147" spans="2:27" ht="17.100000000000001" customHeight="1">
      <c r="D147" s="1256" t="s">
        <v>2492</v>
      </c>
      <c r="E147" s="1257"/>
      <c r="F147" s="1258"/>
      <c r="G147" s="1259"/>
      <c r="H147" s="1260"/>
      <c r="I147" s="1261"/>
      <c r="L147" s="50"/>
      <c r="M147" s="50"/>
      <c r="N147" s="50"/>
      <c r="O147" s="50"/>
      <c r="P147" s="50"/>
      <c r="Q147" s="50"/>
      <c r="R147" s="50"/>
      <c r="S147" s="50"/>
      <c r="T147" s="50"/>
      <c r="U147" s="50"/>
      <c r="V147" s="50"/>
      <c r="W147" s="50"/>
      <c r="X147" s="50"/>
      <c r="Y147" s="27"/>
      <c r="Z147" s="27"/>
      <c r="AA147" s="27"/>
    </row>
    <row r="148" spans="2:27" ht="17.100000000000001" customHeight="1">
      <c r="D148" s="1256" t="s">
        <v>370</v>
      </c>
      <c r="E148" s="1257"/>
      <c r="F148" s="1258"/>
      <c r="G148" s="1383"/>
      <c r="H148" s="1384"/>
      <c r="I148" s="1385"/>
      <c r="J148" s="2" t="s">
        <v>55</v>
      </c>
    </row>
    <row r="149" spans="2:27" ht="17.100000000000001" customHeight="1">
      <c r="D149" s="1256" t="s">
        <v>349</v>
      </c>
      <c r="E149" s="1257"/>
      <c r="F149" s="1258"/>
      <c r="G149" s="1268"/>
      <c r="H149" s="1269"/>
      <c r="I149" s="1270"/>
      <c r="J149" s="2" t="s">
        <v>74</v>
      </c>
    </row>
    <row r="150" spans="2:27" ht="17.100000000000001" customHeight="1">
      <c r="D150" s="1284" t="s">
        <v>371</v>
      </c>
      <c r="E150" s="1285"/>
      <c r="F150" s="1286"/>
      <c r="G150" s="1425" t="str">
        <f>IF(G148="","",ROUNDDOWN(G148*G149,2))</f>
        <v/>
      </c>
      <c r="H150" s="1426"/>
      <c r="I150" s="1427"/>
      <c r="J150" s="2" t="s">
        <v>55</v>
      </c>
    </row>
    <row r="151" spans="2:27" ht="13.5" customHeight="1"/>
    <row r="152" spans="2:27" ht="13.5" customHeight="1"/>
    <row r="153" spans="2:27" ht="18" customHeight="1">
      <c r="B153" s="2" t="s">
        <v>480</v>
      </c>
    </row>
    <row r="154" spans="2:27" ht="18" customHeight="1">
      <c r="C154" s="3" t="s">
        <v>451</v>
      </c>
      <c r="D154" s="1287" t="s">
        <v>3027</v>
      </c>
      <c r="E154" s="1288"/>
      <c r="F154" s="1289"/>
      <c r="G154" s="1290"/>
      <c r="H154" s="1291"/>
      <c r="I154" s="1292"/>
      <c r="L154" s="50"/>
      <c r="M154" s="785"/>
      <c r="N154" s="785"/>
      <c r="O154" s="785"/>
      <c r="P154" s="785"/>
      <c r="Q154" s="785"/>
      <c r="R154" s="785"/>
      <c r="S154" s="785"/>
      <c r="T154" s="785"/>
      <c r="U154" s="238"/>
      <c r="V154" s="50"/>
      <c r="W154" s="50"/>
      <c r="X154" s="50"/>
      <c r="Y154" s="27"/>
      <c r="Z154" s="27"/>
      <c r="AA154" s="27"/>
    </row>
    <row r="155" spans="2:27" ht="17.100000000000001" customHeight="1">
      <c r="C155" s="3"/>
      <c r="D155" s="1256" t="s">
        <v>81</v>
      </c>
      <c r="E155" s="1257"/>
      <c r="F155" s="1258"/>
      <c r="G155" s="1259"/>
      <c r="H155" s="1282"/>
      <c r="I155" s="1283"/>
    </row>
    <row r="156" spans="2:27" ht="17.100000000000001" customHeight="1">
      <c r="D156" s="1256" t="s">
        <v>79</v>
      </c>
      <c r="E156" s="1257"/>
      <c r="F156" s="1258"/>
      <c r="G156" s="1259"/>
      <c r="H156" s="1282"/>
      <c r="I156" s="1283"/>
    </row>
    <row r="157" spans="2:27" ht="17.100000000000001" customHeight="1">
      <c r="D157" s="1256" t="s">
        <v>2492</v>
      </c>
      <c r="E157" s="1257"/>
      <c r="F157" s="1258"/>
      <c r="G157" s="1259"/>
      <c r="H157" s="1260"/>
      <c r="I157" s="1261"/>
      <c r="L157" s="50"/>
      <c r="M157" s="50"/>
      <c r="N157" s="50"/>
      <c r="O157" s="50"/>
      <c r="P157" s="50"/>
      <c r="Q157" s="50"/>
      <c r="R157" s="50"/>
      <c r="S157" s="50"/>
      <c r="T157" s="50"/>
      <c r="U157" s="50"/>
      <c r="V157" s="50"/>
      <c r="W157" s="50"/>
      <c r="X157" s="50"/>
      <c r="Y157" s="27"/>
      <c r="Z157" s="27"/>
      <c r="AA157" s="27"/>
    </row>
    <row r="158" spans="2:27" ht="17.100000000000001" customHeight="1">
      <c r="D158" s="1256" t="s">
        <v>344</v>
      </c>
      <c r="E158" s="1257"/>
      <c r="F158" s="1258"/>
      <c r="G158" s="1265"/>
      <c r="H158" s="1266"/>
      <c r="I158" s="1267"/>
      <c r="J158" s="2" t="s">
        <v>55</v>
      </c>
    </row>
    <row r="159" spans="2:27" ht="17.100000000000001" customHeight="1">
      <c r="D159" s="1256" t="s">
        <v>345</v>
      </c>
      <c r="E159" s="1257"/>
      <c r="F159" s="1258"/>
      <c r="G159" s="1403"/>
      <c r="H159" s="1404"/>
      <c r="I159" s="1405"/>
      <c r="J159" s="2" t="s">
        <v>76</v>
      </c>
    </row>
    <row r="160" spans="2:27" ht="17.100000000000001" customHeight="1">
      <c r="D160" s="1256" t="s">
        <v>56</v>
      </c>
      <c r="E160" s="1257"/>
      <c r="F160" s="1258"/>
      <c r="G160" s="1268"/>
      <c r="H160" s="1269"/>
      <c r="I160" s="1270"/>
      <c r="J160" s="2" t="s">
        <v>74</v>
      </c>
    </row>
    <row r="161" spans="3:27" ht="17.100000000000001" customHeight="1">
      <c r="D161" s="1256" t="s">
        <v>58</v>
      </c>
      <c r="E161" s="1257"/>
      <c r="F161" s="1258"/>
      <c r="G161" s="1271" t="str">
        <f>IF(G158="","",ROUNDDOWN(G158*G160,2))</f>
        <v/>
      </c>
      <c r="H161" s="1272"/>
      <c r="I161" s="1273"/>
      <c r="J161" s="2" t="s">
        <v>55</v>
      </c>
    </row>
    <row r="162" spans="3:27" ht="17.100000000000001" customHeight="1">
      <c r="D162" s="1284" t="s">
        <v>59</v>
      </c>
      <c r="E162" s="1285"/>
      <c r="F162" s="1286"/>
      <c r="G162" s="1249" t="str">
        <f>IF(G159="","",ROUNDDOWN(G159*G160,2))</f>
        <v/>
      </c>
      <c r="H162" s="1250"/>
      <c r="I162" s="1251"/>
      <c r="J162" s="2" t="s">
        <v>76</v>
      </c>
    </row>
    <row r="163" spans="3:27" ht="13.5" customHeight="1"/>
    <row r="164" spans="3:27" ht="18" customHeight="1">
      <c r="C164" s="3" t="s">
        <v>452</v>
      </c>
      <c r="D164" s="1287" t="s">
        <v>3027</v>
      </c>
      <c r="E164" s="1288"/>
      <c r="F164" s="1289"/>
      <c r="G164" s="1290"/>
      <c r="H164" s="1291"/>
      <c r="I164" s="1292"/>
      <c r="L164" s="50"/>
      <c r="M164" s="785"/>
      <c r="N164" s="785"/>
      <c r="O164" s="785"/>
      <c r="P164" s="785"/>
      <c r="Q164" s="785"/>
      <c r="R164" s="785"/>
      <c r="S164" s="785"/>
      <c r="T164" s="785"/>
      <c r="U164" s="238"/>
      <c r="V164" s="50"/>
      <c r="W164" s="50"/>
      <c r="X164" s="50"/>
      <c r="Y164" s="27"/>
      <c r="Z164" s="27"/>
      <c r="AA164" s="27"/>
    </row>
    <row r="165" spans="3:27" ht="17.100000000000001" customHeight="1">
      <c r="C165" s="3"/>
      <c r="D165" s="1256" t="s">
        <v>81</v>
      </c>
      <c r="E165" s="1257"/>
      <c r="F165" s="1258"/>
      <c r="G165" s="1259"/>
      <c r="H165" s="1282"/>
      <c r="I165" s="1283"/>
    </row>
    <row r="166" spans="3:27" ht="17.100000000000001" customHeight="1">
      <c r="D166" s="1256" t="s">
        <v>79</v>
      </c>
      <c r="E166" s="1257"/>
      <c r="F166" s="1258"/>
      <c r="G166" s="1259"/>
      <c r="H166" s="1282"/>
      <c r="I166" s="1283"/>
    </row>
    <row r="167" spans="3:27" ht="17.100000000000001" customHeight="1">
      <c r="D167" s="1256" t="s">
        <v>2492</v>
      </c>
      <c r="E167" s="1257"/>
      <c r="F167" s="1258"/>
      <c r="G167" s="1259"/>
      <c r="H167" s="1260"/>
      <c r="I167" s="1261"/>
      <c r="L167" s="50"/>
      <c r="M167" s="50"/>
      <c r="N167" s="50"/>
      <c r="O167" s="50"/>
      <c r="P167" s="50"/>
      <c r="Q167" s="50"/>
      <c r="R167" s="50"/>
      <c r="S167" s="50"/>
      <c r="T167" s="50"/>
      <c r="U167" s="50"/>
      <c r="V167" s="50"/>
      <c r="W167" s="50"/>
      <c r="X167" s="50"/>
      <c r="Y167" s="27"/>
      <c r="Z167" s="27"/>
      <c r="AA167" s="27"/>
    </row>
    <row r="168" spans="3:27" ht="17.100000000000001" customHeight="1">
      <c r="D168" s="1256" t="s">
        <v>344</v>
      </c>
      <c r="E168" s="1257"/>
      <c r="F168" s="1258"/>
      <c r="G168" s="1265"/>
      <c r="H168" s="1266"/>
      <c r="I168" s="1267"/>
      <c r="J168" s="2" t="s">
        <v>55</v>
      </c>
    </row>
    <row r="169" spans="3:27" ht="17.100000000000001" customHeight="1">
      <c r="D169" s="1256" t="s">
        <v>345</v>
      </c>
      <c r="E169" s="1257"/>
      <c r="F169" s="1258"/>
      <c r="G169" s="1403"/>
      <c r="H169" s="1404"/>
      <c r="I169" s="1405"/>
      <c r="J169" s="2" t="s">
        <v>76</v>
      </c>
    </row>
    <row r="170" spans="3:27" ht="17.100000000000001" customHeight="1">
      <c r="D170" s="1256" t="s">
        <v>56</v>
      </c>
      <c r="E170" s="1257"/>
      <c r="F170" s="1258"/>
      <c r="G170" s="1268"/>
      <c r="H170" s="1269"/>
      <c r="I170" s="1270"/>
      <c r="J170" s="2" t="s">
        <v>74</v>
      </c>
    </row>
    <row r="171" spans="3:27" ht="17.100000000000001" customHeight="1">
      <c r="D171" s="1256" t="s">
        <v>58</v>
      </c>
      <c r="E171" s="1257"/>
      <c r="F171" s="1258"/>
      <c r="G171" s="1271" t="str">
        <f>IF(G168="","",ROUNDDOWN(G168*G170,2))</f>
        <v/>
      </c>
      <c r="H171" s="1272"/>
      <c r="I171" s="1273"/>
      <c r="J171" s="2" t="s">
        <v>55</v>
      </c>
    </row>
    <row r="172" spans="3:27" ht="17.100000000000001" customHeight="1">
      <c r="D172" s="1284" t="s">
        <v>59</v>
      </c>
      <c r="E172" s="1285"/>
      <c r="F172" s="1286"/>
      <c r="G172" s="1249" t="str">
        <f>IF(G169="","",ROUNDDOWN(G169*G170,2))</f>
        <v/>
      </c>
      <c r="H172" s="1250"/>
      <c r="I172" s="1251"/>
      <c r="J172" s="2" t="s">
        <v>76</v>
      </c>
    </row>
    <row r="173" spans="3:27" ht="13.5" customHeight="1"/>
    <row r="174" spans="3:27" ht="18" customHeight="1">
      <c r="C174" s="3" t="s">
        <v>2873</v>
      </c>
      <c r="D174" s="1287" t="s">
        <v>3027</v>
      </c>
      <c r="E174" s="1288"/>
      <c r="F174" s="1289"/>
      <c r="G174" s="1290"/>
      <c r="H174" s="1291"/>
      <c r="I174" s="1292"/>
      <c r="L174" s="50"/>
      <c r="M174" s="785"/>
      <c r="N174" s="785"/>
      <c r="O174" s="785"/>
      <c r="P174" s="785"/>
      <c r="Q174" s="785"/>
      <c r="R174" s="785"/>
      <c r="S174" s="785"/>
      <c r="T174" s="785"/>
      <c r="U174" s="238"/>
      <c r="V174" s="50"/>
      <c r="W174" s="50"/>
      <c r="X174" s="50"/>
      <c r="Y174" s="27"/>
      <c r="Z174" s="27"/>
      <c r="AA174" s="27"/>
    </row>
    <row r="175" spans="3:27" ht="17.100000000000001" customHeight="1">
      <c r="C175" s="3"/>
      <c r="D175" s="1256" t="s">
        <v>81</v>
      </c>
      <c r="E175" s="1257"/>
      <c r="F175" s="1258"/>
      <c r="G175" s="1259"/>
      <c r="H175" s="1282"/>
      <c r="I175" s="1283"/>
    </row>
    <row r="176" spans="3:27" ht="17.100000000000001" customHeight="1">
      <c r="D176" s="1256" t="s">
        <v>79</v>
      </c>
      <c r="E176" s="1257"/>
      <c r="F176" s="1258"/>
      <c r="G176" s="1259"/>
      <c r="H176" s="1282"/>
      <c r="I176" s="1283"/>
    </row>
    <row r="177" spans="2:27" ht="17.100000000000001" customHeight="1">
      <c r="D177" s="1256" t="s">
        <v>2492</v>
      </c>
      <c r="E177" s="1257"/>
      <c r="F177" s="1258"/>
      <c r="G177" s="1259"/>
      <c r="H177" s="1260"/>
      <c r="I177" s="1261"/>
      <c r="L177" s="50"/>
      <c r="M177" s="50"/>
      <c r="N177" s="50"/>
      <c r="O177" s="50"/>
      <c r="P177" s="50"/>
      <c r="Q177" s="50"/>
      <c r="R177" s="50"/>
      <c r="S177" s="50"/>
      <c r="T177" s="50"/>
      <c r="U177" s="50"/>
      <c r="V177" s="50"/>
      <c r="W177" s="50"/>
      <c r="X177" s="50"/>
      <c r="Y177" s="27"/>
      <c r="Z177" s="27"/>
      <c r="AA177" s="27"/>
    </row>
    <row r="178" spans="2:27" ht="17.100000000000001" customHeight="1">
      <c r="D178" s="1256" t="s">
        <v>344</v>
      </c>
      <c r="E178" s="1257"/>
      <c r="F178" s="1258"/>
      <c r="G178" s="1265"/>
      <c r="H178" s="1266"/>
      <c r="I178" s="1267"/>
      <c r="J178" s="2" t="s">
        <v>55</v>
      </c>
    </row>
    <row r="179" spans="2:27" ht="17.100000000000001" customHeight="1">
      <c r="D179" s="1256" t="s">
        <v>345</v>
      </c>
      <c r="E179" s="1257"/>
      <c r="F179" s="1258"/>
      <c r="G179" s="1403"/>
      <c r="H179" s="1404"/>
      <c r="I179" s="1405"/>
      <c r="J179" s="2" t="s">
        <v>76</v>
      </c>
    </row>
    <row r="180" spans="2:27" ht="17.100000000000001" customHeight="1">
      <c r="D180" s="1256" t="s">
        <v>56</v>
      </c>
      <c r="E180" s="1257"/>
      <c r="F180" s="1258"/>
      <c r="G180" s="1268"/>
      <c r="H180" s="1269"/>
      <c r="I180" s="1270"/>
      <c r="J180" s="2" t="s">
        <v>74</v>
      </c>
    </row>
    <row r="181" spans="2:27" ht="17.100000000000001" customHeight="1">
      <c r="D181" s="1256" t="s">
        <v>58</v>
      </c>
      <c r="E181" s="1257"/>
      <c r="F181" s="1258"/>
      <c r="G181" s="1271" t="str">
        <f>IF(G178="","",ROUNDDOWN(G178*G180,2))</f>
        <v/>
      </c>
      <c r="H181" s="1272"/>
      <c r="I181" s="1273"/>
      <c r="J181" s="2" t="s">
        <v>55</v>
      </c>
    </row>
    <row r="182" spans="2:27" ht="17.100000000000001" customHeight="1">
      <c r="D182" s="1284" t="s">
        <v>59</v>
      </c>
      <c r="E182" s="1285"/>
      <c r="F182" s="1286"/>
      <c r="G182" s="1249" t="str">
        <f>IF(G179="","",ROUNDDOWN(G179*G180,2))</f>
        <v/>
      </c>
      <c r="H182" s="1250"/>
      <c r="I182" s="1251"/>
      <c r="J182" s="2" t="s">
        <v>76</v>
      </c>
    </row>
    <row r="183" spans="2:27" ht="13.5" customHeight="1"/>
    <row r="184" spans="2:27">
      <c r="C184" s="2" t="s">
        <v>86</v>
      </c>
      <c r="G184" s="36"/>
      <c r="H184" s="36"/>
    </row>
    <row r="185" spans="2:27">
      <c r="C185" s="143" t="s">
        <v>82</v>
      </c>
      <c r="D185" s="35" t="s">
        <v>83</v>
      </c>
      <c r="E185" s="35"/>
      <c r="F185" s="35"/>
      <c r="G185" s="35" t="s">
        <v>3119</v>
      </c>
      <c r="H185" s="35"/>
    </row>
    <row r="186" spans="2:27">
      <c r="C186" s="143" t="s">
        <v>82</v>
      </c>
      <c r="D186" s="35" t="s">
        <v>85</v>
      </c>
      <c r="E186" s="35"/>
      <c r="F186" s="35"/>
      <c r="G186" s="35" t="s">
        <v>2450</v>
      </c>
      <c r="H186" s="35"/>
      <c r="I186" s="35"/>
      <c r="J186" s="35"/>
    </row>
    <row r="187" spans="2:27">
      <c r="C187" s="143" t="s">
        <v>82</v>
      </c>
      <c r="D187" s="35" t="s">
        <v>84</v>
      </c>
      <c r="E187" s="35"/>
      <c r="F187" s="35"/>
      <c r="G187" s="35" t="s">
        <v>2451</v>
      </c>
      <c r="H187" s="35"/>
      <c r="I187" s="35"/>
      <c r="J187" s="35"/>
    </row>
    <row r="188" spans="2:27">
      <c r="C188" s="143" t="s">
        <v>82</v>
      </c>
      <c r="D188" s="2" t="s">
        <v>481</v>
      </c>
      <c r="G188" s="35" t="s">
        <v>2889</v>
      </c>
      <c r="H188" s="35"/>
      <c r="I188" s="35"/>
      <c r="J188" s="35"/>
    </row>
    <row r="189" spans="2:27">
      <c r="H189" s="36"/>
      <c r="I189" s="36"/>
      <c r="J189" s="36"/>
    </row>
    <row r="190" spans="2:27">
      <c r="G190" s="36"/>
      <c r="H190" s="36"/>
      <c r="I190" s="36"/>
      <c r="J190" s="36"/>
    </row>
    <row r="191" spans="2:27">
      <c r="G191" s="36"/>
      <c r="H191" s="36"/>
      <c r="I191" s="36"/>
      <c r="J191" s="36"/>
    </row>
    <row r="192" spans="2:27" ht="18" customHeight="1">
      <c r="B192" s="2" t="s">
        <v>401</v>
      </c>
    </row>
    <row r="193" spans="2:10" ht="21" customHeight="1">
      <c r="B193" s="36" t="s">
        <v>2493</v>
      </c>
      <c r="D193" s="3"/>
      <c r="J193" s="10"/>
    </row>
    <row r="194" spans="2:10" ht="24" customHeight="1">
      <c r="C194" s="1050"/>
      <c r="D194" s="1083"/>
      <c r="E194" s="97" t="s">
        <v>87</v>
      </c>
      <c r="F194" s="97" t="s">
        <v>88</v>
      </c>
      <c r="G194" s="97" t="s">
        <v>89</v>
      </c>
      <c r="H194" s="97" t="s">
        <v>90</v>
      </c>
      <c r="I194" s="97" t="s">
        <v>91</v>
      </c>
      <c r="J194" s="97" t="s">
        <v>92</v>
      </c>
    </row>
    <row r="195" spans="2:10" ht="30" customHeight="1">
      <c r="C195" s="1071" t="s">
        <v>2494</v>
      </c>
      <c r="D195" s="1240"/>
      <c r="E195" s="123"/>
      <c r="F195" s="123"/>
      <c r="G195" s="123"/>
      <c r="H195" s="123"/>
      <c r="I195" s="123"/>
      <c r="J195" s="123"/>
    </row>
    <row r="196" spans="2:10" ht="30" customHeight="1">
      <c r="C196" s="1071" t="s">
        <v>2496</v>
      </c>
      <c r="D196" s="1240"/>
      <c r="E196" s="308"/>
      <c r="F196" s="308"/>
      <c r="G196" s="308"/>
      <c r="H196" s="308"/>
      <c r="I196" s="308"/>
      <c r="J196" s="308"/>
    </row>
    <row r="197" spans="2:10" ht="30" customHeight="1">
      <c r="C197" s="1071" t="s">
        <v>2495</v>
      </c>
      <c r="D197" s="1240"/>
      <c r="E197" s="123"/>
      <c r="F197" s="123"/>
      <c r="G197" s="123"/>
      <c r="H197" s="123"/>
      <c r="I197" s="123"/>
      <c r="J197" s="123"/>
    </row>
    <row r="198" spans="2:10" ht="30" customHeight="1" thickBot="1">
      <c r="C198" s="1252" t="s">
        <v>101</v>
      </c>
      <c r="D198" s="1253"/>
      <c r="E198" s="100" t="str">
        <f t="shared" ref="E198:J198" si="0">IF(E195="","",E195-E197)</f>
        <v/>
      </c>
      <c r="F198" s="100" t="str">
        <f t="shared" si="0"/>
        <v/>
      </c>
      <c r="G198" s="100" t="str">
        <f t="shared" si="0"/>
        <v/>
      </c>
      <c r="H198" s="100" t="str">
        <f t="shared" si="0"/>
        <v/>
      </c>
      <c r="I198" s="100" t="str">
        <f t="shared" si="0"/>
        <v/>
      </c>
      <c r="J198" s="100" t="str">
        <f t="shared" si="0"/>
        <v/>
      </c>
    </row>
    <row r="199" spans="2:10" ht="24" customHeight="1" thickTop="1">
      <c r="C199" s="1254"/>
      <c r="D199" s="1255"/>
      <c r="E199" s="98" t="s">
        <v>93</v>
      </c>
      <c r="F199" s="98" t="s">
        <v>94</v>
      </c>
      <c r="G199" s="98" t="s">
        <v>95</v>
      </c>
      <c r="H199" s="98" t="s">
        <v>96</v>
      </c>
      <c r="I199" s="98" t="s">
        <v>97</v>
      </c>
      <c r="J199" s="98" t="s">
        <v>98</v>
      </c>
    </row>
    <row r="200" spans="2:10" ht="30" customHeight="1">
      <c r="C200" s="1071" t="s">
        <v>2501</v>
      </c>
      <c r="D200" s="1240"/>
      <c r="E200" s="123"/>
      <c r="F200" s="123"/>
      <c r="G200" s="123"/>
      <c r="H200" s="123"/>
      <c r="I200" s="123"/>
      <c r="J200" s="123"/>
    </row>
    <row r="201" spans="2:10" ht="30" customHeight="1">
      <c r="C201" s="1071" t="s">
        <v>2502</v>
      </c>
      <c r="D201" s="1240"/>
      <c r="E201" s="123"/>
      <c r="F201" s="123"/>
      <c r="G201" s="123"/>
      <c r="H201" s="123"/>
      <c r="I201" s="123"/>
      <c r="J201" s="123"/>
    </row>
    <row r="202" spans="2:10" ht="30" customHeight="1">
      <c r="C202" s="1071" t="s">
        <v>2503</v>
      </c>
      <c r="D202" s="1240"/>
      <c r="E202" s="123"/>
      <c r="F202" s="123"/>
      <c r="G202" s="123"/>
      <c r="H202" s="123"/>
      <c r="I202" s="123"/>
      <c r="J202" s="123"/>
    </row>
    <row r="203" spans="2:10" ht="30" customHeight="1">
      <c r="C203" s="1071" t="s">
        <v>2504</v>
      </c>
      <c r="D203" s="1240"/>
      <c r="E203" s="101" t="str">
        <f>IF(E200="","",E200-E202)</f>
        <v/>
      </c>
      <c r="F203" s="101" t="str">
        <f t="shared" ref="F203:J203" si="1">IF(F200="","",F200-F202)</f>
        <v/>
      </c>
      <c r="G203" s="101" t="str">
        <f t="shared" si="1"/>
        <v/>
      </c>
      <c r="H203" s="101" t="str">
        <f t="shared" si="1"/>
        <v/>
      </c>
      <c r="I203" s="101" t="str">
        <f t="shared" si="1"/>
        <v/>
      </c>
      <c r="J203" s="101" t="str">
        <f t="shared" si="1"/>
        <v/>
      </c>
    </row>
    <row r="205" spans="2:10" ht="24" customHeight="1">
      <c r="D205" s="1029" t="s">
        <v>102</v>
      </c>
      <c r="E205" s="1029"/>
      <c r="F205" s="1029"/>
      <c r="G205" s="1407" t="str">
        <f>IF(E195="","",INT(SUM(E195:J195,E200:J200)))</f>
        <v/>
      </c>
      <c r="H205" s="1407"/>
      <c r="I205" s="2" t="s">
        <v>105</v>
      </c>
    </row>
    <row r="206" spans="2:10">
      <c r="G206" s="146"/>
      <c r="H206" s="146"/>
    </row>
    <row r="207" spans="2:10" ht="24" customHeight="1">
      <c r="D207" s="1029" t="s">
        <v>103</v>
      </c>
      <c r="E207" s="1029"/>
      <c r="F207" s="1029"/>
      <c r="G207" s="1407" t="str">
        <f>IF(E197="","",INT(SUM(E197:J197,E202:J202)))</f>
        <v/>
      </c>
      <c r="H207" s="1407"/>
      <c r="I207" s="2" t="s">
        <v>105</v>
      </c>
    </row>
    <row r="208" spans="2:10">
      <c r="G208" s="146"/>
      <c r="H208" s="146"/>
    </row>
    <row r="209" spans="1:28" ht="24" customHeight="1">
      <c r="D209" s="1029" t="s">
        <v>104</v>
      </c>
      <c r="E209" s="1029"/>
      <c r="F209" s="1029"/>
      <c r="G209" s="1407" t="str">
        <f>IF(E195="","",INT(SUM(E198:J198,E203:J203)))</f>
        <v/>
      </c>
      <c r="H209" s="1407"/>
      <c r="I209" s="2" t="s">
        <v>105</v>
      </c>
    </row>
    <row r="211" spans="1:28" ht="18" customHeight="1">
      <c r="B211" s="35" t="s">
        <v>2447</v>
      </c>
      <c r="E211" s="35"/>
      <c r="F211" s="35"/>
      <c r="G211" s="35"/>
      <c r="H211" s="35"/>
      <c r="M211" s="50" t="s">
        <v>403</v>
      </c>
    </row>
    <row r="212" spans="1:28" ht="24" customHeight="1">
      <c r="E212" s="22"/>
      <c r="F212" s="99" t="str">
        <f>IF(E195="","",ROUND($G$207/$G$205*100,2))</f>
        <v/>
      </c>
      <c r="G212" s="48" t="s">
        <v>106</v>
      </c>
      <c r="H212" s="35"/>
      <c r="M212" s="50"/>
    </row>
    <row r="213" spans="1:28">
      <c r="E213" s="35"/>
      <c r="F213" s="35"/>
      <c r="G213" s="35"/>
      <c r="H213" s="35"/>
      <c r="I213" s="35"/>
      <c r="J213" s="35"/>
      <c r="K213" s="35"/>
      <c r="L213" s="35"/>
      <c r="M213" s="50"/>
      <c r="N213" s="35"/>
      <c r="O213" s="35"/>
      <c r="P213" s="35"/>
      <c r="Q213" s="35"/>
      <c r="R213" s="35"/>
      <c r="S213" s="35"/>
    </row>
    <row r="214" spans="1:28" ht="13.2" customHeight="1">
      <c r="A214" s="1242" t="str">
        <f>IF(F212="","",IF(F212&gt;=100,"申請要件を満たさないため申請不可","　"))</f>
        <v/>
      </c>
      <c r="B214" s="1192"/>
      <c r="C214" s="1192"/>
      <c r="D214" s="1192"/>
      <c r="E214" s="1192"/>
      <c r="F214" s="1192"/>
      <c r="G214" s="1192"/>
      <c r="H214" s="1192"/>
      <c r="I214" s="1192"/>
      <c r="J214" s="1192"/>
      <c r="K214" s="1192"/>
      <c r="L214" s="35"/>
      <c r="M214" s="1406" t="s">
        <v>2456</v>
      </c>
      <c r="N214" s="1192"/>
      <c r="O214" s="1192"/>
      <c r="P214" s="1192"/>
      <c r="Q214" s="1192"/>
      <c r="R214" s="1192"/>
      <c r="S214" s="1192"/>
      <c r="T214" s="1192"/>
    </row>
    <row r="215" spans="1:28" ht="24" customHeight="1">
      <c r="A215" s="1192"/>
      <c r="B215" s="1192"/>
      <c r="C215" s="1192"/>
      <c r="D215" s="1192"/>
      <c r="E215" s="1192"/>
      <c r="F215" s="1192"/>
      <c r="G215" s="1192"/>
      <c r="H215" s="1192"/>
      <c r="I215" s="1192"/>
      <c r="J215" s="1192"/>
      <c r="K215" s="1192"/>
      <c r="L215" s="35"/>
      <c r="M215" s="1192"/>
      <c r="N215" s="1192"/>
      <c r="O215" s="1192"/>
      <c r="P215" s="1192"/>
      <c r="Q215" s="1192"/>
      <c r="R215" s="1192"/>
      <c r="S215" s="1192"/>
      <c r="T215" s="1192"/>
    </row>
    <row r="216" spans="1:28" ht="24" customHeight="1">
      <c r="D216" s="1029" t="s">
        <v>2497</v>
      </c>
      <c r="E216" s="1029"/>
      <c r="F216" s="1029"/>
      <c r="G216" s="1407" t="str">
        <f>IF(E196="","",INT(SUM(E196:J196,E201:J201)))</f>
        <v/>
      </c>
      <c r="H216" s="1407"/>
      <c r="I216" s="2" t="s">
        <v>2498</v>
      </c>
    </row>
    <row r="217" spans="1:28">
      <c r="N217" s="35"/>
      <c r="O217" s="35"/>
      <c r="P217" s="35"/>
      <c r="Q217" s="35"/>
      <c r="R217" s="35"/>
      <c r="S217" s="35"/>
      <c r="T217" s="35"/>
      <c r="U217" s="35"/>
      <c r="V217" s="35"/>
      <c r="W217" s="35"/>
      <c r="X217" s="35"/>
      <c r="Y217" s="35"/>
      <c r="Z217" s="35"/>
      <c r="AA217" s="35"/>
      <c r="AB217" s="35"/>
    </row>
    <row r="218" spans="1:28" ht="24" customHeight="1">
      <c r="D218" s="2" t="s">
        <v>2505</v>
      </c>
      <c r="G218" s="1416" t="str">
        <f>IF(E196="","",ROUNDDOWN(G216/G205,1))</f>
        <v/>
      </c>
      <c r="H218" s="1416"/>
      <c r="I218" s="2" t="s">
        <v>2499</v>
      </c>
      <c r="N218" s="35"/>
      <c r="O218" s="35"/>
      <c r="P218" s="35"/>
      <c r="Q218" s="35"/>
      <c r="R218" s="35"/>
      <c r="S218" s="35"/>
      <c r="T218" s="35"/>
    </row>
    <row r="219" spans="1:28" ht="11.4" customHeight="1">
      <c r="N219" s="35"/>
      <c r="O219" s="35"/>
      <c r="P219" s="35"/>
      <c r="Q219" s="35"/>
      <c r="R219" s="35"/>
      <c r="S219" s="35"/>
      <c r="T219" s="35"/>
      <c r="U219" s="35"/>
      <c r="V219" s="35"/>
      <c r="W219" s="35"/>
      <c r="X219" s="35"/>
      <c r="Y219" s="35"/>
      <c r="Z219" s="35"/>
      <c r="AA219" s="35"/>
    </row>
    <row r="220" spans="1:28" ht="24" customHeight="1">
      <c r="D220" s="2" t="s">
        <v>2500</v>
      </c>
      <c r="G220" s="1407" t="str">
        <f>IF(E198="","",ROUNDDOWN(G218*G207,0))</f>
        <v/>
      </c>
      <c r="H220" s="1407"/>
      <c r="I220" s="2" t="s">
        <v>2507</v>
      </c>
      <c r="N220" s="35"/>
      <c r="O220" s="35"/>
      <c r="P220" s="35"/>
      <c r="Q220" s="35"/>
      <c r="R220" s="35"/>
      <c r="S220" s="35"/>
      <c r="T220" s="35"/>
    </row>
    <row r="221" spans="1:28">
      <c r="D221" s="35" t="s">
        <v>2506</v>
      </c>
      <c r="E221" s="35"/>
      <c r="F221" s="108"/>
      <c r="G221" s="108"/>
      <c r="H221" s="108"/>
      <c r="I221" s="108"/>
      <c r="J221" s="108"/>
      <c r="K221" s="35"/>
      <c r="L221" s="35"/>
      <c r="M221" s="35"/>
      <c r="N221" s="35"/>
      <c r="O221" s="35"/>
      <c r="P221" s="35"/>
      <c r="Q221" s="35"/>
      <c r="R221" s="35"/>
      <c r="S221" s="35"/>
      <c r="T221" s="35"/>
      <c r="U221" s="35"/>
      <c r="V221" s="35"/>
      <c r="W221" s="35"/>
      <c r="X221" s="35"/>
      <c r="Y221" s="35"/>
      <c r="Z221" s="35"/>
      <c r="AA221" s="35"/>
      <c r="AB221" s="35"/>
    </row>
    <row r="222" spans="1:28" ht="18" customHeight="1">
      <c r="C222" s="1227"/>
      <c r="D222" s="1227"/>
      <c r="E222" s="1227"/>
      <c r="F222" s="108"/>
      <c r="G222" s="180"/>
      <c r="H222" s="108"/>
      <c r="I222" s="108"/>
      <c r="J222" s="108"/>
      <c r="K222" s="35"/>
      <c r="L222" s="35"/>
      <c r="M222" s="35"/>
      <c r="N222" s="35"/>
      <c r="O222" s="35"/>
      <c r="P222" s="35"/>
      <c r="Q222" s="35"/>
      <c r="R222" s="35"/>
      <c r="S222" s="35"/>
      <c r="T222" s="35"/>
      <c r="U222" s="35"/>
      <c r="V222" s="35"/>
      <c r="W222" s="35"/>
      <c r="X222" s="35"/>
      <c r="Y222" s="35"/>
      <c r="Z222" s="35"/>
      <c r="AA222" s="35"/>
    </row>
    <row r="223" spans="1:28" ht="13.5" customHeight="1">
      <c r="C223" s="786"/>
      <c r="D223" s="1417" t="s">
        <v>86</v>
      </c>
      <c r="E223" s="786"/>
      <c r="F223" s="108"/>
      <c r="G223" s="181"/>
      <c r="H223" s="108"/>
      <c r="I223" s="108"/>
      <c r="J223" s="108"/>
      <c r="K223" s="35"/>
      <c r="L223" s="35"/>
      <c r="M223" s="35"/>
      <c r="N223" s="35"/>
      <c r="O223" s="35"/>
      <c r="P223" s="35"/>
      <c r="Q223" s="35"/>
      <c r="R223" s="35"/>
      <c r="S223" s="35"/>
      <c r="T223" s="35"/>
    </row>
    <row r="224" spans="1:28" ht="9.75" customHeight="1">
      <c r="D224" s="1418"/>
      <c r="E224" s="35"/>
      <c r="F224" s="35"/>
      <c r="G224" s="37"/>
      <c r="H224" s="35"/>
      <c r="I224" s="35"/>
      <c r="J224" s="35"/>
      <c r="K224" s="35"/>
      <c r="L224" s="35"/>
      <c r="M224" s="35"/>
      <c r="N224" s="35"/>
      <c r="O224" s="35"/>
      <c r="P224" s="35"/>
      <c r="Q224" s="35"/>
      <c r="R224" s="35"/>
      <c r="S224" s="35"/>
      <c r="T224" s="35"/>
    </row>
    <row r="225" spans="2:20" ht="13.5" customHeight="1">
      <c r="D225" s="2" t="s">
        <v>3121</v>
      </c>
      <c r="E225" s="35"/>
      <c r="F225" s="35"/>
      <c r="G225" s="37"/>
      <c r="H225" s="35"/>
      <c r="I225" s="35" t="s">
        <v>2413</v>
      </c>
      <c r="J225" s="35"/>
      <c r="K225" s="35"/>
      <c r="L225" s="35"/>
      <c r="M225" s="35"/>
      <c r="N225" s="35"/>
      <c r="O225" s="35"/>
      <c r="P225" s="35"/>
      <c r="Q225" s="35"/>
      <c r="R225" s="35"/>
      <c r="S225" s="35"/>
      <c r="T225" s="35"/>
    </row>
    <row r="226" spans="2:20" ht="13.5" customHeight="1">
      <c r="D226" s="2" t="s">
        <v>470</v>
      </c>
      <c r="E226" s="35"/>
      <c r="F226" s="35"/>
      <c r="G226" s="37"/>
      <c r="H226" s="35"/>
      <c r="I226" s="35" t="s">
        <v>120</v>
      </c>
      <c r="J226" s="35"/>
      <c r="K226" s="35"/>
      <c r="L226" s="35"/>
      <c r="M226" s="141" t="s">
        <v>560</v>
      </c>
      <c r="N226" s="35"/>
      <c r="O226" s="35"/>
      <c r="P226" s="35"/>
      <c r="Q226" s="35"/>
      <c r="R226" s="35"/>
      <c r="S226" s="35"/>
      <c r="T226" s="35"/>
    </row>
    <row r="227" spans="2:20" ht="13.5" customHeight="1">
      <c r="D227" s="35"/>
      <c r="E227" s="35"/>
      <c r="F227" s="37"/>
      <c r="G227" s="35"/>
      <c r="H227" s="35"/>
      <c r="I227" s="35"/>
      <c r="J227" s="35"/>
      <c r="K227" s="35"/>
      <c r="L227" s="35"/>
      <c r="M227" s="35"/>
      <c r="N227" s="35"/>
      <c r="O227" s="35"/>
      <c r="P227" s="35"/>
      <c r="Q227" s="35"/>
      <c r="R227" s="35"/>
      <c r="S227" s="35"/>
      <c r="T227" s="35"/>
    </row>
    <row r="228" spans="2:20" ht="13.5" customHeight="1">
      <c r="D228" s="35"/>
      <c r="E228" s="35"/>
      <c r="F228" s="37"/>
      <c r="G228" s="35"/>
      <c r="H228" s="35"/>
      <c r="I228" s="35"/>
      <c r="J228" s="35"/>
      <c r="K228" s="35"/>
      <c r="L228" s="35"/>
      <c r="M228" s="35"/>
      <c r="N228" s="35"/>
      <c r="O228" s="35"/>
      <c r="P228" s="35"/>
      <c r="Q228" s="35"/>
      <c r="R228" s="35"/>
      <c r="S228" s="35"/>
      <c r="T228" s="35"/>
    </row>
    <row r="229" spans="2:20" ht="13.5" customHeight="1">
      <c r="B229" s="2" t="s">
        <v>498</v>
      </c>
      <c r="D229" s="35"/>
      <c r="E229" s="35"/>
      <c r="F229" s="37"/>
      <c r="G229" s="35"/>
      <c r="H229" s="35"/>
      <c r="I229" s="35"/>
      <c r="J229" s="35"/>
      <c r="K229" s="35"/>
      <c r="L229" s="35"/>
      <c r="M229" s="35"/>
      <c r="N229" s="35"/>
      <c r="O229" s="35"/>
      <c r="P229" s="35"/>
      <c r="Q229" s="35"/>
      <c r="R229" s="35"/>
      <c r="S229" s="35"/>
      <c r="T229" s="35"/>
    </row>
    <row r="230" spans="2:20" ht="18" customHeight="1">
      <c r="C230" s="2" t="s">
        <v>2452</v>
      </c>
    </row>
    <row r="231" spans="2:20" ht="75" customHeight="1">
      <c r="D231" s="1211"/>
      <c r="E231" s="1219"/>
      <c r="F231" s="1219"/>
      <c r="G231" s="1219"/>
      <c r="H231" s="1219"/>
      <c r="I231" s="1219"/>
      <c r="J231" s="1220"/>
    </row>
    <row r="232" spans="2:20" ht="13.5" customHeight="1">
      <c r="D232" s="11"/>
      <c r="E232" s="11"/>
      <c r="F232" s="11"/>
      <c r="G232" s="11"/>
      <c r="H232" s="11"/>
      <c r="I232" s="11"/>
      <c r="J232" s="11"/>
    </row>
    <row r="233" spans="2:20">
      <c r="D233" s="2" t="s">
        <v>86</v>
      </c>
      <c r="E233" s="35"/>
    </row>
    <row r="234" spans="2:20">
      <c r="D234" s="2" t="s">
        <v>2411</v>
      </c>
      <c r="E234" s="35"/>
      <c r="G234" s="35" t="s">
        <v>2409</v>
      </c>
    </row>
    <row r="235" spans="2:20">
      <c r="D235" s="2" t="s">
        <v>2412</v>
      </c>
      <c r="E235" s="35"/>
      <c r="G235" s="35" t="s">
        <v>2410</v>
      </c>
    </row>
    <row r="237" spans="2:20" ht="18" customHeight="1">
      <c r="B237" s="2" t="s">
        <v>2390</v>
      </c>
    </row>
    <row r="238" spans="2:20">
      <c r="B238" s="2" t="s">
        <v>108</v>
      </c>
    </row>
    <row r="239" spans="2:20">
      <c r="C239" s="2" t="s">
        <v>3122</v>
      </c>
    </row>
    <row r="240" spans="2:20" ht="13.5" customHeight="1">
      <c r="N240" s="92"/>
      <c r="O240" s="92"/>
    </row>
    <row r="241" spans="2:15" ht="13.5" customHeight="1">
      <c r="B241" s="2" t="s">
        <v>2391</v>
      </c>
      <c r="N241" s="92"/>
      <c r="O241" s="92"/>
    </row>
    <row r="242" spans="2:15" ht="18" customHeight="1">
      <c r="C242" s="2" t="s">
        <v>3122</v>
      </c>
      <c r="N242" s="92"/>
      <c r="O242" s="92"/>
    </row>
    <row r="243" spans="2:15">
      <c r="N243" s="92"/>
      <c r="O243" s="92"/>
    </row>
    <row r="245" spans="2:15" ht="18" customHeight="1"/>
    <row r="248" spans="2:15">
      <c r="M248" s="92"/>
      <c r="N248" s="92"/>
      <c r="O248" s="92"/>
    </row>
    <row r="251" spans="2:15">
      <c r="N251" s="92"/>
      <c r="O251" s="92"/>
    </row>
    <row r="252" spans="2:15" ht="13.5" customHeight="1">
      <c r="M252" s="107"/>
    </row>
    <row r="253" spans="2:15">
      <c r="M253" s="92"/>
    </row>
    <row r="254" spans="2:15" ht="18" customHeight="1">
      <c r="B254" s="2" t="s">
        <v>2436</v>
      </c>
    </row>
    <row r="255" spans="2:15" ht="13.5" customHeight="1"/>
    <row r="256" spans="2:15" ht="13.5" customHeight="1">
      <c r="B256" s="2" t="s">
        <v>2449</v>
      </c>
    </row>
    <row r="257" spans="3:10" ht="30" customHeight="1">
      <c r="C257" s="1230" t="s">
        <v>3124</v>
      </c>
      <c r="D257" s="1230"/>
      <c r="E257" s="1230"/>
      <c r="F257" s="1230"/>
      <c r="G257" s="1230"/>
      <c r="H257" s="1230"/>
      <c r="I257" s="1230"/>
      <c r="J257" s="1230"/>
    </row>
    <row r="258" spans="3:10" ht="18" customHeight="1">
      <c r="C258" s="1230" t="s">
        <v>454</v>
      </c>
      <c r="D258" s="1230"/>
      <c r="E258" s="1230"/>
      <c r="F258" s="1230"/>
      <c r="G258" s="1230"/>
      <c r="H258" s="1230"/>
      <c r="I258" s="1230"/>
      <c r="J258" s="1230"/>
    </row>
    <row r="259" spans="3:10" ht="13.5" customHeight="1">
      <c r="C259" s="124"/>
      <c r="D259" s="125"/>
      <c r="E259" s="125"/>
      <c r="F259" s="125"/>
      <c r="G259" s="125"/>
      <c r="H259" s="125"/>
      <c r="I259" s="125"/>
      <c r="J259" s="126"/>
    </row>
    <row r="260" spans="3:10" ht="13.5" customHeight="1">
      <c r="C260" s="127"/>
      <c r="D260" s="128"/>
      <c r="E260" s="128"/>
      <c r="F260" s="128"/>
      <c r="G260" s="128"/>
      <c r="H260" s="128"/>
      <c r="I260" s="128"/>
      <c r="J260" s="129"/>
    </row>
    <row r="261" spans="3:10" ht="13.5" customHeight="1">
      <c r="C261" s="127"/>
      <c r="D261" s="128"/>
      <c r="E261" s="128"/>
      <c r="F261" s="128"/>
      <c r="G261" s="128"/>
      <c r="H261" s="128"/>
      <c r="I261" s="128"/>
      <c r="J261" s="129"/>
    </row>
    <row r="262" spans="3:10" ht="13.5" customHeight="1">
      <c r="C262" s="127"/>
      <c r="D262" s="128"/>
      <c r="E262" s="128"/>
      <c r="F262" s="128"/>
      <c r="G262" s="128"/>
      <c r="H262" s="128"/>
      <c r="I262" s="128"/>
      <c r="J262" s="129"/>
    </row>
    <row r="263" spans="3:10" ht="13.5" customHeight="1">
      <c r="C263" s="127"/>
      <c r="D263" s="128"/>
      <c r="E263" s="128"/>
      <c r="F263" s="128"/>
      <c r="G263" s="128"/>
      <c r="H263" s="128"/>
      <c r="I263" s="128"/>
      <c r="J263" s="129"/>
    </row>
    <row r="264" spans="3:10" ht="13.5" customHeight="1">
      <c r="C264" s="127"/>
      <c r="D264" s="128"/>
      <c r="E264" s="128"/>
      <c r="F264" s="128"/>
      <c r="G264" s="128"/>
      <c r="H264" s="128"/>
      <c r="I264" s="128"/>
      <c r="J264" s="129"/>
    </row>
    <row r="265" spans="3:10" ht="13.5" customHeight="1">
      <c r="C265" s="127"/>
      <c r="D265" s="128"/>
      <c r="E265" s="128"/>
      <c r="F265" s="128"/>
      <c r="G265" s="128"/>
      <c r="H265" s="128"/>
      <c r="I265" s="128"/>
      <c r="J265" s="129"/>
    </row>
    <row r="266" spans="3:10" ht="13.5" customHeight="1">
      <c r="C266" s="127"/>
      <c r="D266" s="128"/>
      <c r="E266" s="128"/>
      <c r="F266" s="128"/>
      <c r="G266" s="128"/>
      <c r="H266" s="128"/>
      <c r="I266" s="128"/>
      <c r="J266" s="129"/>
    </row>
    <row r="267" spans="3:10" ht="13.5" customHeight="1">
      <c r="C267" s="127"/>
      <c r="D267" s="128"/>
      <c r="E267" s="128"/>
      <c r="F267" s="128"/>
      <c r="G267" s="128"/>
      <c r="H267" s="128"/>
      <c r="I267" s="128"/>
      <c r="J267" s="129"/>
    </row>
    <row r="268" spans="3:10" ht="13.5" customHeight="1">
      <c r="C268" s="127"/>
      <c r="D268" s="128"/>
      <c r="E268" s="128"/>
      <c r="F268" s="128"/>
      <c r="G268" s="128"/>
      <c r="H268" s="128"/>
      <c r="I268" s="128"/>
      <c r="J268" s="129"/>
    </row>
    <row r="269" spans="3:10" ht="13.5" customHeight="1">
      <c r="C269" s="127"/>
      <c r="D269" s="128"/>
      <c r="E269" s="128"/>
      <c r="F269" s="128"/>
      <c r="G269" s="128"/>
      <c r="H269" s="128"/>
      <c r="I269" s="128"/>
      <c r="J269" s="129"/>
    </row>
    <row r="270" spans="3:10" ht="13.5" customHeight="1">
      <c r="C270" s="127"/>
      <c r="D270" s="128"/>
      <c r="E270" s="128"/>
      <c r="F270" s="128"/>
      <c r="G270" s="128"/>
      <c r="H270" s="128"/>
      <c r="I270" s="128"/>
      <c r="J270" s="129"/>
    </row>
    <row r="271" spans="3:10" ht="13.5" customHeight="1">
      <c r="C271" s="127"/>
      <c r="D271" s="128"/>
      <c r="E271" s="128"/>
      <c r="F271" s="128"/>
      <c r="G271" s="128"/>
      <c r="H271" s="128"/>
      <c r="I271" s="128"/>
      <c r="J271" s="129"/>
    </row>
    <row r="272" spans="3:10" ht="13.5" customHeight="1">
      <c r="C272" s="127"/>
      <c r="D272" s="128"/>
      <c r="E272" s="128"/>
      <c r="F272" s="128"/>
      <c r="G272" s="128"/>
      <c r="H272" s="128"/>
      <c r="I272" s="128"/>
      <c r="J272" s="129"/>
    </row>
    <row r="273" spans="3:10" ht="13.5" customHeight="1">
      <c r="C273" s="127"/>
      <c r="D273" s="128"/>
      <c r="E273" s="128"/>
      <c r="F273" s="128"/>
      <c r="G273" s="128"/>
      <c r="H273" s="128"/>
      <c r="I273" s="128"/>
      <c r="J273" s="129"/>
    </row>
    <row r="274" spans="3:10" ht="13.5" customHeight="1">
      <c r="C274" s="127"/>
      <c r="D274" s="128"/>
      <c r="E274" s="128"/>
      <c r="F274" s="128"/>
      <c r="G274" s="128"/>
      <c r="H274" s="128"/>
      <c r="I274" s="128"/>
      <c r="J274" s="129"/>
    </row>
    <row r="275" spans="3:10" ht="13.5" customHeight="1">
      <c r="C275" s="127"/>
      <c r="D275" s="128"/>
      <c r="E275" s="128"/>
      <c r="F275" s="128"/>
      <c r="G275" s="128"/>
      <c r="H275" s="128"/>
      <c r="I275" s="128"/>
      <c r="J275" s="129"/>
    </row>
    <row r="276" spans="3:10" ht="13.5" customHeight="1">
      <c r="C276" s="127"/>
      <c r="D276" s="128"/>
      <c r="E276" s="128"/>
      <c r="F276" s="128"/>
      <c r="G276" s="128"/>
      <c r="H276" s="128"/>
      <c r="I276" s="128"/>
      <c r="J276" s="129"/>
    </row>
    <row r="277" spans="3:10" ht="13.5" customHeight="1">
      <c r="C277" s="127"/>
      <c r="D277" s="128"/>
      <c r="E277" s="128"/>
      <c r="F277" s="128"/>
      <c r="G277" s="128"/>
      <c r="H277" s="128"/>
      <c r="I277" s="128"/>
      <c r="J277" s="129"/>
    </row>
    <row r="278" spans="3:10" ht="13.5" customHeight="1">
      <c r="C278" s="127"/>
      <c r="D278" s="128"/>
      <c r="E278" s="128"/>
      <c r="F278" s="128"/>
      <c r="G278" s="128"/>
      <c r="H278" s="128"/>
      <c r="I278" s="128"/>
      <c r="J278" s="129"/>
    </row>
    <row r="279" spans="3:10" ht="13.5" customHeight="1">
      <c r="C279" s="127"/>
      <c r="D279" s="128"/>
      <c r="E279" s="128"/>
      <c r="F279" s="128"/>
      <c r="G279" s="128"/>
      <c r="H279" s="128"/>
      <c r="I279" s="128"/>
      <c r="J279" s="129"/>
    </row>
    <row r="280" spans="3:10" ht="13.5" customHeight="1">
      <c r="C280" s="127"/>
      <c r="D280" s="128"/>
      <c r="E280" s="128"/>
      <c r="F280" s="128"/>
      <c r="G280" s="128"/>
      <c r="H280" s="128"/>
      <c r="I280" s="128"/>
      <c r="J280" s="129"/>
    </row>
    <row r="281" spans="3:10" ht="13.5" customHeight="1">
      <c r="C281" s="127"/>
      <c r="D281" s="128"/>
      <c r="E281" s="128"/>
      <c r="F281" s="128"/>
      <c r="G281" s="128"/>
      <c r="H281" s="128"/>
      <c r="I281" s="128"/>
      <c r="J281" s="129"/>
    </row>
    <row r="282" spans="3:10" ht="13.5" customHeight="1">
      <c r="C282" s="127"/>
      <c r="D282" s="128"/>
      <c r="E282" s="128"/>
      <c r="F282" s="128"/>
      <c r="G282" s="128"/>
      <c r="H282" s="128"/>
      <c r="I282" s="128"/>
      <c r="J282" s="129"/>
    </row>
    <row r="283" spans="3:10" ht="13.5" customHeight="1">
      <c r="C283" s="127"/>
      <c r="D283" s="128"/>
      <c r="E283" s="128"/>
      <c r="F283" s="128"/>
      <c r="G283" s="128"/>
      <c r="H283" s="128"/>
      <c r="I283" s="128"/>
      <c r="J283" s="129"/>
    </row>
    <row r="284" spans="3:10" ht="13.5" customHeight="1">
      <c r="C284" s="127"/>
      <c r="D284" s="128"/>
      <c r="E284" s="128"/>
      <c r="F284" s="128"/>
      <c r="G284" s="128"/>
      <c r="H284" s="128"/>
      <c r="I284" s="128"/>
      <c r="J284" s="129"/>
    </row>
    <row r="285" spans="3:10" ht="13.5" customHeight="1">
      <c r="C285" s="127"/>
      <c r="D285" s="128"/>
      <c r="E285" s="128"/>
      <c r="F285" s="128"/>
      <c r="G285" s="128"/>
      <c r="H285" s="128"/>
      <c r="I285" s="128"/>
      <c r="J285" s="129"/>
    </row>
    <row r="286" spans="3:10" ht="13.5" customHeight="1">
      <c r="C286" s="127"/>
      <c r="D286" s="128"/>
      <c r="E286" s="128"/>
      <c r="F286" s="128"/>
      <c r="G286" s="128"/>
      <c r="H286" s="128"/>
      <c r="I286" s="128"/>
      <c r="J286" s="129"/>
    </row>
    <row r="287" spans="3:10" ht="13.5" customHeight="1">
      <c r="C287" s="127"/>
      <c r="D287" s="128"/>
      <c r="E287" s="128"/>
      <c r="F287" s="128"/>
      <c r="G287" s="128"/>
      <c r="H287" s="128"/>
      <c r="I287" s="128"/>
      <c r="J287" s="129"/>
    </row>
    <row r="288" spans="3:10" ht="13.5" customHeight="1">
      <c r="C288" s="127"/>
      <c r="D288" s="128"/>
      <c r="E288" s="128"/>
      <c r="F288" s="128"/>
      <c r="G288" s="128"/>
      <c r="H288" s="128"/>
      <c r="I288" s="128"/>
      <c r="J288" s="129"/>
    </row>
    <row r="289" spans="2:10" ht="13.5" customHeight="1">
      <c r="C289" s="127"/>
      <c r="D289" s="128"/>
      <c r="E289" s="128"/>
      <c r="F289" s="128"/>
      <c r="G289" s="128"/>
      <c r="H289" s="128"/>
      <c r="I289" s="128"/>
      <c r="J289" s="129"/>
    </row>
    <row r="290" spans="2:10" ht="13.5" customHeight="1">
      <c r="C290" s="127"/>
      <c r="D290" s="128"/>
      <c r="E290" s="128"/>
      <c r="F290" s="128"/>
      <c r="G290" s="128"/>
      <c r="H290" s="128"/>
      <c r="I290" s="128"/>
      <c r="J290" s="129"/>
    </row>
    <row r="291" spans="2:10" ht="13.5" customHeight="1">
      <c r="C291" s="127"/>
      <c r="D291" s="128"/>
      <c r="E291" s="128"/>
      <c r="F291" s="128"/>
      <c r="G291" s="128"/>
      <c r="H291" s="128"/>
      <c r="I291" s="128"/>
      <c r="J291" s="129"/>
    </row>
    <row r="292" spans="2:10" ht="13.5" customHeight="1">
      <c r="C292" s="127"/>
      <c r="D292" s="128"/>
      <c r="E292" s="128"/>
      <c r="F292" s="128"/>
      <c r="G292" s="128"/>
      <c r="H292" s="128"/>
      <c r="I292" s="128"/>
      <c r="J292" s="129"/>
    </row>
    <row r="293" spans="2:10" ht="13.5" hidden="1" customHeight="1">
      <c r="C293" s="127"/>
      <c r="D293" s="128"/>
      <c r="E293" s="128"/>
      <c r="F293" s="128"/>
      <c r="G293" s="128"/>
      <c r="H293" s="128"/>
      <c r="I293" s="128"/>
      <c r="J293" s="129"/>
    </row>
    <row r="294" spans="2:10" ht="13.5" hidden="1" customHeight="1">
      <c r="C294" s="127"/>
      <c r="D294" s="128"/>
      <c r="E294" s="128"/>
      <c r="F294" s="128"/>
      <c r="G294" s="128"/>
      <c r="H294" s="128"/>
      <c r="I294" s="128"/>
      <c r="J294" s="129"/>
    </row>
    <row r="295" spans="2:10" ht="13.5" customHeight="1">
      <c r="C295" s="127"/>
      <c r="D295" s="128"/>
      <c r="E295" s="128"/>
      <c r="F295" s="128"/>
      <c r="G295" s="128"/>
      <c r="H295" s="128"/>
      <c r="I295" s="128"/>
      <c r="J295" s="129"/>
    </row>
    <row r="296" spans="2:10" ht="13.5" customHeight="1">
      <c r="C296" s="130"/>
      <c r="D296" s="131"/>
      <c r="E296" s="131"/>
      <c r="F296" s="131"/>
      <c r="G296" s="131"/>
      <c r="H296" s="131"/>
      <c r="I296" s="131"/>
      <c r="J296" s="132"/>
    </row>
    <row r="297" spans="2:10" ht="13.5" customHeight="1"/>
    <row r="298" spans="2:10" ht="13.5" customHeight="1"/>
    <row r="299" spans="2:10" ht="13.5" customHeight="1">
      <c r="B299" s="2" t="s">
        <v>128</v>
      </c>
    </row>
    <row r="300" spans="2:10" ht="13.5" customHeight="1">
      <c r="C300" s="1392"/>
      <c r="D300" s="1408"/>
      <c r="E300" s="1408"/>
      <c r="F300" s="1408"/>
      <c r="G300" s="1408"/>
      <c r="H300" s="1408"/>
      <c r="I300" s="1408"/>
      <c r="J300" s="1409"/>
    </row>
    <row r="301" spans="2:10" ht="13.5" customHeight="1">
      <c r="C301" s="1410"/>
      <c r="D301" s="1411"/>
      <c r="E301" s="1411"/>
      <c r="F301" s="1411"/>
      <c r="G301" s="1411"/>
      <c r="H301" s="1411"/>
      <c r="I301" s="1411"/>
      <c r="J301" s="1412"/>
    </row>
    <row r="302" spans="2:10" ht="13.5" customHeight="1">
      <c r="C302" s="1410"/>
      <c r="D302" s="1411"/>
      <c r="E302" s="1411"/>
      <c r="F302" s="1411"/>
      <c r="G302" s="1411"/>
      <c r="H302" s="1411"/>
      <c r="I302" s="1411"/>
      <c r="J302" s="1412"/>
    </row>
    <row r="303" spans="2:10" ht="13.5" customHeight="1">
      <c r="C303" s="1410"/>
      <c r="D303" s="1411"/>
      <c r="E303" s="1411"/>
      <c r="F303" s="1411"/>
      <c r="G303" s="1411"/>
      <c r="H303" s="1411"/>
      <c r="I303" s="1411"/>
      <c r="J303" s="1412"/>
    </row>
    <row r="304" spans="2:10" ht="13.5" customHeight="1">
      <c r="C304" s="1410"/>
      <c r="D304" s="1411"/>
      <c r="E304" s="1411"/>
      <c r="F304" s="1411"/>
      <c r="G304" s="1411"/>
      <c r="H304" s="1411"/>
      <c r="I304" s="1411"/>
      <c r="J304" s="1412"/>
    </row>
    <row r="305" spans="2:23" ht="13.5" customHeight="1">
      <c r="C305" s="1410"/>
      <c r="D305" s="1411"/>
      <c r="E305" s="1411"/>
      <c r="F305" s="1411"/>
      <c r="G305" s="1411"/>
      <c r="H305" s="1411"/>
      <c r="I305" s="1411"/>
      <c r="J305" s="1412"/>
    </row>
    <row r="306" spans="2:23" ht="13.5" customHeight="1">
      <c r="C306" s="1410"/>
      <c r="D306" s="1411"/>
      <c r="E306" s="1411"/>
      <c r="F306" s="1411"/>
      <c r="G306" s="1411"/>
      <c r="H306" s="1411"/>
      <c r="I306" s="1411"/>
      <c r="J306" s="1412"/>
    </row>
    <row r="307" spans="2:23" ht="13.5" customHeight="1">
      <c r="C307" s="1410"/>
      <c r="D307" s="1411"/>
      <c r="E307" s="1411"/>
      <c r="F307" s="1411"/>
      <c r="G307" s="1411"/>
      <c r="H307" s="1411"/>
      <c r="I307" s="1411"/>
      <c r="J307" s="1412"/>
    </row>
    <row r="308" spans="2:23" ht="13.5" customHeight="1">
      <c r="C308" s="1410"/>
      <c r="D308" s="1411"/>
      <c r="E308" s="1411"/>
      <c r="F308" s="1411"/>
      <c r="G308" s="1411"/>
      <c r="H308" s="1411"/>
      <c r="I308" s="1411"/>
      <c r="J308" s="1412"/>
    </row>
    <row r="309" spans="2:23" ht="13.5" customHeight="1">
      <c r="C309" s="1413"/>
      <c r="D309" s="1414"/>
      <c r="E309" s="1414"/>
      <c r="F309" s="1414"/>
      <c r="G309" s="1414"/>
      <c r="H309" s="1414"/>
      <c r="I309" s="1414"/>
      <c r="J309" s="1415"/>
    </row>
    <row r="310" spans="2:23" ht="13.5" customHeight="1">
      <c r="C310" s="2" t="s">
        <v>514</v>
      </c>
    </row>
    <row r="311" spans="2:23" ht="13.5" customHeight="1"/>
    <row r="312" spans="2:23" ht="13.5" hidden="1" customHeight="1"/>
    <row r="313" spans="2:23" ht="18" customHeight="1">
      <c r="B313" s="144" t="s">
        <v>2437</v>
      </c>
      <c r="C313" s="4"/>
      <c r="U313" s="4"/>
      <c r="V313" s="3"/>
      <c r="W313" s="3"/>
    </row>
    <row r="314" spans="2:23" ht="13.5" customHeight="1">
      <c r="B314" s="144"/>
      <c r="C314" s="4"/>
      <c r="U314" s="4"/>
      <c r="V314" s="3"/>
      <c r="W314" s="3"/>
    </row>
    <row r="315" spans="2:23">
      <c r="B315" s="9" t="s">
        <v>130</v>
      </c>
      <c r="S315" s="3"/>
      <c r="T315" s="3"/>
    </row>
    <row r="316" spans="2:23" ht="15.9" customHeight="1">
      <c r="C316" s="46" t="s">
        <v>134</v>
      </c>
      <c r="D316" s="46"/>
      <c r="E316" s="46"/>
      <c r="F316" s="46"/>
      <c r="G316" s="46"/>
      <c r="H316" s="46"/>
      <c r="I316" s="46"/>
      <c r="J316" s="46"/>
      <c r="K316" s="46"/>
      <c r="L316" s="46"/>
      <c r="O316" s="46"/>
      <c r="P316" s="46"/>
      <c r="Q316" s="46"/>
      <c r="R316" s="46"/>
      <c r="S316" s="3"/>
      <c r="T316" s="3"/>
    </row>
    <row r="317" spans="2:23" ht="15.9" customHeight="1">
      <c r="C317" s="46" t="s">
        <v>133</v>
      </c>
      <c r="D317" s="46"/>
      <c r="E317" s="46"/>
      <c r="F317" s="46"/>
      <c r="G317" s="46"/>
      <c r="H317" s="46"/>
      <c r="I317" s="46"/>
      <c r="J317" s="46"/>
      <c r="K317" s="46"/>
      <c r="L317" s="46"/>
      <c r="M317" s="46"/>
      <c r="N317" s="46"/>
      <c r="O317" s="46"/>
      <c r="P317" s="46"/>
      <c r="Q317" s="46"/>
      <c r="R317" s="46"/>
      <c r="S317" s="3"/>
      <c r="T317" s="3"/>
    </row>
    <row r="318" spans="2:23" ht="15.9" customHeight="1">
      <c r="C318" s="45" t="s">
        <v>119</v>
      </c>
      <c r="E318" s="45"/>
      <c r="L318" s="3"/>
      <c r="M318" s="46"/>
      <c r="N318" s="46"/>
    </row>
    <row r="319" spans="2:23" ht="15.9" customHeight="1">
      <c r="C319" s="45" t="s">
        <v>3123</v>
      </c>
      <c r="E319" s="45"/>
      <c r="L319" s="3"/>
      <c r="M319" s="3"/>
    </row>
    <row r="320" spans="2:23" ht="7.5" customHeight="1">
      <c r="C320" s="45"/>
      <c r="E320" s="45"/>
      <c r="L320" s="3"/>
      <c r="M320" s="3"/>
    </row>
    <row r="321" spans="2:27" ht="30" customHeight="1">
      <c r="B321" s="1071" t="s">
        <v>116</v>
      </c>
      <c r="C321" s="1072"/>
      <c r="D321" s="1240"/>
      <c r="E321" s="47" t="s">
        <v>117</v>
      </c>
      <c r="F321" s="1050" t="s">
        <v>118</v>
      </c>
      <c r="G321" s="1051"/>
      <c r="H321" s="1051"/>
      <c r="I321" s="1051"/>
      <c r="J321" s="1083"/>
      <c r="M321" s="3"/>
    </row>
    <row r="322" spans="2:27" ht="49.5" customHeight="1">
      <c r="B322" s="1208" t="s">
        <v>114</v>
      </c>
      <c r="C322" s="1217"/>
      <c r="D322" s="1218"/>
      <c r="E322" s="133"/>
      <c r="F322" s="1211"/>
      <c r="G322" s="1219"/>
      <c r="H322" s="1219"/>
      <c r="I322" s="1219"/>
      <c r="J322" s="1220"/>
      <c r="L322" s="50" t="str">
        <f>IF(E322="","←【事項の有無】が選択されていません。必ず選択してください",IF(F322=" ","",""))</f>
        <v>←【事項の有無】が選択されていません。必ず選択してください</v>
      </c>
    </row>
    <row r="323" spans="2:27" ht="50.1" customHeight="1">
      <c r="B323" s="1074" t="s">
        <v>111</v>
      </c>
      <c r="C323" s="1215"/>
      <c r="D323" s="1224"/>
      <c r="E323" s="133"/>
      <c r="F323" s="1211"/>
      <c r="G323" s="1219"/>
      <c r="H323" s="1219"/>
      <c r="I323" s="1219"/>
      <c r="J323" s="1220"/>
      <c r="L323" s="50" t="str">
        <f>IF(E323="","←【事項の有無】が選択されていません。必ず選択してください",IF(F323=" ","",""))</f>
        <v>←【事項の有無】が選択されていません。必ず選択してください</v>
      </c>
    </row>
    <row r="324" spans="2:27" ht="50.1" customHeight="1">
      <c r="B324" s="1074" t="s">
        <v>112</v>
      </c>
      <c r="C324" s="1215"/>
      <c r="D324" s="1224"/>
      <c r="E324" s="133"/>
      <c r="F324" s="1211"/>
      <c r="G324" s="1219"/>
      <c r="H324" s="1219"/>
      <c r="I324" s="1219"/>
      <c r="J324" s="1220"/>
      <c r="L324" s="50" t="str">
        <f t="shared" ref="L324:L327" si="2">IF(E324="","←【事項の有無】が選択されていません。必ず選択してください",IF(F324=" ","",""))</f>
        <v>←【事項の有無】が選択されていません。必ず選択してください</v>
      </c>
    </row>
    <row r="325" spans="2:27" ht="50.1" customHeight="1">
      <c r="B325" s="1208" t="s">
        <v>115</v>
      </c>
      <c r="C325" s="1217"/>
      <c r="D325" s="1218"/>
      <c r="E325" s="133"/>
      <c r="F325" s="1211"/>
      <c r="G325" s="1219"/>
      <c r="H325" s="1219"/>
      <c r="I325" s="1219"/>
      <c r="J325" s="1220"/>
      <c r="L325" s="50" t="str">
        <f t="shared" si="2"/>
        <v>←【事項の有無】が選択されていません。必ず選択してください</v>
      </c>
    </row>
    <row r="326" spans="2:27" ht="50.1" customHeight="1">
      <c r="B326" s="1208" t="s">
        <v>556</v>
      </c>
      <c r="C326" s="1217"/>
      <c r="D326" s="1218"/>
      <c r="E326" s="133"/>
      <c r="F326" s="1211"/>
      <c r="G326" s="1219"/>
      <c r="H326" s="1219"/>
      <c r="I326" s="1219"/>
      <c r="J326" s="1220"/>
      <c r="L326" s="50" t="str">
        <f t="shared" si="2"/>
        <v>←【事項の有無】が選択されていません。必ず選択してください</v>
      </c>
    </row>
    <row r="327" spans="2:27" ht="50.1" customHeight="1">
      <c r="B327" s="1208" t="s">
        <v>113</v>
      </c>
      <c r="C327" s="1217"/>
      <c r="D327" s="1218"/>
      <c r="E327" s="133"/>
      <c r="F327" s="1211"/>
      <c r="G327" s="1219"/>
      <c r="H327" s="1219"/>
      <c r="I327" s="1219"/>
      <c r="J327" s="1220"/>
      <c r="L327" s="50" t="str">
        <f t="shared" si="2"/>
        <v>←【事項の有無】が選択されていません。必ず選択してください</v>
      </c>
    </row>
    <row r="328" spans="2:27" ht="13.5" customHeight="1">
      <c r="C328" s="11"/>
      <c r="D328" s="11"/>
      <c r="E328" s="11"/>
      <c r="F328" s="11"/>
      <c r="G328" s="11"/>
      <c r="H328" s="11"/>
      <c r="I328" s="11"/>
      <c r="J328" s="11"/>
      <c r="L328" s="50"/>
    </row>
    <row r="330" spans="2:27">
      <c r="B330" s="2" t="s">
        <v>131</v>
      </c>
    </row>
    <row r="331" spans="2:27" ht="84" customHeight="1">
      <c r="B331" s="1419"/>
      <c r="C331" s="1390"/>
      <c r="D331" s="1390"/>
      <c r="E331" s="1390"/>
      <c r="F331" s="1390"/>
      <c r="G331" s="1390"/>
      <c r="H331" s="1390"/>
      <c r="I331" s="1390"/>
      <c r="J331" s="1391"/>
    </row>
    <row r="333" spans="2:27" ht="18" customHeight="1">
      <c r="B333" s="2" t="s">
        <v>132</v>
      </c>
    </row>
    <row r="334" spans="2:27">
      <c r="C334" s="2" t="s">
        <v>2460</v>
      </c>
      <c r="L334" s="50"/>
      <c r="M334" s="50"/>
      <c r="N334" s="50"/>
      <c r="O334" s="50"/>
      <c r="P334" s="50"/>
      <c r="Q334" s="50"/>
      <c r="R334" s="50"/>
      <c r="S334" s="50"/>
      <c r="T334" s="50"/>
      <c r="U334" s="50"/>
      <c r="V334" s="50"/>
      <c r="W334" s="50"/>
      <c r="X334" s="50"/>
      <c r="Y334" s="27"/>
      <c r="Z334" s="27"/>
      <c r="AA334" s="27"/>
    </row>
    <row r="335" spans="2:27" ht="36" customHeight="1">
      <c r="B335" s="1208" t="s">
        <v>126</v>
      </c>
      <c r="C335" s="1075"/>
      <c r="D335" s="1075"/>
      <c r="E335" s="1209"/>
      <c r="F335" s="1210"/>
      <c r="G335" s="1210"/>
      <c r="H335" s="1210"/>
      <c r="I335" s="1210"/>
      <c r="J335" s="1210"/>
      <c r="L335" s="50"/>
      <c r="M335" s="50"/>
      <c r="N335" s="50"/>
      <c r="O335" s="50"/>
      <c r="P335" s="50"/>
      <c r="Q335" s="50"/>
      <c r="R335" s="50"/>
      <c r="S335" s="50"/>
      <c r="T335" s="50"/>
      <c r="U335" s="50"/>
      <c r="V335" s="50"/>
      <c r="W335" s="50"/>
      <c r="X335" s="50"/>
      <c r="Y335" s="27"/>
      <c r="Z335" s="27"/>
      <c r="AA335" s="27"/>
    </row>
    <row r="336" spans="2:27" ht="36" customHeight="1">
      <c r="B336" s="1208" t="s">
        <v>2389</v>
      </c>
      <c r="C336" s="1075"/>
      <c r="D336" s="1075"/>
      <c r="E336" s="1209"/>
      <c r="F336" s="1211"/>
      <c r="G336" s="1212"/>
      <c r="H336" s="1212"/>
      <c r="I336" s="1212"/>
      <c r="J336" s="1213"/>
      <c r="L336" s="50"/>
      <c r="M336" s="50"/>
      <c r="N336" s="50"/>
      <c r="O336" s="50"/>
      <c r="P336" s="50"/>
      <c r="Q336" s="50"/>
      <c r="R336" s="50"/>
      <c r="S336" s="50"/>
      <c r="T336" s="50"/>
      <c r="U336" s="50"/>
      <c r="V336" s="50"/>
      <c r="W336" s="50"/>
      <c r="X336" s="50"/>
      <c r="Y336" s="27"/>
      <c r="Z336" s="27"/>
      <c r="AA336" s="27"/>
    </row>
    <row r="337" spans="1:27" ht="36" customHeight="1">
      <c r="B337" s="1208" t="s">
        <v>127</v>
      </c>
      <c r="C337" s="1075"/>
      <c r="D337" s="1075"/>
      <c r="E337" s="1209"/>
      <c r="F337" s="1210"/>
      <c r="G337" s="1210"/>
      <c r="H337" s="1210"/>
      <c r="I337" s="1210"/>
      <c r="J337" s="1210"/>
      <c r="L337" s="50"/>
      <c r="M337" s="50"/>
      <c r="N337" s="50"/>
      <c r="O337" s="50"/>
      <c r="P337" s="50"/>
      <c r="Q337" s="50"/>
      <c r="R337" s="50"/>
      <c r="S337" s="50"/>
      <c r="T337" s="50"/>
      <c r="U337" s="50"/>
      <c r="V337" s="50"/>
      <c r="W337" s="50"/>
      <c r="X337" s="50"/>
      <c r="Y337" s="27"/>
      <c r="Z337" s="27"/>
      <c r="AA337" s="27"/>
    </row>
    <row r="339" spans="1:27">
      <c r="C339" s="2" t="s">
        <v>2459</v>
      </c>
    </row>
    <row r="340" spans="1:27" ht="36" customHeight="1">
      <c r="B340" s="1208" t="s">
        <v>558</v>
      </c>
      <c r="C340" s="1075"/>
      <c r="D340" s="1075"/>
      <c r="E340" s="1209"/>
      <c r="F340" s="1210"/>
      <c r="G340" s="1210"/>
      <c r="H340" s="1210"/>
      <c r="I340" s="1210"/>
      <c r="J340" s="1210"/>
    </row>
    <row r="341" spans="1:27" ht="36" customHeight="1">
      <c r="B341" s="1208" t="s">
        <v>2389</v>
      </c>
      <c r="C341" s="1075"/>
      <c r="D341" s="1075"/>
      <c r="E341" s="1209"/>
      <c r="F341" s="1210"/>
      <c r="G341" s="1210"/>
      <c r="H341" s="1210"/>
      <c r="I341" s="1210"/>
      <c r="J341" s="1210"/>
    </row>
    <row r="342" spans="1:27" ht="36" customHeight="1">
      <c r="B342" s="1208" t="s">
        <v>127</v>
      </c>
      <c r="C342" s="1075"/>
      <c r="D342" s="1075"/>
      <c r="E342" s="1209"/>
      <c r="F342" s="1210"/>
      <c r="G342" s="1210"/>
      <c r="H342" s="1210"/>
      <c r="I342" s="1210"/>
      <c r="J342" s="1210"/>
    </row>
    <row r="344" spans="1:27">
      <c r="B344" s="2" t="s">
        <v>559</v>
      </c>
    </row>
    <row r="345" spans="1:27" ht="36" customHeight="1">
      <c r="B345" s="1208" t="s">
        <v>557</v>
      </c>
      <c r="C345" s="1075"/>
      <c r="D345" s="1209"/>
      <c r="E345" s="1215"/>
      <c r="F345" s="1209"/>
      <c r="G345" s="1216"/>
      <c r="H345" s="1192"/>
      <c r="I345" s="1032"/>
      <c r="J345" s="1125"/>
    </row>
    <row r="346" spans="1:27" ht="13.2" customHeight="1">
      <c r="C346" s="1032"/>
      <c r="D346" s="1029"/>
      <c r="E346" s="1104"/>
      <c r="F346" s="1454"/>
      <c r="G346" s="1455"/>
      <c r="H346" s="1455"/>
      <c r="I346" s="1455"/>
      <c r="J346" s="1455"/>
    </row>
    <row r="347" spans="1:27" ht="36" customHeight="1">
      <c r="C347" s="1032"/>
      <c r="D347" s="1029"/>
      <c r="E347" s="1029"/>
      <c r="F347" s="1455"/>
      <c r="G347" s="1455"/>
      <c r="H347" s="1455"/>
      <c r="I347" s="1455"/>
      <c r="J347" s="1455"/>
    </row>
    <row r="348" spans="1:27" ht="36" customHeight="1">
      <c r="A348" s="162"/>
      <c r="B348" s="1204"/>
      <c r="C348" s="1204"/>
      <c r="D348" s="1204"/>
      <c r="E348" s="1204"/>
      <c r="F348" s="1204"/>
      <c r="G348" s="1204"/>
      <c r="H348" s="1204"/>
      <c r="I348" s="1204"/>
      <c r="J348" s="1204"/>
      <c r="K348" s="162"/>
    </row>
  </sheetData>
  <sheetProtection algorithmName="SHA-512" hashValue="KE+ksQZgW86Xh79fnOWHmw1zbhHHOPGUXv8iU6/kRJzA+Amu+/clqsmge5x0IP3VxhpmXGeFnaUL/01+wsJNAQ==" saltValue="VW7P3c4Vq6LxXhsBCIRl7A==" spinCount="100000" sheet="1" formatCells="0"/>
  <mergeCells count="334">
    <mergeCell ref="C203:D203"/>
    <mergeCell ref="C201:D201"/>
    <mergeCell ref="D205:F205"/>
    <mergeCell ref="G205:H205"/>
    <mergeCell ref="G180:I180"/>
    <mergeCell ref="D181:F181"/>
    <mergeCell ref="G181:I181"/>
    <mergeCell ref="D182:F182"/>
    <mergeCell ref="G155:I155"/>
    <mergeCell ref="D165:F165"/>
    <mergeCell ref="G165:I165"/>
    <mergeCell ref="D156:F156"/>
    <mergeCell ref="G156:I156"/>
    <mergeCell ref="D158:F158"/>
    <mergeCell ref="C198:D198"/>
    <mergeCell ref="G171:I171"/>
    <mergeCell ref="D172:F172"/>
    <mergeCell ref="C195:D195"/>
    <mergeCell ref="C196:D196"/>
    <mergeCell ref="D178:F178"/>
    <mergeCell ref="D167:F167"/>
    <mergeCell ref="D231:J231"/>
    <mergeCell ref="C200:D200"/>
    <mergeCell ref="F346:J346"/>
    <mergeCell ref="C347:E347"/>
    <mergeCell ref="F347:J347"/>
    <mergeCell ref="B327:D327"/>
    <mergeCell ref="B345:D345"/>
    <mergeCell ref="E345:F345"/>
    <mergeCell ref="G345:H345"/>
    <mergeCell ref="I345:J345"/>
    <mergeCell ref="G218:H218"/>
    <mergeCell ref="G220:H220"/>
    <mergeCell ref="C222:E222"/>
    <mergeCell ref="B337:E337"/>
    <mergeCell ref="F337:J337"/>
    <mergeCell ref="F327:J327"/>
    <mergeCell ref="C257:J257"/>
    <mergeCell ref="C258:J258"/>
    <mergeCell ref="D207:F207"/>
    <mergeCell ref="D223:D224"/>
    <mergeCell ref="G207:H207"/>
    <mergeCell ref="B340:E340"/>
    <mergeCell ref="B341:E341"/>
    <mergeCell ref="C202:D202"/>
    <mergeCell ref="G133:I133"/>
    <mergeCell ref="G138:I138"/>
    <mergeCell ref="B348:J348"/>
    <mergeCell ref="B15:D16"/>
    <mergeCell ref="E15:J15"/>
    <mergeCell ref="E16:J16"/>
    <mergeCell ref="B17:D17"/>
    <mergeCell ref="E17:F17"/>
    <mergeCell ref="G17:H17"/>
    <mergeCell ref="I17:J17"/>
    <mergeCell ref="H23:J23"/>
    <mergeCell ref="G168:I168"/>
    <mergeCell ref="D162:F162"/>
    <mergeCell ref="G162:I162"/>
    <mergeCell ref="D134:F134"/>
    <mergeCell ref="G134:I134"/>
    <mergeCell ref="D137:F137"/>
    <mergeCell ref="G137:I137"/>
    <mergeCell ref="D138:F138"/>
    <mergeCell ref="C346:E346"/>
    <mergeCell ref="F325:J325"/>
    <mergeCell ref="F340:J340"/>
    <mergeCell ref="F341:J341"/>
    <mergeCell ref="F342:J342"/>
    <mergeCell ref="D209:F209"/>
    <mergeCell ref="G140:I140"/>
    <mergeCell ref="D141:F141"/>
    <mergeCell ref="G141:I141"/>
    <mergeCell ref="D142:F142"/>
    <mergeCell ref="D140:F140"/>
    <mergeCell ref="G142:I142"/>
    <mergeCell ref="G150:I150"/>
    <mergeCell ref="D146:F146"/>
    <mergeCell ref="G146:I146"/>
    <mergeCell ref="D149:F149"/>
    <mergeCell ref="G149:I149"/>
    <mergeCell ref="D150:F150"/>
    <mergeCell ref="D145:F145"/>
    <mergeCell ref="G145:I145"/>
    <mergeCell ref="D148:F148"/>
    <mergeCell ref="G148:I148"/>
    <mergeCell ref="D166:F166"/>
    <mergeCell ref="G166:I166"/>
    <mergeCell ref="G209:H209"/>
    <mergeCell ref="G160:I160"/>
    <mergeCell ref="D161:F161"/>
    <mergeCell ref="G161:I161"/>
    <mergeCell ref="D155:F155"/>
    <mergeCell ref="B3:J3"/>
    <mergeCell ref="C7:E7"/>
    <mergeCell ref="F7:J7"/>
    <mergeCell ref="C8:E8"/>
    <mergeCell ref="C9:E9"/>
    <mergeCell ref="F9:J9"/>
    <mergeCell ref="I10:J10"/>
    <mergeCell ref="C10:E10"/>
    <mergeCell ref="F10:G10"/>
    <mergeCell ref="F8:G8"/>
    <mergeCell ref="H8:I8"/>
    <mergeCell ref="D64:F64"/>
    <mergeCell ref="G64:I64"/>
    <mergeCell ref="C28:E28"/>
    <mergeCell ref="F28:G28"/>
    <mergeCell ref="C29:E29"/>
    <mergeCell ref="F29:G29"/>
    <mergeCell ref="B26:B27"/>
    <mergeCell ref="C26:D27"/>
    <mergeCell ref="F26:J26"/>
    <mergeCell ref="F27:J27"/>
    <mergeCell ref="G59:I59"/>
    <mergeCell ref="D51:F51"/>
    <mergeCell ref="D53:F53"/>
    <mergeCell ref="G50:I50"/>
    <mergeCell ref="G58:I58"/>
    <mergeCell ref="D48:F48"/>
    <mergeCell ref="G48:I48"/>
    <mergeCell ref="D56:F56"/>
    <mergeCell ref="G56:I56"/>
    <mergeCell ref="G43:H43"/>
    <mergeCell ref="D40:E40"/>
    <mergeCell ref="G51:I51"/>
    <mergeCell ref="D131:F131"/>
    <mergeCell ref="D139:F139"/>
    <mergeCell ref="D147:F147"/>
    <mergeCell ref="D157:F157"/>
    <mergeCell ref="G53:I53"/>
    <mergeCell ref="D65:F65"/>
    <mergeCell ref="G65:I65"/>
    <mergeCell ref="D47:F47"/>
    <mergeCell ref="G47:I47"/>
    <mergeCell ref="D49:F49"/>
    <mergeCell ref="G49:I49"/>
    <mergeCell ref="D50:F50"/>
    <mergeCell ref="D58:F58"/>
    <mergeCell ref="D55:F55"/>
    <mergeCell ref="G55:I55"/>
    <mergeCell ref="D57:F57"/>
    <mergeCell ref="G57:I57"/>
    <mergeCell ref="D59:F59"/>
    <mergeCell ref="D61:F61"/>
    <mergeCell ref="D60:F60"/>
    <mergeCell ref="G60:I60"/>
    <mergeCell ref="G61:I61"/>
    <mergeCell ref="D63:F63"/>
    <mergeCell ref="G63:I63"/>
    <mergeCell ref="D100:F100"/>
    <mergeCell ref="G100:I100"/>
    <mergeCell ref="D108:F108"/>
    <mergeCell ref="G108:I108"/>
    <mergeCell ref="G106:I106"/>
    <mergeCell ref="B14:D14"/>
    <mergeCell ref="E14:J14"/>
    <mergeCell ref="B342:E342"/>
    <mergeCell ref="C21:E21"/>
    <mergeCell ref="F21:J21"/>
    <mergeCell ref="F22:J22"/>
    <mergeCell ref="C23:E23"/>
    <mergeCell ref="C24:E24"/>
    <mergeCell ref="F24:G24"/>
    <mergeCell ref="H24:J24"/>
    <mergeCell ref="C25:D25"/>
    <mergeCell ref="G25:J25"/>
    <mergeCell ref="C22:E22"/>
    <mergeCell ref="F23:G23"/>
    <mergeCell ref="D52:F52"/>
    <mergeCell ref="G52:I52"/>
    <mergeCell ref="G67:I67"/>
    <mergeCell ref="D68:F68"/>
    <mergeCell ref="B331:J331"/>
    <mergeCell ref="D99:F99"/>
    <mergeCell ref="G99:I99"/>
    <mergeCell ref="D89:F89"/>
    <mergeCell ref="G89:I89"/>
    <mergeCell ref="D91:F91"/>
    <mergeCell ref="G91:I91"/>
    <mergeCell ref="D93:F93"/>
    <mergeCell ref="G93:I93"/>
    <mergeCell ref="G84:I84"/>
    <mergeCell ref="G92:I92"/>
    <mergeCell ref="D90:F90"/>
    <mergeCell ref="G90:I90"/>
    <mergeCell ref="G83:I83"/>
    <mergeCell ref="D94:F94"/>
    <mergeCell ref="G94:I94"/>
    <mergeCell ref="D95:F95"/>
    <mergeCell ref="G87:I87"/>
    <mergeCell ref="D85:F85"/>
    <mergeCell ref="G85:I85"/>
    <mergeCell ref="D86:F86"/>
    <mergeCell ref="G86:I86"/>
    <mergeCell ref="D83:F83"/>
    <mergeCell ref="D84:F84"/>
    <mergeCell ref="D92:F92"/>
    <mergeCell ref="G95:I95"/>
    <mergeCell ref="G66:I66"/>
    <mergeCell ref="G76:I76"/>
    <mergeCell ref="D87:F87"/>
    <mergeCell ref="M214:T215"/>
    <mergeCell ref="D216:F216"/>
    <mergeCell ref="G216:H216"/>
    <mergeCell ref="G158:I158"/>
    <mergeCell ref="G101:I101"/>
    <mergeCell ref="D104:F104"/>
    <mergeCell ref="G105:I105"/>
    <mergeCell ref="D110:F110"/>
    <mergeCell ref="G110:I110"/>
    <mergeCell ref="D112:F112"/>
    <mergeCell ref="G104:I104"/>
    <mergeCell ref="D117:F117"/>
    <mergeCell ref="D169:F169"/>
    <mergeCell ref="G169:I169"/>
    <mergeCell ref="G172:I172"/>
    <mergeCell ref="D175:F175"/>
    <mergeCell ref="C199:D199"/>
    <mergeCell ref="D180:F180"/>
    <mergeCell ref="G175:I175"/>
    <mergeCell ref="D176:F176"/>
    <mergeCell ref="G176:I176"/>
    <mergeCell ref="A214:K215"/>
    <mergeCell ref="G182:I182"/>
    <mergeCell ref="C197:D197"/>
    <mergeCell ref="D120:F120"/>
    <mergeCell ref="D168:F168"/>
    <mergeCell ref="D179:F179"/>
    <mergeCell ref="G179:I179"/>
    <mergeCell ref="D154:F154"/>
    <mergeCell ref="G178:I178"/>
    <mergeCell ref="C194:D194"/>
    <mergeCell ref="D121:F121"/>
    <mergeCell ref="G121:I121"/>
    <mergeCell ref="D122:F122"/>
    <mergeCell ref="G122:I122"/>
    <mergeCell ref="D159:F159"/>
    <mergeCell ref="G159:I159"/>
    <mergeCell ref="D160:F160"/>
    <mergeCell ref="D123:F123"/>
    <mergeCell ref="G123:I123"/>
    <mergeCell ref="D124:F124"/>
    <mergeCell ref="G124:I124"/>
    <mergeCell ref="D170:F170"/>
    <mergeCell ref="G170:I170"/>
    <mergeCell ref="G131:I131"/>
    <mergeCell ref="B336:E336"/>
    <mergeCell ref="F336:J336"/>
    <mergeCell ref="C300:J309"/>
    <mergeCell ref="B321:D321"/>
    <mergeCell ref="F321:J321"/>
    <mergeCell ref="B322:D322"/>
    <mergeCell ref="F322:J322"/>
    <mergeCell ref="B323:D323"/>
    <mergeCell ref="B324:D324"/>
    <mergeCell ref="F324:J324"/>
    <mergeCell ref="B335:E335"/>
    <mergeCell ref="F335:J335"/>
    <mergeCell ref="B326:D326"/>
    <mergeCell ref="F326:J326"/>
    <mergeCell ref="B325:D325"/>
    <mergeCell ref="F323:J323"/>
    <mergeCell ref="D115:F115"/>
    <mergeCell ref="D101:F101"/>
    <mergeCell ref="D119:F119"/>
    <mergeCell ref="G115:I115"/>
    <mergeCell ref="D118:F118"/>
    <mergeCell ref="G118:I118"/>
    <mergeCell ref="D106:F106"/>
    <mergeCell ref="G119:I119"/>
    <mergeCell ref="G120:I120"/>
    <mergeCell ref="G114:I114"/>
    <mergeCell ref="D103:F103"/>
    <mergeCell ref="G103:I103"/>
    <mergeCell ref="D109:F109"/>
    <mergeCell ref="G109:I109"/>
    <mergeCell ref="D114:F114"/>
    <mergeCell ref="D105:F105"/>
    <mergeCell ref="G112:I112"/>
    <mergeCell ref="D113:F113"/>
    <mergeCell ref="G113:I113"/>
    <mergeCell ref="D102:F102"/>
    <mergeCell ref="D111:F111"/>
    <mergeCell ref="G102:I102"/>
    <mergeCell ref="G111:I111"/>
    <mergeCell ref="G144:I144"/>
    <mergeCell ref="D74:F74"/>
    <mergeCell ref="G74:I74"/>
    <mergeCell ref="D82:F82"/>
    <mergeCell ref="G82:I82"/>
    <mergeCell ref="D67:F67"/>
    <mergeCell ref="D69:F69"/>
    <mergeCell ref="G69:I69"/>
    <mergeCell ref="D73:F73"/>
    <mergeCell ref="G73:I73"/>
    <mergeCell ref="D75:F75"/>
    <mergeCell ref="G75:I75"/>
    <mergeCell ref="D77:F77"/>
    <mergeCell ref="G77:I77"/>
    <mergeCell ref="D78:F78"/>
    <mergeCell ref="G78:I78"/>
    <mergeCell ref="D79:F79"/>
    <mergeCell ref="G79:I79"/>
    <mergeCell ref="D81:F81"/>
    <mergeCell ref="G81:I81"/>
    <mergeCell ref="G68:I68"/>
    <mergeCell ref="G117:I117"/>
    <mergeCell ref="D128:F128"/>
    <mergeCell ref="G128:I128"/>
    <mergeCell ref="D133:F133"/>
    <mergeCell ref="D66:F66"/>
    <mergeCell ref="D76:F76"/>
    <mergeCell ref="D136:F136"/>
    <mergeCell ref="G136:I136"/>
    <mergeCell ref="D177:F177"/>
    <mergeCell ref="D171:F171"/>
    <mergeCell ref="D129:F129"/>
    <mergeCell ref="G129:I129"/>
    <mergeCell ref="D130:F130"/>
    <mergeCell ref="G130:I130"/>
    <mergeCell ref="D132:F132"/>
    <mergeCell ref="G132:I132"/>
    <mergeCell ref="G139:I139"/>
    <mergeCell ref="G147:I147"/>
    <mergeCell ref="G157:I157"/>
    <mergeCell ref="G167:I167"/>
    <mergeCell ref="G177:I177"/>
    <mergeCell ref="G154:I154"/>
    <mergeCell ref="D164:F164"/>
    <mergeCell ref="G164:I164"/>
    <mergeCell ref="D174:F174"/>
    <mergeCell ref="G174:I174"/>
    <mergeCell ref="D144:F144"/>
  </mergeCells>
  <phoneticPr fontId="29"/>
  <conditionalFormatting sqref="F322:J325 F327:J327">
    <cfRule type="expression" dxfId="7" priority="3" stopIfTrue="1">
      <formula>$E322="無"</formula>
    </cfRule>
  </conditionalFormatting>
  <dataValidations count="2">
    <dataValidation type="list" allowBlank="1" showInputMessage="1" showErrorMessage="1" sqref="E322:E327" xr:uid="{00000000-0002-0000-1200-000000000000}">
      <formula1>"有,無"</formula1>
    </dataValidation>
    <dataValidation type="list" allowBlank="1" showInputMessage="1" showErrorMessage="1" sqref="G43:H43" xr:uid="{00000000-0002-0000-1200-000001000000}">
      <formula1>$O$43:$O$45</formula1>
    </dataValidation>
  </dataValidations>
  <pageMargins left="0.70866141732283472" right="0.70866141732283472" top="0.74803149606299213" bottom="0.74803149606299213" header="0.31496062992125984" footer="0.31496062992125984"/>
  <pageSetup paperSize="9" orientation="portrait" blackAndWhite="1" r:id="rId1"/>
  <rowBreaks count="8" manualBreakCount="8">
    <brk id="35" max="10" man="1"/>
    <brk id="80" max="10" man="1"/>
    <brk id="126" max="10" man="1"/>
    <brk id="173" max="10" man="1"/>
    <brk id="213" max="10" man="1"/>
    <brk id="253" max="10" man="1"/>
    <brk id="311" max="10" man="1"/>
    <brk id="338" max="10" man="1"/>
  </rowBreaks>
  <ignoredErrors>
    <ignoredError sqref="F21:J22 F25:J25 F26:J2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6652" r:id="rId4" name="Check Box 28">
              <controlPr defaultSize="0" autoFill="0" autoLine="0" autoPict="0">
                <anchor moveWithCells="1">
                  <from>
                    <xdr:col>4</xdr:col>
                    <xdr:colOff>91440</xdr:colOff>
                    <xdr:row>344</xdr:row>
                    <xdr:rowOff>106680</xdr:rowOff>
                  </from>
                  <to>
                    <xdr:col>5</xdr:col>
                    <xdr:colOff>15240</xdr:colOff>
                    <xdr:row>344</xdr:row>
                    <xdr:rowOff>342900</xdr:rowOff>
                  </to>
                </anchor>
              </controlPr>
            </control>
          </mc:Choice>
        </mc:AlternateContent>
        <mc:AlternateContent xmlns:mc="http://schemas.openxmlformats.org/markup-compatibility/2006">
          <mc:Choice Requires="x14">
            <control shapeId="26653" r:id="rId5" name="Check Box 29">
              <controlPr defaultSize="0" autoFill="0" autoLine="0" autoPict="0">
                <anchor moveWithCells="1">
                  <from>
                    <xdr:col>4</xdr:col>
                    <xdr:colOff>655320</xdr:colOff>
                    <xdr:row>344</xdr:row>
                    <xdr:rowOff>114300</xdr:rowOff>
                  </from>
                  <to>
                    <xdr:col>5</xdr:col>
                    <xdr:colOff>579120</xdr:colOff>
                    <xdr:row>344</xdr:row>
                    <xdr:rowOff>350520</xdr:rowOff>
                  </to>
                </anchor>
              </controlPr>
            </control>
          </mc:Choice>
        </mc:AlternateContent>
        <mc:AlternateContent xmlns:mc="http://schemas.openxmlformats.org/markup-compatibility/2006">
          <mc:Choice Requires="x14">
            <control shapeId="26654" r:id="rId6" name="Check Box 30">
              <controlPr defaultSize="0" autoFill="0" autoLine="0" autoPict="0">
                <anchor moveWithCells="1">
                  <from>
                    <xdr:col>4</xdr:col>
                    <xdr:colOff>91440</xdr:colOff>
                    <xdr:row>344</xdr:row>
                    <xdr:rowOff>106680</xdr:rowOff>
                  </from>
                  <to>
                    <xdr:col>5</xdr:col>
                    <xdr:colOff>15240</xdr:colOff>
                    <xdr:row>344</xdr:row>
                    <xdr:rowOff>342900</xdr:rowOff>
                  </to>
                </anchor>
              </controlPr>
            </control>
          </mc:Choice>
        </mc:AlternateContent>
        <mc:AlternateContent xmlns:mc="http://schemas.openxmlformats.org/markup-compatibility/2006">
          <mc:Choice Requires="x14">
            <control shapeId="26655" r:id="rId7" name="Check Box 31">
              <controlPr defaultSize="0" autoFill="0" autoLine="0" autoPict="0">
                <anchor moveWithCells="1">
                  <from>
                    <xdr:col>4</xdr:col>
                    <xdr:colOff>655320</xdr:colOff>
                    <xdr:row>344</xdr:row>
                    <xdr:rowOff>114300</xdr:rowOff>
                  </from>
                  <to>
                    <xdr:col>5</xdr:col>
                    <xdr:colOff>579120</xdr:colOff>
                    <xdr:row>344</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8647F90-2187-435B-844D-A06D1CA17CA7}">
            <xm:f>'第4(太陽光）'!$E317="無"</xm:f>
            <x14:dxf>
              <numFmt numFmtId="188" formatCode="[&lt;=999]000;[&lt;=9999]000\-00;000\-0000"/>
              <fill>
                <patternFill patternType="mediumGray">
                  <bgColor theme="0" tint="-0.14996795556505021"/>
                </patternFill>
              </fill>
            </x14:dxf>
          </x14:cfRule>
          <xm:sqref>F326:J326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N43"/>
  <sheetViews>
    <sheetView showGridLines="0" zoomScaleNormal="100" zoomScaleSheetLayoutView="85" workbookViewId="0">
      <pane xSplit="4" ySplit="4" topLeftCell="E5" activePane="bottomRight" state="frozen"/>
      <selection sqref="A1:M1"/>
      <selection pane="topRight" sqref="A1:M1"/>
      <selection pane="bottomLeft" sqref="A1:M1"/>
      <selection pane="bottomRight"/>
    </sheetView>
  </sheetViews>
  <sheetFormatPr defaultColWidth="9" defaultRowHeight="13.2"/>
  <cols>
    <col min="1" max="1" width="2.109375" style="916" customWidth="1"/>
    <col min="2" max="2" width="3.109375" style="916" customWidth="1"/>
    <col min="3" max="3" width="24.6640625" style="916" customWidth="1"/>
    <col min="4" max="4" width="10.109375" style="916" customWidth="1"/>
    <col min="5" max="13" width="3.109375" style="916" customWidth="1"/>
    <col min="14" max="14" width="75.109375" style="916" customWidth="1"/>
    <col min="15" max="15" width="2.109375" style="916" customWidth="1"/>
    <col min="16" max="16" width="13.109375" style="916" customWidth="1"/>
    <col min="17" max="16384" width="9" style="916"/>
  </cols>
  <sheetData>
    <row r="1" spans="2:14">
      <c r="B1" s="916" t="s">
        <v>3170</v>
      </c>
      <c r="N1" s="917"/>
    </row>
    <row r="2" spans="2:14" ht="7.5" customHeight="1"/>
    <row r="3" spans="2:14">
      <c r="B3" s="1014" t="s">
        <v>3171</v>
      </c>
      <c r="C3" s="1016" t="s">
        <v>3172</v>
      </c>
      <c r="D3" s="1018"/>
      <c r="E3" s="1006" t="s">
        <v>3173</v>
      </c>
      <c r="F3" s="1007"/>
      <c r="G3" s="1007"/>
      <c r="H3" s="1007"/>
      <c r="I3" s="1007"/>
      <c r="J3" s="1006" t="s">
        <v>3174</v>
      </c>
      <c r="K3" s="1007"/>
      <c r="L3" s="1007"/>
      <c r="M3" s="1007"/>
      <c r="N3" s="1008" t="s">
        <v>2556</v>
      </c>
    </row>
    <row r="4" spans="2:14" ht="52.5" customHeight="1">
      <c r="B4" s="1015"/>
      <c r="C4" s="1017"/>
      <c r="D4" s="1019"/>
      <c r="E4" s="918" t="s">
        <v>3175</v>
      </c>
      <c r="F4" s="919" t="s">
        <v>3176</v>
      </c>
      <c r="G4" s="919" t="s">
        <v>3177</v>
      </c>
      <c r="H4" s="919" t="s">
        <v>3178</v>
      </c>
      <c r="I4" s="920" t="s">
        <v>3179</v>
      </c>
      <c r="J4" s="918" t="s">
        <v>2844</v>
      </c>
      <c r="K4" s="921" t="s">
        <v>2845</v>
      </c>
      <c r="L4" s="919" t="s">
        <v>2846</v>
      </c>
      <c r="M4" s="922" t="s">
        <v>3179</v>
      </c>
      <c r="N4" s="1009"/>
    </row>
    <row r="5" spans="2:14">
      <c r="B5" s="923" t="s">
        <v>2563</v>
      </c>
      <c r="C5" s="924" t="s">
        <v>3180</v>
      </c>
      <c r="D5" s="925"/>
      <c r="E5" s="926" t="s">
        <v>3181</v>
      </c>
      <c r="F5" s="927" t="s">
        <v>3181</v>
      </c>
      <c r="G5" s="927" t="s">
        <v>3181</v>
      </c>
      <c r="H5" s="927" t="s">
        <v>3181</v>
      </c>
      <c r="I5" s="928" t="s">
        <v>3181</v>
      </c>
      <c r="J5" s="926" t="s">
        <v>3181</v>
      </c>
      <c r="K5" s="929" t="s">
        <v>3181</v>
      </c>
      <c r="L5" s="927" t="s">
        <v>3181</v>
      </c>
      <c r="M5" s="928" t="s">
        <v>3181</v>
      </c>
      <c r="N5" s="930"/>
    </row>
    <row r="6" spans="2:14">
      <c r="B6" s="923" t="s">
        <v>2559</v>
      </c>
      <c r="C6" s="924" t="s">
        <v>3182</v>
      </c>
      <c r="D6" s="925" t="s">
        <v>3183</v>
      </c>
      <c r="E6" s="926" t="s">
        <v>3181</v>
      </c>
      <c r="F6" s="927" t="s">
        <v>3181</v>
      </c>
      <c r="G6" s="927" t="s">
        <v>3181</v>
      </c>
      <c r="H6" s="927" t="s">
        <v>3181</v>
      </c>
      <c r="I6" s="928" t="s">
        <v>3181</v>
      </c>
      <c r="J6" s="926" t="s">
        <v>3181</v>
      </c>
      <c r="K6" s="929" t="s">
        <v>3181</v>
      </c>
      <c r="L6" s="927" t="s">
        <v>3181</v>
      </c>
      <c r="M6" s="928" t="s">
        <v>3181</v>
      </c>
      <c r="N6" s="930"/>
    </row>
    <row r="7" spans="2:14">
      <c r="B7" s="923" t="s">
        <v>2558</v>
      </c>
      <c r="C7" s="924" t="s">
        <v>3184</v>
      </c>
      <c r="D7" s="925" t="s">
        <v>3185</v>
      </c>
      <c r="E7" s="926" t="s">
        <v>3181</v>
      </c>
      <c r="F7" s="927" t="s">
        <v>3181</v>
      </c>
      <c r="G7" s="927" t="s">
        <v>3181</v>
      </c>
      <c r="H7" s="927" t="s">
        <v>3181</v>
      </c>
      <c r="I7" s="928" t="s">
        <v>3181</v>
      </c>
      <c r="J7" s="926" t="s">
        <v>3181</v>
      </c>
      <c r="K7" s="929" t="s">
        <v>3181</v>
      </c>
      <c r="L7" s="927" t="s">
        <v>3181</v>
      </c>
      <c r="M7" s="928" t="s">
        <v>3181</v>
      </c>
      <c r="N7" s="930"/>
    </row>
    <row r="8" spans="2:14" ht="24">
      <c r="B8" s="923" t="s">
        <v>3186</v>
      </c>
      <c r="C8" s="931" t="s">
        <v>3187</v>
      </c>
      <c r="D8" s="925" t="s">
        <v>3188</v>
      </c>
      <c r="E8" s="926" t="s">
        <v>3189</v>
      </c>
      <c r="F8" s="927" t="s">
        <v>3189</v>
      </c>
      <c r="G8" s="927" t="s">
        <v>3189</v>
      </c>
      <c r="H8" s="927" t="s">
        <v>3189</v>
      </c>
      <c r="I8" s="928" t="s">
        <v>3189</v>
      </c>
      <c r="J8" s="926" t="s">
        <v>3189</v>
      </c>
      <c r="K8" s="929" t="s">
        <v>3189</v>
      </c>
      <c r="L8" s="927" t="s">
        <v>3189</v>
      </c>
      <c r="M8" s="928" t="s">
        <v>3189</v>
      </c>
      <c r="N8" s="930" t="s">
        <v>3190</v>
      </c>
    </row>
    <row r="9" spans="2:14">
      <c r="B9" s="923" t="s">
        <v>3191</v>
      </c>
      <c r="C9" s="931" t="s">
        <v>3192</v>
      </c>
      <c r="D9" s="925" t="s">
        <v>3193</v>
      </c>
      <c r="E9" s="926" t="s">
        <v>3181</v>
      </c>
      <c r="F9" s="927" t="s">
        <v>3181</v>
      </c>
      <c r="G9" s="927" t="s">
        <v>3181</v>
      </c>
      <c r="H9" s="927" t="s">
        <v>3181</v>
      </c>
      <c r="I9" s="928" t="s">
        <v>3181</v>
      </c>
      <c r="J9" s="926" t="s">
        <v>3181</v>
      </c>
      <c r="K9" s="929" t="s">
        <v>3181</v>
      </c>
      <c r="L9" s="927" t="s">
        <v>3181</v>
      </c>
      <c r="M9" s="928" t="s">
        <v>3181</v>
      </c>
      <c r="N9" s="930"/>
    </row>
    <row r="10" spans="2:14" ht="60">
      <c r="B10" s="923" t="s">
        <v>3194</v>
      </c>
      <c r="C10" s="931" t="s">
        <v>3195</v>
      </c>
      <c r="D10" s="932" t="s">
        <v>3196</v>
      </c>
      <c r="E10" s="926" t="s">
        <v>3197</v>
      </c>
      <c r="F10" s="927" t="s">
        <v>3197</v>
      </c>
      <c r="G10" s="927" t="s">
        <v>3197</v>
      </c>
      <c r="H10" s="927" t="s">
        <v>3197</v>
      </c>
      <c r="I10" s="928" t="s">
        <v>3197</v>
      </c>
      <c r="J10" s="926" t="s">
        <v>3198</v>
      </c>
      <c r="K10" s="929" t="s">
        <v>3198</v>
      </c>
      <c r="L10" s="927" t="s">
        <v>3198</v>
      </c>
      <c r="M10" s="928" t="s">
        <v>3198</v>
      </c>
      <c r="N10" s="930" t="s">
        <v>3478</v>
      </c>
    </row>
    <row r="11" spans="2:14" ht="48">
      <c r="B11" s="923" t="s">
        <v>3199</v>
      </c>
      <c r="C11" s="931" t="s">
        <v>3200</v>
      </c>
      <c r="D11" s="932" t="s">
        <v>3201</v>
      </c>
      <c r="E11" s="926" t="s">
        <v>3197</v>
      </c>
      <c r="F11" s="927" t="s">
        <v>3197</v>
      </c>
      <c r="G11" s="927" t="s">
        <v>3197</v>
      </c>
      <c r="H11" s="927" t="s">
        <v>3197</v>
      </c>
      <c r="I11" s="928" t="s">
        <v>3197</v>
      </c>
      <c r="J11" s="926" t="s">
        <v>3198</v>
      </c>
      <c r="K11" s="929" t="s">
        <v>3198</v>
      </c>
      <c r="L11" s="927" t="s">
        <v>3198</v>
      </c>
      <c r="M11" s="928" t="s">
        <v>3198</v>
      </c>
      <c r="N11" s="930" t="s">
        <v>3479</v>
      </c>
    </row>
    <row r="12" spans="2:14" ht="24">
      <c r="B12" s="923" t="s">
        <v>3202</v>
      </c>
      <c r="C12" s="931" t="s">
        <v>3203</v>
      </c>
      <c r="D12" s="932" t="s">
        <v>3204</v>
      </c>
      <c r="E12" s="926" t="s">
        <v>3205</v>
      </c>
      <c r="F12" s="927" t="s">
        <v>3205</v>
      </c>
      <c r="G12" s="927" t="s">
        <v>3205</v>
      </c>
      <c r="H12" s="927" t="s">
        <v>3205</v>
      </c>
      <c r="I12" s="928" t="s">
        <v>3181</v>
      </c>
      <c r="J12" s="926" t="s">
        <v>3205</v>
      </c>
      <c r="K12" s="929" t="s">
        <v>3205</v>
      </c>
      <c r="L12" s="927" t="s">
        <v>3205</v>
      </c>
      <c r="M12" s="928" t="s">
        <v>3181</v>
      </c>
      <c r="N12" s="930"/>
    </row>
    <row r="13" spans="2:14">
      <c r="B13" s="923" t="s">
        <v>3206</v>
      </c>
      <c r="C13" s="931" t="s">
        <v>3207</v>
      </c>
      <c r="D13" s="925" t="s">
        <v>3208</v>
      </c>
      <c r="E13" s="926" t="s">
        <v>3181</v>
      </c>
      <c r="F13" s="927" t="s">
        <v>3181</v>
      </c>
      <c r="G13" s="927" t="s">
        <v>3181</v>
      </c>
      <c r="H13" s="927" t="s">
        <v>3181</v>
      </c>
      <c r="I13" s="928" t="s">
        <v>3181</v>
      </c>
      <c r="J13" s="926" t="s">
        <v>3181</v>
      </c>
      <c r="K13" s="929" t="s">
        <v>3181</v>
      </c>
      <c r="L13" s="927" t="s">
        <v>3181</v>
      </c>
      <c r="M13" s="928" t="s">
        <v>3181</v>
      </c>
      <c r="N13" s="930"/>
    </row>
    <row r="14" spans="2:14" ht="48">
      <c r="B14" s="1010">
        <v>10</v>
      </c>
      <c r="C14" s="933" t="s">
        <v>3209</v>
      </c>
      <c r="D14" s="1012" t="s">
        <v>3210</v>
      </c>
      <c r="E14" s="934" t="s">
        <v>3189</v>
      </c>
      <c r="F14" s="935" t="s">
        <v>3189</v>
      </c>
      <c r="G14" s="935" t="s">
        <v>3189</v>
      </c>
      <c r="H14" s="935" t="s">
        <v>3189</v>
      </c>
      <c r="I14" s="936" t="s">
        <v>3189</v>
      </c>
      <c r="J14" s="934" t="s">
        <v>3189</v>
      </c>
      <c r="K14" s="937" t="s">
        <v>3189</v>
      </c>
      <c r="L14" s="935" t="s">
        <v>3189</v>
      </c>
      <c r="M14" s="936" t="s">
        <v>3189</v>
      </c>
      <c r="N14" s="938" t="s">
        <v>3480</v>
      </c>
    </row>
    <row r="15" spans="2:14" ht="108">
      <c r="B15" s="1011"/>
      <c r="C15" s="939" t="s">
        <v>3211</v>
      </c>
      <c r="D15" s="1013"/>
      <c r="E15" s="940" t="s">
        <v>3189</v>
      </c>
      <c r="F15" s="941" t="s">
        <v>3189</v>
      </c>
      <c r="G15" s="941" t="s">
        <v>3189</v>
      </c>
      <c r="H15" s="941" t="s">
        <v>3189</v>
      </c>
      <c r="I15" s="942" t="s">
        <v>3189</v>
      </c>
      <c r="J15" s="940" t="s">
        <v>3189</v>
      </c>
      <c r="K15" s="943" t="s">
        <v>3189</v>
      </c>
      <c r="L15" s="941" t="s">
        <v>3189</v>
      </c>
      <c r="M15" s="942" t="s">
        <v>3189</v>
      </c>
      <c r="N15" s="944" t="s">
        <v>3481</v>
      </c>
    </row>
    <row r="16" spans="2:14" ht="84">
      <c r="B16" s="945">
        <v>11</v>
      </c>
      <c r="C16" s="931" t="s">
        <v>3212</v>
      </c>
      <c r="D16" s="925" t="s">
        <v>3213</v>
      </c>
      <c r="E16" s="926" t="s">
        <v>3181</v>
      </c>
      <c r="F16" s="927" t="s">
        <v>3181</v>
      </c>
      <c r="G16" s="927" t="s">
        <v>3181</v>
      </c>
      <c r="H16" s="927" t="s">
        <v>3181</v>
      </c>
      <c r="I16" s="928" t="s">
        <v>3181</v>
      </c>
      <c r="J16" s="926" t="s">
        <v>3181</v>
      </c>
      <c r="K16" s="929" t="s">
        <v>3181</v>
      </c>
      <c r="L16" s="927" t="s">
        <v>3181</v>
      </c>
      <c r="M16" s="928" t="s">
        <v>3181</v>
      </c>
      <c r="N16" s="930" t="s">
        <v>3482</v>
      </c>
    </row>
    <row r="17" spans="2:14" ht="84">
      <c r="B17" s="945">
        <v>12</v>
      </c>
      <c r="C17" s="931" t="s">
        <v>3214</v>
      </c>
      <c r="D17" s="925" t="s">
        <v>3215</v>
      </c>
      <c r="E17" s="926" t="s">
        <v>3189</v>
      </c>
      <c r="F17" s="927" t="s">
        <v>3189</v>
      </c>
      <c r="G17" s="927" t="s">
        <v>3189</v>
      </c>
      <c r="H17" s="927" t="s">
        <v>3189</v>
      </c>
      <c r="I17" s="928" t="s">
        <v>3189</v>
      </c>
      <c r="J17" s="926" t="s">
        <v>3189</v>
      </c>
      <c r="K17" s="929" t="s">
        <v>3189</v>
      </c>
      <c r="L17" s="927" t="s">
        <v>3189</v>
      </c>
      <c r="M17" s="928" t="s">
        <v>3189</v>
      </c>
      <c r="N17" s="930" t="s">
        <v>3483</v>
      </c>
    </row>
    <row r="18" spans="2:14" ht="144" collapsed="1">
      <c r="B18" s="945">
        <v>13</v>
      </c>
      <c r="C18" s="931" t="s">
        <v>3216</v>
      </c>
      <c r="D18" s="925" t="s">
        <v>3217</v>
      </c>
      <c r="E18" s="926" t="s">
        <v>3181</v>
      </c>
      <c r="F18" s="927" t="s">
        <v>3181</v>
      </c>
      <c r="G18" s="927" t="s">
        <v>3181</v>
      </c>
      <c r="H18" s="927" t="s">
        <v>3181</v>
      </c>
      <c r="I18" s="928" t="s">
        <v>3181</v>
      </c>
      <c r="J18" s="926" t="s">
        <v>3181</v>
      </c>
      <c r="K18" s="929" t="s">
        <v>3181</v>
      </c>
      <c r="L18" s="927" t="s">
        <v>3181</v>
      </c>
      <c r="M18" s="928" t="s">
        <v>3181</v>
      </c>
      <c r="N18" s="930" t="s">
        <v>3484</v>
      </c>
    </row>
    <row r="19" spans="2:14" ht="24">
      <c r="B19" s="945">
        <v>14</v>
      </c>
      <c r="C19" s="931" t="s">
        <v>3218</v>
      </c>
      <c r="D19" s="925" t="s">
        <v>3219</v>
      </c>
      <c r="E19" s="926" t="s">
        <v>3189</v>
      </c>
      <c r="F19" s="927" t="s">
        <v>3189</v>
      </c>
      <c r="G19" s="927" t="s">
        <v>3189</v>
      </c>
      <c r="H19" s="927" t="s">
        <v>3189</v>
      </c>
      <c r="I19" s="928" t="s">
        <v>3189</v>
      </c>
      <c r="J19" s="926" t="s">
        <v>3189</v>
      </c>
      <c r="K19" s="929" t="s">
        <v>3189</v>
      </c>
      <c r="L19" s="927" t="s">
        <v>3189</v>
      </c>
      <c r="M19" s="928" t="s">
        <v>3189</v>
      </c>
      <c r="N19" s="930" t="s">
        <v>3220</v>
      </c>
    </row>
    <row r="20" spans="2:14" ht="36">
      <c r="B20" s="945">
        <v>15</v>
      </c>
      <c r="C20" s="931" t="s">
        <v>3221</v>
      </c>
      <c r="D20" s="925" t="s">
        <v>3222</v>
      </c>
      <c r="E20" s="926" t="s">
        <v>3189</v>
      </c>
      <c r="F20" s="927" t="s">
        <v>3189</v>
      </c>
      <c r="G20" s="927" t="s">
        <v>3189</v>
      </c>
      <c r="H20" s="927" t="s">
        <v>3189</v>
      </c>
      <c r="I20" s="928" t="s">
        <v>3189</v>
      </c>
      <c r="J20" s="926" t="s">
        <v>3189</v>
      </c>
      <c r="K20" s="929" t="s">
        <v>3189</v>
      </c>
      <c r="L20" s="927" t="s">
        <v>3189</v>
      </c>
      <c r="M20" s="928" t="s">
        <v>3189</v>
      </c>
      <c r="N20" s="930" t="s">
        <v>3485</v>
      </c>
    </row>
    <row r="21" spans="2:14" ht="96">
      <c r="B21" s="945">
        <v>16</v>
      </c>
      <c r="C21" s="931" t="s">
        <v>3223</v>
      </c>
      <c r="D21" s="925" t="s">
        <v>3224</v>
      </c>
      <c r="E21" s="926" t="s">
        <v>3181</v>
      </c>
      <c r="F21" s="927" t="s">
        <v>3181</v>
      </c>
      <c r="G21" s="927" t="s">
        <v>3181</v>
      </c>
      <c r="H21" s="927" t="s">
        <v>3181</v>
      </c>
      <c r="I21" s="928" t="s">
        <v>3181</v>
      </c>
      <c r="J21" s="926" t="s">
        <v>3181</v>
      </c>
      <c r="K21" s="929" t="s">
        <v>3181</v>
      </c>
      <c r="L21" s="927" t="s">
        <v>3181</v>
      </c>
      <c r="M21" s="928" t="s">
        <v>3181</v>
      </c>
      <c r="N21" s="930" t="s">
        <v>3486</v>
      </c>
    </row>
    <row r="22" spans="2:14" ht="132">
      <c r="B22" s="945">
        <v>17</v>
      </c>
      <c r="C22" s="931" t="s">
        <v>3225</v>
      </c>
      <c r="D22" s="925" t="s">
        <v>3226</v>
      </c>
      <c r="E22" s="926" t="s">
        <v>3181</v>
      </c>
      <c r="F22" s="927" t="s">
        <v>3181</v>
      </c>
      <c r="G22" s="927" t="s">
        <v>3181</v>
      </c>
      <c r="H22" s="927" t="s">
        <v>3181</v>
      </c>
      <c r="I22" s="928" t="s">
        <v>3181</v>
      </c>
      <c r="J22" s="926" t="s">
        <v>3205</v>
      </c>
      <c r="K22" s="929" t="s">
        <v>3205</v>
      </c>
      <c r="L22" s="927" t="s">
        <v>3205</v>
      </c>
      <c r="M22" s="928" t="s">
        <v>3189</v>
      </c>
      <c r="N22" s="930" t="s">
        <v>3487</v>
      </c>
    </row>
    <row r="23" spans="2:14" ht="132">
      <c r="B23" s="945">
        <v>18</v>
      </c>
      <c r="C23" s="931" t="s">
        <v>3227</v>
      </c>
      <c r="D23" s="925" t="s">
        <v>3228</v>
      </c>
      <c r="E23" s="926" t="s">
        <v>3181</v>
      </c>
      <c r="F23" s="927" t="s">
        <v>3181</v>
      </c>
      <c r="G23" s="927" t="s">
        <v>3181</v>
      </c>
      <c r="H23" s="927" t="s">
        <v>3181</v>
      </c>
      <c r="I23" s="928" t="s">
        <v>3181</v>
      </c>
      <c r="J23" s="926" t="s">
        <v>3181</v>
      </c>
      <c r="K23" s="929" t="s">
        <v>3181</v>
      </c>
      <c r="L23" s="927" t="s">
        <v>3181</v>
      </c>
      <c r="M23" s="928" t="s">
        <v>3181</v>
      </c>
      <c r="N23" s="930" t="s">
        <v>3488</v>
      </c>
    </row>
    <row r="24" spans="2:14" ht="264">
      <c r="B24" s="945">
        <v>19</v>
      </c>
      <c r="C24" s="931" t="s">
        <v>3229</v>
      </c>
      <c r="D24" s="925" t="s">
        <v>3230</v>
      </c>
      <c r="E24" s="926" t="s">
        <v>3181</v>
      </c>
      <c r="F24" s="927" t="s">
        <v>3181</v>
      </c>
      <c r="G24" s="927" t="s">
        <v>3181</v>
      </c>
      <c r="H24" s="927" t="s">
        <v>3181</v>
      </c>
      <c r="I24" s="928" t="s">
        <v>3181</v>
      </c>
      <c r="J24" s="926" t="s">
        <v>3181</v>
      </c>
      <c r="K24" s="929" t="s">
        <v>3181</v>
      </c>
      <c r="L24" s="927" t="s">
        <v>3181</v>
      </c>
      <c r="M24" s="928" t="s">
        <v>3181</v>
      </c>
      <c r="N24" s="930" t="s">
        <v>3489</v>
      </c>
    </row>
    <row r="25" spans="2:14" ht="96">
      <c r="B25" s="945">
        <v>20</v>
      </c>
      <c r="C25" s="931" t="s">
        <v>3231</v>
      </c>
      <c r="D25" s="925" t="s">
        <v>3232</v>
      </c>
      <c r="E25" s="926" t="s">
        <v>3181</v>
      </c>
      <c r="F25" s="927" t="s">
        <v>3181</v>
      </c>
      <c r="G25" s="927" t="s">
        <v>3181</v>
      </c>
      <c r="H25" s="927" t="s">
        <v>3181</v>
      </c>
      <c r="I25" s="928" t="s">
        <v>3181</v>
      </c>
      <c r="J25" s="926" t="s">
        <v>3181</v>
      </c>
      <c r="K25" s="929" t="s">
        <v>3181</v>
      </c>
      <c r="L25" s="927" t="s">
        <v>3181</v>
      </c>
      <c r="M25" s="928" t="s">
        <v>3181</v>
      </c>
      <c r="N25" s="930" t="s">
        <v>3490</v>
      </c>
    </row>
    <row r="26" spans="2:14" ht="216">
      <c r="B26" s="945">
        <v>21</v>
      </c>
      <c r="C26" s="931" t="s">
        <v>3233</v>
      </c>
      <c r="D26" s="925" t="s">
        <v>3234</v>
      </c>
      <c r="E26" s="926" t="s">
        <v>3198</v>
      </c>
      <c r="F26" s="927" t="s">
        <v>3205</v>
      </c>
      <c r="G26" s="927" t="s">
        <v>3205</v>
      </c>
      <c r="H26" s="927" t="s">
        <v>3205</v>
      </c>
      <c r="I26" s="928" t="s">
        <v>3205</v>
      </c>
      <c r="J26" s="926" t="s">
        <v>3181</v>
      </c>
      <c r="K26" s="929" t="s">
        <v>3205</v>
      </c>
      <c r="L26" s="927" t="s">
        <v>3205</v>
      </c>
      <c r="M26" s="928" t="s">
        <v>3205</v>
      </c>
      <c r="N26" s="930" t="s">
        <v>3491</v>
      </c>
    </row>
    <row r="27" spans="2:14" ht="36" collapsed="1">
      <c r="B27" s="945">
        <v>22</v>
      </c>
      <c r="C27" s="931" t="s">
        <v>3235</v>
      </c>
      <c r="D27" s="925" t="s">
        <v>3236</v>
      </c>
      <c r="E27" s="926" t="s">
        <v>3198</v>
      </c>
      <c r="F27" s="927" t="s">
        <v>3205</v>
      </c>
      <c r="G27" s="927" t="s">
        <v>3205</v>
      </c>
      <c r="H27" s="927" t="s">
        <v>3181</v>
      </c>
      <c r="I27" s="928" t="s">
        <v>3205</v>
      </c>
      <c r="J27" s="926" t="s">
        <v>3205</v>
      </c>
      <c r="K27" s="929" t="s">
        <v>3205</v>
      </c>
      <c r="L27" s="929" t="s">
        <v>3237</v>
      </c>
      <c r="M27" s="928" t="s">
        <v>3205</v>
      </c>
      <c r="N27" s="930" t="s">
        <v>3492</v>
      </c>
    </row>
    <row r="28" spans="2:14" ht="24" collapsed="1">
      <c r="B28" s="945">
        <v>23</v>
      </c>
      <c r="C28" s="931" t="s">
        <v>3238</v>
      </c>
      <c r="D28" s="925" t="s">
        <v>3239</v>
      </c>
      <c r="E28" s="926" t="s">
        <v>3205</v>
      </c>
      <c r="F28" s="927" t="s">
        <v>3205</v>
      </c>
      <c r="G28" s="927" t="s">
        <v>3205</v>
      </c>
      <c r="H28" s="927" t="s">
        <v>3205</v>
      </c>
      <c r="I28" s="928" t="s">
        <v>3181</v>
      </c>
      <c r="J28" s="926" t="s">
        <v>3205</v>
      </c>
      <c r="K28" s="929" t="s">
        <v>3205</v>
      </c>
      <c r="L28" s="927" t="s">
        <v>3205</v>
      </c>
      <c r="M28" s="928" t="s">
        <v>3181</v>
      </c>
      <c r="N28" s="930" t="s">
        <v>3493</v>
      </c>
    </row>
    <row r="29" spans="2:14" ht="24">
      <c r="B29" s="945">
        <v>24</v>
      </c>
      <c r="C29" s="931" t="s">
        <v>3240</v>
      </c>
      <c r="D29" s="925" t="s">
        <v>3241</v>
      </c>
      <c r="E29" s="926" t="s">
        <v>3205</v>
      </c>
      <c r="F29" s="927" t="s">
        <v>3205</v>
      </c>
      <c r="G29" s="927" t="s">
        <v>3205</v>
      </c>
      <c r="H29" s="927" t="s">
        <v>3205</v>
      </c>
      <c r="I29" s="928" t="s">
        <v>3181</v>
      </c>
      <c r="J29" s="926" t="s">
        <v>3205</v>
      </c>
      <c r="K29" s="929" t="s">
        <v>3205</v>
      </c>
      <c r="L29" s="927" t="s">
        <v>3205</v>
      </c>
      <c r="M29" s="928" t="s">
        <v>3181</v>
      </c>
      <c r="N29" s="930" t="s">
        <v>3495</v>
      </c>
    </row>
    <row r="30" spans="2:14" ht="48">
      <c r="B30" s="945">
        <v>25</v>
      </c>
      <c r="C30" s="931" t="s">
        <v>3242</v>
      </c>
      <c r="D30" s="925" t="s">
        <v>3243</v>
      </c>
      <c r="E30" s="926" t="s">
        <v>3205</v>
      </c>
      <c r="F30" s="927" t="s">
        <v>3205</v>
      </c>
      <c r="G30" s="927" t="s">
        <v>3205</v>
      </c>
      <c r="H30" s="927" t="s">
        <v>3205</v>
      </c>
      <c r="I30" s="928" t="s">
        <v>3181</v>
      </c>
      <c r="J30" s="926" t="s">
        <v>3205</v>
      </c>
      <c r="K30" s="929" t="s">
        <v>3205</v>
      </c>
      <c r="L30" s="927" t="s">
        <v>3205</v>
      </c>
      <c r="M30" s="928" t="s">
        <v>3181</v>
      </c>
      <c r="N30" s="930" t="s">
        <v>3494</v>
      </c>
    </row>
    <row r="31" spans="2:14" ht="24">
      <c r="B31" s="945">
        <v>26</v>
      </c>
      <c r="C31" s="931" t="s">
        <v>3244</v>
      </c>
      <c r="D31" s="925" t="s">
        <v>3245</v>
      </c>
      <c r="E31" s="926" t="s">
        <v>3205</v>
      </c>
      <c r="F31" s="927" t="s">
        <v>3205</v>
      </c>
      <c r="G31" s="927" t="s">
        <v>3205</v>
      </c>
      <c r="H31" s="927" t="s">
        <v>3205</v>
      </c>
      <c r="I31" s="928" t="s">
        <v>3189</v>
      </c>
      <c r="J31" s="926" t="s">
        <v>3205</v>
      </c>
      <c r="K31" s="929" t="s">
        <v>3205</v>
      </c>
      <c r="L31" s="927" t="s">
        <v>3205</v>
      </c>
      <c r="M31" s="928" t="s">
        <v>3189</v>
      </c>
      <c r="N31" s="930" t="s">
        <v>3477</v>
      </c>
    </row>
    <row r="32" spans="2:14" ht="24">
      <c r="B32" s="945">
        <v>27</v>
      </c>
      <c r="C32" s="931" t="s">
        <v>3246</v>
      </c>
      <c r="D32" s="925" t="s">
        <v>3247</v>
      </c>
      <c r="E32" s="926" t="s">
        <v>3205</v>
      </c>
      <c r="F32" s="927" t="s">
        <v>3205</v>
      </c>
      <c r="G32" s="927" t="s">
        <v>3205</v>
      </c>
      <c r="H32" s="927" t="s">
        <v>3205</v>
      </c>
      <c r="I32" s="928" t="s">
        <v>3189</v>
      </c>
      <c r="J32" s="926" t="s">
        <v>3205</v>
      </c>
      <c r="K32" s="929" t="s">
        <v>3205</v>
      </c>
      <c r="L32" s="927" t="s">
        <v>3205</v>
      </c>
      <c r="M32" s="928" t="s">
        <v>3189</v>
      </c>
      <c r="N32" s="930" t="s">
        <v>3477</v>
      </c>
    </row>
    <row r="33" spans="2:14" ht="24">
      <c r="B33" s="945">
        <v>28</v>
      </c>
      <c r="C33" s="931" t="s">
        <v>3248</v>
      </c>
      <c r="D33" s="925" t="s">
        <v>3249</v>
      </c>
      <c r="E33" s="926" t="s">
        <v>3198</v>
      </c>
      <c r="F33" s="927" t="s">
        <v>3198</v>
      </c>
      <c r="G33" s="927" t="s">
        <v>3198</v>
      </c>
      <c r="H33" s="927" t="s">
        <v>3198</v>
      </c>
      <c r="I33" s="928" t="s">
        <v>3198</v>
      </c>
      <c r="J33" s="926" t="s">
        <v>3198</v>
      </c>
      <c r="K33" s="929" t="s">
        <v>3198</v>
      </c>
      <c r="L33" s="927" t="s">
        <v>3181</v>
      </c>
      <c r="M33" s="928" t="s">
        <v>3198</v>
      </c>
      <c r="N33" s="930" t="s">
        <v>3476</v>
      </c>
    </row>
    <row r="34" spans="2:14" ht="72">
      <c r="B34" s="945">
        <v>29</v>
      </c>
      <c r="C34" s="931" t="s">
        <v>3250</v>
      </c>
      <c r="D34" s="925" t="s">
        <v>3251</v>
      </c>
      <c r="E34" s="926" t="s">
        <v>3189</v>
      </c>
      <c r="F34" s="927" t="s">
        <v>3189</v>
      </c>
      <c r="G34" s="927" t="s">
        <v>3189</v>
      </c>
      <c r="H34" s="927" t="s">
        <v>3189</v>
      </c>
      <c r="I34" s="928" t="s">
        <v>3189</v>
      </c>
      <c r="J34" s="926" t="s">
        <v>3189</v>
      </c>
      <c r="K34" s="929" t="s">
        <v>3189</v>
      </c>
      <c r="L34" s="927" t="s">
        <v>3189</v>
      </c>
      <c r="M34" s="928" t="s">
        <v>3189</v>
      </c>
      <c r="N34" s="930" t="s">
        <v>3475</v>
      </c>
    </row>
    <row r="35" spans="2:14" ht="96">
      <c r="B35" s="945">
        <v>30</v>
      </c>
      <c r="C35" s="931" t="s">
        <v>3252</v>
      </c>
      <c r="D35" s="925" t="s">
        <v>3253</v>
      </c>
      <c r="E35" s="926" t="s">
        <v>3197</v>
      </c>
      <c r="F35" s="927" t="s">
        <v>3197</v>
      </c>
      <c r="G35" s="927" t="s">
        <v>3197</v>
      </c>
      <c r="H35" s="927" t="s">
        <v>3197</v>
      </c>
      <c r="I35" s="928" t="s">
        <v>3197</v>
      </c>
      <c r="J35" s="926" t="s">
        <v>3198</v>
      </c>
      <c r="K35" s="929" t="s">
        <v>3198</v>
      </c>
      <c r="L35" s="927" t="s">
        <v>3198</v>
      </c>
      <c r="M35" s="928" t="s">
        <v>3198</v>
      </c>
      <c r="N35" s="930" t="s">
        <v>3254</v>
      </c>
    </row>
    <row r="36" spans="2:14" ht="72">
      <c r="B36" s="945">
        <v>31</v>
      </c>
      <c r="C36" s="931" t="s">
        <v>3255</v>
      </c>
      <c r="D36" s="925" t="s">
        <v>3256</v>
      </c>
      <c r="E36" s="926" t="s">
        <v>3205</v>
      </c>
      <c r="F36" s="927" t="s">
        <v>3205</v>
      </c>
      <c r="G36" s="927" t="s">
        <v>3205</v>
      </c>
      <c r="H36" s="927" t="s">
        <v>3205</v>
      </c>
      <c r="I36" s="928" t="s">
        <v>3205</v>
      </c>
      <c r="J36" s="926" t="s">
        <v>3189</v>
      </c>
      <c r="K36" s="929" t="s">
        <v>3189</v>
      </c>
      <c r="L36" s="927" t="s">
        <v>3189</v>
      </c>
      <c r="M36" s="928" t="s">
        <v>3189</v>
      </c>
      <c r="N36" s="930" t="s">
        <v>3474</v>
      </c>
    </row>
    <row r="37" spans="2:14" ht="48">
      <c r="B37" s="945">
        <v>32</v>
      </c>
      <c r="C37" s="931" t="s">
        <v>3257</v>
      </c>
      <c r="D37" s="925" t="s">
        <v>3258</v>
      </c>
      <c r="E37" s="926" t="s">
        <v>3189</v>
      </c>
      <c r="F37" s="927" t="s">
        <v>3189</v>
      </c>
      <c r="G37" s="927" t="s">
        <v>3189</v>
      </c>
      <c r="H37" s="927" t="s">
        <v>3189</v>
      </c>
      <c r="I37" s="928" t="s">
        <v>3189</v>
      </c>
      <c r="J37" s="926" t="s">
        <v>3189</v>
      </c>
      <c r="K37" s="929" t="s">
        <v>3189</v>
      </c>
      <c r="L37" s="927" t="s">
        <v>3189</v>
      </c>
      <c r="M37" s="928" t="s">
        <v>3189</v>
      </c>
      <c r="N37" s="930" t="s">
        <v>3473</v>
      </c>
    </row>
    <row r="38" spans="2:14" ht="72">
      <c r="B38" s="945">
        <v>33</v>
      </c>
      <c r="C38" s="931" t="s">
        <v>3259</v>
      </c>
      <c r="D38" s="925" t="s">
        <v>3260</v>
      </c>
      <c r="E38" s="926" t="s">
        <v>3189</v>
      </c>
      <c r="F38" s="927" t="s">
        <v>3189</v>
      </c>
      <c r="G38" s="927" t="s">
        <v>3189</v>
      </c>
      <c r="H38" s="927" t="s">
        <v>3189</v>
      </c>
      <c r="I38" s="928" t="s">
        <v>3189</v>
      </c>
      <c r="J38" s="926" t="s">
        <v>3189</v>
      </c>
      <c r="K38" s="929" t="s">
        <v>3189</v>
      </c>
      <c r="L38" s="927" t="s">
        <v>3189</v>
      </c>
      <c r="M38" s="928" t="s">
        <v>3189</v>
      </c>
      <c r="N38" s="930" t="s">
        <v>3472</v>
      </c>
    </row>
    <row r="39" spans="2:14" ht="60">
      <c r="B39" s="945">
        <v>34</v>
      </c>
      <c r="C39" s="931" t="s">
        <v>3261</v>
      </c>
      <c r="D39" s="925" t="s">
        <v>3262</v>
      </c>
      <c r="E39" s="926" t="s">
        <v>3189</v>
      </c>
      <c r="F39" s="927" t="s">
        <v>3189</v>
      </c>
      <c r="G39" s="927" t="s">
        <v>3189</v>
      </c>
      <c r="H39" s="927" t="s">
        <v>3189</v>
      </c>
      <c r="I39" s="928" t="s">
        <v>3189</v>
      </c>
      <c r="J39" s="926" t="s">
        <v>3189</v>
      </c>
      <c r="K39" s="929" t="s">
        <v>3189</v>
      </c>
      <c r="L39" s="927" t="s">
        <v>3189</v>
      </c>
      <c r="M39" s="928" t="s">
        <v>3189</v>
      </c>
      <c r="N39" s="930" t="s">
        <v>3471</v>
      </c>
    </row>
    <row r="40" spans="2:14" ht="24">
      <c r="B40" s="945">
        <v>35</v>
      </c>
      <c r="C40" s="931" t="s">
        <v>3263</v>
      </c>
      <c r="D40" s="925" t="s">
        <v>3264</v>
      </c>
      <c r="E40" s="926" t="s">
        <v>3265</v>
      </c>
      <c r="F40" s="927" t="s">
        <v>3266</v>
      </c>
      <c r="G40" s="927" t="s">
        <v>3266</v>
      </c>
      <c r="H40" s="927" t="s">
        <v>3266</v>
      </c>
      <c r="I40" s="928" t="s">
        <v>3266</v>
      </c>
      <c r="J40" s="926" t="s">
        <v>3265</v>
      </c>
      <c r="K40" s="929" t="s">
        <v>3265</v>
      </c>
      <c r="L40" s="927" t="s">
        <v>3265</v>
      </c>
      <c r="M40" s="928" t="s">
        <v>3265</v>
      </c>
      <c r="N40" s="930" t="s">
        <v>3470</v>
      </c>
    </row>
    <row r="41" spans="2:14" ht="36">
      <c r="B41" s="945">
        <v>36</v>
      </c>
      <c r="C41" s="931" t="s">
        <v>3267</v>
      </c>
      <c r="D41" s="925" t="s">
        <v>3268</v>
      </c>
      <c r="E41" s="926" t="s">
        <v>3189</v>
      </c>
      <c r="F41" s="927" t="s">
        <v>3189</v>
      </c>
      <c r="G41" s="927" t="s">
        <v>3189</v>
      </c>
      <c r="H41" s="927" t="s">
        <v>3189</v>
      </c>
      <c r="I41" s="928" t="s">
        <v>3189</v>
      </c>
      <c r="J41" s="926" t="s">
        <v>3189</v>
      </c>
      <c r="K41" s="929" t="s">
        <v>3189</v>
      </c>
      <c r="L41" s="927" t="s">
        <v>3189</v>
      </c>
      <c r="M41" s="928" t="s">
        <v>3189</v>
      </c>
      <c r="N41" s="930" t="s">
        <v>3469</v>
      </c>
    </row>
    <row r="42" spans="2:14" ht="24">
      <c r="B42" s="945">
        <v>37</v>
      </c>
      <c r="C42" s="931" t="s">
        <v>3269</v>
      </c>
      <c r="D42" s="925"/>
      <c r="E42" s="926" t="s">
        <v>3266</v>
      </c>
      <c r="F42" s="927" t="s">
        <v>3266</v>
      </c>
      <c r="G42" s="927" t="s">
        <v>3266</v>
      </c>
      <c r="H42" s="927" t="s">
        <v>3266</v>
      </c>
      <c r="I42" s="928" t="s">
        <v>3266</v>
      </c>
      <c r="J42" s="926" t="s">
        <v>3266</v>
      </c>
      <c r="K42" s="929" t="s">
        <v>3266</v>
      </c>
      <c r="L42" s="927" t="s">
        <v>3266</v>
      </c>
      <c r="M42" s="928" t="s">
        <v>3266</v>
      </c>
      <c r="N42" s="930" t="s">
        <v>3468</v>
      </c>
    </row>
    <row r="43" spans="2:14" ht="24">
      <c r="B43" s="945">
        <v>38</v>
      </c>
      <c r="C43" s="931" t="s">
        <v>3270</v>
      </c>
      <c r="D43" s="925" t="s">
        <v>3271</v>
      </c>
      <c r="E43" s="926" t="s">
        <v>3189</v>
      </c>
      <c r="F43" s="927" t="s">
        <v>3189</v>
      </c>
      <c r="G43" s="927" t="s">
        <v>3189</v>
      </c>
      <c r="H43" s="927" t="s">
        <v>3189</v>
      </c>
      <c r="I43" s="928" t="s">
        <v>3189</v>
      </c>
      <c r="J43" s="926" t="s">
        <v>3189</v>
      </c>
      <c r="K43" s="929" t="s">
        <v>3189</v>
      </c>
      <c r="L43" s="927" t="s">
        <v>3189</v>
      </c>
      <c r="M43" s="928" t="s">
        <v>3189</v>
      </c>
      <c r="N43" s="930" t="s">
        <v>3282</v>
      </c>
    </row>
  </sheetData>
  <sheetProtection algorithmName="SHA-512" hashValue="jhwRGdqA7vx4nZjztbVKQmBQimgeeCzLQ1Xhg2xWv8RI+i+Rivfrq1GHmwEFk1n+AqKjadspqPVKZ4xbpWteTQ==" saltValue="vTAEXDDJQIVy70ENF2GASg==" spinCount="100000" sheet="1" formatCells="0" formatColumns="0" formatRows="0" insertColumns="0" insertRows="0" insertHyperlinks="0" deleteColumns="0" deleteRows="0" sort="0" autoFilter="0" pivotTables="0"/>
  <mergeCells count="8">
    <mergeCell ref="E3:I3"/>
    <mergeCell ref="J3:M3"/>
    <mergeCell ref="N3:N4"/>
    <mergeCell ref="B14:B15"/>
    <mergeCell ref="D14:D15"/>
    <mergeCell ref="B3:B4"/>
    <mergeCell ref="C3:C4"/>
    <mergeCell ref="D3:D4"/>
  </mergeCells>
  <phoneticPr fontId="65"/>
  <printOptions horizontalCentered="1"/>
  <pageMargins left="0.31496062992125984" right="0.31496062992125984" top="0.74803149606299213" bottom="0.74803149606299213" header="0.31496062992125984" footer="0.31496062992125984"/>
  <pageSetup paperSize="9" fitToWidth="0" fitToHeight="0" orientation="landscape" cellComments="asDisplayed"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AB540"/>
  <sheetViews>
    <sheetView showGridLines="0" showZeros="0" view="pageBreakPreview" topLeftCell="A343" zoomScaleNormal="100" zoomScaleSheetLayoutView="100" workbookViewId="0">
      <selection activeCell="M369" sqref="M369:T37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33</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t="b">
        <v>1</v>
      </c>
      <c r="J8" s="220" t="str">
        <f>第1号!P30</f>
        <v>　</v>
      </c>
    </row>
    <row r="9" spans="2:13" ht="39" customHeight="1">
      <c r="B9" s="15"/>
      <c r="C9" s="1215" t="s">
        <v>538</v>
      </c>
      <c r="D9" s="1215"/>
      <c r="E9" s="1224"/>
      <c r="F9" s="1211"/>
      <c r="G9" s="1219"/>
      <c r="H9" s="1219"/>
      <c r="I9" s="1219"/>
      <c r="J9" s="1220"/>
      <c r="M9" s="7"/>
    </row>
    <row r="10" spans="2:13" ht="39" customHeight="1">
      <c r="B10" s="16"/>
      <c r="C10" s="1378" t="s">
        <v>539</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493"/>
      <c r="G15" s="1493"/>
      <c r="H15" s="1493"/>
      <c r="I15" s="1493"/>
      <c r="J15" s="1494"/>
    </row>
    <row r="16" spans="2:13" ht="24" customHeight="1">
      <c r="B16" s="1364"/>
      <c r="C16" s="1365"/>
      <c r="D16" s="1365"/>
      <c r="E16" s="1369">
        <f>基本情報!E64</f>
        <v>0</v>
      </c>
      <c r="F16" s="1495"/>
      <c r="G16" s="1495"/>
      <c r="H16" s="1495"/>
      <c r="I16" s="1495"/>
      <c r="J16" s="1496"/>
    </row>
    <row r="17" spans="2:12" ht="35.1" customHeight="1">
      <c r="B17" s="1357" t="s">
        <v>54</v>
      </c>
      <c r="C17" s="1358"/>
      <c r="D17" s="1358"/>
      <c r="E17" s="1372">
        <f>基本情報!E49</f>
        <v>0</v>
      </c>
      <c r="F17" s="1336"/>
      <c r="G17" s="1336">
        <f>基本情報!E52</f>
        <v>0</v>
      </c>
      <c r="H17" s="1336"/>
      <c r="I17" s="1336">
        <f>基本情報!E54</f>
        <v>0</v>
      </c>
      <c r="J17" s="1337"/>
    </row>
    <row r="20" spans="2:12" ht="21" customHeight="1">
      <c r="B20" s="2" t="s">
        <v>540</v>
      </c>
    </row>
    <row r="21" spans="2:12" ht="13.5" customHeight="1">
      <c r="B21" s="14"/>
      <c r="C21" s="1344" t="s">
        <v>460</v>
      </c>
      <c r="D21" s="1344"/>
      <c r="E21" s="1345"/>
      <c r="F21" s="1346" t="str">
        <f>基本情報!E5</f>
        <v/>
      </c>
      <c r="G21" s="1347"/>
      <c r="H21" s="1347"/>
      <c r="I21" s="1347"/>
      <c r="J21" s="1348"/>
    </row>
    <row r="22" spans="2:12" ht="24" customHeight="1">
      <c r="B22" s="16"/>
      <c r="C22" s="1333" t="s">
        <v>461</v>
      </c>
      <c r="D22" s="1333"/>
      <c r="E22" s="1334"/>
      <c r="F22" s="1349">
        <f>基本情報!E6</f>
        <v>0</v>
      </c>
      <c r="G22" s="1350"/>
      <c r="H22" s="1350"/>
      <c r="I22" s="1350"/>
      <c r="J22" s="1351"/>
    </row>
    <row r="23" spans="2:12" ht="13.5" customHeight="1">
      <c r="B23" s="14"/>
      <c r="C23" s="1344" t="s">
        <v>460</v>
      </c>
      <c r="D23" s="1344"/>
      <c r="E23" s="1345"/>
      <c r="F23" s="1346" t="str">
        <f>ASC(PHONETIC(基本情報!E9))</f>
        <v/>
      </c>
      <c r="G23" s="1352"/>
      <c r="H23" s="1347" t="str">
        <f>ASC(PHONETIC(基本情報!E11))</f>
        <v/>
      </c>
      <c r="I23" s="1352"/>
      <c r="J23" s="1353"/>
    </row>
    <row r="24" spans="2:12" ht="24" customHeight="1">
      <c r="B24" s="16"/>
      <c r="C24" s="1333" t="s">
        <v>462</v>
      </c>
      <c r="D24" s="1333"/>
      <c r="E24" s="1334"/>
      <c r="F24" s="1354">
        <f>基本情報!E9</f>
        <v>0</v>
      </c>
      <c r="G24" s="1355"/>
      <c r="H24" s="1355">
        <f>基本情報!E11</f>
        <v>0</v>
      </c>
      <c r="I24" s="1355"/>
      <c r="J24" s="1356"/>
    </row>
    <row r="25" spans="2:12" ht="30" customHeight="1">
      <c r="B25" s="16"/>
      <c r="C25" s="1326" t="s">
        <v>555</v>
      </c>
      <c r="D25" s="1326"/>
      <c r="E25" s="104"/>
      <c r="F25" s="191">
        <f>基本情報!E7</f>
        <v>0</v>
      </c>
      <c r="G25" s="1327">
        <f>基本情報!E8</f>
        <v>0</v>
      </c>
      <c r="H25" s="1131"/>
      <c r="I25" s="1131"/>
      <c r="J25" s="1328"/>
    </row>
    <row r="26" spans="2:12" ht="24" customHeight="1">
      <c r="B26" s="1329"/>
      <c r="C26" s="1331" t="s">
        <v>465</v>
      </c>
      <c r="D26" s="1332"/>
      <c r="E26" s="105" t="s">
        <v>64</v>
      </c>
      <c r="F26" s="1335">
        <f>基本情報!E18</f>
        <v>0</v>
      </c>
      <c r="G26" s="1336"/>
      <c r="H26" s="1336"/>
      <c r="I26" s="1336"/>
      <c r="J26" s="1337"/>
    </row>
    <row r="27" spans="2:12" ht="24" customHeight="1">
      <c r="B27" s="1330"/>
      <c r="C27" s="1333"/>
      <c r="D27" s="1334"/>
      <c r="E27" s="105" t="s">
        <v>65</v>
      </c>
      <c r="F27" s="1335">
        <f>基本情報!E19</f>
        <v>0</v>
      </c>
      <c r="G27" s="1327"/>
      <c r="H27" s="1327"/>
      <c r="I27" s="1327"/>
      <c r="J27" s="1338"/>
    </row>
    <row r="28" spans="2:12" ht="30" customHeight="1">
      <c r="B28" s="15"/>
      <c r="C28" s="1326" t="s">
        <v>463</v>
      </c>
      <c r="D28" s="1326"/>
      <c r="E28" s="1339"/>
      <c r="F28" s="1340">
        <f>基本情報!E20</f>
        <v>0</v>
      </c>
      <c r="G28" s="1341"/>
      <c r="H28" s="33" t="s">
        <v>11</v>
      </c>
      <c r="I28" s="192"/>
      <c r="J28" s="39"/>
      <c r="K28" s="30"/>
      <c r="L28" s="30"/>
    </row>
    <row r="29" spans="2:12" ht="30" customHeight="1">
      <c r="B29" s="15"/>
      <c r="C29" s="1326" t="s">
        <v>464</v>
      </c>
      <c r="D29" s="1326"/>
      <c r="E29" s="1339"/>
      <c r="F29" s="1342">
        <f>基本情報!E21</f>
        <v>0</v>
      </c>
      <c r="G29" s="1343"/>
      <c r="H29" s="31" t="s">
        <v>34</v>
      </c>
      <c r="I29" s="192"/>
      <c r="J29" s="32"/>
      <c r="K29" s="30"/>
      <c r="L29" s="30"/>
    </row>
    <row r="30" spans="2:12" ht="5.25" customHeight="1">
      <c r="C30" s="12"/>
      <c r="D30" s="12"/>
      <c r="E30" s="12"/>
      <c r="F30" s="40"/>
      <c r="G30" s="30"/>
      <c r="H30" s="193"/>
      <c r="I30" s="193"/>
      <c r="J30" s="30"/>
      <c r="K30" s="30"/>
      <c r="L30" s="30"/>
    </row>
    <row r="31" spans="2:12">
      <c r="C31" s="106" t="s">
        <v>468</v>
      </c>
      <c r="E31" s="42"/>
      <c r="F31" s="43"/>
      <c r="G31" s="43"/>
    </row>
    <row r="32" spans="2:12">
      <c r="C32" s="91" t="s">
        <v>466</v>
      </c>
      <c r="E32" s="44"/>
      <c r="F32" s="43"/>
      <c r="G32" s="43"/>
    </row>
    <row r="33" spans="2:13">
      <c r="C33" s="106" t="s">
        <v>467</v>
      </c>
      <c r="E33" s="44"/>
      <c r="F33" s="45"/>
      <c r="G33" s="45"/>
    </row>
    <row r="34" spans="2:13">
      <c r="C34" s="106"/>
      <c r="E34" s="44"/>
      <c r="F34" s="45"/>
      <c r="G34" s="45"/>
    </row>
    <row r="36" spans="2:13" ht="18" customHeight="1">
      <c r="B36" s="2" t="s">
        <v>69</v>
      </c>
    </row>
    <row r="37" spans="2:13" ht="18" customHeight="1">
      <c r="B37" s="49" t="s">
        <v>70</v>
      </c>
    </row>
    <row r="38" spans="2:13" ht="14.25" customHeight="1"/>
    <row r="39" spans="2:13" ht="18" customHeight="1">
      <c r="B39" s="2" t="s">
        <v>373</v>
      </c>
    </row>
    <row r="40" spans="2:13" ht="18" customHeight="1">
      <c r="D40" s="1032" t="s">
        <v>398</v>
      </c>
      <c r="E40" s="1032"/>
      <c r="F40" s="11"/>
      <c r="G40" s="145" t="str">
        <f>IF(G71="","",ROUNDDOWN(SUM(G73,G82,G91),0))</f>
        <v/>
      </c>
      <c r="H40" s="2" t="s">
        <v>55</v>
      </c>
      <c r="M40" s="50"/>
    </row>
    <row r="41" spans="2:13" ht="13.5" customHeight="1">
      <c r="D41" s="11"/>
      <c r="E41" s="11"/>
      <c r="F41" s="11"/>
    </row>
    <row r="42" spans="2:13" ht="13.5" customHeight="1">
      <c r="D42" s="49"/>
    </row>
    <row r="43" spans="2:13" ht="18" customHeight="1">
      <c r="B43" s="2" t="s">
        <v>377</v>
      </c>
      <c r="M43" s="50"/>
    </row>
    <row r="44" spans="2:13" ht="17.100000000000001" customHeight="1">
      <c r="C44" s="3"/>
      <c r="D44" s="1274" t="s">
        <v>376</v>
      </c>
      <c r="E44" s="1275"/>
      <c r="F44" s="1276"/>
      <c r="G44" s="1464"/>
      <c r="H44" s="1465"/>
      <c r="I44" s="1466"/>
      <c r="M44" s="50" t="s">
        <v>141</v>
      </c>
    </row>
    <row r="45" spans="2:13" ht="17.100000000000001" customHeight="1">
      <c r="D45" s="1256" t="s">
        <v>482</v>
      </c>
      <c r="E45" s="1257"/>
      <c r="F45" s="1258"/>
      <c r="G45" s="1470"/>
      <c r="H45" s="1471"/>
      <c r="I45" s="1472"/>
      <c r="J45" s="2" t="s">
        <v>387</v>
      </c>
    </row>
    <row r="46" spans="2:13" ht="17.100000000000001" customHeight="1">
      <c r="D46" s="1256" t="s">
        <v>379</v>
      </c>
      <c r="E46" s="1257"/>
      <c r="F46" s="1258"/>
      <c r="G46" s="1268"/>
      <c r="H46" s="1269"/>
      <c r="I46" s="1270"/>
      <c r="J46" s="2" t="s">
        <v>378</v>
      </c>
    </row>
    <row r="47" spans="2:13" ht="17.100000000000001" customHeight="1">
      <c r="D47" s="1284" t="s">
        <v>404</v>
      </c>
      <c r="E47" s="1285"/>
      <c r="F47" s="1286"/>
      <c r="G47" s="1425" t="str">
        <f>IF(G45="","",ROUNDDOWN((G45*G46),2))</f>
        <v/>
      </c>
      <c r="H47" s="1456"/>
      <c r="I47" s="1457"/>
      <c r="J47" s="2" t="s">
        <v>2453</v>
      </c>
    </row>
    <row r="48" spans="2:13" ht="13.5" customHeight="1">
      <c r="D48" s="11"/>
      <c r="E48" s="11"/>
      <c r="F48" s="11"/>
    </row>
    <row r="49" spans="2:13" ht="13.5" customHeight="1">
      <c r="D49" s="49"/>
    </row>
    <row r="50" spans="2:13" ht="18" customHeight="1">
      <c r="B50" s="2" t="s">
        <v>380</v>
      </c>
      <c r="M50" s="50"/>
    </row>
    <row r="51" spans="2:13" ht="17.100000000000001" customHeight="1">
      <c r="D51" s="1274" t="s">
        <v>381</v>
      </c>
      <c r="E51" s="1275"/>
      <c r="F51" s="1276"/>
      <c r="G51" s="1467"/>
      <c r="H51" s="1468"/>
      <c r="I51" s="1469"/>
    </row>
    <row r="52" spans="2:13" ht="17.100000000000001" customHeight="1">
      <c r="D52" s="1246" t="s">
        <v>484</v>
      </c>
      <c r="E52" s="1247"/>
      <c r="F52" s="1248"/>
      <c r="G52" s="1425">
        <f>別紙3!$H$47</f>
        <v>0</v>
      </c>
      <c r="H52" s="1426"/>
      <c r="I52" s="1427"/>
      <c r="J52" s="2" t="s">
        <v>383</v>
      </c>
      <c r="M52" s="50" t="s">
        <v>483</v>
      </c>
    </row>
    <row r="53" spans="2:13" ht="13.5" customHeight="1">
      <c r="D53" s="36" t="s">
        <v>515</v>
      </c>
      <c r="E53" s="36"/>
      <c r="F53" s="36"/>
      <c r="M53" s="50" t="s">
        <v>501</v>
      </c>
    </row>
    <row r="54" spans="2:13" ht="13.5" customHeight="1">
      <c r="D54" s="151"/>
    </row>
    <row r="55" spans="2:13" ht="13.5" customHeight="1">
      <c r="D55" s="151"/>
    </row>
    <row r="56" spans="2:13" ht="18" customHeight="1">
      <c r="B56" s="2" t="s">
        <v>561</v>
      </c>
      <c r="M56" s="50"/>
    </row>
    <row r="57" spans="2:13" ht="16.5" customHeight="1">
      <c r="D57" s="2" t="s">
        <v>384</v>
      </c>
      <c r="M57" s="50"/>
    </row>
    <row r="58" spans="2:13" ht="17.100000000000001" customHeight="1">
      <c r="D58" s="1274" t="s">
        <v>409</v>
      </c>
      <c r="E58" s="1275"/>
      <c r="F58" s="1276"/>
      <c r="G58" s="1467"/>
      <c r="H58" s="1468"/>
      <c r="I58" s="1469"/>
      <c r="J58" s="2" t="s">
        <v>388</v>
      </c>
    </row>
    <row r="59" spans="2:13" ht="17.100000000000001" customHeight="1">
      <c r="D59" s="1284" t="s">
        <v>385</v>
      </c>
      <c r="E59" s="1285"/>
      <c r="F59" s="1286"/>
      <c r="G59" s="1473"/>
      <c r="H59" s="1474"/>
      <c r="I59" s="1475"/>
      <c r="J59" s="2" t="s">
        <v>386</v>
      </c>
      <c r="M59" s="50"/>
    </row>
    <row r="60" spans="2:13" ht="16.5" customHeight="1">
      <c r="D60" s="2" t="s">
        <v>389</v>
      </c>
      <c r="M60" s="50"/>
    </row>
    <row r="61" spans="2:13" ht="17.100000000000001" customHeight="1">
      <c r="D61" s="1274" t="s">
        <v>409</v>
      </c>
      <c r="E61" s="1275"/>
      <c r="F61" s="1276"/>
      <c r="G61" s="1467"/>
      <c r="H61" s="1468"/>
      <c r="I61" s="1469"/>
      <c r="J61" s="2" t="s">
        <v>388</v>
      </c>
    </row>
    <row r="62" spans="2:13" ht="17.100000000000001" customHeight="1">
      <c r="D62" s="1284" t="s">
        <v>385</v>
      </c>
      <c r="E62" s="1285"/>
      <c r="F62" s="1286"/>
      <c r="G62" s="1473"/>
      <c r="H62" s="1474"/>
      <c r="I62" s="1475"/>
      <c r="J62" s="2" t="s">
        <v>386</v>
      </c>
      <c r="M62" s="50"/>
    </row>
    <row r="63" spans="2:13" ht="13.5" customHeight="1">
      <c r="D63" s="11"/>
      <c r="E63" s="11"/>
      <c r="F63" s="11"/>
    </row>
    <row r="64" spans="2:13" ht="13.5" customHeight="1">
      <c r="D64" s="49"/>
    </row>
    <row r="65" spans="2:27" ht="18" customHeight="1">
      <c r="B65" s="2" t="s">
        <v>375</v>
      </c>
      <c r="M65" s="50"/>
    </row>
    <row r="66" spans="2:27" ht="18" customHeight="1">
      <c r="C66" s="3" t="s">
        <v>451</v>
      </c>
      <c r="D66" s="1287" t="s">
        <v>3027</v>
      </c>
      <c r="E66" s="1288"/>
      <c r="F66" s="1289"/>
      <c r="G66" s="1290"/>
      <c r="H66" s="1291"/>
      <c r="I66" s="1292"/>
      <c r="L66" s="50"/>
      <c r="M66" s="785"/>
      <c r="N66" s="785"/>
      <c r="O66" s="785"/>
      <c r="P66" s="785"/>
      <c r="Q66" s="785"/>
      <c r="R66" s="785"/>
      <c r="S66" s="785"/>
      <c r="T66" s="785"/>
      <c r="U66" s="238"/>
      <c r="V66" s="50"/>
      <c r="W66" s="50"/>
      <c r="X66" s="50"/>
      <c r="Y66" s="27"/>
      <c r="Z66" s="27"/>
      <c r="AA66" s="27"/>
    </row>
    <row r="67" spans="2:27" ht="16.8" customHeight="1">
      <c r="C67" s="3"/>
      <c r="D67" s="1256" t="s">
        <v>81</v>
      </c>
      <c r="E67" s="1257"/>
      <c r="F67" s="1258"/>
      <c r="G67" s="1259"/>
      <c r="H67" s="1280"/>
      <c r="I67" s="1281"/>
    </row>
    <row r="68" spans="2:27" ht="17.100000000000001" customHeight="1">
      <c r="D68" s="1256" t="s">
        <v>79</v>
      </c>
      <c r="E68" s="1257"/>
      <c r="F68" s="1258"/>
      <c r="G68" s="1259"/>
      <c r="H68" s="1282"/>
      <c r="I68" s="1283"/>
    </row>
    <row r="69" spans="2:27" ht="17.100000000000001" customHeight="1">
      <c r="D69" s="1256" t="s">
        <v>2492</v>
      </c>
      <c r="E69" s="1257"/>
      <c r="F69" s="1258"/>
      <c r="G69" s="1259"/>
      <c r="H69" s="1282"/>
      <c r="I69" s="1283"/>
      <c r="L69" s="50"/>
      <c r="M69" s="50"/>
      <c r="N69" s="50"/>
      <c r="O69" s="50"/>
      <c r="P69" s="50"/>
      <c r="Q69" s="50"/>
      <c r="R69" s="50"/>
      <c r="S69" s="50"/>
      <c r="T69" s="50"/>
      <c r="U69" s="50"/>
      <c r="V69" s="50"/>
      <c r="W69" s="50"/>
      <c r="X69" s="50"/>
      <c r="Y69" s="27"/>
      <c r="Z69" s="27"/>
      <c r="AA69" s="27"/>
    </row>
    <row r="70" spans="2:27" ht="17.100000000000001" customHeight="1">
      <c r="D70" s="1256" t="s">
        <v>374</v>
      </c>
      <c r="E70" s="1257"/>
      <c r="F70" s="1258"/>
      <c r="G70" s="1458"/>
      <c r="H70" s="1459"/>
      <c r="I70" s="1460"/>
      <c r="M70" s="50" t="s">
        <v>141</v>
      </c>
    </row>
    <row r="71" spans="2:27" ht="17.100000000000001" customHeight="1">
      <c r="D71" s="1256" t="s">
        <v>343</v>
      </c>
      <c r="E71" s="1257"/>
      <c r="F71" s="1258"/>
      <c r="G71" s="1383"/>
      <c r="H71" s="1384"/>
      <c r="I71" s="1385"/>
      <c r="J71" s="2" t="s">
        <v>55</v>
      </c>
    </row>
    <row r="72" spans="2:27" ht="17.100000000000001" customHeight="1">
      <c r="D72" s="1256" t="s">
        <v>349</v>
      </c>
      <c r="E72" s="1257"/>
      <c r="F72" s="1258"/>
      <c r="G72" s="1268"/>
      <c r="H72" s="1269"/>
      <c r="I72" s="1270"/>
      <c r="J72" s="2" t="s">
        <v>74</v>
      </c>
    </row>
    <row r="73" spans="2:27" ht="17.100000000000001" customHeight="1">
      <c r="D73" s="1284" t="s">
        <v>57</v>
      </c>
      <c r="E73" s="1285"/>
      <c r="F73" s="1286"/>
      <c r="G73" s="1425" t="str">
        <f>IF(G71="","",ROUNDDOWN(G71*G72,1))</f>
        <v/>
      </c>
      <c r="H73" s="1456"/>
      <c r="I73" s="1457"/>
      <c r="J73" s="2" t="s">
        <v>55</v>
      </c>
    </row>
    <row r="74" spans="2:27" ht="13.5" customHeight="1"/>
    <row r="75" spans="2:27" ht="18" customHeight="1">
      <c r="C75" s="3" t="s">
        <v>452</v>
      </c>
      <c r="D75" s="1287" t="s">
        <v>3027</v>
      </c>
      <c r="E75" s="1288"/>
      <c r="F75" s="1289"/>
      <c r="G75" s="1290"/>
      <c r="H75" s="1291"/>
      <c r="I75" s="1292"/>
      <c r="L75" s="50"/>
      <c r="M75" s="785"/>
      <c r="N75" s="785"/>
      <c r="O75" s="785"/>
      <c r="P75" s="785"/>
      <c r="Q75" s="785"/>
      <c r="R75" s="785"/>
      <c r="S75" s="785"/>
      <c r="T75" s="785"/>
      <c r="U75" s="238"/>
      <c r="V75" s="50"/>
      <c r="W75" s="50"/>
      <c r="X75" s="50"/>
      <c r="Y75" s="27"/>
      <c r="Z75" s="27"/>
      <c r="AA75" s="27"/>
    </row>
    <row r="76" spans="2:27" ht="16.8" customHeight="1">
      <c r="C76" s="3"/>
      <c r="D76" s="1256" t="s">
        <v>81</v>
      </c>
      <c r="E76" s="1257"/>
      <c r="F76" s="1258"/>
      <c r="G76" s="1259"/>
      <c r="H76" s="1280"/>
      <c r="I76" s="1281"/>
    </row>
    <row r="77" spans="2:27" ht="17.100000000000001" customHeight="1">
      <c r="D77" s="1256" t="s">
        <v>79</v>
      </c>
      <c r="E77" s="1257"/>
      <c r="F77" s="1258"/>
      <c r="G77" s="1259"/>
      <c r="H77" s="1282"/>
      <c r="I77" s="1283"/>
    </row>
    <row r="78" spans="2:27" ht="17.100000000000001" customHeight="1">
      <c r="D78" s="1256" t="s">
        <v>2492</v>
      </c>
      <c r="E78" s="1257"/>
      <c r="F78" s="1258"/>
      <c r="G78" s="1259"/>
      <c r="H78" s="1282"/>
      <c r="I78" s="1283"/>
      <c r="L78" s="50"/>
      <c r="M78" s="50"/>
      <c r="N78" s="50"/>
      <c r="O78" s="50"/>
      <c r="P78" s="50"/>
      <c r="Q78" s="50"/>
      <c r="R78" s="50"/>
      <c r="S78" s="50"/>
      <c r="T78" s="50"/>
      <c r="U78" s="50"/>
      <c r="V78" s="50"/>
      <c r="W78" s="50"/>
      <c r="X78" s="50"/>
      <c r="Y78" s="27"/>
      <c r="Z78" s="27"/>
      <c r="AA78" s="27"/>
    </row>
    <row r="79" spans="2:27" ht="17.100000000000001" customHeight="1">
      <c r="D79" s="1256" t="s">
        <v>374</v>
      </c>
      <c r="E79" s="1257"/>
      <c r="F79" s="1258"/>
      <c r="G79" s="1458"/>
      <c r="H79" s="1459"/>
      <c r="I79" s="1460"/>
      <c r="M79" s="50" t="s">
        <v>141</v>
      </c>
    </row>
    <row r="80" spans="2:27" ht="17.100000000000001" customHeight="1">
      <c r="D80" s="1256" t="s">
        <v>343</v>
      </c>
      <c r="E80" s="1257"/>
      <c r="F80" s="1258"/>
      <c r="G80" s="1383"/>
      <c r="H80" s="1384"/>
      <c r="I80" s="1385"/>
      <c r="J80" s="2" t="s">
        <v>55</v>
      </c>
    </row>
    <row r="81" spans="2:27" ht="17.100000000000001" customHeight="1">
      <c r="D81" s="1256" t="s">
        <v>349</v>
      </c>
      <c r="E81" s="1257"/>
      <c r="F81" s="1258"/>
      <c r="G81" s="1268"/>
      <c r="H81" s="1269"/>
      <c r="I81" s="1270"/>
      <c r="J81" s="2" t="s">
        <v>74</v>
      </c>
    </row>
    <row r="82" spans="2:27" ht="17.100000000000001" customHeight="1">
      <c r="D82" s="1284" t="s">
        <v>57</v>
      </c>
      <c r="E82" s="1285"/>
      <c r="F82" s="1286"/>
      <c r="G82" s="1425" t="str">
        <f>IF(G80="","",ROUNDDOWN(G80*G81,1))</f>
        <v/>
      </c>
      <c r="H82" s="1456"/>
      <c r="I82" s="1457"/>
      <c r="J82" s="2" t="s">
        <v>55</v>
      </c>
    </row>
    <row r="83" spans="2:27" ht="13.5" customHeight="1"/>
    <row r="84" spans="2:27" ht="18" customHeight="1">
      <c r="C84" s="3" t="s">
        <v>2873</v>
      </c>
      <c r="D84" s="1287" t="s">
        <v>3027</v>
      </c>
      <c r="E84" s="1288"/>
      <c r="F84" s="1289"/>
      <c r="G84" s="1290"/>
      <c r="H84" s="1291"/>
      <c r="I84" s="1292"/>
      <c r="L84" s="50"/>
      <c r="M84" s="785"/>
      <c r="N84" s="785"/>
      <c r="O84" s="785"/>
      <c r="P84" s="785"/>
      <c r="Q84" s="785"/>
      <c r="R84" s="785"/>
      <c r="S84" s="785"/>
      <c r="T84" s="785"/>
      <c r="U84" s="238"/>
      <c r="V84" s="50"/>
      <c r="W84" s="50"/>
      <c r="X84" s="50"/>
      <c r="Y84" s="27"/>
      <c r="Z84" s="27"/>
      <c r="AA84" s="27"/>
    </row>
    <row r="85" spans="2:27" ht="17.100000000000001" customHeight="1">
      <c r="C85" s="3"/>
      <c r="D85" s="1256" t="s">
        <v>81</v>
      </c>
      <c r="E85" s="1257"/>
      <c r="F85" s="1258"/>
      <c r="G85" s="1259"/>
      <c r="H85" s="1280"/>
      <c r="I85" s="1281"/>
    </row>
    <row r="86" spans="2:27" ht="17.100000000000001" customHeight="1">
      <c r="D86" s="1256" t="s">
        <v>79</v>
      </c>
      <c r="E86" s="1257"/>
      <c r="F86" s="1258"/>
      <c r="G86" s="1259"/>
      <c r="H86" s="1282"/>
      <c r="I86" s="1283"/>
    </row>
    <row r="87" spans="2:27" ht="17.100000000000001" customHeight="1">
      <c r="D87" s="1256" t="s">
        <v>2492</v>
      </c>
      <c r="E87" s="1257"/>
      <c r="F87" s="1258"/>
      <c r="G87" s="1259"/>
      <c r="H87" s="1282"/>
      <c r="I87" s="1283"/>
      <c r="L87" s="50"/>
      <c r="M87" s="50"/>
      <c r="N87" s="50"/>
      <c r="O87" s="50"/>
      <c r="P87" s="50"/>
      <c r="Q87" s="50"/>
      <c r="R87" s="50"/>
      <c r="S87" s="50"/>
      <c r="T87" s="50"/>
      <c r="U87" s="50"/>
      <c r="V87" s="50"/>
      <c r="W87" s="50"/>
      <c r="X87" s="50"/>
      <c r="Y87" s="27"/>
      <c r="Z87" s="27"/>
      <c r="AA87" s="27"/>
    </row>
    <row r="88" spans="2:27" ht="17.100000000000001" customHeight="1">
      <c r="D88" s="1256" t="s">
        <v>374</v>
      </c>
      <c r="E88" s="1257"/>
      <c r="F88" s="1258"/>
      <c r="G88" s="1458"/>
      <c r="H88" s="1459"/>
      <c r="I88" s="1460"/>
      <c r="M88" s="50" t="s">
        <v>141</v>
      </c>
    </row>
    <row r="89" spans="2:27" ht="17.100000000000001" customHeight="1">
      <c r="D89" s="1256" t="s">
        <v>343</v>
      </c>
      <c r="E89" s="1257"/>
      <c r="F89" s="1258"/>
      <c r="G89" s="1383"/>
      <c r="H89" s="1384"/>
      <c r="I89" s="1385"/>
      <c r="J89" s="2" t="s">
        <v>55</v>
      </c>
    </row>
    <row r="90" spans="2:27" ht="17.100000000000001" customHeight="1">
      <c r="D90" s="1256" t="s">
        <v>349</v>
      </c>
      <c r="E90" s="1257"/>
      <c r="F90" s="1258"/>
      <c r="G90" s="1268"/>
      <c r="H90" s="1269"/>
      <c r="I90" s="1270"/>
      <c r="J90" s="2" t="s">
        <v>74</v>
      </c>
    </row>
    <row r="91" spans="2:27" ht="17.100000000000001" customHeight="1">
      <c r="D91" s="1284" t="s">
        <v>57</v>
      </c>
      <c r="E91" s="1285"/>
      <c r="F91" s="1286"/>
      <c r="G91" s="1425" t="str">
        <f>IF(G89="","",ROUNDDOWN(G89*G90,1))</f>
        <v/>
      </c>
      <c r="H91" s="1456"/>
      <c r="I91" s="1457"/>
      <c r="J91" s="2" t="s">
        <v>55</v>
      </c>
    </row>
    <row r="92" spans="2:27" ht="13.5" customHeight="1"/>
    <row r="93" spans="2:27" ht="13.5" customHeight="1"/>
    <row r="94" spans="2:27" ht="18" customHeight="1">
      <c r="B94" s="2" t="s">
        <v>516</v>
      </c>
      <c r="M94" s="50"/>
    </row>
    <row r="95" spans="2:27" ht="18" customHeight="1">
      <c r="C95" s="3" t="s">
        <v>451</v>
      </c>
      <c r="D95" s="1287" t="s">
        <v>3027</v>
      </c>
      <c r="E95" s="1288"/>
      <c r="F95" s="1289"/>
      <c r="G95" s="1290"/>
      <c r="H95" s="1291"/>
      <c r="I95" s="1292"/>
      <c r="L95" s="50"/>
      <c r="M95" s="785"/>
      <c r="N95" s="785"/>
      <c r="O95" s="785"/>
      <c r="P95" s="785"/>
      <c r="Q95" s="785"/>
      <c r="R95" s="785"/>
      <c r="S95" s="785"/>
      <c r="T95" s="785"/>
      <c r="U95" s="238"/>
      <c r="V95" s="50"/>
      <c r="W95" s="50"/>
      <c r="X95" s="50"/>
      <c r="Y95" s="27"/>
      <c r="Z95" s="27"/>
      <c r="AA95" s="27"/>
    </row>
    <row r="96" spans="2:27" ht="17.100000000000001" customHeight="1">
      <c r="C96" s="3"/>
      <c r="D96" s="1256" t="s">
        <v>81</v>
      </c>
      <c r="E96" s="1257"/>
      <c r="F96" s="1258"/>
      <c r="G96" s="1259"/>
      <c r="H96" s="1280"/>
      <c r="I96" s="1281"/>
    </row>
    <row r="97" spans="3:27" ht="17.100000000000001" customHeight="1">
      <c r="D97" s="1256" t="s">
        <v>79</v>
      </c>
      <c r="E97" s="1257"/>
      <c r="F97" s="1258"/>
      <c r="G97" s="1259"/>
      <c r="H97" s="1282"/>
      <c r="I97" s="1283"/>
    </row>
    <row r="98" spans="3:27" ht="17.100000000000001" customHeight="1">
      <c r="D98" s="1256" t="s">
        <v>2492</v>
      </c>
      <c r="E98" s="1257"/>
      <c r="F98" s="1258"/>
      <c r="G98" s="1259"/>
      <c r="H98" s="1282"/>
      <c r="I98" s="1283"/>
      <c r="L98" s="50"/>
      <c r="M98" s="50"/>
      <c r="N98" s="50"/>
      <c r="O98" s="50"/>
      <c r="P98" s="50"/>
      <c r="Q98" s="50"/>
      <c r="R98" s="50"/>
      <c r="S98" s="50"/>
      <c r="T98" s="50"/>
      <c r="U98" s="50"/>
      <c r="V98" s="50"/>
      <c r="W98" s="50"/>
      <c r="X98" s="50"/>
      <c r="Y98" s="27"/>
      <c r="Z98" s="27"/>
      <c r="AA98" s="27"/>
    </row>
    <row r="99" spans="3:27" ht="17.100000000000001" customHeight="1">
      <c r="D99" s="1256" t="s">
        <v>367</v>
      </c>
      <c r="E99" s="1257"/>
      <c r="F99" s="1258"/>
      <c r="G99" s="1259"/>
      <c r="H99" s="1282"/>
      <c r="I99" s="1283"/>
    </row>
    <row r="100" spans="3:27" ht="17.100000000000001" customHeight="1">
      <c r="D100" s="1256" t="s">
        <v>368</v>
      </c>
      <c r="E100" s="1257"/>
      <c r="F100" s="1258"/>
      <c r="G100" s="1383"/>
      <c r="H100" s="1384"/>
      <c r="I100" s="1385"/>
      <c r="J100" s="2" t="s">
        <v>55</v>
      </c>
    </row>
    <row r="101" spans="3:27" ht="17.100000000000001" customHeight="1">
      <c r="D101" s="1256" t="s">
        <v>349</v>
      </c>
      <c r="E101" s="1257"/>
      <c r="F101" s="1258"/>
      <c r="G101" s="1268"/>
      <c r="H101" s="1269"/>
      <c r="I101" s="1270"/>
      <c r="J101" s="2" t="s">
        <v>74</v>
      </c>
    </row>
    <row r="102" spans="3:27" ht="17.100000000000001" customHeight="1">
      <c r="D102" s="1284" t="s">
        <v>369</v>
      </c>
      <c r="E102" s="1285"/>
      <c r="F102" s="1286"/>
      <c r="G102" s="1425" t="str">
        <f>IF(G100="","",ROUNDDOWN(G100*G101,2))</f>
        <v/>
      </c>
      <c r="H102" s="1426"/>
      <c r="I102" s="1427"/>
      <c r="J102" s="2" t="s">
        <v>55</v>
      </c>
    </row>
    <row r="103" spans="3:27" ht="13.5" customHeight="1"/>
    <row r="104" spans="3:27" ht="18" customHeight="1">
      <c r="C104" s="3" t="s">
        <v>452</v>
      </c>
      <c r="D104" s="1287" t="s">
        <v>3027</v>
      </c>
      <c r="E104" s="1288"/>
      <c r="F104" s="1289"/>
      <c r="G104" s="1290"/>
      <c r="H104" s="1291"/>
      <c r="I104" s="1292"/>
      <c r="L104" s="50"/>
      <c r="M104" s="785"/>
      <c r="N104" s="785"/>
      <c r="O104" s="785"/>
      <c r="P104" s="785"/>
      <c r="Q104" s="785"/>
      <c r="R104" s="785"/>
      <c r="S104" s="785"/>
      <c r="T104" s="785"/>
      <c r="U104" s="238"/>
      <c r="V104" s="50"/>
      <c r="W104" s="50"/>
      <c r="X104" s="50"/>
      <c r="Y104" s="27"/>
      <c r="Z104" s="27"/>
      <c r="AA104" s="27"/>
    </row>
    <row r="105" spans="3:27" ht="17.100000000000001" customHeight="1">
      <c r="C105" s="3"/>
      <c r="D105" s="1256" t="s">
        <v>81</v>
      </c>
      <c r="E105" s="1257"/>
      <c r="F105" s="1258"/>
      <c r="G105" s="1259"/>
      <c r="H105" s="1280"/>
      <c r="I105" s="1281"/>
    </row>
    <row r="106" spans="3:27" ht="17.100000000000001" customHeight="1">
      <c r="D106" s="1256" t="s">
        <v>79</v>
      </c>
      <c r="E106" s="1257"/>
      <c r="F106" s="1258"/>
      <c r="G106" s="1259"/>
      <c r="H106" s="1282"/>
      <c r="I106" s="1283"/>
    </row>
    <row r="107" spans="3:27" ht="17.100000000000001" customHeight="1">
      <c r="D107" s="1256" t="s">
        <v>2492</v>
      </c>
      <c r="E107" s="1257"/>
      <c r="F107" s="1258"/>
      <c r="G107" s="1259"/>
      <c r="H107" s="1282"/>
      <c r="I107" s="1283"/>
      <c r="L107" s="50"/>
      <c r="M107" s="50"/>
      <c r="N107" s="50"/>
      <c r="O107" s="50"/>
      <c r="P107" s="50"/>
      <c r="Q107" s="50"/>
      <c r="R107" s="50"/>
      <c r="S107" s="50"/>
      <c r="T107" s="50"/>
      <c r="U107" s="50"/>
      <c r="V107" s="50"/>
      <c r="W107" s="50"/>
      <c r="X107" s="50"/>
      <c r="Y107" s="27"/>
      <c r="Z107" s="27"/>
      <c r="AA107" s="27"/>
    </row>
    <row r="108" spans="3:27" ht="17.100000000000001" customHeight="1">
      <c r="D108" s="1256" t="s">
        <v>367</v>
      </c>
      <c r="E108" s="1257"/>
      <c r="F108" s="1258"/>
      <c r="G108" s="1259"/>
      <c r="H108" s="1282"/>
      <c r="I108" s="1283"/>
    </row>
    <row r="109" spans="3:27" ht="17.100000000000001" customHeight="1">
      <c r="D109" s="1256" t="s">
        <v>368</v>
      </c>
      <c r="E109" s="1257"/>
      <c r="F109" s="1258"/>
      <c r="G109" s="1383"/>
      <c r="H109" s="1384"/>
      <c r="I109" s="1385"/>
      <c r="J109" s="2" t="s">
        <v>55</v>
      </c>
    </row>
    <row r="110" spans="3:27" ht="17.100000000000001" customHeight="1">
      <c r="D110" s="1256" t="s">
        <v>349</v>
      </c>
      <c r="E110" s="1257"/>
      <c r="F110" s="1258"/>
      <c r="G110" s="1268"/>
      <c r="H110" s="1269"/>
      <c r="I110" s="1270"/>
      <c r="J110" s="2" t="s">
        <v>74</v>
      </c>
    </row>
    <row r="111" spans="3:27" ht="17.100000000000001" customHeight="1">
      <c r="D111" s="1284" t="s">
        <v>369</v>
      </c>
      <c r="E111" s="1285"/>
      <c r="F111" s="1286"/>
      <c r="G111" s="1425" t="str">
        <f>IF(G109="","",ROUNDDOWN(G109*G110,2))</f>
        <v/>
      </c>
      <c r="H111" s="1426"/>
      <c r="I111" s="1427"/>
      <c r="J111" s="2" t="s">
        <v>55</v>
      </c>
    </row>
    <row r="112" spans="3:27" ht="13.5" customHeight="1"/>
    <row r="113" spans="2:27" ht="18" customHeight="1">
      <c r="C113" s="3" t="s">
        <v>2873</v>
      </c>
      <c r="D113" s="1287" t="s">
        <v>3027</v>
      </c>
      <c r="E113" s="1288"/>
      <c r="F113" s="1289"/>
      <c r="G113" s="1290"/>
      <c r="H113" s="1291"/>
      <c r="I113" s="1292"/>
      <c r="L113" s="50"/>
      <c r="M113" s="785"/>
      <c r="N113" s="785"/>
      <c r="O113" s="785"/>
      <c r="P113" s="785"/>
      <c r="Q113" s="785"/>
      <c r="R113" s="785"/>
      <c r="S113" s="785"/>
      <c r="T113" s="785"/>
      <c r="U113" s="238"/>
      <c r="V113" s="50"/>
      <c r="W113" s="50"/>
      <c r="X113" s="50"/>
      <c r="Y113" s="27"/>
      <c r="Z113" s="27"/>
      <c r="AA113" s="27"/>
    </row>
    <row r="114" spans="2:27" ht="17.100000000000001" customHeight="1">
      <c r="C114" s="3"/>
      <c r="D114" s="1256" t="s">
        <v>81</v>
      </c>
      <c r="E114" s="1257"/>
      <c r="F114" s="1258"/>
      <c r="G114" s="1259"/>
      <c r="H114" s="1280"/>
      <c r="I114" s="1281"/>
    </row>
    <row r="115" spans="2:27" ht="17.100000000000001" customHeight="1">
      <c r="D115" s="1256" t="s">
        <v>79</v>
      </c>
      <c r="E115" s="1257"/>
      <c r="F115" s="1258"/>
      <c r="G115" s="1259"/>
      <c r="H115" s="1282"/>
      <c r="I115" s="1283"/>
    </row>
    <row r="116" spans="2:27" ht="17.100000000000001" customHeight="1">
      <c r="D116" s="1256" t="s">
        <v>2492</v>
      </c>
      <c r="E116" s="1257"/>
      <c r="F116" s="1258"/>
      <c r="G116" s="1259"/>
      <c r="H116" s="1282"/>
      <c r="I116" s="1283"/>
      <c r="L116" s="50"/>
      <c r="M116" s="50"/>
      <c r="N116" s="50"/>
      <c r="O116" s="50"/>
      <c r="P116" s="50"/>
      <c r="Q116" s="50"/>
      <c r="R116" s="50"/>
      <c r="S116" s="50"/>
      <c r="T116" s="50"/>
      <c r="U116" s="50"/>
      <c r="V116" s="50"/>
      <c r="W116" s="50"/>
      <c r="X116" s="50"/>
      <c r="Y116" s="27"/>
      <c r="Z116" s="27"/>
      <c r="AA116" s="27"/>
    </row>
    <row r="117" spans="2:27" ht="17.100000000000001" customHeight="1">
      <c r="D117" s="1256" t="s">
        <v>367</v>
      </c>
      <c r="E117" s="1257"/>
      <c r="F117" s="1258"/>
      <c r="G117" s="1259"/>
      <c r="H117" s="1282"/>
      <c r="I117" s="1283"/>
    </row>
    <row r="118" spans="2:27" ht="17.100000000000001" customHeight="1">
      <c r="D118" s="1256" t="s">
        <v>368</v>
      </c>
      <c r="E118" s="1257"/>
      <c r="F118" s="1258"/>
      <c r="G118" s="1383"/>
      <c r="H118" s="1384"/>
      <c r="I118" s="1385"/>
      <c r="J118" s="2" t="s">
        <v>55</v>
      </c>
    </row>
    <row r="119" spans="2:27" ht="17.100000000000001" customHeight="1">
      <c r="D119" s="1256" t="s">
        <v>349</v>
      </c>
      <c r="E119" s="1257"/>
      <c r="F119" s="1258"/>
      <c r="G119" s="1268"/>
      <c r="H119" s="1269"/>
      <c r="I119" s="1270"/>
      <c r="J119" s="2" t="s">
        <v>74</v>
      </c>
    </row>
    <row r="120" spans="2:27" ht="17.100000000000001" customHeight="1">
      <c r="D120" s="1284" t="s">
        <v>369</v>
      </c>
      <c r="E120" s="1285"/>
      <c r="F120" s="1286"/>
      <c r="G120" s="1425" t="str">
        <f>IF(G118="","",ROUNDDOWN(G118*G119,2))</f>
        <v/>
      </c>
      <c r="H120" s="1426"/>
      <c r="I120" s="1427"/>
      <c r="J120" s="2" t="s">
        <v>55</v>
      </c>
    </row>
    <row r="121" spans="2:27" ht="13.5" customHeight="1"/>
    <row r="122" spans="2:27" ht="13.5" customHeight="1"/>
    <row r="123" spans="2:27" ht="18" customHeight="1">
      <c r="B123" s="2" t="s">
        <v>399</v>
      </c>
      <c r="M123" s="50"/>
    </row>
    <row r="124" spans="2:27" ht="18" customHeight="1">
      <c r="C124" s="3" t="s">
        <v>451</v>
      </c>
      <c r="D124" s="1287" t="s">
        <v>3027</v>
      </c>
      <c r="E124" s="1288"/>
      <c r="F124" s="1289"/>
      <c r="G124" s="1290"/>
      <c r="H124" s="1291"/>
      <c r="I124" s="1292"/>
      <c r="L124" s="50"/>
      <c r="M124" s="785"/>
      <c r="N124" s="785"/>
      <c r="O124" s="785"/>
      <c r="P124" s="785"/>
      <c r="Q124" s="785"/>
      <c r="R124" s="785"/>
      <c r="S124" s="785"/>
      <c r="T124" s="785"/>
      <c r="U124" s="238"/>
      <c r="V124" s="50"/>
      <c r="W124" s="50"/>
      <c r="X124" s="50"/>
      <c r="Y124" s="27"/>
      <c r="Z124" s="27"/>
      <c r="AA124" s="27"/>
    </row>
    <row r="125" spans="2:27" ht="17.100000000000001" customHeight="1">
      <c r="C125" s="3"/>
      <c r="D125" s="1256" t="s">
        <v>81</v>
      </c>
      <c r="E125" s="1257"/>
      <c r="F125" s="1258"/>
      <c r="G125" s="1259"/>
      <c r="H125" s="1280"/>
      <c r="I125" s="1281"/>
    </row>
    <row r="126" spans="2:27" ht="17.100000000000001" customHeight="1">
      <c r="D126" s="1256" t="s">
        <v>79</v>
      </c>
      <c r="E126" s="1257"/>
      <c r="F126" s="1258"/>
      <c r="G126" s="1259"/>
      <c r="H126" s="1282"/>
      <c r="I126" s="1283"/>
    </row>
    <row r="127" spans="2:27" ht="17.100000000000001" customHeight="1">
      <c r="D127" s="1256" t="s">
        <v>2492</v>
      </c>
      <c r="E127" s="1257"/>
      <c r="F127" s="1258"/>
      <c r="G127" s="1259"/>
      <c r="H127" s="1282"/>
      <c r="I127" s="1283"/>
      <c r="L127" s="50"/>
      <c r="M127" s="50"/>
      <c r="N127" s="50"/>
      <c r="O127" s="50"/>
      <c r="P127" s="50"/>
      <c r="Q127" s="50"/>
      <c r="R127" s="50"/>
      <c r="S127" s="50"/>
      <c r="T127" s="50"/>
      <c r="U127" s="50"/>
      <c r="V127" s="50"/>
      <c r="W127" s="50"/>
      <c r="X127" s="50"/>
      <c r="Y127" s="27"/>
      <c r="Z127" s="27"/>
      <c r="AA127" s="27"/>
    </row>
    <row r="128" spans="2:27" ht="17.100000000000001" customHeight="1">
      <c r="D128" s="1256" t="s">
        <v>367</v>
      </c>
      <c r="E128" s="1257"/>
      <c r="F128" s="1258"/>
      <c r="G128" s="1259"/>
      <c r="H128" s="1282"/>
      <c r="I128" s="1283"/>
    </row>
    <row r="129" spans="3:27" ht="17.100000000000001" customHeight="1">
      <c r="D129" s="1256" t="s">
        <v>485</v>
      </c>
      <c r="E129" s="1257"/>
      <c r="F129" s="1258"/>
      <c r="G129" s="1383"/>
      <c r="H129" s="1384"/>
      <c r="I129" s="1385"/>
      <c r="J129" s="2" t="s">
        <v>448</v>
      </c>
    </row>
    <row r="130" spans="3:27" ht="17.100000000000001" customHeight="1">
      <c r="D130" s="1256" t="s">
        <v>349</v>
      </c>
      <c r="E130" s="1257"/>
      <c r="F130" s="1258"/>
      <c r="G130" s="1268"/>
      <c r="H130" s="1269"/>
      <c r="I130" s="1270"/>
      <c r="J130" s="2" t="s">
        <v>348</v>
      </c>
    </row>
    <row r="131" spans="3:27" ht="17.100000000000001" customHeight="1">
      <c r="D131" s="1284" t="s">
        <v>486</v>
      </c>
      <c r="E131" s="1285"/>
      <c r="F131" s="1286"/>
      <c r="G131" s="1425" t="str">
        <f>IF(G129="","",ROUNDDOWN(G129*G130,2))</f>
        <v/>
      </c>
      <c r="H131" s="1426"/>
      <c r="I131" s="1427"/>
      <c r="J131" s="2" t="s">
        <v>448</v>
      </c>
    </row>
    <row r="132" spans="3:27" ht="13.5" customHeight="1"/>
    <row r="133" spans="3:27" ht="18" customHeight="1">
      <c r="C133" s="3" t="s">
        <v>452</v>
      </c>
      <c r="D133" s="1287" t="s">
        <v>3027</v>
      </c>
      <c r="E133" s="1288"/>
      <c r="F133" s="1289"/>
      <c r="G133" s="1290"/>
      <c r="H133" s="1291"/>
      <c r="I133" s="1292"/>
      <c r="L133" s="50"/>
      <c r="M133" s="785"/>
      <c r="N133" s="785"/>
      <c r="O133" s="785"/>
      <c r="P133" s="785"/>
      <c r="Q133" s="785"/>
      <c r="R133" s="785"/>
      <c r="S133" s="785"/>
      <c r="T133" s="785"/>
      <c r="U133" s="238"/>
      <c r="V133" s="50"/>
      <c r="W133" s="50"/>
      <c r="X133" s="50"/>
      <c r="Y133" s="27"/>
      <c r="Z133" s="27"/>
      <c r="AA133" s="27"/>
    </row>
    <row r="134" spans="3:27" ht="17.100000000000001" customHeight="1">
      <c r="C134" s="3"/>
      <c r="D134" s="1256" t="s">
        <v>81</v>
      </c>
      <c r="E134" s="1257"/>
      <c r="F134" s="1258"/>
      <c r="G134" s="1259"/>
      <c r="H134" s="1280"/>
      <c r="I134" s="1281"/>
    </row>
    <row r="135" spans="3:27" ht="17.100000000000001" customHeight="1">
      <c r="D135" s="1256" t="s">
        <v>79</v>
      </c>
      <c r="E135" s="1257"/>
      <c r="F135" s="1258"/>
      <c r="G135" s="1259"/>
      <c r="H135" s="1282"/>
      <c r="I135" s="1283"/>
    </row>
    <row r="136" spans="3:27" ht="17.100000000000001" customHeight="1">
      <c r="D136" s="1256" t="s">
        <v>2492</v>
      </c>
      <c r="E136" s="1257"/>
      <c r="F136" s="1258"/>
      <c r="G136" s="1259"/>
      <c r="H136" s="1282"/>
      <c r="I136" s="1283"/>
      <c r="L136" s="50"/>
      <c r="M136" s="50"/>
      <c r="N136" s="50"/>
      <c r="O136" s="50"/>
      <c r="P136" s="50"/>
      <c r="Q136" s="50"/>
      <c r="R136" s="50"/>
      <c r="S136" s="50"/>
      <c r="T136" s="50"/>
      <c r="U136" s="50"/>
      <c r="V136" s="50"/>
      <c r="W136" s="50"/>
      <c r="X136" s="50"/>
      <c r="Y136" s="27"/>
      <c r="Z136" s="27"/>
      <c r="AA136" s="27"/>
    </row>
    <row r="137" spans="3:27" ht="17.100000000000001" customHeight="1">
      <c r="D137" s="1256" t="s">
        <v>367</v>
      </c>
      <c r="E137" s="1257"/>
      <c r="F137" s="1258"/>
      <c r="G137" s="1259"/>
      <c r="H137" s="1282"/>
      <c r="I137" s="1283"/>
    </row>
    <row r="138" spans="3:27" ht="17.100000000000001" customHeight="1">
      <c r="D138" s="1256" t="s">
        <v>485</v>
      </c>
      <c r="E138" s="1257"/>
      <c r="F138" s="1258"/>
      <c r="G138" s="1383"/>
      <c r="H138" s="1384"/>
      <c r="I138" s="1385"/>
      <c r="J138" s="2" t="s">
        <v>448</v>
      </c>
    </row>
    <row r="139" spans="3:27" ht="17.100000000000001" customHeight="1">
      <c r="D139" s="1256" t="s">
        <v>349</v>
      </c>
      <c r="E139" s="1257"/>
      <c r="F139" s="1258"/>
      <c r="G139" s="1268"/>
      <c r="H139" s="1269"/>
      <c r="I139" s="1270"/>
      <c r="J139" s="2" t="s">
        <v>348</v>
      </c>
    </row>
    <row r="140" spans="3:27" ht="17.100000000000001" customHeight="1">
      <c r="D140" s="1284" t="s">
        <v>486</v>
      </c>
      <c r="E140" s="1285"/>
      <c r="F140" s="1286"/>
      <c r="G140" s="1425" t="str">
        <f>IF(G138="","",ROUNDDOWN(G138*G139,2))</f>
        <v/>
      </c>
      <c r="H140" s="1426"/>
      <c r="I140" s="1427"/>
      <c r="J140" s="2" t="s">
        <v>448</v>
      </c>
    </row>
    <row r="141" spans="3:27" ht="12.6" customHeight="1"/>
    <row r="142" spans="3:27" ht="18" customHeight="1">
      <c r="C142" s="3" t="s">
        <v>2873</v>
      </c>
      <c r="D142" s="1287" t="s">
        <v>3027</v>
      </c>
      <c r="E142" s="1288"/>
      <c r="F142" s="1289"/>
      <c r="G142" s="1290"/>
      <c r="H142" s="1291"/>
      <c r="I142" s="1292"/>
      <c r="L142" s="50"/>
      <c r="M142" s="785"/>
      <c r="N142" s="785"/>
      <c r="O142" s="785"/>
      <c r="P142" s="785"/>
      <c r="Q142" s="785"/>
      <c r="R142" s="785"/>
      <c r="S142" s="785"/>
      <c r="T142" s="785"/>
      <c r="U142" s="238"/>
      <c r="V142" s="50"/>
      <c r="W142" s="50"/>
      <c r="X142" s="50"/>
      <c r="Y142" s="27"/>
      <c r="Z142" s="27"/>
      <c r="AA142" s="27"/>
    </row>
    <row r="143" spans="3:27" ht="17.100000000000001" customHeight="1">
      <c r="C143" s="3"/>
      <c r="D143" s="1256" t="s">
        <v>81</v>
      </c>
      <c r="E143" s="1257"/>
      <c r="F143" s="1258"/>
      <c r="G143" s="1259"/>
      <c r="H143" s="1280"/>
      <c r="I143" s="1281"/>
    </row>
    <row r="144" spans="3:27" ht="17.100000000000001" customHeight="1">
      <c r="D144" s="1256" t="s">
        <v>79</v>
      </c>
      <c r="E144" s="1257"/>
      <c r="F144" s="1258"/>
      <c r="G144" s="1259"/>
      <c r="H144" s="1282"/>
      <c r="I144" s="1283"/>
    </row>
    <row r="145" spans="2:27" ht="17.100000000000001" customHeight="1">
      <c r="D145" s="1256" t="s">
        <v>2492</v>
      </c>
      <c r="E145" s="1257"/>
      <c r="F145" s="1258"/>
      <c r="G145" s="1259"/>
      <c r="H145" s="1282"/>
      <c r="I145" s="1283"/>
      <c r="L145" s="50"/>
      <c r="M145" s="50"/>
      <c r="N145" s="50"/>
      <c r="O145" s="50"/>
      <c r="P145" s="50"/>
      <c r="Q145" s="50"/>
      <c r="R145" s="50"/>
      <c r="S145" s="50"/>
      <c r="T145" s="50"/>
      <c r="U145" s="50"/>
      <c r="V145" s="50"/>
      <c r="W145" s="50"/>
      <c r="X145" s="50"/>
      <c r="Y145" s="27"/>
      <c r="Z145" s="27"/>
      <c r="AA145" s="27"/>
    </row>
    <row r="146" spans="2:27" ht="17.100000000000001" customHeight="1">
      <c r="D146" s="1256" t="s">
        <v>367</v>
      </c>
      <c r="E146" s="1257"/>
      <c r="F146" s="1258"/>
      <c r="G146" s="1259"/>
      <c r="H146" s="1282"/>
      <c r="I146" s="1283"/>
    </row>
    <row r="147" spans="2:27" ht="17.100000000000001" customHeight="1">
      <c r="D147" s="1256" t="s">
        <v>485</v>
      </c>
      <c r="E147" s="1257"/>
      <c r="F147" s="1258"/>
      <c r="G147" s="1383"/>
      <c r="H147" s="1384"/>
      <c r="I147" s="1385"/>
      <c r="J147" s="2" t="s">
        <v>448</v>
      </c>
    </row>
    <row r="148" spans="2:27" ht="17.100000000000001" customHeight="1">
      <c r="D148" s="1256" t="s">
        <v>349</v>
      </c>
      <c r="E148" s="1257"/>
      <c r="F148" s="1258"/>
      <c r="G148" s="1268"/>
      <c r="H148" s="1269"/>
      <c r="I148" s="1270"/>
      <c r="J148" s="2" t="s">
        <v>348</v>
      </c>
    </row>
    <row r="149" spans="2:27" ht="17.100000000000001" customHeight="1">
      <c r="D149" s="1284" t="s">
        <v>486</v>
      </c>
      <c r="E149" s="1285"/>
      <c r="F149" s="1286"/>
      <c r="G149" s="1425" t="str">
        <f>IF(G147="","",ROUNDDOWN(G147*G148,2))</f>
        <v/>
      </c>
      <c r="H149" s="1426"/>
      <c r="I149" s="1427"/>
      <c r="J149" s="2" t="s">
        <v>448</v>
      </c>
    </row>
    <row r="150" spans="2:27" ht="13.5" customHeight="1"/>
    <row r="151" spans="2:27" ht="13.5" customHeight="1"/>
    <row r="152" spans="2:27" ht="18" customHeight="1">
      <c r="B152" s="2" t="s">
        <v>400</v>
      </c>
      <c r="M152" s="50"/>
    </row>
    <row r="153" spans="2:27" ht="18" customHeight="1">
      <c r="C153" s="3" t="s">
        <v>451</v>
      </c>
      <c r="D153" s="1287" t="s">
        <v>3027</v>
      </c>
      <c r="E153" s="1288"/>
      <c r="F153" s="1289"/>
      <c r="G153" s="1290"/>
      <c r="H153" s="1291"/>
      <c r="I153" s="1292"/>
      <c r="L153" s="50"/>
      <c r="M153" s="785"/>
      <c r="N153" s="785"/>
      <c r="O153" s="785"/>
      <c r="P153" s="785"/>
      <c r="Q153" s="785"/>
      <c r="R153" s="785"/>
      <c r="S153" s="785"/>
      <c r="T153" s="785"/>
      <c r="U153" s="238"/>
      <c r="V153" s="50"/>
      <c r="W153" s="50"/>
      <c r="X153" s="50"/>
      <c r="Y153" s="27"/>
      <c r="Z153" s="27"/>
      <c r="AA153" s="27"/>
    </row>
    <row r="154" spans="2:27" ht="17.100000000000001" customHeight="1">
      <c r="C154" s="3"/>
      <c r="D154" s="1256" t="s">
        <v>81</v>
      </c>
      <c r="E154" s="1257"/>
      <c r="F154" s="1258"/>
      <c r="G154" s="1259"/>
      <c r="H154" s="1280"/>
      <c r="I154" s="1281"/>
    </row>
    <row r="155" spans="2:27" ht="17.100000000000001" customHeight="1">
      <c r="D155" s="1256" t="s">
        <v>79</v>
      </c>
      <c r="E155" s="1257"/>
      <c r="F155" s="1258"/>
      <c r="G155" s="1259"/>
      <c r="H155" s="1282"/>
      <c r="I155" s="1283"/>
    </row>
    <row r="156" spans="2:27" ht="17.100000000000001" customHeight="1">
      <c r="D156" s="1256" t="s">
        <v>2492</v>
      </c>
      <c r="E156" s="1257"/>
      <c r="F156" s="1258"/>
      <c r="G156" s="1259"/>
      <c r="H156" s="1282"/>
      <c r="I156" s="1283"/>
      <c r="L156" s="50"/>
      <c r="M156" s="50"/>
      <c r="N156" s="50"/>
      <c r="O156" s="50"/>
      <c r="P156" s="50"/>
      <c r="Q156" s="50"/>
      <c r="R156" s="50"/>
      <c r="S156" s="50"/>
      <c r="T156" s="50"/>
      <c r="U156" s="50"/>
      <c r="V156" s="50"/>
      <c r="W156" s="50"/>
      <c r="X156" s="50"/>
      <c r="Y156" s="27"/>
      <c r="Z156" s="27"/>
      <c r="AA156" s="27"/>
    </row>
    <row r="157" spans="2:27" ht="17.100000000000001" customHeight="1">
      <c r="D157" s="1256" t="s">
        <v>367</v>
      </c>
      <c r="E157" s="1257"/>
      <c r="F157" s="1258"/>
      <c r="G157" s="1259"/>
      <c r="H157" s="1282"/>
      <c r="I157" s="1283"/>
    </row>
    <row r="158" spans="2:27" ht="17.100000000000001" customHeight="1">
      <c r="D158" s="1256" t="s">
        <v>368</v>
      </c>
      <c r="E158" s="1257"/>
      <c r="F158" s="1258"/>
      <c r="G158" s="1383"/>
      <c r="H158" s="1384"/>
      <c r="I158" s="1385"/>
      <c r="J158" s="2" t="s">
        <v>55</v>
      </c>
    </row>
    <row r="159" spans="2:27" ht="17.100000000000001" customHeight="1">
      <c r="D159" s="1256" t="s">
        <v>349</v>
      </c>
      <c r="E159" s="1257"/>
      <c r="F159" s="1258"/>
      <c r="G159" s="1268"/>
      <c r="H159" s="1269"/>
      <c r="I159" s="1270"/>
      <c r="J159" s="2" t="s">
        <v>74</v>
      </c>
    </row>
    <row r="160" spans="2:27" ht="17.100000000000001" customHeight="1">
      <c r="D160" s="1284" t="s">
        <v>369</v>
      </c>
      <c r="E160" s="1285"/>
      <c r="F160" s="1286"/>
      <c r="G160" s="1425" t="str">
        <f>IF(G158="","",ROUNDDOWN(G158*G159,2))</f>
        <v/>
      </c>
      <c r="H160" s="1426"/>
      <c r="I160" s="1427"/>
      <c r="J160" s="2" t="s">
        <v>55</v>
      </c>
    </row>
    <row r="161" spans="3:27" ht="13.5" customHeight="1"/>
    <row r="162" spans="3:27" ht="18" customHeight="1">
      <c r="C162" s="3" t="s">
        <v>452</v>
      </c>
      <c r="D162" s="1287" t="s">
        <v>3027</v>
      </c>
      <c r="E162" s="1288"/>
      <c r="F162" s="1289"/>
      <c r="G162" s="1290"/>
      <c r="H162" s="1291"/>
      <c r="I162" s="1292"/>
      <c r="L162" s="50"/>
      <c r="M162" s="785"/>
      <c r="N162" s="785"/>
      <c r="O162" s="785"/>
      <c r="P162" s="785"/>
      <c r="Q162" s="785"/>
      <c r="R162" s="785"/>
      <c r="S162" s="785"/>
      <c r="T162" s="785"/>
      <c r="U162" s="238"/>
      <c r="V162" s="50"/>
      <c r="W162" s="50"/>
      <c r="X162" s="50"/>
      <c r="Y162" s="27"/>
      <c r="Z162" s="27"/>
      <c r="AA162" s="27"/>
    </row>
    <row r="163" spans="3:27" ht="17.100000000000001" customHeight="1">
      <c r="C163" s="3"/>
      <c r="D163" s="1256" t="s">
        <v>81</v>
      </c>
      <c r="E163" s="1257"/>
      <c r="F163" s="1258"/>
      <c r="G163" s="1259"/>
      <c r="H163" s="1280"/>
      <c r="I163" s="1281"/>
    </row>
    <row r="164" spans="3:27" ht="17.100000000000001" customHeight="1">
      <c r="D164" s="1256" t="s">
        <v>79</v>
      </c>
      <c r="E164" s="1257"/>
      <c r="F164" s="1258"/>
      <c r="G164" s="1259"/>
      <c r="H164" s="1282"/>
      <c r="I164" s="1283"/>
    </row>
    <row r="165" spans="3:27" ht="17.100000000000001" customHeight="1">
      <c r="D165" s="1256" t="s">
        <v>2492</v>
      </c>
      <c r="E165" s="1257"/>
      <c r="F165" s="1258"/>
      <c r="G165" s="1259"/>
      <c r="H165" s="1282"/>
      <c r="I165" s="1283"/>
      <c r="L165" s="50"/>
      <c r="M165" s="50"/>
      <c r="N165" s="50"/>
      <c r="O165" s="50"/>
      <c r="P165" s="50"/>
      <c r="Q165" s="50"/>
      <c r="R165" s="50"/>
      <c r="S165" s="50"/>
      <c r="T165" s="50"/>
      <c r="U165" s="50"/>
      <c r="V165" s="50"/>
      <c r="W165" s="50"/>
      <c r="X165" s="50"/>
      <c r="Y165" s="27"/>
      <c r="Z165" s="27"/>
      <c r="AA165" s="27"/>
    </row>
    <row r="166" spans="3:27" ht="17.100000000000001" customHeight="1">
      <c r="D166" s="1256" t="s">
        <v>367</v>
      </c>
      <c r="E166" s="1257"/>
      <c r="F166" s="1258"/>
      <c r="G166" s="1259"/>
      <c r="H166" s="1282"/>
      <c r="I166" s="1283"/>
    </row>
    <row r="167" spans="3:27" ht="17.100000000000001" customHeight="1">
      <c r="D167" s="1256" t="s">
        <v>368</v>
      </c>
      <c r="E167" s="1257"/>
      <c r="F167" s="1258"/>
      <c r="G167" s="1383"/>
      <c r="H167" s="1384"/>
      <c r="I167" s="1385"/>
      <c r="J167" s="2" t="s">
        <v>55</v>
      </c>
    </row>
    <row r="168" spans="3:27" ht="17.100000000000001" customHeight="1">
      <c r="D168" s="1256" t="s">
        <v>349</v>
      </c>
      <c r="E168" s="1257"/>
      <c r="F168" s="1258"/>
      <c r="G168" s="1268"/>
      <c r="H168" s="1269"/>
      <c r="I168" s="1270"/>
      <c r="J168" s="2" t="s">
        <v>74</v>
      </c>
    </row>
    <row r="169" spans="3:27" ht="17.100000000000001" customHeight="1">
      <c r="D169" s="1284" t="s">
        <v>369</v>
      </c>
      <c r="E169" s="1285"/>
      <c r="F169" s="1286"/>
      <c r="G169" s="1425" t="str">
        <f>IF(G167="","",ROUNDDOWN(G167*G168,2))</f>
        <v/>
      </c>
      <c r="H169" s="1426"/>
      <c r="I169" s="1427"/>
      <c r="J169" s="2" t="s">
        <v>55</v>
      </c>
    </row>
    <row r="170" spans="3:27" ht="13.5" customHeight="1"/>
    <row r="171" spans="3:27" ht="18" customHeight="1">
      <c r="C171" s="3" t="s">
        <v>2873</v>
      </c>
      <c r="D171" s="1287" t="s">
        <v>3027</v>
      </c>
      <c r="E171" s="1288"/>
      <c r="F171" s="1289"/>
      <c r="G171" s="1290"/>
      <c r="H171" s="1291"/>
      <c r="I171" s="1292"/>
      <c r="L171" s="50"/>
      <c r="M171" s="785"/>
      <c r="N171" s="785"/>
      <c r="O171" s="785"/>
      <c r="P171" s="785"/>
      <c r="Q171" s="785"/>
      <c r="R171" s="785"/>
      <c r="S171" s="785"/>
      <c r="T171" s="785"/>
      <c r="U171" s="238"/>
      <c r="V171" s="50"/>
      <c r="W171" s="50"/>
      <c r="X171" s="50"/>
      <c r="Y171" s="27"/>
      <c r="Z171" s="27"/>
      <c r="AA171" s="27"/>
    </row>
    <row r="172" spans="3:27" ht="17.100000000000001" customHeight="1">
      <c r="C172" s="3"/>
      <c r="D172" s="1256" t="s">
        <v>81</v>
      </c>
      <c r="E172" s="1257"/>
      <c r="F172" s="1258"/>
      <c r="G172" s="1259"/>
      <c r="H172" s="1280"/>
      <c r="I172" s="1281"/>
    </row>
    <row r="173" spans="3:27" ht="17.100000000000001" customHeight="1">
      <c r="D173" s="1256" t="s">
        <v>79</v>
      </c>
      <c r="E173" s="1257"/>
      <c r="F173" s="1258"/>
      <c r="G173" s="1259"/>
      <c r="H173" s="1282"/>
      <c r="I173" s="1283"/>
    </row>
    <row r="174" spans="3:27" ht="17.100000000000001" customHeight="1">
      <c r="D174" s="1256" t="s">
        <v>2492</v>
      </c>
      <c r="E174" s="1257"/>
      <c r="F174" s="1258"/>
      <c r="G174" s="1259"/>
      <c r="H174" s="1282"/>
      <c r="I174" s="1283"/>
      <c r="L174" s="50"/>
      <c r="M174" s="50"/>
      <c r="N174" s="50"/>
      <c r="O174" s="50"/>
      <c r="P174" s="50"/>
      <c r="Q174" s="50"/>
      <c r="R174" s="50"/>
      <c r="S174" s="50"/>
      <c r="T174" s="50"/>
      <c r="U174" s="50"/>
      <c r="V174" s="50"/>
      <c r="W174" s="50"/>
      <c r="X174" s="50"/>
      <c r="Y174" s="27"/>
      <c r="Z174" s="27"/>
      <c r="AA174" s="27"/>
    </row>
    <row r="175" spans="3:27" ht="17.100000000000001" customHeight="1">
      <c r="D175" s="1256" t="s">
        <v>367</v>
      </c>
      <c r="E175" s="1257"/>
      <c r="F175" s="1258"/>
      <c r="G175" s="1259"/>
      <c r="H175" s="1282"/>
      <c r="I175" s="1283"/>
    </row>
    <row r="176" spans="3:27" ht="17.100000000000001" customHeight="1">
      <c r="D176" s="1256" t="s">
        <v>368</v>
      </c>
      <c r="E176" s="1257"/>
      <c r="F176" s="1258"/>
      <c r="G176" s="1383"/>
      <c r="H176" s="1384"/>
      <c r="I176" s="1385"/>
      <c r="J176" s="2" t="s">
        <v>55</v>
      </c>
    </row>
    <row r="177" spans="2:27" ht="17.100000000000001" customHeight="1">
      <c r="D177" s="1256" t="s">
        <v>349</v>
      </c>
      <c r="E177" s="1257"/>
      <c r="F177" s="1258"/>
      <c r="G177" s="1268"/>
      <c r="H177" s="1269"/>
      <c r="I177" s="1270"/>
      <c r="J177" s="2" t="s">
        <v>74</v>
      </c>
    </row>
    <row r="178" spans="2:27" ht="17.100000000000001" customHeight="1">
      <c r="D178" s="1284" t="s">
        <v>369</v>
      </c>
      <c r="E178" s="1285"/>
      <c r="F178" s="1286"/>
      <c r="G178" s="1425" t="str">
        <f>IF(G176="","",ROUNDDOWN(G176*G177,2))</f>
        <v/>
      </c>
      <c r="H178" s="1426"/>
      <c r="I178" s="1427"/>
      <c r="J178" s="2" t="s">
        <v>55</v>
      </c>
    </row>
    <row r="179" spans="2:27" ht="13.5" customHeight="1"/>
    <row r="180" spans="2:27" ht="13.5" customHeight="1"/>
    <row r="181" spans="2:27" ht="18" customHeight="1">
      <c r="B181" s="2" t="s">
        <v>390</v>
      </c>
    </row>
    <row r="182" spans="2:27" ht="18" customHeight="1">
      <c r="C182" s="3" t="s">
        <v>451</v>
      </c>
      <c r="D182" s="1287" t="s">
        <v>3027</v>
      </c>
      <c r="E182" s="1288"/>
      <c r="F182" s="1289"/>
      <c r="G182" s="1290"/>
      <c r="H182" s="1291"/>
      <c r="I182" s="1292"/>
      <c r="L182" s="50"/>
      <c r="M182" s="785"/>
      <c r="N182" s="785"/>
      <c r="O182" s="785"/>
      <c r="P182" s="785"/>
      <c r="Q182" s="785"/>
      <c r="R182" s="785"/>
      <c r="S182" s="785"/>
      <c r="T182" s="785"/>
      <c r="U182" s="238"/>
      <c r="V182" s="50"/>
      <c r="W182" s="50"/>
      <c r="X182" s="50"/>
      <c r="Y182" s="27"/>
      <c r="Z182" s="27"/>
      <c r="AA182" s="27"/>
    </row>
    <row r="183" spans="2:27" ht="17.100000000000001" customHeight="1">
      <c r="C183" s="3"/>
      <c r="D183" s="1256" t="s">
        <v>81</v>
      </c>
      <c r="E183" s="1257"/>
      <c r="F183" s="1258"/>
      <c r="G183" s="1259"/>
      <c r="H183" s="1280"/>
      <c r="I183" s="1281"/>
    </row>
    <row r="184" spans="2:27" ht="17.100000000000001" customHeight="1">
      <c r="D184" s="1256" t="s">
        <v>79</v>
      </c>
      <c r="E184" s="1257"/>
      <c r="F184" s="1258"/>
      <c r="G184" s="1259"/>
      <c r="H184" s="1282"/>
      <c r="I184" s="1283"/>
    </row>
    <row r="185" spans="2:27" ht="17.100000000000001" customHeight="1">
      <c r="D185" s="1256" t="s">
        <v>2492</v>
      </c>
      <c r="E185" s="1257"/>
      <c r="F185" s="1258"/>
      <c r="G185" s="1259"/>
      <c r="H185" s="1315"/>
      <c r="I185" s="1316"/>
      <c r="L185" s="50"/>
      <c r="M185" s="50"/>
      <c r="N185" s="50"/>
      <c r="O185" s="50"/>
      <c r="P185" s="50"/>
      <c r="Q185" s="50"/>
      <c r="R185" s="50"/>
      <c r="S185" s="50"/>
      <c r="T185" s="50"/>
      <c r="U185" s="50"/>
      <c r="V185" s="50"/>
      <c r="W185" s="50"/>
      <c r="X185" s="50"/>
      <c r="Y185" s="27"/>
      <c r="Z185" s="27"/>
      <c r="AA185" s="27"/>
    </row>
    <row r="186" spans="2:27" ht="17.100000000000001" customHeight="1">
      <c r="D186" s="1256" t="s">
        <v>345</v>
      </c>
      <c r="E186" s="1257"/>
      <c r="F186" s="1258"/>
      <c r="G186" s="1403"/>
      <c r="H186" s="1404"/>
      <c r="I186" s="1405"/>
      <c r="J186" s="2" t="s">
        <v>76</v>
      </c>
    </row>
    <row r="187" spans="2:27" ht="17.100000000000001" customHeight="1">
      <c r="D187" s="1256" t="s">
        <v>56</v>
      </c>
      <c r="E187" s="1257"/>
      <c r="F187" s="1258"/>
      <c r="G187" s="1268"/>
      <c r="H187" s="1269"/>
      <c r="I187" s="1270"/>
      <c r="J187" s="2" t="s">
        <v>74</v>
      </c>
    </row>
    <row r="188" spans="2:27" ht="17.100000000000001" customHeight="1">
      <c r="D188" s="1284" t="s">
        <v>59</v>
      </c>
      <c r="E188" s="1285"/>
      <c r="F188" s="1286"/>
      <c r="G188" s="1249" t="str">
        <f>IF(G186="","",ROUNDDOWN(G186*G187,2))</f>
        <v/>
      </c>
      <c r="H188" s="1250"/>
      <c r="I188" s="1251"/>
      <c r="J188" s="2" t="s">
        <v>76</v>
      </c>
    </row>
    <row r="189" spans="2:27" ht="13.5" customHeight="1"/>
    <row r="190" spans="2:27" ht="18" customHeight="1">
      <c r="C190" s="3" t="s">
        <v>452</v>
      </c>
      <c r="D190" s="1287" t="s">
        <v>3027</v>
      </c>
      <c r="E190" s="1288"/>
      <c r="F190" s="1289"/>
      <c r="G190" s="1290"/>
      <c r="H190" s="1291"/>
      <c r="I190" s="1292"/>
      <c r="L190" s="50"/>
      <c r="M190" s="785"/>
      <c r="N190" s="785"/>
      <c r="O190" s="785"/>
      <c r="P190" s="785"/>
      <c r="Q190" s="785"/>
      <c r="R190" s="785"/>
      <c r="S190" s="785"/>
      <c r="T190" s="785"/>
      <c r="U190" s="238"/>
      <c r="V190" s="50"/>
      <c r="W190" s="50"/>
      <c r="X190" s="50"/>
      <c r="Y190" s="27"/>
      <c r="Z190" s="27"/>
      <c r="AA190" s="27"/>
    </row>
    <row r="191" spans="2:27" ht="17.100000000000001" customHeight="1">
      <c r="C191" s="3"/>
      <c r="D191" s="1256" t="s">
        <v>81</v>
      </c>
      <c r="E191" s="1257"/>
      <c r="F191" s="1258"/>
      <c r="G191" s="1259"/>
      <c r="H191" s="1280"/>
      <c r="I191" s="1281"/>
    </row>
    <row r="192" spans="2:27" ht="17.100000000000001" customHeight="1">
      <c r="D192" s="1256" t="s">
        <v>79</v>
      </c>
      <c r="E192" s="1257"/>
      <c r="F192" s="1258"/>
      <c r="G192" s="1259"/>
      <c r="H192" s="1282"/>
      <c r="I192" s="1283"/>
    </row>
    <row r="193" spans="3:27" ht="17.100000000000001" customHeight="1">
      <c r="D193" s="1256" t="s">
        <v>2492</v>
      </c>
      <c r="E193" s="1257"/>
      <c r="F193" s="1258"/>
      <c r="G193" s="302"/>
      <c r="H193" s="303"/>
      <c r="I193" s="304"/>
      <c r="L193" s="50"/>
      <c r="M193" s="50"/>
      <c r="N193" s="50"/>
      <c r="O193" s="50"/>
      <c r="P193" s="50"/>
      <c r="Q193" s="50"/>
      <c r="R193" s="50"/>
      <c r="S193" s="50"/>
      <c r="T193" s="50"/>
      <c r="U193" s="50"/>
      <c r="V193" s="50"/>
      <c r="W193" s="50"/>
      <c r="X193" s="50"/>
      <c r="Y193" s="27"/>
      <c r="Z193" s="27"/>
      <c r="AA193" s="27"/>
    </row>
    <row r="194" spans="3:27" ht="17.100000000000001" customHeight="1">
      <c r="D194" s="1256" t="s">
        <v>345</v>
      </c>
      <c r="E194" s="1257"/>
      <c r="F194" s="1258"/>
      <c r="G194" s="1403"/>
      <c r="H194" s="1404"/>
      <c r="I194" s="1405"/>
      <c r="J194" s="2" t="s">
        <v>76</v>
      </c>
    </row>
    <row r="195" spans="3:27" ht="17.100000000000001" customHeight="1">
      <c r="D195" s="1256" t="s">
        <v>56</v>
      </c>
      <c r="E195" s="1257"/>
      <c r="F195" s="1258"/>
      <c r="G195" s="1268"/>
      <c r="H195" s="1269"/>
      <c r="I195" s="1270"/>
      <c r="J195" s="2" t="s">
        <v>74</v>
      </c>
    </row>
    <row r="196" spans="3:27" ht="17.100000000000001" customHeight="1">
      <c r="D196" s="1284" t="s">
        <v>59</v>
      </c>
      <c r="E196" s="1285"/>
      <c r="F196" s="1286"/>
      <c r="G196" s="1249" t="str">
        <f>IF(G194="","",ROUNDDOWN(G194*G195,2))</f>
        <v/>
      </c>
      <c r="H196" s="1250"/>
      <c r="I196" s="1251"/>
      <c r="J196" s="2" t="s">
        <v>76</v>
      </c>
    </row>
    <row r="197" spans="3:27" ht="13.5" customHeight="1"/>
    <row r="198" spans="3:27" ht="18" customHeight="1">
      <c r="C198" s="3" t="s">
        <v>2873</v>
      </c>
      <c r="D198" s="1287" t="s">
        <v>3027</v>
      </c>
      <c r="E198" s="1288"/>
      <c r="F198" s="1289"/>
      <c r="G198" s="1290"/>
      <c r="H198" s="1291"/>
      <c r="I198" s="1292"/>
      <c r="L198" s="50"/>
      <c r="M198" s="785"/>
      <c r="N198" s="785"/>
      <c r="O198" s="785"/>
      <c r="P198" s="785"/>
      <c r="Q198" s="785"/>
      <c r="R198" s="785"/>
      <c r="S198" s="785"/>
      <c r="T198" s="785"/>
      <c r="U198" s="238"/>
      <c r="V198" s="50"/>
      <c r="W198" s="50"/>
      <c r="X198" s="50"/>
      <c r="Y198" s="27"/>
      <c r="Z198" s="27"/>
      <c r="AA198" s="27"/>
    </row>
    <row r="199" spans="3:27" ht="17.100000000000001" customHeight="1">
      <c r="C199" s="3"/>
      <c r="D199" s="1256" t="s">
        <v>81</v>
      </c>
      <c r="E199" s="1257"/>
      <c r="F199" s="1258"/>
      <c r="G199" s="1259"/>
      <c r="H199" s="1280"/>
      <c r="I199" s="1281"/>
    </row>
    <row r="200" spans="3:27" ht="17.100000000000001" customHeight="1">
      <c r="D200" s="1256" t="s">
        <v>79</v>
      </c>
      <c r="E200" s="1257"/>
      <c r="F200" s="1258"/>
      <c r="G200" s="1259"/>
      <c r="H200" s="1282"/>
      <c r="I200" s="1283"/>
    </row>
    <row r="201" spans="3:27" ht="17.100000000000001" customHeight="1">
      <c r="D201" s="1256" t="s">
        <v>2492</v>
      </c>
      <c r="E201" s="1257"/>
      <c r="F201" s="1258"/>
      <c r="G201" s="302"/>
      <c r="H201" s="303"/>
      <c r="I201" s="304"/>
      <c r="N201" s="50"/>
      <c r="O201" s="50"/>
      <c r="P201" s="50"/>
      <c r="Q201" s="50"/>
      <c r="R201" s="50"/>
      <c r="S201" s="50"/>
      <c r="T201" s="50"/>
      <c r="U201" s="50"/>
      <c r="V201" s="50"/>
      <c r="W201" s="50"/>
      <c r="X201" s="50"/>
      <c r="Y201" s="27"/>
      <c r="Z201" s="27"/>
      <c r="AA201" s="27"/>
    </row>
    <row r="202" spans="3:27" ht="17.100000000000001" customHeight="1">
      <c r="D202" s="1256" t="s">
        <v>345</v>
      </c>
      <c r="E202" s="1257"/>
      <c r="F202" s="1258"/>
      <c r="G202" s="1403"/>
      <c r="H202" s="1404"/>
      <c r="I202" s="1405"/>
      <c r="J202" s="2" t="s">
        <v>76</v>
      </c>
    </row>
    <row r="203" spans="3:27" ht="17.100000000000001" customHeight="1">
      <c r="D203" s="1256" t="s">
        <v>56</v>
      </c>
      <c r="E203" s="1257"/>
      <c r="F203" s="1258"/>
      <c r="G203" s="1268"/>
      <c r="H203" s="1269"/>
      <c r="I203" s="1270"/>
      <c r="J203" s="2" t="s">
        <v>74</v>
      </c>
    </row>
    <row r="204" spans="3:27" ht="17.100000000000001" customHeight="1">
      <c r="D204" s="1284" t="s">
        <v>59</v>
      </c>
      <c r="E204" s="1285"/>
      <c r="F204" s="1286"/>
      <c r="G204" s="1249" t="str">
        <f>IF(G202="","",ROUNDDOWN(G202*G203,2))</f>
        <v/>
      </c>
      <c r="H204" s="1250"/>
      <c r="I204" s="1251"/>
      <c r="J204" s="2" t="s">
        <v>76</v>
      </c>
    </row>
    <row r="205" spans="3:27" ht="13.5" customHeight="1"/>
    <row r="206" spans="3:27">
      <c r="C206" s="36" t="s">
        <v>86</v>
      </c>
      <c r="D206" s="36"/>
      <c r="E206" s="36"/>
      <c r="F206" s="36"/>
      <c r="G206" s="36"/>
      <c r="H206" s="36"/>
    </row>
    <row r="207" spans="3:27">
      <c r="C207" s="10" t="s">
        <v>82</v>
      </c>
      <c r="D207" s="2" t="s">
        <v>2982</v>
      </c>
      <c r="G207" s="36" t="s">
        <v>2983</v>
      </c>
      <c r="H207" s="36"/>
    </row>
    <row r="208" spans="3:27">
      <c r="C208" s="143" t="s">
        <v>491</v>
      </c>
      <c r="D208" s="35" t="s">
        <v>83</v>
      </c>
      <c r="E208" s="35"/>
      <c r="F208" s="35"/>
      <c r="G208" s="35" t="s">
        <v>3119</v>
      </c>
      <c r="H208" s="35"/>
    </row>
    <row r="209" spans="2:16">
      <c r="C209" s="143" t="s">
        <v>82</v>
      </c>
      <c r="D209" s="35" t="s">
        <v>85</v>
      </c>
      <c r="E209" s="35"/>
      <c r="F209" s="35"/>
      <c r="G209" s="35" t="s">
        <v>2450</v>
      </c>
      <c r="H209" s="35"/>
      <c r="I209" s="35"/>
      <c r="J209" s="35"/>
    </row>
    <row r="210" spans="2:16">
      <c r="C210" s="143" t="s">
        <v>82</v>
      </c>
      <c r="D210" s="35" t="s">
        <v>84</v>
      </c>
      <c r="E210" s="35"/>
      <c r="F210" s="35"/>
      <c r="G210" s="35" t="s">
        <v>2451</v>
      </c>
      <c r="H210" s="35"/>
      <c r="I210" s="35"/>
      <c r="J210" s="35"/>
    </row>
    <row r="211" spans="2:16">
      <c r="C211" s="143" t="s">
        <v>82</v>
      </c>
      <c r="D211" s="35" t="s">
        <v>487</v>
      </c>
      <c r="E211" s="35"/>
      <c r="F211" s="35"/>
      <c r="G211" s="35" t="s">
        <v>122</v>
      </c>
      <c r="H211" s="35"/>
      <c r="I211" s="35"/>
      <c r="J211" s="35"/>
    </row>
    <row r="212" spans="2:16">
      <c r="C212" s="143" t="s">
        <v>491</v>
      </c>
      <c r="D212" s="35" t="s">
        <v>405</v>
      </c>
      <c r="E212" s="35"/>
      <c r="F212" s="35"/>
      <c r="G212" s="35" t="s">
        <v>123</v>
      </c>
      <c r="H212" s="108"/>
      <c r="I212" s="35"/>
      <c r="J212" s="35"/>
    </row>
    <row r="213" spans="2:16">
      <c r="C213" s="143" t="s">
        <v>491</v>
      </c>
      <c r="D213" s="35" t="s">
        <v>488</v>
      </c>
      <c r="E213" s="35"/>
      <c r="F213" s="35"/>
      <c r="G213" s="35" t="s">
        <v>124</v>
      </c>
      <c r="H213" s="108"/>
      <c r="I213" s="35"/>
      <c r="J213" s="35"/>
    </row>
    <row r="214" spans="2:16">
      <c r="H214" s="151"/>
      <c r="I214" s="36"/>
      <c r="J214" s="36"/>
    </row>
    <row r="215" spans="2:16">
      <c r="C215" s="143"/>
      <c r="D215" s="35"/>
      <c r="E215" s="35"/>
      <c r="F215" s="35"/>
      <c r="G215" s="35"/>
      <c r="H215" s="151"/>
      <c r="I215" s="36"/>
      <c r="J215" s="36"/>
    </row>
    <row r="216" spans="2:16">
      <c r="C216" s="152"/>
      <c r="D216" s="108"/>
      <c r="E216" s="108"/>
      <c r="F216" s="108"/>
      <c r="G216" s="108"/>
      <c r="H216" s="151"/>
      <c r="I216" s="36"/>
      <c r="J216" s="36"/>
    </row>
    <row r="217" spans="2:16" s="36" customFormat="1">
      <c r="B217" s="153" t="s">
        <v>489</v>
      </c>
      <c r="C217" s="143"/>
      <c r="D217" s="91"/>
      <c r="E217" s="35"/>
      <c r="F217" s="35"/>
      <c r="G217" s="35"/>
    </row>
    <row r="218" spans="2:16" s="36" customFormat="1" ht="18" customHeight="1">
      <c r="B218" s="36" t="s">
        <v>490</v>
      </c>
    </row>
    <row r="219" spans="2:16" ht="18" customHeight="1">
      <c r="D219" s="1032" t="s">
        <v>408</v>
      </c>
      <c r="E219" s="1032"/>
      <c r="F219" s="11"/>
      <c r="G219" s="1478"/>
      <c r="H219" s="1478"/>
      <c r="I219" s="1478"/>
      <c r="M219" s="50" t="s">
        <v>141</v>
      </c>
    </row>
    <row r="220" spans="2:16" ht="7.5" customHeight="1">
      <c r="D220" s="11"/>
      <c r="E220" s="11"/>
      <c r="F220" s="11"/>
      <c r="N220" s="1406" t="s">
        <v>412</v>
      </c>
      <c r="O220" s="1406"/>
      <c r="P220" s="1406"/>
    </row>
    <row r="221" spans="2:16" ht="7.5" customHeight="1">
      <c r="D221" s="11"/>
      <c r="E221" s="11"/>
      <c r="F221" s="11"/>
      <c r="N221" s="1406"/>
      <c r="O221" s="1406"/>
      <c r="P221" s="1406"/>
    </row>
    <row r="222" spans="2:16" ht="18" customHeight="1">
      <c r="B222" s="2" t="s">
        <v>492</v>
      </c>
      <c r="M222" s="50"/>
      <c r="N222" s="50" t="s">
        <v>414</v>
      </c>
    </row>
    <row r="223" spans="2:16" ht="17.100000000000001" customHeight="1">
      <c r="D223" s="1479" t="s">
        <v>382</v>
      </c>
      <c r="E223" s="1480"/>
      <c r="F223" s="1481"/>
      <c r="G223" s="1499">
        <f>'別紙3 (2)'!$H$47</f>
        <v>0</v>
      </c>
      <c r="H223" s="1500"/>
      <c r="I223" s="1501"/>
      <c r="J223" s="2" t="s">
        <v>383</v>
      </c>
      <c r="M223" s="50" t="s">
        <v>391</v>
      </c>
      <c r="N223" s="50" t="s">
        <v>415</v>
      </c>
    </row>
    <row r="224" spans="2:16" ht="7.5" customHeight="1">
      <c r="M224" s="1406" t="s">
        <v>501</v>
      </c>
      <c r="N224" s="50"/>
    </row>
    <row r="225" spans="2:27" ht="7.5" customHeight="1">
      <c r="M225" s="1406"/>
      <c r="N225" s="50"/>
    </row>
    <row r="226" spans="2:27" ht="18" customHeight="1">
      <c r="B226" s="2" t="s">
        <v>499</v>
      </c>
      <c r="N226" s="50" t="s">
        <v>413</v>
      </c>
    </row>
    <row r="227" spans="2:27" ht="17.100000000000001" customHeight="1">
      <c r="C227" s="3"/>
      <c r="D227" s="1274" t="s">
        <v>21</v>
      </c>
      <c r="E227" s="1275"/>
      <c r="F227" s="1276"/>
      <c r="G227" s="1277"/>
      <c r="H227" s="1278"/>
      <c r="I227" s="1279"/>
      <c r="N227" s="50" t="s">
        <v>416</v>
      </c>
    </row>
    <row r="228" spans="2:27" ht="17.100000000000001" customHeight="1">
      <c r="D228" s="1256" t="s">
        <v>407</v>
      </c>
      <c r="E228" s="1257"/>
      <c r="F228" s="1258"/>
      <c r="G228" s="1458"/>
      <c r="H228" s="1459"/>
      <c r="I228" s="1460"/>
      <c r="M228" s="50" t="s">
        <v>141</v>
      </c>
      <c r="N228" s="50" t="s">
        <v>417</v>
      </c>
    </row>
    <row r="229" spans="2:27" ht="17.100000000000001" customHeight="1">
      <c r="D229" s="1256" t="s">
        <v>410</v>
      </c>
      <c r="E229" s="1257"/>
      <c r="F229" s="1258"/>
      <c r="G229" s="1383"/>
      <c r="H229" s="1384"/>
      <c r="I229" s="1385"/>
      <c r="J229" s="2" t="str">
        <f>IF(G228&lt;&gt;"気体","kg/日","N㎥/日")</f>
        <v>kg/日</v>
      </c>
      <c r="N229" s="50" t="s">
        <v>418</v>
      </c>
    </row>
    <row r="230" spans="2:27" ht="17.100000000000001" customHeight="1">
      <c r="D230" s="1284" t="s">
        <v>411</v>
      </c>
      <c r="E230" s="1285"/>
      <c r="F230" s="1286"/>
      <c r="G230" s="1473"/>
      <c r="H230" s="1476"/>
      <c r="I230" s="1477"/>
      <c r="J230" s="2" t="str">
        <f>IF(G228&lt;&gt;"気体","MJ/kg","MJ/N㎥")</f>
        <v>MJ/kg</v>
      </c>
      <c r="N230" s="50" t="s">
        <v>406</v>
      </c>
    </row>
    <row r="231" spans="2:27" ht="7.5" customHeight="1"/>
    <row r="232" spans="2:27" ht="7.5" customHeight="1"/>
    <row r="233" spans="2:27" ht="18" customHeight="1">
      <c r="B233" s="2" t="s">
        <v>493</v>
      </c>
      <c r="M233" s="50"/>
    </row>
    <row r="234" spans="2:27" ht="18" customHeight="1">
      <c r="C234" s="3" t="s">
        <v>451</v>
      </c>
      <c r="D234" s="1287" t="s">
        <v>3027</v>
      </c>
      <c r="E234" s="1288"/>
      <c r="F234" s="1289"/>
      <c r="G234" s="1290"/>
      <c r="H234" s="1291"/>
      <c r="I234" s="1292"/>
      <c r="L234" s="50"/>
      <c r="M234" s="785"/>
      <c r="N234" s="785"/>
      <c r="O234" s="785"/>
      <c r="P234" s="785"/>
      <c r="Q234" s="785"/>
      <c r="R234" s="785"/>
      <c r="S234" s="785"/>
      <c r="T234" s="785"/>
      <c r="U234" s="238"/>
      <c r="V234" s="50"/>
      <c r="W234" s="50"/>
      <c r="X234" s="50"/>
      <c r="Y234" s="27"/>
      <c r="Z234" s="27"/>
      <c r="AA234" s="27"/>
    </row>
    <row r="235" spans="2:27" ht="16.5" customHeight="1">
      <c r="C235" s="3"/>
      <c r="D235" s="1256" t="s">
        <v>81</v>
      </c>
      <c r="E235" s="1257"/>
      <c r="F235" s="1258"/>
      <c r="G235" s="1259"/>
      <c r="H235" s="1315"/>
      <c r="I235" s="1316"/>
      <c r="J235" s="816"/>
    </row>
    <row r="236" spans="2:27" ht="16.5" customHeight="1">
      <c r="D236" s="1256" t="s">
        <v>79</v>
      </c>
      <c r="E236" s="1257"/>
      <c r="F236" s="1258"/>
      <c r="G236" s="302"/>
      <c r="H236" s="303"/>
      <c r="I236" s="303"/>
      <c r="J236" s="816"/>
    </row>
    <row r="237" spans="2:27" ht="16.5" customHeight="1">
      <c r="D237" s="305" t="s">
        <v>2509</v>
      </c>
      <c r="E237" s="306"/>
      <c r="F237" s="307"/>
      <c r="G237" s="1259"/>
      <c r="H237" s="1260"/>
      <c r="I237" s="1261"/>
      <c r="J237" s="816"/>
    </row>
    <row r="238" spans="2:27" ht="16.5" customHeight="1">
      <c r="D238" s="1256" t="s">
        <v>367</v>
      </c>
      <c r="E238" s="1257"/>
      <c r="F238" s="1258"/>
      <c r="G238" s="302"/>
      <c r="H238" s="303"/>
      <c r="I238" s="303"/>
      <c r="J238" s="816"/>
    </row>
    <row r="239" spans="2:27" ht="16.5" customHeight="1">
      <c r="D239" s="1284" t="s">
        <v>419</v>
      </c>
      <c r="E239" s="1285"/>
      <c r="F239" s="1286"/>
      <c r="G239" s="788"/>
      <c r="H239" s="789"/>
      <c r="I239" s="789"/>
      <c r="J239" s="816"/>
    </row>
    <row r="240" spans="2:27" ht="7.5" customHeight="1"/>
    <row r="241" spans="2:27" ht="18" customHeight="1">
      <c r="C241" s="3" t="s">
        <v>452</v>
      </c>
      <c r="D241" s="1274" t="s">
        <v>3027</v>
      </c>
      <c r="E241" s="1275"/>
      <c r="F241" s="1276"/>
      <c r="G241" s="1290"/>
      <c r="H241" s="1291"/>
      <c r="I241" s="1292"/>
      <c r="L241" s="50"/>
      <c r="M241" s="785"/>
      <c r="N241" s="785"/>
      <c r="O241" s="785"/>
      <c r="P241" s="785"/>
      <c r="Q241" s="785"/>
      <c r="R241" s="785"/>
      <c r="S241" s="785"/>
      <c r="T241" s="785"/>
      <c r="U241" s="238"/>
      <c r="V241" s="50"/>
      <c r="W241" s="50"/>
      <c r="X241" s="50"/>
      <c r="Y241" s="27"/>
      <c r="Z241" s="27"/>
      <c r="AA241" s="27"/>
    </row>
    <row r="242" spans="2:27" ht="16.5" customHeight="1">
      <c r="C242" s="3"/>
      <c r="D242" s="1309" t="s">
        <v>81</v>
      </c>
      <c r="E242" s="1310"/>
      <c r="F242" s="1311"/>
      <c r="G242" s="1259"/>
      <c r="H242" s="1315"/>
      <c r="I242" s="1316"/>
      <c r="J242" s="816"/>
    </row>
    <row r="243" spans="2:27" ht="16.5" customHeight="1">
      <c r="D243" s="1256" t="s">
        <v>79</v>
      </c>
      <c r="E243" s="1257"/>
      <c r="F243" s="1258"/>
      <c r="G243" s="302"/>
      <c r="H243" s="303"/>
      <c r="I243" s="303"/>
      <c r="J243" s="816"/>
    </row>
    <row r="244" spans="2:27" ht="16.5" customHeight="1">
      <c r="D244" s="305" t="s">
        <v>2509</v>
      </c>
      <c r="E244" s="306"/>
      <c r="F244" s="307"/>
      <c r="G244" s="1259"/>
      <c r="H244" s="1260"/>
      <c r="I244" s="1261"/>
      <c r="J244" s="816"/>
    </row>
    <row r="245" spans="2:27" ht="16.5" customHeight="1">
      <c r="D245" s="1256" t="s">
        <v>367</v>
      </c>
      <c r="E245" s="1257"/>
      <c r="F245" s="1258"/>
      <c r="G245" s="302"/>
      <c r="H245" s="303"/>
      <c r="I245" s="303"/>
      <c r="J245" s="816"/>
    </row>
    <row r="246" spans="2:27" ht="16.5" customHeight="1">
      <c r="D246" s="1284" t="s">
        <v>419</v>
      </c>
      <c r="E246" s="1285"/>
      <c r="F246" s="1286"/>
      <c r="G246" s="788"/>
      <c r="H246" s="789"/>
      <c r="I246" s="789"/>
      <c r="J246" s="816"/>
    </row>
    <row r="247" spans="2:27" ht="7.5" customHeight="1"/>
    <row r="248" spans="2:27" ht="18" customHeight="1">
      <c r="C248" s="3" t="s">
        <v>2873</v>
      </c>
      <c r="D248" s="1274" t="s">
        <v>3027</v>
      </c>
      <c r="E248" s="1275"/>
      <c r="F248" s="1276"/>
      <c r="G248" s="1290"/>
      <c r="H248" s="1291"/>
      <c r="I248" s="1292"/>
      <c r="L248" s="50"/>
      <c r="M248" s="785"/>
      <c r="N248" s="785"/>
      <c r="O248" s="785"/>
      <c r="P248" s="785"/>
      <c r="Q248" s="785"/>
      <c r="R248" s="785"/>
      <c r="S248" s="785"/>
      <c r="T248" s="785"/>
      <c r="U248" s="238"/>
      <c r="V248" s="50"/>
      <c r="W248" s="50"/>
      <c r="X248" s="50"/>
      <c r="Y248" s="27"/>
      <c r="Z248" s="27"/>
      <c r="AA248" s="27"/>
    </row>
    <row r="249" spans="2:27" ht="16.5" customHeight="1">
      <c r="C249" s="3"/>
      <c r="D249" s="1309" t="s">
        <v>81</v>
      </c>
      <c r="E249" s="1310"/>
      <c r="F249" s="1311"/>
      <c r="G249" s="1259"/>
      <c r="H249" s="1315"/>
      <c r="I249" s="1316"/>
      <c r="J249" s="816"/>
    </row>
    <row r="250" spans="2:27" ht="16.5" customHeight="1">
      <c r="D250" s="1256" t="s">
        <v>79</v>
      </c>
      <c r="E250" s="1257"/>
      <c r="F250" s="1258"/>
      <c r="G250" s="302"/>
      <c r="H250" s="303"/>
      <c r="I250" s="303"/>
      <c r="J250" s="816"/>
    </row>
    <row r="251" spans="2:27" ht="16.5" customHeight="1">
      <c r="D251" s="305" t="s">
        <v>2509</v>
      </c>
      <c r="E251" s="306"/>
      <c r="F251" s="307"/>
      <c r="G251" s="1259"/>
      <c r="H251" s="1260"/>
      <c r="I251" s="1261"/>
      <c r="J251" s="816"/>
    </row>
    <row r="252" spans="2:27" ht="16.5" customHeight="1">
      <c r="D252" s="1256" t="s">
        <v>367</v>
      </c>
      <c r="E252" s="1257"/>
      <c r="F252" s="1258"/>
      <c r="G252" s="302"/>
      <c r="H252" s="303"/>
      <c r="I252" s="303"/>
      <c r="J252" s="816"/>
    </row>
    <row r="253" spans="2:27" ht="16.5" customHeight="1">
      <c r="D253" s="1284" t="s">
        <v>419</v>
      </c>
      <c r="E253" s="1285"/>
      <c r="F253" s="1286"/>
      <c r="G253" s="788"/>
      <c r="H253" s="789"/>
      <c r="I253" s="789"/>
      <c r="J253" s="816"/>
    </row>
    <row r="254" spans="2:27" ht="7.5" customHeight="1"/>
    <row r="255" spans="2:27" ht="7.5" customHeight="1">
      <c r="M255" s="50"/>
    </row>
    <row r="256" spans="2:27" ht="18" customHeight="1">
      <c r="B256" s="2" t="s">
        <v>494</v>
      </c>
      <c r="M256" s="50"/>
    </row>
    <row r="257" spans="3:27" ht="18" customHeight="1">
      <c r="C257" s="3" t="s">
        <v>451</v>
      </c>
      <c r="D257" s="1274" t="s">
        <v>3027</v>
      </c>
      <c r="E257" s="1275"/>
      <c r="F257" s="1276"/>
      <c r="G257" s="1290"/>
      <c r="H257" s="1291"/>
      <c r="I257" s="1292"/>
      <c r="L257" s="50"/>
      <c r="M257" s="785"/>
      <c r="N257" s="785"/>
      <c r="O257" s="785"/>
      <c r="P257" s="785"/>
      <c r="Q257" s="785"/>
      <c r="R257" s="785"/>
      <c r="S257" s="785"/>
      <c r="T257" s="785"/>
      <c r="U257" s="238"/>
      <c r="V257" s="50"/>
      <c r="W257" s="50"/>
      <c r="X257" s="50"/>
      <c r="Y257" s="27"/>
      <c r="Z257" s="27"/>
      <c r="AA257" s="27"/>
    </row>
    <row r="258" spans="3:27" ht="16.5" customHeight="1">
      <c r="C258" s="3"/>
      <c r="D258" s="1309" t="s">
        <v>81</v>
      </c>
      <c r="E258" s="1310"/>
      <c r="F258" s="1311"/>
      <c r="G258" s="1259"/>
      <c r="H258" s="1315"/>
      <c r="I258" s="1316"/>
      <c r="J258" s="816"/>
    </row>
    <row r="259" spans="3:27" ht="16.5" customHeight="1">
      <c r="D259" s="1256" t="s">
        <v>79</v>
      </c>
      <c r="E259" s="1257"/>
      <c r="F259" s="1258"/>
      <c r="G259" s="302"/>
      <c r="H259" s="303"/>
      <c r="I259" s="303"/>
      <c r="J259" s="816"/>
    </row>
    <row r="260" spans="3:27" ht="16.5" customHeight="1">
      <c r="D260" s="305" t="s">
        <v>2509</v>
      </c>
      <c r="E260" s="306"/>
      <c r="F260" s="307"/>
      <c r="G260" s="1259"/>
      <c r="H260" s="1260"/>
      <c r="I260" s="1261"/>
      <c r="J260" s="816"/>
    </row>
    <row r="261" spans="3:27" ht="16.5" customHeight="1">
      <c r="D261" s="1256" t="s">
        <v>367</v>
      </c>
      <c r="E261" s="1257"/>
      <c r="F261" s="1258"/>
      <c r="G261" s="302"/>
      <c r="H261" s="303"/>
      <c r="I261" s="303"/>
      <c r="J261" s="816"/>
    </row>
    <row r="262" spans="3:27" ht="16.5" customHeight="1">
      <c r="D262" s="1284" t="s">
        <v>419</v>
      </c>
      <c r="E262" s="1285"/>
      <c r="F262" s="1286"/>
      <c r="G262" s="788"/>
      <c r="H262" s="789"/>
      <c r="I262" s="789"/>
      <c r="J262" s="816"/>
    </row>
    <row r="263" spans="3:27" ht="7.5" customHeight="1"/>
    <row r="264" spans="3:27" ht="18" customHeight="1">
      <c r="C264" s="3" t="s">
        <v>452</v>
      </c>
      <c r="D264" s="1274" t="s">
        <v>3027</v>
      </c>
      <c r="E264" s="1275"/>
      <c r="F264" s="1276"/>
      <c r="G264" s="1290"/>
      <c r="H264" s="1291"/>
      <c r="I264" s="1292"/>
      <c r="L264" s="50"/>
      <c r="M264" s="785"/>
      <c r="N264" s="785"/>
      <c r="O264" s="785"/>
      <c r="P264" s="785"/>
      <c r="Q264" s="785"/>
      <c r="R264" s="785"/>
      <c r="S264" s="785"/>
      <c r="T264" s="785"/>
      <c r="U264" s="238"/>
      <c r="V264" s="50"/>
      <c r="W264" s="50"/>
      <c r="X264" s="50"/>
      <c r="Y264" s="27"/>
      <c r="Z264" s="27"/>
      <c r="AA264" s="27"/>
    </row>
    <row r="265" spans="3:27" ht="16.5" customHeight="1">
      <c r="C265" s="3"/>
      <c r="D265" s="1309" t="s">
        <v>81</v>
      </c>
      <c r="E265" s="1310"/>
      <c r="F265" s="1311"/>
      <c r="G265" s="1259"/>
      <c r="H265" s="1315"/>
      <c r="I265" s="1316"/>
      <c r="J265" s="816"/>
    </row>
    <row r="266" spans="3:27" ht="16.5" customHeight="1">
      <c r="D266" s="1256" t="s">
        <v>79</v>
      </c>
      <c r="E266" s="1257"/>
      <c r="F266" s="1258"/>
      <c r="G266" s="302"/>
      <c r="H266" s="303"/>
      <c r="I266" s="303"/>
      <c r="J266" s="816"/>
    </row>
    <row r="267" spans="3:27" ht="16.5" customHeight="1">
      <c r="D267" s="305" t="s">
        <v>2509</v>
      </c>
      <c r="E267" s="306"/>
      <c r="F267" s="307"/>
      <c r="G267" s="1259"/>
      <c r="H267" s="1260"/>
      <c r="I267" s="1261"/>
      <c r="J267" s="816"/>
    </row>
    <row r="268" spans="3:27" ht="16.5" customHeight="1">
      <c r="D268" s="1256" t="s">
        <v>367</v>
      </c>
      <c r="E268" s="1257"/>
      <c r="F268" s="1258"/>
      <c r="G268" s="302"/>
      <c r="H268" s="303"/>
      <c r="I268" s="303"/>
      <c r="J268" s="816"/>
    </row>
    <row r="269" spans="3:27" ht="16.5" customHeight="1">
      <c r="D269" s="1284" t="s">
        <v>419</v>
      </c>
      <c r="E269" s="1285"/>
      <c r="F269" s="1286"/>
      <c r="G269" s="788"/>
      <c r="H269" s="789"/>
      <c r="I269" s="789"/>
      <c r="J269" s="816"/>
    </row>
    <row r="270" spans="3:27" ht="7.5" customHeight="1"/>
    <row r="271" spans="3:27" ht="18" customHeight="1">
      <c r="C271" s="3" t="s">
        <v>2873</v>
      </c>
      <c r="D271" s="1274" t="s">
        <v>3027</v>
      </c>
      <c r="E271" s="1275"/>
      <c r="F271" s="1276"/>
      <c r="G271" s="1290"/>
      <c r="H271" s="1291"/>
      <c r="I271" s="1292"/>
      <c r="L271" s="50"/>
      <c r="M271" s="785"/>
      <c r="N271" s="785"/>
      <c r="O271" s="785"/>
      <c r="P271" s="785"/>
      <c r="Q271" s="785"/>
      <c r="R271" s="785"/>
      <c r="S271" s="785"/>
      <c r="T271" s="785"/>
      <c r="U271" s="238"/>
      <c r="V271" s="50"/>
      <c r="W271" s="50"/>
      <c r="X271" s="50"/>
      <c r="Y271" s="27"/>
      <c r="Z271" s="27"/>
      <c r="AA271" s="27"/>
    </row>
    <row r="272" spans="3:27" ht="16.5" customHeight="1">
      <c r="C272" s="3"/>
      <c r="D272" s="1309" t="s">
        <v>81</v>
      </c>
      <c r="E272" s="1310"/>
      <c r="F272" s="1311"/>
      <c r="G272" s="1259"/>
      <c r="H272" s="1315"/>
      <c r="I272" s="1316"/>
      <c r="J272" s="816"/>
    </row>
    <row r="273" spans="2:27" ht="16.5" customHeight="1">
      <c r="D273" s="1256" t="s">
        <v>79</v>
      </c>
      <c r="E273" s="1257"/>
      <c r="F273" s="1258"/>
      <c r="G273" s="302"/>
      <c r="H273" s="303"/>
      <c r="I273" s="303"/>
      <c r="J273" s="816"/>
    </row>
    <row r="274" spans="2:27" ht="16.5" customHeight="1">
      <c r="D274" s="305" t="s">
        <v>2509</v>
      </c>
      <c r="E274" s="306"/>
      <c r="F274" s="307"/>
      <c r="G274" s="1259"/>
      <c r="H274" s="1260"/>
      <c r="I274" s="1261"/>
      <c r="J274" s="816"/>
    </row>
    <row r="275" spans="2:27" ht="16.2" customHeight="1">
      <c r="D275" s="1256" t="s">
        <v>367</v>
      </c>
      <c r="E275" s="1257"/>
      <c r="F275" s="1258"/>
      <c r="G275" s="302"/>
      <c r="H275" s="303"/>
      <c r="I275" s="303"/>
      <c r="J275" s="816"/>
    </row>
    <row r="276" spans="2:27" ht="16.5" customHeight="1">
      <c r="D276" s="1284" t="s">
        <v>419</v>
      </c>
      <c r="E276" s="1285"/>
      <c r="F276" s="1286"/>
      <c r="G276" s="788"/>
      <c r="H276" s="789"/>
      <c r="I276" s="789"/>
      <c r="J276" s="816"/>
    </row>
    <row r="277" spans="2:27" ht="7.5" customHeight="1">
      <c r="M277" s="50"/>
    </row>
    <row r="278" spans="2:27" ht="18" customHeight="1">
      <c r="B278" s="2" t="s">
        <v>495</v>
      </c>
      <c r="M278" s="50"/>
    </row>
    <row r="279" spans="2:27" ht="18" customHeight="1">
      <c r="C279" s="3" t="s">
        <v>451</v>
      </c>
      <c r="D279" s="1274" t="s">
        <v>3027</v>
      </c>
      <c r="E279" s="1275"/>
      <c r="F279" s="1276"/>
      <c r="G279" s="1290"/>
      <c r="H279" s="1291"/>
      <c r="I279" s="1292"/>
      <c r="L279" s="50"/>
      <c r="M279" s="785"/>
      <c r="N279" s="785"/>
      <c r="O279" s="785"/>
      <c r="P279" s="785"/>
      <c r="Q279" s="785"/>
      <c r="R279" s="785"/>
      <c r="S279" s="785"/>
      <c r="T279" s="785"/>
      <c r="U279" s="238"/>
      <c r="V279" s="50"/>
      <c r="W279" s="50"/>
      <c r="X279" s="50"/>
      <c r="Y279" s="27"/>
      <c r="Z279" s="27"/>
      <c r="AA279" s="27"/>
    </row>
    <row r="280" spans="2:27" ht="16.5" customHeight="1">
      <c r="C280" s="3"/>
      <c r="D280" s="1309" t="s">
        <v>81</v>
      </c>
      <c r="E280" s="1310"/>
      <c r="F280" s="1311"/>
      <c r="G280" s="1259"/>
      <c r="H280" s="1315"/>
      <c r="I280" s="1316"/>
      <c r="J280" s="816"/>
    </row>
    <row r="281" spans="2:27" ht="16.5" customHeight="1">
      <c r="D281" s="1256" t="s">
        <v>79</v>
      </c>
      <c r="E281" s="1257"/>
      <c r="F281" s="1258"/>
      <c r="G281" s="302"/>
      <c r="H281" s="303"/>
      <c r="I281" s="303"/>
      <c r="J281" s="816"/>
    </row>
    <row r="282" spans="2:27" ht="16.5" customHeight="1">
      <c r="D282" s="305" t="s">
        <v>2509</v>
      </c>
      <c r="E282" s="306"/>
      <c r="F282" s="307"/>
      <c r="G282" s="1259"/>
      <c r="H282" s="1260"/>
      <c r="I282" s="1261"/>
      <c r="J282" s="816"/>
    </row>
    <row r="283" spans="2:27" ht="16.5" customHeight="1">
      <c r="D283" s="1256" t="s">
        <v>367</v>
      </c>
      <c r="E283" s="1257"/>
      <c r="F283" s="1258"/>
      <c r="G283" s="302"/>
      <c r="H283" s="303"/>
      <c r="I283" s="303"/>
      <c r="J283" s="816"/>
    </row>
    <row r="284" spans="2:27" ht="16.5" customHeight="1">
      <c r="D284" s="1284" t="s">
        <v>419</v>
      </c>
      <c r="E284" s="1285"/>
      <c r="F284" s="1286"/>
      <c r="G284" s="788"/>
      <c r="H284" s="789"/>
      <c r="I284" s="789"/>
      <c r="J284" s="816"/>
    </row>
    <row r="285" spans="2:27" ht="7.5" customHeight="1"/>
    <row r="286" spans="2:27" ht="18" customHeight="1">
      <c r="C286" s="3" t="s">
        <v>452</v>
      </c>
      <c r="D286" s="1274" t="s">
        <v>3027</v>
      </c>
      <c r="E286" s="1275"/>
      <c r="F286" s="1276"/>
      <c r="G286" s="1290"/>
      <c r="H286" s="1291"/>
      <c r="I286" s="1292"/>
      <c r="L286" s="50"/>
      <c r="M286" s="785"/>
      <c r="N286" s="785"/>
      <c r="O286" s="785"/>
      <c r="P286" s="785"/>
      <c r="Q286" s="785"/>
      <c r="R286" s="785"/>
      <c r="S286" s="785"/>
      <c r="T286" s="785"/>
      <c r="U286" s="238"/>
      <c r="V286" s="50"/>
      <c r="W286" s="50"/>
      <c r="X286" s="50"/>
      <c r="Y286" s="27"/>
      <c r="Z286" s="27"/>
      <c r="AA286" s="27"/>
    </row>
    <row r="287" spans="2:27" ht="16.5" customHeight="1">
      <c r="C287" s="3"/>
      <c r="D287" s="1309" t="s">
        <v>81</v>
      </c>
      <c r="E287" s="1310"/>
      <c r="F287" s="1311"/>
      <c r="G287" s="1259"/>
      <c r="H287" s="1315"/>
      <c r="I287" s="1316"/>
      <c r="J287" s="816"/>
    </row>
    <row r="288" spans="2:27" ht="16.5" customHeight="1">
      <c r="D288" s="1256" t="s">
        <v>79</v>
      </c>
      <c r="E288" s="1257"/>
      <c r="F288" s="1258"/>
      <c r="G288" s="302"/>
      <c r="H288" s="303"/>
      <c r="I288" s="303"/>
      <c r="J288" s="816"/>
    </row>
    <row r="289" spans="2:27" ht="16.5" customHeight="1">
      <c r="D289" s="305" t="s">
        <v>2509</v>
      </c>
      <c r="E289" s="306"/>
      <c r="F289" s="307"/>
      <c r="G289" s="1259"/>
      <c r="H289" s="1260"/>
      <c r="I289" s="1261"/>
      <c r="J289" s="816"/>
    </row>
    <row r="290" spans="2:27" ht="16.5" customHeight="1">
      <c r="D290" s="1256" t="s">
        <v>367</v>
      </c>
      <c r="E290" s="1257"/>
      <c r="F290" s="1258"/>
      <c r="G290" s="302"/>
      <c r="H290" s="303"/>
      <c r="I290" s="303"/>
      <c r="J290" s="816"/>
    </row>
    <row r="291" spans="2:27" ht="16.5" customHeight="1">
      <c r="D291" s="1284" t="s">
        <v>419</v>
      </c>
      <c r="E291" s="1285"/>
      <c r="F291" s="1286"/>
      <c r="G291" s="788"/>
      <c r="H291" s="789"/>
      <c r="I291" s="789"/>
      <c r="J291" s="816"/>
    </row>
    <row r="292" spans="2:27" ht="7.5" customHeight="1"/>
    <row r="293" spans="2:27" ht="18" customHeight="1">
      <c r="C293" s="3" t="s">
        <v>2873</v>
      </c>
      <c r="D293" s="1274" t="s">
        <v>3027</v>
      </c>
      <c r="E293" s="1275"/>
      <c r="F293" s="1276"/>
      <c r="G293" s="1290"/>
      <c r="H293" s="1291"/>
      <c r="I293" s="1292"/>
      <c r="L293" s="50"/>
      <c r="M293" s="785"/>
      <c r="N293" s="785"/>
      <c r="O293" s="785"/>
      <c r="P293" s="785"/>
      <c r="Q293" s="785"/>
      <c r="R293" s="785"/>
      <c r="S293" s="785"/>
      <c r="T293" s="785"/>
      <c r="U293" s="238"/>
      <c r="V293" s="50"/>
      <c r="W293" s="50"/>
      <c r="X293" s="50"/>
      <c r="Y293" s="27"/>
      <c r="Z293" s="27"/>
      <c r="AA293" s="27"/>
    </row>
    <row r="294" spans="2:27" ht="16.5" customHeight="1">
      <c r="C294" s="3"/>
      <c r="D294" s="1309" t="s">
        <v>81</v>
      </c>
      <c r="E294" s="1310"/>
      <c r="F294" s="1311"/>
      <c r="G294" s="1259"/>
      <c r="H294" s="1315"/>
      <c r="I294" s="1316"/>
      <c r="J294" s="816"/>
    </row>
    <row r="295" spans="2:27" ht="16.5" customHeight="1">
      <c r="D295" s="1256" t="s">
        <v>79</v>
      </c>
      <c r="E295" s="1257"/>
      <c r="F295" s="1258"/>
      <c r="G295" s="302"/>
      <c r="H295" s="303"/>
      <c r="I295" s="303"/>
      <c r="J295" s="816"/>
    </row>
    <row r="296" spans="2:27" ht="16.5" customHeight="1">
      <c r="D296" s="305" t="s">
        <v>2509</v>
      </c>
      <c r="E296" s="306"/>
      <c r="F296" s="307"/>
      <c r="G296" s="1259"/>
      <c r="H296" s="1260"/>
      <c r="I296" s="1261"/>
      <c r="J296" s="816"/>
    </row>
    <row r="297" spans="2:27" ht="16.5" customHeight="1">
      <c r="D297" s="1256" t="s">
        <v>367</v>
      </c>
      <c r="E297" s="1257"/>
      <c r="F297" s="1258"/>
      <c r="G297" s="302"/>
      <c r="H297" s="303"/>
      <c r="I297" s="303"/>
      <c r="J297" s="816"/>
    </row>
    <row r="298" spans="2:27" ht="16.5" customHeight="1">
      <c r="D298" s="1284" t="s">
        <v>419</v>
      </c>
      <c r="E298" s="1285"/>
      <c r="F298" s="1286"/>
      <c r="G298" s="788"/>
      <c r="H298" s="789"/>
      <c r="I298" s="789"/>
      <c r="J298" s="816"/>
    </row>
    <row r="299" spans="2:27" ht="7.5" customHeight="1"/>
    <row r="300" spans="2:27" ht="7.5" customHeight="1">
      <c r="M300" s="50"/>
    </row>
    <row r="301" spans="2:27" ht="18" customHeight="1">
      <c r="B301" s="2" t="s">
        <v>496</v>
      </c>
      <c r="M301" s="50"/>
    </row>
    <row r="302" spans="2:27" ht="18" customHeight="1">
      <c r="C302" s="3" t="s">
        <v>451</v>
      </c>
      <c r="D302" s="1274" t="s">
        <v>3027</v>
      </c>
      <c r="E302" s="1275"/>
      <c r="F302" s="1276"/>
      <c r="G302" s="1290"/>
      <c r="H302" s="1291"/>
      <c r="I302" s="1292"/>
      <c r="L302" s="50"/>
      <c r="M302" s="785"/>
      <c r="N302" s="785"/>
      <c r="O302" s="785"/>
      <c r="P302" s="785"/>
      <c r="Q302" s="785"/>
      <c r="R302" s="785"/>
      <c r="S302" s="785"/>
      <c r="T302" s="785"/>
      <c r="U302" s="238"/>
      <c r="V302" s="50"/>
      <c r="W302" s="50"/>
      <c r="X302" s="50"/>
      <c r="Y302" s="27"/>
      <c r="Z302" s="27"/>
      <c r="AA302" s="27"/>
    </row>
    <row r="303" spans="2:27" ht="16.5" customHeight="1">
      <c r="C303" s="3"/>
      <c r="D303" s="1309" t="s">
        <v>81</v>
      </c>
      <c r="E303" s="1310"/>
      <c r="F303" s="1311"/>
      <c r="G303" s="1259"/>
      <c r="H303" s="1315"/>
      <c r="I303" s="1316"/>
      <c r="J303" s="816"/>
    </row>
    <row r="304" spans="2:27" ht="16.5" customHeight="1">
      <c r="D304" s="1256" t="s">
        <v>79</v>
      </c>
      <c r="E304" s="1257"/>
      <c r="F304" s="1258"/>
      <c r="G304" s="302"/>
      <c r="H304" s="303"/>
      <c r="I304" s="303"/>
      <c r="J304" s="816"/>
    </row>
    <row r="305" spans="3:27" ht="16.5" customHeight="1">
      <c r="D305" s="305" t="s">
        <v>2509</v>
      </c>
      <c r="E305" s="306"/>
      <c r="F305" s="307"/>
      <c r="G305" s="1259"/>
      <c r="H305" s="1260"/>
      <c r="I305" s="1261"/>
      <c r="J305" s="816"/>
    </row>
    <row r="306" spans="3:27" ht="16.5" customHeight="1">
      <c r="D306" s="1256" t="s">
        <v>367</v>
      </c>
      <c r="E306" s="1257"/>
      <c r="F306" s="1258"/>
      <c r="G306" s="302"/>
      <c r="H306" s="303"/>
      <c r="I306" s="303"/>
      <c r="J306" s="816"/>
    </row>
    <row r="307" spans="3:27" ht="16.5" customHeight="1">
      <c r="D307" s="1284" t="s">
        <v>419</v>
      </c>
      <c r="E307" s="1285"/>
      <c r="F307" s="1286"/>
      <c r="G307" s="788"/>
      <c r="H307" s="789"/>
      <c r="I307" s="789"/>
      <c r="J307" s="816"/>
    </row>
    <row r="308" spans="3:27" ht="7.5" customHeight="1"/>
    <row r="309" spans="3:27" ht="18" customHeight="1">
      <c r="C309" s="3" t="s">
        <v>452</v>
      </c>
      <c r="D309" s="1274" t="s">
        <v>3027</v>
      </c>
      <c r="E309" s="1275"/>
      <c r="F309" s="1276"/>
      <c r="G309" s="1290"/>
      <c r="H309" s="1291"/>
      <c r="I309" s="1292"/>
      <c r="L309" s="50"/>
      <c r="M309" s="785"/>
      <c r="N309" s="785"/>
      <c r="O309" s="785"/>
      <c r="P309" s="785"/>
      <c r="Q309" s="785"/>
      <c r="R309" s="785"/>
      <c r="S309" s="785"/>
      <c r="T309" s="785"/>
      <c r="U309" s="238"/>
      <c r="V309" s="50"/>
      <c r="W309" s="50"/>
      <c r="X309" s="50"/>
      <c r="Y309" s="27"/>
      <c r="Z309" s="27"/>
      <c r="AA309" s="27"/>
    </row>
    <row r="310" spans="3:27" ht="16.5" customHeight="1">
      <c r="C310" s="3"/>
      <c r="D310" s="1309" t="s">
        <v>81</v>
      </c>
      <c r="E310" s="1310"/>
      <c r="F310" s="1311"/>
      <c r="G310" s="1259"/>
      <c r="H310" s="1315"/>
      <c r="I310" s="1316"/>
      <c r="J310" s="816"/>
    </row>
    <row r="311" spans="3:27" ht="16.5" customHeight="1">
      <c r="D311" s="1256" t="s">
        <v>79</v>
      </c>
      <c r="E311" s="1257"/>
      <c r="F311" s="1258"/>
      <c r="G311" s="302"/>
      <c r="H311" s="303"/>
      <c r="I311" s="303"/>
      <c r="J311" s="816"/>
    </row>
    <row r="312" spans="3:27" ht="16.5" customHeight="1">
      <c r="D312" s="305" t="s">
        <v>2509</v>
      </c>
      <c r="E312" s="306"/>
      <c r="F312" s="307"/>
      <c r="G312" s="1259"/>
      <c r="H312" s="1260"/>
      <c r="I312" s="1261"/>
      <c r="J312" s="816"/>
    </row>
    <row r="313" spans="3:27" ht="16.5" customHeight="1">
      <c r="D313" s="1256" t="s">
        <v>367</v>
      </c>
      <c r="E313" s="1257"/>
      <c r="F313" s="1258"/>
      <c r="G313" s="302"/>
      <c r="H313" s="303"/>
      <c r="I313" s="303"/>
      <c r="J313" s="816"/>
    </row>
    <row r="314" spans="3:27" ht="16.5" customHeight="1">
      <c r="D314" s="1284" t="s">
        <v>419</v>
      </c>
      <c r="E314" s="1285"/>
      <c r="F314" s="1286"/>
      <c r="G314" s="788"/>
      <c r="H314" s="789"/>
      <c r="I314" s="789"/>
      <c r="J314" s="816"/>
    </row>
    <row r="315" spans="3:27" ht="7.5" customHeight="1"/>
    <row r="316" spans="3:27" ht="18" customHeight="1">
      <c r="C316" s="3" t="s">
        <v>2873</v>
      </c>
      <c r="D316" s="1274" t="s">
        <v>3027</v>
      </c>
      <c r="E316" s="1275"/>
      <c r="F316" s="1276"/>
      <c r="G316" s="1290"/>
      <c r="H316" s="1291"/>
      <c r="I316" s="1292"/>
      <c r="L316" s="50"/>
      <c r="M316" s="785"/>
      <c r="N316" s="785"/>
      <c r="O316" s="785"/>
      <c r="P316" s="785"/>
      <c r="Q316" s="785"/>
      <c r="R316" s="785"/>
      <c r="S316" s="785"/>
      <c r="T316" s="785"/>
      <c r="U316" s="238"/>
      <c r="V316" s="50"/>
      <c r="W316" s="50"/>
      <c r="X316" s="50"/>
      <c r="Y316" s="27"/>
      <c r="Z316" s="27"/>
      <c r="AA316" s="27"/>
    </row>
    <row r="317" spans="3:27" ht="16.5" customHeight="1">
      <c r="C317" s="3"/>
      <c r="D317" s="1309" t="s">
        <v>81</v>
      </c>
      <c r="E317" s="1310"/>
      <c r="F317" s="1311"/>
      <c r="G317" s="1259"/>
      <c r="H317" s="1315"/>
      <c r="I317" s="1316"/>
      <c r="J317" s="816"/>
    </row>
    <row r="318" spans="3:27" ht="16.5" customHeight="1">
      <c r="D318" s="1256" t="s">
        <v>79</v>
      </c>
      <c r="E318" s="1257"/>
      <c r="F318" s="1258"/>
      <c r="G318" s="302"/>
      <c r="H318" s="303"/>
      <c r="I318" s="303"/>
      <c r="J318" s="816"/>
    </row>
    <row r="319" spans="3:27" ht="16.5" customHeight="1">
      <c r="D319" s="305" t="s">
        <v>2509</v>
      </c>
      <c r="E319" s="306"/>
      <c r="F319" s="307"/>
      <c r="G319" s="1259"/>
      <c r="H319" s="1260"/>
      <c r="I319" s="1261"/>
      <c r="J319" s="816"/>
    </row>
    <row r="320" spans="3:27" ht="16.5" customHeight="1">
      <c r="D320" s="1256" t="s">
        <v>367</v>
      </c>
      <c r="E320" s="1257"/>
      <c r="F320" s="1258"/>
      <c r="G320" s="302"/>
      <c r="H320" s="303"/>
      <c r="I320" s="303"/>
      <c r="J320" s="816"/>
    </row>
    <row r="321" spans="2:27" ht="16.5" customHeight="1">
      <c r="D321" s="1284" t="s">
        <v>419</v>
      </c>
      <c r="E321" s="1285"/>
      <c r="F321" s="1286"/>
      <c r="G321" s="788"/>
      <c r="H321" s="789"/>
      <c r="I321" s="789"/>
      <c r="J321" s="816"/>
    </row>
    <row r="322" spans="2:27" ht="7.5" customHeight="1"/>
    <row r="323" spans="2:27" ht="7.5" customHeight="1"/>
    <row r="324" spans="2:27" ht="18" customHeight="1">
      <c r="B324" s="2" t="s">
        <v>497</v>
      </c>
      <c r="M324" s="50"/>
    </row>
    <row r="325" spans="2:27" ht="18" customHeight="1">
      <c r="C325" s="3" t="s">
        <v>451</v>
      </c>
      <c r="D325" s="1287" t="s">
        <v>3027</v>
      </c>
      <c r="E325" s="1288"/>
      <c r="F325" s="1289"/>
      <c r="G325" s="1290"/>
      <c r="H325" s="1291"/>
      <c r="I325" s="1292"/>
      <c r="L325" s="50"/>
      <c r="M325" s="785"/>
      <c r="N325" s="785"/>
      <c r="O325" s="785"/>
      <c r="P325" s="785"/>
      <c r="Q325" s="785"/>
      <c r="R325" s="785"/>
      <c r="S325" s="785"/>
      <c r="T325" s="785"/>
      <c r="U325" s="238"/>
      <c r="V325" s="50"/>
      <c r="W325" s="50"/>
      <c r="X325" s="50"/>
      <c r="Y325" s="27"/>
      <c r="Z325" s="27"/>
      <c r="AA325" s="27"/>
    </row>
    <row r="326" spans="2:27" ht="16.5" customHeight="1">
      <c r="C326" s="3"/>
      <c r="D326" s="1256" t="s">
        <v>81</v>
      </c>
      <c r="E326" s="1257"/>
      <c r="F326" s="1258"/>
      <c r="G326" s="1259"/>
      <c r="H326" s="1315"/>
      <c r="I326" s="1316"/>
      <c r="J326" s="816"/>
    </row>
    <row r="327" spans="2:27" ht="16.5" customHeight="1">
      <c r="D327" s="1256" t="s">
        <v>79</v>
      </c>
      <c r="E327" s="1257"/>
      <c r="F327" s="1258"/>
      <c r="G327" s="302"/>
      <c r="H327" s="303"/>
      <c r="I327" s="303"/>
      <c r="J327" s="816"/>
    </row>
    <row r="328" spans="2:27" ht="16.5" customHeight="1">
      <c r="D328" s="305" t="s">
        <v>2509</v>
      </c>
      <c r="E328" s="306"/>
      <c r="F328" s="307"/>
      <c r="G328" s="1259"/>
      <c r="H328" s="1260"/>
      <c r="I328" s="1261"/>
      <c r="J328" s="816"/>
    </row>
    <row r="329" spans="2:27" ht="16.5" customHeight="1">
      <c r="D329" s="1256" t="s">
        <v>367</v>
      </c>
      <c r="E329" s="1257"/>
      <c r="F329" s="1258"/>
      <c r="G329" s="302"/>
      <c r="H329" s="303"/>
      <c r="I329" s="303"/>
      <c r="J329" s="816"/>
    </row>
    <row r="330" spans="2:27" ht="16.5" customHeight="1">
      <c r="D330" s="1284" t="s">
        <v>419</v>
      </c>
      <c r="E330" s="1285"/>
      <c r="F330" s="1286"/>
      <c r="G330" s="788"/>
      <c r="H330" s="789"/>
      <c r="I330" s="789"/>
      <c r="J330" s="816"/>
    </row>
    <row r="331" spans="2:27" ht="7.5" customHeight="1"/>
    <row r="332" spans="2:27" ht="18" customHeight="1">
      <c r="C332" s="3" t="s">
        <v>452</v>
      </c>
      <c r="D332" s="1287" t="s">
        <v>3027</v>
      </c>
      <c r="E332" s="1288"/>
      <c r="F332" s="1289"/>
      <c r="G332" s="1290"/>
      <c r="H332" s="1291"/>
      <c r="I332" s="1292"/>
      <c r="L332" s="50"/>
      <c r="M332" s="785"/>
      <c r="N332" s="785"/>
      <c r="O332" s="785"/>
      <c r="P332" s="785"/>
      <c r="Q332" s="785"/>
      <c r="R332" s="785"/>
      <c r="S332" s="785"/>
      <c r="T332" s="785"/>
      <c r="U332" s="238"/>
      <c r="V332" s="50"/>
      <c r="W332" s="50"/>
      <c r="X332" s="50"/>
      <c r="Y332" s="27"/>
      <c r="Z332" s="27"/>
      <c r="AA332" s="27"/>
    </row>
    <row r="333" spans="2:27" ht="16.5" customHeight="1">
      <c r="C333" s="3"/>
      <c r="D333" s="1256" t="s">
        <v>81</v>
      </c>
      <c r="E333" s="1257"/>
      <c r="F333" s="1258"/>
      <c r="G333" s="1259"/>
      <c r="H333" s="1315"/>
      <c r="I333" s="1316"/>
      <c r="J333" s="816"/>
    </row>
    <row r="334" spans="2:27" ht="16.5" customHeight="1">
      <c r="D334" s="1256" t="s">
        <v>79</v>
      </c>
      <c r="E334" s="1257"/>
      <c r="F334" s="1258"/>
      <c r="G334" s="302"/>
      <c r="H334" s="303"/>
      <c r="I334" s="303"/>
      <c r="J334" s="816"/>
    </row>
    <row r="335" spans="2:27" ht="16.5" customHeight="1">
      <c r="D335" s="305" t="s">
        <v>2509</v>
      </c>
      <c r="E335" s="306"/>
      <c r="F335" s="307"/>
      <c r="G335" s="1259"/>
      <c r="H335" s="1260"/>
      <c r="I335" s="1261"/>
      <c r="J335" s="816"/>
    </row>
    <row r="336" spans="2:27" ht="16.5" customHeight="1">
      <c r="D336" s="1256" t="s">
        <v>367</v>
      </c>
      <c r="E336" s="1257"/>
      <c r="F336" s="1258"/>
      <c r="G336" s="302"/>
      <c r="H336" s="303"/>
      <c r="I336" s="303"/>
      <c r="J336" s="816"/>
    </row>
    <row r="337" spans="2:27" ht="16.5" customHeight="1">
      <c r="D337" s="1284" t="s">
        <v>419</v>
      </c>
      <c r="E337" s="1285"/>
      <c r="F337" s="1286"/>
      <c r="G337" s="788"/>
      <c r="H337" s="789"/>
      <c r="I337" s="789"/>
      <c r="J337" s="816"/>
    </row>
    <row r="338" spans="2:27" ht="7.5" customHeight="1"/>
    <row r="339" spans="2:27" ht="18" customHeight="1">
      <c r="C339" s="3" t="s">
        <v>2873</v>
      </c>
      <c r="D339" s="1287" t="s">
        <v>3027</v>
      </c>
      <c r="E339" s="1288"/>
      <c r="F339" s="1289"/>
      <c r="G339" s="1290"/>
      <c r="H339" s="1291"/>
      <c r="I339" s="1292"/>
      <c r="L339" s="50"/>
      <c r="M339" s="785"/>
      <c r="N339" s="785"/>
      <c r="O339" s="785"/>
      <c r="P339" s="785"/>
      <c r="Q339" s="785"/>
      <c r="R339" s="785"/>
      <c r="S339" s="785"/>
      <c r="T339" s="785"/>
      <c r="U339" s="238"/>
      <c r="V339" s="50"/>
      <c r="W339" s="50"/>
      <c r="X339" s="50"/>
      <c r="Y339" s="27"/>
      <c r="Z339" s="27"/>
      <c r="AA339" s="27"/>
    </row>
    <row r="340" spans="2:27" ht="16.5" customHeight="1">
      <c r="C340" s="3"/>
      <c r="D340" s="1256" t="s">
        <v>81</v>
      </c>
      <c r="E340" s="1257"/>
      <c r="F340" s="1258"/>
      <c r="G340" s="1259"/>
      <c r="H340" s="1315"/>
      <c r="I340" s="1316"/>
      <c r="J340" s="816"/>
    </row>
    <row r="341" spans="2:27" ht="16.5" customHeight="1">
      <c r="D341" s="1256" t="s">
        <v>79</v>
      </c>
      <c r="E341" s="1257"/>
      <c r="F341" s="1258"/>
      <c r="G341" s="302"/>
      <c r="H341" s="303"/>
      <c r="I341" s="303"/>
      <c r="J341" s="816"/>
    </row>
    <row r="342" spans="2:27" ht="16.5" customHeight="1">
      <c r="D342" s="305" t="s">
        <v>2509</v>
      </c>
      <c r="E342" s="306"/>
      <c r="F342" s="307"/>
      <c r="G342" s="1259"/>
      <c r="H342" s="1260"/>
      <c r="I342" s="1261"/>
      <c r="J342" s="816"/>
    </row>
    <row r="343" spans="2:27" ht="16.5" customHeight="1">
      <c r="D343" s="1256" t="s">
        <v>367</v>
      </c>
      <c r="E343" s="1257"/>
      <c r="F343" s="1258"/>
      <c r="G343" s="302"/>
      <c r="H343" s="303"/>
      <c r="I343" s="303"/>
      <c r="J343" s="816"/>
    </row>
    <row r="344" spans="2:27" ht="16.5" customHeight="1">
      <c r="D344" s="1284" t="s">
        <v>419</v>
      </c>
      <c r="E344" s="1285"/>
      <c r="F344" s="1286"/>
      <c r="G344" s="788"/>
      <c r="H344" s="789"/>
      <c r="I344" s="789"/>
      <c r="J344" s="816"/>
    </row>
    <row r="345" spans="2:27" ht="13.5" customHeight="1"/>
    <row r="346" spans="2:27" s="36" customFormat="1" ht="13.5" customHeight="1"/>
    <row r="347" spans="2:27" ht="18" customHeight="1">
      <c r="B347" s="2" t="s">
        <v>401</v>
      </c>
    </row>
    <row r="348" spans="2:27" ht="21" customHeight="1">
      <c r="B348" s="36" t="s">
        <v>2493</v>
      </c>
      <c r="D348" s="3"/>
      <c r="J348" s="10"/>
    </row>
    <row r="349" spans="2:27" ht="24" customHeight="1">
      <c r="C349" s="1050"/>
      <c r="D349" s="1083"/>
      <c r="E349" s="97" t="s">
        <v>87</v>
      </c>
      <c r="F349" s="97" t="s">
        <v>88</v>
      </c>
      <c r="G349" s="97" t="s">
        <v>89</v>
      </c>
      <c r="H349" s="97" t="s">
        <v>90</v>
      </c>
      <c r="I349" s="97" t="s">
        <v>91</v>
      </c>
      <c r="J349" s="97" t="s">
        <v>92</v>
      </c>
    </row>
    <row r="350" spans="2:27" ht="30" customHeight="1">
      <c r="C350" s="1071" t="s">
        <v>2494</v>
      </c>
      <c r="D350" s="1240"/>
      <c r="E350" s="123"/>
      <c r="F350" s="123"/>
      <c r="G350" s="123"/>
      <c r="H350" s="123"/>
      <c r="I350" s="123"/>
      <c r="J350" s="123"/>
    </row>
    <row r="351" spans="2:27" ht="30" customHeight="1">
      <c r="C351" s="1071" t="s">
        <v>2496</v>
      </c>
      <c r="D351" s="1240"/>
      <c r="E351" s="308"/>
      <c r="F351" s="308"/>
      <c r="G351" s="308"/>
      <c r="H351" s="308"/>
      <c r="I351" s="308"/>
      <c r="J351" s="308"/>
    </row>
    <row r="352" spans="2:27" ht="30" customHeight="1">
      <c r="C352" s="1071" t="s">
        <v>2495</v>
      </c>
      <c r="D352" s="1240"/>
      <c r="E352" s="123"/>
      <c r="F352" s="123"/>
      <c r="G352" s="123"/>
      <c r="H352" s="123"/>
      <c r="I352" s="123"/>
      <c r="J352" s="123"/>
    </row>
    <row r="353" spans="2:19" ht="30" customHeight="1" thickBot="1">
      <c r="C353" s="1252" t="s">
        <v>101</v>
      </c>
      <c r="D353" s="1253"/>
      <c r="E353" s="100" t="str">
        <f t="shared" ref="E353:J353" si="0">IF(E350="","",E350-E352)</f>
        <v/>
      </c>
      <c r="F353" s="100" t="str">
        <f t="shared" si="0"/>
        <v/>
      </c>
      <c r="G353" s="100" t="str">
        <f t="shared" si="0"/>
        <v/>
      </c>
      <c r="H353" s="100" t="str">
        <f t="shared" si="0"/>
        <v/>
      </c>
      <c r="I353" s="100" t="str">
        <f t="shared" si="0"/>
        <v/>
      </c>
      <c r="J353" s="100" t="str">
        <f t="shared" si="0"/>
        <v/>
      </c>
    </row>
    <row r="354" spans="2:19" ht="24" customHeight="1" thickTop="1">
      <c r="C354" s="1254"/>
      <c r="D354" s="1255"/>
      <c r="E354" s="98" t="s">
        <v>93</v>
      </c>
      <c r="F354" s="98" t="s">
        <v>94</v>
      </c>
      <c r="G354" s="98" t="s">
        <v>95</v>
      </c>
      <c r="H354" s="98" t="s">
        <v>96</v>
      </c>
      <c r="I354" s="98" t="s">
        <v>97</v>
      </c>
      <c r="J354" s="98" t="s">
        <v>98</v>
      </c>
    </row>
    <row r="355" spans="2:19" ht="30" customHeight="1">
      <c r="C355" s="1071" t="s">
        <v>2501</v>
      </c>
      <c r="D355" s="1240"/>
      <c r="E355" s="123"/>
      <c r="F355" s="123"/>
      <c r="G355" s="123"/>
      <c r="H355" s="123"/>
      <c r="I355" s="123"/>
      <c r="J355" s="123"/>
    </row>
    <row r="356" spans="2:19" ht="30" customHeight="1">
      <c r="C356" s="1071" t="s">
        <v>2502</v>
      </c>
      <c r="D356" s="1240"/>
      <c r="E356" s="123"/>
      <c r="F356" s="123"/>
      <c r="G356" s="123"/>
      <c r="H356" s="123"/>
      <c r="I356" s="123"/>
      <c r="J356" s="123"/>
    </row>
    <row r="357" spans="2:19" ht="30" customHeight="1">
      <c r="C357" s="1071" t="s">
        <v>2503</v>
      </c>
      <c r="D357" s="1240"/>
      <c r="E357" s="123"/>
      <c r="F357" s="123"/>
      <c r="G357" s="123"/>
      <c r="H357" s="123"/>
      <c r="I357" s="123"/>
      <c r="J357" s="123"/>
    </row>
    <row r="358" spans="2:19" ht="30" customHeight="1">
      <c r="C358" s="1071" t="s">
        <v>2504</v>
      </c>
      <c r="D358" s="1240"/>
      <c r="E358" s="101" t="str">
        <f>IF(E355="","",E355-E357)</f>
        <v/>
      </c>
      <c r="F358" s="101" t="str">
        <f t="shared" ref="F358:J358" si="1">IF(F355="","",F355-F357)</f>
        <v/>
      </c>
      <c r="G358" s="101" t="str">
        <f t="shared" si="1"/>
        <v/>
      </c>
      <c r="H358" s="101" t="str">
        <f t="shared" si="1"/>
        <v/>
      </c>
      <c r="I358" s="101" t="str">
        <f t="shared" si="1"/>
        <v/>
      </c>
      <c r="J358" s="101" t="str">
        <f t="shared" si="1"/>
        <v/>
      </c>
    </row>
    <row r="360" spans="2:19" ht="24" customHeight="1">
      <c r="D360" s="1029" t="s">
        <v>102</v>
      </c>
      <c r="E360" s="1029"/>
      <c r="F360" s="1029"/>
      <c r="G360" s="1407" t="str">
        <f>IF(E350="","",INT(SUM(E350:J350,E355:J355)))</f>
        <v/>
      </c>
      <c r="H360" s="1407"/>
      <c r="I360" s="2" t="s">
        <v>105</v>
      </c>
    </row>
    <row r="361" spans="2:19">
      <c r="G361" s="146"/>
      <c r="H361" s="146"/>
    </row>
    <row r="362" spans="2:19" ht="24" customHeight="1">
      <c r="D362" s="1029" t="s">
        <v>103</v>
      </c>
      <c r="E362" s="1029"/>
      <c r="F362" s="1029"/>
      <c r="G362" s="1407" t="str">
        <f>IF(E352="","",INT(SUM(E352:J352,E357:J357)))</f>
        <v/>
      </c>
      <c r="H362" s="1407"/>
      <c r="I362" s="2" t="s">
        <v>105</v>
      </c>
    </row>
    <row r="363" spans="2:19">
      <c r="G363" s="146"/>
      <c r="H363" s="146"/>
    </row>
    <row r="364" spans="2:19" ht="24" customHeight="1">
      <c r="D364" s="1029" t="s">
        <v>104</v>
      </c>
      <c r="E364" s="1029"/>
      <c r="F364" s="1029"/>
      <c r="G364" s="1407" t="str">
        <f>IF(E350="","",INT(SUM(E353:J353,E358:J358)))</f>
        <v/>
      </c>
      <c r="H364" s="1407"/>
      <c r="I364" s="2" t="s">
        <v>105</v>
      </c>
    </row>
    <row r="366" spans="2:19" ht="18" customHeight="1">
      <c r="B366" s="35" t="s">
        <v>2447</v>
      </c>
      <c r="E366" s="35"/>
      <c r="F366" s="35"/>
      <c r="G366" s="35"/>
      <c r="H366" s="35"/>
      <c r="M366" s="50" t="s">
        <v>403</v>
      </c>
    </row>
    <row r="367" spans="2:19" ht="24" customHeight="1">
      <c r="E367" s="22"/>
      <c r="F367" s="99" t="str">
        <f>IF(E350="","",ROUND($G$362/$G$360*100,2))</f>
        <v/>
      </c>
      <c r="G367" s="48" t="s">
        <v>106</v>
      </c>
      <c r="H367" s="35"/>
      <c r="M367" s="50"/>
    </row>
    <row r="368" spans="2:19">
      <c r="E368" s="35"/>
      <c r="F368" s="35"/>
      <c r="G368" s="35"/>
      <c r="H368" s="35"/>
      <c r="I368" s="35"/>
      <c r="J368" s="35"/>
      <c r="K368" s="35"/>
      <c r="L368" s="35"/>
      <c r="M368" s="50"/>
      <c r="N368" s="35"/>
      <c r="O368" s="35"/>
      <c r="P368" s="35"/>
      <c r="Q368" s="35"/>
      <c r="R368" s="35"/>
      <c r="S368" s="35"/>
    </row>
    <row r="369" spans="1:28" ht="13.2" customHeight="1">
      <c r="A369" s="1242" t="str">
        <f>IF(F367="","",IF(F367&gt;=100,"申請要件を満たさないため申請不可","　"))</f>
        <v/>
      </c>
      <c r="B369" s="1192"/>
      <c r="C369" s="1192"/>
      <c r="D369" s="1192"/>
      <c r="E369" s="1192"/>
      <c r="F369" s="1192"/>
      <c r="G369" s="1192"/>
      <c r="H369" s="1192"/>
      <c r="I369" s="1192"/>
      <c r="J369" s="1192"/>
      <c r="K369" s="1192"/>
      <c r="L369" s="35"/>
      <c r="M369" s="1406" t="s">
        <v>2456</v>
      </c>
      <c r="N369" s="1192"/>
      <c r="O369" s="1192"/>
      <c r="P369" s="1192"/>
      <c r="Q369" s="1192"/>
      <c r="R369" s="1192"/>
      <c r="S369" s="1192"/>
      <c r="T369" s="1192"/>
    </row>
    <row r="370" spans="1:28" ht="24" customHeight="1">
      <c r="A370" s="1192"/>
      <c r="B370" s="1192"/>
      <c r="C370" s="1192"/>
      <c r="D370" s="1192"/>
      <c r="E370" s="1192"/>
      <c r="F370" s="1192"/>
      <c r="G370" s="1192"/>
      <c r="H370" s="1192"/>
      <c r="I370" s="1192"/>
      <c r="J370" s="1192"/>
      <c r="K370" s="1192"/>
      <c r="L370" s="35"/>
      <c r="M370" s="1192"/>
      <c r="N370" s="1192"/>
      <c r="O370" s="1192"/>
      <c r="P370" s="1192"/>
      <c r="Q370" s="1192"/>
      <c r="R370" s="1192"/>
      <c r="S370" s="1192"/>
      <c r="T370" s="1192"/>
    </row>
    <row r="371" spans="1:28" ht="24" customHeight="1">
      <c r="D371" s="1029" t="s">
        <v>2497</v>
      </c>
      <c r="E371" s="1029"/>
      <c r="F371" s="1029"/>
      <c r="G371" s="1407" t="str">
        <f>IF(E351="","",INT(SUM(E351:J351,E356:J356)))</f>
        <v/>
      </c>
      <c r="H371" s="1407"/>
      <c r="I371" s="2" t="s">
        <v>2498</v>
      </c>
    </row>
    <row r="372" spans="1:28">
      <c r="N372" s="35"/>
      <c r="O372" s="35"/>
      <c r="P372" s="35"/>
      <c r="Q372" s="35"/>
      <c r="R372" s="35"/>
      <c r="S372" s="35"/>
      <c r="T372" s="35"/>
      <c r="U372" s="35"/>
      <c r="V372" s="35"/>
      <c r="W372" s="35"/>
      <c r="X372" s="35"/>
      <c r="Y372" s="35"/>
      <c r="Z372" s="35"/>
      <c r="AA372" s="35"/>
      <c r="AB372" s="35"/>
    </row>
    <row r="373" spans="1:28" ht="24" customHeight="1">
      <c r="D373" s="2" t="s">
        <v>2505</v>
      </c>
      <c r="G373" s="1416" t="str">
        <f>IF(E351="","",ROUNDDOWN(G371/G360,1))</f>
        <v/>
      </c>
      <c r="H373" s="1416"/>
      <c r="I373" s="2" t="s">
        <v>2499</v>
      </c>
      <c r="N373" s="35"/>
      <c r="O373" s="35"/>
      <c r="P373" s="35"/>
      <c r="Q373" s="35"/>
      <c r="R373" s="35"/>
      <c r="S373" s="35"/>
      <c r="T373" s="35"/>
    </row>
    <row r="374" spans="1:28" ht="11.4" customHeight="1">
      <c r="N374" s="35"/>
      <c r="O374" s="35"/>
      <c r="P374" s="35"/>
      <c r="Q374" s="35"/>
      <c r="R374" s="35"/>
      <c r="S374" s="35"/>
      <c r="T374" s="35"/>
      <c r="U374" s="35"/>
      <c r="V374" s="35"/>
      <c r="W374" s="35"/>
      <c r="X374" s="35"/>
      <c r="Y374" s="35"/>
      <c r="Z374" s="35"/>
      <c r="AA374" s="35"/>
    </row>
    <row r="375" spans="1:28" ht="24" customHeight="1">
      <c r="D375" s="2" t="s">
        <v>2500</v>
      </c>
      <c r="G375" s="1407" t="str">
        <f>IF(E353="","",ROUNDDOWN(G373*G362,0))</f>
        <v/>
      </c>
      <c r="H375" s="1407"/>
      <c r="I375" s="2" t="s">
        <v>2507</v>
      </c>
      <c r="N375" s="35"/>
      <c r="O375" s="35"/>
      <c r="P375" s="35"/>
      <c r="Q375" s="35"/>
      <c r="R375" s="35"/>
      <c r="S375" s="35"/>
      <c r="T375" s="35"/>
    </row>
    <row r="376" spans="1:28">
      <c r="D376" s="35" t="s">
        <v>2506</v>
      </c>
      <c r="E376" s="35"/>
      <c r="F376" s="108"/>
      <c r="G376" s="108"/>
      <c r="H376" s="108"/>
      <c r="I376" s="108"/>
      <c r="J376" s="108"/>
      <c r="K376" s="35"/>
      <c r="L376" s="35"/>
      <c r="M376" s="35"/>
      <c r="N376" s="35"/>
      <c r="O376" s="35"/>
      <c r="P376" s="35"/>
      <c r="Q376" s="35"/>
      <c r="R376" s="35"/>
      <c r="S376" s="35"/>
      <c r="T376" s="35"/>
      <c r="U376" s="35"/>
      <c r="V376" s="35"/>
      <c r="W376" s="35"/>
      <c r="X376" s="35"/>
      <c r="Y376" s="35"/>
      <c r="Z376" s="35"/>
      <c r="AA376" s="35"/>
      <c r="AB376" s="35"/>
    </row>
    <row r="377" spans="1:28" ht="18" customHeight="1">
      <c r="C377" s="1227"/>
      <c r="D377" s="1227"/>
      <c r="E377" s="1227"/>
      <c r="F377" s="108"/>
      <c r="G377" s="180"/>
      <c r="H377" s="108"/>
      <c r="I377" s="108"/>
      <c r="J377" s="108"/>
      <c r="K377" s="35"/>
      <c r="L377" s="35"/>
      <c r="M377" s="35"/>
      <c r="N377" s="35"/>
      <c r="O377" s="35"/>
      <c r="P377" s="35"/>
      <c r="Q377" s="35"/>
      <c r="R377" s="35"/>
      <c r="S377" s="35"/>
      <c r="T377" s="35"/>
      <c r="U377" s="35"/>
      <c r="V377" s="35"/>
      <c r="W377" s="35"/>
      <c r="X377" s="35"/>
      <c r="Y377" s="35"/>
      <c r="Z377" s="35"/>
      <c r="AA377" s="35"/>
    </row>
    <row r="378" spans="1:28" ht="13.5" customHeight="1">
      <c r="C378" s="786"/>
      <c r="D378" s="1417" t="s">
        <v>86</v>
      </c>
      <c r="E378" s="786"/>
      <c r="F378" s="108"/>
      <c r="G378" s="181"/>
      <c r="H378" s="108"/>
      <c r="I378" s="108"/>
      <c r="J378" s="108"/>
      <c r="K378" s="35"/>
      <c r="L378" s="35"/>
      <c r="M378" s="35"/>
      <c r="N378" s="35"/>
      <c r="O378" s="35"/>
      <c r="P378" s="35"/>
      <c r="Q378" s="35"/>
      <c r="R378" s="35"/>
      <c r="S378" s="35"/>
      <c r="T378" s="35"/>
    </row>
    <row r="379" spans="1:28" ht="9.75" customHeight="1">
      <c r="D379" s="1418"/>
      <c r="E379" s="35"/>
      <c r="F379" s="35"/>
      <c r="G379" s="37"/>
      <c r="H379" s="35"/>
      <c r="I379" s="35"/>
      <c r="J379" s="35"/>
      <c r="K379" s="35"/>
      <c r="L379" s="35"/>
      <c r="M379" s="35"/>
      <c r="N379" s="35"/>
      <c r="O379" s="35"/>
      <c r="P379" s="35"/>
      <c r="Q379" s="35"/>
      <c r="R379" s="35"/>
      <c r="S379" s="35"/>
      <c r="T379" s="35"/>
    </row>
    <row r="380" spans="1:28" ht="13.5" customHeight="1">
      <c r="D380" s="2" t="s">
        <v>3121</v>
      </c>
      <c r="E380" s="35"/>
      <c r="F380" s="35"/>
      <c r="G380" s="37"/>
      <c r="H380" s="35"/>
      <c r="I380" s="35" t="s">
        <v>2413</v>
      </c>
      <c r="J380" s="35"/>
      <c r="K380" s="35"/>
      <c r="L380" s="35"/>
      <c r="M380" s="35"/>
      <c r="N380" s="35"/>
      <c r="O380" s="35"/>
      <c r="P380" s="35"/>
      <c r="Q380" s="35"/>
      <c r="R380" s="35"/>
      <c r="S380" s="35"/>
      <c r="T380" s="35"/>
    </row>
    <row r="381" spans="1:28" ht="13.5" customHeight="1">
      <c r="D381" s="2" t="s">
        <v>470</v>
      </c>
      <c r="E381" s="35"/>
      <c r="F381" s="35"/>
      <c r="G381" s="37"/>
      <c r="H381" s="35"/>
      <c r="I381" s="35" t="s">
        <v>120</v>
      </c>
      <c r="J381" s="35"/>
      <c r="K381" s="35"/>
      <c r="L381" s="35"/>
      <c r="M381" s="141" t="s">
        <v>560</v>
      </c>
      <c r="N381" s="35"/>
      <c r="O381" s="35"/>
      <c r="P381" s="35"/>
      <c r="Q381" s="35"/>
      <c r="R381" s="35"/>
      <c r="S381" s="35"/>
      <c r="T381" s="35"/>
    </row>
    <row r="382" spans="1:28" s="36" customFormat="1" ht="18" customHeight="1">
      <c r="B382" s="153" t="s">
        <v>489</v>
      </c>
      <c r="D382" s="35"/>
      <c r="E382" s="35"/>
      <c r="F382" s="37"/>
      <c r="G382" s="35"/>
      <c r="H382" s="35"/>
      <c r="I382" s="35"/>
      <c r="J382" s="35"/>
      <c r="K382" s="35"/>
      <c r="L382" s="35"/>
      <c r="M382" s="35"/>
      <c r="N382" s="35"/>
      <c r="O382" s="35"/>
      <c r="P382" s="35"/>
      <c r="Q382" s="35"/>
      <c r="R382" s="35"/>
      <c r="S382" s="35"/>
      <c r="T382" s="35"/>
    </row>
    <row r="383" spans="1:28" s="36" customFormat="1" ht="18" customHeight="1">
      <c r="B383" s="36" t="s">
        <v>422</v>
      </c>
      <c r="D383" s="154"/>
      <c r="J383" s="155"/>
    </row>
    <row r="384" spans="1:28" ht="13.5" customHeight="1">
      <c r="D384" s="3"/>
      <c r="H384" s="156" t="s">
        <v>427</v>
      </c>
      <c r="I384" s="157" t="str">
        <f>IF(G246&lt;&gt;"気体","kg","N㎥")</f>
        <v>kg</v>
      </c>
      <c r="J384" s="158" t="s">
        <v>428</v>
      </c>
    </row>
    <row r="385" spans="2:10" ht="30" customHeight="1">
      <c r="B385" s="1497" t="s">
        <v>423</v>
      </c>
      <c r="C385" s="1497"/>
      <c r="D385" s="1497" t="s">
        <v>424</v>
      </c>
      <c r="E385" s="1484" t="s">
        <v>425</v>
      </c>
      <c r="F385" s="1485"/>
      <c r="G385" s="1485"/>
      <c r="H385" s="1485"/>
      <c r="I385" s="1485"/>
      <c r="J385" s="1486"/>
    </row>
    <row r="386" spans="2:10" ht="30" customHeight="1">
      <c r="B386" s="1498"/>
      <c r="C386" s="1498"/>
      <c r="D386" s="1498"/>
      <c r="E386" s="134"/>
      <c r="F386" s="134"/>
      <c r="G386" s="134"/>
      <c r="H386" s="134"/>
      <c r="I386" s="134"/>
      <c r="J386" s="102" t="s">
        <v>426</v>
      </c>
    </row>
    <row r="387" spans="2:10" ht="30" customHeight="1">
      <c r="B387" s="1489" t="s">
        <v>429</v>
      </c>
      <c r="C387" s="1490"/>
      <c r="D387" s="135"/>
      <c r="E387" s="135"/>
      <c r="F387" s="135"/>
      <c r="G387" s="135"/>
      <c r="H387" s="135"/>
      <c r="I387" s="135"/>
      <c r="J387" s="136">
        <f t="shared" ref="J387:J401" si="2">SUM(E387:I387)</f>
        <v>0</v>
      </c>
    </row>
    <row r="388" spans="2:10" ht="30" customHeight="1">
      <c r="B388" s="1482" t="s">
        <v>430</v>
      </c>
      <c r="C388" s="1483"/>
      <c r="D388" s="137"/>
      <c r="E388" s="137"/>
      <c r="F388" s="137"/>
      <c r="G388" s="137"/>
      <c r="H388" s="137"/>
      <c r="I388" s="137"/>
      <c r="J388" s="138">
        <f t="shared" si="2"/>
        <v>0</v>
      </c>
    </row>
    <row r="389" spans="2:10" ht="30" customHeight="1">
      <c r="B389" s="1482" t="s">
        <v>431</v>
      </c>
      <c r="C389" s="1483"/>
      <c r="D389" s="137"/>
      <c r="E389" s="137"/>
      <c r="F389" s="137"/>
      <c r="G389" s="137"/>
      <c r="H389" s="137"/>
      <c r="I389" s="137"/>
      <c r="J389" s="138">
        <f t="shared" si="2"/>
        <v>0</v>
      </c>
    </row>
    <row r="390" spans="2:10" ht="30" customHeight="1">
      <c r="B390" s="1482" t="s">
        <v>432</v>
      </c>
      <c r="C390" s="1483"/>
      <c r="D390" s="137"/>
      <c r="E390" s="137"/>
      <c r="F390" s="137"/>
      <c r="G390" s="137"/>
      <c r="H390" s="137"/>
      <c r="I390" s="137"/>
      <c r="J390" s="138">
        <f t="shared" si="2"/>
        <v>0</v>
      </c>
    </row>
    <row r="391" spans="2:10" ht="30" customHeight="1">
      <c r="B391" s="1482" t="s">
        <v>433</v>
      </c>
      <c r="C391" s="1483"/>
      <c r="D391" s="137"/>
      <c r="E391" s="137"/>
      <c r="F391" s="137"/>
      <c r="G391" s="137"/>
      <c r="H391" s="137"/>
      <c r="I391" s="137"/>
      <c r="J391" s="138">
        <f t="shared" si="2"/>
        <v>0</v>
      </c>
    </row>
    <row r="392" spans="2:10" ht="30" customHeight="1">
      <c r="B392" s="1482" t="s">
        <v>434</v>
      </c>
      <c r="C392" s="1483"/>
      <c r="D392" s="137"/>
      <c r="E392" s="137"/>
      <c r="F392" s="137"/>
      <c r="G392" s="137"/>
      <c r="H392" s="137"/>
      <c r="I392" s="137"/>
      <c r="J392" s="138">
        <f t="shared" si="2"/>
        <v>0</v>
      </c>
    </row>
    <row r="393" spans="2:10" ht="30" customHeight="1">
      <c r="B393" s="1482" t="s">
        <v>435</v>
      </c>
      <c r="C393" s="1483"/>
      <c r="D393" s="137"/>
      <c r="E393" s="137"/>
      <c r="F393" s="137"/>
      <c r="G393" s="137"/>
      <c r="H393" s="137"/>
      <c r="I393" s="137"/>
      <c r="J393" s="138">
        <f t="shared" si="2"/>
        <v>0</v>
      </c>
    </row>
    <row r="394" spans="2:10" ht="30" customHeight="1">
      <c r="B394" s="1482" t="s">
        <v>436</v>
      </c>
      <c r="C394" s="1483"/>
      <c r="D394" s="137"/>
      <c r="E394" s="137"/>
      <c r="F394" s="137"/>
      <c r="G394" s="137"/>
      <c r="H394" s="137"/>
      <c r="I394" s="137"/>
      <c r="J394" s="138">
        <f t="shared" si="2"/>
        <v>0</v>
      </c>
    </row>
    <row r="395" spans="2:10" ht="30" customHeight="1">
      <c r="B395" s="1482" t="s">
        <v>437</v>
      </c>
      <c r="C395" s="1483"/>
      <c r="D395" s="137"/>
      <c r="E395" s="137"/>
      <c r="F395" s="137"/>
      <c r="G395" s="137"/>
      <c r="H395" s="137"/>
      <c r="I395" s="137"/>
      <c r="J395" s="138">
        <f t="shared" si="2"/>
        <v>0</v>
      </c>
    </row>
    <row r="396" spans="2:10" ht="30" customHeight="1">
      <c r="B396" s="1482" t="s">
        <v>438</v>
      </c>
      <c r="C396" s="1483"/>
      <c r="D396" s="137"/>
      <c r="E396" s="137"/>
      <c r="F396" s="137"/>
      <c r="G396" s="137"/>
      <c r="H396" s="137"/>
      <c r="I396" s="137"/>
      <c r="J396" s="138">
        <f t="shared" si="2"/>
        <v>0</v>
      </c>
    </row>
    <row r="397" spans="2:10" ht="30" customHeight="1">
      <c r="B397" s="1482" t="s">
        <v>439</v>
      </c>
      <c r="C397" s="1483"/>
      <c r="D397" s="137"/>
      <c r="E397" s="137"/>
      <c r="F397" s="137"/>
      <c r="G397" s="137"/>
      <c r="H397" s="137"/>
      <c r="I397" s="137"/>
      <c r="J397" s="138">
        <f t="shared" si="2"/>
        <v>0</v>
      </c>
    </row>
    <row r="398" spans="2:10" ht="30" customHeight="1">
      <c r="B398" s="1482" t="s">
        <v>440</v>
      </c>
      <c r="C398" s="1483"/>
      <c r="D398" s="137"/>
      <c r="E398" s="137"/>
      <c r="F398" s="137"/>
      <c r="G398" s="137"/>
      <c r="H398" s="137"/>
      <c r="I398" s="137"/>
      <c r="J398" s="138">
        <f t="shared" si="2"/>
        <v>0</v>
      </c>
    </row>
    <row r="399" spans="2:10" ht="30" customHeight="1">
      <c r="B399" s="1482" t="s">
        <v>441</v>
      </c>
      <c r="C399" s="1483"/>
      <c r="D399" s="137"/>
      <c r="E399" s="137"/>
      <c r="F399" s="137"/>
      <c r="G399" s="137"/>
      <c r="H399" s="137"/>
      <c r="I399" s="137"/>
      <c r="J399" s="138">
        <f t="shared" si="2"/>
        <v>0</v>
      </c>
    </row>
    <row r="400" spans="2:10" ht="30" customHeight="1">
      <c r="B400" s="1482" t="s">
        <v>442</v>
      </c>
      <c r="C400" s="1483"/>
      <c r="D400" s="137"/>
      <c r="E400" s="137"/>
      <c r="F400" s="137"/>
      <c r="G400" s="137"/>
      <c r="H400" s="137"/>
      <c r="I400" s="137"/>
      <c r="J400" s="138">
        <f t="shared" si="2"/>
        <v>0</v>
      </c>
    </row>
    <row r="401" spans="2:20" ht="30" customHeight="1">
      <c r="B401" s="1491" t="s">
        <v>443</v>
      </c>
      <c r="C401" s="1492"/>
      <c r="D401" s="139"/>
      <c r="E401" s="139"/>
      <c r="F401" s="139"/>
      <c r="G401" s="139"/>
      <c r="H401" s="139"/>
      <c r="I401" s="139"/>
      <c r="J401" s="140">
        <f t="shared" si="2"/>
        <v>0</v>
      </c>
    </row>
    <row r="402" spans="2:20" ht="13.5" customHeight="1"/>
    <row r="403" spans="2:20" ht="18" customHeight="1">
      <c r="C403" s="2" t="s">
        <v>444</v>
      </c>
      <c r="E403" s="25"/>
      <c r="F403" s="1487">
        <f>MAX(D387:D401)</f>
        <v>0</v>
      </c>
      <c r="G403" s="1487"/>
    </row>
    <row r="404" spans="2:20" ht="13.5" customHeight="1">
      <c r="F404" s="75"/>
      <c r="G404" s="75"/>
    </row>
    <row r="405" spans="2:20" ht="18" customHeight="1">
      <c r="C405" s="2" t="s">
        <v>445</v>
      </c>
      <c r="F405" s="1487">
        <f>MAX(J387:J401)</f>
        <v>0</v>
      </c>
      <c r="G405" s="1487"/>
      <c r="K405" s="50"/>
    </row>
    <row r="406" spans="2:20" ht="13.5" customHeight="1">
      <c r="F406" s="75"/>
      <c r="G406" s="75"/>
      <c r="K406" s="50"/>
    </row>
    <row r="407" spans="2:20" ht="18" customHeight="1">
      <c r="C407" s="2" t="s">
        <v>446</v>
      </c>
      <c r="F407" s="1488" t="str">
        <f>IF(D387="","",F405/F403*100)</f>
        <v/>
      </c>
      <c r="G407" s="1488"/>
      <c r="H407" s="2" t="s">
        <v>402</v>
      </c>
      <c r="K407" s="50"/>
    </row>
    <row r="408" spans="2:20" ht="13.5" customHeight="1">
      <c r="D408" s="35"/>
      <c r="E408" s="35"/>
      <c r="F408" s="37"/>
      <c r="G408" s="35"/>
      <c r="H408" s="35"/>
      <c r="I408" s="35"/>
      <c r="J408" s="35"/>
      <c r="K408" s="35"/>
      <c r="L408" s="35"/>
      <c r="M408" s="35"/>
      <c r="N408" s="35"/>
      <c r="O408" s="35"/>
      <c r="P408" s="35"/>
      <c r="Q408" s="35"/>
      <c r="R408" s="35"/>
      <c r="S408" s="35"/>
      <c r="T408" s="35"/>
    </row>
    <row r="409" spans="2:20" ht="13.5" customHeight="1">
      <c r="B409" s="2" t="s">
        <v>86</v>
      </c>
      <c r="C409" s="35"/>
      <c r="D409" s="35"/>
      <c r="E409" s="37"/>
      <c r="F409" s="35"/>
      <c r="G409" s="35"/>
      <c r="H409" s="35"/>
      <c r="I409" s="35"/>
      <c r="J409" s="35"/>
      <c r="K409" s="35"/>
      <c r="L409" s="35"/>
      <c r="M409" s="35"/>
      <c r="N409" s="35"/>
      <c r="O409" s="35"/>
      <c r="P409" s="35"/>
      <c r="Q409" s="35"/>
      <c r="R409" s="35"/>
      <c r="S409" s="35"/>
    </row>
    <row r="410" spans="2:20" ht="13.5" customHeight="1">
      <c r="C410" s="2" t="s">
        <v>420</v>
      </c>
      <c r="D410" s="35"/>
      <c r="E410" s="35"/>
      <c r="F410" s="37"/>
      <c r="G410" s="35"/>
      <c r="H410" s="35" t="s">
        <v>129</v>
      </c>
      <c r="I410" s="35"/>
      <c r="J410" s="35"/>
      <c r="K410" s="35"/>
      <c r="L410" s="35"/>
      <c r="M410" s="35"/>
      <c r="N410" s="35"/>
      <c r="O410" s="35"/>
      <c r="P410" s="35"/>
      <c r="Q410" s="35"/>
      <c r="R410" s="35"/>
      <c r="S410" s="35"/>
      <c r="T410" s="35"/>
    </row>
    <row r="411" spans="2:20" ht="13.5" customHeight="1">
      <c r="C411" s="2" t="s">
        <v>421</v>
      </c>
      <c r="D411" s="35"/>
      <c r="E411" s="35"/>
      <c r="F411" s="37"/>
      <c r="G411" s="35"/>
      <c r="H411" s="35" t="s">
        <v>511</v>
      </c>
      <c r="I411" s="35"/>
      <c r="J411" s="35"/>
      <c r="K411" s="35"/>
      <c r="L411" s="35"/>
      <c r="M411" s="35"/>
      <c r="N411" s="35"/>
      <c r="O411" s="35"/>
      <c r="P411" s="35"/>
      <c r="Q411" s="35"/>
      <c r="R411" s="35"/>
      <c r="S411" s="35"/>
      <c r="T411" s="35"/>
    </row>
    <row r="412" spans="2:20" ht="13.5" customHeight="1">
      <c r="D412" s="35"/>
      <c r="E412" s="35"/>
      <c r="F412" s="37"/>
      <c r="G412" s="35"/>
      <c r="H412" s="35"/>
      <c r="I412" s="35"/>
      <c r="J412" s="35"/>
      <c r="K412" s="35"/>
      <c r="L412" s="35"/>
      <c r="M412" s="35"/>
      <c r="N412" s="35"/>
      <c r="O412" s="35"/>
      <c r="P412" s="35"/>
      <c r="Q412" s="35"/>
      <c r="R412" s="35"/>
      <c r="S412" s="35"/>
      <c r="T412" s="35"/>
    </row>
    <row r="413" spans="2:20" ht="13.5" customHeight="1">
      <c r="D413" s="35"/>
      <c r="E413" s="35"/>
      <c r="F413" s="37"/>
      <c r="G413" s="35"/>
      <c r="H413" s="35"/>
      <c r="I413" s="35"/>
      <c r="J413" s="35"/>
      <c r="K413" s="35"/>
      <c r="L413" s="35"/>
      <c r="M413" s="35"/>
      <c r="N413" s="35"/>
      <c r="O413" s="35"/>
      <c r="P413" s="35"/>
      <c r="Q413" s="35"/>
      <c r="R413" s="35"/>
      <c r="S413" s="35"/>
      <c r="T413" s="35"/>
    </row>
    <row r="414" spans="2:20" ht="13.5" customHeight="1">
      <c r="D414" s="35"/>
      <c r="E414" s="35"/>
      <c r="F414" s="37"/>
      <c r="G414" s="35"/>
      <c r="H414" s="35"/>
      <c r="I414" s="35"/>
      <c r="J414" s="35"/>
      <c r="K414" s="35"/>
      <c r="L414" s="35"/>
      <c r="M414" s="35"/>
      <c r="N414" s="35"/>
      <c r="O414" s="35"/>
      <c r="P414" s="35"/>
      <c r="Q414" s="35"/>
      <c r="R414" s="35"/>
      <c r="S414" s="35"/>
      <c r="T414" s="35"/>
    </row>
    <row r="415" spans="2:20" ht="13.5" customHeight="1">
      <c r="D415" s="35"/>
      <c r="E415" s="35"/>
      <c r="F415" s="37"/>
      <c r="G415" s="35"/>
      <c r="H415" s="35"/>
      <c r="I415" s="35"/>
      <c r="J415" s="35"/>
      <c r="K415" s="35"/>
      <c r="L415" s="35"/>
      <c r="M415" s="35"/>
      <c r="N415" s="35"/>
      <c r="O415" s="35"/>
      <c r="P415" s="35"/>
      <c r="Q415" s="35"/>
      <c r="R415" s="35"/>
      <c r="S415" s="35"/>
      <c r="T415" s="35"/>
    </row>
    <row r="416" spans="2:20" ht="13.5" customHeight="1">
      <c r="D416" s="35"/>
      <c r="E416" s="35"/>
      <c r="F416" s="37"/>
      <c r="G416" s="35"/>
      <c r="H416" s="35"/>
      <c r="I416" s="35"/>
      <c r="J416" s="35"/>
      <c r="K416" s="35"/>
      <c r="L416" s="35"/>
      <c r="M416" s="35"/>
      <c r="N416" s="35"/>
      <c r="O416" s="35"/>
      <c r="P416" s="35"/>
      <c r="Q416" s="35"/>
      <c r="R416" s="35"/>
      <c r="S416" s="35"/>
      <c r="T416" s="35"/>
    </row>
    <row r="417" spans="2:20" ht="13.5" customHeight="1">
      <c r="D417" s="35"/>
      <c r="E417" s="35"/>
      <c r="F417" s="37"/>
      <c r="G417" s="35"/>
      <c r="H417" s="35"/>
      <c r="I417" s="35"/>
      <c r="J417" s="35"/>
      <c r="K417" s="35"/>
      <c r="L417" s="35"/>
      <c r="M417" s="35"/>
      <c r="N417" s="35"/>
      <c r="O417" s="35"/>
      <c r="P417" s="35"/>
      <c r="Q417" s="35"/>
      <c r="R417" s="35"/>
      <c r="S417" s="35"/>
      <c r="T417" s="35"/>
    </row>
    <row r="418" spans="2:20" ht="13.5" hidden="1" customHeight="1">
      <c r="D418" s="35"/>
      <c r="E418" s="35"/>
      <c r="F418" s="37"/>
      <c r="G418" s="35"/>
      <c r="H418" s="35"/>
      <c r="I418" s="35"/>
      <c r="J418" s="35"/>
      <c r="K418" s="35"/>
      <c r="L418" s="35"/>
      <c r="M418" s="35"/>
      <c r="N418" s="35"/>
      <c r="O418" s="35"/>
      <c r="P418" s="35"/>
      <c r="Q418" s="35"/>
      <c r="R418" s="35"/>
      <c r="S418" s="35"/>
      <c r="T418" s="35"/>
    </row>
    <row r="419" spans="2:20" ht="13.5" hidden="1" customHeight="1">
      <c r="D419" s="35"/>
      <c r="E419" s="35"/>
      <c r="F419" s="37"/>
      <c r="G419" s="35"/>
      <c r="H419" s="35"/>
      <c r="I419" s="35"/>
      <c r="J419" s="35"/>
      <c r="K419" s="35"/>
      <c r="L419" s="35"/>
      <c r="M419" s="35"/>
      <c r="N419" s="35"/>
      <c r="O419" s="35"/>
      <c r="P419" s="35"/>
      <c r="Q419" s="35"/>
      <c r="R419" s="35"/>
      <c r="S419" s="35"/>
      <c r="T419" s="35"/>
    </row>
    <row r="420" spans="2:20" ht="13.5" customHeight="1">
      <c r="B420" s="2" t="s">
        <v>498</v>
      </c>
      <c r="D420" s="35"/>
      <c r="E420" s="35"/>
      <c r="F420" s="37"/>
      <c r="G420" s="35"/>
      <c r="H420" s="35"/>
      <c r="I420" s="35"/>
      <c r="J420" s="35"/>
      <c r="K420" s="35"/>
      <c r="L420" s="35"/>
      <c r="M420" s="35"/>
      <c r="N420" s="35"/>
      <c r="O420" s="35"/>
      <c r="P420" s="35"/>
      <c r="Q420" s="35"/>
      <c r="R420" s="35"/>
      <c r="S420" s="35"/>
      <c r="T420" s="35"/>
    </row>
    <row r="421" spans="2:20" ht="18" customHeight="1">
      <c r="C421" s="2" t="s">
        <v>2452</v>
      </c>
      <c r="N421" s="35"/>
    </row>
    <row r="422" spans="2:20" ht="75" customHeight="1">
      <c r="D422" s="1211"/>
      <c r="E422" s="1219"/>
      <c r="F422" s="1219"/>
      <c r="G422" s="1219"/>
      <c r="H422" s="1219"/>
      <c r="I422" s="1219"/>
      <c r="J422" s="1220"/>
    </row>
    <row r="423" spans="2:20" ht="13.5" customHeight="1">
      <c r="D423" s="11"/>
      <c r="E423" s="11"/>
      <c r="F423" s="11"/>
      <c r="G423" s="11"/>
      <c r="H423" s="11"/>
      <c r="I423" s="11"/>
      <c r="J423" s="11"/>
    </row>
    <row r="424" spans="2:20">
      <c r="D424" s="2" t="s">
        <v>86</v>
      </c>
      <c r="E424" s="35"/>
    </row>
    <row r="425" spans="2:20">
      <c r="D425" s="2" t="s">
        <v>2411</v>
      </c>
      <c r="E425" s="35"/>
      <c r="G425" s="35" t="s">
        <v>2409</v>
      </c>
    </row>
    <row r="426" spans="2:20">
      <c r="D426" s="2" t="s">
        <v>2412</v>
      </c>
      <c r="E426" s="35"/>
      <c r="G426" s="35" t="s">
        <v>2410</v>
      </c>
    </row>
    <row r="428" spans="2:20" ht="18" customHeight="1">
      <c r="B428" s="2" t="s">
        <v>2390</v>
      </c>
    </row>
    <row r="429" spans="2:20">
      <c r="B429" s="2" t="s">
        <v>108</v>
      </c>
    </row>
    <row r="430" spans="2:20">
      <c r="C430" s="2" t="s">
        <v>3122</v>
      </c>
    </row>
    <row r="431" spans="2:20" ht="13.5" customHeight="1">
      <c r="O431" s="92"/>
    </row>
    <row r="432" spans="2:20" ht="13.5" customHeight="1">
      <c r="B432" s="2" t="s">
        <v>2391</v>
      </c>
      <c r="N432" s="92"/>
      <c r="O432" s="92"/>
    </row>
    <row r="433" spans="2:15" ht="18" customHeight="1">
      <c r="C433" s="2" t="s">
        <v>3122</v>
      </c>
      <c r="N433" s="92"/>
      <c r="O433" s="92"/>
    </row>
    <row r="434" spans="2:15">
      <c r="N434" s="92"/>
      <c r="O434" s="92"/>
    </row>
    <row r="435" spans="2:15">
      <c r="M435" s="92"/>
      <c r="N435" s="92"/>
      <c r="O435" s="92"/>
    </row>
    <row r="436" spans="2:15" ht="18" customHeight="1"/>
    <row r="440" spans="2:15">
      <c r="N440" s="92"/>
    </row>
    <row r="442" spans="2:15">
      <c r="N442" s="92"/>
      <c r="O442" s="92"/>
    </row>
    <row r="443" spans="2:15">
      <c r="M443" s="92"/>
    </row>
    <row r="444" spans="2:15">
      <c r="M444" s="92"/>
    </row>
    <row r="445" spans="2:15" ht="18" customHeight="1">
      <c r="B445" s="2" t="s">
        <v>2436</v>
      </c>
    </row>
    <row r="446" spans="2:15" ht="13.5" customHeight="1"/>
    <row r="447" spans="2:15" ht="13.5" customHeight="1">
      <c r="B447" s="2" t="s">
        <v>2449</v>
      </c>
    </row>
    <row r="448" spans="2:15" ht="30" customHeight="1">
      <c r="C448" s="1230" t="s">
        <v>3124</v>
      </c>
      <c r="D448" s="1230"/>
      <c r="E448" s="1230"/>
      <c r="F448" s="1230"/>
      <c r="G448" s="1230"/>
      <c r="H448" s="1230"/>
      <c r="I448" s="1230"/>
      <c r="J448" s="1230"/>
    </row>
    <row r="449" spans="3:10" ht="18" customHeight="1">
      <c r="C449" s="1230" t="s">
        <v>454</v>
      </c>
      <c r="D449" s="1230"/>
      <c r="E449" s="1230"/>
      <c r="F449" s="1230"/>
      <c r="G449" s="1230"/>
      <c r="H449" s="1230"/>
      <c r="I449" s="1230"/>
      <c r="J449" s="1230"/>
    </row>
    <row r="450" spans="3:10" ht="13.5" customHeight="1">
      <c r="C450" s="124"/>
      <c r="D450" s="125"/>
      <c r="E450" s="125"/>
      <c r="F450" s="125"/>
      <c r="G450" s="125"/>
      <c r="H450" s="125"/>
      <c r="I450" s="125"/>
      <c r="J450" s="126"/>
    </row>
    <row r="451" spans="3:10" ht="13.5" customHeight="1">
      <c r="C451" s="127"/>
      <c r="D451" s="128"/>
      <c r="E451" s="128"/>
      <c r="F451" s="128"/>
      <c r="G451" s="128"/>
      <c r="H451" s="128"/>
      <c r="I451" s="128"/>
      <c r="J451" s="129"/>
    </row>
    <row r="452" spans="3:10" ht="13.5" customHeight="1">
      <c r="C452" s="127"/>
      <c r="D452" s="128"/>
      <c r="E452" s="128"/>
      <c r="F452" s="128"/>
      <c r="G452" s="128"/>
      <c r="H452" s="128"/>
      <c r="I452" s="128"/>
      <c r="J452" s="129"/>
    </row>
    <row r="453" spans="3:10" ht="13.5" customHeight="1">
      <c r="C453" s="127"/>
      <c r="D453" s="128"/>
      <c r="E453" s="128"/>
      <c r="F453" s="128"/>
      <c r="G453" s="128"/>
      <c r="H453" s="128"/>
      <c r="I453" s="128"/>
      <c r="J453" s="129"/>
    </row>
    <row r="454" spans="3:10" ht="13.5" customHeight="1">
      <c r="C454" s="127"/>
      <c r="D454" s="128"/>
      <c r="E454" s="128"/>
      <c r="F454" s="128"/>
      <c r="G454" s="128"/>
      <c r="H454" s="128"/>
      <c r="I454" s="128"/>
      <c r="J454" s="129"/>
    </row>
    <row r="455" spans="3:10" ht="13.5" customHeight="1">
      <c r="C455" s="127"/>
      <c r="D455" s="128"/>
      <c r="E455" s="128"/>
      <c r="F455" s="128"/>
      <c r="G455" s="128"/>
      <c r="H455" s="128"/>
      <c r="I455" s="128"/>
      <c r="J455" s="129"/>
    </row>
    <row r="456" spans="3:10" ht="13.5" customHeight="1">
      <c r="C456" s="127"/>
      <c r="D456" s="128"/>
      <c r="E456" s="128"/>
      <c r="F456" s="128"/>
      <c r="G456" s="128"/>
      <c r="H456" s="128"/>
      <c r="I456" s="128"/>
      <c r="J456" s="129"/>
    </row>
    <row r="457" spans="3:10" ht="13.5" customHeight="1">
      <c r="C457" s="127"/>
      <c r="D457" s="128"/>
      <c r="E457" s="128"/>
      <c r="F457" s="128"/>
      <c r="G457" s="128"/>
      <c r="H457" s="128"/>
      <c r="I457" s="128"/>
      <c r="J457" s="129"/>
    </row>
    <row r="458" spans="3:10" ht="13.5" customHeight="1">
      <c r="C458" s="127"/>
      <c r="D458" s="128"/>
      <c r="E458" s="128"/>
      <c r="F458" s="128"/>
      <c r="G458" s="128"/>
      <c r="H458" s="128"/>
      <c r="I458" s="128"/>
      <c r="J458" s="129"/>
    </row>
    <row r="459" spans="3:10" ht="13.5" customHeight="1">
      <c r="C459" s="127"/>
      <c r="D459" s="128"/>
      <c r="E459" s="128"/>
      <c r="F459" s="128"/>
      <c r="G459" s="128"/>
      <c r="H459" s="128"/>
      <c r="I459" s="128"/>
      <c r="J459" s="129"/>
    </row>
    <row r="460" spans="3:10" ht="13.5" customHeight="1">
      <c r="C460" s="127"/>
      <c r="D460" s="128"/>
      <c r="E460" s="128"/>
      <c r="F460" s="128"/>
      <c r="G460" s="128"/>
      <c r="H460" s="128"/>
      <c r="I460" s="128"/>
      <c r="J460" s="129"/>
    </row>
    <row r="461" spans="3:10" ht="13.5" customHeight="1">
      <c r="C461" s="127"/>
      <c r="D461" s="128"/>
      <c r="E461" s="128"/>
      <c r="F461" s="128"/>
      <c r="G461" s="128"/>
      <c r="H461" s="128"/>
      <c r="I461" s="128"/>
      <c r="J461" s="129"/>
    </row>
    <row r="462" spans="3:10" ht="13.5" customHeight="1">
      <c r="C462" s="127"/>
      <c r="D462" s="128"/>
      <c r="E462" s="128"/>
      <c r="F462" s="128"/>
      <c r="G462" s="128"/>
      <c r="H462" s="128"/>
      <c r="I462" s="128"/>
      <c r="J462" s="129"/>
    </row>
    <row r="463" spans="3:10" ht="13.5" customHeight="1">
      <c r="C463" s="127"/>
      <c r="D463" s="128"/>
      <c r="E463" s="128"/>
      <c r="F463" s="128"/>
      <c r="G463" s="128"/>
      <c r="H463" s="128"/>
      <c r="I463" s="128"/>
      <c r="J463" s="129"/>
    </row>
    <row r="464" spans="3:10" ht="13.5" customHeight="1">
      <c r="C464" s="127"/>
      <c r="D464" s="128"/>
      <c r="E464" s="128"/>
      <c r="F464" s="128"/>
      <c r="G464" s="128"/>
      <c r="H464" s="128"/>
      <c r="I464" s="128"/>
      <c r="J464" s="129"/>
    </row>
    <row r="465" spans="3:10" ht="13.5" customHeight="1">
      <c r="C465" s="127"/>
      <c r="D465" s="128"/>
      <c r="E465" s="128"/>
      <c r="F465" s="128"/>
      <c r="G465" s="128"/>
      <c r="H465" s="128"/>
      <c r="I465" s="128"/>
      <c r="J465" s="129"/>
    </row>
    <row r="466" spans="3:10" ht="13.5" customHeight="1">
      <c r="C466" s="127"/>
      <c r="D466" s="128"/>
      <c r="E466" s="128"/>
      <c r="F466" s="128"/>
      <c r="G466" s="128"/>
      <c r="H466" s="128"/>
      <c r="I466" s="128"/>
      <c r="J466" s="129"/>
    </row>
    <row r="467" spans="3:10" ht="13.5" customHeight="1">
      <c r="C467" s="127"/>
      <c r="D467" s="128"/>
      <c r="E467" s="128"/>
      <c r="F467" s="128"/>
      <c r="G467" s="128"/>
      <c r="H467" s="128"/>
      <c r="I467" s="128"/>
      <c r="J467" s="129"/>
    </row>
    <row r="468" spans="3:10" ht="13.5" customHeight="1">
      <c r="C468" s="127"/>
      <c r="D468" s="128"/>
      <c r="E468" s="128"/>
      <c r="F468" s="128"/>
      <c r="G468" s="128"/>
      <c r="H468" s="128"/>
      <c r="I468" s="128"/>
      <c r="J468" s="129"/>
    </row>
    <row r="469" spans="3:10" ht="13.5" customHeight="1">
      <c r="C469" s="127"/>
      <c r="D469" s="128"/>
      <c r="E469" s="128"/>
      <c r="F469" s="128"/>
      <c r="G469" s="128"/>
      <c r="H469" s="128"/>
      <c r="I469" s="128"/>
      <c r="J469" s="129"/>
    </row>
    <row r="470" spans="3:10" ht="13.5" customHeight="1">
      <c r="C470" s="127"/>
      <c r="D470" s="128"/>
      <c r="E470" s="128"/>
      <c r="F470" s="128"/>
      <c r="G470" s="128"/>
      <c r="H470" s="128"/>
      <c r="I470" s="128"/>
      <c r="J470" s="129"/>
    </row>
    <row r="471" spans="3:10" ht="13.5" customHeight="1">
      <c r="C471" s="127"/>
      <c r="D471" s="128"/>
      <c r="E471" s="128"/>
      <c r="F471" s="128"/>
      <c r="G471" s="128"/>
      <c r="H471" s="128"/>
      <c r="I471" s="128"/>
      <c r="J471" s="129"/>
    </row>
    <row r="472" spans="3:10" ht="13.5" customHeight="1">
      <c r="C472" s="127"/>
      <c r="D472" s="128"/>
      <c r="E472" s="128"/>
      <c r="F472" s="128"/>
      <c r="G472" s="128"/>
      <c r="H472" s="128"/>
      <c r="I472" s="128"/>
      <c r="J472" s="129"/>
    </row>
    <row r="473" spans="3:10" ht="13.5" customHeight="1">
      <c r="C473" s="127"/>
      <c r="D473" s="128"/>
      <c r="E473" s="128"/>
      <c r="F473" s="128"/>
      <c r="G473" s="128"/>
      <c r="H473" s="128"/>
      <c r="I473" s="128"/>
      <c r="J473" s="129"/>
    </row>
    <row r="474" spans="3:10" ht="13.5" customHeight="1">
      <c r="C474" s="127"/>
      <c r="D474" s="128"/>
      <c r="E474" s="128"/>
      <c r="F474" s="128"/>
      <c r="G474" s="128"/>
      <c r="H474" s="128"/>
      <c r="I474" s="128"/>
      <c r="J474" s="129"/>
    </row>
    <row r="475" spans="3:10" ht="13.5" customHeight="1">
      <c r="C475" s="127"/>
      <c r="D475" s="128"/>
      <c r="E475" s="128"/>
      <c r="F475" s="128"/>
      <c r="G475" s="128"/>
      <c r="H475" s="128"/>
      <c r="I475" s="128"/>
      <c r="J475" s="129"/>
    </row>
    <row r="476" spans="3:10" ht="13.5" customHeight="1">
      <c r="C476" s="127"/>
      <c r="D476" s="128"/>
      <c r="E476" s="128"/>
      <c r="F476" s="128"/>
      <c r="G476" s="128"/>
      <c r="H476" s="128"/>
      <c r="I476" s="128"/>
      <c r="J476" s="129"/>
    </row>
    <row r="477" spans="3:10" ht="13.5" customHeight="1">
      <c r="C477" s="127"/>
      <c r="D477" s="128"/>
      <c r="E477" s="128"/>
      <c r="F477" s="128"/>
      <c r="G477" s="128"/>
      <c r="H477" s="128"/>
      <c r="I477" s="128"/>
      <c r="J477" s="129"/>
    </row>
    <row r="478" spans="3:10" ht="13.5" customHeight="1">
      <c r="C478" s="127"/>
      <c r="D478" s="128"/>
      <c r="E478" s="128"/>
      <c r="F478" s="128"/>
      <c r="G478" s="128"/>
      <c r="H478" s="128"/>
      <c r="I478" s="128"/>
      <c r="J478" s="129"/>
    </row>
    <row r="479" spans="3:10" ht="13.5" customHeight="1">
      <c r="C479" s="127"/>
      <c r="D479" s="128"/>
      <c r="E479" s="128"/>
      <c r="F479" s="128"/>
      <c r="G479" s="128"/>
      <c r="H479" s="128"/>
      <c r="I479" s="128"/>
      <c r="J479" s="129"/>
    </row>
    <row r="480" spans="3:10" ht="13.5" customHeight="1">
      <c r="C480" s="127"/>
      <c r="D480" s="128"/>
      <c r="E480" s="128"/>
      <c r="F480" s="128"/>
      <c r="G480" s="128"/>
      <c r="H480" s="128"/>
      <c r="I480" s="128"/>
      <c r="J480" s="129"/>
    </row>
    <row r="481" spans="2:10" ht="13.5" hidden="1" customHeight="1">
      <c r="C481" s="127"/>
      <c r="D481" s="128"/>
      <c r="E481" s="128"/>
      <c r="F481" s="128"/>
      <c r="G481" s="128"/>
      <c r="H481" s="128"/>
      <c r="I481" s="128"/>
      <c r="J481" s="129"/>
    </row>
    <row r="482" spans="2:10" ht="13.5" hidden="1" customHeight="1">
      <c r="C482" s="127"/>
      <c r="D482" s="128"/>
      <c r="E482" s="128"/>
      <c r="F482" s="128"/>
      <c r="G482" s="128"/>
      <c r="H482" s="128"/>
      <c r="I482" s="128"/>
      <c r="J482" s="129"/>
    </row>
    <row r="483" spans="2:10" ht="13.5" customHeight="1">
      <c r="C483" s="127"/>
      <c r="D483" s="128"/>
      <c r="E483" s="128"/>
      <c r="F483" s="128"/>
      <c r="G483" s="128"/>
      <c r="H483" s="128"/>
      <c r="I483" s="128"/>
      <c r="J483" s="129"/>
    </row>
    <row r="484" spans="2:10" ht="13.5" customHeight="1">
      <c r="C484" s="127"/>
      <c r="D484" s="128"/>
      <c r="E484" s="128"/>
      <c r="F484" s="128"/>
      <c r="G484" s="128"/>
      <c r="H484" s="128"/>
      <c r="I484" s="128"/>
      <c r="J484" s="129"/>
    </row>
    <row r="485" spans="2:10" ht="13.5" customHeight="1">
      <c r="C485" s="127"/>
      <c r="D485" s="128"/>
      <c r="E485" s="128"/>
      <c r="F485" s="128"/>
      <c r="G485" s="128"/>
      <c r="H485" s="128"/>
      <c r="I485" s="128"/>
      <c r="J485" s="129"/>
    </row>
    <row r="486" spans="2:10" ht="13.5" customHeight="1">
      <c r="C486" s="127"/>
      <c r="D486" s="128"/>
      <c r="E486" s="128"/>
      <c r="F486" s="128"/>
      <c r="G486" s="128"/>
      <c r="H486" s="128"/>
      <c r="I486" s="128"/>
      <c r="J486" s="129"/>
    </row>
    <row r="487" spans="2:10" ht="13.5" customHeight="1">
      <c r="C487" s="130"/>
      <c r="D487" s="131"/>
      <c r="E487" s="131"/>
      <c r="F487" s="131"/>
      <c r="G487" s="131"/>
      <c r="H487" s="131"/>
      <c r="I487" s="131"/>
      <c r="J487" s="132"/>
    </row>
    <row r="488" spans="2:10" ht="13.5" customHeight="1"/>
    <row r="489" spans="2:10" ht="13.5" customHeight="1"/>
    <row r="490" spans="2:10" ht="13.5" customHeight="1">
      <c r="B490" s="2" t="s">
        <v>128</v>
      </c>
    </row>
    <row r="491" spans="2:10" ht="13.5" customHeight="1">
      <c r="C491" s="1392"/>
      <c r="D491" s="1408"/>
      <c r="E491" s="1408"/>
      <c r="F491" s="1408"/>
      <c r="G491" s="1408"/>
      <c r="H491" s="1408"/>
      <c r="I491" s="1408"/>
      <c r="J491" s="1409"/>
    </row>
    <row r="492" spans="2:10" ht="13.5" customHeight="1">
      <c r="C492" s="1410"/>
      <c r="D492" s="1411"/>
      <c r="E492" s="1411"/>
      <c r="F492" s="1411"/>
      <c r="G492" s="1411"/>
      <c r="H492" s="1411"/>
      <c r="I492" s="1411"/>
      <c r="J492" s="1412"/>
    </row>
    <row r="493" spans="2:10" ht="13.5" customHeight="1">
      <c r="C493" s="1410"/>
      <c r="D493" s="1411"/>
      <c r="E493" s="1411"/>
      <c r="F493" s="1411"/>
      <c r="G493" s="1411"/>
      <c r="H493" s="1411"/>
      <c r="I493" s="1411"/>
      <c r="J493" s="1412"/>
    </row>
    <row r="494" spans="2:10" ht="13.5" customHeight="1">
      <c r="C494" s="1410"/>
      <c r="D494" s="1411"/>
      <c r="E494" s="1411"/>
      <c r="F494" s="1411"/>
      <c r="G494" s="1411"/>
      <c r="H494" s="1411"/>
      <c r="I494" s="1411"/>
      <c r="J494" s="1412"/>
    </row>
    <row r="495" spans="2:10" ht="13.5" customHeight="1">
      <c r="C495" s="1410"/>
      <c r="D495" s="1411"/>
      <c r="E495" s="1411"/>
      <c r="F495" s="1411"/>
      <c r="G495" s="1411"/>
      <c r="H495" s="1411"/>
      <c r="I495" s="1411"/>
      <c r="J495" s="1412"/>
    </row>
    <row r="496" spans="2:10" ht="13.5" customHeight="1">
      <c r="C496" s="1410"/>
      <c r="D496" s="1411"/>
      <c r="E496" s="1411"/>
      <c r="F496" s="1411"/>
      <c r="G496" s="1411"/>
      <c r="H496" s="1411"/>
      <c r="I496" s="1411"/>
      <c r="J496" s="1412"/>
    </row>
    <row r="497" spans="2:23" ht="13.5" customHeight="1">
      <c r="C497" s="1410"/>
      <c r="D497" s="1411"/>
      <c r="E497" s="1411"/>
      <c r="F497" s="1411"/>
      <c r="G497" s="1411"/>
      <c r="H497" s="1411"/>
      <c r="I497" s="1411"/>
      <c r="J497" s="1412"/>
    </row>
    <row r="498" spans="2:23" ht="13.5" customHeight="1">
      <c r="C498" s="1410"/>
      <c r="D498" s="1411"/>
      <c r="E498" s="1411"/>
      <c r="F498" s="1411"/>
      <c r="G498" s="1411"/>
      <c r="H498" s="1411"/>
      <c r="I498" s="1411"/>
      <c r="J498" s="1412"/>
    </row>
    <row r="499" spans="2:23" ht="13.5" customHeight="1">
      <c r="C499" s="1410"/>
      <c r="D499" s="1411"/>
      <c r="E499" s="1411"/>
      <c r="F499" s="1411"/>
      <c r="G499" s="1411"/>
      <c r="H499" s="1411"/>
      <c r="I499" s="1411"/>
      <c r="J499" s="1412"/>
    </row>
    <row r="500" spans="2:23" ht="13.5" customHeight="1">
      <c r="C500" s="1413"/>
      <c r="D500" s="1414"/>
      <c r="E500" s="1414"/>
      <c r="F500" s="1414"/>
      <c r="G500" s="1414"/>
      <c r="H500" s="1414"/>
      <c r="I500" s="1414"/>
      <c r="J500" s="1415"/>
    </row>
    <row r="501" spans="2:23" ht="13.5" customHeight="1">
      <c r="C501" s="2" t="s">
        <v>514</v>
      </c>
    </row>
    <row r="502" spans="2:23" ht="13.5" customHeight="1"/>
    <row r="503" spans="2:23" ht="13.5" hidden="1" customHeight="1"/>
    <row r="504" spans="2:23" ht="18" customHeight="1">
      <c r="B504" s="144" t="s">
        <v>2437</v>
      </c>
      <c r="C504" s="4"/>
      <c r="U504" s="4"/>
      <c r="V504" s="3"/>
      <c r="W504" s="3"/>
    </row>
    <row r="505" spans="2:23" ht="13.5" customHeight="1">
      <c r="B505" s="144"/>
      <c r="C505" s="4"/>
      <c r="U505" s="4"/>
      <c r="V505" s="3"/>
      <c r="W505" s="3"/>
    </row>
    <row r="506" spans="2:23">
      <c r="B506" s="9" t="s">
        <v>130</v>
      </c>
      <c r="S506" s="3"/>
      <c r="T506" s="3"/>
    </row>
    <row r="507" spans="2:23" ht="15.9" customHeight="1">
      <c r="C507" s="46" t="s">
        <v>134</v>
      </c>
      <c r="D507" s="46"/>
      <c r="E507" s="46"/>
      <c r="F507" s="46"/>
      <c r="G507" s="46"/>
      <c r="H507" s="46"/>
      <c r="I507" s="46"/>
      <c r="J507" s="46"/>
      <c r="K507" s="46"/>
      <c r="L507" s="46"/>
      <c r="O507" s="46"/>
      <c r="P507" s="46"/>
      <c r="Q507" s="46"/>
      <c r="R507" s="46"/>
      <c r="S507" s="3"/>
      <c r="T507" s="3"/>
    </row>
    <row r="508" spans="2:23" ht="15.9" customHeight="1">
      <c r="C508" s="46" t="s">
        <v>133</v>
      </c>
      <c r="D508" s="46"/>
      <c r="E508" s="46"/>
      <c r="F508" s="46"/>
      <c r="G508" s="46"/>
      <c r="H508" s="46"/>
      <c r="I508" s="46"/>
      <c r="J508" s="46"/>
      <c r="K508" s="46"/>
      <c r="L508" s="46"/>
      <c r="M508" s="46"/>
      <c r="O508" s="46"/>
      <c r="P508" s="46"/>
      <c r="Q508" s="46"/>
      <c r="R508" s="46"/>
      <c r="S508" s="3"/>
      <c r="T508" s="3"/>
    </row>
    <row r="509" spans="2:23" ht="15.9" customHeight="1">
      <c r="C509" s="45" t="s">
        <v>119</v>
      </c>
      <c r="E509" s="45"/>
      <c r="L509" s="3"/>
      <c r="M509" s="46"/>
      <c r="N509" s="46"/>
    </row>
    <row r="510" spans="2:23" ht="15.9" customHeight="1">
      <c r="C510" s="45" t="s">
        <v>2414</v>
      </c>
      <c r="E510" s="45"/>
      <c r="L510" s="3"/>
      <c r="M510" s="3"/>
      <c r="N510" s="46"/>
    </row>
    <row r="511" spans="2:23" ht="7.5" customHeight="1">
      <c r="C511" s="45"/>
      <c r="E511" s="45"/>
      <c r="L511" s="3"/>
      <c r="M511" s="3"/>
    </row>
    <row r="512" spans="2:23" ht="30" customHeight="1">
      <c r="B512" s="1071" t="s">
        <v>116</v>
      </c>
      <c r="C512" s="1072"/>
      <c r="D512" s="1240"/>
      <c r="E512" s="47" t="s">
        <v>117</v>
      </c>
      <c r="F512" s="1050" t="s">
        <v>118</v>
      </c>
      <c r="G512" s="1051"/>
      <c r="H512" s="1051"/>
      <c r="I512" s="1051"/>
      <c r="J512" s="1083"/>
      <c r="M512" s="3"/>
    </row>
    <row r="513" spans="2:27" ht="49.5" customHeight="1">
      <c r="B513" s="1208" t="s">
        <v>114</v>
      </c>
      <c r="C513" s="1217"/>
      <c r="D513" s="1218"/>
      <c r="E513" s="133"/>
      <c r="F513" s="1211"/>
      <c r="G513" s="1219"/>
      <c r="H513" s="1219"/>
      <c r="I513" s="1219"/>
      <c r="J513" s="1220"/>
      <c r="L513" s="50" t="str">
        <f>IF(E513="","←【事項の有無】が選択されていません。必ず選択してください",IF(F513=" ","",""))</f>
        <v>←【事項の有無】が選択されていません。必ず選択してください</v>
      </c>
    </row>
    <row r="514" spans="2:27" ht="50.1" customHeight="1">
      <c r="B514" s="1074" t="s">
        <v>111</v>
      </c>
      <c r="C514" s="1215"/>
      <c r="D514" s="1224"/>
      <c r="E514" s="133"/>
      <c r="F514" s="1211"/>
      <c r="G514" s="1219"/>
      <c r="H514" s="1219"/>
      <c r="I514" s="1219"/>
      <c r="J514" s="1220"/>
      <c r="L514" s="50" t="str">
        <f>IF(E514="","←【事項の有無】が選択されていません。必ず選択してください",IF(F514=" ","",""))</f>
        <v>←【事項の有無】が選択されていません。必ず選択してください</v>
      </c>
    </row>
    <row r="515" spans="2:27" ht="50.1" customHeight="1">
      <c r="B515" s="1074" t="s">
        <v>112</v>
      </c>
      <c r="C515" s="1215"/>
      <c r="D515" s="1224"/>
      <c r="E515" s="133"/>
      <c r="F515" s="1211"/>
      <c r="G515" s="1219"/>
      <c r="H515" s="1219"/>
      <c r="I515" s="1219"/>
      <c r="J515" s="1220"/>
      <c r="L515" s="50" t="str">
        <f t="shared" ref="L515:L518" si="3">IF(E515="","←【事項の有無】が選択されていません。必ず選択してください",IF(F515=" ","",""))</f>
        <v>←【事項の有無】が選択されていません。必ず選択してください</v>
      </c>
    </row>
    <row r="516" spans="2:27" ht="50.1" customHeight="1">
      <c r="B516" s="1208" t="s">
        <v>115</v>
      </c>
      <c r="C516" s="1217"/>
      <c r="D516" s="1218"/>
      <c r="E516" s="133"/>
      <c r="F516" s="1211"/>
      <c r="G516" s="1219"/>
      <c r="H516" s="1219"/>
      <c r="I516" s="1219"/>
      <c r="J516" s="1220"/>
      <c r="L516" s="50" t="str">
        <f t="shared" si="3"/>
        <v>←【事項の有無】が選択されていません。必ず選択してください</v>
      </c>
    </row>
    <row r="517" spans="2:27" ht="50.1" customHeight="1">
      <c r="B517" s="1208" t="s">
        <v>556</v>
      </c>
      <c r="C517" s="1217"/>
      <c r="D517" s="1218"/>
      <c r="E517" s="133"/>
      <c r="F517" s="1461"/>
      <c r="G517" s="1462"/>
      <c r="H517" s="1462"/>
      <c r="I517" s="1462"/>
      <c r="J517" s="1463"/>
      <c r="L517" s="50" t="str">
        <f t="shared" si="3"/>
        <v>←【事項の有無】が選択されていません。必ず選択してください</v>
      </c>
    </row>
    <row r="518" spans="2:27" ht="50.1" customHeight="1">
      <c r="B518" s="1208" t="s">
        <v>113</v>
      </c>
      <c r="C518" s="1217"/>
      <c r="D518" s="1218"/>
      <c r="E518" s="133"/>
      <c r="F518" s="1211"/>
      <c r="G518" s="1219"/>
      <c r="H518" s="1219"/>
      <c r="I518" s="1219"/>
      <c r="J518" s="1220"/>
      <c r="L518" s="50" t="str">
        <f t="shared" si="3"/>
        <v>←【事項の有無】が選択されていません。必ず選択してください</v>
      </c>
    </row>
    <row r="519" spans="2:27" ht="13.5" customHeight="1">
      <c r="C519" s="11"/>
      <c r="D519" s="11"/>
      <c r="E519" s="11"/>
      <c r="F519" s="11"/>
      <c r="G519" s="11"/>
      <c r="H519" s="11"/>
      <c r="I519" s="11"/>
      <c r="J519" s="11"/>
    </row>
    <row r="521" spans="2:27">
      <c r="B521" s="2" t="s">
        <v>131</v>
      </c>
    </row>
    <row r="522" spans="2:27" ht="84" customHeight="1">
      <c r="B522" s="1419"/>
      <c r="C522" s="1390"/>
      <c r="D522" s="1390"/>
      <c r="E522" s="1390"/>
      <c r="F522" s="1390"/>
      <c r="G522" s="1390"/>
      <c r="H522" s="1390"/>
      <c r="I522" s="1390"/>
      <c r="J522" s="1391"/>
    </row>
    <row r="524" spans="2:27" ht="18" customHeight="1">
      <c r="B524" s="2" t="s">
        <v>132</v>
      </c>
    </row>
    <row r="525" spans="2:27">
      <c r="C525" s="2" t="s">
        <v>2460</v>
      </c>
      <c r="L525" s="50"/>
      <c r="M525" s="50"/>
      <c r="N525" s="50"/>
      <c r="O525" s="50"/>
      <c r="P525" s="50"/>
      <c r="Q525" s="50"/>
      <c r="R525" s="50"/>
      <c r="S525" s="50"/>
      <c r="T525" s="50"/>
      <c r="U525" s="50"/>
      <c r="V525" s="50"/>
      <c r="W525" s="50"/>
      <c r="X525" s="50"/>
      <c r="Y525" s="27"/>
      <c r="Z525" s="27"/>
      <c r="AA525" s="27"/>
    </row>
    <row r="526" spans="2:27" ht="36" customHeight="1">
      <c r="B526" s="1208" t="s">
        <v>126</v>
      </c>
      <c r="C526" s="1075"/>
      <c r="D526" s="1075"/>
      <c r="E526" s="1209"/>
      <c r="F526" s="1210"/>
      <c r="G526" s="1210"/>
      <c r="H526" s="1210"/>
      <c r="I526" s="1210"/>
      <c r="J526" s="1210"/>
      <c r="L526" s="50"/>
      <c r="M526" s="50"/>
      <c r="N526" s="50"/>
      <c r="O526" s="50"/>
      <c r="P526" s="50"/>
      <c r="Q526" s="50"/>
      <c r="R526" s="50"/>
      <c r="S526" s="50"/>
      <c r="T526" s="50"/>
      <c r="U526" s="50"/>
      <c r="V526" s="50"/>
      <c r="W526" s="50"/>
      <c r="X526" s="50"/>
      <c r="Y526" s="27"/>
      <c r="Z526" s="27"/>
      <c r="AA526" s="27"/>
    </row>
    <row r="527" spans="2:27" ht="36" customHeight="1">
      <c r="B527" s="1208" t="s">
        <v>2389</v>
      </c>
      <c r="C527" s="1075"/>
      <c r="D527" s="1075"/>
      <c r="E527" s="1209"/>
      <c r="F527" s="1211"/>
      <c r="G527" s="1212"/>
      <c r="H527" s="1212"/>
      <c r="I527" s="1212"/>
      <c r="J527" s="1213"/>
      <c r="L527" s="50"/>
      <c r="M527" s="50"/>
      <c r="N527" s="50"/>
      <c r="O527" s="50"/>
      <c r="P527" s="50"/>
      <c r="Q527" s="50"/>
      <c r="R527" s="50"/>
      <c r="S527" s="50"/>
      <c r="T527" s="50"/>
      <c r="U527" s="50"/>
      <c r="V527" s="50"/>
      <c r="W527" s="50"/>
      <c r="X527" s="50"/>
      <c r="Y527" s="27"/>
      <c r="Z527" s="27"/>
      <c r="AA527" s="27"/>
    </row>
    <row r="528" spans="2:27" ht="36" customHeight="1">
      <c r="B528" s="1208" t="s">
        <v>127</v>
      </c>
      <c r="C528" s="1075"/>
      <c r="D528" s="1075"/>
      <c r="E528" s="1209"/>
      <c r="F528" s="1210"/>
      <c r="G528" s="1210"/>
      <c r="H528" s="1210"/>
      <c r="I528" s="1210"/>
      <c r="J528" s="1210"/>
      <c r="L528" s="50"/>
      <c r="M528" s="50"/>
      <c r="N528" s="50"/>
      <c r="O528" s="50"/>
      <c r="P528" s="50"/>
      <c r="Q528" s="50"/>
      <c r="R528" s="50"/>
      <c r="S528" s="50"/>
      <c r="T528" s="50"/>
      <c r="U528" s="50"/>
      <c r="V528" s="50"/>
      <c r="W528" s="50"/>
      <c r="X528" s="50"/>
      <c r="Y528" s="27"/>
      <c r="Z528" s="27"/>
      <c r="AA528" s="27"/>
    </row>
    <row r="530" spans="1:11">
      <c r="C530" s="2" t="s">
        <v>2459</v>
      </c>
    </row>
    <row r="531" spans="1:11" ht="36" customHeight="1">
      <c r="B531" s="1208" t="s">
        <v>558</v>
      </c>
      <c r="C531" s="1075"/>
      <c r="D531" s="1075"/>
      <c r="E531" s="1209"/>
      <c r="F531" s="1210"/>
      <c r="G531" s="1210"/>
      <c r="H531" s="1210"/>
      <c r="I531" s="1210"/>
      <c r="J531" s="1210"/>
    </row>
    <row r="532" spans="1:11" ht="36" customHeight="1">
      <c r="B532" s="1208" t="s">
        <v>2389</v>
      </c>
      <c r="C532" s="1075"/>
      <c r="D532" s="1075"/>
      <c r="E532" s="1209"/>
      <c r="F532" s="1210"/>
      <c r="G532" s="1210"/>
      <c r="H532" s="1210"/>
      <c r="I532" s="1210"/>
      <c r="J532" s="1210"/>
    </row>
    <row r="533" spans="1:11" ht="36" customHeight="1">
      <c r="B533" s="1208" t="s">
        <v>127</v>
      </c>
      <c r="C533" s="1075"/>
      <c r="D533" s="1075"/>
      <c r="E533" s="1209"/>
      <c r="F533" s="1210"/>
      <c r="G533" s="1210"/>
      <c r="H533" s="1210"/>
      <c r="I533" s="1210"/>
      <c r="J533" s="1210"/>
    </row>
    <row r="534" spans="1:11" ht="9.6" customHeight="1"/>
    <row r="535" spans="1:11">
      <c r="B535" s="2" t="s">
        <v>559</v>
      </c>
    </row>
    <row r="536" spans="1:11" ht="36" customHeight="1">
      <c r="B536" s="1208" t="s">
        <v>557</v>
      </c>
      <c r="C536" s="1075"/>
      <c r="D536" s="1209"/>
      <c r="E536" s="1215"/>
      <c r="F536" s="1209"/>
      <c r="G536" s="1216"/>
      <c r="H536" s="1192"/>
      <c r="I536" s="1032"/>
      <c r="J536" s="1125"/>
    </row>
    <row r="537" spans="1:11" ht="7.2" customHeight="1">
      <c r="H537" s="221"/>
      <c r="I537" s="49"/>
    </row>
    <row r="538" spans="1:11" hidden="1"/>
    <row r="540" spans="1:11" ht="36" customHeight="1">
      <c r="A540" s="162"/>
      <c r="B540" s="1204" t="s">
        <v>2512</v>
      </c>
      <c r="C540" s="1204"/>
      <c r="D540" s="1204"/>
      <c r="E540" s="1204"/>
      <c r="F540" s="1204"/>
      <c r="G540" s="1204"/>
      <c r="H540" s="1204"/>
      <c r="I540" s="1204"/>
      <c r="J540" s="1204"/>
      <c r="K540" s="162"/>
    </row>
  </sheetData>
  <sheetProtection algorithmName="SHA-512" hashValue="gb0F1+28T+ArjX3VQN+Vwb96i79hX8XmpeEWkt5LEV4ClO0F4568ALgpjoDqjfsX5r3aZNveZeGjZb3/l/2CUQ==" saltValue="Bt82HwY87vxecRSraqb1Lw==" spinCount="100000" sheet="1" formatCells="0"/>
  <mergeCells count="508">
    <mergeCell ref="G340:I340"/>
    <mergeCell ref="D325:F325"/>
    <mergeCell ref="G325:I325"/>
    <mergeCell ref="G156:I156"/>
    <mergeCell ref="G145:I145"/>
    <mergeCell ref="G136:I136"/>
    <mergeCell ref="G127:I127"/>
    <mergeCell ref="G116:I116"/>
    <mergeCell ref="G125:I125"/>
    <mergeCell ref="G160:I160"/>
    <mergeCell ref="G169:I169"/>
    <mergeCell ref="G223:I223"/>
    <mergeCell ref="G144:I144"/>
    <mergeCell ref="G191:I191"/>
    <mergeCell ref="G162:I162"/>
    <mergeCell ref="G194:I194"/>
    <mergeCell ref="G117:I117"/>
    <mergeCell ref="G163:I163"/>
    <mergeCell ref="D236:F236"/>
    <mergeCell ref="G244:I244"/>
    <mergeCell ref="G251:I251"/>
    <mergeCell ref="G260:I260"/>
    <mergeCell ref="G267:I267"/>
    <mergeCell ref="D227:F227"/>
    <mergeCell ref="D252:F252"/>
    <mergeCell ref="B540:J540"/>
    <mergeCell ref="D333:F333"/>
    <mergeCell ref="D314:F314"/>
    <mergeCell ref="D303:F303"/>
    <mergeCell ref="C353:D353"/>
    <mergeCell ref="C354:D354"/>
    <mergeCell ref="D362:F362"/>
    <mergeCell ref="G362:H362"/>
    <mergeCell ref="G373:H373"/>
    <mergeCell ref="G375:H375"/>
    <mergeCell ref="B516:D516"/>
    <mergeCell ref="F516:J516"/>
    <mergeCell ref="F514:J514"/>
    <mergeCell ref="C491:J500"/>
    <mergeCell ref="B512:D512"/>
    <mergeCell ref="F512:J512"/>
    <mergeCell ref="G333:I333"/>
    <mergeCell ref="D360:F360"/>
    <mergeCell ref="G360:H360"/>
    <mergeCell ref="D343:F343"/>
    <mergeCell ref="D344:F344"/>
    <mergeCell ref="B385:C386"/>
    <mergeCell ref="D385:D386"/>
    <mergeCell ref="B15:D16"/>
    <mergeCell ref="E15:J15"/>
    <mergeCell ref="E16:J16"/>
    <mergeCell ref="B17:D17"/>
    <mergeCell ref="E17:F17"/>
    <mergeCell ref="G17:H17"/>
    <mergeCell ref="I17:J17"/>
    <mergeCell ref="F23:G23"/>
    <mergeCell ref="H23:J23"/>
    <mergeCell ref="N220:P221"/>
    <mergeCell ref="D239:F239"/>
    <mergeCell ref="D269:F269"/>
    <mergeCell ref="D272:F272"/>
    <mergeCell ref="D284:F284"/>
    <mergeCell ref="D287:F287"/>
    <mergeCell ref="D294:F294"/>
    <mergeCell ref="D280:F280"/>
    <mergeCell ref="D281:F281"/>
    <mergeCell ref="D283:F283"/>
    <mergeCell ref="D273:F273"/>
    <mergeCell ref="D275:F275"/>
    <mergeCell ref="D265:F265"/>
    <mergeCell ref="D268:F268"/>
    <mergeCell ref="D262:F262"/>
    <mergeCell ref="D288:F288"/>
    <mergeCell ref="M224:M225"/>
    <mergeCell ref="D241:F241"/>
    <mergeCell ref="G241:I241"/>
    <mergeCell ref="D248:F248"/>
    <mergeCell ref="G279:I279"/>
    <mergeCell ref="D286:F286"/>
    <mergeCell ref="G286:I286"/>
    <mergeCell ref="D276:F276"/>
    <mergeCell ref="B387:C387"/>
    <mergeCell ref="G364:H364"/>
    <mergeCell ref="A369:K370"/>
    <mergeCell ref="B389:C389"/>
    <mergeCell ref="B390:C390"/>
    <mergeCell ref="B391:C391"/>
    <mergeCell ref="B515:D515"/>
    <mergeCell ref="F515:J515"/>
    <mergeCell ref="C349:D349"/>
    <mergeCell ref="C350:D350"/>
    <mergeCell ref="B388:C388"/>
    <mergeCell ref="D378:D379"/>
    <mergeCell ref="B398:C398"/>
    <mergeCell ref="B399:C399"/>
    <mergeCell ref="B400:C400"/>
    <mergeCell ref="B401:C401"/>
    <mergeCell ref="F403:G403"/>
    <mergeCell ref="D340:F340"/>
    <mergeCell ref="D341:F341"/>
    <mergeCell ref="B513:D513"/>
    <mergeCell ref="F513:J513"/>
    <mergeCell ref="B514:D514"/>
    <mergeCell ref="B392:C392"/>
    <mergeCell ref="B393:C393"/>
    <mergeCell ref="B394:C394"/>
    <mergeCell ref="D422:J422"/>
    <mergeCell ref="B395:C395"/>
    <mergeCell ref="E385:J385"/>
    <mergeCell ref="C377:E377"/>
    <mergeCell ref="C357:D357"/>
    <mergeCell ref="C358:D358"/>
    <mergeCell ref="D364:F364"/>
    <mergeCell ref="C351:D351"/>
    <mergeCell ref="C352:D352"/>
    <mergeCell ref="C448:J448"/>
    <mergeCell ref="C449:J449"/>
    <mergeCell ref="B396:C396"/>
    <mergeCell ref="B397:C397"/>
    <mergeCell ref="G342:I342"/>
    <mergeCell ref="F405:G405"/>
    <mergeCell ref="F407:G407"/>
    <mergeCell ref="G339:I339"/>
    <mergeCell ref="C355:D355"/>
    <mergeCell ref="C356:D356"/>
    <mergeCell ref="D203:F203"/>
    <mergeCell ref="G203:I203"/>
    <mergeCell ref="D204:F204"/>
    <mergeCell ref="G204:I204"/>
    <mergeCell ref="D318:F318"/>
    <mergeCell ref="D330:F330"/>
    <mergeCell ref="D326:F326"/>
    <mergeCell ref="D327:F327"/>
    <mergeCell ref="D238:F238"/>
    <mergeCell ref="D243:F243"/>
    <mergeCell ref="D245:F245"/>
    <mergeCell ref="D246:F246"/>
    <mergeCell ref="D249:F249"/>
    <mergeCell ref="D334:F334"/>
    <mergeCell ref="G227:I227"/>
    <mergeCell ref="D228:F228"/>
    <mergeCell ref="G228:I228"/>
    <mergeCell ref="D229:F229"/>
    <mergeCell ref="G229:I229"/>
    <mergeCell ref="D250:F250"/>
    <mergeCell ref="D336:F336"/>
    <mergeCell ref="D311:F311"/>
    <mergeCell ref="D313:F313"/>
    <mergeCell ref="D297:F297"/>
    <mergeCell ref="D304:F304"/>
    <mergeCell ref="D306:F306"/>
    <mergeCell ref="D307:F307"/>
    <mergeCell ref="D310:F310"/>
    <mergeCell ref="D279:F279"/>
    <mergeCell ref="D339:F339"/>
    <mergeCell ref="D337:F337"/>
    <mergeCell ref="D290:F290"/>
    <mergeCell ref="D291:F291"/>
    <mergeCell ref="D293:F293"/>
    <mergeCell ref="D302:F302"/>
    <mergeCell ref="D329:F329"/>
    <mergeCell ref="D320:F320"/>
    <mergeCell ref="D321:F321"/>
    <mergeCell ref="D298:F298"/>
    <mergeCell ref="D317:F317"/>
    <mergeCell ref="D295:F295"/>
    <mergeCell ref="D309:F309"/>
    <mergeCell ref="D316:F316"/>
    <mergeCell ref="D332:F332"/>
    <mergeCell ref="G272:I272"/>
    <mergeCell ref="D149:F149"/>
    <mergeCell ref="G149:I149"/>
    <mergeCell ref="D184:F184"/>
    <mergeCell ref="G184:I184"/>
    <mergeCell ref="D194:F194"/>
    <mergeCell ref="D196:F196"/>
    <mergeCell ref="G196:I196"/>
    <mergeCell ref="D199:F199"/>
    <mergeCell ref="G248:I248"/>
    <mergeCell ref="D257:F257"/>
    <mergeCell ref="D258:F258"/>
    <mergeCell ref="D259:F259"/>
    <mergeCell ref="G257:I257"/>
    <mergeCell ref="D264:F264"/>
    <mergeCell ref="D271:F271"/>
    <mergeCell ref="D191:F191"/>
    <mergeCell ref="G271:I271"/>
    <mergeCell ref="D200:F200"/>
    <mergeCell ref="G200:I200"/>
    <mergeCell ref="D202:F202"/>
    <mergeCell ref="G202:I202"/>
    <mergeCell ref="D253:F253"/>
    <mergeCell ref="D242:F242"/>
    <mergeCell ref="D192:F192"/>
    <mergeCell ref="G192:I192"/>
    <mergeCell ref="D266:F266"/>
    <mergeCell ref="D261:F261"/>
    <mergeCell ref="G265:I265"/>
    <mergeCell ref="G235:I235"/>
    <mergeCell ref="G242:I242"/>
    <mergeCell ref="G249:I249"/>
    <mergeCell ref="G258:I258"/>
    <mergeCell ref="D234:F234"/>
    <mergeCell ref="G234:I234"/>
    <mergeCell ref="G264:I264"/>
    <mergeCell ref="D201:F201"/>
    <mergeCell ref="D230:F230"/>
    <mergeCell ref="G230:I230"/>
    <mergeCell ref="D219:E219"/>
    <mergeCell ref="G199:I199"/>
    <mergeCell ref="D195:F195"/>
    <mergeCell ref="G195:I195"/>
    <mergeCell ref="G219:I219"/>
    <mergeCell ref="D235:F235"/>
    <mergeCell ref="D198:F198"/>
    <mergeCell ref="G198:I198"/>
    <mergeCell ref="D223:F223"/>
    <mergeCell ref="D143:F143"/>
    <mergeCell ref="G143:I143"/>
    <mergeCell ref="D135:F135"/>
    <mergeCell ref="G135:I135"/>
    <mergeCell ref="D137:F137"/>
    <mergeCell ref="D173:F173"/>
    <mergeCell ref="G177:I177"/>
    <mergeCell ref="D169:F169"/>
    <mergeCell ref="G139:I139"/>
    <mergeCell ref="D140:F140"/>
    <mergeCell ref="G140:I140"/>
    <mergeCell ref="D144:F144"/>
    <mergeCell ref="D147:F147"/>
    <mergeCell ref="G147:I147"/>
    <mergeCell ref="D148:F148"/>
    <mergeCell ref="G148:I148"/>
    <mergeCell ref="D146:F146"/>
    <mergeCell ref="G146:I146"/>
    <mergeCell ref="D153:F153"/>
    <mergeCell ref="G153:I153"/>
    <mergeCell ref="D162:F162"/>
    <mergeCell ref="D160:F160"/>
    <mergeCell ref="D176:F176"/>
    <mergeCell ref="G168:I168"/>
    <mergeCell ref="D61:F61"/>
    <mergeCell ref="G61:I61"/>
    <mergeCell ref="D62:F62"/>
    <mergeCell ref="G62:I62"/>
    <mergeCell ref="D59:F59"/>
    <mergeCell ref="G59:I59"/>
    <mergeCell ref="D66:F66"/>
    <mergeCell ref="G66:I66"/>
    <mergeCell ref="D75:F75"/>
    <mergeCell ref="G75:I75"/>
    <mergeCell ref="G69:I69"/>
    <mergeCell ref="G70:I70"/>
    <mergeCell ref="G67:I67"/>
    <mergeCell ref="D68:F68"/>
    <mergeCell ref="G68:I68"/>
    <mergeCell ref="D71:F71"/>
    <mergeCell ref="G71:I71"/>
    <mergeCell ref="D69:F69"/>
    <mergeCell ref="D72:F72"/>
    <mergeCell ref="G72:I72"/>
    <mergeCell ref="D70:F70"/>
    <mergeCell ref="D73:F73"/>
    <mergeCell ref="G73:I73"/>
    <mergeCell ref="D44:F44"/>
    <mergeCell ref="G44:I44"/>
    <mergeCell ref="D45:F45"/>
    <mergeCell ref="D47:F47"/>
    <mergeCell ref="G47:I47"/>
    <mergeCell ref="D58:F58"/>
    <mergeCell ref="G58:I58"/>
    <mergeCell ref="G45:I45"/>
    <mergeCell ref="D46:F46"/>
    <mergeCell ref="G46:I46"/>
    <mergeCell ref="D51:F51"/>
    <mergeCell ref="G51:I51"/>
    <mergeCell ref="D52:F52"/>
    <mergeCell ref="G52:I52"/>
    <mergeCell ref="B3:J3"/>
    <mergeCell ref="C7:E7"/>
    <mergeCell ref="F7:J7"/>
    <mergeCell ref="C8:E8"/>
    <mergeCell ref="C9:E9"/>
    <mergeCell ref="F9:J9"/>
    <mergeCell ref="I10:J10"/>
    <mergeCell ref="F8:G8"/>
    <mergeCell ref="H8:I8"/>
    <mergeCell ref="C10:E10"/>
    <mergeCell ref="F10:G10"/>
    <mergeCell ref="B14:D14"/>
    <mergeCell ref="E14:J14"/>
    <mergeCell ref="B522:J522"/>
    <mergeCell ref="B531:E531"/>
    <mergeCell ref="C21:E21"/>
    <mergeCell ref="F21:J21"/>
    <mergeCell ref="C28:E28"/>
    <mergeCell ref="F28:G28"/>
    <mergeCell ref="C25:D25"/>
    <mergeCell ref="C22:E22"/>
    <mergeCell ref="F22:J22"/>
    <mergeCell ref="C23:E23"/>
    <mergeCell ref="C24:E24"/>
    <mergeCell ref="F24:G24"/>
    <mergeCell ref="H24:J24"/>
    <mergeCell ref="G25:J25"/>
    <mergeCell ref="C29:E29"/>
    <mergeCell ref="F29:G29"/>
    <mergeCell ref="B26:B27"/>
    <mergeCell ref="C26:D27"/>
    <mergeCell ref="F26:J26"/>
    <mergeCell ref="F27:J27"/>
    <mergeCell ref="D40:E40"/>
    <mergeCell ref="D67:F67"/>
    <mergeCell ref="M369:T370"/>
    <mergeCell ref="D371:F371"/>
    <mergeCell ref="G371:H371"/>
    <mergeCell ref="D116:F116"/>
    <mergeCell ref="D127:F127"/>
    <mergeCell ref="D136:F136"/>
    <mergeCell ref="D145:F145"/>
    <mergeCell ref="D156:F156"/>
    <mergeCell ref="D165:F165"/>
    <mergeCell ref="D174:F174"/>
    <mergeCell ref="D185:F185"/>
    <mergeCell ref="D193:F193"/>
    <mergeCell ref="D154:F154"/>
    <mergeCell ref="G154:I154"/>
    <mergeCell ref="D155:F155"/>
    <mergeCell ref="G155:I155"/>
    <mergeCell ref="D157:F157"/>
    <mergeCell ref="G157:I157"/>
    <mergeCell ref="G137:I137"/>
    <mergeCell ref="D129:F129"/>
    <mergeCell ref="G129:I129"/>
    <mergeCell ref="D130:F130"/>
    <mergeCell ref="G130:I130"/>
    <mergeCell ref="D163:F163"/>
    <mergeCell ref="B532:E532"/>
    <mergeCell ref="B533:E533"/>
    <mergeCell ref="B536:D536"/>
    <mergeCell ref="E536:F536"/>
    <mergeCell ref="G536:H536"/>
    <mergeCell ref="I536:J536"/>
    <mergeCell ref="B517:D517"/>
    <mergeCell ref="F517:J517"/>
    <mergeCell ref="F531:J531"/>
    <mergeCell ref="F532:J532"/>
    <mergeCell ref="F533:J533"/>
    <mergeCell ref="B526:E526"/>
    <mergeCell ref="F526:J526"/>
    <mergeCell ref="B527:E527"/>
    <mergeCell ref="F527:J527"/>
    <mergeCell ref="B528:E528"/>
    <mergeCell ref="F528:J528"/>
    <mergeCell ref="B518:D518"/>
    <mergeCell ref="F518:J518"/>
    <mergeCell ref="D76:F76"/>
    <mergeCell ref="G76:I76"/>
    <mergeCell ref="D79:F79"/>
    <mergeCell ref="D97:F97"/>
    <mergeCell ref="G97:I97"/>
    <mergeCell ref="D95:F95"/>
    <mergeCell ref="G95:I95"/>
    <mergeCell ref="D77:F77"/>
    <mergeCell ref="G77:I77"/>
    <mergeCell ref="D80:F80"/>
    <mergeCell ref="D78:F78"/>
    <mergeCell ref="G86:I86"/>
    <mergeCell ref="D82:F82"/>
    <mergeCell ref="G82:I82"/>
    <mergeCell ref="G80:I80"/>
    <mergeCell ref="G87:I87"/>
    <mergeCell ref="D86:F86"/>
    <mergeCell ref="G89:I89"/>
    <mergeCell ref="D90:F90"/>
    <mergeCell ref="G90:I90"/>
    <mergeCell ref="D96:F96"/>
    <mergeCell ref="G78:I78"/>
    <mergeCell ref="G79:I79"/>
    <mergeCell ref="G96:I96"/>
    <mergeCell ref="G107:I107"/>
    <mergeCell ref="G98:I98"/>
    <mergeCell ref="G101:I101"/>
    <mergeCell ref="D110:F110"/>
    <mergeCell ref="G110:I110"/>
    <mergeCell ref="D111:F111"/>
    <mergeCell ref="G111:I111"/>
    <mergeCell ref="D81:F81"/>
    <mergeCell ref="G81:I81"/>
    <mergeCell ref="D109:F109"/>
    <mergeCell ref="G109:I109"/>
    <mergeCell ref="D100:F100"/>
    <mergeCell ref="G100:I100"/>
    <mergeCell ref="D101:F101"/>
    <mergeCell ref="G106:I106"/>
    <mergeCell ref="D105:F105"/>
    <mergeCell ref="G105:I105"/>
    <mergeCell ref="D106:F106"/>
    <mergeCell ref="D108:F108"/>
    <mergeCell ref="G108:I108"/>
    <mergeCell ref="D107:F107"/>
    <mergeCell ref="D102:F102"/>
    <mergeCell ref="D84:F84"/>
    <mergeCell ref="G84:I84"/>
    <mergeCell ref="G85:I85"/>
    <mergeCell ref="D91:F91"/>
    <mergeCell ref="G91:I91"/>
    <mergeCell ref="D88:F88"/>
    <mergeCell ref="G88:I88"/>
    <mergeCell ref="D85:F85"/>
    <mergeCell ref="D104:F104"/>
    <mergeCell ref="G104:I104"/>
    <mergeCell ref="G102:I102"/>
    <mergeCell ref="D87:F87"/>
    <mergeCell ref="D99:F99"/>
    <mergeCell ref="G99:I99"/>
    <mergeCell ref="D89:F89"/>
    <mergeCell ref="D98:F98"/>
    <mergeCell ref="D113:F113"/>
    <mergeCell ref="G113:I113"/>
    <mergeCell ref="D171:F171"/>
    <mergeCell ref="G171:I171"/>
    <mergeCell ref="D182:F182"/>
    <mergeCell ref="G182:I182"/>
    <mergeCell ref="D114:F114"/>
    <mergeCell ref="G114:I114"/>
    <mergeCell ref="D115:F115"/>
    <mergeCell ref="G115:I115"/>
    <mergeCell ref="D117:F117"/>
    <mergeCell ref="D164:F164"/>
    <mergeCell ref="G164:I164"/>
    <mergeCell ref="D166:F166"/>
    <mergeCell ref="G166:I166"/>
    <mergeCell ref="G173:I173"/>
    <mergeCell ref="D175:F175"/>
    <mergeCell ref="G175:I175"/>
    <mergeCell ref="D167:F167"/>
    <mergeCell ref="G167:I167"/>
    <mergeCell ref="D168:F168"/>
    <mergeCell ref="G158:I158"/>
    <mergeCell ref="D159:F159"/>
    <mergeCell ref="G159:I159"/>
    <mergeCell ref="G176:I176"/>
    <mergeCell ref="D177:F177"/>
    <mergeCell ref="G188:I188"/>
    <mergeCell ref="D188:F188"/>
    <mergeCell ref="G185:I185"/>
    <mergeCell ref="G174:I174"/>
    <mergeCell ref="G165:I165"/>
    <mergeCell ref="D178:F178"/>
    <mergeCell ref="G178:I178"/>
    <mergeCell ref="D186:F186"/>
    <mergeCell ref="D183:F183"/>
    <mergeCell ref="G183:I183"/>
    <mergeCell ref="G187:I187"/>
    <mergeCell ref="D172:F172"/>
    <mergeCell ref="G172:I172"/>
    <mergeCell ref="G186:I186"/>
    <mergeCell ref="D187:F187"/>
    <mergeCell ref="D118:F118"/>
    <mergeCell ref="G118:I118"/>
    <mergeCell ref="D119:F119"/>
    <mergeCell ref="G119:I119"/>
    <mergeCell ref="D120:F120"/>
    <mergeCell ref="G120:I120"/>
    <mergeCell ref="D138:F138"/>
    <mergeCell ref="G138:I138"/>
    <mergeCell ref="D125:F125"/>
    <mergeCell ref="D126:F126"/>
    <mergeCell ref="G126:I126"/>
    <mergeCell ref="D128:F128"/>
    <mergeCell ref="D134:F134"/>
    <mergeCell ref="G134:I134"/>
    <mergeCell ref="D131:F131"/>
    <mergeCell ref="G131:I131"/>
    <mergeCell ref="G335:I335"/>
    <mergeCell ref="G317:I317"/>
    <mergeCell ref="G326:I326"/>
    <mergeCell ref="G293:I293"/>
    <mergeCell ref="G302:I302"/>
    <mergeCell ref="G309:I309"/>
    <mergeCell ref="G310:I310"/>
    <mergeCell ref="D124:F124"/>
    <mergeCell ref="G124:I124"/>
    <mergeCell ref="D133:F133"/>
    <mergeCell ref="G133:I133"/>
    <mergeCell ref="D142:F142"/>
    <mergeCell ref="G142:I142"/>
    <mergeCell ref="G128:I128"/>
    <mergeCell ref="D139:F139"/>
    <mergeCell ref="G237:I237"/>
    <mergeCell ref="G274:I274"/>
    <mergeCell ref="G282:I282"/>
    <mergeCell ref="G289:I289"/>
    <mergeCell ref="G296:I296"/>
    <mergeCell ref="G305:I305"/>
    <mergeCell ref="D190:F190"/>
    <mergeCell ref="G190:I190"/>
    <mergeCell ref="D158:F158"/>
    <mergeCell ref="G280:I280"/>
    <mergeCell ref="G287:I287"/>
    <mergeCell ref="G294:I294"/>
    <mergeCell ref="G303:I303"/>
    <mergeCell ref="G316:I316"/>
    <mergeCell ref="G332:I332"/>
    <mergeCell ref="G312:I312"/>
    <mergeCell ref="G319:I319"/>
    <mergeCell ref="G328:I328"/>
  </mergeCells>
  <phoneticPr fontId="29"/>
  <conditionalFormatting sqref="F513:J516 F518:J518">
    <cfRule type="expression" dxfId="5" priority="3" stopIfTrue="1">
      <formula>$E513="無"</formula>
    </cfRule>
  </conditionalFormatting>
  <dataValidations count="5">
    <dataValidation type="list" allowBlank="1" showInputMessage="1" showErrorMessage="1" sqref="E513:E518" xr:uid="{00000000-0002-0000-1300-000000000000}">
      <formula1>"有,無"</formula1>
    </dataValidation>
    <dataValidation type="list" allowBlank="1" showInputMessage="1" showErrorMessage="1" sqref="G70:I70 G79:I79 G88:I88" xr:uid="{00000000-0002-0000-1300-000001000000}">
      <formula1>"蒸気タービン方式,ガスタービン方式"</formula1>
    </dataValidation>
    <dataValidation type="list" allowBlank="1" showInputMessage="1" showErrorMessage="1" sqref="G44:I44" xr:uid="{00000000-0002-0000-1300-000002000000}">
      <formula1>"バイオマスコージェベレーション設備（熱電併給),バイオマス発電設備"</formula1>
    </dataValidation>
    <dataValidation type="list" allowBlank="1" showInputMessage="1" showErrorMessage="1" sqref="G228:I228" xr:uid="{00000000-0002-0000-1300-000003000000}">
      <formula1>"固形,液体,気体"</formula1>
    </dataValidation>
    <dataValidation type="list" allowBlank="1" showInputMessage="1" showErrorMessage="1" sqref="G219:I219" xr:uid="{00000000-0002-0000-1300-000004000000}">
      <formula1>"メタン発酵方式,メタン発酵方式以外"</formula1>
    </dataValidation>
  </dataValidations>
  <pageMargins left="0.70866141732283472" right="0.70866141732283472" top="0.74803149606299213" bottom="0.74803149606299213" header="0.31496062992125984" footer="0.31496062992125984"/>
  <pageSetup paperSize="9" orientation="portrait" blackAndWhite="1" r:id="rId1"/>
  <rowBreaks count="13" manualBreakCount="13">
    <brk id="35" max="10" man="1"/>
    <brk id="83" max="10" man="1"/>
    <brk id="122" max="10" man="1"/>
    <brk id="169" max="10" man="1"/>
    <brk id="214" max="10" man="1"/>
    <brk id="263" max="10" man="1"/>
    <brk id="314" max="10" man="1"/>
    <brk id="346" max="10" man="1"/>
    <brk id="381" max="10" man="1"/>
    <brk id="419" max="10" man="1"/>
    <brk id="444" max="10" man="1"/>
    <brk id="503" max="10" man="1"/>
    <brk id="529" max="10" man="1"/>
  </rowBreaks>
  <ignoredErrors>
    <ignoredError sqref="F21 F22:J22 F25:J25 G26:J26 G27:J2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655" r:id="rId4" name="Check Box 1007">
              <controlPr defaultSize="0" autoFill="0" autoLine="0" autoPict="0">
                <anchor moveWithCells="1">
                  <from>
                    <xdr:col>4</xdr:col>
                    <xdr:colOff>91440</xdr:colOff>
                    <xdr:row>535</xdr:row>
                    <xdr:rowOff>106680</xdr:rowOff>
                  </from>
                  <to>
                    <xdr:col>5</xdr:col>
                    <xdr:colOff>15240</xdr:colOff>
                    <xdr:row>535</xdr:row>
                    <xdr:rowOff>342900</xdr:rowOff>
                  </to>
                </anchor>
              </controlPr>
            </control>
          </mc:Choice>
        </mc:AlternateContent>
        <mc:AlternateContent xmlns:mc="http://schemas.openxmlformats.org/markup-compatibility/2006">
          <mc:Choice Requires="x14">
            <control shapeId="28656" r:id="rId5" name="Check Box 1008">
              <controlPr defaultSize="0" autoFill="0" autoLine="0" autoPict="0">
                <anchor moveWithCells="1">
                  <from>
                    <xdr:col>4</xdr:col>
                    <xdr:colOff>655320</xdr:colOff>
                    <xdr:row>535</xdr:row>
                    <xdr:rowOff>114300</xdr:rowOff>
                  </from>
                  <to>
                    <xdr:col>5</xdr:col>
                    <xdr:colOff>579120</xdr:colOff>
                    <xdr:row>535</xdr:row>
                    <xdr:rowOff>350520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C97EC310-1153-46ED-9B97-C27D7C365179}">
            <xm:f>'第4(太陽光）'!$E476="無"</xm:f>
            <x14:dxf>
              <numFmt numFmtId="188" formatCode="[&lt;=999]000;[&lt;=9999]000\-00;000\-0000"/>
              <fill>
                <patternFill patternType="mediumGray">
                  <bgColor theme="0" tint="-0.14996795556505021"/>
                </patternFill>
              </fill>
            </x14:dxf>
          </x14:cfRule>
          <xm:sqref>F517:J517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B331"/>
  <sheetViews>
    <sheetView showGridLines="0" showZeros="0" view="pageBreakPreview" topLeftCell="A10" zoomScaleNormal="100" zoomScaleSheetLayoutView="100" workbookViewId="0"/>
  </sheetViews>
  <sheetFormatPr defaultColWidth="9" defaultRowHeight="13.2"/>
  <cols>
    <col min="1" max="1" width="1.109375" style="2" customWidth="1"/>
    <col min="2" max="2" width="2.6640625" style="2" customWidth="1"/>
    <col min="3" max="3" width="2.44140625" style="2" customWidth="1"/>
    <col min="4" max="10" width="10.6640625" style="2" customWidth="1"/>
    <col min="11" max="11" width="1.44140625" style="2" customWidth="1"/>
    <col min="12" max="12" width="2.21875" style="2" customWidth="1"/>
    <col min="13" max="13" width="36.33203125" style="2" customWidth="1"/>
    <col min="14" max="16384" width="9" style="2"/>
  </cols>
  <sheetData>
    <row r="1" spans="2:13">
      <c r="B1" s="1" t="s">
        <v>2857</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2858</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493"/>
      <c r="G15" s="1493"/>
      <c r="H15" s="1493"/>
      <c r="I15" s="1493"/>
      <c r="J15" s="1494"/>
    </row>
    <row r="16" spans="2:13" ht="24" customHeight="1">
      <c r="B16" s="1364"/>
      <c r="C16" s="1365"/>
      <c r="D16" s="1365"/>
      <c r="E16" s="1369">
        <f>基本情報!E64</f>
        <v>0</v>
      </c>
      <c r="F16" s="1495"/>
      <c r="G16" s="1495"/>
      <c r="H16" s="1495"/>
      <c r="I16" s="1495"/>
      <c r="J16" s="1496"/>
    </row>
    <row r="17" spans="2:13" ht="35.1" customHeight="1">
      <c r="B17" s="1357" t="s">
        <v>54</v>
      </c>
      <c r="C17" s="1358"/>
      <c r="D17" s="1358"/>
      <c r="E17" s="1372">
        <f>基本情報!E49</f>
        <v>0</v>
      </c>
      <c r="F17" s="1336"/>
      <c r="G17" s="1336">
        <f>基本情報!E52</f>
        <v>0</v>
      </c>
      <c r="H17" s="1336"/>
      <c r="I17" s="1336">
        <f>基本情報!E54</f>
        <v>0</v>
      </c>
      <c r="J17" s="1337"/>
    </row>
    <row r="20" spans="2:13" ht="21" customHeight="1">
      <c r="B20" s="2" t="s">
        <v>540</v>
      </c>
    </row>
    <row r="21" spans="2:13" ht="13.5" customHeight="1">
      <c r="B21" s="14"/>
      <c r="C21" s="1344" t="s">
        <v>460</v>
      </c>
      <c r="D21" s="1344"/>
      <c r="E21" s="1345"/>
      <c r="F21" s="1346" t="str">
        <f>基本情報!E5</f>
        <v/>
      </c>
      <c r="G21" s="1347"/>
      <c r="H21" s="1347"/>
      <c r="I21" s="1347"/>
      <c r="J21" s="1348"/>
    </row>
    <row r="22" spans="2:13" ht="24" customHeight="1">
      <c r="B22" s="16"/>
      <c r="C22" s="1333" t="s">
        <v>461</v>
      </c>
      <c r="D22" s="1333"/>
      <c r="E22" s="1334"/>
      <c r="F22" s="1349">
        <f>基本情報!E6</f>
        <v>0</v>
      </c>
      <c r="G22" s="1350"/>
      <c r="H22" s="1350"/>
      <c r="I22" s="1350"/>
      <c r="J22" s="1351"/>
    </row>
    <row r="23" spans="2:13" ht="13.5" customHeight="1">
      <c r="B23" s="14"/>
      <c r="C23" s="1344" t="s">
        <v>460</v>
      </c>
      <c r="D23" s="1344"/>
      <c r="E23" s="1345"/>
      <c r="F23" s="1346" t="str">
        <f>ASC(PHONETIC(基本情報!E9))</f>
        <v/>
      </c>
      <c r="G23" s="1352"/>
      <c r="H23" s="1347" t="str">
        <f>ASC(PHONETIC(基本情報!E11))</f>
        <v/>
      </c>
      <c r="I23" s="1352"/>
      <c r="J23" s="1353"/>
    </row>
    <row r="24" spans="2:13" ht="24" customHeight="1">
      <c r="B24" s="16"/>
      <c r="C24" s="1333" t="s">
        <v>462</v>
      </c>
      <c r="D24" s="1333"/>
      <c r="E24" s="1334"/>
      <c r="F24" s="1354">
        <f>基本情報!E9</f>
        <v>0</v>
      </c>
      <c r="G24" s="1355"/>
      <c r="H24" s="1355">
        <f>基本情報!E11</f>
        <v>0</v>
      </c>
      <c r="I24" s="1355"/>
      <c r="J24" s="1356"/>
    </row>
    <row r="25" spans="2:13" ht="30" customHeight="1">
      <c r="B25" s="16"/>
      <c r="C25" s="1326" t="s">
        <v>555</v>
      </c>
      <c r="D25" s="1326"/>
      <c r="E25" s="104"/>
      <c r="F25" s="191">
        <f>基本情報!E7</f>
        <v>0</v>
      </c>
      <c r="G25" s="1327">
        <f>基本情報!E8</f>
        <v>0</v>
      </c>
      <c r="H25" s="1131"/>
      <c r="I25" s="1131"/>
      <c r="J25" s="1328"/>
    </row>
    <row r="26" spans="2:13" ht="30" hidden="1" customHeight="1">
      <c r="B26" s="15"/>
      <c r="C26" s="1326" t="s">
        <v>2859</v>
      </c>
      <c r="D26" s="1326"/>
      <c r="E26" s="1339"/>
      <c r="F26" s="1514">
        <f>[6]基本情報!E18</f>
        <v>0</v>
      </c>
      <c r="G26" s="1515"/>
      <c r="H26" s="1515"/>
      <c r="I26" s="1515"/>
      <c r="J26" s="1516"/>
      <c r="M26" s="7"/>
    </row>
    <row r="27" spans="2:13" ht="24" customHeight="1">
      <c r="B27" s="1329"/>
      <c r="C27" s="1331" t="s">
        <v>465</v>
      </c>
      <c r="D27" s="1332"/>
      <c r="E27" s="105" t="s">
        <v>64</v>
      </c>
      <c r="F27" s="1335">
        <f>基本情報!E18</f>
        <v>0</v>
      </c>
      <c r="G27" s="1336"/>
      <c r="H27" s="1336"/>
      <c r="I27" s="1336"/>
      <c r="J27" s="1337"/>
    </row>
    <row r="28" spans="2:13" ht="24" customHeight="1">
      <c r="B28" s="1330"/>
      <c r="C28" s="1333"/>
      <c r="D28" s="1334"/>
      <c r="E28" s="105" t="s">
        <v>65</v>
      </c>
      <c r="F28" s="1335">
        <f>基本情報!E19</f>
        <v>0</v>
      </c>
      <c r="G28" s="1327"/>
      <c r="H28" s="1327"/>
      <c r="I28" s="1327"/>
      <c r="J28" s="1338"/>
    </row>
    <row r="29" spans="2:13" ht="30" customHeight="1">
      <c r="B29" s="15"/>
      <c r="C29" s="1326" t="s">
        <v>463</v>
      </c>
      <c r="D29" s="1326"/>
      <c r="E29" s="1339"/>
      <c r="F29" s="1340">
        <f>'第4（ﾊﾞｲｵﾏｽ発電)'!F28:G28</f>
        <v>0</v>
      </c>
      <c r="G29" s="1341"/>
      <c r="H29" s="33" t="s">
        <v>2507</v>
      </c>
      <c r="I29" s="192"/>
      <c r="J29" s="39"/>
      <c r="K29" s="30"/>
      <c r="L29" s="30"/>
    </row>
    <row r="30" spans="2:13" ht="30" customHeight="1">
      <c r="B30" s="15"/>
      <c r="C30" s="1326" t="s">
        <v>464</v>
      </c>
      <c r="D30" s="1326"/>
      <c r="E30" s="1339"/>
      <c r="F30" s="1342">
        <f>'第4（ﾊﾞｲｵﾏｽ発電)'!F29:G29</f>
        <v>0</v>
      </c>
      <c r="G30" s="1343"/>
      <c r="H30" s="31" t="s">
        <v>2860</v>
      </c>
      <c r="I30" s="192"/>
      <c r="J30" s="32"/>
      <c r="K30" s="30"/>
      <c r="L30" s="30"/>
    </row>
    <row r="31" spans="2:13" ht="5.25" customHeight="1">
      <c r="C31" s="12"/>
      <c r="D31" s="12"/>
      <c r="E31" s="12"/>
      <c r="F31" s="40"/>
      <c r="G31" s="30"/>
      <c r="H31" s="193"/>
      <c r="I31" s="193"/>
      <c r="J31" s="30"/>
      <c r="K31" s="30"/>
      <c r="L31" s="30"/>
    </row>
    <row r="32" spans="2:13">
      <c r="C32" s="106" t="s">
        <v>3034</v>
      </c>
      <c r="E32" s="42"/>
      <c r="F32" s="43"/>
      <c r="G32" s="43"/>
    </row>
    <row r="33" spans="2:27">
      <c r="C33" s="91" t="s">
        <v>3035</v>
      </c>
      <c r="E33" s="44"/>
      <c r="F33" s="43"/>
      <c r="G33" s="43"/>
    </row>
    <row r="34" spans="2:27">
      <c r="C34" s="106" t="s">
        <v>467</v>
      </c>
      <c r="E34" s="44"/>
      <c r="F34" s="45"/>
      <c r="G34" s="45"/>
    </row>
    <row r="35" spans="2:27">
      <c r="C35" s="106"/>
      <c r="E35" s="44"/>
      <c r="F35" s="45"/>
      <c r="G35" s="45"/>
    </row>
    <row r="37" spans="2:27" ht="18" customHeight="1">
      <c r="B37" s="2" t="s">
        <v>69</v>
      </c>
    </row>
    <row r="38" spans="2:27" ht="18" customHeight="1">
      <c r="B38" s="49" t="s">
        <v>2862</v>
      </c>
    </row>
    <row r="39" spans="2:27" ht="9.6" customHeight="1">
      <c r="B39" s="49"/>
    </row>
    <row r="40" spans="2:27" ht="18" customHeight="1">
      <c r="B40" s="2" t="s">
        <v>2863</v>
      </c>
    </row>
    <row r="41" spans="2:27" ht="18" customHeight="1">
      <c r="D41" s="1032" t="s">
        <v>2864</v>
      </c>
      <c r="E41" s="1032"/>
      <c r="F41" s="11"/>
      <c r="G41" s="145" t="str">
        <f>IF(G49="","",ROUNDDOWN(SUM(G51,G59,G67),0))</f>
        <v/>
      </c>
      <c r="H41" s="2" t="s">
        <v>2865</v>
      </c>
      <c r="M41" s="50" t="s">
        <v>2866</v>
      </c>
    </row>
    <row r="42" spans="2:27" ht="13.5" customHeight="1">
      <c r="D42" s="11"/>
      <c r="E42" s="11"/>
      <c r="F42" s="11"/>
    </row>
    <row r="43" spans="2:27" ht="13.5" hidden="1" customHeight="1">
      <c r="D43" s="49"/>
    </row>
    <row r="44" spans="2:27" ht="18" customHeight="1">
      <c r="B44" s="2" t="s">
        <v>2867</v>
      </c>
      <c r="M44" s="50"/>
    </row>
    <row r="45" spans="2:27" ht="18" customHeight="1">
      <c r="C45" s="3" t="s">
        <v>451</v>
      </c>
      <c r="D45" s="1287" t="s">
        <v>3027</v>
      </c>
      <c r="E45" s="1288"/>
      <c r="F45" s="1289"/>
      <c r="G45" s="1290"/>
      <c r="H45" s="1291"/>
      <c r="I45" s="1292"/>
      <c r="L45" s="50"/>
      <c r="M45" s="785"/>
      <c r="N45" s="785"/>
      <c r="O45" s="785"/>
      <c r="P45" s="785"/>
      <c r="Q45" s="785"/>
      <c r="R45" s="785"/>
      <c r="S45" s="785"/>
      <c r="T45" s="785"/>
      <c r="U45" s="238"/>
      <c r="V45" s="50"/>
      <c r="W45" s="50"/>
      <c r="X45" s="50"/>
      <c r="Y45" s="27"/>
      <c r="Z45" s="27"/>
      <c r="AA45" s="27"/>
    </row>
    <row r="46" spans="2:27" ht="17.100000000000001" customHeight="1">
      <c r="C46" s="3"/>
      <c r="D46" s="1256" t="s">
        <v>2868</v>
      </c>
      <c r="E46" s="1257"/>
      <c r="F46" s="1258"/>
      <c r="G46" s="1259"/>
      <c r="H46" s="1280"/>
      <c r="I46" s="1281"/>
    </row>
    <row r="47" spans="2:27" ht="17.100000000000001" customHeight="1">
      <c r="D47" s="1256" t="s">
        <v>79</v>
      </c>
      <c r="E47" s="1257"/>
      <c r="F47" s="1258"/>
      <c r="G47" s="1259"/>
      <c r="H47" s="1282"/>
      <c r="I47" s="1283"/>
    </row>
    <row r="48" spans="2:27" ht="17.100000000000001" customHeight="1">
      <c r="D48" s="1256" t="s">
        <v>2492</v>
      </c>
      <c r="E48" s="1257"/>
      <c r="F48" s="1258"/>
      <c r="G48" s="1259"/>
      <c r="H48" s="1260"/>
      <c r="I48" s="1261"/>
      <c r="N48" s="50"/>
      <c r="O48" s="50"/>
      <c r="P48" s="50"/>
      <c r="Q48" s="50"/>
      <c r="R48" s="50"/>
      <c r="S48" s="50"/>
      <c r="T48" s="50"/>
      <c r="U48" s="50"/>
      <c r="V48" s="50"/>
      <c r="W48" s="50"/>
      <c r="X48" s="50"/>
      <c r="Y48" s="27"/>
      <c r="Z48" s="27"/>
      <c r="AA48" s="27"/>
    </row>
    <row r="49" spans="3:27" ht="17.100000000000001" customHeight="1">
      <c r="D49" s="1256" t="s">
        <v>2869</v>
      </c>
      <c r="E49" s="1257"/>
      <c r="F49" s="1258"/>
      <c r="G49" s="1265"/>
      <c r="H49" s="1266"/>
      <c r="I49" s="1267"/>
      <c r="J49" s="2" t="s">
        <v>2865</v>
      </c>
    </row>
    <row r="50" spans="3:27" ht="17.100000000000001" customHeight="1">
      <c r="D50" s="1256" t="s">
        <v>2870</v>
      </c>
      <c r="E50" s="1257"/>
      <c r="F50" s="1258"/>
      <c r="G50" s="1268"/>
      <c r="H50" s="1269"/>
      <c r="I50" s="1270"/>
      <c r="J50" s="2" t="s">
        <v>2871</v>
      </c>
    </row>
    <row r="51" spans="3:27" ht="17.100000000000001" customHeight="1">
      <c r="D51" s="1284" t="s">
        <v>2872</v>
      </c>
      <c r="E51" s="1285"/>
      <c r="F51" s="1286"/>
      <c r="G51" s="1249" t="str">
        <f>IF(G49="","",ROUNDDOWN(G49*G50,2))</f>
        <v/>
      </c>
      <c r="H51" s="1250"/>
      <c r="I51" s="1251"/>
      <c r="J51" s="2" t="s">
        <v>2865</v>
      </c>
    </row>
    <row r="52" spans="3:27" ht="13.5" customHeight="1"/>
    <row r="53" spans="3:27" ht="18" customHeight="1">
      <c r="C53" s="3" t="s">
        <v>452</v>
      </c>
      <c r="D53" s="1287" t="s">
        <v>3027</v>
      </c>
      <c r="E53" s="1288"/>
      <c r="F53" s="1289"/>
      <c r="G53" s="1290"/>
      <c r="H53" s="1291"/>
      <c r="I53" s="1292"/>
      <c r="L53" s="50"/>
      <c r="M53" s="785"/>
      <c r="N53" s="785"/>
      <c r="O53" s="785"/>
      <c r="P53" s="785"/>
      <c r="Q53" s="785"/>
      <c r="R53" s="785"/>
      <c r="S53" s="785"/>
      <c r="T53" s="785"/>
      <c r="U53" s="238"/>
      <c r="V53" s="50"/>
      <c r="W53" s="50"/>
      <c r="X53" s="50"/>
      <c r="Y53" s="27"/>
      <c r="Z53" s="27"/>
      <c r="AA53" s="27"/>
    </row>
    <row r="54" spans="3:27" ht="17.100000000000001" customHeight="1">
      <c r="C54" s="3"/>
      <c r="D54" s="1256" t="s">
        <v>2868</v>
      </c>
      <c r="E54" s="1257"/>
      <c r="F54" s="1258"/>
      <c r="G54" s="1259"/>
      <c r="H54" s="1280"/>
      <c r="I54" s="1281"/>
    </row>
    <row r="55" spans="3:27" ht="17.100000000000001" customHeight="1">
      <c r="D55" s="1256" t="s">
        <v>79</v>
      </c>
      <c r="E55" s="1257"/>
      <c r="F55" s="1258"/>
      <c r="G55" s="1259"/>
      <c r="H55" s="1282"/>
      <c r="I55" s="1283"/>
    </row>
    <row r="56" spans="3:27" ht="17.100000000000001" customHeight="1">
      <c r="D56" s="1256" t="s">
        <v>2492</v>
      </c>
      <c r="E56" s="1257"/>
      <c r="F56" s="1258"/>
      <c r="G56" s="1259"/>
      <c r="H56" s="1260"/>
      <c r="I56" s="1261"/>
      <c r="N56" s="50"/>
      <c r="O56" s="50"/>
      <c r="P56" s="50"/>
      <c r="Q56" s="50"/>
      <c r="R56" s="50"/>
      <c r="S56" s="50"/>
      <c r="T56" s="50"/>
      <c r="U56" s="50"/>
      <c r="V56" s="50"/>
      <c r="W56" s="50"/>
      <c r="X56" s="50"/>
      <c r="Y56" s="27"/>
      <c r="Z56" s="27"/>
      <c r="AA56" s="27"/>
    </row>
    <row r="57" spans="3:27" ht="17.100000000000001" customHeight="1">
      <c r="D57" s="1256" t="s">
        <v>2869</v>
      </c>
      <c r="E57" s="1257"/>
      <c r="F57" s="1258"/>
      <c r="G57" s="1265"/>
      <c r="H57" s="1266"/>
      <c r="I57" s="1267"/>
      <c r="J57" s="2" t="s">
        <v>2865</v>
      </c>
    </row>
    <row r="58" spans="3:27" ht="17.100000000000001" customHeight="1">
      <c r="D58" s="1256" t="s">
        <v>2870</v>
      </c>
      <c r="E58" s="1257"/>
      <c r="F58" s="1258"/>
      <c r="G58" s="1268"/>
      <c r="H58" s="1269"/>
      <c r="I58" s="1270"/>
      <c r="J58" s="2" t="s">
        <v>2871</v>
      </c>
    </row>
    <row r="59" spans="3:27" ht="17.100000000000001" customHeight="1">
      <c r="D59" s="1284" t="s">
        <v>2872</v>
      </c>
      <c r="E59" s="1285"/>
      <c r="F59" s="1286"/>
      <c r="G59" s="1249" t="str">
        <f>IF(G57="","",ROUNDDOWN(G57*G58,2))</f>
        <v/>
      </c>
      <c r="H59" s="1250"/>
      <c r="I59" s="1251"/>
      <c r="J59" s="2" t="s">
        <v>2865</v>
      </c>
    </row>
    <row r="60" spans="3:27" ht="9.6" customHeight="1"/>
    <row r="61" spans="3:27" ht="18" customHeight="1">
      <c r="C61" s="3" t="s">
        <v>2873</v>
      </c>
      <c r="D61" s="1287" t="s">
        <v>3027</v>
      </c>
      <c r="E61" s="1288"/>
      <c r="F61" s="1289"/>
      <c r="G61" s="1290"/>
      <c r="H61" s="1291"/>
      <c r="I61" s="1292"/>
      <c r="L61" s="50"/>
      <c r="M61" s="785"/>
      <c r="N61" s="785"/>
      <c r="O61" s="785"/>
      <c r="P61" s="785"/>
      <c r="Q61" s="785"/>
      <c r="R61" s="785"/>
      <c r="S61" s="785"/>
      <c r="T61" s="785"/>
      <c r="U61" s="238"/>
      <c r="V61" s="50"/>
      <c r="W61" s="50"/>
      <c r="X61" s="50"/>
      <c r="Y61" s="27"/>
      <c r="Z61" s="27"/>
      <c r="AA61" s="27"/>
    </row>
    <row r="62" spans="3:27" ht="17.100000000000001" customHeight="1">
      <c r="C62" s="3"/>
      <c r="D62" s="1256" t="s">
        <v>2868</v>
      </c>
      <c r="E62" s="1257"/>
      <c r="F62" s="1258"/>
      <c r="G62" s="1259"/>
      <c r="H62" s="1280"/>
      <c r="I62" s="1281"/>
    </row>
    <row r="63" spans="3:27" ht="17.100000000000001" customHeight="1">
      <c r="D63" s="1256" t="s">
        <v>79</v>
      </c>
      <c r="E63" s="1257"/>
      <c r="F63" s="1258"/>
      <c r="G63" s="1259"/>
      <c r="H63" s="1282"/>
      <c r="I63" s="1283"/>
    </row>
    <row r="64" spans="3:27" ht="17.100000000000001" customHeight="1">
      <c r="D64" s="1256" t="s">
        <v>2492</v>
      </c>
      <c r="E64" s="1257"/>
      <c r="F64" s="1258"/>
      <c r="G64" s="1259"/>
      <c r="H64" s="1260"/>
      <c r="I64" s="1261"/>
      <c r="N64" s="50"/>
      <c r="O64" s="50"/>
      <c r="P64" s="50"/>
      <c r="Q64" s="50"/>
      <c r="R64" s="50"/>
      <c r="S64" s="50"/>
      <c r="T64" s="50"/>
      <c r="U64" s="50"/>
      <c r="V64" s="50"/>
      <c r="W64" s="50"/>
      <c r="X64" s="50"/>
      <c r="Y64" s="27"/>
      <c r="Z64" s="27"/>
      <c r="AA64" s="27"/>
    </row>
    <row r="65" spans="2:27" ht="17.100000000000001" customHeight="1">
      <c r="D65" s="1256" t="s">
        <v>2869</v>
      </c>
      <c r="E65" s="1257"/>
      <c r="F65" s="1258"/>
      <c r="G65" s="1265"/>
      <c r="H65" s="1266"/>
      <c r="I65" s="1267"/>
      <c r="J65" s="2" t="s">
        <v>2865</v>
      </c>
    </row>
    <row r="66" spans="2:27" ht="17.100000000000001" customHeight="1">
      <c r="D66" s="1256" t="s">
        <v>2870</v>
      </c>
      <c r="E66" s="1257"/>
      <c r="F66" s="1258"/>
      <c r="G66" s="1268"/>
      <c r="H66" s="1269"/>
      <c r="I66" s="1270"/>
      <c r="J66" s="2" t="s">
        <v>2871</v>
      </c>
    </row>
    <row r="67" spans="2:27" ht="17.100000000000001" customHeight="1">
      <c r="D67" s="1284" t="s">
        <v>2872</v>
      </c>
      <c r="E67" s="1285"/>
      <c r="F67" s="1286"/>
      <c r="G67" s="1249" t="str">
        <f>IF(G65="","",ROUNDDOWN(G65*G66,2))</f>
        <v/>
      </c>
      <c r="H67" s="1250"/>
      <c r="I67" s="1251"/>
      <c r="J67" s="2" t="s">
        <v>2865</v>
      </c>
    </row>
    <row r="68" spans="2:27" ht="8.4" customHeight="1"/>
    <row r="69" spans="2:27" ht="13.5" hidden="1" customHeight="1"/>
    <row r="70" spans="2:27" ht="18" customHeight="1">
      <c r="B70" s="2" t="s">
        <v>2874</v>
      </c>
      <c r="M70" s="50"/>
    </row>
    <row r="71" spans="2:27" ht="18" customHeight="1">
      <c r="C71" s="3" t="s">
        <v>451</v>
      </c>
      <c r="D71" s="1287" t="s">
        <v>3027</v>
      </c>
      <c r="E71" s="1288"/>
      <c r="F71" s="1289"/>
      <c r="G71" s="1290"/>
      <c r="H71" s="1291"/>
      <c r="I71" s="1292"/>
      <c r="L71" s="50"/>
      <c r="M71" s="785"/>
      <c r="N71" s="785"/>
      <c r="O71" s="785"/>
      <c r="P71" s="785"/>
      <c r="Q71" s="785"/>
      <c r="R71" s="785"/>
      <c r="S71" s="785"/>
      <c r="T71" s="785"/>
      <c r="U71" s="238"/>
      <c r="V71" s="50"/>
      <c r="W71" s="50"/>
      <c r="X71" s="50"/>
      <c r="Y71" s="27"/>
      <c r="Z71" s="27"/>
      <c r="AA71" s="27"/>
    </row>
    <row r="72" spans="2:27" ht="17.100000000000001" customHeight="1">
      <c r="C72" s="3"/>
      <c r="D72" s="1256" t="s">
        <v>2868</v>
      </c>
      <c r="E72" s="1257"/>
      <c r="F72" s="1258"/>
      <c r="G72" s="1259"/>
      <c r="H72" s="1280"/>
      <c r="I72" s="1281"/>
    </row>
    <row r="73" spans="2:27" ht="17.100000000000001" customHeight="1">
      <c r="D73" s="1256" t="s">
        <v>79</v>
      </c>
      <c r="E73" s="1257"/>
      <c r="F73" s="1258"/>
      <c r="G73" s="1259"/>
      <c r="H73" s="1282"/>
      <c r="I73" s="1283"/>
    </row>
    <row r="74" spans="2:27" ht="17.100000000000001" customHeight="1">
      <c r="D74" s="1256" t="s">
        <v>2492</v>
      </c>
      <c r="E74" s="1257"/>
      <c r="F74" s="1258"/>
      <c r="G74" s="1259"/>
      <c r="H74" s="1260"/>
      <c r="I74" s="1261"/>
      <c r="N74" s="50"/>
      <c r="O74" s="50"/>
      <c r="P74" s="50"/>
      <c r="Q74" s="50"/>
      <c r="R74" s="50"/>
      <c r="S74" s="50"/>
      <c r="T74" s="50"/>
      <c r="U74" s="50"/>
      <c r="V74" s="50"/>
      <c r="W74" s="50"/>
      <c r="X74" s="50"/>
      <c r="Y74" s="27"/>
      <c r="Z74" s="27"/>
      <c r="AA74" s="27"/>
    </row>
    <row r="75" spans="2:27" ht="17.100000000000001" customHeight="1">
      <c r="D75" s="1256" t="s">
        <v>2875</v>
      </c>
      <c r="E75" s="1257"/>
      <c r="F75" s="1258"/>
      <c r="G75" s="1383"/>
      <c r="H75" s="1384"/>
      <c r="I75" s="1385"/>
      <c r="J75" s="2" t="s">
        <v>2876</v>
      </c>
    </row>
    <row r="76" spans="2:27" ht="17.100000000000001" customHeight="1">
      <c r="D76" s="1256" t="s">
        <v>349</v>
      </c>
      <c r="E76" s="1257"/>
      <c r="F76" s="1258"/>
      <c r="G76" s="1268"/>
      <c r="H76" s="1269"/>
      <c r="I76" s="1270"/>
      <c r="J76" s="2" t="s">
        <v>2877</v>
      </c>
    </row>
    <row r="77" spans="2:27" ht="17.100000000000001" customHeight="1">
      <c r="D77" s="1284" t="s">
        <v>2878</v>
      </c>
      <c r="E77" s="1285"/>
      <c r="F77" s="1286"/>
      <c r="G77" s="1425" t="str">
        <f>IF(G75="","",ROUNDDOWN(G75*G76,1))</f>
        <v/>
      </c>
      <c r="H77" s="1426"/>
      <c r="I77" s="1427"/>
      <c r="J77" s="2" t="s">
        <v>2876</v>
      </c>
    </row>
    <row r="78" spans="2:27" ht="12" customHeight="1"/>
    <row r="79" spans="2:27" ht="18" customHeight="1">
      <c r="C79" s="3" t="s">
        <v>452</v>
      </c>
      <c r="D79" s="1287" t="s">
        <v>3027</v>
      </c>
      <c r="E79" s="1288"/>
      <c r="F79" s="1289"/>
      <c r="G79" s="1290"/>
      <c r="H79" s="1291"/>
      <c r="I79" s="1292"/>
      <c r="L79" s="50"/>
      <c r="M79" s="785"/>
      <c r="N79" s="785"/>
      <c r="O79" s="785"/>
      <c r="P79" s="785"/>
      <c r="Q79" s="785"/>
      <c r="R79" s="785"/>
      <c r="S79" s="785"/>
      <c r="T79" s="785"/>
      <c r="U79" s="238"/>
      <c r="V79" s="50"/>
      <c r="W79" s="50"/>
      <c r="X79" s="50"/>
      <c r="Y79" s="27"/>
      <c r="Z79" s="27"/>
      <c r="AA79" s="27"/>
    </row>
    <row r="80" spans="2:27" ht="17.100000000000001" customHeight="1">
      <c r="C80" s="3"/>
      <c r="D80" s="1256" t="s">
        <v>2868</v>
      </c>
      <c r="E80" s="1257"/>
      <c r="F80" s="1258"/>
      <c r="G80" s="1259"/>
      <c r="H80" s="1280"/>
      <c r="I80" s="1281"/>
    </row>
    <row r="81" spans="2:27" ht="17.100000000000001" customHeight="1">
      <c r="D81" s="1256" t="s">
        <v>79</v>
      </c>
      <c r="E81" s="1257"/>
      <c r="F81" s="1258"/>
      <c r="G81" s="1259"/>
      <c r="H81" s="1282"/>
      <c r="I81" s="1283"/>
    </row>
    <row r="82" spans="2:27" ht="17.100000000000001" customHeight="1">
      <c r="D82" s="1256" t="s">
        <v>2492</v>
      </c>
      <c r="E82" s="1257"/>
      <c r="F82" s="1258"/>
      <c r="G82" s="1259"/>
      <c r="H82" s="1260"/>
      <c r="I82" s="1261"/>
      <c r="N82" s="50"/>
      <c r="O82" s="50"/>
      <c r="P82" s="50"/>
      <c r="Q82" s="50"/>
      <c r="R82" s="50"/>
      <c r="S82" s="50"/>
      <c r="T82" s="50"/>
      <c r="U82" s="50"/>
      <c r="V82" s="50"/>
      <c r="W82" s="50"/>
      <c r="X82" s="50"/>
      <c r="Y82" s="27"/>
      <c r="Z82" s="27"/>
      <c r="AA82" s="27"/>
    </row>
    <row r="83" spans="2:27" ht="17.100000000000001" customHeight="1">
      <c r="D83" s="1256" t="s">
        <v>2875</v>
      </c>
      <c r="E83" s="1257"/>
      <c r="F83" s="1258"/>
      <c r="G83" s="1383"/>
      <c r="H83" s="1384"/>
      <c r="I83" s="1385"/>
      <c r="J83" s="2" t="s">
        <v>2876</v>
      </c>
    </row>
    <row r="84" spans="2:27" ht="17.100000000000001" customHeight="1">
      <c r="D84" s="1256" t="s">
        <v>349</v>
      </c>
      <c r="E84" s="1257"/>
      <c r="F84" s="1258"/>
      <c r="G84" s="1268"/>
      <c r="H84" s="1269"/>
      <c r="I84" s="1270"/>
      <c r="J84" s="2" t="s">
        <v>2877</v>
      </c>
    </row>
    <row r="85" spans="2:27" ht="17.100000000000001" customHeight="1">
      <c r="D85" s="1284" t="s">
        <v>2878</v>
      </c>
      <c r="E85" s="1285"/>
      <c r="F85" s="1286"/>
      <c r="G85" s="1425" t="str">
        <f>IF(G83="","",ROUNDDOWN(G83*G84,1))</f>
        <v/>
      </c>
      <c r="H85" s="1426"/>
      <c r="I85" s="1427"/>
      <c r="J85" s="2" t="s">
        <v>2876</v>
      </c>
    </row>
    <row r="86" spans="2:27" ht="10.8" customHeight="1"/>
    <row r="87" spans="2:27" ht="18" customHeight="1">
      <c r="C87" s="3" t="s">
        <v>2873</v>
      </c>
      <c r="D87" s="1287" t="s">
        <v>3027</v>
      </c>
      <c r="E87" s="1288"/>
      <c r="F87" s="1289"/>
      <c r="G87" s="1290"/>
      <c r="H87" s="1291"/>
      <c r="I87" s="1292"/>
      <c r="L87" s="50"/>
      <c r="M87" s="785"/>
      <c r="N87" s="785"/>
      <c r="O87" s="785"/>
      <c r="P87" s="785"/>
      <c r="Q87" s="785"/>
      <c r="R87" s="785"/>
      <c r="S87" s="785"/>
      <c r="T87" s="785"/>
      <c r="U87" s="238"/>
      <c r="V87" s="50"/>
      <c r="W87" s="50"/>
      <c r="X87" s="50"/>
      <c r="Y87" s="27"/>
      <c r="Z87" s="27"/>
      <c r="AA87" s="27"/>
    </row>
    <row r="88" spans="2:27" ht="17.100000000000001" customHeight="1">
      <c r="C88" s="3"/>
      <c r="D88" s="1256" t="s">
        <v>2868</v>
      </c>
      <c r="E88" s="1257"/>
      <c r="F88" s="1258"/>
      <c r="G88" s="1259"/>
      <c r="H88" s="1280"/>
      <c r="I88" s="1281"/>
    </row>
    <row r="89" spans="2:27" ht="17.100000000000001" customHeight="1">
      <c r="D89" s="1256" t="s">
        <v>79</v>
      </c>
      <c r="E89" s="1257"/>
      <c r="F89" s="1258"/>
      <c r="G89" s="1259"/>
      <c r="H89" s="1282"/>
      <c r="I89" s="1283"/>
    </row>
    <row r="90" spans="2:27" ht="17.100000000000001" customHeight="1">
      <c r="D90" s="1256" t="s">
        <v>2492</v>
      </c>
      <c r="E90" s="1257"/>
      <c r="F90" s="1258"/>
      <c r="G90" s="1259"/>
      <c r="H90" s="1260"/>
      <c r="I90" s="1261"/>
      <c r="N90" s="50"/>
      <c r="O90" s="50"/>
      <c r="P90" s="50"/>
      <c r="Q90" s="50"/>
      <c r="R90" s="50"/>
      <c r="S90" s="50"/>
      <c r="T90" s="50"/>
      <c r="U90" s="50"/>
      <c r="V90" s="50"/>
      <c r="W90" s="50"/>
      <c r="X90" s="50"/>
      <c r="Y90" s="27"/>
      <c r="Z90" s="27"/>
      <c r="AA90" s="27"/>
    </row>
    <row r="91" spans="2:27" ht="17.100000000000001" customHeight="1">
      <c r="D91" s="1256" t="s">
        <v>2875</v>
      </c>
      <c r="E91" s="1257"/>
      <c r="F91" s="1258"/>
      <c r="G91" s="1383"/>
      <c r="H91" s="1384"/>
      <c r="I91" s="1385"/>
      <c r="J91" s="2" t="s">
        <v>2876</v>
      </c>
    </row>
    <row r="92" spans="2:27" ht="17.100000000000001" customHeight="1">
      <c r="D92" s="1256" t="s">
        <v>349</v>
      </c>
      <c r="E92" s="1257"/>
      <c r="F92" s="1258"/>
      <c r="G92" s="1268"/>
      <c r="H92" s="1269"/>
      <c r="I92" s="1270"/>
      <c r="J92" s="2" t="s">
        <v>2877</v>
      </c>
    </row>
    <row r="93" spans="2:27" ht="17.100000000000001" customHeight="1">
      <c r="D93" s="1284" t="s">
        <v>2878</v>
      </c>
      <c r="E93" s="1285"/>
      <c r="F93" s="1286"/>
      <c r="G93" s="1425" t="str">
        <f>IF(G91="","",ROUNDDOWN(G91*G92,1))</f>
        <v/>
      </c>
      <c r="H93" s="1426"/>
      <c r="I93" s="1427"/>
      <c r="J93" s="2" t="s">
        <v>2876</v>
      </c>
    </row>
    <row r="94" spans="2:27" ht="13.5" customHeight="1"/>
    <row r="95" spans="2:27" ht="13.5" hidden="1" customHeight="1"/>
    <row r="96" spans="2:27" ht="18" customHeight="1">
      <c r="B96" s="2" t="s">
        <v>2879</v>
      </c>
      <c r="M96" s="50"/>
    </row>
    <row r="97" spans="3:27" ht="18" customHeight="1">
      <c r="C97" s="3" t="s">
        <v>451</v>
      </c>
      <c r="D97" s="1287" t="s">
        <v>3027</v>
      </c>
      <c r="E97" s="1288"/>
      <c r="F97" s="1289"/>
      <c r="G97" s="1290"/>
      <c r="H97" s="1291"/>
      <c r="I97" s="1292"/>
      <c r="L97" s="50"/>
      <c r="M97" s="785"/>
      <c r="N97" s="785"/>
      <c r="O97" s="785"/>
      <c r="P97" s="785"/>
      <c r="Q97" s="785"/>
      <c r="R97" s="785"/>
      <c r="S97" s="785"/>
      <c r="T97" s="785"/>
      <c r="U97" s="238"/>
      <c r="V97" s="50"/>
      <c r="W97" s="50"/>
      <c r="X97" s="50"/>
      <c r="Y97" s="27"/>
      <c r="Z97" s="27"/>
      <c r="AA97" s="27"/>
    </row>
    <row r="98" spans="3:27" ht="17.100000000000001" customHeight="1">
      <c r="C98" s="3"/>
      <c r="D98" s="1256" t="s">
        <v>2868</v>
      </c>
      <c r="E98" s="1257"/>
      <c r="F98" s="1258"/>
      <c r="G98" s="1259"/>
      <c r="H98" s="1280"/>
      <c r="I98" s="1281"/>
    </row>
    <row r="99" spans="3:27" ht="17.100000000000001" customHeight="1">
      <c r="D99" s="1256" t="s">
        <v>79</v>
      </c>
      <c r="E99" s="1257"/>
      <c r="F99" s="1258"/>
      <c r="G99" s="1259"/>
      <c r="H99" s="1282"/>
      <c r="I99" s="1283"/>
    </row>
    <row r="100" spans="3:27" ht="17.100000000000001" customHeight="1">
      <c r="D100" s="1256" t="s">
        <v>2492</v>
      </c>
      <c r="E100" s="1257"/>
      <c r="F100" s="1258"/>
      <c r="G100" s="1259"/>
      <c r="H100" s="1260"/>
      <c r="I100" s="1261"/>
      <c r="N100" s="50"/>
      <c r="O100" s="50"/>
      <c r="P100" s="50"/>
      <c r="Q100" s="50"/>
      <c r="R100" s="50"/>
      <c r="S100" s="50"/>
      <c r="T100" s="50"/>
      <c r="U100" s="50"/>
      <c r="V100" s="50"/>
      <c r="W100" s="50"/>
      <c r="X100" s="50"/>
      <c r="Y100" s="27"/>
      <c r="Z100" s="27"/>
      <c r="AA100" s="27"/>
    </row>
    <row r="101" spans="3:27" ht="17.100000000000001" customHeight="1">
      <c r="D101" s="1256" t="s">
        <v>2880</v>
      </c>
      <c r="E101" s="1257"/>
      <c r="F101" s="1258"/>
      <c r="G101" s="1265"/>
      <c r="H101" s="1266"/>
      <c r="I101" s="1267"/>
      <c r="J101" s="2" t="s">
        <v>55</v>
      </c>
    </row>
    <row r="102" spans="3:27" ht="17.100000000000001" customHeight="1">
      <c r="D102" s="1256" t="s">
        <v>349</v>
      </c>
      <c r="E102" s="1257"/>
      <c r="F102" s="1258"/>
      <c r="G102" s="1268"/>
      <c r="H102" s="1269"/>
      <c r="I102" s="1270"/>
      <c r="J102" s="2" t="s">
        <v>2877</v>
      </c>
    </row>
    <row r="103" spans="3:27" ht="17.100000000000001" customHeight="1">
      <c r="D103" s="1284" t="s">
        <v>2881</v>
      </c>
      <c r="E103" s="1285"/>
      <c r="F103" s="1286"/>
      <c r="G103" s="1249" t="str">
        <f>IF(G101="","",ROUNDDOWN(G101*G102,2))</f>
        <v/>
      </c>
      <c r="H103" s="1250"/>
      <c r="I103" s="1251"/>
      <c r="J103" s="2" t="s">
        <v>55</v>
      </c>
    </row>
    <row r="104" spans="3:27" ht="13.5" customHeight="1"/>
    <row r="105" spans="3:27" ht="18" customHeight="1">
      <c r="C105" s="3" t="s">
        <v>452</v>
      </c>
      <c r="D105" s="1287" t="s">
        <v>3027</v>
      </c>
      <c r="E105" s="1288"/>
      <c r="F105" s="1289"/>
      <c r="G105" s="1290"/>
      <c r="H105" s="1291"/>
      <c r="I105" s="1292"/>
      <c r="L105" s="50"/>
      <c r="M105" s="785"/>
      <c r="N105" s="785"/>
      <c r="O105" s="785"/>
      <c r="P105" s="785"/>
      <c r="Q105" s="785"/>
      <c r="R105" s="785"/>
      <c r="S105" s="785"/>
      <c r="T105" s="785"/>
      <c r="U105" s="238"/>
      <c r="V105" s="50"/>
      <c r="W105" s="50"/>
      <c r="X105" s="50"/>
      <c r="Y105" s="27"/>
      <c r="Z105" s="27"/>
      <c r="AA105" s="27"/>
    </row>
    <row r="106" spans="3:27" ht="17.100000000000001" customHeight="1">
      <c r="C106" s="3"/>
      <c r="D106" s="1256" t="s">
        <v>2868</v>
      </c>
      <c r="E106" s="1257"/>
      <c r="F106" s="1258"/>
      <c r="G106" s="1259"/>
      <c r="H106" s="1280"/>
      <c r="I106" s="1281"/>
    </row>
    <row r="107" spans="3:27" ht="17.100000000000001" customHeight="1">
      <c r="D107" s="1256" t="s">
        <v>79</v>
      </c>
      <c r="E107" s="1257"/>
      <c r="F107" s="1258"/>
      <c r="G107" s="1259"/>
      <c r="H107" s="1282"/>
      <c r="I107" s="1283"/>
    </row>
    <row r="108" spans="3:27" ht="17.100000000000001" customHeight="1">
      <c r="D108" s="1256" t="s">
        <v>2492</v>
      </c>
      <c r="E108" s="1257"/>
      <c r="F108" s="1258"/>
      <c r="G108" s="1259"/>
      <c r="H108" s="1260"/>
      <c r="I108" s="1261"/>
      <c r="N108" s="50"/>
      <c r="O108" s="50"/>
      <c r="P108" s="50"/>
      <c r="Q108" s="50"/>
      <c r="R108" s="50"/>
      <c r="S108" s="50"/>
      <c r="T108" s="50"/>
      <c r="U108" s="50"/>
      <c r="V108" s="50"/>
      <c r="W108" s="50"/>
      <c r="X108" s="50"/>
      <c r="Y108" s="27"/>
      <c r="Z108" s="27"/>
      <c r="AA108" s="27"/>
    </row>
    <row r="109" spans="3:27" ht="17.100000000000001" customHeight="1">
      <c r="D109" s="1256" t="s">
        <v>2880</v>
      </c>
      <c r="E109" s="1257"/>
      <c r="F109" s="1258"/>
      <c r="G109" s="1265"/>
      <c r="H109" s="1266"/>
      <c r="I109" s="1267"/>
      <c r="J109" s="2" t="s">
        <v>55</v>
      </c>
    </row>
    <row r="110" spans="3:27" ht="17.100000000000001" customHeight="1">
      <c r="D110" s="1256" t="s">
        <v>349</v>
      </c>
      <c r="E110" s="1257"/>
      <c r="F110" s="1258"/>
      <c r="G110" s="1268"/>
      <c r="H110" s="1269"/>
      <c r="I110" s="1270"/>
      <c r="J110" s="2" t="s">
        <v>2877</v>
      </c>
    </row>
    <row r="111" spans="3:27" ht="17.100000000000001" customHeight="1">
      <c r="D111" s="1284" t="s">
        <v>2881</v>
      </c>
      <c r="E111" s="1285"/>
      <c r="F111" s="1286"/>
      <c r="G111" s="1249" t="str">
        <f>IF(G109="","",ROUNDDOWN(G109*G110,2))</f>
        <v/>
      </c>
      <c r="H111" s="1250"/>
      <c r="I111" s="1251"/>
      <c r="J111" s="2" t="s">
        <v>55</v>
      </c>
    </row>
    <row r="112" spans="3:27" ht="13.5" customHeight="1"/>
    <row r="113" spans="2:27" ht="18" customHeight="1">
      <c r="C113" s="3" t="s">
        <v>2873</v>
      </c>
      <c r="D113" s="1287" t="s">
        <v>3027</v>
      </c>
      <c r="E113" s="1288"/>
      <c r="F113" s="1289"/>
      <c r="G113" s="1290"/>
      <c r="H113" s="1291"/>
      <c r="I113" s="1292"/>
      <c r="L113" s="50"/>
      <c r="M113" s="785"/>
      <c r="N113" s="785"/>
      <c r="O113" s="785"/>
      <c r="P113" s="785"/>
      <c r="Q113" s="785"/>
      <c r="R113" s="785"/>
      <c r="S113" s="785"/>
      <c r="T113" s="785"/>
      <c r="U113" s="238"/>
      <c r="V113" s="50"/>
      <c r="W113" s="50"/>
      <c r="X113" s="50"/>
      <c r="Y113" s="27"/>
      <c r="Z113" s="27"/>
      <c r="AA113" s="27"/>
    </row>
    <row r="114" spans="2:27" ht="17.100000000000001" customHeight="1">
      <c r="C114" s="3"/>
      <c r="D114" s="1256" t="s">
        <v>2868</v>
      </c>
      <c r="E114" s="1257"/>
      <c r="F114" s="1258"/>
      <c r="G114" s="1259"/>
      <c r="H114" s="1280"/>
      <c r="I114" s="1281"/>
    </row>
    <row r="115" spans="2:27" ht="17.100000000000001" customHeight="1">
      <c r="D115" s="1256" t="s">
        <v>79</v>
      </c>
      <c r="E115" s="1257"/>
      <c r="F115" s="1258"/>
      <c r="G115" s="1259"/>
      <c r="H115" s="1282"/>
      <c r="I115" s="1283"/>
    </row>
    <row r="116" spans="2:27" ht="17.100000000000001" customHeight="1">
      <c r="D116" s="1256" t="s">
        <v>2492</v>
      </c>
      <c r="E116" s="1257"/>
      <c r="F116" s="1258"/>
      <c r="G116" s="1259"/>
      <c r="H116" s="1260"/>
      <c r="I116" s="1261"/>
      <c r="N116" s="50"/>
      <c r="O116" s="50"/>
      <c r="P116" s="50"/>
      <c r="Q116" s="50"/>
      <c r="R116" s="50"/>
      <c r="S116" s="50"/>
      <c r="T116" s="50"/>
      <c r="U116" s="50"/>
      <c r="V116" s="50"/>
      <c r="W116" s="50"/>
      <c r="X116" s="50"/>
      <c r="Y116" s="27"/>
      <c r="Z116" s="27"/>
      <c r="AA116" s="27"/>
    </row>
    <row r="117" spans="2:27" ht="17.100000000000001" customHeight="1">
      <c r="D117" s="1256" t="s">
        <v>2880</v>
      </c>
      <c r="E117" s="1257"/>
      <c r="F117" s="1258"/>
      <c r="G117" s="1265"/>
      <c r="H117" s="1512"/>
      <c r="I117" s="1513"/>
      <c r="J117" s="2" t="s">
        <v>55</v>
      </c>
    </row>
    <row r="118" spans="2:27" ht="17.100000000000001" customHeight="1">
      <c r="D118" s="1256" t="s">
        <v>349</v>
      </c>
      <c r="E118" s="1257"/>
      <c r="F118" s="1258"/>
      <c r="G118" s="1268"/>
      <c r="H118" s="1269"/>
      <c r="I118" s="1270"/>
      <c r="J118" s="2" t="s">
        <v>2877</v>
      </c>
    </row>
    <row r="119" spans="2:27" ht="17.100000000000001" customHeight="1">
      <c r="D119" s="1284" t="s">
        <v>2881</v>
      </c>
      <c r="E119" s="1285"/>
      <c r="F119" s="1286"/>
      <c r="G119" s="1249" t="str">
        <f>IF(G117="","",ROUNDDOWN(G117*G118,2))</f>
        <v/>
      </c>
      <c r="H119" s="1250"/>
      <c r="I119" s="1251"/>
      <c r="J119" s="2" t="s">
        <v>55</v>
      </c>
    </row>
    <row r="120" spans="2:27" ht="13.5" customHeight="1"/>
    <row r="121" spans="2:27" ht="13.5" hidden="1" customHeight="1"/>
    <row r="122" spans="2:27" ht="18" customHeight="1">
      <c r="B122" s="2" t="s">
        <v>2882</v>
      </c>
      <c r="M122" s="50"/>
    </row>
    <row r="123" spans="2:27" ht="17.399999999999999" customHeight="1">
      <c r="C123" s="3" t="s">
        <v>451</v>
      </c>
      <c r="D123" s="1287" t="s">
        <v>3027</v>
      </c>
      <c r="E123" s="1288"/>
      <c r="F123" s="1289"/>
      <c r="G123" s="1290"/>
      <c r="H123" s="1291"/>
      <c r="I123" s="1292"/>
      <c r="L123" s="50"/>
      <c r="M123" s="785"/>
      <c r="N123" s="785"/>
      <c r="O123" s="785"/>
      <c r="P123" s="785"/>
      <c r="Q123" s="785"/>
      <c r="R123" s="785"/>
      <c r="S123" s="785"/>
      <c r="T123" s="785"/>
      <c r="U123" s="238"/>
      <c r="V123" s="50"/>
      <c r="W123" s="50"/>
      <c r="X123" s="50"/>
      <c r="Y123" s="27"/>
      <c r="Z123" s="27"/>
      <c r="AA123" s="27"/>
    </row>
    <row r="124" spans="2:27" ht="17.100000000000001" customHeight="1">
      <c r="C124" s="3"/>
      <c r="D124" s="1256" t="s">
        <v>2868</v>
      </c>
      <c r="E124" s="1257"/>
      <c r="F124" s="1258"/>
      <c r="G124" s="1259"/>
      <c r="H124" s="1280"/>
      <c r="I124" s="1281"/>
    </row>
    <row r="125" spans="2:27" ht="17.100000000000001" customHeight="1">
      <c r="D125" s="1256" t="s">
        <v>79</v>
      </c>
      <c r="E125" s="1257"/>
      <c r="F125" s="1258"/>
      <c r="G125" s="1259"/>
      <c r="H125" s="1282"/>
      <c r="I125" s="1283"/>
    </row>
    <row r="126" spans="2:27" ht="17.100000000000001" customHeight="1">
      <c r="D126" s="305" t="s">
        <v>367</v>
      </c>
      <c r="E126" s="306"/>
      <c r="F126" s="307"/>
      <c r="G126" s="1259"/>
      <c r="H126" s="1282"/>
      <c r="I126" s="1283"/>
    </row>
    <row r="127" spans="2:27" ht="17.100000000000001" customHeight="1">
      <c r="D127" s="1256" t="s">
        <v>2492</v>
      </c>
      <c r="E127" s="1257"/>
      <c r="F127" s="1258"/>
      <c r="G127" s="1259"/>
      <c r="H127" s="1260"/>
      <c r="I127" s="1261"/>
      <c r="N127" s="50"/>
      <c r="O127" s="50"/>
      <c r="P127" s="50"/>
      <c r="Q127" s="50"/>
      <c r="R127" s="50"/>
      <c r="S127" s="50"/>
      <c r="T127" s="50"/>
      <c r="U127" s="50"/>
      <c r="V127" s="50"/>
      <c r="W127" s="50"/>
      <c r="X127" s="50"/>
      <c r="Y127" s="27"/>
      <c r="Z127" s="27"/>
      <c r="AA127" s="27"/>
    </row>
    <row r="128" spans="2:27" ht="17.100000000000001" customHeight="1">
      <c r="D128" s="1256" t="s">
        <v>2883</v>
      </c>
      <c r="E128" s="1257"/>
      <c r="F128" s="1258"/>
      <c r="G128" s="1265"/>
      <c r="H128" s="1266"/>
      <c r="I128" s="1267"/>
      <c r="J128" s="2" t="s">
        <v>55</v>
      </c>
      <c r="M128" s="90" t="s">
        <v>2884</v>
      </c>
    </row>
    <row r="129" spans="3:27" ht="17.100000000000001" customHeight="1">
      <c r="D129" s="1256" t="s">
        <v>349</v>
      </c>
      <c r="E129" s="1257"/>
      <c r="F129" s="1258"/>
      <c r="G129" s="1265"/>
      <c r="H129" s="1266"/>
      <c r="I129" s="1267"/>
      <c r="J129" s="2" t="s">
        <v>2877</v>
      </c>
      <c r="M129" s="90" t="s">
        <v>2885</v>
      </c>
    </row>
    <row r="130" spans="3:27" ht="17.100000000000001" customHeight="1">
      <c r="D130" s="1284" t="s">
        <v>2886</v>
      </c>
      <c r="E130" s="1285"/>
      <c r="F130" s="1286"/>
      <c r="G130" s="1249" t="str">
        <f>IF(G128="","",ROUNDDOWN(G128*G129,2))</f>
        <v/>
      </c>
      <c r="H130" s="1250"/>
      <c r="I130" s="1251"/>
      <c r="J130" s="2" t="s">
        <v>55</v>
      </c>
      <c r="M130" s="90" t="s">
        <v>2887</v>
      </c>
    </row>
    <row r="131" spans="3:27" ht="13.5" customHeight="1"/>
    <row r="132" spans="3:27" ht="17.399999999999999" customHeight="1">
      <c r="C132" s="3" t="s">
        <v>452</v>
      </c>
      <c r="D132" s="1287" t="s">
        <v>3027</v>
      </c>
      <c r="E132" s="1288"/>
      <c r="F132" s="1289"/>
      <c r="G132" s="1290"/>
      <c r="H132" s="1291"/>
      <c r="I132" s="1292"/>
      <c r="L132" s="50"/>
      <c r="M132" s="785"/>
      <c r="N132" s="785"/>
      <c r="O132" s="785"/>
      <c r="P132" s="785"/>
      <c r="Q132" s="785"/>
      <c r="R132" s="785"/>
      <c r="S132" s="785"/>
      <c r="T132" s="785"/>
      <c r="U132" s="238"/>
      <c r="V132" s="50"/>
      <c r="W132" s="50"/>
      <c r="X132" s="50"/>
      <c r="Y132" s="27"/>
      <c r="Z132" s="27"/>
      <c r="AA132" s="27"/>
    </row>
    <row r="133" spans="3:27" ht="17.100000000000001" customHeight="1">
      <c r="C133" s="3"/>
      <c r="D133" s="1256" t="s">
        <v>2868</v>
      </c>
      <c r="E133" s="1257"/>
      <c r="F133" s="1258"/>
      <c r="G133" s="1259"/>
      <c r="H133" s="1280"/>
      <c r="I133" s="1281"/>
    </row>
    <row r="134" spans="3:27" ht="17.100000000000001" customHeight="1">
      <c r="D134" s="1256" t="s">
        <v>79</v>
      </c>
      <c r="E134" s="1257"/>
      <c r="F134" s="1258"/>
      <c r="G134" s="1259"/>
      <c r="H134" s="1282"/>
      <c r="I134" s="1283"/>
    </row>
    <row r="135" spans="3:27" ht="17.100000000000001" customHeight="1">
      <c r="D135" s="305" t="s">
        <v>367</v>
      </c>
      <c r="E135" s="306"/>
      <c r="F135" s="307"/>
      <c r="G135" s="1259"/>
      <c r="H135" s="1282"/>
      <c r="I135" s="1283"/>
    </row>
    <row r="136" spans="3:27" ht="17.100000000000001" customHeight="1">
      <c r="D136" s="1256" t="s">
        <v>2492</v>
      </c>
      <c r="E136" s="1257"/>
      <c r="F136" s="1258"/>
      <c r="G136" s="1259"/>
      <c r="H136" s="1260"/>
      <c r="I136" s="1261"/>
      <c r="N136" s="50"/>
      <c r="O136" s="50"/>
      <c r="P136" s="50"/>
      <c r="Q136" s="50"/>
      <c r="R136" s="50"/>
      <c r="S136" s="50"/>
      <c r="T136" s="50"/>
      <c r="U136" s="50"/>
      <c r="V136" s="50"/>
      <c r="W136" s="50"/>
      <c r="X136" s="50"/>
      <c r="Y136" s="27"/>
      <c r="Z136" s="27"/>
      <c r="AA136" s="27"/>
    </row>
    <row r="137" spans="3:27" ht="17.100000000000001" customHeight="1">
      <c r="D137" s="1256" t="s">
        <v>2883</v>
      </c>
      <c r="E137" s="1257"/>
      <c r="F137" s="1258"/>
      <c r="G137" s="1265"/>
      <c r="H137" s="1266"/>
      <c r="I137" s="1267"/>
      <c r="J137" s="2" t="s">
        <v>55</v>
      </c>
    </row>
    <row r="138" spans="3:27" ht="17.100000000000001" customHeight="1">
      <c r="D138" s="1256" t="s">
        <v>349</v>
      </c>
      <c r="E138" s="1257"/>
      <c r="F138" s="1258"/>
      <c r="G138" s="1265"/>
      <c r="H138" s="1266"/>
      <c r="I138" s="1267"/>
      <c r="J138" s="2" t="s">
        <v>2877</v>
      </c>
    </row>
    <row r="139" spans="3:27" ht="17.100000000000001" customHeight="1">
      <c r="D139" s="1284" t="s">
        <v>2886</v>
      </c>
      <c r="E139" s="1285"/>
      <c r="F139" s="1286"/>
      <c r="G139" s="1249" t="str">
        <f>IF(G137="","",ROUNDDOWN(G137*G138,2))</f>
        <v/>
      </c>
      <c r="H139" s="1250"/>
      <c r="I139" s="1251"/>
      <c r="J139" s="2" t="s">
        <v>55</v>
      </c>
    </row>
    <row r="140" spans="3:27" ht="13.5" customHeight="1"/>
    <row r="141" spans="3:27" ht="17.399999999999999" customHeight="1">
      <c r="C141" s="3" t="s">
        <v>2873</v>
      </c>
      <c r="D141" s="1287" t="s">
        <v>3027</v>
      </c>
      <c r="E141" s="1288"/>
      <c r="F141" s="1289"/>
      <c r="G141" s="1290"/>
      <c r="H141" s="1291"/>
      <c r="I141" s="1292"/>
      <c r="L141" s="50"/>
      <c r="M141" s="785"/>
      <c r="N141" s="785"/>
      <c r="O141" s="785"/>
      <c r="P141" s="785"/>
      <c r="Q141" s="785"/>
      <c r="R141" s="785"/>
      <c r="S141" s="785"/>
      <c r="T141" s="785"/>
      <c r="U141" s="238"/>
      <c r="V141" s="50"/>
      <c r="W141" s="50"/>
      <c r="X141" s="50"/>
      <c r="Y141" s="27"/>
      <c r="Z141" s="27"/>
      <c r="AA141" s="27"/>
    </row>
    <row r="142" spans="3:27" ht="17.100000000000001" customHeight="1">
      <c r="C142" s="3"/>
      <c r="D142" s="1256" t="s">
        <v>2868</v>
      </c>
      <c r="E142" s="1257"/>
      <c r="F142" s="1258"/>
      <c r="G142" s="1259"/>
      <c r="H142" s="1280"/>
      <c r="I142" s="1281"/>
    </row>
    <row r="143" spans="3:27" ht="17.100000000000001" customHeight="1">
      <c r="D143" s="1256" t="s">
        <v>79</v>
      </c>
      <c r="E143" s="1257"/>
      <c r="F143" s="1258"/>
      <c r="G143" s="1259"/>
      <c r="H143" s="1282"/>
      <c r="I143" s="1283"/>
    </row>
    <row r="144" spans="3:27" ht="17.100000000000001" customHeight="1">
      <c r="D144" s="305" t="s">
        <v>367</v>
      </c>
      <c r="E144" s="306"/>
      <c r="F144" s="307"/>
      <c r="G144" s="1259"/>
      <c r="H144" s="1282"/>
      <c r="I144" s="1283"/>
    </row>
    <row r="145" spans="2:27" ht="17.100000000000001" customHeight="1">
      <c r="D145" s="1256" t="s">
        <v>2492</v>
      </c>
      <c r="E145" s="1257"/>
      <c r="F145" s="1258"/>
      <c r="G145" s="1259"/>
      <c r="H145" s="1260"/>
      <c r="I145" s="1261"/>
      <c r="N145" s="50"/>
      <c r="O145" s="50"/>
      <c r="P145" s="50"/>
      <c r="Q145" s="50"/>
      <c r="R145" s="50"/>
      <c r="S145" s="50"/>
      <c r="T145" s="50"/>
      <c r="U145" s="50"/>
      <c r="V145" s="50"/>
      <c r="W145" s="50"/>
      <c r="X145" s="50"/>
      <c r="Y145" s="27"/>
      <c r="Z145" s="27"/>
      <c r="AA145" s="27"/>
    </row>
    <row r="146" spans="2:27" ht="17.100000000000001" customHeight="1">
      <c r="D146" s="1256" t="s">
        <v>2883</v>
      </c>
      <c r="E146" s="1257"/>
      <c r="F146" s="1258"/>
      <c r="G146" s="1265"/>
      <c r="H146" s="1266"/>
      <c r="I146" s="1267"/>
      <c r="J146" s="2" t="s">
        <v>55</v>
      </c>
    </row>
    <row r="147" spans="2:27" ht="17.100000000000001" customHeight="1">
      <c r="D147" s="1256" t="s">
        <v>349</v>
      </c>
      <c r="E147" s="1257"/>
      <c r="F147" s="1258"/>
      <c r="G147" s="1265"/>
      <c r="H147" s="1266"/>
      <c r="I147" s="1267"/>
      <c r="J147" s="2" t="s">
        <v>2877</v>
      </c>
    </row>
    <row r="148" spans="2:27" ht="17.100000000000001" customHeight="1">
      <c r="D148" s="1284" t="s">
        <v>2886</v>
      </c>
      <c r="E148" s="1285"/>
      <c r="F148" s="1286"/>
      <c r="G148" s="1249" t="str">
        <f>IF(G146="","",ROUNDDOWN(G146*G147,2))</f>
        <v/>
      </c>
      <c r="H148" s="1250"/>
      <c r="I148" s="1251"/>
      <c r="J148" s="2" t="s">
        <v>55</v>
      </c>
    </row>
    <row r="149" spans="2:27" ht="13.5" customHeight="1"/>
    <row r="150" spans="2:27" ht="13.5" customHeight="1"/>
    <row r="151" spans="2:27">
      <c r="C151" s="2" t="s">
        <v>86</v>
      </c>
      <c r="G151" s="36"/>
      <c r="H151" s="36"/>
    </row>
    <row r="152" spans="2:27" hidden="1">
      <c r="C152" s="143"/>
      <c r="D152" s="35"/>
      <c r="E152" s="35"/>
      <c r="F152" s="35"/>
      <c r="G152" s="35"/>
      <c r="H152" s="35"/>
    </row>
    <row r="153" spans="2:27">
      <c r="C153" s="143" t="s">
        <v>82</v>
      </c>
      <c r="D153" s="35" t="s">
        <v>83</v>
      </c>
      <c r="E153" s="35"/>
      <c r="F153" s="35"/>
      <c r="G153" s="35" t="s">
        <v>3119</v>
      </c>
      <c r="H153" s="35"/>
      <c r="I153" s="35"/>
      <c r="J153" s="35"/>
    </row>
    <row r="154" spans="2:27">
      <c r="C154" s="143" t="s">
        <v>82</v>
      </c>
      <c r="D154" s="35" t="s">
        <v>84</v>
      </c>
      <c r="E154" s="35"/>
      <c r="F154" s="35"/>
      <c r="G154" s="35" t="s">
        <v>2451</v>
      </c>
      <c r="H154" s="35"/>
      <c r="I154" s="35"/>
      <c r="J154" s="35"/>
    </row>
    <row r="155" spans="2:27">
      <c r="C155" s="143" t="s">
        <v>82</v>
      </c>
      <c r="D155" s="35" t="s">
        <v>2888</v>
      </c>
      <c r="E155" s="35"/>
      <c r="F155" s="35"/>
      <c r="G155" s="35" t="s">
        <v>121</v>
      </c>
      <c r="H155" s="35"/>
      <c r="I155" s="35"/>
      <c r="J155" s="35"/>
    </row>
    <row r="156" spans="2:27">
      <c r="G156" s="36"/>
      <c r="H156" s="36"/>
      <c r="I156" s="36"/>
      <c r="J156" s="36"/>
    </row>
    <row r="157" spans="2:27">
      <c r="G157" s="36"/>
      <c r="H157" s="36"/>
      <c r="I157" s="36"/>
      <c r="J157" s="36"/>
    </row>
    <row r="158" spans="2:27" ht="18" customHeight="1">
      <c r="B158" s="2" t="s">
        <v>401</v>
      </c>
    </row>
    <row r="159" spans="2:27" ht="13.5" customHeight="1">
      <c r="B159" s="36" t="s">
        <v>2890</v>
      </c>
      <c r="C159" s="36"/>
      <c r="D159" s="151"/>
      <c r="E159" s="151"/>
      <c r="F159" s="151"/>
      <c r="G159" s="151"/>
      <c r="H159" s="151"/>
    </row>
    <row r="160" spans="2:27" ht="18" customHeight="1">
      <c r="B160" s="36"/>
      <c r="C160" s="150" t="s">
        <v>2891</v>
      </c>
      <c r="D160" s="151"/>
      <c r="E160" s="151"/>
      <c r="F160" s="151"/>
      <c r="G160" s="151"/>
      <c r="H160" s="151"/>
      <c r="N160" s="151"/>
    </row>
    <row r="161" spans="2:13" ht="18" customHeight="1">
      <c r="D161" s="128" t="s">
        <v>2892</v>
      </c>
      <c r="E161" s="128" t="s">
        <v>2893</v>
      </c>
      <c r="F161" s="128" t="s">
        <v>2894</v>
      </c>
      <c r="G161" s="790" t="s">
        <v>2895</v>
      </c>
      <c r="H161" s="1511"/>
      <c r="I161" s="1511"/>
      <c r="J161" s="2" t="s">
        <v>2896</v>
      </c>
    </row>
    <row r="162" spans="2:13" ht="13.5" customHeight="1"/>
    <row r="163" spans="2:13" ht="13.5" customHeight="1"/>
    <row r="164" spans="2:13" ht="21" customHeight="1">
      <c r="B164" s="2" t="s">
        <v>2897</v>
      </c>
      <c r="D164" s="3"/>
      <c r="J164" s="10"/>
    </row>
    <row r="165" spans="2:13" ht="24" customHeight="1">
      <c r="B165" s="1504" t="s">
        <v>2898</v>
      </c>
      <c r="C165" s="1505"/>
      <c r="D165" s="1506"/>
      <c r="E165" s="47" t="s">
        <v>87</v>
      </c>
      <c r="F165" s="47" t="s">
        <v>88</v>
      </c>
      <c r="G165" s="47" t="s">
        <v>89</v>
      </c>
      <c r="H165" s="47" t="s">
        <v>90</v>
      </c>
      <c r="I165" s="47" t="s">
        <v>91</v>
      </c>
      <c r="J165" s="47" t="s">
        <v>92</v>
      </c>
    </row>
    <row r="166" spans="2:13" ht="30" customHeight="1">
      <c r="B166" s="1507" t="s">
        <v>2899</v>
      </c>
      <c r="C166" s="1508"/>
      <c r="D166" s="1509"/>
      <c r="E166" s="123"/>
      <c r="F166" s="123"/>
      <c r="G166" s="123"/>
      <c r="H166" s="123"/>
      <c r="I166" s="123"/>
      <c r="J166" s="123"/>
    </row>
    <row r="167" spans="2:13" ht="30" customHeight="1" thickBot="1">
      <c r="B167" s="1507" t="s">
        <v>2900</v>
      </c>
      <c r="C167" s="1508"/>
      <c r="D167" s="1509"/>
      <c r="E167" s="123"/>
      <c r="F167" s="123"/>
      <c r="G167" s="123"/>
      <c r="H167" s="123"/>
      <c r="I167" s="123"/>
      <c r="J167" s="123"/>
    </row>
    <row r="168" spans="2:13" ht="24" customHeight="1" thickTop="1">
      <c r="B168" s="1254"/>
      <c r="C168" s="1510"/>
      <c r="D168" s="1255"/>
      <c r="E168" s="791" t="s">
        <v>93</v>
      </c>
      <c r="F168" s="791" t="s">
        <v>94</v>
      </c>
      <c r="G168" s="791" t="s">
        <v>95</v>
      </c>
      <c r="H168" s="791" t="s">
        <v>96</v>
      </c>
      <c r="I168" s="791" t="s">
        <v>97</v>
      </c>
      <c r="J168" s="791" t="s">
        <v>98</v>
      </c>
    </row>
    <row r="169" spans="2:13" ht="30" customHeight="1">
      <c r="B169" s="1507" t="s">
        <v>2899</v>
      </c>
      <c r="C169" s="1508"/>
      <c r="D169" s="1509"/>
      <c r="E169" s="123"/>
      <c r="F169" s="123"/>
      <c r="G169" s="123"/>
      <c r="H169" s="123"/>
      <c r="I169" s="123"/>
      <c r="J169" s="123"/>
    </row>
    <row r="170" spans="2:13" ht="30" customHeight="1">
      <c r="B170" s="1507" t="s">
        <v>2900</v>
      </c>
      <c r="C170" s="1508"/>
      <c r="D170" s="1509"/>
      <c r="E170" s="123"/>
      <c r="F170" s="123"/>
      <c r="G170" s="123"/>
      <c r="H170" s="123"/>
      <c r="I170" s="123"/>
      <c r="J170" s="123"/>
    </row>
    <row r="171" spans="2:13" ht="7.5" customHeight="1"/>
    <row r="172" spans="2:13" ht="13.5" customHeight="1">
      <c r="B172" s="49" t="s">
        <v>2901</v>
      </c>
    </row>
    <row r="173" spans="2:13" ht="13.5" customHeight="1"/>
    <row r="174" spans="2:13" ht="18" customHeight="1">
      <c r="B174" s="2" t="s">
        <v>2902</v>
      </c>
      <c r="H174" s="1407" t="str">
        <f>IF(E166="","",INT(SUM(E166:J166,E169:J169)))</f>
        <v/>
      </c>
      <c r="I174" s="1407"/>
      <c r="J174" s="2" t="s">
        <v>2903</v>
      </c>
    </row>
    <row r="175" spans="2:13" ht="6" customHeight="1">
      <c r="H175" s="792"/>
      <c r="I175" s="792"/>
    </row>
    <row r="176" spans="2:13" ht="18" customHeight="1">
      <c r="B176" s="1029" t="s">
        <v>2904</v>
      </c>
      <c r="C176" s="1029"/>
      <c r="D176" s="1029"/>
      <c r="E176" s="1029"/>
      <c r="F176" s="1029"/>
      <c r="G176" s="1029"/>
      <c r="H176" s="1407" t="str">
        <f>IF(E167="","",INT(SUM(E167:J167,E170:J170)))</f>
        <v/>
      </c>
      <c r="I176" s="1407"/>
      <c r="J176" s="2" t="s">
        <v>2903</v>
      </c>
      <c r="M176" s="92"/>
    </row>
    <row r="177" spans="2:13" ht="6" customHeight="1">
      <c r="H177" s="792"/>
      <c r="I177" s="792"/>
      <c r="M177" s="92"/>
    </row>
    <row r="178" spans="2:13" ht="18" customHeight="1">
      <c r="B178" s="1029" t="s">
        <v>2905</v>
      </c>
      <c r="C178" s="1029"/>
      <c r="D178" s="1029"/>
      <c r="E178" s="1029"/>
      <c r="F178" s="1029"/>
      <c r="G178" s="1029"/>
      <c r="H178" s="1407" t="str">
        <f>IF(H174="","",H174/H176*100)</f>
        <v/>
      </c>
      <c r="I178" s="1407"/>
      <c r="J178" s="2" t="s">
        <v>402</v>
      </c>
      <c r="M178" s="92"/>
    </row>
    <row r="179" spans="2:13" ht="13.5" customHeight="1">
      <c r="H179" s="793"/>
      <c r="I179" s="793"/>
      <c r="M179" s="92"/>
    </row>
    <row r="180" spans="2:13">
      <c r="M180" s="92"/>
    </row>
    <row r="181" spans="2:13" ht="24" customHeight="1">
      <c r="B181" s="1504" t="s">
        <v>2906</v>
      </c>
      <c r="C181" s="1505"/>
      <c r="D181" s="1506"/>
      <c r="E181" s="47" t="s">
        <v>87</v>
      </c>
      <c r="F181" s="47" t="s">
        <v>88</v>
      </c>
      <c r="G181" s="47" t="s">
        <v>89</v>
      </c>
      <c r="H181" s="47" t="s">
        <v>90</v>
      </c>
      <c r="I181" s="47" t="s">
        <v>91</v>
      </c>
      <c r="J181" s="47" t="s">
        <v>92</v>
      </c>
    </row>
    <row r="182" spans="2:13" ht="30" customHeight="1">
      <c r="B182" s="1507" t="s">
        <v>2899</v>
      </c>
      <c r="C182" s="1508"/>
      <c r="D182" s="1509"/>
      <c r="E182" s="123"/>
      <c r="F182" s="123"/>
      <c r="G182" s="123"/>
      <c r="H182" s="123"/>
      <c r="I182" s="123"/>
      <c r="J182" s="123"/>
    </row>
    <row r="183" spans="2:13" ht="30" customHeight="1" thickBot="1">
      <c r="B183" s="1507" t="s">
        <v>2900</v>
      </c>
      <c r="C183" s="1508"/>
      <c r="D183" s="1509"/>
      <c r="E183" s="123"/>
      <c r="F183" s="123"/>
      <c r="G183" s="123"/>
      <c r="H183" s="123"/>
      <c r="I183" s="123"/>
      <c r="J183" s="123"/>
    </row>
    <row r="184" spans="2:13" ht="24" customHeight="1" thickTop="1">
      <c r="B184" s="1254"/>
      <c r="C184" s="1510"/>
      <c r="D184" s="1255"/>
      <c r="E184" s="791" t="s">
        <v>93</v>
      </c>
      <c r="F184" s="791" t="s">
        <v>94</v>
      </c>
      <c r="G184" s="791" t="s">
        <v>95</v>
      </c>
      <c r="H184" s="791" t="s">
        <v>96</v>
      </c>
      <c r="I184" s="791" t="s">
        <v>97</v>
      </c>
      <c r="J184" s="791" t="s">
        <v>98</v>
      </c>
    </row>
    <row r="185" spans="2:13" ht="30" customHeight="1">
      <c r="B185" s="1507" t="s">
        <v>2899</v>
      </c>
      <c r="C185" s="1508"/>
      <c r="D185" s="1509"/>
      <c r="E185" s="123"/>
      <c r="F185" s="123"/>
      <c r="G185" s="123"/>
      <c r="H185" s="123"/>
      <c r="I185" s="123"/>
      <c r="J185" s="123"/>
    </row>
    <row r="186" spans="2:13" ht="30" customHeight="1">
      <c r="B186" s="1507" t="s">
        <v>2900</v>
      </c>
      <c r="C186" s="1508"/>
      <c r="D186" s="1509"/>
      <c r="E186" s="123"/>
      <c r="F186" s="123"/>
      <c r="G186" s="123"/>
      <c r="H186" s="123"/>
      <c r="I186" s="123"/>
      <c r="J186" s="123"/>
    </row>
    <row r="187" spans="2:13" ht="7.5" customHeight="1"/>
    <row r="188" spans="2:13" ht="13.5" customHeight="1">
      <c r="B188" s="49" t="s">
        <v>2901</v>
      </c>
    </row>
    <row r="189" spans="2:13" ht="13.5" customHeight="1"/>
    <row r="190" spans="2:13" ht="18" customHeight="1">
      <c r="B190" s="2" t="s">
        <v>2902</v>
      </c>
      <c r="H190" s="1407" t="str">
        <f>IF(E182="","",INT(SUM(E182:J182,E185:J185)))</f>
        <v/>
      </c>
      <c r="I190" s="1407"/>
      <c r="J190" s="2" t="s">
        <v>2903</v>
      </c>
    </row>
    <row r="191" spans="2:13" ht="6" customHeight="1">
      <c r="H191" s="792"/>
      <c r="I191" s="792"/>
    </row>
    <row r="192" spans="2:13" ht="18" customHeight="1">
      <c r="B192" s="1029" t="s">
        <v>2904</v>
      </c>
      <c r="C192" s="1029"/>
      <c r="D192" s="1029"/>
      <c r="E192" s="1029"/>
      <c r="F192" s="1029"/>
      <c r="G192" s="1029"/>
      <c r="H192" s="1407" t="str">
        <f>IF(E183="","",INT(SUM(E183:J183,E186:J186)))</f>
        <v/>
      </c>
      <c r="I192" s="1407"/>
      <c r="J192" s="2" t="s">
        <v>2903</v>
      </c>
      <c r="M192" s="1389"/>
    </row>
    <row r="193" spans="2:13" ht="6" customHeight="1">
      <c r="H193" s="792"/>
      <c r="I193" s="792"/>
      <c r="M193" s="1389"/>
    </row>
    <row r="194" spans="2:13" ht="18" customHeight="1">
      <c r="B194" s="1029" t="s">
        <v>2905</v>
      </c>
      <c r="C194" s="1029"/>
      <c r="D194" s="1029"/>
      <c r="E194" s="1029"/>
      <c r="F194" s="1029"/>
      <c r="G194" s="1029"/>
      <c r="H194" s="1407" t="str">
        <f>IF(H190="","",H190/H192*100)</f>
        <v/>
      </c>
      <c r="I194" s="1407"/>
      <c r="J194" s="2" t="s">
        <v>402</v>
      </c>
      <c r="M194" s="1389"/>
    </row>
    <row r="195" spans="2:13">
      <c r="M195" s="92"/>
    </row>
    <row r="196" spans="2:13">
      <c r="M196" s="92"/>
    </row>
    <row r="197" spans="2:13" ht="24" customHeight="1">
      <c r="B197" s="1504" t="s">
        <v>2907</v>
      </c>
      <c r="C197" s="1505"/>
      <c r="D197" s="1506"/>
      <c r="E197" s="47" t="s">
        <v>87</v>
      </c>
      <c r="F197" s="47" t="s">
        <v>88</v>
      </c>
      <c r="G197" s="47" t="s">
        <v>89</v>
      </c>
      <c r="H197" s="47" t="s">
        <v>90</v>
      </c>
      <c r="I197" s="47" t="s">
        <v>91</v>
      </c>
      <c r="J197" s="47" t="s">
        <v>92</v>
      </c>
    </row>
    <row r="198" spans="2:13" ht="30" customHeight="1">
      <c r="B198" s="1507" t="s">
        <v>2899</v>
      </c>
      <c r="C198" s="1508"/>
      <c r="D198" s="1509"/>
      <c r="E198" s="123"/>
      <c r="F198" s="123"/>
      <c r="G198" s="123"/>
      <c r="H198" s="123"/>
      <c r="I198" s="123"/>
      <c r="J198" s="123"/>
    </row>
    <row r="199" spans="2:13" ht="30" customHeight="1" thickBot="1">
      <c r="B199" s="1507" t="s">
        <v>2900</v>
      </c>
      <c r="C199" s="1508"/>
      <c r="D199" s="1509"/>
      <c r="E199" s="123"/>
      <c r="F199" s="123"/>
      <c r="G199" s="123"/>
      <c r="H199" s="123"/>
      <c r="I199" s="123"/>
      <c r="J199" s="123"/>
    </row>
    <row r="200" spans="2:13" ht="24" customHeight="1" thickTop="1">
      <c r="B200" s="1254"/>
      <c r="C200" s="1510"/>
      <c r="D200" s="1255"/>
      <c r="E200" s="791" t="s">
        <v>93</v>
      </c>
      <c r="F200" s="791" t="s">
        <v>94</v>
      </c>
      <c r="G200" s="791" t="s">
        <v>95</v>
      </c>
      <c r="H200" s="791" t="s">
        <v>96</v>
      </c>
      <c r="I200" s="791" t="s">
        <v>97</v>
      </c>
      <c r="J200" s="791" t="s">
        <v>98</v>
      </c>
    </row>
    <row r="201" spans="2:13" ht="30" customHeight="1">
      <c r="B201" s="1507" t="s">
        <v>2899</v>
      </c>
      <c r="C201" s="1508"/>
      <c r="D201" s="1509"/>
      <c r="E201" s="123"/>
      <c r="F201" s="123"/>
      <c r="G201" s="123"/>
      <c r="H201" s="123"/>
      <c r="I201" s="123"/>
      <c r="J201" s="123"/>
    </row>
    <row r="202" spans="2:13" ht="30" customHeight="1">
      <c r="B202" s="1507" t="s">
        <v>2900</v>
      </c>
      <c r="C202" s="1508"/>
      <c r="D202" s="1509"/>
      <c r="E202" s="123"/>
      <c r="F202" s="123"/>
      <c r="G202" s="123"/>
      <c r="H202" s="123"/>
      <c r="I202" s="123"/>
      <c r="J202" s="123"/>
    </row>
    <row r="203" spans="2:13" ht="7.5" customHeight="1"/>
    <row r="204" spans="2:13" ht="13.5" customHeight="1">
      <c r="B204" s="49" t="s">
        <v>2901</v>
      </c>
    </row>
    <row r="205" spans="2:13" ht="13.5" customHeight="1"/>
    <row r="206" spans="2:13" ht="18" customHeight="1">
      <c r="B206" s="2" t="s">
        <v>2902</v>
      </c>
      <c r="H206" s="1407" t="str">
        <f>IF(E198="","",INT(SUM(E198:J198,E201:J201)))</f>
        <v/>
      </c>
      <c r="I206" s="1407"/>
      <c r="J206" s="2" t="s">
        <v>2903</v>
      </c>
    </row>
    <row r="207" spans="2:13" ht="6" customHeight="1">
      <c r="H207" s="792"/>
      <c r="I207" s="792"/>
    </row>
    <row r="208" spans="2:13" ht="18" customHeight="1">
      <c r="B208" s="1029" t="s">
        <v>2904</v>
      </c>
      <c r="C208" s="1029"/>
      <c r="D208" s="1029"/>
      <c r="E208" s="1029"/>
      <c r="F208" s="1029"/>
      <c r="G208" s="1029"/>
      <c r="H208" s="1407" t="str">
        <f>IF(E199="","",INT(SUM(E199:J199,E202:J202)))</f>
        <v/>
      </c>
      <c r="I208" s="1407"/>
      <c r="J208" s="2" t="s">
        <v>2903</v>
      </c>
      <c r="M208" s="1389"/>
    </row>
    <row r="209" spans="2:13" ht="6" customHeight="1">
      <c r="H209" s="792"/>
      <c r="I209" s="792"/>
      <c r="M209" s="1389"/>
    </row>
    <row r="210" spans="2:13" ht="18" customHeight="1">
      <c r="B210" s="1029" t="s">
        <v>2905</v>
      </c>
      <c r="C210" s="1029"/>
      <c r="D210" s="1029"/>
      <c r="E210" s="1029"/>
      <c r="F210" s="1029"/>
      <c r="G210" s="1029"/>
      <c r="H210" s="1407" t="str">
        <f>IF(H206="","",H206/H208*100)</f>
        <v/>
      </c>
      <c r="I210" s="1407"/>
      <c r="J210" s="2" t="s">
        <v>402</v>
      </c>
      <c r="M210" s="1389"/>
    </row>
    <row r="211" spans="2:13">
      <c r="M211" s="92"/>
    </row>
    <row r="212" spans="2:13">
      <c r="M212" s="92"/>
    </row>
    <row r="213" spans="2:13" ht="24" customHeight="1">
      <c r="B213" s="1504" t="s">
        <v>2908</v>
      </c>
      <c r="C213" s="1505"/>
      <c r="D213" s="1506"/>
      <c r="E213" s="47" t="s">
        <v>87</v>
      </c>
      <c r="F213" s="47" t="s">
        <v>88</v>
      </c>
      <c r="G213" s="47" t="s">
        <v>89</v>
      </c>
      <c r="H213" s="47" t="s">
        <v>90</v>
      </c>
      <c r="I213" s="47" t="s">
        <v>91</v>
      </c>
      <c r="J213" s="47" t="s">
        <v>92</v>
      </c>
    </row>
    <row r="214" spans="2:13" ht="30" customHeight="1">
      <c r="B214" s="1507" t="s">
        <v>2899</v>
      </c>
      <c r="C214" s="1508"/>
      <c r="D214" s="1509"/>
      <c r="E214" s="123"/>
      <c r="F214" s="123"/>
      <c r="G214" s="123"/>
      <c r="H214" s="123"/>
      <c r="I214" s="123"/>
      <c r="J214" s="123"/>
    </row>
    <row r="215" spans="2:13" ht="30" customHeight="1" thickBot="1">
      <c r="B215" s="1507" t="s">
        <v>2900</v>
      </c>
      <c r="C215" s="1508"/>
      <c r="D215" s="1509"/>
      <c r="E215" s="123"/>
      <c r="F215" s="123"/>
      <c r="G215" s="123"/>
      <c r="H215" s="123"/>
      <c r="I215" s="123"/>
      <c r="J215" s="123"/>
    </row>
    <row r="216" spans="2:13" ht="24" customHeight="1" thickTop="1">
      <c r="B216" s="1254"/>
      <c r="C216" s="1510"/>
      <c r="D216" s="1255"/>
      <c r="E216" s="791" t="s">
        <v>93</v>
      </c>
      <c r="F216" s="791" t="s">
        <v>94</v>
      </c>
      <c r="G216" s="791" t="s">
        <v>95</v>
      </c>
      <c r="H216" s="791" t="s">
        <v>96</v>
      </c>
      <c r="I216" s="791" t="s">
        <v>97</v>
      </c>
      <c r="J216" s="791" t="s">
        <v>98</v>
      </c>
    </row>
    <row r="217" spans="2:13" ht="30" customHeight="1">
      <c r="B217" s="1507" t="s">
        <v>2899</v>
      </c>
      <c r="C217" s="1508"/>
      <c r="D217" s="1509"/>
      <c r="E217" s="123"/>
      <c r="F217" s="123"/>
      <c r="G217" s="123"/>
      <c r="H217" s="123"/>
      <c r="I217" s="123"/>
      <c r="J217" s="123"/>
    </row>
    <row r="218" spans="2:13" ht="30" customHeight="1">
      <c r="B218" s="1507" t="s">
        <v>2900</v>
      </c>
      <c r="C218" s="1508"/>
      <c r="D218" s="1509"/>
      <c r="E218" s="123"/>
      <c r="F218" s="123"/>
      <c r="G218" s="123"/>
      <c r="H218" s="123"/>
      <c r="I218" s="123"/>
      <c r="J218" s="123"/>
    </row>
    <row r="219" spans="2:13" ht="7.5" customHeight="1"/>
    <row r="220" spans="2:13" ht="13.5" customHeight="1">
      <c r="B220" s="49" t="s">
        <v>2901</v>
      </c>
    </row>
    <row r="221" spans="2:13" ht="13.5" customHeight="1"/>
    <row r="222" spans="2:13" ht="18" customHeight="1">
      <c r="B222" s="2" t="s">
        <v>2902</v>
      </c>
      <c r="H222" s="1407" t="str">
        <f>IF(E214="","",INT(SUM(E214:J214,E217:J217)))</f>
        <v/>
      </c>
      <c r="I222" s="1407"/>
      <c r="J222" s="2" t="s">
        <v>2903</v>
      </c>
    </row>
    <row r="223" spans="2:13" ht="6" customHeight="1">
      <c r="H223" s="792"/>
      <c r="I223" s="792"/>
    </row>
    <row r="224" spans="2:13" ht="18" customHeight="1">
      <c r="B224" s="1029" t="s">
        <v>2904</v>
      </c>
      <c r="C224" s="1029"/>
      <c r="D224" s="1029"/>
      <c r="E224" s="1029"/>
      <c r="F224" s="1029"/>
      <c r="G224" s="1029"/>
      <c r="H224" s="1407" t="str">
        <f>IF(E215="","",INT(SUM(E215:J215,E218:J218)))</f>
        <v/>
      </c>
      <c r="I224" s="1407"/>
      <c r="J224" s="2" t="s">
        <v>2903</v>
      </c>
      <c r="M224" s="1389"/>
    </row>
    <row r="225" spans="2:28" ht="6" customHeight="1">
      <c r="H225" s="792"/>
      <c r="I225" s="792"/>
      <c r="M225" s="1389"/>
    </row>
    <row r="226" spans="2:28" ht="18" customHeight="1">
      <c r="B226" s="1029" t="s">
        <v>2905</v>
      </c>
      <c r="C226" s="1029"/>
      <c r="D226" s="1029"/>
      <c r="E226" s="1029"/>
      <c r="F226" s="1029"/>
      <c r="G226" s="1029"/>
      <c r="H226" s="1407" t="str">
        <f>IF(H222="","",H222/H224*100)</f>
        <v/>
      </c>
      <c r="I226" s="1407"/>
      <c r="J226" s="2" t="s">
        <v>402</v>
      </c>
      <c r="M226" s="1389"/>
    </row>
    <row r="227" spans="2:28" ht="13.5" customHeight="1">
      <c r="H227" s="793"/>
      <c r="I227" s="793"/>
      <c r="M227" s="1389"/>
    </row>
    <row r="228" spans="2:28" ht="13.5" customHeight="1">
      <c r="B228" s="2" t="s">
        <v>86</v>
      </c>
      <c r="C228" s="35"/>
      <c r="D228" s="35"/>
      <c r="E228" s="37"/>
      <c r="F228" s="35"/>
      <c r="G228" s="35"/>
      <c r="H228" s="35"/>
      <c r="I228" s="35"/>
      <c r="J228" s="35"/>
      <c r="K228" s="35"/>
      <c r="L228" s="35"/>
      <c r="M228" s="1389"/>
      <c r="N228" s="35"/>
      <c r="O228" s="35"/>
      <c r="P228" s="35"/>
      <c r="Q228" s="35"/>
      <c r="R228" s="35"/>
      <c r="S228" s="35"/>
    </row>
    <row r="229" spans="2:28" ht="13.5" customHeight="1">
      <c r="C229" s="2" t="s">
        <v>2909</v>
      </c>
      <c r="D229" s="35"/>
      <c r="E229" s="35"/>
      <c r="F229" s="37"/>
      <c r="G229" s="35"/>
      <c r="H229" s="35" t="s">
        <v>2413</v>
      </c>
      <c r="I229" s="35"/>
      <c r="J229" s="35"/>
      <c r="K229" s="35"/>
      <c r="L229" s="35"/>
      <c r="M229" s="1389"/>
      <c r="N229" s="35"/>
      <c r="O229" s="35"/>
      <c r="P229" s="35"/>
      <c r="Q229" s="35"/>
      <c r="R229" s="35"/>
      <c r="S229" s="35"/>
      <c r="T229" s="35"/>
    </row>
    <row r="230" spans="2:28" ht="13.5" customHeight="1">
      <c r="C230" s="2" t="s">
        <v>2910</v>
      </c>
      <c r="D230" s="35"/>
      <c r="E230" s="35"/>
      <c r="F230" s="37"/>
      <c r="G230" s="35"/>
      <c r="H230" s="35" t="s">
        <v>120</v>
      </c>
      <c r="I230" s="35"/>
      <c r="J230" s="35"/>
      <c r="K230" s="35"/>
      <c r="L230" s="35"/>
      <c r="M230" s="1389"/>
      <c r="N230" s="35"/>
      <c r="O230" s="35"/>
      <c r="P230" s="35"/>
      <c r="Q230" s="35"/>
      <c r="R230" s="35"/>
      <c r="S230" s="35"/>
      <c r="T230" s="35"/>
    </row>
    <row r="231" spans="2:28">
      <c r="M231" s="1389"/>
    </row>
    <row r="232" spans="2:28" ht="18" customHeight="1">
      <c r="B232" s="2" t="s">
        <v>2390</v>
      </c>
    </row>
    <row r="233" spans="2:28">
      <c r="B233" s="2" t="s">
        <v>108</v>
      </c>
    </row>
    <row r="234" spans="2:28">
      <c r="C234" s="2" t="s">
        <v>3122</v>
      </c>
    </row>
    <row r="235" spans="2:28">
      <c r="M235" s="50"/>
    </row>
    <row r="236" spans="2:28">
      <c r="B236" s="2" t="s">
        <v>2391</v>
      </c>
      <c r="M236" s="92"/>
      <c r="N236" s="92"/>
      <c r="O236" s="92"/>
    </row>
    <row r="237" spans="2:28" ht="13.5" customHeight="1">
      <c r="C237" s="2" t="s">
        <v>3122</v>
      </c>
      <c r="E237" s="35"/>
      <c r="F237" s="37"/>
      <c r="G237" s="35"/>
      <c r="H237" s="35"/>
      <c r="I237" s="35"/>
      <c r="J237" s="35"/>
      <c r="K237" s="35"/>
      <c r="L237" s="35"/>
      <c r="N237" s="35"/>
      <c r="O237" s="35"/>
      <c r="P237" s="35"/>
      <c r="Q237" s="35"/>
      <c r="R237" s="35"/>
      <c r="S237" s="35"/>
      <c r="T237" s="35"/>
    </row>
    <row r="238" spans="2:28" ht="24" customHeight="1">
      <c r="B238" s="794"/>
      <c r="C238" s="794"/>
      <c r="D238" s="794"/>
      <c r="E238" s="270"/>
      <c r="F238" s="795"/>
      <c r="G238" s="270"/>
      <c r="H238" s="270"/>
      <c r="I238" s="270"/>
      <c r="J238" s="270"/>
      <c r="K238" s="35"/>
      <c r="L238" s="35"/>
      <c r="M238" s="35"/>
      <c r="N238" s="35"/>
      <c r="O238" s="35"/>
      <c r="P238" s="35"/>
      <c r="Q238" s="35"/>
      <c r="R238" s="35"/>
      <c r="S238" s="35"/>
      <c r="T238" s="35"/>
    </row>
    <row r="239" spans="2:28" ht="18" customHeight="1">
      <c r="B239" s="162"/>
      <c r="C239" s="270"/>
      <c r="D239" s="270"/>
      <c r="E239" s="1502"/>
      <c r="F239" s="1502"/>
      <c r="G239" s="796"/>
      <c r="H239" s="1503"/>
      <c r="I239" s="1503"/>
      <c r="J239" s="1503"/>
      <c r="K239" s="35"/>
      <c r="L239" s="35"/>
      <c r="M239" s="141"/>
      <c r="N239" s="35"/>
      <c r="O239" s="35"/>
      <c r="P239" s="35"/>
      <c r="Q239" s="35"/>
      <c r="R239" s="35"/>
      <c r="S239" s="35"/>
      <c r="T239" s="35"/>
      <c r="U239" s="35"/>
      <c r="V239" s="35"/>
      <c r="W239" s="35"/>
      <c r="X239" s="35"/>
      <c r="Y239" s="35"/>
      <c r="Z239" s="35"/>
      <c r="AA239" s="35"/>
    </row>
    <row r="240" spans="2:28">
      <c r="B240" s="162"/>
      <c r="C240" s="162"/>
      <c r="D240" s="270"/>
      <c r="E240" s="270"/>
      <c r="F240" s="270"/>
      <c r="G240" s="270"/>
      <c r="H240" s="1503"/>
      <c r="I240" s="1503"/>
      <c r="J240" s="1503"/>
      <c r="K240" s="35"/>
      <c r="L240" s="35"/>
      <c r="M240" s="35"/>
      <c r="N240" s="35"/>
      <c r="O240" s="35"/>
      <c r="P240" s="35"/>
      <c r="Q240" s="35"/>
      <c r="R240" s="35"/>
      <c r="S240" s="35"/>
      <c r="T240" s="35"/>
      <c r="U240" s="35"/>
      <c r="V240" s="35"/>
      <c r="W240" s="35"/>
      <c r="X240" s="35"/>
      <c r="Y240" s="35"/>
      <c r="Z240" s="35"/>
      <c r="AA240" s="35"/>
      <c r="AB240" s="35"/>
    </row>
    <row r="241" spans="2:28">
      <c r="B241" s="162"/>
      <c r="C241" s="162"/>
      <c r="D241" s="270"/>
      <c r="E241" s="270"/>
      <c r="F241" s="270"/>
      <c r="G241" s="270"/>
      <c r="H241" s="270"/>
      <c r="I241" s="270"/>
      <c r="J241" s="270"/>
      <c r="K241" s="35"/>
      <c r="L241" s="35"/>
      <c r="M241" s="35"/>
      <c r="N241" s="35"/>
      <c r="O241" s="35"/>
      <c r="P241" s="35"/>
      <c r="Q241" s="35"/>
      <c r="R241" s="35"/>
      <c r="S241" s="35"/>
      <c r="T241" s="35"/>
      <c r="U241" s="35"/>
      <c r="V241" s="35"/>
      <c r="W241" s="35"/>
      <c r="X241" s="35"/>
      <c r="Y241" s="35"/>
      <c r="Z241" s="35"/>
      <c r="AA241" s="35"/>
      <c r="AB241" s="35"/>
    </row>
    <row r="242" spans="2:28" ht="24" hidden="1" customHeight="1">
      <c r="B242" s="794"/>
      <c r="C242" s="794"/>
      <c r="D242" s="794"/>
      <c r="E242" s="270"/>
      <c r="F242" s="797"/>
      <c r="G242" s="270"/>
      <c r="H242" s="270"/>
      <c r="I242" s="270"/>
      <c r="J242" s="270"/>
      <c r="K242" s="35"/>
      <c r="L242" s="35"/>
      <c r="M242" s="35"/>
      <c r="N242" s="35"/>
      <c r="O242" s="35"/>
      <c r="P242" s="35"/>
      <c r="Q242" s="35"/>
      <c r="R242" s="35"/>
      <c r="S242" s="35"/>
      <c r="T242" s="35"/>
    </row>
    <row r="243" spans="2:28" ht="18" hidden="1" customHeight="1">
      <c r="B243" s="794"/>
      <c r="C243" s="794"/>
      <c r="D243" s="794"/>
      <c r="E243" s="270"/>
      <c r="F243" s="271"/>
      <c r="G243" s="270"/>
      <c r="H243" s="270"/>
      <c r="I243" s="270"/>
      <c r="J243" s="270"/>
      <c r="K243" s="35"/>
      <c r="L243" s="35"/>
      <c r="M243" s="35"/>
      <c r="N243" s="35"/>
      <c r="O243" s="35"/>
      <c r="P243" s="35"/>
      <c r="Q243" s="35"/>
      <c r="R243" s="35"/>
      <c r="S243" s="35"/>
      <c r="T243" s="35"/>
    </row>
    <row r="244" spans="2:28" ht="18" customHeight="1">
      <c r="B244" s="2" t="s">
        <v>2436</v>
      </c>
    </row>
    <row r="245" spans="2:28" ht="13.5" customHeight="1"/>
    <row r="246" spans="2:28" ht="13.5" customHeight="1">
      <c r="B246" s="2" t="s">
        <v>2911</v>
      </c>
    </row>
    <row r="247" spans="2:28" ht="30" customHeight="1">
      <c r="C247" s="1230" t="s">
        <v>3124</v>
      </c>
      <c r="D247" s="1230"/>
      <c r="E247" s="1230"/>
      <c r="F247" s="1230"/>
      <c r="G247" s="1230"/>
      <c r="H247" s="1230"/>
      <c r="I247" s="1230"/>
      <c r="J247" s="1230"/>
    </row>
    <row r="248" spans="2:28" ht="18" customHeight="1">
      <c r="C248" s="1230" t="s">
        <v>454</v>
      </c>
      <c r="D248" s="1230"/>
      <c r="E248" s="1230"/>
      <c r="F248" s="1230"/>
      <c r="G248" s="1230"/>
      <c r="H248" s="1230"/>
      <c r="I248" s="1230"/>
      <c r="J248" s="1230"/>
    </row>
    <row r="249" spans="2:28" ht="13.5" customHeight="1">
      <c r="C249" s="124"/>
      <c r="D249" s="125"/>
      <c r="E249" s="125"/>
      <c r="F249" s="125"/>
      <c r="G249" s="125"/>
      <c r="H249" s="125"/>
      <c r="I249" s="125"/>
      <c r="J249" s="126"/>
    </row>
    <row r="250" spans="2:28" ht="13.5" customHeight="1">
      <c r="C250" s="127"/>
      <c r="D250" s="128"/>
      <c r="E250" s="128"/>
      <c r="F250" s="128"/>
      <c r="G250" s="128"/>
      <c r="H250" s="128"/>
      <c r="I250" s="128"/>
      <c r="J250" s="129"/>
    </row>
    <row r="251" spans="2:28" ht="13.5" customHeight="1">
      <c r="C251" s="127"/>
      <c r="D251" s="128"/>
      <c r="E251" s="128"/>
      <c r="F251" s="128"/>
      <c r="G251" s="128"/>
      <c r="H251" s="128"/>
      <c r="I251" s="128"/>
      <c r="J251" s="129"/>
    </row>
    <row r="252" spans="2:28" ht="13.5" customHeight="1">
      <c r="C252" s="127"/>
      <c r="D252" s="128"/>
      <c r="E252" s="128"/>
      <c r="F252" s="128"/>
      <c r="G252" s="128"/>
      <c r="H252" s="128"/>
      <c r="I252" s="128"/>
      <c r="J252" s="129"/>
    </row>
    <row r="253" spans="2:28" ht="13.5" customHeight="1">
      <c r="C253" s="127"/>
      <c r="D253" s="128"/>
      <c r="E253" s="128"/>
      <c r="F253" s="128"/>
      <c r="G253" s="128"/>
      <c r="H253" s="128"/>
      <c r="I253" s="128"/>
      <c r="J253" s="129"/>
    </row>
    <row r="254" spans="2:28" ht="13.5" customHeight="1">
      <c r="C254" s="127"/>
      <c r="D254" s="128"/>
      <c r="E254" s="128"/>
      <c r="F254" s="128"/>
      <c r="G254" s="128"/>
      <c r="H254" s="128"/>
      <c r="I254" s="128"/>
      <c r="J254" s="129"/>
    </row>
    <row r="255" spans="2:28" ht="13.5" customHeight="1">
      <c r="C255" s="127"/>
      <c r="D255" s="128"/>
      <c r="E255" s="128"/>
      <c r="F255" s="128"/>
      <c r="G255" s="128"/>
      <c r="H255" s="128"/>
      <c r="I255" s="128"/>
      <c r="J255" s="129"/>
    </row>
    <row r="256" spans="2:28" ht="13.5" customHeight="1">
      <c r="C256" s="127"/>
      <c r="D256" s="128"/>
      <c r="E256" s="128"/>
      <c r="F256" s="128"/>
      <c r="G256" s="128"/>
      <c r="H256" s="128"/>
      <c r="I256" s="128"/>
      <c r="J256" s="129"/>
    </row>
    <row r="257" spans="3:10" ht="13.5" customHeight="1">
      <c r="C257" s="127"/>
      <c r="D257" s="128"/>
      <c r="E257" s="128"/>
      <c r="F257" s="128"/>
      <c r="G257" s="128"/>
      <c r="H257" s="128"/>
      <c r="I257" s="128"/>
      <c r="J257" s="129"/>
    </row>
    <row r="258" spans="3:10" ht="13.5" customHeight="1">
      <c r="C258" s="127"/>
      <c r="D258" s="128"/>
      <c r="E258" s="128"/>
      <c r="F258" s="128"/>
      <c r="G258" s="128"/>
      <c r="H258" s="128"/>
      <c r="I258" s="128"/>
      <c r="J258" s="129"/>
    </row>
    <row r="259" spans="3:10" ht="13.5" customHeight="1">
      <c r="C259" s="127"/>
      <c r="D259" s="128"/>
      <c r="E259" s="128"/>
      <c r="F259" s="128"/>
      <c r="G259" s="128"/>
      <c r="H259" s="128"/>
      <c r="I259" s="128"/>
      <c r="J259" s="129"/>
    </row>
    <row r="260" spans="3:10" ht="13.5" customHeight="1">
      <c r="C260" s="127"/>
      <c r="D260" s="128"/>
      <c r="E260" s="128"/>
      <c r="F260" s="128"/>
      <c r="G260" s="128"/>
      <c r="H260" s="128"/>
      <c r="I260" s="128"/>
      <c r="J260" s="129"/>
    </row>
    <row r="261" spans="3:10" ht="13.5" customHeight="1">
      <c r="C261" s="127"/>
      <c r="D261" s="128"/>
      <c r="E261" s="128"/>
      <c r="F261" s="128"/>
      <c r="G261" s="128"/>
      <c r="H261" s="128"/>
      <c r="I261" s="128"/>
      <c r="J261" s="129"/>
    </row>
    <row r="262" spans="3:10" ht="13.5" customHeight="1">
      <c r="C262" s="127"/>
      <c r="D262" s="128"/>
      <c r="E262" s="128"/>
      <c r="F262" s="128"/>
      <c r="G262" s="128"/>
      <c r="H262" s="128"/>
      <c r="I262" s="128"/>
      <c r="J262" s="129"/>
    </row>
    <row r="263" spans="3:10" ht="13.5" customHeight="1">
      <c r="C263" s="127"/>
      <c r="D263" s="128"/>
      <c r="E263" s="128"/>
      <c r="F263" s="128"/>
      <c r="G263" s="128"/>
      <c r="H263" s="128"/>
      <c r="I263" s="128"/>
      <c r="J263" s="129"/>
    </row>
    <row r="264" spans="3:10" ht="13.5" customHeight="1">
      <c r="C264" s="127"/>
      <c r="D264" s="128"/>
      <c r="E264" s="128"/>
      <c r="F264" s="128"/>
      <c r="G264" s="128"/>
      <c r="H264" s="128"/>
      <c r="I264" s="128"/>
      <c r="J264" s="129"/>
    </row>
    <row r="265" spans="3:10" ht="13.5" customHeight="1">
      <c r="C265" s="127"/>
      <c r="D265" s="128"/>
      <c r="E265" s="128"/>
      <c r="F265" s="128"/>
      <c r="G265" s="128"/>
      <c r="H265" s="128"/>
      <c r="I265" s="128"/>
      <c r="J265" s="129"/>
    </row>
    <row r="266" spans="3:10" ht="13.5" customHeight="1">
      <c r="C266" s="127"/>
      <c r="D266" s="128"/>
      <c r="E266" s="128"/>
      <c r="F266" s="128"/>
      <c r="G266" s="128"/>
      <c r="H266" s="128"/>
      <c r="I266" s="128"/>
      <c r="J266" s="129"/>
    </row>
    <row r="267" spans="3:10" ht="13.5" customHeight="1">
      <c r="C267" s="127"/>
      <c r="D267" s="128"/>
      <c r="E267" s="128"/>
      <c r="F267" s="128"/>
      <c r="G267" s="128"/>
      <c r="H267" s="128"/>
      <c r="I267" s="128"/>
      <c r="J267" s="129"/>
    </row>
    <row r="268" spans="3:10" ht="13.5" customHeight="1">
      <c r="C268" s="127"/>
      <c r="D268" s="128"/>
      <c r="E268" s="128"/>
      <c r="F268" s="128"/>
      <c r="G268" s="128"/>
      <c r="H268" s="128"/>
      <c r="I268" s="128"/>
      <c r="J268" s="129"/>
    </row>
    <row r="269" spans="3:10" ht="13.5" customHeight="1">
      <c r="C269" s="127"/>
      <c r="D269" s="128"/>
      <c r="E269" s="128"/>
      <c r="F269" s="128"/>
      <c r="G269" s="128"/>
      <c r="H269" s="128"/>
      <c r="I269" s="128"/>
      <c r="J269" s="129"/>
    </row>
    <row r="270" spans="3:10" ht="13.5" customHeight="1">
      <c r="C270" s="127"/>
      <c r="D270" s="128"/>
      <c r="E270" s="128"/>
      <c r="F270" s="128"/>
      <c r="G270" s="128"/>
      <c r="H270" s="128"/>
      <c r="I270" s="128"/>
      <c r="J270" s="129"/>
    </row>
    <row r="271" spans="3:10" ht="13.5" customHeight="1">
      <c r="C271" s="127"/>
      <c r="D271" s="128"/>
      <c r="E271" s="128"/>
      <c r="F271" s="128"/>
      <c r="G271" s="128"/>
      <c r="H271" s="128"/>
      <c r="I271" s="128"/>
      <c r="J271" s="129"/>
    </row>
    <row r="272" spans="3:10" ht="13.5" customHeight="1">
      <c r="C272" s="127"/>
      <c r="D272" s="128"/>
      <c r="E272" s="128"/>
      <c r="F272" s="128"/>
      <c r="G272" s="128"/>
      <c r="H272" s="128"/>
      <c r="I272" s="128"/>
      <c r="J272" s="129"/>
    </row>
    <row r="273" spans="3:10" ht="13.5" customHeight="1">
      <c r="C273" s="127"/>
      <c r="D273" s="128"/>
      <c r="E273" s="128"/>
      <c r="F273" s="128"/>
      <c r="G273" s="128"/>
      <c r="H273" s="128"/>
      <c r="I273" s="128"/>
      <c r="J273" s="129"/>
    </row>
    <row r="274" spans="3:10" ht="13.5" customHeight="1">
      <c r="C274" s="127"/>
      <c r="D274" s="128"/>
      <c r="E274" s="128"/>
      <c r="F274" s="128"/>
      <c r="G274" s="128"/>
      <c r="H274" s="128"/>
      <c r="I274" s="128"/>
      <c r="J274" s="129"/>
    </row>
    <row r="275" spans="3:10" ht="13.5" customHeight="1">
      <c r="C275" s="127"/>
      <c r="D275" s="128"/>
      <c r="E275" s="128"/>
      <c r="F275" s="128"/>
      <c r="G275" s="128"/>
      <c r="H275" s="128"/>
      <c r="I275" s="128"/>
      <c r="J275" s="129"/>
    </row>
    <row r="276" spans="3:10" ht="13.5" customHeight="1">
      <c r="C276" s="127"/>
      <c r="D276" s="128"/>
      <c r="E276" s="128"/>
      <c r="F276" s="128"/>
      <c r="G276" s="128"/>
      <c r="H276" s="128"/>
      <c r="I276" s="128"/>
      <c r="J276" s="129"/>
    </row>
    <row r="277" spans="3:10" ht="13.5" customHeight="1">
      <c r="C277" s="127"/>
      <c r="D277" s="128"/>
      <c r="E277" s="128"/>
      <c r="F277" s="128"/>
      <c r="G277" s="128"/>
      <c r="H277" s="128"/>
      <c r="I277" s="128"/>
      <c r="J277" s="129"/>
    </row>
    <row r="278" spans="3:10" ht="13.5" customHeight="1">
      <c r="C278" s="127"/>
      <c r="D278" s="128"/>
      <c r="E278" s="128"/>
      <c r="F278" s="128"/>
      <c r="G278" s="128"/>
      <c r="H278" s="128"/>
      <c r="I278" s="128"/>
      <c r="J278" s="129"/>
    </row>
    <row r="279" spans="3:10" ht="13.5" customHeight="1">
      <c r="C279" s="127"/>
      <c r="D279" s="128"/>
      <c r="E279" s="128"/>
      <c r="F279" s="128"/>
      <c r="G279" s="128"/>
      <c r="H279" s="128"/>
      <c r="I279" s="128"/>
      <c r="J279" s="129"/>
    </row>
    <row r="280" spans="3:10" ht="13.5" customHeight="1">
      <c r="C280" s="127"/>
      <c r="D280" s="128"/>
      <c r="E280" s="128"/>
      <c r="F280" s="128"/>
      <c r="G280" s="128"/>
      <c r="H280" s="128"/>
      <c r="I280" s="128"/>
      <c r="J280" s="129"/>
    </row>
    <row r="281" spans="3:10" ht="13.5" customHeight="1">
      <c r="C281" s="127"/>
      <c r="D281" s="128"/>
      <c r="E281" s="128"/>
      <c r="F281" s="128"/>
      <c r="G281" s="128"/>
      <c r="H281" s="128"/>
      <c r="I281" s="128"/>
      <c r="J281" s="129"/>
    </row>
    <row r="282" spans="3:10" ht="13.5" customHeight="1">
      <c r="C282" s="127"/>
      <c r="D282" s="128"/>
      <c r="E282" s="128"/>
      <c r="F282" s="128"/>
      <c r="G282" s="128"/>
      <c r="H282" s="128"/>
      <c r="I282" s="128"/>
      <c r="J282" s="129"/>
    </row>
    <row r="283" spans="3:10" ht="13.5" customHeight="1">
      <c r="C283" s="127"/>
      <c r="D283" s="128"/>
      <c r="E283" s="128"/>
      <c r="F283" s="128"/>
      <c r="G283" s="128"/>
      <c r="H283" s="128"/>
      <c r="I283" s="128"/>
      <c r="J283" s="129"/>
    </row>
    <row r="284" spans="3:10" ht="13.5" customHeight="1">
      <c r="C284" s="127"/>
      <c r="D284" s="128"/>
      <c r="E284" s="128"/>
      <c r="F284" s="128"/>
      <c r="G284" s="128"/>
      <c r="H284" s="128"/>
      <c r="I284" s="128"/>
      <c r="J284" s="129"/>
    </row>
    <row r="285" spans="3:10" ht="13.5" customHeight="1">
      <c r="C285" s="127"/>
      <c r="D285" s="128"/>
      <c r="E285" s="128"/>
      <c r="F285" s="128"/>
      <c r="G285" s="128"/>
      <c r="H285" s="128"/>
      <c r="I285" s="128"/>
      <c r="J285" s="129"/>
    </row>
    <row r="286" spans="3:10" ht="13.5" customHeight="1">
      <c r="C286" s="130"/>
      <c r="D286" s="131"/>
      <c r="E286" s="131"/>
      <c r="F286" s="131"/>
      <c r="G286" s="131"/>
      <c r="H286" s="131"/>
      <c r="I286" s="131"/>
      <c r="J286" s="132"/>
    </row>
    <row r="287" spans="3:10" ht="13.5" customHeight="1"/>
    <row r="288" spans="3:10" ht="13.5" hidden="1" customHeight="1"/>
    <row r="289" spans="2:23" ht="13.5" customHeight="1">
      <c r="B289" s="2" t="s">
        <v>128</v>
      </c>
    </row>
    <row r="290" spans="2:23" ht="13.5" customHeight="1">
      <c r="C290" s="1392"/>
      <c r="D290" s="1408"/>
      <c r="E290" s="1408"/>
      <c r="F290" s="1408"/>
      <c r="G290" s="1408"/>
      <c r="H290" s="1408"/>
      <c r="I290" s="1408"/>
      <c r="J290" s="1409"/>
    </row>
    <row r="291" spans="2:23" ht="13.5" customHeight="1">
      <c r="C291" s="1410"/>
      <c r="D291" s="1411"/>
      <c r="E291" s="1411"/>
      <c r="F291" s="1411"/>
      <c r="G291" s="1411"/>
      <c r="H291" s="1411"/>
      <c r="I291" s="1411"/>
      <c r="J291" s="1412"/>
    </row>
    <row r="292" spans="2:23" ht="13.5" customHeight="1">
      <c r="C292" s="1410"/>
      <c r="D292" s="1411"/>
      <c r="E292" s="1411"/>
      <c r="F292" s="1411"/>
      <c r="G292" s="1411"/>
      <c r="H292" s="1411"/>
      <c r="I292" s="1411"/>
      <c r="J292" s="1412"/>
    </row>
    <row r="293" spans="2:23" ht="13.5" customHeight="1">
      <c r="C293" s="1410"/>
      <c r="D293" s="1411"/>
      <c r="E293" s="1411"/>
      <c r="F293" s="1411"/>
      <c r="G293" s="1411"/>
      <c r="H293" s="1411"/>
      <c r="I293" s="1411"/>
      <c r="J293" s="1412"/>
    </row>
    <row r="294" spans="2:23" ht="13.5" customHeight="1">
      <c r="C294" s="1410"/>
      <c r="D294" s="1411"/>
      <c r="E294" s="1411"/>
      <c r="F294" s="1411"/>
      <c r="G294" s="1411"/>
      <c r="H294" s="1411"/>
      <c r="I294" s="1411"/>
      <c r="J294" s="1412"/>
    </row>
    <row r="295" spans="2:23" ht="13.5" customHeight="1">
      <c r="C295" s="1410"/>
      <c r="D295" s="1411"/>
      <c r="E295" s="1411"/>
      <c r="F295" s="1411"/>
      <c r="G295" s="1411"/>
      <c r="H295" s="1411"/>
      <c r="I295" s="1411"/>
      <c r="J295" s="1412"/>
    </row>
    <row r="296" spans="2:23" ht="13.5" customHeight="1">
      <c r="C296" s="1410"/>
      <c r="D296" s="1411"/>
      <c r="E296" s="1411"/>
      <c r="F296" s="1411"/>
      <c r="G296" s="1411"/>
      <c r="H296" s="1411"/>
      <c r="I296" s="1411"/>
      <c r="J296" s="1412"/>
    </row>
    <row r="297" spans="2:23" ht="13.5" customHeight="1">
      <c r="C297" s="1410"/>
      <c r="D297" s="1411"/>
      <c r="E297" s="1411"/>
      <c r="F297" s="1411"/>
      <c r="G297" s="1411"/>
      <c r="H297" s="1411"/>
      <c r="I297" s="1411"/>
      <c r="J297" s="1412"/>
    </row>
    <row r="298" spans="2:23" ht="13.5" customHeight="1">
      <c r="C298" s="1410"/>
      <c r="D298" s="1411"/>
      <c r="E298" s="1411"/>
      <c r="F298" s="1411"/>
      <c r="G298" s="1411"/>
      <c r="H298" s="1411"/>
      <c r="I298" s="1411"/>
      <c r="J298" s="1412"/>
    </row>
    <row r="299" spans="2:23" ht="13.5" customHeight="1">
      <c r="C299" s="1413"/>
      <c r="D299" s="1414"/>
      <c r="E299" s="1414"/>
      <c r="F299" s="1414"/>
      <c r="G299" s="1414"/>
      <c r="H299" s="1414"/>
      <c r="I299" s="1414"/>
      <c r="J299" s="1415"/>
    </row>
    <row r="300" spans="2:23" ht="13.5" customHeight="1">
      <c r="C300" s="2" t="s">
        <v>514</v>
      </c>
    </row>
    <row r="301" spans="2:23" ht="13.5" hidden="1" customHeight="1"/>
    <row r="302" spans="2:23" ht="13.5" hidden="1" customHeight="1"/>
    <row r="303" spans="2:23" ht="18" customHeight="1">
      <c r="B303" s="144" t="s">
        <v>2437</v>
      </c>
      <c r="C303" s="4"/>
      <c r="U303" s="4"/>
      <c r="V303" s="3"/>
      <c r="W303" s="3"/>
    </row>
    <row r="304" spans="2:23" ht="7.2" customHeight="1">
      <c r="B304" s="144"/>
      <c r="C304" s="4"/>
      <c r="U304" s="4"/>
      <c r="V304" s="3"/>
      <c r="W304" s="3"/>
    </row>
    <row r="305" spans="2:20">
      <c r="B305" s="9" t="s">
        <v>130</v>
      </c>
      <c r="S305" s="3"/>
      <c r="T305" s="3"/>
    </row>
    <row r="306" spans="2:20" ht="15.9" customHeight="1">
      <c r="C306" s="46" t="s">
        <v>134</v>
      </c>
      <c r="D306" s="46"/>
      <c r="E306" s="46"/>
      <c r="F306" s="46"/>
      <c r="G306" s="46"/>
      <c r="H306" s="46"/>
      <c r="I306" s="46"/>
      <c r="J306" s="46"/>
      <c r="K306" s="46"/>
      <c r="L306" s="46"/>
      <c r="O306" s="46"/>
      <c r="P306" s="46"/>
      <c r="Q306" s="46"/>
      <c r="R306" s="46"/>
      <c r="S306" s="3"/>
      <c r="T306" s="3"/>
    </row>
    <row r="307" spans="2:20" ht="15.9" customHeight="1">
      <c r="C307" s="46" t="s">
        <v>133</v>
      </c>
      <c r="D307" s="46"/>
      <c r="E307" s="46"/>
      <c r="F307" s="46"/>
      <c r="G307" s="46"/>
      <c r="H307" s="46"/>
      <c r="I307" s="46"/>
      <c r="J307" s="46"/>
      <c r="K307" s="46"/>
      <c r="L307" s="46"/>
      <c r="M307" s="46"/>
      <c r="O307" s="46"/>
      <c r="P307" s="46"/>
      <c r="Q307" s="46"/>
      <c r="R307" s="46"/>
      <c r="S307" s="3"/>
      <c r="T307" s="3"/>
    </row>
    <row r="308" spans="2:20" ht="15.9" customHeight="1">
      <c r="C308" s="45" t="s">
        <v>119</v>
      </c>
      <c r="E308" s="45"/>
      <c r="L308" s="3"/>
      <c r="M308" s="46"/>
      <c r="N308" s="46"/>
    </row>
    <row r="309" spans="2:20" ht="15.9" customHeight="1">
      <c r="C309" s="45" t="s">
        <v>3123</v>
      </c>
      <c r="E309" s="45"/>
      <c r="L309" s="3"/>
      <c r="M309" s="3"/>
      <c r="N309" s="46"/>
    </row>
    <row r="310" spans="2:20" ht="7.5" customHeight="1">
      <c r="C310" s="45"/>
      <c r="E310" s="45"/>
      <c r="L310" s="3"/>
      <c r="M310" s="3"/>
    </row>
    <row r="311" spans="2:20" ht="30" customHeight="1">
      <c r="B311" s="1071" t="s">
        <v>116</v>
      </c>
      <c r="C311" s="1072"/>
      <c r="D311" s="1240"/>
      <c r="E311" s="47" t="s">
        <v>117</v>
      </c>
      <c r="F311" s="1050" t="s">
        <v>118</v>
      </c>
      <c r="G311" s="1051"/>
      <c r="H311" s="1051"/>
      <c r="I311" s="1051"/>
      <c r="J311" s="1083"/>
      <c r="M311" s="3"/>
    </row>
    <row r="312" spans="2:20" ht="49.5" customHeight="1">
      <c r="B312" s="1208" t="s">
        <v>114</v>
      </c>
      <c r="C312" s="1217"/>
      <c r="D312" s="1218"/>
      <c r="E312" s="133"/>
      <c r="F312" s="1211"/>
      <c r="G312" s="1219"/>
      <c r="H312" s="1219"/>
      <c r="I312" s="1219"/>
      <c r="J312" s="1220"/>
    </row>
    <row r="313" spans="2:20" ht="50.1" customHeight="1">
      <c r="B313" s="1074" t="s">
        <v>111</v>
      </c>
      <c r="C313" s="1215"/>
      <c r="D313" s="1224"/>
      <c r="E313" s="133"/>
      <c r="F313" s="1211"/>
      <c r="G313" s="1219"/>
      <c r="H313" s="1219"/>
      <c r="I313" s="1219"/>
      <c r="J313" s="1220"/>
    </row>
    <row r="314" spans="2:20" ht="50.1" customHeight="1">
      <c r="B314" s="1074" t="s">
        <v>112</v>
      </c>
      <c r="C314" s="1215"/>
      <c r="D314" s="1224"/>
      <c r="E314" s="133"/>
      <c r="F314" s="1211"/>
      <c r="G314" s="1219"/>
      <c r="H314" s="1219"/>
      <c r="I314" s="1219"/>
      <c r="J314" s="1220"/>
    </row>
    <row r="315" spans="2:20" ht="50.1" customHeight="1">
      <c r="B315" s="1208" t="s">
        <v>115</v>
      </c>
      <c r="C315" s="1217"/>
      <c r="D315" s="1218"/>
      <c r="E315" s="133"/>
      <c r="F315" s="1211"/>
      <c r="G315" s="1219"/>
      <c r="H315" s="1219"/>
      <c r="I315" s="1219"/>
      <c r="J315" s="1220"/>
    </row>
    <row r="316" spans="2:20" ht="50.1" customHeight="1">
      <c r="B316" s="1208" t="s">
        <v>113</v>
      </c>
      <c r="C316" s="1217"/>
      <c r="D316" s="1218"/>
      <c r="E316" s="133"/>
      <c r="F316" s="1211"/>
      <c r="G316" s="1219"/>
      <c r="H316" s="1219"/>
      <c r="I316" s="1219"/>
      <c r="J316" s="1220"/>
    </row>
    <row r="317" spans="2:20" ht="13.5" customHeight="1">
      <c r="C317" s="11"/>
      <c r="D317" s="11"/>
      <c r="E317" s="11"/>
      <c r="F317" s="11"/>
      <c r="G317" s="11"/>
      <c r="H317" s="11"/>
      <c r="I317" s="11"/>
      <c r="J317" s="11"/>
    </row>
    <row r="318" spans="2:20" hidden="1"/>
    <row r="319" spans="2:20">
      <c r="B319" s="2" t="s">
        <v>131</v>
      </c>
    </row>
    <row r="320" spans="2:20" ht="84" customHeight="1">
      <c r="B320" s="1419"/>
      <c r="C320" s="1390"/>
      <c r="D320" s="1390"/>
      <c r="E320" s="1390"/>
      <c r="F320" s="1390"/>
      <c r="G320" s="1390"/>
      <c r="H320" s="1390"/>
      <c r="I320" s="1390"/>
      <c r="J320" s="1391"/>
    </row>
    <row r="322" spans="2:10" ht="18" customHeight="1">
      <c r="B322" s="2" t="s">
        <v>132</v>
      </c>
    </row>
    <row r="323" spans="2:10">
      <c r="C323" s="2" t="s">
        <v>2912</v>
      </c>
    </row>
    <row r="324" spans="2:10" ht="36" customHeight="1">
      <c r="B324" s="1208" t="s">
        <v>126</v>
      </c>
      <c r="C324" s="1075"/>
      <c r="D324" s="1075"/>
      <c r="E324" s="1209"/>
      <c r="F324" s="1211"/>
      <c r="G324" s="1219"/>
      <c r="H324" s="1219"/>
      <c r="I324" s="1219"/>
      <c r="J324" s="1220"/>
    </row>
    <row r="325" spans="2:10" ht="36" customHeight="1">
      <c r="B325" s="1208" t="s">
        <v>2389</v>
      </c>
      <c r="C325" s="1075"/>
      <c r="D325" s="1075"/>
      <c r="E325" s="1209"/>
      <c r="F325" s="1211"/>
      <c r="G325" s="1219"/>
      <c r="H325" s="1219"/>
      <c r="I325" s="1219"/>
      <c r="J325" s="1220"/>
    </row>
    <row r="326" spans="2:10" ht="36" customHeight="1">
      <c r="B326" s="1208" t="s">
        <v>127</v>
      </c>
      <c r="C326" s="1075"/>
      <c r="D326" s="1075"/>
      <c r="E326" s="1209"/>
      <c r="F326" s="1211"/>
      <c r="G326" s="1219"/>
      <c r="H326" s="1219"/>
      <c r="I326" s="1219"/>
      <c r="J326" s="1220"/>
    </row>
    <row r="328" spans="2:10">
      <c r="C328" s="2" t="s">
        <v>2913</v>
      </c>
    </row>
    <row r="329" spans="2:10" ht="36" customHeight="1">
      <c r="B329" s="1208" t="s">
        <v>126</v>
      </c>
      <c r="C329" s="1075"/>
      <c r="D329" s="1075"/>
      <c r="E329" s="1209"/>
      <c r="F329" s="1211"/>
      <c r="G329" s="1219"/>
      <c r="H329" s="1219"/>
      <c r="I329" s="1219"/>
      <c r="J329" s="1220"/>
    </row>
    <row r="330" spans="2:10" ht="36" customHeight="1">
      <c r="B330" s="1208" t="s">
        <v>2389</v>
      </c>
      <c r="C330" s="1075"/>
      <c r="D330" s="1075"/>
      <c r="E330" s="1209"/>
      <c r="F330" s="1210"/>
      <c r="G330" s="1210"/>
      <c r="H330" s="1210"/>
      <c r="I330" s="1210"/>
      <c r="J330" s="1210"/>
    </row>
    <row r="331" spans="2:10" ht="36" customHeight="1">
      <c r="B331" s="1208" t="s">
        <v>127</v>
      </c>
      <c r="C331" s="1075"/>
      <c r="D331" s="1075"/>
      <c r="E331" s="1209"/>
      <c r="F331" s="1210"/>
      <c r="G331" s="1210"/>
      <c r="H331" s="1210"/>
      <c r="I331" s="1210"/>
      <c r="J331" s="1210"/>
    </row>
  </sheetData>
  <sheetProtection algorithmName="SHA-512" hashValue="OqQWpYz9XM0Zp2I7yqLkEMgUYkSDzTgpGoocIO2CvhT3boKFDqtHrHdoY2cfr+UEVZiBRI50G5uWMlcqQDTtMg==" saltValue="AZnDSBFPKWXS10qnyaDJcg==" spinCount="100000" sheet="1" formatCells="0"/>
  <mergeCells count="292">
    <mergeCell ref="C9:E9"/>
    <mergeCell ref="F9:J9"/>
    <mergeCell ref="C10:E10"/>
    <mergeCell ref="F10:G10"/>
    <mergeCell ref="I10:J10"/>
    <mergeCell ref="B14:D14"/>
    <mergeCell ref="E14:J14"/>
    <mergeCell ref="B3:J3"/>
    <mergeCell ref="C7:E7"/>
    <mergeCell ref="F7:J7"/>
    <mergeCell ref="C8:E8"/>
    <mergeCell ref="F8:G8"/>
    <mergeCell ref="H8:I8"/>
    <mergeCell ref="C21:E21"/>
    <mergeCell ref="F21:J21"/>
    <mergeCell ref="C22:E22"/>
    <mergeCell ref="F22:J22"/>
    <mergeCell ref="C23:E23"/>
    <mergeCell ref="F23:G23"/>
    <mergeCell ref="H23:J23"/>
    <mergeCell ref="B15:D16"/>
    <mergeCell ref="E15:J15"/>
    <mergeCell ref="E16:J16"/>
    <mergeCell ref="B17:D17"/>
    <mergeCell ref="E17:F17"/>
    <mergeCell ref="G17:H17"/>
    <mergeCell ref="I17:J17"/>
    <mergeCell ref="B27:B28"/>
    <mergeCell ref="C27:D28"/>
    <mergeCell ref="F27:J27"/>
    <mergeCell ref="F28:J28"/>
    <mergeCell ref="C29:E29"/>
    <mergeCell ref="F29:G29"/>
    <mergeCell ref="C24:E24"/>
    <mergeCell ref="F24:G24"/>
    <mergeCell ref="H24:J24"/>
    <mergeCell ref="C25:D25"/>
    <mergeCell ref="G25:J25"/>
    <mergeCell ref="C26:E26"/>
    <mergeCell ref="F26:J26"/>
    <mergeCell ref="C30:E30"/>
    <mergeCell ref="F30:G30"/>
    <mergeCell ref="D41:E41"/>
    <mergeCell ref="D46:F46"/>
    <mergeCell ref="G46:I46"/>
    <mergeCell ref="D47:F47"/>
    <mergeCell ref="G47:I47"/>
    <mergeCell ref="D45:F45"/>
    <mergeCell ref="G45:I45"/>
    <mergeCell ref="D54:F54"/>
    <mergeCell ref="G54:I54"/>
    <mergeCell ref="D55:F55"/>
    <mergeCell ref="G55:I55"/>
    <mergeCell ref="D57:F57"/>
    <mergeCell ref="G57:I57"/>
    <mergeCell ref="D49:F49"/>
    <mergeCell ref="G49:I49"/>
    <mergeCell ref="D50:F50"/>
    <mergeCell ref="G50:I50"/>
    <mergeCell ref="D51:F51"/>
    <mergeCell ref="G51:I51"/>
    <mergeCell ref="D63:F63"/>
    <mergeCell ref="G63:I63"/>
    <mergeCell ref="D65:F65"/>
    <mergeCell ref="G65:I65"/>
    <mergeCell ref="D66:F66"/>
    <mergeCell ref="G66:I66"/>
    <mergeCell ref="D64:F64"/>
    <mergeCell ref="D58:F58"/>
    <mergeCell ref="G58:I58"/>
    <mergeCell ref="D59:F59"/>
    <mergeCell ref="G59:I59"/>
    <mergeCell ref="D62:F62"/>
    <mergeCell ref="G62:I62"/>
    <mergeCell ref="D88:F88"/>
    <mergeCell ref="G88:I88"/>
    <mergeCell ref="D80:F80"/>
    <mergeCell ref="G80:I80"/>
    <mergeCell ref="D81:F81"/>
    <mergeCell ref="G81:I81"/>
    <mergeCell ref="D83:F83"/>
    <mergeCell ref="G83:I83"/>
    <mergeCell ref="D75:F75"/>
    <mergeCell ref="G75:I75"/>
    <mergeCell ref="D76:F76"/>
    <mergeCell ref="G76:I76"/>
    <mergeCell ref="D77:F77"/>
    <mergeCell ref="G77:I77"/>
    <mergeCell ref="D93:F93"/>
    <mergeCell ref="G93:I93"/>
    <mergeCell ref="D98:F98"/>
    <mergeCell ref="G98:I98"/>
    <mergeCell ref="D99:F99"/>
    <mergeCell ref="G99:I99"/>
    <mergeCell ref="D97:F97"/>
    <mergeCell ref="G97:I97"/>
    <mergeCell ref="D89:F89"/>
    <mergeCell ref="G89:I89"/>
    <mergeCell ref="D91:F91"/>
    <mergeCell ref="G91:I91"/>
    <mergeCell ref="D92:F92"/>
    <mergeCell ref="G92:I92"/>
    <mergeCell ref="D90:F90"/>
    <mergeCell ref="D106:F106"/>
    <mergeCell ref="G106:I106"/>
    <mergeCell ref="D107:F107"/>
    <mergeCell ref="G107:I107"/>
    <mergeCell ref="D109:F109"/>
    <mergeCell ref="G109:I109"/>
    <mergeCell ref="D101:F101"/>
    <mergeCell ref="G101:I101"/>
    <mergeCell ref="D102:F102"/>
    <mergeCell ref="G102:I102"/>
    <mergeCell ref="D103:F103"/>
    <mergeCell ref="G103:I103"/>
    <mergeCell ref="D115:F115"/>
    <mergeCell ref="G115:I115"/>
    <mergeCell ref="D117:F117"/>
    <mergeCell ref="G117:I117"/>
    <mergeCell ref="D118:F118"/>
    <mergeCell ref="G118:I118"/>
    <mergeCell ref="D110:F110"/>
    <mergeCell ref="G110:I110"/>
    <mergeCell ref="D111:F111"/>
    <mergeCell ref="G111:I111"/>
    <mergeCell ref="D113:F113"/>
    <mergeCell ref="G113:I113"/>
    <mergeCell ref="D128:F128"/>
    <mergeCell ref="G128:I128"/>
    <mergeCell ref="D129:F129"/>
    <mergeCell ref="G129:I129"/>
    <mergeCell ref="D130:F130"/>
    <mergeCell ref="G130:I130"/>
    <mergeCell ref="D127:F127"/>
    <mergeCell ref="D119:F119"/>
    <mergeCell ref="G119:I119"/>
    <mergeCell ref="D124:F124"/>
    <mergeCell ref="G124:I124"/>
    <mergeCell ref="D125:F125"/>
    <mergeCell ref="G125:I125"/>
    <mergeCell ref="D123:F123"/>
    <mergeCell ref="G123:I123"/>
    <mergeCell ref="G127:I127"/>
    <mergeCell ref="D146:F146"/>
    <mergeCell ref="G146:I146"/>
    <mergeCell ref="D147:F147"/>
    <mergeCell ref="G147:I147"/>
    <mergeCell ref="D138:F138"/>
    <mergeCell ref="G138:I138"/>
    <mergeCell ref="D139:F139"/>
    <mergeCell ref="G139:I139"/>
    <mergeCell ref="D142:F142"/>
    <mergeCell ref="G142:I142"/>
    <mergeCell ref="B168:D168"/>
    <mergeCell ref="B169:D169"/>
    <mergeCell ref="B170:D170"/>
    <mergeCell ref="H174:I174"/>
    <mergeCell ref="B176:G176"/>
    <mergeCell ref="H176:I176"/>
    <mergeCell ref="D148:F148"/>
    <mergeCell ref="G148:I148"/>
    <mergeCell ref="H161:I161"/>
    <mergeCell ref="B165:D165"/>
    <mergeCell ref="B166:D166"/>
    <mergeCell ref="B167:D167"/>
    <mergeCell ref="B185:D185"/>
    <mergeCell ref="B186:D186"/>
    <mergeCell ref="H190:I190"/>
    <mergeCell ref="B192:G192"/>
    <mergeCell ref="H192:I192"/>
    <mergeCell ref="M192:M194"/>
    <mergeCell ref="B194:G194"/>
    <mergeCell ref="H194:I194"/>
    <mergeCell ref="B178:G178"/>
    <mergeCell ref="H178:I178"/>
    <mergeCell ref="B181:D181"/>
    <mergeCell ref="B182:D182"/>
    <mergeCell ref="B183:D183"/>
    <mergeCell ref="B184:D184"/>
    <mergeCell ref="H206:I206"/>
    <mergeCell ref="B208:G208"/>
    <mergeCell ref="H208:I208"/>
    <mergeCell ref="M208:M210"/>
    <mergeCell ref="B210:G210"/>
    <mergeCell ref="H210:I210"/>
    <mergeCell ref="B197:D197"/>
    <mergeCell ref="B198:D198"/>
    <mergeCell ref="B199:D199"/>
    <mergeCell ref="B200:D200"/>
    <mergeCell ref="B201:D201"/>
    <mergeCell ref="B202:D202"/>
    <mergeCell ref="M224:M231"/>
    <mergeCell ref="B226:G226"/>
    <mergeCell ref="H226:I226"/>
    <mergeCell ref="B213:D213"/>
    <mergeCell ref="B214:D214"/>
    <mergeCell ref="B215:D215"/>
    <mergeCell ref="B216:D216"/>
    <mergeCell ref="B217:D217"/>
    <mergeCell ref="B218:D218"/>
    <mergeCell ref="E239:F239"/>
    <mergeCell ref="H239:J240"/>
    <mergeCell ref="C247:J247"/>
    <mergeCell ref="C248:J248"/>
    <mergeCell ref="C290:J299"/>
    <mergeCell ref="B311:D311"/>
    <mergeCell ref="F311:J311"/>
    <mergeCell ref="H222:I222"/>
    <mergeCell ref="B224:G224"/>
    <mergeCell ref="H224:I224"/>
    <mergeCell ref="B315:D315"/>
    <mergeCell ref="F315:J315"/>
    <mergeCell ref="B316:D316"/>
    <mergeCell ref="F316:J316"/>
    <mergeCell ref="B320:J320"/>
    <mergeCell ref="B324:E324"/>
    <mergeCell ref="F324:J324"/>
    <mergeCell ref="B312:D312"/>
    <mergeCell ref="F312:J312"/>
    <mergeCell ref="B313:D313"/>
    <mergeCell ref="F313:J313"/>
    <mergeCell ref="B314:D314"/>
    <mergeCell ref="F314:J314"/>
    <mergeCell ref="B330:E330"/>
    <mergeCell ref="F330:J330"/>
    <mergeCell ref="B331:E331"/>
    <mergeCell ref="F331:J331"/>
    <mergeCell ref="B325:E325"/>
    <mergeCell ref="F325:J325"/>
    <mergeCell ref="B326:E326"/>
    <mergeCell ref="F326:J326"/>
    <mergeCell ref="B329:E329"/>
    <mergeCell ref="F329:J329"/>
    <mergeCell ref="D74:F74"/>
    <mergeCell ref="D79:F79"/>
    <mergeCell ref="G79:I79"/>
    <mergeCell ref="D82:F82"/>
    <mergeCell ref="D87:F87"/>
    <mergeCell ref="G87:I87"/>
    <mergeCell ref="D48:F48"/>
    <mergeCell ref="D53:F53"/>
    <mergeCell ref="G53:I53"/>
    <mergeCell ref="D56:F56"/>
    <mergeCell ref="D61:F61"/>
    <mergeCell ref="G61:I61"/>
    <mergeCell ref="D84:F84"/>
    <mergeCell ref="G84:I84"/>
    <mergeCell ref="D85:F85"/>
    <mergeCell ref="G85:I85"/>
    <mergeCell ref="D67:F67"/>
    <mergeCell ref="G67:I67"/>
    <mergeCell ref="D72:F72"/>
    <mergeCell ref="G72:I72"/>
    <mergeCell ref="D73:F73"/>
    <mergeCell ref="G73:I73"/>
    <mergeCell ref="D71:F71"/>
    <mergeCell ref="G71:I71"/>
    <mergeCell ref="D132:F132"/>
    <mergeCell ref="G132:I132"/>
    <mergeCell ref="D136:F136"/>
    <mergeCell ref="D141:F141"/>
    <mergeCell ref="G141:I141"/>
    <mergeCell ref="D145:F145"/>
    <mergeCell ref="D100:F100"/>
    <mergeCell ref="D105:F105"/>
    <mergeCell ref="G105:I105"/>
    <mergeCell ref="D108:F108"/>
    <mergeCell ref="D116:F116"/>
    <mergeCell ref="D114:F114"/>
    <mergeCell ref="G114:I114"/>
    <mergeCell ref="D143:F143"/>
    <mergeCell ref="G143:I143"/>
    <mergeCell ref="G144:I144"/>
    <mergeCell ref="D133:F133"/>
    <mergeCell ref="G133:I133"/>
    <mergeCell ref="D134:F134"/>
    <mergeCell ref="G134:I134"/>
    <mergeCell ref="G135:I135"/>
    <mergeCell ref="D137:F137"/>
    <mergeCell ref="G137:I137"/>
    <mergeCell ref="G126:I126"/>
    <mergeCell ref="G136:I136"/>
    <mergeCell ref="G145:I145"/>
    <mergeCell ref="G48:I48"/>
    <mergeCell ref="G56:I56"/>
    <mergeCell ref="G64:I64"/>
    <mergeCell ref="G74:I74"/>
    <mergeCell ref="G82:I82"/>
    <mergeCell ref="G90:I90"/>
    <mergeCell ref="G100:I100"/>
    <mergeCell ref="G108:I108"/>
    <mergeCell ref="G116:I116"/>
  </mergeCells>
  <phoneticPr fontId="65"/>
  <conditionalFormatting sqref="F312:J316">
    <cfRule type="expression" dxfId="3" priority="1" stopIfTrue="1">
      <formula>$E312="無"</formula>
    </cfRule>
  </conditionalFormatting>
  <dataValidations count="1">
    <dataValidation type="list" allowBlank="1" showInputMessage="1" showErrorMessage="1" sqref="E312:E316" xr:uid="{00000000-0002-0000-1400-000000000000}">
      <formula1>"有,無"</formula1>
    </dataValidation>
  </dataValidations>
  <pageMargins left="0.70866141732283472" right="0.70866141732283472" top="0.74803149606299213" bottom="0.74803149606299213" header="0.31496062992125984" footer="0.31496062992125984"/>
  <pageSetup paperSize="9" orientation="portrait" blackAndWhite="1" r:id="rId1"/>
  <rowBreaks count="7" manualBreakCount="7">
    <brk id="36" max="10" man="1"/>
    <brk id="86" max="10" man="1"/>
    <brk id="120" max="10" man="1"/>
    <brk id="157" max="10" man="1"/>
    <brk id="196" max="10" man="1"/>
    <brk id="243" max="10" man="1"/>
    <brk id="30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20" r:id="rId4" name="Check Box 28">
              <controlPr defaultSize="0" autoFill="0" autoLine="0" autoPict="0">
                <anchor moveWithCells="1">
                  <from>
                    <xdr:col>3</xdr:col>
                    <xdr:colOff>0</xdr:colOff>
                    <xdr:row>159</xdr:row>
                    <xdr:rowOff>213360</xdr:rowOff>
                  </from>
                  <to>
                    <xdr:col>3</xdr:col>
                    <xdr:colOff>266700</xdr:colOff>
                    <xdr:row>160</xdr:row>
                    <xdr:rowOff>220980</xdr:rowOff>
                  </to>
                </anchor>
              </controlPr>
            </control>
          </mc:Choice>
        </mc:AlternateContent>
        <mc:AlternateContent xmlns:mc="http://schemas.openxmlformats.org/markup-compatibility/2006">
          <mc:Choice Requires="x14">
            <control shapeId="110621" r:id="rId5" name="Check Box 29">
              <controlPr defaultSize="0" autoFill="0" autoLine="0" autoPict="0">
                <anchor moveWithCells="1">
                  <from>
                    <xdr:col>3</xdr:col>
                    <xdr:colOff>784860</xdr:colOff>
                    <xdr:row>160</xdr:row>
                    <xdr:rowOff>0</xdr:rowOff>
                  </from>
                  <to>
                    <xdr:col>4</xdr:col>
                    <xdr:colOff>236220</xdr:colOff>
                    <xdr:row>161</xdr:row>
                    <xdr:rowOff>7620</xdr:rowOff>
                  </to>
                </anchor>
              </controlPr>
            </control>
          </mc:Choice>
        </mc:AlternateContent>
        <mc:AlternateContent xmlns:mc="http://schemas.openxmlformats.org/markup-compatibility/2006">
          <mc:Choice Requires="x14">
            <control shapeId="110622" r:id="rId6" name="Check Box 30">
              <controlPr defaultSize="0" autoFill="0" autoLine="0" autoPict="0">
                <anchor moveWithCells="1">
                  <from>
                    <xdr:col>5</xdr:col>
                    <xdr:colOff>784860</xdr:colOff>
                    <xdr:row>159</xdr:row>
                    <xdr:rowOff>220980</xdr:rowOff>
                  </from>
                  <to>
                    <xdr:col>6</xdr:col>
                    <xdr:colOff>236220</xdr:colOff>
                    <xdr:row>161</xdr:row>
                    <xdr:rowOff>0</xdr:rowOff>
                  </to>
                </anchor>
              </controlPr>
            </control>
          </mc:Choice>
        </mc:AlternateContent>
        <mc:AlternateContent xmlns:mc="http://schemas.openxmlformats.org/markup-compatibility/2006">
          <mc:Choice Requires="x14">
            <control shapeId="110623" r:id="rId7" name="Check Box 31">
              <controlPr defaultSize="0" autoFill="0" autoLine="0" autoPict="0">
                <anchor moveWithCells="1">
                  <from>
                    <xdr:col>4</xdr:col>
                    <xdr:colOff>800100</xdr:colOff>
                    <xdr:row>159</xdr:row>
                    <xdr:rowOff>220980</xdr:rowOff>
                  </from>
                  <to>
                    <xdr:col>5</xdr:col>
                    <xdr:colOff>259080</xdr:colOff>
                    <xdr:row>161</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336"/>
  <sheetViews>
    <sheetView showGridLines="0" showZeros="0" view="pageBreakPreview" zoomScaleNormal="100" zoomScaleSheetLayoutView="100" workbookViewId="0">
      <selection activeCell="M10" sqref="M10"/>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4" width="9" style="2"/>
    <col min="15" max="15" width="0" style="2" hidden="1" customWidth="1"/>
    <col min="16" max="16384" width="9" style="2"/>
  </cols>
  <sheetData>
    <row r="1" spans="2:13">
      <c r="B1" s="1" t="s">
        <v>2857</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2858</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493"/>
      <c r="G15" s="1493"/>
      <c r="H15" s="1493"/>
      <c r="I15" s="1493"/>
      <c r="J15" s="1494"/>
    </row>
    <row r="16" spans="2:13" ht="24" customHeight="1">
      <c r="B16" s="1364"/>
      <c r="C16" s="1365"/>
      <c r="D16" s="1365"/>
      <c r="E16" s="1369">
        <f>基本情報!E64</f>
        <v>0</v>
      </c>
      <c r="F16" s="1495"/>
      <c r="G16" s="1495"/>
      <c r="H16" s="1495"/>
      <c r="I16" s="1495"/>
      <c r="J16" s="1496"/>
    </row>
    <row r="17" spans="2:13" ht="35.1" customHeight="1">
      <c r="B17" s="1357" t="s">
        <v>54</v>
      </c>
      <c r="C17" s="1358"/>
      <c r="D17" s="1358"/>
      <c r="E17" s="1372">
        <f>基本情報!E49</f>
        <v>0</v>
      </c>
      <c r="F17" s="1336"/>
      <c r="G17" s="1336">
        <f>基本情報!E52</f>
        <v>0</v>
      </c>
      <c r="H17" s="1336"/>
      <c r="I17" s="1336">
        <f>基本情報!E54</f>
        <v>0</v>
      </c>
      <c r="J17" s="1337"/>
    </row>
    <row r="20" spans="2:13" ht="21" customHeight="1">
      <c r="B20" s="2" t="s">
        <v>540</v>
      </c>
    </row>
    <row r="21" spans="2:13" ht="13.5" customHeight="1">
      <c r="B21" s="14"/>
      <c r="C21" s="1344" t="s">
        <v>460</v>
      </c>
      <c r="D21" s="1344"/>
      <c r="E21" s="1345"/>
      <c r="F21" s="1346" t="str">
        <f>基本情報!E5</f>
        <v/>
      </c>
      <c r="G21" s="1347"/>
      <c r="H21" s="1347"/>
      <c r="I21" s="1347"/>
      <c r="J21" s="1348"/>
    </row>
    <row r="22" spans="2:13" ht="24" customHeight="1">
      <c r="B22" s="16"/>
      <c r="C22" s="1333" t="s">
        <v>461</v>
      </c>
      <c r="D22" s="1333"/>
      <c r="E22" s="1334"/>
      <c r="F22" s="1349">
        <f>基本情報!E6</f>
        <v>0</v>
      </c>
      <c r="G22" s="1350"/>
      <c r="H22" s="1350"/>
      <c r="I22" s="1350"/>
      <c r="J22" s="1351"/>
    </row>
    <row r="23" spans="2:13" ht="13.5" customHeight="1">
      <c r="B23" s="14"/>
      <c r="C23" s="1344" t="s">
        <v>460</v>
      </c>
      <c r="D23" s="1344"/>
      <c r="E23" s="1345"/>
      <c r="F23" s="1346" t="str">
        <f>ASC(PHONETIC(基本情報!E9))</f>
        <v/>
      </c>
      <c r="G23" s="1352"/>
      <c r="H23" s="1347" t="str">
        <f>ASC(PHONETIC(基本情報!E11))</f>
        <v/>
      </c>
      <c r="I23" s="1352"/>
      <c r="J23" s="1353"/>
    </row>
    <row r="24" spans="2:13" ht="24" customHeight="1">
      <c r="B24" s="16"/>
      <c r="C24" s="1333" t="s">
        <v>462</v>
      </c>
      <c r="D24" s="1333"/>
      <c r="E24" s="1334"/>
      <c r="F24" s="1354">
        <f>基本情報!E9</f>
        <v>0</v>
      </c>
      <c r="G24" s="1355"/>
      <c r="H24" s="1355">
        <f>基本情報!E11</f>
        <v>0</v>
      </c>
      <c r="I24" s="1355"/>
      <c r="J24" s="1356"/>
    </row>
    <row r="25" spans="2:13" ht="30" customHeight="1">
      <c r="B25" s="16"/>
      <c r="C25" s="1326" t="s">
        <v>555</v>
      </c>
      <c r="D25" s="1326"/>
      <c r="E25" s="104"/>
      <c r="F25" s="191">
        <f>基本情報!E7</f>
        <v>0</v>
      </c>
      <c r="G25" s="1327">
        <f>基本情報!E8</f>
        <v>0</v>
      </c>
      <c r="H25" s="1131"/>
      <c r="I25" s="1131"/>
      <c r="J25" s="1328"/>
    </row>
    <row r="26" spans="2:13" ht="30" hidden="1" customHeight="1">
      <c r="B26" s="15"/>
      <c r="C26" s="1326" t="s">
        <v>2859</v>
      </c>
      <c r="D26" s="1326"/>
      <c r="E26" s="1339"/>
      <c r="F26" s="1514">
        <f>[6]基本情報!E18</f>
        <v>0</v>
      </c>
      <c r="G26" s="1515"/>
      <c r="H26" s="1515"/>
      <c r="I26" s="1515"/>
      <c r="J26" s="1516"/>
      <c r="M26" s="7"/>
    </row>
    <row r="27" spans="2:13" ht="24" customHeight="1">
      <c r="B27" s="1329"/>
      <c r="C27" s="1331" t="s">
        <v>465</v>
      </c>
      <c r="D27" s="1332"/>
      <c r="E27" s="105" t="s">
        <v>64</v>
      </c>
      <c r="F27" s="1335">
        <f>基本情報!E18</f>
        <v>0</v>
      </c>
      <c r="G27" s="1336"/>
      <c r="H27" s="1336"/>
      <c r="I27" s="1336"/>
      <c r="J27" s="1337"/>
    </row>
    <row r="28" spans="2:13" ht="24" customHeight="1">
      <c r="B28" s="1330"/>
      <c r="C28" s="1333"/>
      <c r="D28" s="1334"/>
      <c r="E28" s="105" t="s">
        <v>65</v>
      </c>
      <c r="F28" s="1335">
        <f>基本情報!E19</f>
        <v>0</v>
      </c>
      <c r="G28" s="1327"/>
      <c r="H28" s="1327"/>
      <c r="I28" s="1327"/>
      <c r="J28" s="1338"/>
    </row>
    <row r="29" spans="2:13" ht="30" customHeight="1">
      <c r="B29" s="15"/>
      <c r="C29" s="1326" t="s">
        <v>463</v>
      </c>
      <c r="D29" s="1326"/>
      <c r="E29" s="1339"/>
      <c r="F29" s="1340">
        <f>'第4（ﾊﾞｲｵﾏｽ発電)'!F28:G28</f>
        <v>0</v>
      </c>
      <c r="G29" s="1341"/>
      <c r="H29" s="33" t="s">
        <v>2507</v>
      </c>
      <c r="I29" s="192"/>
      <c r="J29" s="39"/>
      <c r="K29" s="30"/>
      <c r="L29" s="30"/>
    </row>
    <row r="30" spans="2:13" ht="30" customHeight="1">
      <c r="B30" s="15"/>
      <c r="C30" s="1326" t="s">
        <v>464</v>
      </c>
      <c r="D30" s="1326"/>
      <c r="E30" s="1339"/>
      <c r="F30" s="1342">
        <f>'第4（ﾊﾞｲｵﾏｽ発電)'!F29:G29</f>
        <v>0</v>
      </c>
      <c r="G30" s="1343"/>
      <c r="H30" s="31" t="s">
        <v>2860</v>
      </c>
      <c r="I30" s="192"/>
      <c r="J30" s="32"/>
      <c r="K30" s="30"/>
      <c r="L30" s="30"/>
    </row>
    <row r="31" spans="2:13" ht="5.25" customHeight="1">
      <c r="C31" s="12"/>
      <c r="D31" s="12"/>
      <c r="E31" s="12"/>
      <c r="F31" s="40"/>
      <c r="G31" s="30"/>
      <c r="H31" s="193"/>
      <c r="I31" s="193"/>
      <c r="J31" s="30"/>
      <c r="K31" s="30"/>
      <c r="L31" s="30"/>
    </row>
    <row r="32" spans="2:13">
      <c r="C32" s="106" t="s">
        <v>2861</v>
      </c>
      <c r="E32" s="42"/>
      <c r="F32" s="43"/>
      <c r="G32" s="43"/>
    </row>
    <row r="33" spans="1:27">
      <c r="C33" s="91" t="s">
        <v>466</v>
      </c>
      <c r="E33" s="44"/>
      <c r="F33" s="43"/>
      <c r="G33" s="43"/>
    </row>
    <row r="34" spans="1:27">
      <c r="C34" s="106" t="s">
        <v>467</v>
      </c>
      <c r="E34" s="44"/>
      <c r="F34" s="45"/>
      <c r="G34" s="45"/>
    </row>
    <row r="35" spans="1:27">
      <c r="C35" s="106"/>
      <c r="E35" s="44"/>
      <c r="F35" s="45"/>
      <c r="G35" s="45"/>
    </row>
    <row r="37" spans="1:27" ht="18" customHeight="1">
      <c r="B37" s="2" t="s">
        <v>69</v>
      </c>
    </row>
    <row r="38" spans="1:27" ht="9.75" customHeight="1">
      <c r="B38" s="49" t="s">
        <v>2862</v>
      </c>
    </row>
    <row r="39" spans="1:27" ht="3.75" customHeight="1">
      <c r="B39" s="49"/>
    </row>
    <row r="40" spans="1:27" ht="18" customHeight="1">
      <c r="A40" s="151"/>
      <c r="B40" s="36" t="s">
        <v>2914</v>
      </c>
      <c r="C40" s="151"/>
      <c r="D40" s="151"/>
    </row>
    <row r="41" spans="1:27" ht="16.5" customHeight="1">
      <c r="D41" s="798"/>
      <c r="M41" s="95" t="s">
        <v>2740</v>
      </c>
    </row>
    <row r="42" spans="1:27" ht="6" customHeight="1"/>
    <row r="43" spans="1:27" ht="18" customHeight="1">
      <c r="B43" s="2" t="s">
        <v>2915</v>
      </c>
    </row>
    <row r="44" spans="1:27" ht="16.5" customHeight="1">
      <c r="D44" s="1032" t="s">
        <v>2916</v>
      </c>
      <c r="E44" s="1032"/>
      <c r="F44" s="11"/>
      <c r="G44" s="1528"/>
      <c r="H44" s="1529"/>
      <c r="I44" s="2" t="s">
        <v>2917</v>
      </c>
      <c r="M44" s="50" t="s">
        <v>2918</v>
      </c>
    </row>
    <row r="45" spans="1:27" ht="16.5" customHeight="1">
      <c r="D45" s="1032" t="s">
        <v>2919</v>
      </c>
      <c r="E45" s="1032"/>
      <c r="F45" s="11"/>
      <c r="G45" s="1530"/>
      <c r="H45" s="1531"/>
      <c r="I45" s="2" t="s">
        <v>2917</v>
      </c>
      <c r="M45" s="50"/>
    </row>
    <row r="46" spans="1:27" ht="6" customHeight="1">
      <c r="D46" s="11"/>
      <c r="E46" s="11"/>
      <c r="F46" s="11"/>
    </row>
    <row r="47" spans="1:27" ht="18" customHeight="1">
      <c r="B47" s="2" t="s">
        <v>2920</v>
      </c>
      <c r="M47" s="50"/>
      <c r="O47" s="2" t="s">
        <v>2921</v>
      </c>
    </row>
    <row r="48" spans="1:27" ht="18" customHeight="1">
      <c r="C48" s="3" t="s">
        <v>451</v>
      </c>
      <c r="D48" s="1287" t="s">
        <v>3027</v>
      </c>
      <c r="E48" s="1288"/>
      <c r="F48" s="1289"/>
      <c r="G48" s="1290"/>
      <c r="H48" s="1291"/>
      <c r="I48" s="1292"/>
      <c r="L48" s="50"/>
      <c r="M48" s="785"/>
      <c r="N48" s="785"/>
      <c r="O48" s="2" t="s">
        <v>2922</v>
      </c>
      <c r="P48" s="785"/>
      <c r="Q48" s="785"/>
      <c r="R48" s="785"/>
      <c r="S48" s="785"/>
      <c r="T48" s="785"/>
      <c r="U48" s="238"/>
      <c r="V48" s="50"/>
      <c r="W48" s="50"/>
      <c r="X48" s="50"/>
      <c r="Y48" s="27"/>
      <c r="Z48" s="27"/>
      <c r="AA48" s="27"/>
    </row>
    <row r="49" spans="3:27" ht="17.100000000000001" customHeight="1">
      <c r="C49" s="3"/>
      <c r="D49" s="1256" t="s">
        <v>2868</v>
      </c>
      <c r="E49" s="1257"/>
      <c r="F49" s="1258"/>
      <c r="G49" s="1259"/>
      <c r="H49" s="1280"/>
      <c r="I49" s="1281"/>
      <c r="O49" s="2" t="s">
        <v>2923</v>
      </c>
    </row>
    <row r="50" spans="3:27" ht="17.100000000000001" customHeight="1">
      <c r="D50" s="1256" t="s">
        <v>79</v>
      </c>
      <c r="E50" s="1257"/>
      <c r="F50" s="1258"/>
      <c r="G50" s="1259"/>
      <c r="H50" s="1282"/>
      <c r="I50" s="1283"/>
      <c r="O50" s="2" t="s">
        <v>113</v>
      </c>
    </row>
    <row r="51" spans="3:27" ht="17.100000000000001" customHeight="1">
      <c r="D51" s="1256" t="s">
        <v>2492</v>
      </c>
      <c r="E51" s="1257"/>
      <c r="F51" s="1258"/>
      <c r="G51" s="1259"/>
      <c r="H51" s="1260"/>
      <c r="I51" s="1261"/>
      <c r="N51" s="50"/>
      <c r="O51" s="50"/>
      <c r="P51" s="50"/>
      <c r="Q51" s="50"/>
      <c r="R51" s="50"/>
      <c r="S51" s="50"/>
      <c r="T51" s="50"/>
      <c r="U51" s="50"/>
      <c r="V51" s="50"/>
      <c r="W51" s="50"/>
      <c r="X51" s="50"/>
      <c r="Y51" s="27"/>
      <c r="Z51" s="27"/>
      <c r="AA51" s="27"/>
    </row>
    <row r="52" spans="3:27" ht="17.100000000000001" customHeight="1">
      <c r="D52" s="1256" t="s">
        <v>2924</v>
      </c>
      <c r="E52" s="1257"/>
      <c r="F52" s="1258"/>
      <c r="G52" s="1383"/>
      <c r="H52" s="1384"/>
      <c r="I52" s="1385"/>
      <c r="J52" s="2" t="s">
        <v>55</v>
      </c>
    </row>
    <row r="53" spans="3:27" ht="17.100000000000001" customHeight="1">
      <c r="D53" s="1256" t="s">
        <v>2925</v>
      </c>
      <c r="E53" s="1257"/>
      <c r="F53" s="1258"/>
      <c r="G53" s="1383"/>
      <c r="H53" s="1384"/>
      <c r="I53" s="1385"/>
      <c r="J53" s="2" t="s">
        <v>55</v>
      </c>
    </row>
    <row r="54" spans="3:27" ht="17.100000000000001" customHeight="1">
      <c r="D54" s="1256" t="s">
        <v>349</v>
      </c>
      <c r="E54" s="1257"/>
      <c r="F54" s="1258"/>
      <c r="G54" s="1268"/>
      <c r="H54" s="1269"/>
      <c r="I54" s="1270"/>
      <c r="J54" s="2" t="s">
        <v>2877</v>
      </c>
    </row>
    <row r="55" spans="3:27" ht="17.100000000000001" customHeight="1">
      <c r="D55" s="1256" t="s">
        <v>2926</v>
      </c>
      <c r="E55" s="1257"/>
      <c r="F55" s="1258"/>
      <c r="G55" s="1519" t="str">
        <f>IF(G52="","",ROUNDDOWN(G52*G54,1))</f>
        <v/>
      </c>
      <c r="H55" s="1520"/>
      <c r="I55" s="1521"/>
      <c r="J55" s="2" t="s">
        <v>55</v>
      </c>
    </row>
    <row r="56" spans="3:27" ht="17.100000000000001" customHeight="1">
      <c r="D56" s="1522" t="s">
        <v>2927</v>
      </c>
      <c r="E56" s="1523"/>
      <c r="F56" s="1524"/>
      <c r="G56" s="1525" t="str">
        <f>IF(G53="","",ROUNDDOWN(G53*G54,1))</f>
        <v/>
      </c>
      <c r="H56" s="1526"/>
      <c r="I56" s="1527"/>
      <c r="J56" s="2" t="s">
        <v>55</v>
      </c>
    </row>
    <row r="57" spans="3:27" ht="7.5" customHeight="1"/>
    <row r="58" spans="3:27" ht="18" customHeight="1">
      <c r="C58" s="3" t="s">
        <v>452</v>
      </c>
      <c r="D58" s="1287" t="s">
        <v>3027</v>
      </c>
      <c r="E58" s="1288"/>
      <c r="F58" s="1289"/>
      <c r="G58" s="1290"/>
      <c r="H58" s="1291"/>
      <c r="I58" s="1292"/>
      <c r="L58" s="50"/>
      <c r="M58" s="785"/>
      <c r="N58" s="785"/>
      <c r="P58" s="785"/>
      <c r="Q58" s="785"/>
      <c r="R58" s="785"/>
      <c r="S58" s="785"/>
      <c r="T58" s="785"/>
      <c r="U58" s="238"/>
      <c r="V58" s="50"/>
      <c r="W58" s="50"/>
      <c r="X58" s="50"/>
      <c r="Y58" s="27"/>
      <c r="Z58" s="27"/>
      <c r="AA58" s="27"/>
    </row>
    <row r="59" spans="3:27" ht="17.100000000000001" customHeight="1">
      <c r="C59" s="3"/>
      <c r="D59" s="1256" t="s">
        <v>2868</v>
      </c>
      <c r="E59" s="1257"/>
      <c r="F59" s="1258"/>
      <c r="G59" s="1259"/>
      <c r="H59" s="1280"/>
      <c r="I59" s="1281"/>
    </row>
    <row r="60" spans="3:27" ht="17.100000000000001" customHeight="1">
      <c r="D60" s="1256" t="s">
        <v>79</v>
      </c>
      <c r="E60" s="1257"/>
      <c r="F60" s="1258"/>
      <c r="G60" s="1259"/>
      <c r="H60" s="1282"/>
      <c r="I60" s="1283"/>
    </row>
    <row r="61" spans="3:27" ht="17.100000000000001" customHeight="1">
      <c r="D61" s="1256" t="s">
        <v>2492</v>
      </c>
      <c r="E61" s="1257"/>
      <c r="F61" s="1258"/>
      <c r="G61" s="1259"/>
      <c r="H61" s="1260"/>
      <c r="I61" s="1261"/>
      <c r="N61" s="50"/>
      <c r="O61" s="50"/>
      <c r="P61" s="50"/>
      <c r="Q61" s="50"/>
      <c r="R61" s="50"/>
      <c r="S61" s="50"/>
      <c r="T61" s="50"/>
      <c r="U61" s="50"/>
      <c r="V61" s="50"/>
      <c r="W61" s="50"/>
      <c r="X61" s="50"/>
      <c r="Y61" s="27"/>
      <c r="Z61" s="27"/>
      <c r="AA61" s="27"/>
    </row>
    <row r="62" spans="3:27" ht="17.100000000000001" customHeight="1">
      <c r="D62" s="1256" t="s">
        <v>2924</v>
      </c>
      <c r="E62" s="1257"/>
      <c r="F62" s="1258"/>
      <c r="G62" s="1383"/>
      <c r="H62" s="1384"/>
      <c r="I62" s="1385"/>
      <c r="J62" s="2" t="s">
        <v>55</v>
      </c>
    </row>
    <row r="63" spans="3:27" ht="17.100000000000001" customHeight="1">
      <c r="D63" s="1256" t="s">
        <v>2925</v>
      </c>
      <c r="E63" s="1257"/>
      <c r="F63" s="1258"/>
      <c r="G63" s="1383"/>
      <c r="H63" s="1384"/>
      <c r="I63" s="1385"/>
      <c r="J63" s="2" t="s">
        <v>55</v>
      </c>
    </row>
    <row r="64" spans="3:27" ht="17.100000000000001" customHeight="1">
      <c r="D64" s="1256" t="s">
        <v>349</v>
      </c>
      <c r="E64" s="1257"/>
      <c r="F64" s="1258"/>
      <c r="G64" s="1268"/>
      <c r="H64" s="1269"/>
      <c r="I64" s="1270"/>
      <c r="J64" s="2" t="s">
        <v>2877</v>
      </c>
    </row>
    <row r="65" spans="2:27" ht="17.100000000000001" customHeight="1">
      <c r="D65" s="1256" t="s">
        <v>2926</v>
      </c>
      <c r="E65" s="1257"/>
      <c r="F65" s="1258"/>
      <c r="G65" s="1519" t="str">
        <f>IF(G62="","",ROUNDDOWN(G62*G64,1))</f>
        <v/>
      </c>
      <c r="H65" s="1520"/>
      <c r="I65" s="1521"/>
      <c r="J65" s="2" t="s">
        <v>55</v>
      </c>
    </row>
    <row r="66" spans="2:27" ht="17.100000000000001" customHeight="1">
      <c r="D66" s="1522" t="s">
        <v>2927</v>
      </c>
      <c r="E66" s="1523"/>
      <c r="F66" s="1524"/>
      <c r="G66" s="1525" t="str">
        <f>IF(G63="","",ROUNDDOWN(G63*G64,1))</f>
        <v/>
      </c>
      <c r="H66" s="1526"/>
      <c r="I66" s="1527"/>
      <c r="J66" s="2" t="s">
        <v>55</v>
      </c>
    </row>
    <row r="67" spans="2:27" ht="7.5" customHeight="1"/>
    <row r="68" spans="2:27" ht="18" customHeight="1">
      <c r="C68" s="3" t="s">
        <v>2873</v>
      </c>
      <c r="D68" s="1287" t="s">
        <v>3027</v>
      </c>
      <c r="E68" s="1288"/>
      <c r="F68" s="1289"/>
      <c r="G68" s="1290"/>
      <c r="H68" s="1291"/>
      <c r="I68" s="1292"/>
      <c r="L68" s="50"/>
      <c r="M68" s="785"/>
      <c r="N68" s="785"/>
      <c r="P68" s="785"/>
      <c r="Q68" s="785"/>
      <c r="R68" s="785"/>
      <c r="S68" s="785"/>
      <c r="T68" s="785"/>
      <c r="U68" s="238"/>
      <c r="V68" s="50"/>
      <c r="W68" s="50"/>
      <c r="X68" s="50"/>
      <c r="Y68" s="27"/>
      <c r="Z68" s="27"/>
      <c r="AA68" s="27"/>
    </row>
    <row r="69" spans="2:27" ht="17.100000000000001" customHeight="1">
      <c r="C69" s="3"/>
      <c r="D69" s="1256" t="s">
        <v>2868</v>
      </c>
      <c r="E69" s="1257"/>
      <c r="F69" s="1258"/>
      <c r="G69" s="1259"/>
      <c r="H69" s="1280"/>
      <c r="I69" s="1281"/>
    </row>
    <row r="70" spans="2:27" ht="17.100000000000001" customHeight="1">
      <c r="D70" s="1256" t="s">
        <v>79</v>
      </c>
      <c r="E70" s="1257"/>
      <c r="F70" s="1258"/>
      <c r="G70" s="1259"/>
      <c r="H70" s="1282"/>
      <c r="I70" s="1283"/>
    </row>
    <row r="71" spans="2:27" ht="17.100000000000001" customHeight="1">
      <c r="D71" s="1256" t="s">
        <v>2492</v>
      </c>
      <c r="E71" s="1257"/>
      <c r="F71" s="1258"/>
      <c r="G71" s="1259"/>
      <c r="H71" s="1260"/>
      <c r="I71" s="1261"/>
      <c r="N71" s="50"/>
      <c r="O71" s="50"/>
      <c r="P71" s="50"/>
      <c r="Q71" s="50"/>
      <c r="R71" s="50"/>
      <c r="S71" s="50"/>
      <c r="T71" s="50"/>
      <c r="U71" s="50"/>
      <c r="V71" s="50"/>
      <c r="W71" s="50"/>
      <c r="X71" s="50"/>
      <c r="Y71" s="27"/>
      <c r="Z71" s="27"/>
      <c r="AA71" s="27"/>
    </row>
    <row r="72" spans="2:27" ht="17.100000000000001" customHeight="1">
      <c r="D72" s="1256" t="s">
        <v>2924</v>
      </c>
      <c r="E72" s="1257"/>
      <c r="F72" s="1258"/>
      <c r="G72" s="1383"/>
      <c r="H72" s="1384"/>
      <c r="I72" s="1385"/>
      <c r="J72" s="2" t="s">
        <v>55</v>
      </c>
    </row>
    <row r="73" spans="2:27" ht="17.100000000000001" customHeight="1">
      <c r="D73" s="1256" t="s">
        <v>2925</v>
      </c>
      <c r="E73" s="1257"/>
      <c r="F73" s="1258"/>
      <c r="G73" s="1383"/>
      <c r="H73" s="1384"/>
      <c r="I73" s="1385"/>
      <c r="J73" s="2" t="s">
        <v>55</v>
      </c>
    </row>
    <row r="74" spans="2:27" ht="17.100000000000001" customHeight="1">
      <c r="D74" s="1256" t="s">
        <v>349</v>
      </c>
      <c r="E74" s="1257"/>
      <c r="F74" s="1258"/>
      <c r="G74" s="1268"/>
      <c r="H74" s="1269"/>
      <c r="I74" s="1270"/>
      <c r="J74" s="2" t="s">
        <v>2877</v>
      </c>
    </row>
    <row r="75" spans="2:27" ht="17.100000000000001" customHeight="1">
      <c r="D75" s="1256" t="s">
        <v>2926</v>
      </c>
      <c r="E75" s="1257"/>
      <c r="F75" s="1258"/>
      <c r="G75" s="1519" t="str">
        <f>IF(G72="","",ROUNDDOWN(G72*G74,1))</f>
        <v/>
      </c>
      <c r="H75" s="1520"/>
      <c r="I75" s="1521"/>
      <c r="J75" s="2" t="s">
        <v>55</v>
      </c>
    </row>
    <row r="76" spans="2:27" ht="17.100000000000001" customHeight="1">
      <c r="D76" s="1522" t="s">
        <v>2927</v>
      </c>
      <c r="E76" s="1523"/>
      <c r="F76" s="1524"/>
      <c r="G76" s="1525" t="str">
        <f>IF(G73="","",ROUNDDOWN(G73*G74,1))</f>
        <v/>
      </c>
      <c r="H76" s="1526"/>
      <c r="I76" s="1527"/>
      <c r="J76" s="2" t="s">
        <v>55</v>
      </c>
    </row>
    <row r="77" spans="2:27" ht="13.5" customHeight="1"/>
    <row r="78" spans="2:27" ht="18" customHeight="1">
      <c r="B78" s="2" t="s">
        <v>2928</v>
      </c>
      <c r="M78" s="50"/>
    </row>
    <row r="79" spans="2:27" ht="18" customHeight="1">
      <c r="C79" s="3" t="s">
        <v>451</v>
      </c>
      <c r="D79" s="1287" t="s">
        <v>3027</v>
      </c>
      <c r="E79" s="1288"/>
      <c r="F79" s="1289"/>
      <c r="G79" s="1290"/>
      <c r="H79" s="1291"/>
      <c r="I79" s="1292"/>
      <c r="L79" s="50"/>
      <c r="M79" s="785"/>
      <c r="N79" s="785"/>
      <c r="P79" s="785"/>
      <c r="Q79" s="785"/>
      <c r="R79" s="785"/>
      <c r="S79" s="785"/>
      <c r="T79" s="785"/>
      <c r="U79" s="238"/>
      <c r="V79" s="50"/>
      <c r="W79" s="50"/>
      <c r="X79" s="50"/>
      <c r="Y79" s="27"/>
      <c r="Z79" s="27"/>
      <c r="AA79" s="27"/>
    </row>
    <row r="80" spans="2:27" ht="17.100000000000001" customHeight="1">
      <c r="C80" s="3"/>
      <c r="D80" s="1256" t="s">
        <v>2868</v>
      </c>
      <c r="E80" s="1257"/>
      <c r="F80" s="1258"/>
      <c r="G80" s="1259"/>
      <c r="H80" s="1280"/>
      <c r="I80" s="1281"/>
    </row>
    <row r="81" spans="3:27" ht="17.100000000000001" customHeight="1">
      <c r="D81" s="1256" t="s">
        <v>79</v>
      </c>
      <c r="E81" s="1257"/>
      <c r="F81" s="1258"/>
      <c r="G81" s="1259"/>
      <c r="H81" s="1282"/>
      <c r="I81" s="1283"/>
    </row>
    <row r="82" spans="3:27" ht="17.100000000000001" customHeight="1">
      <c r="D82" s="1256" t="s">
        <v>2492</v>
      </c>
      <c r="E82" s="1257"/>
      <c r="F82" s="1258"/>
      <c r="G82" s="1259"/>
      <c r="H82" s="1260"/>
      <c r="I82" s="1261"/>
      <c r="N82" s="50"/>
      <c r="O82" s="50"/>
      <c r="P82" s="50"/>
      <c r="Q82" s="50"/>
      <c r="R82" s="50"/>
      <c r="S82" s="50"/>
      <c r="T82" s="50"/>
      <c r="U82" s="50"/>
      <c r="V82" s="50"/>
      <c r="W82" s="50"/>
      <c r="X82" s="50"/>
      <c r="Y82" s="27"/>
      <c r="Z82" s="27"/>
      <c r="AA82" s="27"/>
    </row>
    <row r="83" spans="3:27" ht="17.100000000000001" customHeight="1">
      <c r="D83" s="1256" t="s">
        <v>2875</v>
      </c>
      <c r="E83" s="1257"/>
      <c r="F83" s="1258"/>
      <c r="G83" s="1383"/>
      <c r="H83" s="1384"/>
      <c r="I83" s="1385"/>
      <c r="J83" s="2" t="s">
        <v>2876</v>
      </c>
    </row>
    <row r="84" spans="3:27" ht="17.100000000000001" customHeight="1">
      <c r="D84" s="1256" t="s">
        <v>349</v>
      </c>
      <c r="E84" s="1257"/>
      <c r="F84" s="1258"/>
      <c r="G84" s="1268"/>
      <c r="H84" s="1269"/>
      <c r="I84" s="1270"/>
      <c r="J84" s="2" t="s">
        <v>2877</v>
      </c>
    </row>
    <row r="85" spans="3:27" ht="17.100000000000001" customHeight="1">
      <c r="D85" s="1284" t="s">
        <v>2878</v>
      </c>
      <c r="E85" s="1285"/>
      <c r="F85" s="1286"/>
      <c r="G85" s="1425" t="str">
        <f>IF(G83="","",ROUNDDOWN(G83*G84,1))</f>
        <v/>
      </c>
      <c r="H85" s="1426"/>
      <c r="I85" s="1427"/>
      <c r="J85" s="2" t="s">
        <v>2876</v>
      </c>
    </row>
    <row r="86" spans="3:27" ht="8.25" customHeight="1"/>
    <row r="87" spans="3:27" ht="18" customHeight="1">
      <c r="C87" s="3" t="s">
        <v>452</v>
      </c>
      <c r="D87" s="1287" t="s">
        <v>3027</v>
      </c>
      <c r="E87" s="1288"/>
      <c r="F87" s="1289"/>
      <c r="G87" s="1290"/>
      <c r="H87" s="1291"/>
      <c r="I87" s="1292"/>
      <c r="L87" s="50"/>
      <c r="M87" s="785"/>
      <c r="N87" s="785"/>
      <c r="P87" s="785"/>
      <c r="Q87" s="785"/>
      <c r="R87" s="785"/>
      <c r="S87" s="785"/>
      <c r="T87" s="785"/>
      <c r="U87" s="238"/>
      <c r="V87" s="50"/>
      <c r="W87" s="50"/>
      <c r="X87" s="50"/>
      <c r="Y87" s="27"/>
      <c r="Z87" s="27"/>
      <c r="AA87" s="27"/>
    </row>
    <row r="88" spans="3:27" ht="17.100000000000001" customHeight="1">
      <c r="C88" s="3"/>
      <c r="D88" s="1256" t="s">
        <v>2868</v>
      </c>
      <c r="E88" s="1257"/>
      <c r="F88" s="1258"/>
      <c r="G88" s="1259"/>
      <c r="H88" s="1280"/>
      <c r="I88" s="1281"/>
    </row>
    <row r="89" spans="3:27" ht="17.100000000000001" customHeight="1">
      <c r="D89" s="1256" t="s">
        <v>79</v>
      </c>
      <c r="E89" s="1257"/>
      <c r="F89" s="1258"/>
      <c r="G89" s="1259"/>
      <c r="H89" s="1282"/>
      <c r="I89" s="1283"/>
    </row>
    <row r="90" spans="3:27" ht="17.100000000000001" customHeight="1">
      <c r="D90" s="1256" t="s">
        <v>2492</v>
      </c>
      <c r="E90" s="1257"/>
      <c r="F90" s="1258"/>
      <c r="G90" s="1259"/>
      <c r="H90" s="1260"/>
      <c r="I90" s="1261"/>
      <c r="N90" s="50"/>
      <c r="O90" s="50"/>
      <c r="P90" s="50"/>
      <c r="Q90" s="50"/>
      <c r="R90" s="50"/>
      <c r="S90" s="50"/>
      <c r="T90" s="50"/>
      <c r="U90" s="50"/>
      <c r="V90" s="50"/>
      <c r="W90" s="50"/>
      <c r="X90" s="50"/>
      <c r="Y90" s="27"/>
      <c r="Z90" s="27"/>
      <c r="AA90" s="27"/>
    </row>
    <row r="91" spans="3:27" ht="17.100000000000001" customHeight="1">
      <c r="D91" s="1256" t="s">
        <v>2875</v>
      </c>
      <c r="E91" s="1257"/>
      <c r="F91" s="1258"/>
      <c r="G91" s="1383"/>
      <c r="H91" s="1384"/>
      <c r="I91" s="1385"/>
      <c r="J91" s="2" t="s">
        <v>2876</v>
      </c>
    </row>
    <row r="92" spans="3:27" ht="17.100000000000001" customHeight="1">
      <c r="D92" s="1256" t="s">
        <v>349</v>
      </c>
      <c r="E92" s="1257"/>
      <c r="F92" s="1258"/>
      <c r="G92" s="1268"/>
      <c r="H92" s="1269"/>
      <c r="I92" s="1270"/>
      <c r="J92" s="2" t="s">
        <v>2877</v>
      </c>
    </row>
    <row r="93" spans="3:27" ht="17.100000000000001" customHeight="1">
      <c r="D93" s="1284" t="s">
        <v>2878</v>
      </c>
      <c r="E93" s="1285"/>
      <c r="F93" s="1286"/>
      <c r="G93" s="1425" t="str">
        <f>IF(G91="","",ROUNDDOWN(G91*G92,1))</f>
        <v/>
      </c>
      <c r="H93" s="1426"/>
      <c r="I93" s="1427"/>
      <c r="J93" s="2" t="s">
        <v>2876</v>
      </c>
    </row>
    <row r="94" spans="3:27" ht="7.5" customHeight="1"/>
    <row r="95" spans="3:27" ht="18" customHeight="1">
      <c r="C95" s="3" t="s">
        <v>2873</v>
      </c>
      <c r="D95" s="1287" t="s">
        <v>3027</v>
      </c>
      <c r="E95" s="1288"/>
      <c r="F95" s="1289"/>
      <c r="G95" s="1290"/>
      <c r="H95" s="1291"/>
      <c r="I95" s="1292"/>
      <c r="L95" s="50"/>
      <c r="M95" s="785"/>
      <c r="N95" s="785"/>
      <c r="P95" s="785"/>
      <c r="Q95" s="785"/>
      <c r="R95" s="785"/>
      <c r="S95" s="785"/>
      <c r="T95" s="785"/>
      <c r="U95" s="238"/>
      <c r="V95" s="50"/>
      <c r="W95" s="50"/>
      <c r="X95" s="50"/>
      <c r="Y95" s="27"/>
      <c r="Z95" s="27"/>
      <c r="AA95" s="27"/>
    </row>
    <row r="96" spans="3:27" ht="17.100000000000001" customHeight="1">
      <c r="C96" s="3"/>
      <c r="D96" s="1256" t="s">
        <v>2868</v>
      </c>
      <c r="E96" s="1257"/>
      <c r="F96" s="1258"/>
      <c r="G96" s="1259"/>
      <c r="H96" s="1280"/>
      <c r="I96" s="1281"/>
    </row>
    <row r="97" spans="2:27" ht="17.100000000000001" customHeight="1">
      <c r="D97" s="1256" t="s">
        <v>79</v>
      </c>
      <c r="E97" s="1257"/>
      <c r="F97" s="1258"/>
      <c r="G97" s="1259"/>
      <c r="H97" s="1282"/>
      <c r="I97" s="1283"/>
    </row>
    <row r="98" spans="2:27" ht="17.100000000000001" customHeight="1">
      <c r="D98" s="1256" t="s">
        <v>2492</v>
      </c>
      <c r="E98" s="1257"/>
      <c r="F98" s="1258"/>
      <c r="G98" s="1259"/>
      <c r="H98" s="1260"/>
      <c r="I98" s="1261"/>
      <c r="N98" s="50"/>
      <c r="O98" s="50"/>
      <c r="P98" s="50"/>
      <c r="Q98" s="50"/>
      <c r="R98" s="50"/>
      <c r="S98" s="50"/>
      <c r="T98" s="50"/>
      <c r="U98" s="50"/>
      <c r="V98" s="50"/>
      <c r="W98" s="50"/>
      <c r="X98" s="50"/>
      <c r="Y98" s="27"/>
      <c r="Z98" s="27"/>
      <c r="AA98" s="27"/>
    </row>
    <row r="99" spans="2:27" ht="17.100000000000001" customHeight="1">
      <c r="D99" s="1256" t="s">
        <v>2875</v>
      </c>
      <c r="E99" s="1257"/>
      <c r="F99" s="1258"/>
      <c r="G99" s="1383"/>
      <c r="H99" s="1384"/>
      <c r="I99" s="1385"/>
      <c r="J99" s="2" t="s">
        <v>2876</v>
      </c>
    </row>
    <row r="100" spans="2:27" ht="17.100000000000001" customHeight="1">
      <c r="D100" s="1256" t="s">
        <v>349</v>
      </c>
      <c r="E100" s="1257"/>
      <c r="F100" s="1258"/>
      <c r="G100" s="1268"/>
      <c r="H100" s="1269"/>
      <c r="I100" s="1270"/>
      <c r="J100" s="2" t="s">
        <v>2871</v>
      </c>
    </row>
    <row r="101" spans="2:27" ht="17.100000000000001" customHeight="1">
      <c r="D101" s="1284" t="s">
        <v>2878</v>
      </c>
      <c r="E101" s="1285"/>
      <c r="F101" s="1286"/>
      <c r="G101" s="1425" t="str">
        <f>IF(G99="","",ROUNDDOWN(G99*G100,1))</f>
        <v/>
      </c>
      <c r="H101" s="1426"/>
      <c r="I101" s="1427"/>
      <c r="J101" s="2" t="s">
        <v>2876</v>
      </c>
    </row>
    <row r="102" spans="2:27" ht="13.5" customHeight="1"/>
    <row r="103" spans="2:27" ht="13.5" customHeight="1"/>
    <row r="104" spans="2:27" ht="18" customHeight="1">
      <c r="B104" s="2" t="s">
        <v>2929</v>
      </c>
      <c r="M104" s="50"/>
    </row>
    <row r="105" spans="2:27" ht="18" customHeight="1">
      <c r="C105" s="3" t="s">
        <v>451</v>
      </c>
      <c r="D105" s="1287" t="s">
        <v>3027</v>
      </c>
      <c r="E105" s="1288"/>
      <c r="F105" s="1289"/>
      <c r="G105" s="1290"/>
      <c r="H105" s="1291"/>
      <c r="I105" s="1292"/>
      <c r="L105" s="50"/>
      <c r="M105" s="785"/>
      <c r="N105" s="785"/>
      <c r="P105" s="785"/>
      <c r="Q105" s="785"/>
      <c r="R105" s="785"/>
      <c r="S105" s="785"/>
      <c r="T105" s="785"/>
      <c r="U105" s="238"/>
      <c r="V105" s="50"/>
      <c r="W105" s="50"/>
      <c r="X105" s="50"/>
      <c r="Y105" s="27"/>
      <c r="Z105" s="27"/>
      <c r="AA105" s="27"/>
    </row>
    <row r="106" spans="2:27" ht="17.100000000000001" customHeight="1">
      <c r="C106" s="3"/>
      <c r="D106" s="1256" t="s">
        <v>2868</v>
      </c>
      <c r="E106" s="1257"/>
      <c r="F106" s="1258"/>
      <c r="G106" s="1259"/>
      <c r="H106" s="1280"/>
      <c r="I106" s="1281"/>
    </row>
    <row r="107" spans="2:27" ht="17.100000000000001" customHeight="1">
      <c r="D107" s="1256" t="s">
        <v>79</v>
      </c>
      <c r="E107" s="1257"/>
      <c r="F107" s="1258"/>
      <c r="G107" s="1259"/>
      <c r="H107" s="1282"/>
      <c r="I107" s="1283"/>
    </row>
    <row r="108" spans="2:27" ht="17.100000000000001" customHeight="1">
      <c r="D108" s="1256" t="s">
        <v>2492</v>
      </c>
      <c r="E108" s="1257"/>
      <c r="F108" s="1258"/>
      <c r="G108" s="1259"/>
      <c r="H108" s="1260"/>
      <c r="I108" s="1261"/>
      <c r="N108" s="50"/>
      <c r="O108" s="50"/>
      <c r="P108" s="50"/>
      <c r="Q108" s="50"/>
      <c r="R108" s="50"/>
      <c r="S108" s="50"/>
      <c r="T108" s="50"/>
      <c r="U108" s="50"/>
      <c r="V108" s="50"/>
      <c r="W108" s="50"/>
      <c r="X108" s="50"/>
      <c r="Y108" s="27"/>
      <c r="Z108" s="27"/>
      <c r="AA108" s="27"/>
    </row>
    <row r="109" spans="2:27" ht="17.100000000000001" customHeight="1">
      <c r="D109" s="1256" t="s">
        <v>2880</v>
      </c>
      <c r="E109" s="1257"/>
      <c r="F109" s="1258"/>
      <c r="G109" s="1383"/>
      <c r="H109" s="1384"/>
      <c r="I109" s="1385"/>
      <c r="J109" s="2" t="s">
        <v>55</v>
      </c>
    </row>
    <row r="110" spans="2:27" ht="17.100000000000001" customHeight="1">
      <c r="D110" s="1256" t="s">
        <v>349</v>
      </c>
      <c r="E110" s="1257"/>
      <c r="F110" s="1258"/>
      <c r="G110" s="1268"/>
      <c r="H110" s="1269"/>
      <c r="I110" s="1270"/>
      <c r="J110" s="2" t="s">
        <v>2877</v>
      </c>
    </row>
    <row r="111" spans="2:27" ht="17.100000000000001" customHeight="1">
      <c r="D111" s="1284" t="s">
        <v>2881</v>
      </c>
      <c r="E111" s="1285"/>
      <c r="F111" s="1286"/>
      <c r="G111" s="1425" t="str">
        <f>IF(G109="","",ROUNDDOWN(G109*G110,1))</f>
        <v/>
      </c>
      <c r="H111" s="1426"/>
      <c r="I111" s="1427"/>
      <c r="J111" s="2" t="s">
        <v>55</v>
      </c>
    </row>
    <row r="112" spans="2:27" ht="13.5" customHeight="1"/>
    <row r="113" spans="3:27" ht="18" customHeight="1">
      <c r="C113" s="3" t="s">
        <v>452</v>
      </c>
      <c r="D113" s="1287" t="s">
        <v>3027</v>
      </c>
      <c r="E113" s="1288"/>
      <c r="F113" s="1289"/>
      <c r="G113" s="1290"/>
      <c r="H113" s="1291"/>
      <c r="I113" s="1292"/>
      <c r="L113" s="50"/>
      <c r="M113" s="785"/>
      <c r="N113" s="785"/>
      <c r="P113" s="785"/>
      <c r="Q113" s="785"/>
      <c r="R113" s="785"/>
      <c r="S113" s="785"/>
      <c r="T113" s="785"/>
      <c r="U113" s="238"/>
      <c r="V113" s="50"/>
      <c r="W113" s="50"/>
      <c r="X113" s="50"/>
      <c r="Y113" s="27"/>
      <c r="Z113" s="27"/>
      <c r="AA113" s="27"/>
    </row>
    <row r="114" spans="3:27" ht="17.100000000000001" customHeight="1">
      <c r="C114" s="3"/>
      <c r="D114" s="1256" t="s">
        <v>2868</v>
      </c>
      <c r="E114" s="1257"/>
      <c r="F114" s="1258"/>
      <c r="G114" s="1259"/>
      <c r="H114" s="1280"/>
      <c r="I114" s="1281"/>
    </row>
    <row r="115" spans="3:27" ht="17.100000000000001" customHeight="1">
      <c r="D115" s="1256" t="s">
        <v>79</v>
      </c>
      <c r="E115" s="1257"/>
      <c r="F115" s="1258"/>
      <c r="G115" s="1259"/>
      <c r="H115" s="1282"/>
      <c r="I115" s="1283"/>
    </row>
    <row r="116" spans="3:27" ht="17.100000000000001" customHeight="1">
      <c r="D116" s="1256" t="s">
        <v>2492</v>
      </c>
      <c r="E116" s="1257"/>
      <c r="F116" s="1258"/>
      <c r="G116" s="1259"/>
      <c r="H116" s="1260"/>
      <c r="I116" s="1261"/>
      <c r="N116" s="50"/>
      <c r="O116" s="50"/>
      <c r="P116" s="50"/>
      <c r="Q116" s="50"/>
      <c r="R116" s="50"/>
      <c r="S116" s="50"/>
      <c r="T116" s="50"/>
      <c r="U116" s="50"/>
      <c r="V116" s="50"/>
      <c r="W116" s="50"/>
      <c r="X116" s="50"/>
      <c r="Y116" s="27"/>
      <c r="Z116" s="27"/>
      <c r="AA116" s="27"/>
    </row>
    <row r="117" spans="3:27" ht="17.100000000000001" customHeight="1">
      <c r="D117" s="1256" t="s">
        <v>2880</v>
      </c>
      <c r="E117" s="1257"/>
      <c r="F117" s="1258"/>
      <c r="G117" s="1383"/>
      <c r="H117" s="1384"/>
      <c r="I117" s="1385"/>
      <c r="J117" s="2" t="s">
        <v>55</v>
      </c>
    </row>
    <row r="118" spans="3:27" ht="17.100000000000001" customHeight="1">
      <c r="D118" s="1256" t="s">
        <v>349</v>
      </c>
      <c r="E118" s="1257"/>
      <c r="F118" s="1258"/>
      <c r="G118" s="1268"/>
      <c r="H118" s="1269"/>
      <c r="I118" s="1270"/>
      <c r="J118" s="2" t="s">
        <v>2877</v>
      </c>
    </row>
    <row r="119" spans="3:27" ht="17.100000000000001" customHeight="1">
      <c r="D119" s="1284" t="s">
        <v>2881</v>
      </c>
      <c r="E119" s="1285"/>
      <c r="F119" s="1286"/>
      <c r="G119" s="1425" t="str">
        <f>IF(G117="","",ROUNDDOWN(G117*G118,1))</f>
        <v/>
      </c>
      <c r="H119" s="1426"/>
      <c r="I119" s="1427"/>
      <c r="J119" s="2" t="s">
        <v>55</v>
      </c>
    </row>
    <row r="120" spans="3:27" ht="13.5" customHeight="1"/>
    <row r="121" spans="3:27" ht="18" customHeight="1">
      <c r="C121" s="3" t="s">
        <v>2873</v>
      </c>
      <c r="D121" s="1287" t="s">
        <v>3027</v>
      </c>
      <c r="E121" s="1288"/>
      <c r="F121" s="1289"/>
      <c r="G121" s="1290"/>
      <c r="H121" s="1291"/>
      <c r="I121" s="1292"/>
      <c r="L121" s="50"/>
      <c r="M121" s="785"/>
      <c r="N121" s="785"/>
      <c r="P121" s="785"/>
      <c r="Q121" s="785"/>
      <c r="R121" s="785"/>
      <c r="S121" s="785"/>
      <c r="T121" s="785"/>
      <c r="U121" s="238"/>
      <c r="V121" s="50"/>
      <c r="W121" s="50"/>
      <c r="X121" s="50"/>
      <c r="Y121" s="27"/>
      <c r="Z121" s="27"/>
      <c r="AA121" s="27"/>
    </row>
    <row r="122" spans="3:27" ht="17.100000000000001" customHeight="1">
      <c r="C122" s="3"/>
      <c r="D122" s="1256" t="s">
        <v>2868</v>
      </c>
      <c r="E122" s="1257"/>
      <c r="F122" s="1258"/>
      <c r="G122" s="1259"/>
      <c r="H122" s="1280"/>
      <c r="I122" s="1281"/>
    </row>
    <row r="123" spans="3:27" ht="17.100000000000001" customHeight="1">
      <c r="D123" s="1256" t="s">
        <v>79</v>
      </c>
      <c r="E123" s="1257"/>
      <c r="F123" s="1258"/>
      <c r="G123" s="1259"/>
      <c r="H123" s="1282"/>
      <c r="I123" s="1283"/>
    </row>
    <row r="124" spans="3:27" ht="17.100000000000001" customHeight="1">
      <c r="D124" s="1256" t="s">
        <v>2492</v>
      </c>
      <c r="E124" s="1257"/>
      <c r="F124" s="1258"/>
      <c r="G124" s="1259"/>
      <c r="H124" s="1260"/>
      <c r="I124" s="1261"/>
      <c r="N124" s="50"/>
      <c r="O124" s="50"/>
      <c r="P124" s="50"/>
      <c r="Q124" s="50"/>
      <c r="R124" s="50"/>
      <c r="S124" s="50"/>
      <c r="T124" s="50"/>
      <c r="U124" s="50"/>
      <c r="V124" s="50"/>
      <c r="W124" s="50"/>
      <c r="X124" s="50"/>
      <c r="Y124" s="27"/>
      <c r="Z124" s="27"/>
      <c r="AA124" s="27"/>
    </row>
    <row r="125" spans="3:27" ht="17.100000000000001" customHeight="1">
      <c r="D125" s="1256" t="s">
        <v>2880</v>
      </c>
      <c r="E125" s="1257"/>
      <c r="F125" s="1258"/>
      <c r="G125" s="1383"/>
      <c r="H125" s="1384"/>
      <c r="I125" s="1385"/>
      <c r="J125" s="2" t="s">
        <v>55</v>
      </c>
    </row>
    <row r="126" spans="3:27" ht="17.100000000000001" customHeight="1">
      <c r="D126" s="1256" t="s">
        <v>349</v>
      </c>
      <c r="E126" s="1257"/>
      <c r="F126" s="1258"/>
      <c r="G126" s="1268"/>
      <c r="H126" s="1269"/>
      <c r="I126" s="1270"/>
      <c r="J126" s="2" t="s">
        <v>2877</v>
      </c>
    </row>
    <row r="127" spans="3:27" ht="17.100000000000001" customHeight="1">
      <c r="D127" s="1284" t="s">
        <v>2881</v>
      </c>
      <c r="E127" s="1285"/>
      <c r="F127" s="1286"/>
      <c r="G127" s="1425" t="str">
        <f>IF(G125="","",ROUNDDOWN(G125*G126,1))</f>
        <v/>
      </c>
      <c r="H127" s="1426"/>
      <c r="I127" s="1427"/>
      <c r="J127" s="2" t="s">
        <v>55</v>
      </c>
    </row>
    <row r="128" spans="3:27" ht="13.5" customHeight="1"/>
    <row r="129" spans="2:27" ht="13.5" customHeight="1"/>
    <row r="130" spans="2:27" ht="18" customHeight="1">
      <c r="B130" s="2" t="s">
        <v>2930</v>
      </c>
      <c r="M130" s="50"/>
    </row>
    <row r="131" spans="2:27" ht="18" customHeight="1">
      <c r="C131" s="3" t="s">
        <v>451</v>
      </c>
      <c r="D131" s="1287" t="s">
        <v>3027</v>
      </c>
      <c r="E131" s="1288"/>
      <c r="F131" s="1289"/>
      <c r="G131" s="1290"/>
      <c r="H131" s="1291"/>
      <c r="I131" s="1292"/>
      <c r="L131" s="50"/>
      <c r="M131" s="785"/>
      <c r="N131" s="785"/>
      <c r="P131" s="785"/>
      <c r="Q131" s="785"/>
      <c r="R131" s="785"/>
      <c r="S131" s="785"/>
      <c r="T131" s="785"/>
      <c r="U131" s="238"/>
      <c r="V131" s="50"/>
      <c r="W131" s="50"/>
      <c r="X131" s="50"/>
      <c r="Y131" s="27"/>
      <c r="Z131" s="27"/>
      <c r="AA131" s="27"/>
    </row>
    <row r="132" spans="2:27" ht="17.100000000000001" customHeight="1">
      <c r="C132" s="3"/>
      <c r="D132" s="1256" t="s">
        <v>2868</v>
      </c>
      <c r="E132" s="1257"/>
      <c r="F132" s="1258"/>
      <c r="G132" s="1259"/>
      <c r="H132" s="1280"/>
      <c r="I132" s="1281"/>
    </row>
    <row r="133" spans="2:27" ht="17.100000000000001" customHeight="1">
      <c r="D133" s="1256" t="s">
        <v>79</v>
      </c>
      <c r="E133" s="1257"/>
      <c r="F133" s="1258"/>
      <c r="G133" s="1259"/>
      <c r="H133" s="1282"/>
      <c r="I133" s="1283"/>
    </row>
    <row r="134" spans="2:27" ht="17.100000000000001" customHeight="1">
      <c r="D134" s="1256" t="s">
        <v>2492</v>
      </c>
      <c r="E134" s="1257"/>
      <c r="F134" s="1258"/>
      <c r="G134" s="1259"/>
      <c r="H134" s="1260"/>
      <c r="I134" s="1261"/>
      <c r="N134" s="50"/>
      <c r="O134" s="50"/>
      <c r="P134" s="50"/>
      <c r="Q134" s="50"/>
      <c r="R134" s="50"/>
      <c r="S134" s="50"/>
      <c r="T134" s="50"/>
      <c r="U134" s="50"/>
      <c r="V134" s="50"/>
      <c r="W134" s="50"/>
      <c r="X134" s="50"/>
      <c r="Y134" s="27"/>
      <c r="Z134" s="27"/>
      <c r="AA134" s="27"/>
    </row>
    <row r="135" spans="2:27" ht="17.100000000000001" customHeight="1">
      <c r="D135" s="305" t="s">
        <v>367</v>
      </c>
      <c r="E135" s="306"/>
      <c r="F135" s="307"/>
      <c r="G135" s="1259"/>
      <c r="H135" s="1282"/>
      <c r="I135" s="1283"/>
    </row>
    <row r="136" spans="2:27" ht="17.100000000000001" customHeight="1">
      <c r="D136" s="1256" t="s">
        <v>2883</v>
      </c>
      <c r="E136" s="1257"/>
      <c r="F136" s="1258"/>
      <c r="G136" s="1265"/>
      <c r="H136" s="1266"/>
      <c r="I136" s="1267"/>
      <c r="J136" s="2" t="s">
        <v>55</v>
      </c>
      <c r="M136" s="90" t="s">
        <v>2884</v>
      </c>
    </row>
    <row r="137" spans="2:27" ht="17.100000000000001" customHeight="1">
      <c r="D137" s="1256" t="s">
        <v>349</v>
      </c>
      <c r="E137" s="1257"/>
      <c r="F137" s="1258"/>
      <c r="G137" s="1265"/>
      <c r="H137" s="1266"/>
      <c r="I137" s="1267"/>
      <c r="J137" s="2" t="s">
        <v>2877</v>
      </c>
      <c r="M137" s="90" t="s">
        <v>2885</v>
      </c>
    </row>
    <row r="138" spans="2:27" ht="17.100000000000001" customHeight="1">
      <c r="D138" s="1284" t="s">
        <v>2886</v>
      </c>
      <c r="E138" s="1285"/>
      <c r="F138" s="1286"/>
      <c r="G138" s="1249" t="str">
        <f>IF(G136="","",ROUNDDOWN(G136*G137,2))</f>
        <v/>
      </c>
      <c r="H138" s="1250"/>
      <c r="I138" s="1251"/>
      <c r="J138" s="2" t="s">
        <v>55</v>
      </c>
      <c r="M138" s="90" t="s">
        <v>2887</v>
      </c>
    </row>
    <row r="139" spans="2:27" ht="13.5" customHeight="1"/>
    <row r="140" spans="2:27" ht="18" customHeight="1">
      <c r="C140" s="3" t="s">
        <v>452</v>
      </c>
      <c r="D140" s="1287" t="s">
        <v>3027</v>
      </c>
      <c r="E140" s="1288"/>
      <c r="F140" s="1289"/>
      <c r="G140" s="1290"/>
      <c r="H140" s="1291"/>
      <c r="I140" s="1292"/>
      <c r="L140" s="50"/>
      <c r="M140" s="785"/>
      <c r="N140" s="785"/>
      <c r="P140" s="785"/>
      <c r="Q140" s="785"/>
      <c r="R140" s="785"/>
      <c r="S140" s="785"/>
      <c r="T140" s="785"/>
      <c r="U140" s="238"/>
      <c r="V140" s="50"/>
      <c r="W140" s="50"/>
      <c r="X140" s="50"/>
      <c r="Y140" s="27"/>
      <c r="Z140" s="27"/>
      <c r="AA140" s="27"/>
    </row>
    <row r="141" spans="2:27" ht="17.100000000000001" customHeight="1">
      <c r="C141" s="3"/>
      <c r="D141" s="1256" t="s">
        <v>2868</v>
      </c>
      <c r="E141" s="1257"/>
      <c r="F141" s="1258"/>
      <c r="G141" s="1259"/>
      <c r="H141" s="1280"/>
      <c r="I141" s="1281"/>
    </row>
    <row r="142" spans="2:27" ht="17.100000000000001" customHeight="1">
      <c r="D142" s="1256" t="s">
        <v>79</v>
      </c>
      <c r="E142" s="1257"/>
      <c r="F142" s="1258"/>
      <c r="G142" s="1259"/>
      <c r="H142" s="1282"/>
      <c r="I142" s="1283"/>
    </row>
    <row r="143" spans="2:27" ht="17.100000000000001" customHeight="1">
      <c r="D143" s="1256" t="s">
        <v>2492</v>
      </c>
      <c r="E143" s="1257"/>
      <c r="F143" s="1258"/>
      <c r="G143" s="1259"/>
      <c r="H143" s="1260"/>
      <c r="I143" s="1261"/>
      <c r="N143" s="50"/>
      <c r="O143" s="50"/>
      <c r="P143" s="50"/>
      <c r="Q143" s="50"/>
      <c r="R143" s="50"/>
      <c r="S143" s="50"/>
      <c r="T143" s="50"/>
      <c r="U143" s="50"/>
      <c r="V143" s="50"/>
      <c r="W143" s="50"/>
      <c r="X143" s="50"/>
      <c r="Y143" s="27"/>
      <c r="Z143" s="27"/>
      <c r="AA143" s="27"/>
    </row>
    <row r="144" spans="2:27" ht="17.100000000000001" customHeight="1">
      <c r="D144" s="305" t="s">
        <v>367</v>
      </c>
      <c r="E144" s="306"/>
      <c r="F144" s="307"/>
      <c r="G144" s="1259"/>
      <c r="H144" s="1282"/>
      <c r="I144" s="1283"/>
    </row>
    <row r="145" spans="3:27" ht="17.100000000000001" customHeight="1">
      <c r="D145" s="1256" t="s">
        <v>2883</v>
      </c>
      <c r="E145" s="1257"/>
      <c r="F145" s="1258"/>
      <c r="G145" s="1265"/>
      <c r="H145" s="1266"/>
      <c r="I145" s="1267"/>
      <c r="J145" s="2" t="s">
        <v>55</v>
      </c>
    </row>
    <row r="146" spans="3:27" ht="17.100000000000001" customHeight="1">
      <c r="D146" s="1256" t="s">
        <v>349</v>
      </c>
      <c r="E146" s="1257"/>
      <c r="F146" s="1258"/>
      <c r="G146" s="1265"/>
      <c r="H146" s="1266"/>
      <c r="I146" s="1267"/>
      <c r="J146" s="2" t="s">
        <v>2877</v>
      </c>
    </row>
    <row r="147" spans="3:27" ht="17.100000000000001" customHeight="1">
      <c r="D147" s="1284" t="s">
        <v>2886</v>
      </c>
      <c r="E147" s="1285"/>
      <c r="F147" s="1286"/>
      <c r="G147" s="1249" t="str">
        <f>IF(G145="","",ROUNDDOWN(G145*G146,2))</f>
        <v/>
      </c>
      <c r="H147" s="1250"/>
      <c r="I147" s="1251"/>
      <c r="J147" s="2" t="s">
        <v>55</v>
      </c>
    </row>
    <row r="148" spans="3:27" ht="13.5" customHeight="1"/>
    <row r="149" spans="3:27" ht="18" customHeight="1">
      <c r="C149" s="3" t="s">
        <v>2873</v>
      </c>
      <c r="D149" s="1287" t="s">
        <v>3027</v>
      </c>
      <c r="E149" s="1288"/>
      <c r="F149" s="1289"/>
      <c r="G149" s="1290"/>
      <c r="H149" s="1291"/>
      <c r="I149" s="1292"/>
      <c r="L149" s="50"/>
      <c r="M149" s="785"/>
      <c r="N149" s="785"/>
      <c r="P149" s="785"/>
      <c r="Q149" s="785"/>
      <c r="R149" s="785"/>
      <c r="S149" s="785"/>
      <c r="T149" s="785"/>
      <c r="U149" s="238"/>
      <c r="V149" s="50"/>
      <c r="W149" s="50"/>
      <c r="X149" s="50"/>
      <c r="Y149" s="27"/>
      <c r="Z149" s="27"/>
      <c r="AA149" s="27"/>
    </row>
    <row r="150" spans="3:27" ht="17.100000000000001" customHeight="1">
      <c r="C150" s="3"/>
      <c r="D150" s="1256" t="s">
        <v>2868</v>
      </c>
      <c r="E150" s="1257"/>
      <c r="F150" s="1258"/>
      <c r="G150" s="1259"/>
      <c r="H150" s="1280"/>
      <c r="I150" s="1281"/>
    </row>
    <row r="151" spans="3:27" ht="17.100000000000001" customHeight="1">
      <c r="D151" s="1256" t="s">
        <v>79</v>
      </c>
      <c r="E151" s="1257"/>
      <c r="F151" s="1258"/>
      <c r="G151" s="1259"/>
      <c r="H151" s="1282"/>
      <c r="I151" s="1283"/>
    </row>
    <row r="152" spans="3:27" ht="17.100000000000001" customHeight="1">
      <c r="D152" s="1256" t="s">
        <v>2492</v>
      </c>
      <c r="E152" s="1257"/>
      <c r="F152" s="1258"/>
      <c r="G152" s="1259"/>
      <c r="H152" s="1260"/>
      <c r="I152" s="1261"/>
      <c r="N152" s="50"/>
      <c r="O152" s="50"/>
      <c r="P152" s="50"/>
      <c r="Q152" s="50"/>
      <c r="R152" s="50"/>
      <c r="S152" s="50"/>
      <c r="T152" s="50"/>
      <c r="U152" s="50"/>
      <c r="V152" s="50"/>
      <c r="W152" s="50"/>
      <c r="X152" s="50"/>
      <c r="Y152" s="27"/>
      <c r="Z152" s="27"/>
      <c r="AA152" s="27"/>
    </row>
    <row r="153" spans="3:27" ht="17.100000000000001" customHeight="1">
      <c r="D153" s="305" t="s">
        <v>367</v>
      </c>
      <c r="E153" s="306"/>
      <c r="F153" s="307"/>
      <c r="G153" s="1259"/>
      <c r="H153" s="1282"/>
      <c r="I153" s="1283"/>
    </row>
    <row r="154" spans="3:27" ht="17.100000000000001" customHeight="1">
      <c r="D154" s="1256" t="s">
        <v>2883</v>
      </c>
      <c r="E154" s="1257"/>
      <c r="F154" s="1258"/>
      <c r="G154" s="1265"/>
      <c r="H154" s="1266"/>
      <c r="I154" s="1267"/>
      <c r="J154" s="2" t="s">
        <v>55</v>
      </c>
    </row>
    <row r="155" spans="3:27" ht="17.100000000000001" customHeight="1">
      <c r="D155" s="1256" t="s">
        <v>349</v>
      </c>
      <c r="E155" s="1257"/>
      <c r="F155" s="1258"/>
      <c r="G155" s="1265"/>
      <c r="H155" s="1266"/>
      <c r="I155" s="1267"/>
      <c r="J155" s="2" t="s">
        <v>2877</v>
      </c>
    </row>
    <row r="156" spans="3:27" ht="17.100000000000001" customHeight="1">
      <c r="D156" s="1284" t="s">
        <v>2886</v>
      </c>
      <c r="E156" s="1285"/>
      <c r="F156" s="1286"/>
      <c r="G156" s="1249" t="str">
        <f>IF(G154="","",ROUNDDOWN(G154*G155,2))</f>
        <v/>
      </c>
      <c r="H156" s="1250"/>
      <c r="I156" s="1251"/>
      <c r="J156" s="2" t="s">
        <v>55</v>
      </c>
    </row>
    <row r="157" spans="3:27" ht="13.5" customHeight="1"/>
    <row r="158" spans="3:27" ht="13.5" customHeight="1"/>
    <row r="159" spans="3:27">
      <c r="C159" s="2" t="s">
        <v>86</v>
      </c>
      <c r="G159" s="36"/>
      <c r="H159" s="36"/>
    </row>
    <row r="160" spans="3:27" hidden="1">
      <c r="C160" s="143"/>
      <c r="D160" s="35"/>
      <c r="E160" s="35"/>
      <c r="F160" s="35"/>
      <c r="G160" s="35"/>
      <c r="H160" s="35"/>
    </row>
    <row r="161" spans="2:10">
      <c r="C161" s="143" t="s">
        <v>82</v>
      </c>
      <c r="D161" s="35" t="s">
        <v>83</v>
      </c>
      <c r="E161" s="35"/>
      <c r="F161" s="35"/>
      <c r="G161" s="35" t="s">
        <v>3119</v>
      </c>
      <c r="H161" s="35"/>
      <c r="I161" s="35"/>
      <c r="J161" s="35"/>
    </row>
    <row r="162" spans="2:10">
      <c r="C162" s="143" t="s">
        <v>82</v>
      </c>
      <c r="D162" s="35" t="s">
        <v>84</v>
      </c>
      <c r="E162" s="35"/>
      <c r="F162" s="35"/>
      <c r="G162" s="35" t="s">
        <v>2451</v>
      </c>
      <c r="H162" s="35"/>
      <c r="I162" s="35"/>
      <c r="J162" s="35"/>
    </row>
    <row r="163" spans="2:10">
      <c r="G163" s="36"/>
      <c r="H163" s="36"/>
      <c r="I163" s="36"/>
      <c r="J163" s="36"/>
    </row>
    <row r="164" spans="2:10">
      <c r="G164" s="36"/>
      <c r="H164" s="36"/>
      <c r="I164" s="36"/>
      <c r="J164" s="36"/>
    </row>
    <row r="165" spans="2:10" ht="18" customHeight="1">
      <c r="B165" s="2" t="s">
        <v>401</v>
      </c>
    </row>
    <row r="166" spans="2:10" ht="18" customHeight="1">
      <c r="B166" s="2" t="s">
        <v>2890</v>
      </c>
    </row>
    <row r="167" spans="2:10" ht="18" customHeight="1">
      <c r="C167" s="49" t="s">
        <v>2931</v>
      </c>
    </row>
    <row r="168" spans="2:10" ht="18" customHeight="1">
      <c r="D168" s="128" t="s">
        <v>2892</v>
      </c>
      <c r="E168" s="128" t="s">
        <v>2893</v>
      </c>
      <c r="F168" s="128" t="s">
        <v>2894</v>
      </c>
      <c r="G168" s="790" t="s">
        <v>2895</v>
      </c>
      <c r="H168" s="1511"/>
      <c r="I168" s="1511"/>
      <c r="J168" s="2" t="s">
        <v>2896</v>
      </c>
    </row>
    <row r="169" spans="2:10" ht="13.5" customHeight="1"/>
    <row r="170" spans="2:10" ht="13.5" customHeight="1"/>
    <row r="171" spans="2:10" ht="21" customHeight="1">
      <c r="B171" s="2" t="s">
        <v>2897</v>
      </c>
      <c r="D171" s="3"/>
      <c r="J171" s="10"/>
    </row>
    <row r="172" spans="2:10" ht="24" customHeight="1">
      <c r="B172" s="1504" t="s">
        <v>2898</v>
      </c>
      <c r="C172" s="1505"/>
      <c r="D172" s="1506"/>
      <c r="E172" s="47" t="s">
        <v>87</v>
      </c>
      <c r="F172" s="47" t="s">
        <v>88</v>
      </c>
      <c r="G172" s="47" t="s">
        <v>89</v>
      </c>
      <c r="H172" s="47" t="s">
        <v>90</v>
      </c>
      <c r="I172" s="47" t="s">
        <v>91</v>
      </c>
      <c r="J172" s="47" t="s">
        <v>92</v>
      </c>
    </row>
    <row r="173" spans="2:10" ht="33" customHeight="1">
      <c r="B173" s="1507" t="s">
        <v>2932</v>
      </c>
      <c r="C173" s="1508"/>
      <c r="D173" s="1509"/>
      <c r="E173" s="123"/>
      <c r="F173" s="123"/>
      <c r="G173" s="123"/>
      <c r="H173" s="123"/>
      <c r="I173" s="123"/>
      <c r="J173" s="123"/>
    </row>
    <row r="174" spans="2:10" ht="33" customHeight="1" thickBot="1">
      <c r="B174" s="1507" t="s">
        <v>2900</v>
      </c>
      <c r="C174" s="1508"/>
      <c r="D174" s="1509"/>
      <c r="E174" s="123"/>
      <c r="F174" s="123"/>
      <c r="G174" s="123"/>
      <c r="H174" s="123"/>
      <c r="I174" s="123"/>
      <c r="J174" s="123"/>
    </row>
    <row r="175" spans="2:10" ht="24" customHeight="1" thickTop="1">
      <c r="B175" s="1254"/>
      <c r="C175" s="1510"/>
      <c r="D175" s="1255"/>
      <c r="E175" s="791" t="s">
        <v>93</v>
      </c>
      <c r="F175" s="791" t="s">
        <v>94</v>
      </c>
      <c r="G175" s="791" t="s">
        <v>95</v>
      </c>
      <c r="H175" s="791" t="s">
        <v>96</v>
      </c>
      <c r="I175" s="791" t="s">
        <v>97</v>
      </c>
      <c r="J175" s="791" t="s">
        <v>98</v>
      </c>
    </row>
    <row r="176" spans="2:10" ht="33" customHeight="1">
      <c r="B176" s="1507" t="s">
        <v>2932</v>
      </c>
      <c r="C176" s="1508"/>
      <c r="D176" s="1509"/>
      <c r="E176" s="123"/>
      <c r="F176" s="123"/>
      <c r="G176" s="123"/>
      <c r="H176" s="123"/>
      <c r="I176" s="123"/>
      <c r="J176" s="123"/>
    </row>
    <row r="177" spans="2:15" ht="33" customHeight="1">
      <c r="B177" s="1507" t="s">
        <v>2900</v>
      </c>
      <c r="C177" s="1508"/>
      <c r="D177" s="1509"/>
      <c r="E177" s="123"/>
      <c r="F177" s="123"/>
      <c r="G177" s="123"/>
      <c r="H177" s="123"/>
      <c r="I177" s="123"/>
      <c r="J177" s="123"/>
    </row>
    <row r="178" spans="2:15" ht="7.5" customHeight="1"/>
    <row r="179" spans="2:15" ht="13.5" customHeight="1">
      <c r="B179" s="49" t="s">
        <v>2901</v>
      </c>
    </row>
    <row r="181" spans="2:15" ht="18" customHeight="1">
      <c r="B181" s="2" t="s">
        <v>2933</v>
      </c>
      <c r="H181" s="1407" t="str">
        <f>IF(E173="","",INT(SUM(E173:J173,E176:J176)))</f>
        <v/>
      </c>
      <c r="I181" s="1407"/>
      <c r="J181" s="2" t="s">
        <v>2903</v>
      </c>
    </row>
    <row r="182" spans="2:15" ht="6" customHeight="1">
      <c r="H182" s="792"/>
      <c r="I182" s="792"/>
    </row>
    <row r="183" spans="2:15" ht="18" customHeight="1">
      <c r="B183" s="1029" t="s">
        <v>2904</v>
      </c>
      <c r="C183" s="1029"/>
      <c r="D183" s="1029"/>
      <c r="E183" s="1029"/>
      <c r="F183" s="1029"/>
      <c r="G183" s="1029"/>
      <c r="H183" s="1407" t="str">
        <f>IF(E174="","",INT(SUM(E174:J174,E177:J177)))</f>
        <v/>
      </c>
      <c r="I183" s="1407"/>
      <c r="J183" s="2" t="s">
        <v>2903</v>
      </c>
      <c r="M183" s="92"/>
    </row>
    <row r="184" spans="2:15" ht="6" customHeight="1">
      <c r="H184" s="792"/>
      <c r="I184" s="792"/>
      <c r="M184" s="92"/>
    </row>
    <row r="185" spans="2:15" ht="18" customHeight="1">
      <c r="B185" s="1029" t="s">
        <v>2905</v>
      </c>
      <c r="C185" s="1029"/>
      <c r="D185" s="1029"/>
      <c r="E185" s="1029"/>
      <c r="F185" s="1029"/>
      <c r="G185" s="1029"/>
      <c r="H185" s="1407" t="str">
        <f>IF(H181="","",H181/H183*100)</f>
        <v/>
      </c>
      <c r="I185" s="1407"/>
      <c r="J185" s="2" t="s">
        <v>402</v>
      </c>
      <c r="M185" s="92"/>
    </row>
    <row r="186" spans="2:15">
      <c r="M186" s="92"/>
    </row>
    <row r="187" spans="2:15">
      <c r="O187" s="35"/>
    </row>
    <row r="188" spans="2:15" ht="24" customHeight="1">
      <c r="B188" s="1504" t="s">
        <v>2906</v>
      </c>
      <c r="C188" s="1505"/>
      <c r="D188" s="1506"/>
      <c r="E188" s="47" t="s">
        <v>87</v>
      </c>
      <c r="F188" s="47" t="s">
        <v>88</v>
      </c>
      <c r="G188" s="47" t="s">
        <v>89</v>
      </c>
      <c r="H188" s="47" t="s">
        <v>90</v>
      </c>
      <c r="I188" s="47" t="s">
        <v>91</v>
      </c>
      <c r="J188" s="47" t="s">
        <v>92</v>
      </c>
    </row>
    <row r="189" spans="2:15" ht="33" customHeight="1">
      <c r="B189" s="1507" t="s">
        <v>2932</v>
      </c>
      <c r="C189" s="1508"/>
      <c r="D189" s="1509"/>
      <c r="E189" s="123"/>
      <c r="F189" s="123"/>
      <c r="G189" s="123"/>
      <c r="H189" s="123"/>
      <c r="I189" s="123"/>
      <c r="J189" s="123"/>
    </row>
    <row r="190" spans="2:15" ht="33" customHeight="1" thickBot="1">
      <c r="B190" s="1507" t="s">
        <v>2900</v>
      </c>
      <c r="C190" s="1508"/>
      <c r="D190" s="1509"/>
      <c r="E190" s="123"/>
      <c r="F190" s="123"/>
      <c r="G190" s="123"/>
      <c r="H190" s="123"/>
      <c r="I190" s="123"/>
      <c r="J190" s="123"/>
    </row>
    <row r="191" spans="2:15" ht="24" customHeight="1" thickTop="1">
      <c r="B191" s="1254"/>
      <c r="C191" s="1510"/>
      <c r="D191" s="1255"/>
      <c r="E191" s="791" t="s">
        <v>93</v>
      </c>
      <c r="F191" s="791" t="s">
        <v>94</v>
      </c>
      <c r="G191" s="791" t="s">
        <v>95</v>
      </c>
      <c r="H191" s="791" t="s">
        <v>96</v>
      </c>
      <c r="I191" s="791" t="s">
        <v>97</v>
      </c>
      <c r="J191" s="791" t="s">
        <v>98</v>
      </c>
    </row>
    <row r="192" spans="2:15" ht="33" customHeight="1">
      <c r="B192" s="1507" t="s">
        <v>2932</v>
      </c>
      <c r="C192" s="1508"/>
      <c r="D192" s="1509"/>
      <c r="E192" s="123"/>
      <c r="F192" s="123"/>
      <c r="G192" s="123"/>
      <c r="H192" s="123"/>
      <c r="I192" s="123"/>
      <c r="J192" s="123"/>
    </row>
    <row r="193" spans="2:15" ht="33" customHeight="1">
      <c r="B193" s="1507" t="s">
        <v>2900</v>
      </c>
      <c r="C193" s="1508"/>
      <c r="D193" s="1509"/>
      <c r="E193" s="123"/>
      <c r="F193" s="123"/>
      <c r="G193" s="123"/>
      <c r="H193" s="123"/>
      <c r="I193" s="123"/>
      <c r="J193" s="123"/>
    </row>
    <row r="194" spans="2:15" ht="7.5" customHeight="1"/>
    <row r="195" spans="2:15" ht="13.5" customHeight="1">
      <c r="B195" s="49" t="s">
        <v>2901</v>
      </c>
    </row>
    <row r="197" spans="2:15" ht="18" customHeight="1">
      <c r="B197" s="2" t="s">
        <v>2933</v>
      </c>
      <c r="H197" s="1407" t="str">
        <f>IF(E189="","",INT(SUM(E189:J189,E192:J192)))</f>
        <v/>
      </c>
      <c r="I197" s="1407"/>
      <c r="J197" s="2" t="s">
        <v>2903</v>
      </c>
    </row>
    <row r="198" spans="2:15" ht="6" customHeight="1">
      <c r="H198" s="792"/>
      <c r="I198" s="792"/>
    </row>
    <row r="199" spans="2:15" ht="18" customHeight="1">
      <c r="B199" s="1029" t="s">
        <v>2904</v>
      </c>
      <c r="C199" s="1029"/>
      <c r="D199" s="1029"/>
      <c r="E199" s="1029"/>
      <c r="F199" s="1029"/>
      <c r="G199" s="1029"/>
      <c r="H199" s="1407" t="str">
        <f>IF(E190="","",INT(SUM(E190:J190,E193:J193)))</f>
        <v/>
      </c>
      <c r="I199" s="1407"/>
      <c r="J199" s="2" t="s">
        <v>2903</v>
      </c>
      <c r="M199" s="92"/>
    </row>
    <row r="200" spans="2:15" ht="6" customHeight="1">
      <c r="H200" s="792"/>
      <c r="I200" s="792"/>
      <c r="M200" s="92"/>
    </row>
    <row r="201" spans="2:15" ht="18" customHeight="1">
      <c r="B201" s="1029" t="s">
        <v>2905</v>
      </c>
      <c r="C201" s="1029"/>
      <c r="D201" s="1029"/>
      <c r="E201" s="1029"/>
      <c r="F201" s="1029"/>
      <c r="G201" s="1029"/>
      <c r="H201" s="1407" t="str">
        <f>IF(H197="","",H197/H199*100)</f>
        <v/>
      </c>
      <c r="I201" s="1407"/>
      <c r="J201" s="2" t="s">
        <v>402</v>
      </c>
      <c r="M201" s="92"/>
    </row>
    <row r="202" spans="2:15">
      <c r="M202" s="92"/>
    </row>
    <row r="203" spans="2:15">
      <c r="O203" s="35"/>
    </row>
    <row r="204" spans="2:15" ht="24" customHeight="1">
      <c r="B204" s="1504" t="s">
        <v>2907</v>
      </c>
      <c r="C204" s="1505"/>
      <c r="D204" s="1506"/>
      <c r="E204" s="47" t="s">
        <v>87</v>
      </c>
      <c r="F204" s="47" t="s">
        <v>88</v>
      </c>
      <c r="G204" s="47" t="s">
        <v>89</v>
      </c>
      <c r="H204" s="47" t="s">
        <v>90</v>
      </c>
      <c r="I204" s="47" t="s">
        <v>91</v>
      </c>
      <c r="J204" s="47" t="s">
        <v>92</v>
      </c>
    </row>
    <row r="205" spans="2:15" ht="33" customHeight="1">
      <c r="B205" s="1507" t="s">
        <v>2932</v>
      </c>
      <c r="C205" s="1508"/>
      <c r="D205" s="1509"/>
      <c r="E205" s="123"/>
      <c r="F205" s="123"/>
      <c r="G205" s="123"/>
      <c r="H205" s="123"/>
      <c r="I205" s="123"/>
      <c r="J205" s="123"/>
    </row>
    <row r="206" spans="2:15" ht="33" customHeight="1" thickBot="1">
      <c r="B206" s="1507" t="s">
        <v>2900</v>
      </c>
      <c r="C206" s="1508"/>
      <c r="D206" s="1509"/>
      <c r="E206" s="123"/>
      <c r="F206" s="123"/>
      <c r="G206" s="123"/>
      <c r="H206" s="123"/>
      <c r="I206" s="123"/>
      <c r="J206" s="123"/>
    </row>
    <row r="207" spans="2:15" ht="24" customHeight="1" thickTop="1">
      <c r="B207" s="1254"/>
      <c r="C207" s="1510"/>
      <c r="D207" s="1255"/>
      <c r="E207" s="791" t="s">
        <v>93</v>
      </c>
      <c r="F207" s="791" t="s">
        <v>94</v>
      </c>
      <c r="G207" s="791" t="s">
        <v>95</v>
      </c>
      <c r="H207" s="791" t="s">
        <v>96</v>
      </c>
      <c r="I207" s="791" t="s">
        <v>97</v>
      </c>
      <c r="J207" s="791" t="s">
        <v>98</v>
      </c>
    </row>
    <row r="208" spans="2:15" ht="33" customHeight="1">
      <c r="B208" s="1507" t="s">
        <v>2932</v>
      </c>
      <c r="C208" s="1508"/>
      <c r="D208" s="1509"/>
      <c r="E208" s="123"/>
      <c r="F208" s="123"/>
      <c r="G208" s="123"/>
      <c r="H208" s="123"/>
      <c r="I208" s="123"/>
      <c r="J208" s="123"/>
    </row>
    <row r="209" spans="2:15" ht="33" customHeight="1">
      <c r="B209" s="1507" t="s">
        <v>2900</v>
      </c>
      <c r="C209" s="1508"/>
      <c r="D209" s="1509"/>
      <c r="E209" s="123"/>
      <c r="F209" s="123"/>
      <c r="G209" s="123"/>
      <c r="H209" s="123"/>
      <c r="I209" s="123"/>
      <c r="J209" s="123"/>
    </row>
    <row r="210" spans="2:15" ht="7.5" customHeight="1"/>
    <row r="211" spans="2:15" ht="13.5" customHeight="1">
      <c r="B211" s="49" t="s">
        <v>2901</v>
      </c>
    </row>
    <row r="213" spans="2:15" ht="18" customHeight="1">
      <c r="B213" s="2" t="s">
        <v>2933</v>
      </c>
      <c r="H213" s="1407" t="str">
        <f>IF(E205="","",INT(SUM(E205:J205,E208:J208)))</f>
        <v/>
      </c>
      <c r="I213" s="1407"/>
      <c r="J213" s="2" t="s">
        <v>2903</v>
      </c>
    </row>
    <row r="214" spans="2:15" ht="6" customHeight="1">
      <c r="H214" s="792"/>
      <c r="I214" s="792"/>
    </row>
    <row r="215" spans="2:15" ht="18" customHeight="1">
      <c r="B215" s="1029" t="s">
        <v>2904</v>
      </c>
      <c r="C215" s="1029"/>
      <c r="D215" s="1029"/>
      <c r="E215" s="1029"/>
      <c r="F215" s="1029"/>
      <c r="G215" s="1029"/>
      <c r="H215" s="1407" t="str">
        <f>IF(E206="","",INT(SUM(E206:J206,E209:J209)))</f>
        <v/>
      </c>
      <c r="I215" s="1407"/>
      <c r="J215" s="2" t="s">
        <v>2903</v>
      </c>
      <c r="M215" s="92"/>
    </row>
    <row r="216" spans="2:15" ht="6" customHeight="1">
      <c r="H216" s="792"/>
      <c r="I216" s="792"/>
      <c r="M216" s="92"/>
    </row>
    <row r="217" spans="2:15" ht="18" customHeight="1">
      <c r="B217" s="1029" t="s">
        <v>2905</v>
      </c>
      <c r="C217" s="1029"/>
      <c r="D217" s="1029"/>
      <c r="E217" s="1029"/>
      <c r="F217" s="1029"/>
      <c r="G217" s="1029"/>
      <c r="H217" s="1407" t="str">
        <f>IF(H213="","",H213/H215*100)</f>
        <v/>
      </c>
      <c r="I217" s="1407"/>
      <c r="J217" s="2" t="s">
        <v>402</v>
      </c>
      <c r="M217" s="92"/>
    </row>
    <row r="218" spans="2:15">
      <c r="M218" s="92"/>
    </row>
    <row r="219" spans="2:15">
      <c r="O219" s="35"/>
    </row>
    <row r="220" spans="2:15" ht="24" customHeight="1">
      <c r="B220" s="1504" t="s">
        <v>2908</v>
      </c>
      <c r="C220" s="1505"/>
      <c r="D220" s="1506"/>
      <c r="E220" s="47" t="s">
        <v>87</v>
      </c>
      <c r="F220" s="47" t="s">
        <v>88</v>
      </c>
      <c r="G220" s="47" t="s">
        <v>89</v>
      </c>
      <c r="H220" s="47" t="s">
        <v>90</v>
      </c>
      <c r="I220" s="47" t="s">
        <v>91</v>
      </c>
      <c r="J220" s="47" t="s">
        <v>92</v>
      </c>
    </row>
    <row r="221" spans="2:15" ht="33" customHeight="1">
      <c r="B221" s="1507" t="s">
        <v>2932</v>
      </c>
      <c r="C221" s="1508"/>
      <c r="D221" s="1509"/>
      <c r="E221" s="123"/>
      <c r="F221" s="123"/>
      <c r="G221" s="123"/>
      <c r="H221" s="123"/>
      <c r="I221" s="123"/>
      <c r="J221" s="123"/>
    </row>
    <row r="222" spans="2:15" ht="33" customHeight="1" thickBot="1">
      <c r="B222" s="1507" t="s">
        <v>2900</v>
      </c>
      <c r="C222" s="1508"/>
      <c r="D222" s="1509"/>
      <c r="E222" s="123"/>
      <c r="F222" s="123"/>
      <c r="G222" s="123"/>
      <c r="H222" s="123"/>
      <c r="I222" s="123"/>
      <c r="J222" s="123"/>
    </row>
    <row r="223" spans="2:15" ht="24" customHeight="1" thickTop="1">
      <c r="B223" s="1254"/>
      <c r="C223" s="1510"/>
      <c r="D223" s="1255"/>
      <c r="E223" s="791" t="s">
        <v>93</v>
      </c>
      <c r="F223" s="791" t="s">
        <v>94</v>
      </c>
      <c r="G223" s="791" t="s">
        <v>95</v>
      </c>
      <c r="H223" s="791" t="s">
        <v>96</v>
      </c>
      <c r="I223" s="791" t="s">
        <v>97</v>
      </c>
      <c r="J223" s="791" t="s">
        <v>98</v>
      </c>
    </row>
    <row r="224" spans="2:15" ht="33" customHeight="1">
      <c r="B224" s="1507" t="s">
        <v>2932</v>
      </c>
      <c r="C224" s="1508"/>
      <c r="D224" s="1509"/>
      <c r="E224" s="123"/>
      <c r="F224" s="123"/>
      <c r="G224" s="123"/>
      <c r="H224" s="123"/>
      <c r="I224" s="123"/>
      <c r="J224" s="123"/>
    </row>
    <row r="225" spans="2:20" ht="33" customHeight="1">
      <c r="B225" s="1507" t="s">
        <v>2900</v>
      </c>
      <c r="C225" s="1508"/>
      <c r="D225" s="1509"/>
      <c r="E225" s="123"/>
      <c r="F225" s="123"/>
      <c r="G225" s="123"/>
      <c r="H225" s="123"/>
      <c r="I225" s="123"/>
      <c r="J225" s="123"/>
    </row>
    <row r="226" spans="2:20" ht="7.5" customHeight="1"/>
    <row r="227" spans="2:20" ht="13.5" customHeight="1">
      <c r="B227" s="49" t="s">
        <v>2901</v>
      </c>
    </row>
    <row r="229" spans="2:20" ht="18" customHeight="1">
      <c r="B229" s="2" t="s">
        <v>2933</v>
      </c>
      <c r="H229" s="1407" t="str">
        <f>IF(E221="","",INT(SUM(E221:J221,E224:J224)))</f>
        <v/>
      </c>
      <c r="I229" s="1407"/>
      <c r="J229" s="2" t="s">
        <v>2903</v>
      </c>
    </row>
    <row r="230" spans="2:20" ht="6" customHeight="1">
      <c r="H230" s="792"/>
      <c r="I230" s="792"/>
    </row>
    <row r="231" spans="2:20" ht="18" customHeight="1">
      <c r="B231" s="1029" t="s">
        <v>2904</v>
      </c>
      <c r="C231" s="1029"/>
      <c r="D231" s="1029"/>
      <c r="E231" s="1029"/>
      <c r="F231" s="1029"/>
      <c r="G231" s="1029"/>
      <c r="H231" s="1407" t="str">
        <f>IF(E222="","",INT(SUM(E222:J222,E225:J225)))</f>
        <v/>
      </c>
      <c r="I231" s="1407"/>
      <c r="J231" s="2" t="s">
        <v>2903</v>
      </c>
      <c r="M231" s="92"/>
    </row>
    <row r="232" spans="2:20" ht="6" customHeight="1">
      <c r="H232" s="792"/>
      <c r="I232" s="792"/>
      <c r="M232" s="92"/>
    </row>
    <row r="233" spans="2:20" ht="18" customHeight="1">
      <c r="B233" s="1029" t="s">
        <v>2905</v>
      </c>
      <c r="C233" s="1029"/>
      <c r="D233" s="1029"/>
      <c r="E233" s="1029"/>
      <c r="F233" s="1029"/>
      <c r="G233" s="1029"/>
      <c r="H233" s="1407" t="str">
        <f>IF(H229="","",H229/H231*100)</f>
        <v/>
      </c>
      <c r="I233" s="1407"/>
      <c r="J233" s="2" t="s">
        <v>402</v>
      </c>
      <c r="M233" s="92"/>
    </row>
    <row r="234" spans="2:20">
      <c r="M234" s="92"/>
    </row>
    <row r="235" spans="2:20" ht="13.5" customHeight="1">
      <c r="B235" s="2" t="s">
        <v>86</v>
      </c>
      <c r="C235" s="35"/>
      <c r="D235" s="35"/>
      <c r="E235" s="37"/>
      <c r="F235" s="35"/>
      <c r="G235" s="35"/>
      <c r="H235" s="35"/>
      <c r="I235" s="35"/>
      <c r="J235" s="35"/>
      <c r="K235" s="35"/>
      <c r="L235" s="35"/>
      <c r="M235" s="35"/>
      <c r="N235" s="35"/>
      <c r="O235" s="35"/>
      <c r="P235" s="35"/>
      <c r="Q235" s="35"/>
      <c r="R235" s="35"/>
      <c r="S235" s="35"/>
    </row>
    <row r="236" spans="2:20" ht="13.5" customHeight="1">
      <c r="C236" s="2" t="s">
        <v>2909</v>
      </c>
      <c r="D236" s="35"/>
      <c r="E236" s="35"/>
      <c r="F236" s="37"/>
      <c r="G236" s="35"/>
      <c r="H236" s="35" t="s">
        <v>2413</v>
      </c>
      <c r="I236" s="35"/>
      <c r="J236" s="35"/>
      <c r="K236" s="35"/>
      <c r="L236" s="35"/>
      <c r="M236" s="35"/>
      <c r="N236" s="35"/>
      <c r="O236" s="35"/>
      <c r="P236" s="35"/>
      <c r="Q236" s="35"/>
      <c r="R236" s="35"/>
      <c r="S236" s="35"/>
      <c r="T236" s="35"/>
    </row>
    <row r="237" spans="2:20" ht="13.5" customHeight="1">
      <c r="C237" s="2" t="s">
        <v>2910</v>
      </c>
      <c r="D237" s="35"/>
      <c r="E237" s="35"/>
      <c r="F237" s="37"/>
      <c r="G237" s="35"/>
      <c r="H237" s="35" t="s">
        <v>120</v>
      </c>
      <c r="I237" s="35"/>
      <c r="J237" s="35"/>
      <c r="K237" s="35"/>
      <c r="L237" s="35"/>
      <c r="M237" s="35"/>
      <c r="N237" s="35"/>
      <c r="O237" s="35"/>
      <c r="P237" s="35"/>
      <c r="Q237" s="35"/>
      <c r="R237" s="35"/>
      <c r="S237" s="35"/>
      <c r="T237" s="35"/>
    </row>
    <row r="238" spans="2:20">
      <c r="O238" s="35"/>
    </row>
    <row r="239" spans="2:20" ht="13.5" customHeight="1">
      <c r="B239" s="2" t="s">
        <v>2390</v>
      </c>
      <c r="F239" s="37"/>
      <c r="G239" s="35"/>
      <c r="H239" s="35"/>
      <c r="I239" s="35"/>
      <c r="J239" s="35"/>
      <c r="K239" s="35"/>
      <c r="L239" s="35"/>
      <c r="M239" s="35"/>
      <c r="N239" s="35"/>
      <c r="P239" s="35"/>
      <c r="Q239" s="35"/>
      <c r="R239" s="35"/>
      <c r="S239" s="35"/>
      <c r="T239" s="35"/>
    </row>
    <row r="240" spans="2:20" ht="18" customHeight="1">
      <c r="B240" s="2" t="s">
        <v>108</v>
      </c>
    </row>
    <row r="241" spans="2:28" ht="18" customHeight="1">
      <c r="C241" s="2" t="s">
        <v>3122</v>
      </c>
    </row>
    <row r="243" spans="2:28">
      <c r="B243" s="2" t="s">
        <v>2391</v>
      </c>
    </row>
    <row r="244" spans="2:28" ht="18" customHeight="1">
      <c r="C244" s="2" t="s">
        <v>3122</v>
      </c>
    </row>
    <row r="245" spans="2:28" ht="24" customHeight="1">
      <c r="B245" s="786"/>
      <c r="C245" s="786"/>
      <c r="D245" s="786"/>
      <c r="E245" s="270"/>
      <c r="F245" s="795"/>
      <c r="G245" s="270"/>
      <c r="H245" s="270"/>
      <c r="I245" s="270"/>
      <c r="J245" s="270"/>
      <c r="K245" s="35"/>
      <c r="L245" s="35"/>
      <c r="M245" s="35"/>
      <c r="N245" s="35"/>
      <c r="O245" s="35"/>
      <c r="P245" s="35"/>
      <c r="Q245" s="35"/>
      <c r="R245" s="35"/>
      <c r="S245" s="35"/>
      <c r="T245" s="35"/>
    </row>
    <row r="246" spans="2:28" ht="18" customHeight="1">
      <c r="C246" s="35"/>
      <c r="D246" s="35"/>
      <c r="E246" s="1502"/>
      <c r="F246" s="1502"/>
      <c r="G246" s="796"/>
      <c r="H246" s="1503"/>
      <c r="I246" s="1503"/>
      <c r="J246" s="1503"/>
      <c r="K246" s="35"/>
      <c r="L246" s="35"/>
      <c r="M246" s="141"/>
      <c r="N246" s="35"/>
      <c r="O246" s="35"/>
      <c r="P246" s="35"/>
      <c r="Q246" s="35"/>
      <c r="R246" s="35"/>
      <c r="S246" s="35"/>
      <c r="T246" s="35"/>
      <c r="U246" s="35"/>
      <c r="V246" s="35"/>
      <c r="W246" s="35"/>
      <c r="X246" s="35"/>
      <c r="Y246" s="35"/>
      <c r="Z246" s="35"/>
      <c r="AA246" s="35"/>
    </row>
    <row r="247" spans="2:28" hidden="1">
      <c r="D247" s="35"/>
      <c r="E247" s="270"/>
      <c r="F247" s="270"/>
      <c r="G247" s="270"/>
      <c r="H247" s="1503"/>
      <c r="I247" s="1503"/>
      <c r="J247" s="1503"/>
      <c r="K247" s="35"/>
      <c r="L247" s="35"/>
      <c r="M247" s="35"/>
      <c r="N247" s="35"/>
      <c r="O247" s="35"/>
      <c r="P247" s="35"/>
      <c r="Q247" s="35"/>
      <c r="R247" s="35"/>
      <c r="S247" s="35"/>
      <c r="T247" s="35"/>
      <c r="U247" s="35"/>
      <c r="V247" s="35"/>
      <c r="W247" s="35"/>
      <c r="X247" s="35"/>
      <c r="Y247" s="35"/>
      <c r="Z247" s="35"/>
      <c r="AA247" s="35"/>
      <c r="AB247" s="35"/>
    </row>
    <row r="248" spans="2:28" hidden="1">
      <c r="D248" s="35"/>
      <c r="E248" s="270"/>
      <c r="F248" s="270"/>
      <c r="G248" s="270"/>
      <c r="H248" s="270"/>
      <c r="I248" s="270"/>
      <c r="J248" s="270"/>
      <c r="K248" s="35"/>
      <c r="L248" s="35"/>
      <c r="M248" s="35"/>
      <c r="N248" s="35"/>
      <c r="O248" s="35"/>
      <c r="P248" s="35"/>
      <c r="Q248" s="35"/>
      <c r="R248" s="35"/>
      <c r="S248" s="35"/>
      <c r="T248" s="35"/>
      <c r="U248" s="35"/>
      <c r="V248" s="35"/>
      <c r="W248" s="35"/>
      <c r="X248" s="35"/>
      <c r="Y248" s="35"/>
      <c r="Z248" s="35"/>
      <c r="AA248" s="35"/>
      <c r="AB248" s="35"/>
    </row>
    <row r="249" spans="2:28" ht="18" customHeight="1">
      <c r="B249" s="2" t="s">
        <v>2436</v>
      </c>
    </row>
    <row r="250" spans="2:28" ht="13.5" customHeight="1"/>
    <row r="251" spans="2:28" ht="13.5" customHeight="1">
      <c r="B251" s="2" t="s">
        <v>2449</v>
      </c>
    </row>
    <row r="252" spans="2:28" ht="30" customHeight="1">
      <c r="C252" s="1230" t="s">
        <v>3124</v>
      </c>
      <c r="D252" s="1230"/>
      <c r="E252" s="1230"/>
      <c r="F252" s="1230"/>
      <c r="G252" s="1230"/>
      <c r="H252" s="1230"/>
      <c r="I252" s="1230"/>
      <c r="J252" s="1230"/>
    </row>
    <row r="253" spans="2:28" ht="18" customHeight="1">
      <c r="C253" s="1230" t="s">
        <v>454</v>
      </c>
      <c r="D253" s="1230"/>
      <c r="E253" s="1230"/>
      <c r="F253" s="1230"/>
      <c r="G253" s="1230"/>
      <c r="H253" s="1230"/>
      <c r="I253" s="1230"/>
      <c r="J253" s="1230"/>
    </row>
    <row r="254" spans="2:28" ht="13.5" customHeight="1">
      <c r="C254" s="124"/>
      <c r="D254" s="125"/>
      <c r="E254" s="125"/>
      <c r="F254" s="125"/>
      <c r="G254" s="125"/>
      <c r="H254" s="125"/>
      <c r="I254" s="125"/>
      <c r="J254" s="126"/>
    </row>
    <row r="255" spans="2:28" ht="13.5" customHeight="1">
      <c r="C255" s="127"/>
      <c r="D255" s="128"/>
      <c r="E255" s="128"/>
      <c r="F255" s="128"/>
      <c r="G255" s="128"/>
      <c r="H255" s="128"/>
      <c r="I255" s="128"/>
      <c r="J255" s="129"/>
    </row>
    <row r="256" spans="2:28" ht="13.5" customHeight="1">
      <c r="C256" s="127"/>
      <c r="D256" s="128"/>
      <c r="E256" s="128"/>
      <c r="F256" s="128"/>
      <c r="G256" s="128"/>
      <c r="H256" s="128"/>
      <c r="I256" s="128"/>
      <c r="J256" s="129"/>
    </row>
    <row r="257" spans="3:10" ht="13.5" customHeight="1">
      <c r="C257" s="127"/>
      <c r="D257" s="128"/>
      <c r="E257" s="128"/>
      <c r="F257" s="128"/>
      <c r="G257" s="128"/>
      <c r="H257" s="128"/>
      <c r="I257" s="128"/>
      <c r="J257" s="129"/>
    </row>
    <row r="258" spans="3:10" ht="13.5" customHeight="1">
      <c r="C258" s="127"/>
      <c r="D258" s="128"/>
      <c r="E258" s="128"/>
      <c r="F258" s="128"/>
      <c r="G258" s="128"/>
      <c r="H258" s="128"/>
      <c r="I258" s="128"/>
      <c r="J258" s="129"/>
    </row>
    <row r="259" spans="3:10" ht="13.5" customHeight="1">
      <c r="C259" s="127"/>
      <c r="D259" s="128"/>
      <c r="E259" s="128"/>
      <c r="F259" s="128"/>
      <c r="G259" s="128"/>
      <c r="H259" s="128"/>
      <c r="I259" s="128"/>
      <c r="J259" s="129"/>
    </row>
    <row r="260" spans="3:10" ht="13.5" customHeight="1">
      <c r="C260" s="127"/>
      <c r="D260" s="128"/>
      <c r="E260" s="128"/>
      <c r="F260" s="128"/>
      <c r="G260" s="128"/>
      <c r="H260" s="128"/>
      <c r="I260" s="128"/>
      <c r="J260" s="129"/>
    </row>
    <row r="261" spans="3:10" ht="13.5" customHeight="1">
      <c r="C261" s="127"/>
      <c r="D261" s="128"/>
      <c r="E261" s="128"/>
      <c r="F261" s="128"/>
      <c r="G261" s="128"/>
      <c r="H261" s="128"/>
      <c r="I261" s="128"/>
      <c r="J261" s="129"/>
    </row>
    <row r="262" spans="3:10" ht="13.5" customHeight="1">
      <c r="C262" s="127"/>
      <c r="D262" s="128"/>
      <c r="E262" s="128"/>
      <c r="F262" s="128"/>
      <c r="G262" s="128"/>
      <c r="H262" s="128"/>
      <c r="I262" s="128"/>
      <c r="J262" s="129"/>
    </row>
    <row r="263" spans="3:10" ht="13.5" customHeight="1">
      <c r="C263" s="127"/>
      <c r="D263" s="128"/>
      <c r="E263" s="128"/>
      <c r="F263" s="128"/>
      <c r="G263" s="128"/>
      <c r="H263" s="128"/>
      <c r="I263" s="128"/>
      <c r="J263" s="129"/>
    </row>
    <row r="264" spans="3:10" ht="13.5" customHeight="1">
      <c r="C264" s="127"/>
      <c r="D264" s="128"/>
      <c r="E264" s="128"/>
      <c r="F264" s="128"/>
      <c r="G264" s="128"/>
      <c r="H264" s="128"/>
      <c r="I264" s="128"/>
      <c r="J264" s="129"/>
    </row>
    <row r="265" spans="3:10" ht="13.5" customHeight="1">
      <c r="C265" s="127"/>
      <c r="D265" s="128"/>
      <c r="E265" s="128"/>
      <c r="F265" s="128"/>
      <c r="G265" s="128"/>
      <c r="H265" s="128"/>
      <c r="I265" s="128"/>
      <c r="J265" s="129"/>
    </row>
    <row r="266" spans="3:10" ht="13.5" customHeight="1">
      <c r="C266" s="127"/>
      <c r="D266" s="128"/>
      <c r="E266" s="128"/>
      <c r="F266" s="128"/>
      <c r="G266" s="128"/>
      <c r="H266" s="128"/>
      <c r="I266" s="128"/>
      <c r="J266" s="129"/>
    </row>
    <row r="267" spans="3:10" ht="13.5" customHeight="1">
      <c r="C267" s="127"/>
      <c r="D267" s="128"/>
      <c r="E267" s="128"/>
      <c r="F267" s="128"/>
      <c r="G267" s="128"/>
      <c r="H267" s="128"/>
      <c r="I267" s="128"/>
      <c r="J267" s="129"/>
    </row>
    <row r="268" spans="3:10" ht="13.5" customHeight="1">
      <c r="C268" s="127"/>
      <c r="D268" s="128"/>
      <c r="E268" s="128"/>
      <c r="F268" s="128"/>
      <c r="G268" s="128"/>
      <c r="H268" s="128"/>
      <c r="I268" s="128"/>
      <c r="J268" s="129"/>
    </row>
    <row r="269" spans="3:10" ht="13.5" customHeight="1">
      <c r="C269" s="127"/>
      <c r="D269" s="128"/>
      <c r="E269" s="128"/>
      <c r="F269" s="128"/>
      <c r="G269" s="128"/>
      <c r="H269" s="128"/>
      <c r="I269" s="128"/>
      <c r="J269" s="129"/>
    </row>
    <row r="270" spans="3:10" ht="13.5" customHeight="1">
      <c r="C270" s="127"/>
      <c r="D270" s="128"/>
      <c r="E270" s="128"/>
      <c r="F270" s="128"/>
      <c r="G270" s="128"/>
      <c r="H270" s="128"/>
      <c r="I270" s="128"/>
      <c r="J270" s="129"/>
    </row>
    <row r="271" spans="3:10" ht="13.5" customHeight="1">
      <c r="C271" s="127"/>
      <c r="D271" s="128"/>
      <c r="E271" s="128"/>
      <c r="F271" s="128"/>
      <c r="G271" s="128"/>
      <c r="H271" s="128"/>
      <c r="I271" s="128"/>
      <c r="J271" s="129"/>
    </row>
    <row r="272" spans="3:10" ht="13.5" customHeight="1">
      <c r="C272" s="127"/>
      <c r="D272" s="128"/>
      <c r="E272" s="128"/>
      <c r="F272" s="128"/>
      <c r="G272" s="128"/>
      <c r="H272" s="128"/>
      <c r="I272" s="128"/>
      <c r="J272" s="129"/>
    </row>
    <row r="273" spans="3:10" ht="13.5" customHeight="1">
      <c r="C273" s="127"/>
      <c r="D273" s="128"/>
      <c r="E273" s="128"/>
      <c r="F273" s="128"/>
      <c r="G273" s="128"/>
      <c r="H273" s="128"/>
      <c r="I273" s="128"/>
      <c r="J273" s="129"/>
    </row>
    <row r="274" spans="3:10" ht="13.5" customHeight="1">
      <c r="C274" s="127"/>
      <c r="D274" s="128"/>
      <c r="E274" s="128"/>
      <c r="F274" s="128"/>
      <c r="G274" s="128"/>
      <c r="H274" s="128"/>
      <c r="I274" s="128"/>
      <c r="J274" s="129"/>
    </row>
    <row r="275" spans="3:10" ht="13.5" customHeight="1">
      <c r="C275" s="127"/>
      <c r="D275" s="128"/>
      <c r="E275" s="128"/>
      <c r="F275" s="128"/>
      <c r="G275" s="128"/>
      <c r="H275" s="128"/>
      <c r="I275" s="128"/>
      <c r="J275" s="129"/>
    </row>
    <row r="276" spans="3:10" ht="13.5" customHeight="1">
      <c r="C276" s="127"/>
      <c r="D276" s="128"/>
      <c r="E276" s="128"/>
      <c r="F276" s="128"/>
      <c r="G276" s="128"/>
      <c r="H276" s="128"/>
      <c r="I276" s="128"/>
      <c r="J276" s="129"/>
    </row>
    <row r="277" spans="3:10" ht="13.5" customHeight="1">
      <c r="C277" s="127"/>
      <c r="D277" s="128"/>
      <c r="E277" s="128"/>
      <c r="F277" s="128"/>
      <c r="G277" s="128"/>
      <c r="H277" s="128"/>
      <c r="I277" s="128"/>
      <c r="J277" s="129"/>
    </row>
    <row r="278" spans="3:10" ht="13.5" customHeight="1">
      <c r="C278" s="127"/>
      <c r="D278" s="128"/>
      <c r="E278" s="128"/>
      <c r="F278" s="128"/>
      <c r="G278" s="128"/>
      <c r="H278" s="128"/>
      <c r="I278" s="128"/>
      <c r="J278" s="129"/>
    </row>
    <row r="279" spans="3:10" ht="13.5" customHeight="1">
      <c r="C279" s="127"/>
      <c r="D279" s="128"/>
      <c r="E279" s="128"/>
      <c r="F279" s="128"/>
      <c r="G279" s="128"/>
      <c r="H279" s="128"/>
      <c r="I279" s="128"/>
      <c r="J279" s="129"/>
    </row>
    <row r="280" spans="3:10" ht="13.5" customHeight="1">
      <c r="C280" s="127"/>
      <c r="D280" s="128"/>
      <c r="E280" s="128"/>
      <c r="F280" s="128"/>
      <c r="G280" s="128"/>
      <c r="H280" s="128"/>
      <c r="I280" s="128"/>
      <c r="J280" s="129"/>
    </row>
    <row r="281" spans="3:10" ht="13.5" customHeight="1">
      <c r="C281" s="127"/>
      <c r="D281" s="128"/>
      <c r="E281" s="128"/>
      <c r="F281" s="128"/>
      <c r="G281" s="128"/>
      <c r="H281" s="128"/>
      <c r="I281" s="128"/>
      <c r="J281" s="129"/>
    </row>
    <row r="282" spans="3:10" ht="13.5" customHeight="1">
      <c r="C282" s="127"/>
      <c r="D282" s="128"/>
      <c r="E282" s="128"/>
      <c r="F282" s="128"/>
      <c r="G282" s="128"/>
      <c r="H282" s="128"/>
      <c r="I282" s="128"/>
      <c r="J282" s="129"/>
    </row>
    <row r="283" spans="3:10" ht="13.5" customHeight="1">
      <c r="C283" s="127"/>
      <c r="D283" s="128"/>
      <c r="E283" s="128"/>
      <c r="F283" s="128"/>
      <c r="G283" s="128"/>
      <c r="H283" s="128"/>
      <c r="I283" s="128"/>
      <c r="J283" s="129"/>
    </row>
    <row r="284" spans="3:10" ht="13.5" customHeight="1">
      <c r="C284" s="127"/>
      <c r="D284" s="128"/>
      <c r="E284" s="128"/>
      <c r="F284" s="128"/>
      <c r="G284" s="128"/>
      <c r="H284" s="128"/>
      <c r="I284" s="128"/>
      <c r="J284" s="129"/>
    </row>
    <row r="285" spans="3:10" ht="13.5" customHeight="1">
      <c r="C285" s="127"/>
      <c r="D285" s="128"/>
      <c r="E285" s="128"/>
      <c r="F285" s="128"/>
      <c r="G285" s="128"/>
      <c r="H285" s="128"/>
      <c r="I285" s="128"/>
      <c r="J285" s="129"/>
    </row>
    <row r="286" spans="3:10" ht="13.5" customHeight="1">
      <c r="C286" s="127"/>
      <c r="D286" s="128"/>
      <c r="E286" s="128"/>
      <c r="F286" s="128"/>
      <c r="G286" s="128"/>
      <c r="H286" s="128"/>
      <c r="I286" s="128"/>
      <c r="J286" s="129"/>
    </row>
    <row r="287" spans="3:10" ht="13.5" customHeight="1">
      <c r="C287" s="127"/>
      <c r="D287" s="128"/>
      <c r="E287" s="128"/>
      <c r="F287" s="128"/>
      <c r="G287" s="128"/>
      <c r="H287" s="128"/>
      <c r="I287" s="128"/>
      <c r="J287" s="129"/>
    </row>
    <row r="288" spans="3:10" ht="13.5" customHeight="1">
      <c r="C288" s="127"/>
      <c r="D288" s="128"/>
      <c r="E288" s="128"/>
      <c r="F288" s="128"/>
      <c r="G288" s="128"/>
      <c r="H288" s="128"/>
      <c r="I288" s="128"/>
      <c r="J288" s="129"/>
    </row>
    <row r="289" spans="2:10" ht="13.5" hidden="1" customHeight="1">
      <c r="C289" s="127"/>
      <c r="D289" s="128"/>
      <c r="E289" s="128"/>
      <c r="F289" s="128"/>
      <c r="G289" s="128"/>
      <c r="H289" s="128"/>
      <c r="I289" s="128"/>
      <c r="J289" s="129"/>
    </row>
    <row r="290" spans="2:10" ht="13.5" hidden="1" customHeight="1">
      <c r="C290" s="127"/>
      <c r="D290" s="128"/>
      <c r="E290" s="128"/>
      <c r="F290" s="128"/>
      <c r="G290" s="128"/>
      <c r="H290" s="128"/>
      <c r="I290" s="128"/>
      <c r="J290" s="129"/>
    </row>
    <row r="291" spans="2:10" ht="13.5" customHeight="1">
      <c r="C291" s="130"/>
      <c r="D291" s="131"/>
      <c r="E291" s="131"/>
      <c r="F291" s="131"/>
      <c r="G291" s="131"/>
      <c r="H291" s="131"/>
      <c r="I291" s="131"/>
      <c r="J291" s="132"/>
    </row>
    <row r="292" spans="2:10" ht="13.5" customHeight="1"/>
    <row r="293" spans="2:10" ht="13.5" hidden="1" customHeight="1"/>
    <row r="294" spans="2:10" ht="13.5" customHeight="1">
      <c r="B294" s="2" t="s">
        <v>128</v>
      </c>
    </row>
    <row r="295" spans="2:10" ht="13.5" customHeight="1">
      <c r="C295" s="1392"/>
      <c r="D295" s="1408"/>
      <c r="E295" s="1408"/>
      <c r="F295" s="1408"/>
      <c r="G295" s="1408"/>
      <c r="H295" s="1408"/>
      <c r="I295" s="1408"/>
      <c r="J295" s="1409"/>
    </row>
    <row r="296" spans="2:10" ht="13.5" customHeight="1">
      <c r="C296" s="1410"/>
      <c r="D296" s="1411"/>
      <c r="E296" s="1411"/>
      <c r="F296" s="1411"/>
      <c r="G296" s="1411"/>
      <c r="H296" s="1411"/>
      <c r="I296" s="1411"/>
      <c r="J296" s="1412"/>
    </row>
    <row r="297" spans="2:10" ht="13.5" customHeight="1">
      <c r="C297" s="1410"/>
      <c r="D297" s="1411"/>
      <c r="E297" s="1411"/>
      <c r="F297" s="1411"/>
      <c r="G297" s="1411"/>
      <c r="H297" s="1411"/>
      <c r="I297" s="1411"/>
      <c r="J297" s="1412"/>
    </row>
    <row r="298" spans="2:10" ht="13.5" customHeight="1">
      <c r="C298" s="1410"/>
      <c r="D298" s="1411"/>
      <c r="E298" s="1411"/>
      <c r="F298" s="1411"/>
      <c r="G298" s="1411"/>
      <c r="H298" s="1411"/>
      <c r="I298" s="1411"/>
      <c r="J298" s="1412"/>
    </row>
    <row r="299" spans="2:10" ht="13.5" customHeight="1">
      <c r="C299" s="1410"/>
      <c r="D299" s="1411"/>
      <c r="E299" s="1411"/>
      <c r="F299" s="1411"/>
      <c r="G299" s="1411"/>
      <c r="H299" s="1411"/>
      <c r="I299" s="1411"/>
      <c r="J299" s="1412"/>
    </row>
    <row r="300" spans="2:10" ht="13.5" customHeight="1">
      <c r="C300" s="1410"/>
      <c r="D300" s="1411"/>
      <c r="E300" s="1411"/>
      <c r="F300" s="1411"/>
      <c r="G300" s="1411"/>
      <c r="H300" s="1411"/>
      <c r="I300" s="1411"/>
      <c r="J300" s="1412"/>
    </row>
    <row r="301" spans="2:10" ht="13.5" customHeight="1">
      <c r="C301" s="1410"/>
      <c r="D301" s="1411"/>
      <c r="E301" s="1411"/>
      <c r="F301" s="1411"/>
      <c r="G301" s="1411"/>
      <c r="H301" s="1411"/>
      <c r="I301" s="1411"/>
      <c r="J301" s="1412"/>
    </row>
    <row r="302" spans="2:10" ht="13.5" customHeight="1">
      <c r="C302" s="1410"/>
      <c r="D302" s="1411"/>
      <c r="E302" s="1411"/>
      <c r="F302" s="1411"/>
      <c r="G302" s="1411"/>
      <c r="H302" s="1411"/>
      <c r="I302" s="1411"/>
      <c r="J302" s="1412"/>
    </row>
    <row r="303" spans="2:10" ht="13.5" customHeight="1">
      <c r="C303" s="1410"/>
      <c r="D303" s="1411"/>
      <c r="E303" s="1411"/>
      <c r="F303" s="1411"/>
      <c r="G303" s="1411"/>
      <c r="H303" s="1411"/>
      <c r="I303" s="1411"/>
      <c r="J303" s="1412"/>
    </row>
    <row r="304" spans="2:10" ht="13.5" customHeight="1">
      <c r="C304" s="1413"/>
      <c r="D304" s="1414"/>
      <c r="E304" s="1414"/>
      <c r="F304" s="1414"/>
      <c r="G304" s="1414"/>
      <c r="H304" s="1414"/>
      <c r="I304" s="1414"/>
      <c r="J304" s="1415"/>
    </row>
    <row r="305" spans="2:23" ht="13.5" customHeight="1">
      <c r="C305" s="2" t="s">
        <v>514</v>
      </c>
    </row>
    <row r="306" spans="2:23" ht="13.5" customHeight="1"/>
    <row r="307" spans="2:23" ht="13.5" customHeight="1"/>
    <row r="308" spans="2:23" ht="18" customHeight="1">
      <c r="B308" s="144" t="s">
        <v>2437</v>
      </c>
      <c r="C308" s="4"/>
      <c r="U308" s="4"/>
      <c r="V308" s="3"/>
      <c r="W308" s="3"/>
    </row>
    <row r="309" spans="2:23" ht="13.5" customHeight="1">
      <c r="B309" s="144"/>
      <c r="C309" s="4"/>
      <c r="U309" s="4"/>
      <c r="V309" s="3"/>
      <c r="W309" s="3"/>
    </row>
    <row r="310" spans="2:23">
      <c r="B310" s="9" t="s">
        <v>130</v>
      </c>
      <c r="O310" s="46"/>
      <c r="S310" s="3"/>
      <c r="T310" s="3"/>
    </row>
    <row r="311" spans="2:23" ht="15.9" customHeight="1">
      <c r="C311" s="46" t="s">
        <v>134</v>
      </c>
      <c r="D311" s="46"/>
      <c r="E311" s="46"/>
      <c r="F311" s="46"/>
      <c r="G311" s="46"/>
      <c r="H311" s="46"/>
      <c r="I311" s="46"/>
      <c r="J311" s="46"/>
      <c r="K311" s="46"/>
      <c r="L311" s="46"/>
      <c r="O311" s="46"/>
      <c r="P311" s="46"/>
      <c r="Q311" s="46"/>
      <c r="R311" s="46"/>
      <c r="S311" s="3"/>
      <c r="T311" s="3"/>
    </row>
    <row r="312" spans="2:23" ht="15.9" customHeight="1">
      <c r="C312" s="46" t="s">
        <v>133</v>
      </c>
      <c r="D312" s="46"/>
      <c r="E312" s="46"/>
      <c r="F312" s="46"/>
      <c r="G312" s="46"/>
      <c r="H312" s="46"/>
      <c r="I312" s="46"/>
      <c r="J312" s="46"/>
      <c r="K312" s="46"/>
      <c r="L312" s="46"/>
      <c r="M312" s="46"/>
      <c r="P312" s="46"/>
      <c r="Q312" s="46"/>
      <c r="R312" s="46"/>
      <c r="S312" s="3"/>
      <c r="T312" s="3"/>
    </row>
    <row r="313" spans="2:23" ht="15.9" customHeight="1">
      <c r="C313" s="45" t="s">
        <v>119</v>
      </c>
      <c r="E313" s="45"/>
      <c r="L313" s="3"/>
      <c r="M313" s="46"/>
      <c r="N313" s="46"/>
    </row>
    <row r="314" spans="2:23" ht="15.9" customHeight="1">
      <c r="C314" s="45" t="s">
        <v>3123</v>
      </c>
      <c r="E314" s="45"/>
      <c r="L314" s="3"/>
      <c r="M314" s="3"/>
      <c r="N314" s="46"/>
    </row>
    <row r="315" spans="2:23" ht="7.5" customHeight="1">
      <c r="C315" s="45"/>
      <c r="E315" s="45"/>
      <c r="L315" s="3"/>
      <c r="M315" s="3"/>
    </row>
    <row r="316" spans="2:23" ht="30" customHeight="1">
      <c r="B316" s="1071" t="s">
        <v>116</v>
      </c>
      <c r="C316" s="1072"/>
      <c r="D316" s="1240"/>
      <c r="E316" s="47" t="s">
        <v>117</v>
      </c>
      <c r="F316" s="1050" t="s">
        <v>118</v>
      </c>
      <c r="G316" s="1051"/>
      <c r="H316" s="1051"/>
      <c r="I316" s="1051"/>
      <c r="J316" s="1083"/>
      <c r="M316" s="3"/>
    </row>
    <row r="317" spans="2:23" ht="43.8" customHeight="1">
      <c r="B317" s="1208" t="s">
        <v>114</v>
      </c>
      <c r="C317" s="1217"/>
      <c r="D317" s="1218"/>
      <c r="E317" s="133"/>
      <c r="F317" s="1211"/>
      <c r="G317" s="1219"/>
      <c r="H317" s="1219"/>
      <c r="I317" s="1219"/>
      <c r="J317" s="1220"/>
    </row>
    <row r="318" spans="2:23" ht="43.8" customHeight="1">
      <c r="B318" s="1074" t="s">
        <v>111</v>
      </c>
      <c r="C318" s="1215"/>
      <c r="D318" s="1224"/>
      <c r="E318" s="133"/>
      <c r="F318" s="1211"/>
      <c r="G318" s="1219"/>
      <c r="H318" s="1219"/>
      <c r="I318" s="1219"/>
      <c r="J318" s="1220"/>
    </row>
    <row r="319" spans="2:23" ht="43.8" customHeight="1">
      <c r="B319" s="1074" t="s">
        <v>112</v>
      </c>
      <c r="C319" s="1215"/>
      <c r="D319" s="1224"/>
      <c r="E319" s="133"/>
      <c r="F319" s="1211"/>
      <c r="G319" s="1219"/>
      <c r="H319" s="1219"/>
      <c r="I319" s="1219"/>
      <c r="J319" s="1220"/>
    </row>
    <row r="320" spans="2:23" ht="43.8" customHeight="1">
      <c r="B320" s="1208" t="s">
        <v>115</v>
      </c>
      <c r="C320" s="1217"/>
      <c r="D320" s="1218"/>
      <c r="E320" s="133"/>
      <c r="F320" s="1211"/>
      <c r="G320" s="1219"/>
      <c r="H320" s="1219"/>
      <c r="I320" s="1219"/>
      <c r="J320" s="1220"/>
    </row>
    <row r="321" spans="2:10" ht="43.8" customHeight="1">
      <c r="B321" s="1208" t="s">
        <v>113</v>
      </c>
      <c r="C321" s="1217"/>
      <c r="D321" s="1218"/>
      <c r="E321" s="133"/>
      <c r="F321" s="1211"/>
      <c r="G321" s="1219"/>
      <c r="H321" s="1219"/>
      <c r="I321" s="1219"/>
      <c r="J321" s="1220"/>
    </row>
    <row r="322" spans="2:10" ht="13.5" customHeight="1">
      <c r="C322" s="11"/>
      <c r="D322" s="11"/>
      <c r="E322" s="11"/>
      <c r="F322" s="11"/>
      <c r="G322" s="11"/>
      <c r="H322" s="11"/>
      <c r="I322" s="11"/>
      <c r="J322" s="11"/>
    </row>
    <row r="323" spans="2:10" hidden="1"/>
    <row r="324" spans="2:10">
      <c r="B324" s="2" t="s">
        <v>131</v>
      </c>
    </row>
    <row r="325" spans="2:10" ht="84" customHeight="1">
      <c r="B325" s="1419"/>
      <c r="C325" s="1390"/>
      <c r="D325" s="1390"/>
      <c r="E325" s="1390"/>
      <c r="F325" s="1390"/>
      <c r="G325" s="1390"/>
      <c r="H325" s="1390"/>
      <c r="I325" s="1390"/>
      <c r="J325" s="1391"/>
    </row>
    <row r="327" spans="2:10" ht="18" customHeight="1">
      <c r="B327" s="2" t="s">
        <v>132</v>
      </c>
    </row>
    <row r="328" spans="2:10" ht="13.2" customHeight="1">
      <c r="C328" s="2" t="s">
        <v>2912</v>
      </c>
    </row>
    <row r="329" spans="2:10" ht="36" customHeight="1">
      <c r="B329" s="1517" t="s">
        <v>126</v>
      </c>
      <c r="C329" s="1518"/>
      <c r="D329" s="1518"/>
      <c r="E329" s="1518"/>
      <c r="F329" s="1210"/>
      <c r="G329" s="1210"/>
      <c r="H329" s="1210"/>
      <c r="I329" s="1210"/>
      <c r="J329" s="1210"/>
    </row>
    <row r="330" spans="2:10" ht="36" customHeight="1">
      <c r="B330" s="1208" t="s">
        <v>2389</v>
      </c>
      <c r="C330" s="1075"/>
      <c r="D330" s="1075"/>
      <c r="E330" s="1209"/>
      <c r="F330" s="1210"/>
      <c r="G330" s="1210"/>
      <c r="H330" s="1210"/>
      <c r="I330" s="1210"/>
      <c r="J330" s="1210"/>
    </row>
    <row r="331" spans="2:10" ht="36" customHeight="1">
      <c r="B331" s="1517" t="s">
        <v>127</v>
      </c>
      <c r="C331" s="1518"/>
      <c r="D331" s="1518"/>
      <c r="E331" s="1518"/>
      <c r="F331" s="1210"/>
      <c r="G331" s="1210"/>
      <c r="H331" s="1210"/>
      <c r="I331" s="1210"/>
      <c r="J331" s="1210"/>
    </row>
    <row r="333" spans="2:10">
      <c r="C333" s="2" t="s">
        <v>2913</v>
      </c>
    </row>
    <row r="334" spans="2:10" ht="36" customHeight="1">
      <c r="B334" s="1208" t="s">
        <v>126</v>
      </c>
      <c r="C334" s="1075"/>
      <c r="D334" s="1075"/>
      <c r="E334" s="1209"/>
      <c r="F334" s="1210"/>
      <c r="G334" s="1210"/>
      <c r="H334" s="1210"/>
      <c r="I334" s="1210"/>
      <c r="J334" s="1210"/>
    </row>
    <row r="335" spans="2:10" ht="36" customHeight="1">
      <c r="B335" s="1208" t="s">
        <v>2389</v>
      </c>
      <c r="C335" s="1075"/>
      <c r="D335" s="1075"/>
      <c r="E335" s="1209"/>
      <c r="F335" s="1210"/>
      <c r="G335" s="1210"/>
      <c r="H335" s="1210"/>
      <c r="I335" s="1210"/>
      <c r="J335" s="1210"/>
    </row>
    <row r="336" spans="2:10" ht="36" customHeight="1">
      <c r="B336" s="1208" t="s">
        <v>127</v>
      </c>
      <c r="C336" s="1075"/>
      <c r="D336" s="1075"/>
      <c r="E336" s="1209"/>
      <c r="F336" s="1210"/>
      <c r="G336" s="1210"/>
      <c r="H336" s="1210"/>
      <c r="I336" s="1210"/>
      <c r="J336" s="1210"/>
    </row>
  </sheetData>
  <sheetProtection algorithmName="SHA-512" hashValue="5AHpu4KqVjIOmct1HTrlF/e7ckGyB5g6aVQca2sKVHcBToNwtGETPs/izcqGF0goz3Ul0dogYHn/fCgEx1yPgQ==" saltValue="se1NPy/DlxwI4i/G8qMDXg==" spinCount="100000" sheet="1" formatCells="0"/>
  <mergeCells count="304">
    <mergeCell ref="B3:J3"/>
    <mergeCell ref="C7:E7"/>
    <mergeCell ref="F7:J7"/>
    <mergeCell ref="C8:E8"/>
    <mergeCell ref="F8:G8"/>
    <mergeCell ref="H8:I8"/>
    <mergeCell ref="B15:D16"/>
    <mergeCell ref="E15:J15"/>
    <mergeCell ref="E16:J16"/>
    <mergeCell ref="B17:D17"/>
    <mergeCell ref="E17:F17"/>
    <mergeCell ref="G17:H17"/>
    <mergeCell ref="I17:J17"/>
    <mergeCell ref="C9:E9"/>
    <mergeCell ref="F9:J9"/>
    <mergeCell ref="C10:E10"/>
    <mergeCell ref="F10:G10"/>
    <mergeCell ref="I10:J10"/>
    <mergeCell ref="B14:D14"/>
    <mergeCell ref="E14:J14"/>
    <mergeCell ref="C24:E24"/>
    <mergeCell ref="F24:G24"/>
    <mergeCell ref="H24:J24"/>
    <mergeCell ref="C25:D25"/>
    <mergeCell ref="G25:J25"/>
    <mergeCell ref="C26:E26"/>
    <mergeCell ref="F26:J26"/>
    <mergeCell ref="C21:E21"/>
    <mergeCell ref="F21:J21"/>
    <mergeCell ref="C22:E22"/>
    <mergeCell ref="F22:J22"/>
    <mergeCell ref="C23:E23"/>
    <mergeCell ref="F23:G23"/>
    <mergeCell ref="H23:J23"/>
    <mergeCell ref="C30:E30"/>
    <mergeCell ref="F30:G30"/>
    <mergeCell ref="D44:E44"/>
    <mergeCell ref="G44:H44"/>
    <mergeCell ref="D45:E45"/>
    <mergeCell ref="G45:H45"/>
    <mergeCell ref="B27:B28"/>
    <mergeCell ref="C27:D28"/>
    <mergeCell ref="F27:J27"/>
    <mergeCell ref="F28:J28"/>
    <mergeCell ref="C29:E29"/>
    <mergeCell ref="F29:G29"/>
    <mergeCell ref="D53:F53"/>
    <mergeCell ref="G53:I53"/>
    <mergeCell ref="D54:F54"/>
    <mergeCell ref="G54:I54"/>
    <mergeCell ref="D55:F55"/>
    <mergeCell ref="G55:I55"/>
    <mergeCell ref="D49:F49"/>
    <mergeCell ref="G49:I49"/>
    <mergeCell ref="D50:F50"/>
    <mergeCell ref="G50:I50"/>
    <mergeCell ref="D52:F52"/>
    <mergeCell ref="G52:I52"/>
    <mergeCell ref="G51:I51"/>
    <mergeCell ref="D62:F62"/>
    <mergeCell ref="G62:I62"/>
    <mergeCell ref="D63:F63"/>
    <mergeCell ref="G63:I63"/>
    <mergeCell ref="D64:F64"/>
    <mergeCell ref="G64:I64"/>
    <mergeCell ref="D56:F56"/>
    <mergeCell ref="G56:I56"/>
    <mergeCell ref="D58:F58"/>
    <mergeCell ref="G58:I58"/>
    <mergeCell ref="D60:F60"/>
    <mergeCell ref="G60:I60"/>
    <mergeCell ref="D59:F59"/>
    <mergeCell ref="G59:I59"/>
    <mergeCell ref="G61:I61"/>
    <mergeCell ref="D70:F70"/>
    <mergeCell ref="G70:I70"/>
    <mergeCell ref="D72:F72"/>
    <mergeCell ref="G72:I72"/>
    <mergeCell ref="D73:F73"/>
    <mergeCell ref="G73:I73"/>
    <mergeCell ref="D71:F71"/>
    <mergeCell ref="D65:F65"/>
    <mergeCell ref="G65:I65"/>
    <mergeCell ref="D66:F66"/>
    <mergeCell ref="G66:I66"/>
    <mergeCell ref="D69:F69"/>
    <mergeCell ref="G69:I69"/>
    <mergeCell ref="G71:I71"/>
    <mergeCell ref="D80:F80"/>
    <mergeCell ref="G80:I80"/>
    <mergeCell ref="D81:F81"/>
    <mergeCell ref="G81:I81"/>
    <mergeCell ref="D83:F83"/>
    <mergeCell ref="G83:I83"/>
    <mergeCell ref="D74:F74"/>
    <mergeCell ref="G74:I74"/>
    <mergeCell ref="D75:F75"/>
    <mergeCell ref="G75:I75"/>
    <mergeCell ref="D76:F76"/>
    <mergeCell ref="G76:I76"/>
    <mergeCell ref="D79:F79"/>
    <mergeCell ref="G79:I79"/>
    <mergeCell ref="D82:F82"/>
    <mergeCell ref="G82:I82"/>
    <mergeCell ref="D84:F84"/>
    <mergeCell ref="G84:I84"/>
    <mergeCell ref="D85:F85"/>
    <mergeCell ref="G85:I85"/>
    <mergeCell ref="D88:F88"/>
    <mergeCell ref="G88:I88"/>
    <mergeCell ref="D87:F87"/>
    <mergeCell ref="G87:I87"/>
    <mergeCell ref="D90:F90"/>
    <mergeCell ref="D93:F93"/>
    <mergeCell ref="G93:I93"/>
    <mergeCell ref="D96:F96"/>
    <mergeCell ref="G96:I96"/>
    <mergeCell ref="D97:F97"/>
    <mergeCell ref="G97:I97"/>
    <mergeCell ref="D95:F95"/>
    <mergeCell ref="G95:I95"/>
    <mergeCell ref="D89:F89"/>
    <mergeCell ref="G89:I89"/>
    <mergeCell ref="D91:F91"/>
    <mergeCell ref="G91:I91"/>
    <mergeCell ref="D92:F92"/>
    <mergeCell ref="G92:I92"/>
    <mergeCell ref="G90:I90"/>
    <mergeCell ref="G106:I106"/>
    <mergeCell ref="D107:F107"/>
    <mergeCell ref="G107:I107"/>
    <mergeCell ref="D109:F109"/>
    <mergeCell ref="G109:I109"/>
    <mergeCell ref="D99:F99"/>
    <mergeCell ref="G99:I99"/>
    <mergeCell ref="D100:F100"/>
    <mergeCell ref="G100:I100"/>
    <mergeCell ref="D101:F101"/>
    <mergeCell ref="G101:I101"/>
    <mergeCell ref="G108:I108"/>
    <mergeCell ref="D137:F137"/>
    <mergeCell ref="G137:I137"/>
    <mergeCell ref="D138:F138"/>
    <mergeCell ref="G138:I138"/>
    <mergeCell ref="D141:F141"/>
    <mergeCell ref="G141:I141"/>
    <mergeCell ref="D142:F142"/>
    <mergeCell ref="G142:I142"/>
    <mergeCell ref="G144:I144"/>
    <mergeCell ref="H168:I168"/>
    <mergeCell ref="B172:D172"/>
    <mergeCell ref="B173:D173"/>
    <mergeCell ref="B174:D174"/>
    <mergeCell ref="B175:D175"/>
    <mergeCell ref="B176:D176"/>
    <mergeCell ref="G153:I153"/>
    <mergeCell ref="D154:F154"/>
    <mergeCell ref="G154:I154"/>
    <mergeCell ref="D155:F155"/>
    <mergeCell ref="G155:I155"/>
    <mergeCell ref="D156:F156"/>
    <mergeCell ref="G156:I156"/>
    <mergeCell ref="B188:D188"/>
    <mergeCell ref="B189:D189"/>
    <mergeCell ref="B190:D190"/>
    <mergeCell ref="B191:D191"/>
    <mergeCell ref="B192:D192"/>
    <mergeCell ref="B193:D193"/>
    <mergeCell ref="B177:D177"/>
    <mergeCell ref="H181:I181"/>
    <mergeCell ref="B183:G183"/>
    <mergeCell ref="H183:I183"/>
    <mergeCell ref="B185:G185"/>
    <mergeCell ref="H185:I185"/>
    <mergeCell ref="B205:D205"/>
    <mergeCell ref="B206:D206"/>
    <mergeCell ref="B207:D207"/>
    <mergeCell ref="B208:D208"/>
    <mergeCell ref="B209:D209"/>
    <mergeCell ref="H213:I213"/>
    <mergeCell ref="H197:I197"/>
    <mergeCell ref="B199:G199"/>
    <mergeCell ref="H199:I199"/>
    <mergeCell ref="B201:G201"/>
    <mergeCell ref="H201:I201"/>
    <mergeCell ref="B204:D204"/>
    <mergeCell ref="H229:I229"/>
    <mergeCell ref="B231:G231"/>
    <mergeCell ref="H231:I231"/>
    <mergeCell ref="B215:G215"/>
    <mergeCell ref="H215:I215"/>
    <mergeCell ref="B217:G217"/>
    <mergeCell ref="H217:I217"/>
    <mergeCell ref="B220:D220"/>
    <mergeCell ref="B221:D221"/>
    <mergeCell ref="B336:E336"/>
    <mergeCell ref="F336:J336"/>
    <mergeCell ref="B325:J325"/>
    <mergeCell ref="B329:E329"/>
    <mergeCell ref="F329:J329"/>
    <mergeCell ref="B330:E330"/>
    <mergeCell ref="F330:J330"/>
    <mergeCell ref="B331:E331"/>
    <mergeCell ref="F331:J331"/>
    <mergeCell ref="B334:E334"/>
    <mergeCell ref="F334:J334"/>
    <mergeCell ref="B335:E335"/>
    <mergeCell ref="F335:J335"/>
    <mergeCell ref="B319:D319"/>
    <mergeCell ref="F319:J319"/>
    <mergeCell ref="B320:D320"/>
    <mergeCell ref="F320:J320"/>
    <mergeCell ref="B321:D321"/>
    <mergeCell ref="F321:J321"/>
    <mergeCell ref="G136:I136"/>
    <mergeCell ref="C295:J304"/>
    <mergeCell ref="B316:D316"/>
    <mergeCell ref="F316:J316"/>
    <mergeCell ref="B317:D317"/>
    <mergeCell ref="F317:J317"/>
    <mergeCell ref="B318:D318"/>
    <mergeCell ref="F318:J318"/>
    <mergeCell ref="B233:G233"/>
    <mergeCell ref="H233:I233"/>
    <mergeCell ref="E246:F246"/>
    <mergeCell ref="H246:J247"/>
    <mergeCell ref="C252:J252"/>
    <mergeCell ref="C253:J253"/>
    <mergeCell ref="B222:D222"/>
    <mergeCell ref="B223:D223"/>
    <mergeCell ref="B224:D224"/>
    <mergeCell ref="B225:D225"/>
    <mergeCell ref="D48:F48"/>
    <mergeCell ref="G48:I48"/>
    <mergeCell ref="D51:F51"/>
    <mergeCell ref="D61:F61"/>
    <mergeCell ref="D68:F68"/>
    <mergeCell ref="G68:I68"/>
    <mergeCell ref="D119:F119"/>
    <mergeCell ref="G119:I119"/>
    <mergeCell ref="D122:F122"/>
    <mergeCell ref="G122:I122"/>
    <mergeCell ref="D121:F121"/>
    <mergeCell ref="G121:I121"/>
    <mergeCell ref="D115:F115"/>
    <mergeCell ref="G115:I115"/>
    <mergeCell ref="G98:I98"/>
    <mergeCell ref="D117:F117"/>
    <mergeCell ref="G117:I117"/>
    <mergeCell ref="D118:F118"/>
    <mergeCell ref="G118:I118"/>
    <mergeCell ref="D116:F116"/>
    <mergeCell ref="D110:F110"/>
    <mergeCell ref="G110:I110"/>
    <mergeCell ref="D111:F111"/>
    <mergeCell ref="G111:I111"/>
    <mergeCell ref="G134:I134"/>
    <mergeCell ref="G143:I143"/>
    <mergeCell ref="G152:I152"/>
    <mergeCell ref="D131:F131"/>
    <mergeCell ref="G131:I131"/>
    <mergeCell ref="D134:F134"/>
    <mergeCell ref="D140:F140"/>
    <mergeCell ref="G140:I140"/>
    <mergeCell ref="G135:I135"/>
    <mergeCell ref="D136:F136"/>
    <mergeCell ref="D147:F147"/>
    <mergeCell ref="G147:I147"/>
    <mergeCell ref="D150:F150"/>
    <mergeCell ref="G150:I150"/>
    <mergeCell ref="D151:F151"/>
    <mergeCell ref="G151:I151"/>
    <mergeCell ref="D149:F149"/>
    <mergeCell ref="G149:I149"/>
    <mergeCell ref="D152:F152"/>
    <mergeCell ref="D145:F145"/>
    <mergeCell ref="G145:I145"/>
    <mergeCell ref="D146:F146"/>
    <mergeCell ref="G146:I146"/>
    <mergeCell ref="D143:F143"/>
    <mergeCell ref="D98:F98"/>
    <mergeCell ref="D105:F105"/>
    <mergeCell ref="G105:I105"/>
    <mergeCell ref="D108:F108"/>
    <mergeCell ref="D113:F113"/>
    <mergeCell ref="G113:I113"/>
    <mergeCell ref="D132:F132"/>
    <mergeCell ref="G132:I132"/>
    <mergeCell ref="D133:F133"/>
    <mergeCell ref="G133:I133"/>
    <mergeCell ref="G124:I124"/>
    <mergeCell ref="D125:F125"/>
    <mergeCell ref="G125:I125"/>
    <mergeCell ref="D126:F126"/>
    <mergeCell ref="G126:I126"/>
    <mergeCell ref="D127:F127"/>
    <mergeCell ref="G127:I127"/>
    <mergeCell ref="D123:F123"/>
    <mergeCell ref="G123:I123"/>
    <mergeCell ref="D124:F124"/>
    <mergeCell ref="D114:F114"/>
    <mergeCell ref="G114:I114"/>
    <mergeCell ref="G116:I116"/>
    <mergeCell ref="D106:F106"/>
  </mergeCells>
  <phoneticPr fontId="65"/>
  <conditionalFormatting sqref="F317:J321">
    <cfRule type="expression" dxfId="2" priority="1" stopIfTrue="1">
      <formula>$E317="無"</formula>
    </cfRule>
  </conditionalFormatting>
  <dataValidations count="2">
    <dataValidation type="list" allowBlank="1" showInputMessage="1" showErrorMessage="1" sqref="E317:E321" xr:uid="{00000000-0002-0000-1500-000000000000}">
      <formula1>"有,無"</formula1>
    </dataValidation>
    <dataValidation type="list" allowBlank="1" showInputMessage="1" showErrorMessage="1" sqref="D41" xr:uid="{00000000-0002-0000-1500-000001000000}">
      <formula1>$O$47:$O$50</formula1>
    </dataValidation>
  </dataValidations>
  <pageMargins left="0.70866141732283472" right="0.70866141732283472" top="0.74803149606299213" bottom="0.74803149606299213" header="0.31496062992125984" footer="0.31496062992125984"/>
  <pageSetup paperSize="9" orientation="portrait" blackAndWhite="1" r:id="rId1"/>
  <rowBreaks count="7" manualBreakCount="7">
    <brk id="36" max="10" man="1"/>
    <brk id="86" max="10" man="1"/>
    <brk id="129" max="10" man="1"/>
    <brk id="164" max="10" man="1"/>
    <brk id="203" max="10" man="1"/>
    <brk id="248" max="10" man="1"/>
    <brk id="30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44" r:id="rId4" name="Check Box 28">
              <controlPr defaultSize="0" autoFill="0" autoLine="0" autoPict="0">
                <anchor moveWithCells="1">
                  <from>
                    <xdr:col>6</xdr:col>
                    <xdr:colOff>45720</xdr:colOff>
                    <xdr:row>167</xdr:row>
                    <xdr:rowOff>7620</xdr:rowOff>
                  </from>
                  <to>
                    <xdr:col>6</xdr:col>
                    <xdr:colOff>312420</xdr:colOff>
                    <xdr:row>168</xdr:row>
                    <xdr:rowOff>22860</xdr:rowOff>
                  </to>
                </anchor>
              </controlPr>
            </control>
          </mc:Choice>
        </mc:AlternateContent>
        <mc:AlternateContent xmlns:mc="http://schemas.openxmlformats.org/markup-compatibility/2006">
          <mc:Choice Requires="x14">
            <control shapeId="111656" r:id="rId5" name="Check Box 40">
              <controlPr defaultSize="0" autoFill="0" autoLine="0" autoPict="0">
                <anchor moveWithCells="1">
                  <from>
                    <xdr:col>3</xdr:col>
                    <xdr:colOff>22860</xdr:colOff>
                    <xdr:row>167</xdr:row>
                    <xdr:rowOff>0</xdr:rowOff>
                  </from>
                  <to>
                    <xdr:col>3</xdr:col>
                    <xdr:colOff>289560</xdr:colOff>
                    <xdr:row>168</xdr:row>
                    <xdr:rowOff>7620</xdr:rowOff>
                  </to>
                </anchor>
              </controlPr>
            </control>
          </mc:Choice>
        </mc:AlternateContent>
        <mc:AlternateContent xmlns:mc="http://schemas.openxmlformats.org/markup-compatibility/2006">
          <mc:Choice Requires="x14">
            <control shapeId="111657" r:id="rId6" name="Check Box 41">
              <controlPr defaultSize="0" autoFill="0" autoLine="0" autoPict="0">
                <anchor moveWithCells="1">
                  <from>
                    <xdr:col>5</xdr:col>
                    <xdr:colOff>7620</xdr:colOff>
                    <xdr:row>167</xdr:row>
                    <xdr:rowOff>0</xdr:rowOff>
                  </from>
                  <to>
                    <xdr:col>5</xdr:col>
                    <xdr:colOff>274320</xdr:colOff>
                    <xdr:row>168</xdr:row>
                    <xdr:rowOff>7620</xdr:rowOff>
                  </to>
                </anchor>
              </controlPr>
            </control>
          </mc:Choice>
        </mc:AlternateContent>
        <mc:AlternateContent xmlns:mc="http://schemas.openxmlformats.org/markup-compatibility/2006">
          <mc:Choice Requires="x14">
            <control shapeId="111658" r:id="rId7" name="Check Box 42">
              <controlPr defaultSize="0" autoFill="0" autoLine="0" autoPict="0">
                <anchor moveWithCells="1">
                  <from>
                    <xdr:col>4</xdr:col>
                    <xdr:colOff>30480</xdr:colOff>
                    <xdr:row>166</xdr:row>
                    <xdr:rowOff>213360</xdr:rowOff>
                  </from>
                  <to>
                    <xdr:col>4</xdr:col>
                    <xdr:colOff>297180</xdr:colOff>
                    <xdr:row>167</xdr:row>
                    <xdr:rowOff>220980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AB304"/>
  <sheetViews>
    <sheetView showGridLines="0" showZeros="0" view="pageBreakPreview" zoomScaleNormal="100" zoomScaleSheetLayoutView="100" workbookViewId="0">
      <selection activeCell="T303" sqref="T303"/>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2.21875" style="2" customWidth="1"/>
    <col min="13" max="13" width="36.33203125" style="2" customWidth="1"/>
    <col min="14" max="16384" width="9" style="2"/>
  </cols>
  <sheetData>
    <row r="1" spans="2:13">
      <c r="B1" s="1" t="s">
        <v>2857</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2858</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493"/>
      <c r="G15" s="1493"/>
      <c r="H15" s="1493"/>
      <c r="I15" s="1493"/>
      <c r="J15" s="1494"/>
    </row>
    <row r="16" spans="2:13" ht="24" customHeight="1">
      <c r="B16" s="1364"/>
      <c r="C16" s="1365"/>
      <c r="D16" s="1365"/>
      <c r="E16" s="1369">
        <f>基本情報!E64</f>
        <v>0</v>
      </c>
      <c r="F16" s="1495"/>
      <c r="G16" s="1495"/>
      <c r="H16" s="1495"/>
      <c r="I16" s="1495"/>
      <c r="J16" s="1496"/>
    </row>
    <row r="17" spans="2:13" ht="35.1" customHeight="1">
      <c r="B17" s="1357" t="s">
        <v>54</v>
      </c>
      <c r="C17" s="1358"/>
      <c r="D17" s="1358"/>
      <c r="E17" s="1372">
        <f>基本情報!E49</f>
        <v>0</v>
      </c>
      <c r="F17" s="1336"/>
      <c r="G17" s="1336">
        <f>基本情報!E52</f>
        <v>0</v>
      </c>
      <c r="H17" s="1336"/>
      <c r="I17" s="1336">
        <f>基本情報!E54</f>
        <v>0</v>
      </c>
      <c r="J17" s="1337"/>
    </row>
    <row r="20" spans="2:13" ht="21" customHeight="1">
      <c r="B20" s="2" t="s">
        <v>540</v>
      </c>
    </row>
    <row r="21" spans="2:13" ht="13.5" customHeight="1">
      <c r="B21" s="14"/>
      <c r="C21" s="1344" t="s">
        <v>460</v>
      </c>
      <c r="D21" s="1344"/>
      <c r="E21" s="1345"/>
      <c r="F21" s="1346" t="str">
        <f>基本情報!E5</f>
        <v/>
      </c>
      <c r="G21" s="1347"/>
      <c r="H21" s="1347"/>
      <c r="I21" s="1347"/>
      <c r="J21" s="1348"/>
    </row>
    <row r="22" spans="2:13" ht="24" customHeight="1">
      <c r="B22" s="16"/>
      <c r="C22" s="1333" t="s">
        <v>461</v>
      </c>
      <c r="D22" s="1333"/>
      <c r="E22" s="1334"/>
      <c r="F22" s="1349">
        <f>基本情報!E6</f>
        <v>0</v>
      </c>
      <c r="G22" s="1350"/>
      <c r="H22" s="1350"/>
      <c r="I22" s="1350"/>
      <c r="J22" s="1351"/>
    </row>
    <row r="23" spans="2:13" ht="13.5" customHeight="1">
      <c r="B23" s="14"/>
      <c r="C23" s="1344" t="s">
        <v>460</v>
      </c>
      <c r="D23" s="1344"/>
      <c r="E23" s="1345"/>
      <c r="F23" s="1346" t="str">
        <f>ASC(PHONETIC(基本情報!E9))</f>
        <v/>
      </c>
      <c r="G23" s="1352"/>
      <c r="H23" s="1347" t="str">
        <f>ASC(PHONETIC(基本情報!E11))</f>
        <v/>
      </c>
      <c r="I23" s="1352"/>
      <c r="J23" s="1353"/>
    </row>
    <row r="24" spans="2:13" ht="24" customHeight="1">
      <c r="B24" s="16"/>
      <c r="C24" s="1333" t="s">
        <v>462</v>
      </c>
      <c r="D24" s="1333"/>
      <c r="E24" s="1334"/>
      <c r="F24" s="1354">
        <f>基本情報!E9</f>
        <v>0</v>
      </c>
      <c r="G24" s="1355"/>
      <c r="H24" s="1355">
        <f>基本情報!E11</f>
        <v>0</v>
      </c>
      <c r="I24" s="1355"/>
      <c r="J24" s="1356"/>
    </row>
    <row r="25" spans="2:13" ht="30" customHeight="1">
      <c r="B25" s="16"/>
      <c r="C25" s="1326" t="s">
        <v>555</v>
      </c>
      <c r="D25" s="1326"/>
      <c r="E25" s="104"/>
      <c r="F25" s="191">
        <f>基本情報!E7</f>
        <v>0</v>
      </c>
      <c r="G25" s="1327">
        <f>基本情報!E8</f>
        <v>0</v>
      </c>
      <c r="H25" s="1131"/>
      <c r="I25" s="1131"/>
      <c r="J25" s="1328"/>
    </row>
    <row r="26" spans="2:13" ht="30" hidden="1" customHeight="1">
      <c r="B26" s="15"/>
      <c r="C26" s="1326" t="s">
        <v>2859</v>
      </c>
      <c r="D26" s="1326"/>
      <c r="E26" s="1339"/>
      <c r="F26" s="1514">
        <f>'第4（温度差熱)'!F26:J26</f>
        <v>0</v>
      </c>
      <c r="G26" s="1515"/>
      <c r="H26" s="1515"/>
      <c r="I26" s="1515"/>
      <c r="J26" s="1516"/>
      <c r="M26" s="7"/>
    </row>
    <row r="27" spans="2:13" ht="24" customHeight="1">
      <c r="B27" s="1329"/>
      <c r="C27" s="1331" t="s">
        <v>465</v>
      </c>
      <c r="D27" s="1332"/>
      <c r="E27" s="105" t="s">
        <v>64</v>
      </c>
      <c r="F27" s="1335">
        <f>基本情報!E18</f>
        <v>0</v>
      </c>
      <c r="G27" s="1336"/>
      <c r="H27" s="1336"/>
      <c r="I27" s="1336"/>
      <c r="J27" s="1337"/>
    </row>
    <row r="28" spans="2:13" ht="24" customHeight="1">
      <c r="B28" s="1330"/>
      <c r="C28" s="1333"/>
      <c r="D28" s="1334"/>
      <c r="E28" s="105" t="s">
        <v>65</v>
      </c>
      <c r="F28" s="1335">
        <f>基本情報!E19</f>
        <v>0</v>
      </c>
      <c r="G28" s="1327"/>
      <c r="H28" s="1327"/>
      <c r="I28" s="1327"/>
      <c r="J28" s="1338"/>
    </row>
    <row r="29" spans="2:13" ht="30" customHeight="1">
      <c r="B29" s="15"/>
      <c r="C29" s="1326" t="s">
        <v>463</v>
      </c>
      <c r="D29" s="1326"/>
      <c r="E29" s="1339"/>
      <c r="F29" s="1340">
        <f>'第4（ﾊﾞｲｵﾏｽ発電)'!F28:G28</f>
        <v>0</v>
      </c>
      <c r="G29" s="1341"/>
      <c r="H29" s="33" t="s">
        <v>2507</v>
      </c>
      <c r="I29" s="192"/>
      <c r="J29" s="39"/>
      <c r="K29" s="30"/>
      <c r="L29" s="30"/>
    </row>
    <row r="30" spans="2:13" ht="30" customHeight="1">
      <c r="B30" s="15"/>
      <c r="C30" s="1326" t="s">
        <v>464</v>
      </c>
      <c r="D30" s="1326"/>
      <c r="E30" s="1339"/>
      <c r="F30" s="1342">
        <f>'第4（ﾊﾞｲｵﾏｽ発電)'!F29:G29</f>
        <v>0</v>
      </c>
      <c r="G30" s="1343"/>
      <c r="H30" s="31" t="s">
        <v>2860</v>
      </c>
      <c r="I30" s="192"/>
      <c r="J30" s="32"/>
      <c r="K30" s="30"/>
      <c r="L30" s="30"/>
    </row>
    <row r="31" spans="2:13" ht="5.25" customHeight="1">
      <c r="C31" s="12"/>
      <c r="D31" s="12"/>
      <c r="E31" s="12"/>
      <c r="F31" s="40"/>
      <c r="G31" s="30"/>
      <c r="H31" s="193"/>
      <c r="I31" s="193"/>
      <c r="J31" s="30"/>
      <c r="K31" s="30"/>
      <c r="L31" s="30"/>
    </row>
    <row r="32" spans="2:13">
      <c r="C32" s="106" t="s">
        <v>2861</v>
      </c>
      <c r="E32" s="42"/>
      <c r="F32" s="43"/>
      <c r="G32" s="43"/>
    </row>
    <row r="33" spans="2:27">
      <c r="C33" s="91" t="s">
        <v>466</v>
      </c>
      <c r="E33" s="44"/>
      <c r="F33" s="43"/>
      <c r="G33" s="43"/>
    </row>
    <row r="34" spans="2:27">
      <c r="C34" s="106" t="s">
        <v>467</v>
      </c>
      <c r="E34" s="44"/>
      <c r="F34" s="45"/>
      <c r="G34" s="45"/>
    </row>
    <row r="35" spans="2:27">
      <c r="C35" s="106"/>
      <c r="E35" s="44"/>
      <c r="F35" s="45"/>
      <c r="G35" s="45"/>
    </row>
    <row r="37" spans="2:27" ht="18" customHeight="1">
      <c r="B37" s="2" t="s">
        <v>69</v>
      </c>
    </row>
    <row r="38" spans="2:27" ht="18" customHeight="1">
      <c r="B38" s="49" t="s">
        <v>2862</v>
      </c>
    </row>
    <row r="39" spans="2:27" ht="13.5" customHeight="1">
      <c r="B39" s="49"/>
    </row>
    <row r="40" spans="2:27" ht="18" customHeight="1">
      <c r="B40" s="2" t="s">
        <v>2934</v>
      </c>
    </row>
    <row r="41" spans="2:27" ht="17.100000000000001" customHeight="1">
      <c r="C41" s="3"/>
      <c r="D41" s="1274" t="s">
        <v>2935</v>
      </c>
      <c r="E41" s="1275"/>
      <c r="F41" s="1276"/>
      <c r="G41" s="1277"/>
      <c r="H41" s="1278"/>
      <c r="I41" s="1279"/>
    </row>
    <row r="42" spans="2:27" ht="17.100000000000001" customHeight="1">
      <c r="D42" s="1256" t="s">
        <v>2936</v>
      </c>
      <c r="E42" s="1257"/>
      <c r="F42" s="1258"/>
      <c r="G42" s="1383"/>
      <c r="H42" s="1384"/>
      <c r="I42" s="1385"/>
      <c r="J42" s="2" t="s">
        <v>2937</v>
      </c>
    </row>
    <row r="43" spans="2:27" ht="17.100000000000001" customHeight="1">
      <c r="D43" s="1256" t="s">
        <v>2938</v>
      </c>
      <c r="E43" s="1257"/>
      <c r="F43" s="1258"/>
      <c r="G43" s="1268"/>
      <c r="H43" s="1269"/>
      <c r="I43" s="1270"/>
      <c r="J43" s="2" t="s">
        <v>2939</v>
      </c>
    </row>
    <row r="44" spans="2:27" ht="17.100000000000001" customHeight="1">
      <c r="D44" s="1284" t="s">
        <v>2940</v>
      </c>
      <c r="E44" s="1285"/>
      <c r="F44" s="1286"/>
      <c r="G44" s="1425" t="str">
        <f>IF(G42="","",ROUNDDOWN(G42*G43,1))</f>
        <v/>
      </c>
      <c r="H44" s="1426"/>
      <c r="I44" s="1427"/>
      <c r="J44" s="2" t="s">
        <v>2937</v>
      </c>
    </row>
    <row r="45" spans="2:27" ht="13.5" customHeight="1">
      <c r="D45" s="11"/>
      <c r="E45" s="11"/>
      <c r="F45" s="11"/>
    </row>
    <row r="46" spans="2:27" ht="18" customHeight="1">
      <c r="B46" s="2" t="s">
        <v>2941</v>
      </c>
      <c r="M46" s="50" t="s">
        <v>2942</v>
      </c>
    </row>
    <row r="47" spans="2:27" ht="18" customHeight="1">
      <c r="C47" s="3" t="s">
        <v>451</v>
      </c>
      <c r="D47" s="1287" t="s">
        <v>3027</v>
      </c>
      <c r="E47" s="1288"/>
      <c r="F47" s="1289"/>
      <c r="G47" s="1290"/>
      <c r="H47" s="1291"/>
      <c r="I47" s="1292"/>
      <c r="L47" s="50"/>
      <c r="M47" s="50" t="s">
        <v>2943</v>
      </c>
      <c r="N47" s="785"/>
      <c r="P47" s="785"/>
      <c r="Q47" s="785"/>
      <c r="R47" s="785"/>
      <c r="S47" s="785"/>
      <c r="T47" s="785"/>
      <c r="U47" s="238"/>
      <c r="V47" s="50"/>
      <c r="W47" s="50"/>
      <c r="X47" s="50"/>
      <c r="Y47" s="27"/>
      <c r="Z47" s="27"/>
      <c r="AA47" s="27"/>
    </row>
    <row r="48" spans="2:27" ht="17.100000000000001" customHeight="1">
      <c r="C48" s="3"/>
      <c r="D48" s="1256" t="s">
        <v>2868</v>
      </c>
      <c r="E48" s="1257"/>
      <c r="F48" s="1258"/>
      <c r="G48" s="1259"/>
      <c r="H48" s="1280"/>
      <c r="I48" s="1281"/>
    </row>
    <row r="49" spans="3:27" ht="17.100000000000001" customHeight="1">
      <c r="D49" s="1256" t="s">
        <v>79</v>
      </c>
      <c r="E49" s="1257"/>
      <c r="F49" s="1258"/>
      <c r="G49" s="1259"/>
      <c r="H49" s="1282"/>
      <c r="I49" s="1283"/>
    </row>
    <row r="50" spans="3:27" ht="17.100000000000001" customHeight="1">
      <c r="D50" s="1256" t="s">
        <v>2492</v>
      </c>
      <c r="E50" s="1257"/>
      <c r="F50" s="1258"/>
      <c r="G50" s="1259"/>
      <c r="H50" s="1260"/>
      <c r="I50" s="1261"/>
      <c r="N50" s="50"/>
      <c r="O50" s="50"/>
      <c r="P50" s="50"/>
      <c r="Q50" s="50"/>
      <c r="R50" s="50"/>
      <c r="S50" s="50"/>
      <c r="T50" s="50"/>
      <c r="U50" s="50"/>
      <c r="V50" s="50"/>
      <c r="W50" s="50"/>
      <c r="X50" s="50"/>
      <c r="Y50" s="27"/>
      <c r="Z50" s="27"/>
      <c r="AA50" s="27"/>
    </row>
    <row r="51" spans="3:27" ht="17.100000000000001" customHeight="1">
      <c r="D51" s="1256" t="s">
        <v>2924</v>
      </c>
      <c r="E51" s="1257"/>
      <c r="F51" s="1258"/>
      <c r="G51" s="1383"/>
      <c r="H51" s="1384"/>
      <c r="I51" s="1385"/>
      <c r="J51" s="2" t="s">
        <v>55</v>
      </c>
    </row>
    <row r="52" spans="3:27" ht="17.100000000000001" customHeight="1">
      <c r="D52" s="1256" t="s">
        <v>2925</v>
      </c>
      <c r="E52" s="1257"/>
      <c r="F52" s="1258"/>
      <c r="G52" s="1383"/>
      <c r="H52" s="1384"/>
      <c r="I52" s="1385"/>
      <c r="J52" s="2" t="s">
        <v>55</v>
      </c>
    </row>
    <row r="53" spans="3:27" ht="17.100000000000001" customHeight="1">
      <c r="D53" s="1256" t="s">
        <v>349</v>
      </c>
      <c r="E53" s="1257"/>
      <c r="F53" s="1258"/>
      <c r="G53" s="1268"/>
      <c r="H53" s="1269"/>
      <c r="I53" s="1270"/>
      <c r="J53" s="2" t="s">
        <v>2877</v>
      </c>
    </row>
    <row r="54" spans="3:27" ht="17.100000000000001" customHeight="1">
      <c r="D54" s="1256" t="s">
        <v>2926</v>
      </c>
      <c r="E54" s="1257"/>
      <c r="F54" s="1258"/>
      <c r="G54" s="1519" t="str">
        <f>IF(G51="","",ROUNDDOWN(G51*G53,1))</f>
        <v/>
      </c>
      <c r="H54" s="1520"/>
      <c r="I54" s="1521"/>
      <c r="J54" s="2" t="s">
        <v>55</v>
      </c>
    </row>
    <row r="55" spans="3:27" ht="17.100000000000001" customHeight="1">
      <c r="D55" s="1522" t="s">
        <v>2927</v>
      </c>
      <c r="E55" s="1523"/>
      <c r="F55" s="1524"/>
      <c r="G55" s="1525" t="str">
        <f>IF(G52="","",ROUNDDOWN(G52*G53,1))</f>
        <v/>
      </c>
      <c r="H55" s="1526"/>
      <c r="I55" s="1527"/>
      <c r="J55" s="2" t="s">
        <v>55</v>
      </c>
    </row>
    <row r="56" spans="3:27" ht="13.5" customHeight="1"/>
    <row r="57" spans="3:27" ht="18" customHeight="1">
      <c r="C57" s="3" t="s">
        <v>452</v>
      </c>
      <c r="D57" s="1287" t="s">
        <v>3027</v>
      </c>
      <c r="E57" s="1288"/>
      <c r="F57" s="1289"/>
      <c r="G57" s="1290"/>
      <c r="H57" s="1291"/>
      <c r="I57" s="1292"/>
      <c r="L57" s="50"/>
      <c r="M57" s="785"/>
      <c r="N57" s="785"/>
      <c r="P57" s="785"/>
      <c r="Q57" s="785"/>
      <c r="R57" s="785"/>
      <c r="S57" s="785"/>
      <c r="T57" s="785"/>
      <c r="U57" s="238"/>
      <c r="V57" s="50"/>
      <c r="W57" s="50"/>
      <c r="X57" s="50"/>
      <c r="Y57" s="27"/>
      <c r="Z57" s="27"/>
      <c r="AA57" s="27"/>
    </row>
    <row r="58" spans="3:27" ht="17.100000000000001" customHeight="1">
      <c r="C58" s="3"/>
      <c r="D58" s="1256" t="s">
        <v>2868</v>
      </c>
      <c r="E58" s="1257"/>
      <c r="F58" s="1258"/>
      <c r="G58" s="1259"/>
      <c r="H58" s="1280"/>
      <c r="I58" s="1281"/>
    </row>
    <row r="59" spans="3:27" ht="17.100000000000001" customHeight="1">
      <c r="D59" s="1256" t="s">
        <v>79</v>
      </c>
      <c r="E59" s="1257"/>
      <c r="F59" s="1258"/>
      <c r="G59" s="1259"/>
      <c r="H59" s="1282"/>
      <c r="I59" s="1283"/>
    </row>
    <row r="60" spans="3:27" ht="17.100000000000001" customHeight="1">
      <c r="D60" s="1256" t="s">
        <v>2492</v>
      </c>
      <c r="E60" s="1257"/>
      <c r="F60" s="1258"/>
      <c r="G60" s="1259"/>
      <c r="H60" s="1260"/>
      <c r="I60" s="1261"/>
      <c r="N60" s="50"/>
      <c r="O60" s="50"/>
      <c r="P60" s="50"/>
      <c r="Q60" s="50"/>
      <c r="R60" s="50"/>
      <c r="S60" s="50"/>
      <c r="T60" s="50"/>
      <c r="U60" s="50"/>
      <c r="V60" s="50"/>
      <c r="W60" s="50"/>
      <c r="X60" s="50"/>
      <c r="Y60" s="27"/>
      <c r="Z60" s="27"/>
      <c r="AA60" s="27"/>
    </row>
    <row r="61" spans="3:27" ht="17.100000000000001" customHeight="1">
      <c r="D61" s="1256" t="s">
        <v>2924</v>
      </c>
      <c r="E61" s="1257"/>
      <c r="F61" s="1258"/>
      <c r="G61" s="1383"/>
      <c r="H61" s="1384"/>
      <c r="I61" s="1385"/>
      <c r="J61" s="2" t="s">
        <v>55</v>
      </c>
    </row>
    <row r="62" spans="3:27" ht="17.100000000000001" customHeight="1">
      <c r="D62" s="1256" t="s">
        <v>2925</v>
      </c>
      <c r="E62" s="1257"/>
      <c r="F62" s="1258"/>
      <c r="G62" s="1383"/>
      <c r="H62" s="1384"/>
      <c r="I62" s="1385"/>
      <c r="J62" s="2" t="s">
        <v>55</v>
      </c>
    </row>
    <row r="63" spans="3:27" ht="17.100000000000001" customHeight="1">
      <c r="D63" s="1256" t="s">
        <v>349</v>
      </c>
      <c r="E63" s="1257"/>
      <c r="F63" s="1258"/>
      <c r="G63" s="1268"/>
      <c r="H63" s="1269"/>
      <c r="I63" s="1270"/>
      <c r="J63" s="2" t="s">
        <v>2877</v>
      </c>
    </row>
    <row r="64" spans="3:27" ht="17.100000000000001" customHeight="1">
      <c r="D64" s="1256" t="s">
        <v>2926</v>
      </c>
      <c r="E64" s="1257"/>
      <c r="F64" s="1258"/>
      <c r="G64" s="1519" t="str">
        <f>IF(G61="","",ROUNDDOWN(G61*G63,1))</f>
        <v/>
      </c>
      <c r="H64" s="1520"/>
      <c r="I64" s="1521"/>
      <c r="J64" s="2" t="s">
        <v>55</v>
      </c>
    </row>
    <row r="65" spans="2:27" ht="17.100000000000001" customHeight="1">
      <c r="D65" s="1522" t="s">
        <v>2927</v>
      </c>
      <c r="E65" s="1523"/>
      <c r="F65" s="1524"/>
      <c r="G65" s="1525" t="str">
        <f>IF(G62="","",ROUNDDOWN(G62*G63,1))</f>
        <v/>
      </c>
      <c r="H65" s="1526"/>
      <c r="I65" s="1527"/>
      <c r="J65" s="2" t="s">
        <v>55</v>
      </c>
    </row>
    <row r="66" spans="2:27" ht="13.5" customHeight="1"/>
    <row r="67" spans="2:27" ht="18" customHeight="1">
      <c r="C67" s="3" t="s">
        <v>2873</v>
      </c>
      <c r="D67" s="1287" t="s">
        <v>3027</v>
      </c>
      <c r="E67" s="1288"/>
      <c r="F67" s="1289"/>
      <c r="G67" s="1290"/>
      <c r="H67" s="1291"/>
      <c r="I67" s="1292"/>
      <c r="L67" s="50"/>
      <c r="M67" s="785"/>
      <c r="N67" s="785"/>
      <c r="P67" s="785"/>
      <c r="Q67" s="785"/>
      <c r="R67" s="785"/>
      <c r="S67" s="785"/>
      <c r="T67" s="785"/>
      <c r="U67" s="238"/>
      <c r="V67" s="50"/>
      <c r="W67" s="50"/>
      <c r="X67" s="50"/>
      <c r="Y67" s="27"/>
      <c r="Z67" s="27"/>
      <c r="AA67" s="27"/>
    </row>
    <row r="68" spans="2:27" ht="17.100000000000001" customHeight="1">
      <c r="C68" s="3"/>
      <c r="D68" s="1256" t="s">
        <v>2868</v>
      </c>
      <c r="E68" s="1257"/>
      <c r="F68" s="1258"/>
      <c r="G68" s="1259"/>
      <c r="H68" s="1280"/>
      <c r="I68" s="1281"/>
    </row>
    <row r="69" spans="2:27" ht="17.100000000000001" customHeight="1">
      <c r="D69" s="1256" t="s">
        <v>79</v>
      </c>
      <c r="E69" s="1257"/>
      <c r="F69" s="1258"/>
      <c r="G69" s="1259"/>
      <c r="H69" s="1282"/>
      <c r="I69" s="1283"/>
    </row>
    <row r="70" spans="2:27" ht="17.100000000000001" customHeight="1">
      <c r="D70" s="1256" t="s">
        <v>2492</v>
      </c>
      <c r="E70" s="1257"/>
      <c r="F70" s="1258"/>
      <c r="G70" s="1259"/>
      <c r="H70" s="1260"/>
      <c r="I70" s="1261"/>
      <c r="N70" s="50"/>
      <c r="O70" s="50"/>
      <c r="P70" s="50"/>
      <c r="Q70" s="50"/>
      <c r="R70" s="50"/>
      <c r="S70" s="50"/>
      <c r="T70" s="50"/>
      <c r="U70" s="50"/>
      <c r="V70" s="50"/>
      <c r="W70" s="50"/>
      <c r="X70" s="50"/>
      <c r="Y70" s="27"/>
      <c r="Z70" s="27"/>
      <c r="AA70" s="27"/>
    </row>
    <row r="71" spans="2:27" ht="17.100000000000001" customHeight="1">
      <c r="D71" s="1256" t="s">
        <v>2924</v>
      </c>
      <c r="E71" s="1257"/>
      <c r="F71" s="1258"/>
      <c r="G71" s="1383"/>
      <c r="H71" s="1384"/>
      <c r="I71" s="1385"/>
      <c r="J71" s="2" t="s">
        <v>55</v>
      </c>
    </row>
    <row r="72" spans="2:27" ht="17.100000000000001" customHeight="1">
      <c r="D72" s="1256" t="s">
        <v>2925</v>
      </c>
      <c r="E72" s="1257"/>
      <c r="F72" s="1258"/>
      <c r="G72" s="1383"/>
      <c r="H72" s="1384"/>
      <c r="I72" s="1385"/>
      <c r="J72" s="2" t="s">
        <v>55</v>
      </c>
    </row>
    <row r="73" spans="2:27" ht="17.100000000000001" customHeight="1">
      <c r="D73" s="1256" t="s">
        <v>349</v>
      </c>
      <c r="E73" s="1257"/>
      <c r="F73" s="1258"/>
      <c r="G73" s="1268"/>
      <c r="H73" s="1269"/>
      <c r="I73" s="1270"/>
      <c r="J73" s="2" t="s">
        <v>2877</v>
      </c>
    </row>
    <row r="74" spans="2:27" ht="17.100000000000001" customHeight="1">
      <c r="D74" s="1256" t="s">
        <v>2926</v>
      </c>
      <c r="E74" s="1257"/>
      <c r="F74" s="1258"/>
      <c r="G74" s="1519" t="str">
        <f>IF(G71="","",ROUNDDOWN(G71*G73,1))</f>
        <v/>
      </c>
      <c r="H74" s="1520"/>
      <c r="I74" s="1521"/>
      <c r="J74" s="2" t="s">
        <v>55</v>
      </c>
    </row>
    <row r="75" spans="2:27" ht="17.100000000000001" customHeight="1">
      <c r="D75" s="1522" t="s">
        <v>2927</v>
      </c>
      <c r="E75" s="1523"/>
      <c r="F75" s="1524"/>
      <c r="G75" s="1525" t="str">
        <f>IF(G72="","",ROUNDDOWN(G72*G73,1))</f>
        <v/>
      </c>
      <c r="H75" s="1526"/>
      <c r="I75" s="1527"/>
      <c r="J75" s="2" t="s">
        <v>55</v>
      </c>
    </row>
    <row r="76" spans="2:27" ht="13.5" customHeight="1"/>
    <row r="77" spans="2:27" ht="18" customHeight="1">
      <c r="B77" s="2" t="s">
        <v>2874</v>
      </c>
      <c r="M77" s="50"/>
    </row>
    <row r="78" spans="2:27" ht="18" customHeight="1">
      <c r="C78" s="3" t="s">
        <v>451</v>
      </c>
      <c r="D78" s="1287" t="s">
        <v>3027</v>
      </c>
      <c r="E78" s="1288"/>
      <c r="F78" s="1289"/>
      <c r="G78" s="1290"/>
      <c r="H78" s="1291"/>
      <c r="I78" s="1292"/>
      <c r="L78" s="50"/>
      <c r="M78" s="785"/>
      <c r="N78" s="785"/>
      <c r="P78" s="785"/>
      <c r="Q78" s="785"/>
      <c r="R78" s="785"/>
      <c r="S78" s="785"/>
      <c r="T78" s="785"/>
      <c r="U78" s="238"/>
      <c r="V78" s="50"/>
      <c r="W78" s="50"/>
      <c r="X78" s="50"/>
      <c r="Y78" s="27"/>
      <c r="Z78" s="27"/>
      <c r="AA78" s="27"/>
    </row>
    <row r="79" spans="2:27" ht="17.100000000000001" customHeight="1">
      <c r="C79" s="3"/>
      <c r="D79" s="1256" t="s">
        <v>2868</v>
      </c>
      <c r="E79" s="1257"/>
      <c r="F79" s="1258"/>
      <c r="G79" s="1259"/>
      <c r="H79" s="1280"/>
      <c r="I79" s="1281"/>
    </row>
    <row r="80" spans="2:27" ht="17.100000000000001" customHeight="1">
      <c r="D80" s="1256" t="s">
        <v>79</v>
      </c>
      <c r="E80" s="1257"/>
      <c r="F80" s="1258"/>
      <c r="G80" s="1259"/>
      <c r="H80" s="1282"/>
      <c r="I80" s="1283"/>
    </row>
    <row r="81" spans="3:27" ht="17.100000000000001" customHeight="1">
      <c r="D81" s="1256" t="s">
        <v>2492</v>
      </c>
      <c r="E81" s="1257"/>
      <c r="F81" s="1258"/>
      <c r="G81" s="1259"/>
      <c r="H81" s="1260"/>
      <c r="I81" s="1261"/>
      <c r="N81" s="50"/>
      <c r="O81" s="50"/>
      <c r="P81" s="50"/>
      <c r="Q81" s="50"/>
      <c r="R81" s="50"/>
      <c r="S81" s="50"/>
      <c r="T81" s="50"/>
      <c r="U81" s="50"/>
      <c r="V81" s="50"/>
      <c r="W81" s="50"/>
      <c r="X81" s="50"/>
      <c r="Y81" s="27"/>
      <c r="Z81" s="27"/>
      <c r="AA81" s="27"/>
    </row>
    <row r="82" spans="3:27" ht="17.100000000000001" customHeight="1">
      <c r="D82" s="1256" t="s">
        <v>2875</v>
      </c>
      <c r="E82" s="1257"/>
      <c r="F82" s="1258"/>
      <c r="G82" s="1383"/>
      <c r="H82" s="1384"/>
      <c r="I82" s="1385"/>
      <c r="J82" s="2" t="s">
        <v>2876</v>
      </c>
    </row>
    <row r="83" spans="3:27" ht="17.100000000000001" customHeight="1">
      <c r="D83" s="1256" t="s">
        <v>349</v>
      </c>
      <c r="E83" s="1257"/>
      <c r="F83" s="1258"/>
      <c r="G83" s="1268"/>
      <c r="H83" s="1269"/>
      <c r="I83" s="1270"/>
      <c r="J83" s="2" t="s">
        <v>2877</v>
      </c>
    </row>
    <row r="84" spans="3:27" ht="17.100000000000001" customHeight="1">
      <c r="D84" s="1284" t="s">
        <v>2878</v>
      </c>
      <c r="E84" s="1285"/>
      <c r="F84" s="1286"/>
      <c r="G84" s="1425" t="str">
        <f>IF(G82="","",ROUNDDOWN(G82*G83,1))</f>
        <v/>
      </c>
      <c r="H84" s="1426"/>
      <c r="I84" s="1427"/>
      <c r="J84" s="2" t="s">
        <v>2876</v>
      </c>
    </row>
    <row r="85" spans="3:27" ht="13.5" customHeight="1"/>
    <row r="86" spans="3:27" ht="18" customHeight="1">
      <c r="C86" s="3" t="s">
        <v>452</v>
      </c>
      <c r="D86" s="1287" t="s">
        <v>3027</v>
      </c>
      <c r="E86" s="1288"/>
      <c r="F86" s="1289"/>
      <c r="G86" s="1290"/>
      <c r="H86" s="1291"/>
      <c r="I86" s="1292"/>
      <c r="L86" s="50"/>
      <c r="M86" s="785"/>
      <c r="N86" s="785"/>
      <c r="P86" s="785"/>
      <c r="Q86" s="785"/>
      <c r="R86" s="785"/>
      <c r="S86" s="785"/>
      <c r="T86" s="785"/>
      <c r="U86" s="238"/>
      <c r="V86" s="50"/>
      <c r="W86" s="50"/>
      <c r="X86" s="50"/>
      <c r="Y86" s="27"/>
      <c r="Z86" s="27"/>
      <c r="AA86" s="27"/>
    </row>
    <row r="87" spans="3:27" ht="17.100000000000001" customHeight="1">
      <c r="C87" s="3"/>
      <c r="D87" s="1256" t="s">
        <v>2868</v>
      </c>
      <c r="E87" s="1257"/>
      <c r="F87" s="1258"/>
      <c r="G87" s="1259"/>
      <c r="H87" s="1280"/>
      <c r="I87" s="1281"/>
    </row>
    <row r="88" spans="3:27" ht="17.100000000000001" customHeight="1">
      <c r="D88" s="1256" t="s">
        <v>79</v>
      </c>
      <c r="E88" s="1257"/>
      <c r="F88" s="1258"/>
      <c r="G88" s="1259"/>
      <c r="H88" s="1282"/>
      <c r="I88" s="1283"/>
    </row>
    <row r="89" spans="3:27" ht="17.100000000000001" customHeight="1">
      <c r="D89" s="1256" t="s">
        <v>2492</v>
      </c>
      <c r="E89" s="1257"/>
      <c r="F89" s="1258"/>
      <c r="G89" s="1259"/>
      <c r="H89" s="1260"/>
      <c r="I89" s="1261"/>
      <c r="N89" s="50"/>
      <c r="O89" s="50"/>
      <c r="P89" s="50"/>
      <c r="Q89" s="50"/>
      <c r="R89" s="50"/>
      <c r="S89" s="50"/>
      <c r="T89" s="50"/>
      <c r="U89" s="50"/>
      <c r="V89" s="50"/>
      <c r="W89" s="50"/>
      <c r="X89" s="50"/>
      <c r="Y89" s="27"/>
      <c r="Z89" s="27"/>
      <c r="AA89" s="27"/>
    </row>
    <row r="90" spans="3:27" ht="17.100000000000001" customHeight="1">
      <c r="D90" s="1256" t="s">
        <v>2875</v>
      </c>
      <c r="E90" s="1257"/>
      <c r="F90" s="1258"/>
      <c r="G90" s="1383"/>
      <c r="H90" s="1384"/>
      <c r="I90" s="1385"/>
      <c r="J90" s="2" t="s">
        <v>2876</v>
      </c>
    </row>
    <row r="91" spans="3:27" ht="17.100000000000001" customHeight="1">
      <c r="D91" s="1256" t="s">
        <v>349</v>
      </c>
      <c r="E91" s="1257"/>
      <c r="F91" s="1258"/>
      <c r="G91" s="1268"/>
      <c r="H91" s="1269"/>
      <c r="I91" s="1270"/>
      <c r="J91" s="2" t="s">
        <v>2877</v>
      </c>
    </row>
    <row r="92" spans="3:27" ht="17.100000000000001" customHeight="1">
      <c r="D92" s="1284" t="s">
        <v>2878</v>
      </c>
      <c r="E92" s="1285"/>
      <c r="F92" s="1286"/>
      <c r="G92" s="1425" t="str">
        <f>IF(G90="","",ROUNDDOWN(G90*G91,1))</f>
        <v/>
      </c>
      <c r="H92" s="1426"/>
      <c r="I92" s="1427"/>
      <c r="J92" s="2" t="s">
        <v>2876</v>
      </c>
    </row>
    <row r="93" spans="3:27" ht="13.5" customHeight="1"/>
    <row r="94" spans="3:27" ht="18" customHeight="1">
      <c r="C94" s="3" t="s">
        <v>2873</v>
      </c>
      <c r="D94" s="1287" t="s">
        <v>3027</v>
      </c>
      <c r="E94" s="1288"/>
      <c r="F94" s="1289"/>
      <c r="G94" s="1290"/>
      <c r="H94" s="1291"/>
      <c r="I94" s="1292"/>
      <c r="L94" s="50"/>
      <c r="M94" s="785"/>
      <c r="N94" s="785"/>
      <c r="P94" s="785"/>
      <c r="Q94" s="785"/>
      <c r="R94" s="785"/>
      <c r="S94" s="785"/>
      <c r="T94" s="785"/>
      <c r="U94" s="238"/>
      <c r="V94" s="50"/>
      <c r="W94" s="50"/>
      <c r="X94" s="50"/>
      <c r="Y94" s="27"/>
      <c r="Z94" s="27"/>
      <c r="AA94" s="27"/>
    </row>
    <row r="95" spans="3:27" ht="17.100000000000001" customHeight="1">
      <c r="C95" s="3"/>
      <c r="D95" s="1256" t="s">
        <v>2868</v>
      </c>
      <c r="E95" s="1257"/>
      <c r="F95" s="1258"/>
      <c r="G95" s="1259"/>
      <c r="H95" s="1280"/>
      <c r="I95" s="1281"/>
    </row>
    <row r="96" spans="3:27" ht="17.100000000000001" customHeight="1">
      <c r="D96" s="1256" t="s">
        <v>79</v>
      </c>
      <c r="E96" s="1257"/>
      <c r="F96" s="1258"/>
      <c r="G96" s="1259"/>
      <c r="H96" s="1282"/>
      <c r="I96" s="1283"/>
    </row>
    <row r="97" spans="2:27" ht="17.100000000000001" customHeight="1">
      <c r="D97" s="1256" t="s">
        <v>2492</v>
      </c>
      <c r="E97" s="1257"/>
      <c r="F97" s="1258"/>
      <c r="G97" s="1259"/>
      <c r="H97" s="1260"/>
      <c r="I97" s="1261"/>
      <c r="N97" s="50"/>
      <c r="O97" s="50"/>
      <c r="P97" s="50"/>
      <c r="Q97" s="50"/>
      <c r="R97" s="50"/>
      <c r="S97" s="50"/>
      <c r="T97" s="50"/>
      <c r="U97" s="50"/>
      <c r="V97" s="50"/>
      <c r="W97" s="50"/>
      <c r="X97" s="50"/>
      <c r="Y97" s="27"/>
      <c r="Z97" s="27"/>
      <c r="AA97" s="27"/>
    </row>
    <row r="98" spans="2:27" ht="17.100000000000001" customHeight="1">
      <c r="D98" s="1256" t="s">
        <v>2875</v>
      </c>
      <c r="E98" s="1257"/>
      <c r="F98" s="1258"/>
      <c r="G98" s="1383"/>
      <c r="H98" s="1384"/>
      <c r="I98" s="1385"/>
      <c r="J98" s="2" t="s">
        <v>2876</v>
      </c>
    </row>
    <row r="99" spans="2:27" ht="17.100000000000001" customHeight="1">
      <c r="D99" s="1256" t="s">
        <v>349</v>
      </c>
      <c r="E99" s="1257"/>
      <c r="F99" s="1258"/>
      <c r="G99" s="1268"/>
      <c r="H99" s="1269"/>
      <c r="I99" s="1270"/>
      <c r="J99" s="2" t="s">
        <v>2877</v>
      </c>
    </row>
    <row r="100" spans="2:27" ht="17.100000000000001" customHeight="1">
      <c r="D100" s="1284" t="s">
        <v>2878</v>
      </c>
      <c r="E100" s="1285"/>
      <c r="F100" s="1286"/>
      <c r="G100" s="1425" t="str">
        <f>IF(G98="","",ROUNDDOWN(G98*G99,1))</f>
        <v/>
      </c>
      <c r="H100" s="1426"/>
      <c r="I100" s="1427"/>
      <c r="J100" s="2" t="s">
        <v>2876</v>
      </c>
    </row>
    <row r="101" spans="2:27" ht="13.5" customHeight="1"/>
    <row r="102" spans="2:27" ht="13.5" hidden="1" customHeight="1"/>
    <row r="103" spans="2:27" ht="18" customHeight="1">
      <c r="B103" s="2" t="s">
        <v>2879</v>
      </c>
      <c r="M103" s="50"/>
    </row>
    <row r="104" spans="2:27" ht="18" customHeight="1">
      <c r="C104" s="3" t="s">
        <v>451</v>
      </c>
      <c r="D104" s="1287" t="s">
        <v>3027</v>
      </c>
      <c r="E104" s="1288"/>
      <c r="F104" s="1289"/>
      <c r="G104" s="1290"/>
      <c r="H104" s="1291"/>
      <c r="I104" s="1292"/>
      <c r="L104" s="50"/>
      <c r="M104" s="785"/>
      <c r="N104" s="785"/>
      <c r="P104" s="785"/>
      <c r="Q104" s="785"/>
      <c r="R104" s="785"/>
      <c r="S104" s="785"/>
      <c r="T104" s="785"/>
      <c r="U104" s="238"/>
      <c r="V104" s="50"/>
      <c r="W104" s="50"/>
      <c r="X104" s="50"/>
      <c r="Y104" s="27"/>
      <c r="Z104" s="27"/>
      <c r="AA104" s="27"/>
    </row>
    <row r="105" spans="2:27" ht="17.100000000000001" customHeight="1">
      <c r="C105" s="3"/>
      <c r="D105" s="1256" t="s">
        <v>2868</v>
      </c>
      <c r="E105" s="1257"/>
      <c r="F105" s="1258"/>
      <c r="G105" s="1259"/>
      <c r="H105" s="1280"/>
      <c r="I105" s="1281"/>
    </row>
    <row r="106" spans="2:27" ht="17.100000000000001" customHeight="1">
      <c r="D106" s="1256" t="s">
        <v>79</v>
      </c>
      <c r="E106" s="1257"/>
      <c r="F106" s="1258"/>
      <c r="G106" s="1259"/>
      <c r="H106" s="1282"/>
      <c r="I106" s="1283"/>
    </row>
    <row r="107" spans="2:27" ht="17.100000000000001" customHeight="1">
      <c r="D107" s="1256" t="s">
        <v>2492</v>
      </c>
      <c r="E107" s="1257"/>
      <c r="F107" s="1258"/>
      <c r="G107" s="1259"/>
      <c r="H107" s="1260"/>
      <c r="I107" s="1261"/>
      <c r="N107" s="50"/>
      <c r="O107" s="50"/>
      <c r="P107" s="50"/>
      <c r="Q107" s="50"/>
      <c r="R107" s="50"/>
      <c r="S107" s="50"/>
      <c r="T107" s="50"/>
      <c r="U107" s="50"/>
      <c r="V107" s="50"/>
      <c r="W107" s="50"/>
      <c r="X107" s="50"/>
      <c r="Y107" s="27"/>
      <c r="Z107" s="27"/>
      <c r="AA107" s="27"/>
    </row>
    <row r="108" spans="2:27" ht="17.100000000000001" customHeight="1">
      <c r="D108" s="1256" t="s">
        <v>2880</v>
      </c>
      <c r="E108" s="1257"/>
      <c r="F108" s="1258"/>
      <c r="G108" s="1383"/>
      <c r="H108" s="1384"/>
      <c r="I108" s="1385"/>
      <c r="J108" s="2" t="s">
        <v>55</v>
      </c>
    </row>
    <row r="109" spans="2:27" ht="17.100000000000001" customHeight="1">
      <c r="D109" s="1256" t="s">
        <v>349</v>
      </c>
      <c r="E109" s="1257"/>
      <c r="F109" s="1258"/>
      <c r="G109" s="1268"/>
      <c r="H109" s="1269"/>
      <c r="I109" s="1270"/>
      <c r="J109" s="2" t="s">
        <v>2877</v>
      </c>
    </row>
    <row r="110" spans="2:27" ht="17.100000000000001" customHeight="1">
      <c r="D110" s="1284" t="s">
        <v>2881</v>
      </c>
      <c r="E110" s="1285"/>
      <c r="F110" s="1286"/>
      <c r="G110" s="1425" t="str">
        <f>IF(G108="","",ROUNDDOWN(G108*G109,1))</f>
        <v/>
      </c>
      <c r="H110" s="1426"/>
      <c r="I110" s="1427"/>
      <c r="J110" s="2" t="s">
        <v>55</v>
      </c>
    </row>
    <row r="111" spans="2:27" ht="13.5" customHeight="1"/>
    <row r="112" spans="2:27" ht="18" customHeight="1">
      <c r="C112" s="3" t="s">
        <v>452</v>
      </c>
      <c r="D112" s="1287" t="s">
        <v>3027</v>
      </c>
      <c r="E112" s="1288"/>
      <c r="F112" s="1289"/>
      <c r="G112" s="1290"/>
      <c r="H112" s="1291"/>
      <c r="I112" s="1292"/>
      <c r="L112" s="50"/>
      <c r="M112" s="785"/>
      <c r="N112" s="785"/>
      <c r="P112" s="785"/>
      <c r="Q112" s="785"/>
      <c r="R112" s="785"/>
      <c r="S112" s="785"/>
      <c r="T112" s="785"/>
      <c r="U112" s="238"/>
      <c r="V112" s="50"/>
      <c r="W112" s="50"/>
      <c r="X112" s="50"/>
      <c r="Y112" s="27"/>
      <c r="Z112" s="27"/>
      <c r="AA112" s="27"/>
    </row>
    <row r="113" spans="3:27" ht="17.100000000000001" customHeight="1">
      <c r="C113" s="3"/>
      <c r="D113" s="1256" t="s">
        <v>2868</v>
      </c>
      <c r="E113" s="1257"/>
      <c r="F113" s="1258"/>
      <c r="G113" s="1259"/>
      <c r="H113" s="1280"/>
      <c r="I113" s="1281"/>
    </row>
    <row r="114" spans="3:27" ht="17.100000000000001" customHeight="1">
      <c r="D114" s="1256" t="s">
        <v>79</v>
      </c>
      <c r="E114" s="1257"/>
      <c r="F114" s="1258"/>
      <c r="G114" s="1259"/>
      <c r="H114" s="1282"/>
      <c r="I114" s="1283"/>
    </row>
    <row r="115" spans="3:27" ht="17.100000000000001" customHeight="1">
      <c r="D115" s="1256" t="s">
        <v>2492</v>
      </c>
      <c r="E115" s="1257"/>
      <c r="F115" s="1258"/>
      <c r="G115" s="1259"/>
      <c r="H115" s="1260"/>
      <c r="I115" s="1261"/>
      <c r="N115" s="50"/>
      <c r="O115" s="50"/>
      <c r="P115" s="50"/>
      <c r="Q115" s="50"/>
      <c r="R115" s="50"/>
      <c r="S115" s="50"/>
      <c r="T115" s="50"/>
      <c r="U115" s="50"/>
      <c r="V115" s="50"/>
      <c r="W115" s="50"/>
      <c r="X115" s="50"/>
      <c r="Y115" s="27"/>
      <c r="Z115" s="27"/>
      <c r="AA115" s="27"/>
    </row>
    <row r="116" spans="3:27" ht="17.100000000000001" customHeight="1">
      <c r="D116" s="1256" t="s">
        <v>2880</v>
      </c>
      <c r="E116" s="1257"/>
      <c r="F116" s="1258"/>
      <c r="G116" s="1383"/>
      <c r="H116" s="1384"/>
      <c r="I116" s="1385"/>
      <c r="J116" s="2" t="s">
        <v>55</v>
      </c>
    </row>
    <row r="117" spans="3:27" ht="17.100000000000001" customHeight="1">
      <c r="D117" s="1256" t="s">
        <v>349</v>
      </c>
      <c r="E117" s="1257"/>
      <c r="F117" s="1258"/>
      <c r="G117" s="1268"/>
      <c r="H117" s="1269"/>
      <c r="I117" s="1270"/>
      <c r="J117" s="2" t="s">
        <v>2877</v>
      </c>
    </row>
    <row r="118" spans="3:27" ht="17.100000000000001" customHeight="1">
      <c r="D118" s="1284" t="s">
        <v>2881</v>
      </c>
      <c r="E118" s="1285"/>
      <c r="F118" s="1286"/>
      <c r="G118" s="1425" t="str">
        <f>IF(G116="","",ROUNDDOWN(G116*G117,1))</f>
        <v/>
      </c>
      <c r="H118" s="1426"/>
      <c r="I118" s="1427"/>
      <c r="J118" s="2" t="s">
        <v>55</v>
      </c>
    </row>
    <row r="119" spans="3:27" ht="13.5" customHeight="1"/>
    <row r="120" spans="3:27" ht="18" customHeight="1">
      <c r="C120" s="3" t="s">
        <v>2873</v>
      </c>
      <c r="D120" s="1287" t="s">
        <v>3027</v>
      </c>
      <c r="E120" s="1288"/>
      <c r="F120" s="1289"/>
      <c r="G120" s="1290"/>
      <c r="H120" s="1291"/>
      <c r="I120" s="1292"/>
      <c r="L120" s="50"/>
      <c r="M120" s="785"/>
      <c r="N120" s="785"/>
      <c r="P120" s="785"/>
      <c r="Q120" s="785"/>
      <c r="R120" s="785"/>
      <c r="S120" s="785"/>
      <c r="T120" s="785"/>
      <c r="U120" s="238"/>
      <c r="V120" s="50"/>
      <c r="W120" s="50"/>
      <c r="X120" s="50"/>
      <c r="Y120" s="27"/>
      <c r="Z120" s="27"/>
      <c r="AA120" s="27"/>
    </row>
    <row r="121" spans="3:27" ht="17.100000000000001" customHeight="1">
      <c r="C121" s="3"/>
      <c r="D121" s="1256" t="s">
        <v>2868</v>
      </c>
      <c r="E121" s="1257"/>
      <c r="F121" s="1258"/>
      <c r="G121" s="1259"/>
      <c r="H121" s="1280"/>
      <c r="I121" s="1281"/>
    </row>
    <row r="122" spans="3:27" ht="17.100000000000001" customHeight="1">
      <c r="D122" s="1256" t="s">
        <v>79</v>
      </c>
      <c r="E122" s="1257"/>
      <c r="F122" s="1258"/>
      <c r="G122" s="1259"/>
      <c r="H122" s="1282"/>
      <c r="I122" s="1283"/>
    </row>
    <row r="123" spans="3:27" ht="17.100000000000001" customHeight="1">
      <c r="D123" s="1256" t="s">
        <v>2492</v>
      </c>
      <c r="E123" s="1257"/>
      <c r="F123" s="1258"/>
      <c r="G123" s="1259"/>
      <c r="H123" s="1260"/>
      <c r="I123" s="1261"/>
      <c r="N123" s="50"/>
      <c r="O123" s="50"/>
      <c r="P123" s="50"/>
      <c r="Q123" s="50"/>
      <c r="R123" s="50"/>
      <c r="S123" s="50"/>
      <c r="T123" s="50"/>
      <c r="U123" s="50"/>
      <c r="V123" s="50"/>
      <c r="W123" s="50"/>
      <c r="X123" s="50"/>
      <c r="Y123" s="27"/>
      <c r="Z123" s="27"/>
      <c r="AA123" s="27"/>
    </row>
    <row r="124" spans="3:27" ht="17.100000000000001" customHeight="1">
      <c r="D124" s="1256" t="s">
        <v>2880</v>
      </c>
      <c r="E124" s="1257"/>
      <c r="F124" s="1258"/>
      <c r="G124" s="1383"/>
      <c r="H124" s="1384"/>
      <c r="I124" s="1385"/>
      <c r="J124" s="2" t="s">
        <v>55</v>
      </c>
    </row>
    <row r="125" spans="3:27" ht="17.100000000000001" customHeight="1">
      <c r="D125" s="1256" t="s">
        <v>349</v>
      </c>
      <c r="E125" s="1257"/>
      <c r="F125" s="1258"/>
      <c r="G125" s="1268"/>
      <c r="H125" s="1269"/>
      <c r="I125" s="1270"/>
      <c r="J125" s="2" t="s">
        <v>2877</v>
      </c>
    </row>
    <row r="126" spans="3:27" ht="17.100000000000001" customHeight="1">
      <c r="D126" s="1284" t="s">
        <v>2881</v>
      </c>
      <c r="E126" s="1285"/>
      <c r="F126" s="1286"/>
      <c r="G126" s="1425" t="str">
        <f>IF(G124="","",ROUNDDOWN(G124*G125,1))</f>
        <v/>
      </c>
      <c r="H126" s="1426"/>
      <c r="I126" s="1427"/>
      <c r="J126" s="2" t="s">
        <v>55</v>
      </c>
    </row>
    <row r="127" spans="3:27" ht="6.6" customHeight="1"/>
    <row r="128" spans="3:27" ht="12.75" hidden="1" customHeight="1"/>
    <row r="129" spans="2:10">
      <c r="C129" s="2" t="s">
        <v>86</v>
      </c>
      <c r="G129" s="36"/>
      <c r="H129" s="36"/>
    </row>
    <row r="130" spans="2:10" hidden="1">
      <c r="C130" s="143"/>
      <c r="D130" s="35"/>
      <c r="E130" s="35"/>
      <c r="F130" s="35"/>
      <c r="G130" s="35"/>
      <c r="H130" s="35"/>
    </row>
    <row r="131" spans="2:10">
      <c r="C131" s="143" t="s">
        <v>82</v>
      </c>
      <c r="D131" s="35" t="s">
        <v>83</v>
      </c>
      <c r="E131" s="35"/>
      <c r="F131" s="35"/>
      <c r="G131" s="35" t="s">
        <v>3119</v>
      </c>
      <c r="H131" s="35"/>
      <c r="I131" s="35"/>
      <c r="J131" s="35"/>
    </row>
    <row r="132" spans="2:10">
      <c r="C132" s="143" t="s">
        <v>82</v>
      </c>
      <c r="D132" s="35" t="s">
        <v>84</v>
      </c>
      <c r="E132" s="35"/>
      <c r="F132" s="35"/>
      <c r="G132" s="35" t="s">
        <v>2451</v>
      </c>
      <c r="H132" s="35"/>
      <c r="I132" s="35"/>
      <c r="J132" s="35"/>
    </row>
    <row r="133" spans="2:10">
      <c r="C133" s="143" t="s">
        <v>82</v>
      </c>
      <c r="D133" s="2" t="s">
        <v>2944</v>
      </c>
      <c r="G133" s="36" t="s">
        <v>517</v>
      </c>
      <c r="H133" s="36"/>
      <c r="I133" s="36"/>
      <c r="J133" s="36"/>
    </row>
    <row r="134" spans="2:10" ht="4.2" customHeight="1">
      <c r="G134" s="36"/>
      <c r="H134" s="36"/>
      <c r="I134" s="36"/>
      <c r="J134" s="36"/>
    </row>
    <row r="135" spans="2:10" hidden="1">
      <c r="G135" s="36"/>
      <c r="H135" s="36"/>
      <c r="I135" s="36"/>
      <c r="J135" s="36"/>
    </row>
    <row r="136" spans="2:10" ht="18" customHeight="1">
      <c r="B136" s="2" t="s">
        <v>401</v>
      </c>
    </row>
    <row r="137" spans="2:10" ht="18" customHeight="1">
      <c r="B137" s="2" t="s">
        <v>2890</v>
      </c>
    </row>
    <row r="138" spans="2:10" ht="18" customHeight="1">
      <c r="C138" s="49" t="s">
        <v>2931</v>
      </c>
    </row>
    <row r="139" spans="2:10" ht="18" customHeight="1">
      <c r="D139" s="128" t="s">
        <v>2892</v>
      </c>
      <c r="E139" s="128" t="s">
        <v>2893</v>
      </c>
      <c r="F139" s="128" t="s">
        <v>2894</v>
      </c>
      <c r="G139" s="790" t="s">
        <v>2895</v>
      </c>
      <c r="H139" s="1511"/>
      <c r="I139" s="1511"/>
      <c r="J139" s="2" t="s">
        <v>2896</v>
      </c>
    </row>
    <row r="140" spans="2:10" ht="7.8" customHeight="1"/>
    <row r="141" spans="2:10" ht="13.5" hidden="1" customHeight="1"/>
    <row r="142" spans="2:10" ht="19.2" customHeight="1">
      <c r="B142" s="2" t="s">
        <v>2945</v>
      </c>
      <c r="D142" s="3"/>
      <c r="J142" s="10"/>
    </row>
    <row r="143" spans="2:10" ht="28.05" customHeight="1">
      <c r="B143" s="1504" t="s">
        <v>2898</v>
      </c>
      <c r="C143" s="1505"/>
      <c r="D143" s="1506"/>
      <c r="E143" s="47" t="s">
        <v>87</v>
      </c>
      <c r="F143" s="47" t="s">
        <v>88</v>
      </c>
      <c r="G143" s="47" t="s">
        <v>89</v>
      </c>
      <c r="H143" s="47" t="s">
        <v>90</v>
      </c>
      <c r="I143" s="47" t="s">
        <v>91</v>
      </c>
      <c r="J143" s="47" t="s">
        <v>92</v>
      </c>
    </row>
    <row r="144" spans="2:10" ht="28.05" customHeight="1">
      <c r="B144" s="1507" t="s">
        <v>2946</v>
      </c>
      <c r="C144" s="1508"/>
      <c r="D144" s="1509"/>
      <c r="E144" s="123"/>
      <c r="F144" s="123"/>
      <c r="G144" s="123"/>
      <c r="H144" s="123"/>
      <c r="I144" s="123"/>
      <c r="J144" s="123"/>
    </row>
    <row r="145" spans="2:13" ht="28.05" customHeight="1" thickBot="1">
      <c r="B145" s="1507" t="s">
        <v>2900</v>
      </c>
      <c r="C145" s="1508"/>
      <c r="D145" s="1509"/>
      <c r="E145" s="123"/>
      <c r="F145" s="123"/>
      <c r="G145" s="123"/>
      <c r="H145" s="123"/>
      <c r="I145" s="123"/>
      <c r="J145" s="123"/>
    </row>
    <row r="146" spans="2:13" ht="28.05" customHeight="1" thickTop="1">
      <c r="B146" s="1254"/>
      <c r="C146" s="1510"/>
      <c r="D146" s="1255"/>
      <c r="E146" s="791" t="s">
        <v>93</v>
      </c>
      <c r="F146" s="791" t="s">
        <v>94</v>
      </c>
      <c r="G146" s="791" t="s">
        <v>95</v>
      </c>
      <c r="H146" s="791" t="s">
        <v>96</v>
      </c>
      <c r="I146" s="791" t="s">
        <v>97</v>
      </c>
      <c r="J146" s="791" t="s">
        <v>98</v>
      </c>
    </row>
    <row r="147" spans="2:13" ht="28.05" customHeight="1">
      <c r="B147" s="1507" t="s">
        <v>2946</v>
      </c>
      <c r="C147" s="1508"/>
      <c r="D147" s="1509"/>
      <c r="E147" s="123"/>
      <c r="F147" s="123"/>
      <c r="G147" s="123"/>
      <c r="H147" s="123"/>
      <c r="I147" s="123"/>
      <c r="J147" s="123"/>
    </row>
    <row r="148" spans="2:13" ht="28.05" customHeight="1">
      <c r="B148" s="1507" t="s">
        <v>2900</v>
      </c>
      <c r="C148" s="1508"/>
      <c r="D148" s="1509"/>
      <c r="E148" s="123"/>
      <c r="F148" s="123"/>
      <c r="G148" s="123"/>
      <c r="H148" s="123"/>
      <c r="I148" s="123"/>
      <c r="J148" s="123"/>
    </row>
    <row r="149" spans="2:13" ht="3.6" customHeight="1"/>
    <row r="150" spans="2:13" ht="13.5" customHeight="1">
      <c r="B150" s="49" t="s">
        <v>2901</v>
      </c>
    </row>
    <row r="151" spans="2:13" hidden="1"/>
    <row r="152" spans="2:13" ht="18" customHeight="1">
      <c r="B152" s="2" t="s">
        <v>2947</v>
      </c>
      <c r="H152" s="1407" t="str">
        <f>IF(E144="","",INT(SUM(E144:J144,E147:J147)))</f>
        <v/>
      </c>
      <c r="I152" s="1407"/>
      <c r="J152" s="2" t="s">
        <v>2903</v>
      </c>
    </row>
    <row r="153" spans="2:13" ht="6" customHeight="1">
      <c r="H153" s="792"/>
      <c r="I153" s="792"/>
    </row>
    <row r="154" spans="2:13" ht="18" customHeight="1">
      <c r="B154" s="1029" t="s">
        <v>2904</v>
      </c>
      <c r="C154" s="1029"/>
      <c r="D154" s="1029"/>
      <c r="E154" s="1029"/>
      <c r="F154" s="1029"/>
      <c r="G154" s="1029"/>
      <c r="H154" s="1407" t="str">
        <f>IF(E145="","",INT(SUM(E145:J145,E148:J148)))</f>
        <v/>
      </c>
      <c r="I154" s="1407"/>
      <c r="J154" s="2" t="s">
        <v>2903</v>
      </c>
      <c r="M154" s="1389"/>
    </row>
    <row r="155" spans="2:13" ht="6" customHeight="1">
      <c r="H155" s="792"/>
      <c r="I155" s="792"/>
      <c r="M155" s="1389"/>
    </row>
    <row r="156" spans="2:13" ht="18" customHeight="1">
      <c r="B156" s="1029" t="s">
        <v>2905</v>
      </c>
      <c r="C156" s="1029"/>
      <c r="D156" s="1029"/>
      <c r="E156" s="1029"/>
      <c r="F156" s="1029"/>
      <c r="G156" s="1029"/>
      <c r="H156" s="1407" t="str">
        <f>IF(H152="","",H152/H154*100)</f>
        <v/>
      </c>
      <c r="I156" s="1407"/>
      <c r="J156" s="2" t="s">
        <v>402</v>
      </c>
      <c r="M156" s="1389"/>
    </row>
    <row r="157" spans="2:13" ht="7.2" customHeight="1">
      <c r="M157" s="1389"/>
    </row>
    <row r="158" spans="2:13" hidden="1"/>
    <row r="159" spans="2:13" ht="25.05" customHeight="1">
      <c r="B159" s="1504" t="s">
        <v>2906</v>
      </c>
      <c r="C159" s="1505"/>
      <c r="D159" s="1506"/>
      <c r="E159" s="47" t="s">
        <v>87</v>
      </c>
      <c r="F159" s="47" t="s">
        <v>88</v>
      </c>
      <c r="G159" s="47" t="s">
        <v>89</v>
      </c>
      <c r="H159" s="47" t="s">
        <v>90</v>
      </c>
      <c r="I159" s="47" t="s">
        <v>91</v>
      </c>
      <c r="J159" s="47" t="s">
        <v>92</v>
      </c>
    </row>
    <row r="160" spans="2:13" ht="28.05" customHeight="1">
      <c r="B160" s="1507" t="s">
        <v>2946</v>
      </c>
      <c r="C160" s="1508"/>
      <c r="D160" s="1509"/>
      <c r="E160" s="123"/>
      <c r="F160" s="123"/>
      <c r="G160" s="123"/>
      <c r="H160" s="123"/>
      <c r="I160" s="123"/>
      <c r="J160" s="123"/>
    </row>
    <row r="161" spans="2:13" ht="28.05" customHeight="1" thickBot="1">
      <c r="B161" s="1507" t="s">
        <v>2900</v>
      </c>
      <c r="C161" s="1508"/>
      <c r="D161" s="1509"/>
      <c r="E161" s="123"/>
      <c r="F161" s="123"/>
      <c r="G161" s="123"/>
      <c r="H161" s="123"/>
      <c r="I161" s="123"/>
      <c r="J161" s="123"/>
    </row>
    <row r="162" spans="2:13" ht="25.05" customHeight="1" thickTop="1">
      <c r="B162" s="1254"/>
      <c r="C162" s="1510"/>
      <c r="D162" s="1255"/>
      <c r="E162" s="791" t="s">
        <v>93</v>
      </c>
      <c r="F162" s="791" t="s">
        <v>94</v>
      </c>
      <c r="G162" s="791" t="s">
        <v>95</v>
      </c>
      <c r="H162" s="791" t="s">
        <v>96</v>
      </c>
      <c r="I162" s="791" t="s">
        <v>97</v>
      </c>
      <c r="J162" s="791" t="s">
        <v>98</v>
      </c>
    </row>
    <row r="163" spans="2:13" ht="28.05" customHeight="1">
      <c r="B163" s="1507" t="s">
        <v>2946</v>
      </c>
      <c r="C163" s="1508"/>
      <c r="D163" s="1509"/>
      <c r="E163" s="123"/>
      <c r="F163" s="123"/>
      <c r="G163" s="123"/>
      <c r="H163" s="123"/>
      <c r="I163" s="123"/>
      <c r="J163" s="123"/>
    </row>
    <row r="164" spans="2:13" ht="28.05" customHeight="1">
      <c r="B164" s="1507" t="s">
        <v>2900</v>
      </c>
      <c r="C164" s="1508"/>
      <c r="D164" s="1509"/>
      <c r="E164" s="123"/>
      <c r="F164" s="123"/>
      <c r="G164" s="123"/>
      <c r="H164" s="123"/>
      <c r="I164" s="123"/>
      <c r="J164" s="123"/>
    </row>
    <row r="165" spans="2:13" ht="7.5" hidden="1" customHeight="1"/>
    <row r="166" spans="2:13" ht="13.5" customHeight="1">
      <c r="B166" s="49" t="s">
        <v>2901</v>
      </c>
    </row>
    <row r="167" spans="2:13" hidden="1"/>
    <row r="168" spans="2:13" ht="18" customHeight="1">
      <c r="B168" s="2" t="s">
        <v>2947</v>
      </c>
      <c r="H168" s="1407" t="str">
        <f>IF(E160="","",INT(SUM(E160:J160,E163:J163)))</f>
        <v/>
      </c>
      <c r="I168" s="1407"/>
      <c r="J168" s="2" t="s">
        <v>2903</v>
      </c>
    </row>
    <row r="169" spans="2:13" ht="3.6" customHeight="1">
      <c r="H169" s="792"/>
      <c r="I169" s="792"/>
    </row>
    <row r="170" spans="2:13" ht="18" customHeight="1">
      <c r="B170" s="1029" t="s">
        <v>2904</v>
      </c>
      <c r="C170" s="1029"/>
      <c r="D170" s="1029"/>
      <c r="E170" s="1029"/>
      <c r="F170" s="1029"/>
      <c r="G170" s="1029"/>
      <c r="H170" s="1407" t="str">
        <f>IF(E161="","",INT(SUM(E161:J161,E164:J164)))</f>
        <v/>
      </c>
      <c r="I170" s="1407"/>
      <c r="J170" s="2" t="s">
        <v>2903</v>
      </c>
      <c r="M170" s="1389"/>
    </row>
    <row r="171" spans="2:13" ht="4.2" customHeight="1">
      <c r="H171" s="792"/>
      <c r="I171" s="792"/>
      <c r="M171" s="1389"/>
    </row>
    <row r="172" spans="2:13" ht="16.8" customHeight="1">
      <c r="B172" s="1029" t="s">
        <v>2905</v>
      </c>
      <c r="C172" s="1029"/>
      <c r="D172" s="1029"/>
      <c r="E172" s="1029"/>
      <c r="F172" s="1029"/>
      <c r="G172" s="1029"/>
      <c r="H172" s="1407" t="str">
        <f>IF(H168="","",H168/H170*100)</f>
        <v/>
      </c>
      <c r="I172" s="1407"/>
      <c r="J172" s="2" t="s">
        <v>402</v>
      </c>
      <c r="M172" s="1389"/>
    </row>
    <row r="173" spans="2:13" hidden="1">
      <c r="M173" s="1389"/>
    </row>
    <row r="174" spans="2:13" hidden="1"/>
    <row r="175" spans="2:13" ht="24" customHeight="1">
      <c r="B175" s="1504" t="s">
        <v>2907</v>
      </c>
      <c r="C175" s="1505"/>
      <c r="D175" s="1506"/>
      <c r="E175" s="47" t="s">
        <v>87</v>
      </c>
      <c r="F175" s="47" t="s">
        <v>88</v>
      </c>
      <c r="G175" s="47" t="s">
        <v>89</v>
      </c>
      <c r="H175" s="47" t="s">
        <v>90</v>
      </c>
      <c r="I175" s="47" t="s">
        <v>91</v>
      </c>
      <c r="J175" s="47" t="s">
        <v>92</v>
      </c>
    </row>
    <row r="176" spans="2:13" ht="30" customHeight="1">
      <c r="B176" s="1507" t="s">
        <v>2946</v>
      </c>
      <c r="C176" s="1508"/>
      <c r="D176" s="1509"/>
      <c r="E176" s="123"/>
      <c r="F176" s="123"/>
      <c r="G176" s="123"/>
      <c r="H176" s="123"/>
      <c r="I176" s="123"/>
      <c r="J176" s="123"/>
    </row>
    <row r="177" spans="2:13" ht="30" customHeight="1" thickBot="1">
      <c r="B177" s="1507" t="s">
        <v>2900</v>
      </c>
      <c r="C177" s="1508"/>
      <c r="D177" s="1509"/>
      <c r="E177" s="123"/>
      <c r="F177" s="123"/>
      <c r="G177" s="123"/>
      <c r="H177" s="123"/>
      <c r="I177" s="123"/>
      <c r="J177" s="123"/>
    </row>
    <row r="178" spans="2:13" ht="24" customHeight="1" thickTop="1">
      <c r="B178" s="1254"/>
      <c r="C178" s="1510"/>
      <c r="D178" s="1255"/>
      <c r="E178" s="791" t="s">
        <v>93</v>
      </c>
      <c r="F178" s="791" t="s">
        <v>94</v>
      </c>
      <c r="G178" s="791" t="s">
        <v>95</v>
      </c>
      <c r="H178" s="791" t="s">
        <v>96</v>
      </c>
      <c r="I178" s="791" t="s">
        <v>97</v>
      </c>
      <c r="J178" s="791" t="s">
        <v>98</v>
      </c>
    </row>
    <row r="179" spans="2:13" ht="30" customHeight="1">
      <c r="B179" s="1507" t="s">
        <v>2946</v>
      </c>
      <c r="C179" s="1508"/>
      <c r="D179" s="1509"/>
      <c r="E179" s="123"/>
      <c r="F179" s="123"/>
      <c r="G179" s="123"/>
      <c r="H179" s="123"/>
      <c r="I179" s="123"/>
      <c r="J179" s="123"/>
    </row>
    <row r="180" spans="2:13" ht="30" customHeight="1">
      <c r="B180" s="1507" t="s">
        <v>2900</v>
      </c>
      <c r="C180" s="1508"/>
      <c r="D180" s="1509"/>
      <c r="E180" s="123"/>
      <c r="F180" s="123"/>
      <c r="G180" s="123"/>
      <c r="H180" s="123"/>
      <c r="I180" s="123"/>
      <c r="J180" s="123"/>
    </row>
    <row r="181" spans="2:13" ht="7.5" customHeight="1"/>
    <row r="182" spans="2:13" ht="13.5" customHeight="1">
      <c r="B182" s="49" t="s">
        <v>2901</v>
      </c>
    </row>
    <row r="184" spans="2:13" ht="18" customHeight="1">
      <c r="B184" s="2" t="s">
        <v>2947</v>
      </c>
      <c r="H184" s="1407" t="str">
        <f>IF(E176="","",INT(SUM(E176:J176,E179:J179)))</f>
        <v/>
      </c>
      <c r="I184" s="1407"/>
      <c r="J184" s="2" t="s">
        <v>2903</v>
      </c>
    </row>
    <row r="185" spans="2:13" ht="6" customHeight="1">
      <c r="H185" s="792"/>
      <c r="I185" s="792"/>
    </row>
    <row r="186" spans="2:13" ht="18" customHeight="1">
      <c r="B186" s="1029" t="s">
        <v>2904</v>
      </c>
      <c r="C186" s="1029"/>
      <c r="D186" s="1029"/>
      <c r="E186" s="1029"/>
      <c r="F186" s="1029"/>
      <c r="G186" s="1029"/>
      <c r="H186" s="1407" t="str">
        <f>IF(E177="","",INT(SUM(E177:J177,E180:J180)))</f>
        <v/>
      </c>
      <c r="I186" s="1407"/>
      <c r="J186" s="2" t="s">
        <v>2903</v>
      </c>
      <c r="M186" s="1389"/>
    </row>
    <row r="187" spans="2:13" ht="6" customHeight="1">
      <c r="H187" s="792"/>
      <c r="I187" s="792"/>
      <c r="M187" s="1389"/>
    </row>
    <row r="188" spans="2:13" ht="18" customHeight="1">
      <c r="B188" s="1029" t="s">
        <v>2905</v>
      </c>
      <c r="C188" s="1029"/>
      <c r="D188" s="1029"/>
      <c r="E188" s="1029"/>
      <c r="F188" s="1029"/>
      <c r="G188" s="1029"/>
      <c r="H188" s="1407" t="str">
        <f>IF(H184="","",H184/H186*100)</f>
        <v/>
      </c>
      <c r="I188" s="1407"/>
      <c r="J188" s="2" t="s">
        <v>402</v>
      </c>
      <c r="M188" s="1389"/>
    </row>
    <row r="189" spans="2:13">
      <c r="M189" s="1389"/>
    </row>
    <row r="191" spans="2:13" ht="24" customHeight="1">
      <c r="B191" s="1504" t="s">
        <v>2908</v>
      </c>
      <c r="C191" s="1505"/>
      <c r="D191" s="1506"/>
      <c r="E191" s="47" t="s">
        <v>87</v>
      </c>
      <c r="F191" s="47" t="s">
        <v>88</v>
      </c>
      <c r="G191" s="47" t="s">
        <v>89</v>
      </c>
      <c r="H191" s="47" t="s">
        <v>90</v>
      </c>
      <c r="I191" s="47" t="s">
        <v>91</v>
      </c>
      <c r="J191" s="47" t="s">
        <v>92</v>
      </c>
    </row>
    <row r="192" spans="2:13" ht="30" customHeight="1">
      <c r="B192" s="1507" t="s">
        <v>2946</v>
      </c>
      <c r="C192" s="1508"/>
      <c r="D192" s="1509"/>
      <c r="E192" s="123"/>
      <c r="F192" s="123"/>
      <c r="G192" s="123"/>
      <c r="H192" s="123"/>
      <c r="I192" s="123"/>
      <c r="J192" s="123"/>
    </row>
    <row r="193" spans="2:20" ht="30" customHeight="1" thickBot="1">
      <c r="B193" s="1507" t="s">
        <v>2900</v>
      </c>
      <c r="C193" s="1508"/>
      <c r="D193" s="1509"/>
      <c r="E193" s="123"/>
      <c r="F193" s="123"/>
      <c r="G193" s="123"/>
      <c r="H193" s="123"/>
      <c r="I193" s="123"/>
      <c r="J193" s="123"/>
    </row>
    <row r="194" spans="2:20" ht="24" customHeight="1" thickTop="1">
      <c r="B194" s="1254"/>
      <c r="C194" s="1510"/>
      <c r="D194" s="1255"/>
      <c r="E194" s="791" t="s">
        <v>93</v>
      </c>
      <c r="F194" s="791" t="s">
        <v>94</v>
      </c>
      <c r="G194" s="791" t="s">
        <v>95</v>
      </c>
      <c r="H194" s="791" t="s">
        <v>96</v>
      </c>
      <c r="I194" s="791" t="s">
        <v>97</v>
      </c>
      <c r="J194" s="791" t="s">
        <v>98</v>
      </c>
    </row>
    <row r="195" spans="2:20" ht="30" customHeight="1">
      <c r="B195" s="1507" t="s">
        <v>2946</v>
      </c>
      <c r="C195" s="1508"/>
      <c r="D195" s="1509"/>
      <c r="E195" s="123"/>
      <c r="F195" s="123"/>
      <c r="G195" s="123"/>
      <c r="H195" s="123"/>
      <c r="I195" s="123"/>
      <c r="J195" s="123"/>
    </row>
    <row r="196" spans="2:20" ht="30" customHeight="1">
      <c r="B196" s="1507" t="s">
        <v>2900</v>
      </c>
      <c r="C196" s="1508"/>
      <c r="D196" s="1509"/>
      <c r="E196" s="123"/>
      <c r="F196" s="123"/>
      <c r="G196" s="123"/>
      <c r="H196" s="123"/>
      <c r="I196" s="123"/>
      <c r="J196" s="123"/>
    </row>
    <row r="197" spans="2:20" ht="7.5" customHeight="1"/>
    <row r="198" spans="2:20" ht="13.5" customHeight="1">
      <c r="B198" s="49" t="s">
        <v>2901</v>
      </c>
    </row>
    <row r="200" spans="2:20" ht="18" customHeight="1">
      <c r="B200" s="2" t="s">
        <v>2947</v>
      </c>
      <c r="H200" s="1407" t="str">
        <f>IF(E192="","",INT(SUM(E192:J192,E195:J195)))</f>
        <v/>
      </c>
      <c r="I200" s="1407"/>
      <c r="J200" s="2" t="s">
        <v>2903</v>
      </c>
    </row>
    <row r="201" spans="2:20" ht="6" customHeight="1">
      <c r="H201" s="792"/>
      <c r="I201" s="792"/>
    </row>
    <row r="202" spans="2:20" ht="18" customHeight="1">
      <c r="B202" s="1029" t="s">
        <v>2904</v>
      </c>
      <c r="C202" s="1029"/>
      <c r="D202" s="1029"/>
      <c r="E202" s="1029"/>
      <c r="F202" s="1029"/>
      <c r="G202" s="1029"/>
      <c r="H202" s="1407" t="str">
        <f>IF(E193="","",INT(SUM(E193:J193,E196:J196)))</f>
        <v/>
      </c>
      <c r="I202" s="1407"/>
      <c r="J202" s="2" t="s">
        <v>2903</v>
      </c>
      <c r="M202" s="1389"/>
    </row>
    <row r="203" spans="2:20" ht="6" customHeight="1">
      <c r="H203" s="792"/>
      <c r="I203" s="792"/>
      <c r="M203" s="1389"/>
    </row>
    <row r="204" spans="2:20" ht="18" customHeight="1">
      <c r="B204" s="1029" t="s">
        <v>2905</v>
      </c>
      <c r="C204" s="1029"/>
      <c r="D204" s="1029"/>
      <c r="E204" s="1029"/>
      <c r="F204" s="1029"/>
      <c r="G204" s="1029"/>
      <c r="H204" s="1407" t="str">
        <f>IF(H200="","",H200/H202*100)</f>
        <v/>
      </c>
      <c r="I204" s="1407"/>
      <c r="J204" s="2" t="s">
        <v>402</v>
      </c>
      <c r="M204" s="1389"/>
    </row>
    <row r="205" spans="2:20">
      <c r="M205" s="1389"/>
    </row>
    <row r="206" spans="2:20" ht="13.5" customHeight="1">
      <c r="B206" s="2" t="s">
        <v>86</v>
      </c>
      <c r="C206" s="35"/>
      <c r="D206" s="35"/>
      <c r="E206" s="37"/>
      <c r="F206" s="35"/>
      <c r="G206" s="35"/>
      <c r="H206" s="35"/>
      <c r="I206" s="35"/>
      <c r="J206" s="35"/>
      <c r="K206" s="35"/>
      <c r="L206" s="35"/>
      <c r="M206" s="35"/>
      <c r="N206" s="35"/>
      <c r="O206" s="35"/>
      <c r="P206" s="35"/>
      <c r="Q206" s="35"/>
      <c r="R206" s="35"/>
      <c r="S206" s="35"/>
    </row>
    <row r="207" spans="2:20" ht="13.5" customHeight="1">
      <c r="C207" s="2" t="s">
        <v>2909</v>
      </c>
      <c r="D207" s="35"/>
      <c r="E207" s="35"/>
      <c r="F207" s="37"/>
      <c r="G207" s="35"/>
      <c r="H207" s="35" t="s">
        <v>2413</v>
      </c>
      <c r="I207" s="35"/>
      <c r="J207" s="35"/>
      <c r="K207" s="35"/>
      <c r="L207" s="35"/>
      <c r="M207" s="35"/>
      <c r="N207" s="35"/>
      <c r="O207" s="35"/>
      <c r="P207" s="35"/>
      <c r="Q207" s="35"/>
      <c r="R207" s="35"/>
      <c r="S207" s="35"/>
      <c r="T207" s="35"/>
    </row>
    <row r="208" spans="2:20" ht="13.5" customHeight="1">
      <c r="C208" s="2" t="s">
        <v>2910</v>
      </c>
      <c r="D208" s="35"/>
      <c r="E208" s="35"/>
      <c r="F208" s="37"/>
      <c r="G208" s="35"/>
      <c r="H208" s="35" t="s">
        <v>120</v>
      </c>
      <c r="I208" s="35"/>
      <c r="J208" s="35"/>
      <c r="K208" s="35"/>
      <c r="L208" s="35"/>
      <c r="M208" s="35"/>
      <c r="N208" s="35"/>
      <c r="O208" s="35"/>
      <c r="P208" s="35"/>
      <c r="Q208" s="35"/>
      <c r="R208" s="35"/>
      <c r="S208" s="35"/>
      <c r="T208" s="35"/>
    </row>
    <row r="209" spans="2:28">
      <c r="B209" s="162"/>
      <c r="C209" s="162"/>
      <c r="D209" s="162"/>
      <c r="E209" s="162"/>
      <c r="F209" s="162"/>
      <c r="G209" s="162"/>
      <c r="H209" s="162"/>
      <c r="I209" s="162"/>
      <c r="J209" s="162"/>
    </row>
    <row r="210" spans="2:28" ht="13.5" customHeight="1">
      <c r="B210" s="2" t="s">
        <v>2390</v>
      </c>
      <c r="F210" s="37"/>
      <c r="G210" s="35"/>
      <c r="H210" s="35"/>
      <c r="I210" s="35"/>
      <c r="J210" s="35"/>
      <c r="K210" s="35"/>
      <c r="L210" s="35"/>
      <c r="M210" s="35"/>
      <c r="N210" s="35"/>
      <c r="O210" s="35"/>
      <c r="P210" s="35"/>
      <c r="Q210" s="35"/>
      <c r="R210" s="35"/>
      <c r="S210" s="35"/>
      <c r="T210" s="35"/>
    </row>
    <row r="211" spans="2:28" ht="18" customHeight="1">
      <c r="B211" s="2" t="s">
        <v>108</v>
      </c>
    </row>
    <row r="212" spans="2:28">
      <c r="C212" s="2" t="s">
        <v>3122</v>
      </c>
    </row>
    <row r="214" spans="2:28">
      <c r="B214" s="2" t="s">
        <v>2391</v>
      </c>
    </row>
    <row r="215" spans="2:28" ht="18" customHeight="1">
      <c r="C215" s="2" t="s">
        <v>3122</v>
      </c>
    </row>
    <row r="216" spans="2:28" ht="24" hidden="1" customHeight="1">
      <c r="B216" s="794"/>
      <c r="C216" s="794"/>
      <c r="D216" s="794"/>
      <c r="E216" s="270"/>
      <c r="F216" s="795"/>
      <c r="G216" s="270"/>
      <c r="H216" s="270"/>
      <c r="I216" s="270"/>
      <c r="J216" s="270"/>
      <c r="K216" s="35"/>
      <c r="L216" s="35"/>
      <c r="M216" s="35"/>
      <c r="N216" s="35"/>
      <c r="O216" s="35"/>
      <c r="P216" s="35"/>
      <c r="Q216" s="35"/>
      <c r="R216" s="35"/>
      <c r="S216" s="35"/>
      <c r="T216" s="35"/>
    </row>
    <row r="217" spans="2:28" ht="18" hidden="1" customHeight="1">
      <c r="B217" s="162"/>
      <c r="C217" s="270"/>
      <c r="D217" s="270"/>
      <c r="E217" s="1502"/>
      <c r="F217" s="1502"/>
      <c r="G217" s="796"/>
      <c r="H217" s="1503"/>
      <c r="I217" s="1503"/>
      <c r="J217" s="1503"/>
      <c r="K217" s="35"/>
      <c r="L217" s="35"/>
      <c r="M217" s="141"/>
      <c r="N217" s="35"/>
      <c r="O217" s="35"/>
      <c r="P217" s="35"/>
      <c r="Q217" s="35"/>
      <c r="R217" s="35"/>
      <c r="S217" s="35"/>
      <c r="T217" s="35"/>
      <c r="U217" s="35"/>
      <c r="V217" s="35"/>
      <c r="W217" s="35"/>
      <c r="X217" s="35"/>
      <c r="Y217" s="35"/>
      <c r="Z217" s="35"/>
      <c r="AA217" s="35"/>
    </row>
    <row r="218" spans="2:28" hidden="1">
      <c r="B218" s="162"/>
      <c r="C218" s="162"/>
      <c r="D218" s="270"/>
      <c r="E218" s="270"/>
      <c r="F218" s="270"/>
      <c r="G218" s="270"/>
      <c r="H218" s="1503"/>
      <c r="I218" s="1503"/>
      <c r="J218" s="1503"/>
      <c r="K218" s="35"/>
      <c r="L218" s="35"/>
      <c r="M218" s="35"/>
      <c r="N218" s="35"/>
      <c r="O218" s="35"/>
      <c r="P218" s="35"/>
      <c r="Q218" s="35"/>
      <c r="R218" s="35"/>
      <c r="S218" s="35"/>
      <c r="T218" s="35"/>
      <c r="U218" s="35"/>
      <c r="V218" s="35"/>
      <c r="W218" s="35"/>
      <c r="X218" s="35"/>
      <c r="Y218" s="35"/>
      <c r="Z218" s="35"/>
      <c r="AA218" s="35"/>
      <c r="AB218" s="35"/>
    </row>
    <row r="219" spans="2:28">
      <c r="B219" s="162"/>
      <c r="C219" s="162"/>
      <c r="D219" s="270"/>
      <c r="E219" s="270"/>
      <c r="F219" s="270"/>
      <c r="G219" s="270"/>
      <c r="H219" s="270"/>
      <c r="I219" s="270"/>
      <c r="J219" s="270"/>
      <c r="K219" s="35"/>
      <c r="L219" s="35"/>
      <c r="M219" s="35"/>
      <c r="N219" s="35"/>
      <c r="O219" s="35"/>
      <c r="P219" s="35"/>
      <c r="Q219" s="35"/>
      <c r="R219" s="35"/>
      <c r="S219" s="35"/>
      <c r="T219" s="35"/>
      <c r="U219" s="35"/>
      <c r="V219" s="35"/>
      <c r="W219" s="35"/>
      <c r="X219" s="35"/>
      <c r="Y219" s="35"/>
      <c r="Z219" s="35"/>
      <c r="AA219" s="35"/>
      <c r="AB219" s="35"/>
    </row>
    <row r="220" spans="2:28" ht="18" customHeight="1">
      <c r="B220" s="2" t="s">
        <v>2436</v>
      </c>
    </row>
    <row r="221" spans="2:28" ht="13.5" customHeight="1"/>
    <row r="222" spans="2:28" ht="13.5" customHeight="1">
      <c r="B222" s="2" t="s">
        <v>2911</v>
      </c>
    </row>
    <row r="223" spans="2:28" ht="30" customHeight="1">
      <c r="C223" s="1230" t="s">
        <v>3124</v>
      </c>
      <c r="D223" s="1230"/>
      <c r="E223" s="1230"/>
      <c r="F223" s="1230"/>
      <c r="G223" s="1230"/>
      <c r="H223" s="1230"/>
      <c r="I223" s="1230"/>
      <c r="J223" s="1230"/>
    </row>
    <row r="224" spans="2:28" ht="18" customHeight="1">
      <c r="C224" s="1230" t="s">
        <v>454</v>
      </c>
      <c r="D224" s="1230"/>
      <c r="E224" s="1230"/>
      <c r="F224" s="1230"/>
      <c r="G224" s="1230"/>
      <c r="H224" s="1230"/>
      <c r="I224" s="1230"/>
      <c r="J224" s="1230"/>
    </row>
    <row r="225" spans="3:10" ht="13.5" customHeight="1">
      <c r="C225" s="124"/>
      <c r="D225" s="125"/>
      <c r="E225" s="125"/>
      <c r="F225" s="125"/>
      <c r="G225" s="125"/>
      <c r="H225" s="125"/>
      <c r="I225" s="125"/>
      <c r="J225" s="126"/>
    </row>
    <row r="226" spans="3:10" ht="13.5" customHeight="1">
      <c r="C226" s="127"/>
      <c r="D226" s="128"/>
      <c r="E226" s="128"/>
      <c r="F226" s="128"/>
      <c r="G226" s="128"/>
      <c r="H226" s="128"/>
      <c r="I226" s="128"/>
      <c r="J226" s="129"/>
    </row>
    <row r="227" spans="3:10" ht="13.5" customHeight="1">
      <c r="C227" s="127"/>
      <c r="D227" s="128"/>
      <c r="E227" s="128"/>
      <c r="F227" s="128"/>
      <c r="G227" s="128"/>
      <c r="H227" s="128"/>
      <c r="I227" s="128"/>
      <c r="J227" s="129"/>
    </row>
    <row r="228" spans="3:10" ht="13.5" customHeight="1">
      <c r="C228" s="127"/>
      <c r="D228" s="128"/>
      <c r="E228" s="128"/>
      <c r="F228" s="128"/>
      <c r="G228" s="128"/>
      <c r="H228" s="128"/>
      <c r="I228" s="128"/>
      <c r="J228" s="129"/>
    </row>
    <row r="229" spans="3:10" ht="13.5" customHeight="1">
      <c r="C229" s="127"/>
      <c r="D229" s="128"/>
      <c r="E229" s="128"/>
      <c r="F229" s="128"/>
      <c r="G229" s="128"/>
      <c r="H229" s="128"/>
      <c r="I229" s="128"/>
      <c r="J229" s="129"/>
    </row>
    <row r="230" spans="3:10" ht="13.5" customHeight="1">
      <c r="C230" s="127"/>
      <c r="D230" s="128"/>
      <c r="E230" s="128"/>
      <c r="F230" s="128"/>
      <c r="G230" s="128"/>
      <c r="H230" s="128"/>
      <c r="I230" s="128"/>
      <c r="J230" s="129"/>
    </row>
    <row r="231" spans="3:10" ht="13.5" customHeight="1">
      <c r="C231" s="127"/>
      <c r="D231" s="128"/>
      <c r="E231" s="128"/>
      <c r="F231" s="128"/>
      <c r="G231" s="128"/>
      <c r="H231" s="128"/>
      <c r="I231" s="128"/>
      <c r="J231" s="129"/>
    </row>
    <row r="232" spans="3:10" ht="13.5" customHeight="1">
      <c r="C232" s="127"/>
      <c r="D232" s="128"/>
      <c r="E232" s="128"/>
      <c r="F232" s="128"/>
      <c r="G232" s="128"/>
      <c r="H232" s="128"/>
      <c r="I232" s="128"/>
      <c r="J232" s="129"/>
    </row>
    <row r="233" spans="3:10" ht="13.5" customHeight="1">
      <c r="C233" s="127"/>
      <c r="D233" s="128"/>
      <c r="E233" s="128"/>
      <c r="F233" s="128"/>
      <c r="G233" s="128"/>
      <c r="H233" s="128"/>
      <c r="I233" s="128"/>
      <c r="J233" s="129"/>
    </row>
    <row r="234" spans="3:10" ht="13.5" customHeight="1">
      <c r="C234" s="127"/>
      <c r="D234" s="128"/>
      <c r="E234" s="128"/>
      <c r="F234" s="128"/>
      <c r="G234" s="128"/>
      <c r="H234" s="128"/>
      <c r="I234" s="128"/>
      <c r="J234" s="129"/>
    </row>
    <row r="235" spans="3:10" ht="13.5" customHeight="1">
      <c r="C235" s="127"/>
      <c r="D235" s="128"/>
      <c r="E235" s="128"/>
      <c r="F235" s="128"/>
      <c r="G235" s="128"/>
      <c r="H235" s="128"/>
      <c r="I235" s="128"/>
      <c r="J235" s="129"/>
    </row>
    <row r="236" spans="3:10" ht="13.5" customHeight="1">
      <c r="C236" s="127"/>
      <c r="D236" s="128"/>
      <c r="E236" s="128"/>
      <c r="F236" s="128"/>
      <c r="G236" s="128"/>
      <c r="H236" s="128"/>
      <c r="I236" s="128"/>
      <c r="J236" s="129"/>
    </row>
    <row r="237" spans="3:10" ht="13.5" customHeight="1">
      <c r="C237" s="127"/>
      <c r="D237" s="128"/>
      <c r="E237" s="128"/>
      <c r="F237" s="128"/>
      <c r="G237" s="128"/>
      <c r="H237" s="128"/>
      <c r="I237" s="128"/>
      <c r="J237" s="129"/>
    </row>
    <row r="238" spans="3:10" ht="13.5" customHeight="1">
      <c r="C238" s="127"/>
      <c r="D238" s="128"/>
      <c r="E238" s="128"/>
      <c r="F238" s="128"/>
      <c r="G238" s="128"/>
      <c r="H238" s="128"/>
      <c r="I238" s="128"/>
      <c r="J238" s="129"/>
    </row>
    <row r="239" spans="3:10" ht="13.5" customHeight="1">
      <c r="C239" s="127"/>
      <c r="D239" s="128"/>
      <c r="E239" s="128"/>
      <c r="F239" s="128"/>
      <c r="G239" s="128"/>
      <c r="H239" s="128"/>
      <c r="I239" s="128"/>
      <c r="J239" s="129"/>
    </row>
    <row r="240" spans="3:10" ht="13.5" customHeight="1">
      <c r="C240" s="127"/>
      <c r="D240" s="128"/>
      <c r="E240" s="128"/>
      <c r="F240" s="128"/>
      <c r="G240" s="128"/>
      <c r="H240" s="128"/>
      <c r="I240" s="128"/>
      <c r="J240" s="129"/>
    </row>
    <row r="241" spans="3:10" ht="13.5" customHeight="1">
      <c r="C241" s="127"/>
      <c r="D241" s="128"/>
      <c r="E241" s="128"/>
      <c r="F241" s="128"/>
      <c r="G241" s="128"/>
      <c r="H241" s="128"/>
      <c r="I241" s="128"/>
      <c r="J241" s="129"/>
    </row>
    <row r="242" spans="3:10" ht="13.5" customHeight="1">
      <c r="C242" s="127"/>
      <c r="D242" s="128"/>
      <c r="E242" s="128"/>
      <c r="F242" s="128"/>
      <c r="G242" s="128"/>
      <c r="H242" s="128"/>
      <c r="I242" s="128"/>
      <c r="J242" s="129"/>
    </row>
    <row r="243" spans="3:10" ht="13.5" customHeight="1">
      <c r="C243" s="127"/>
      <c r="D243" s="128"/>
      <c r="E243" s="128"/>
      <c r="F243" s="128"/>
      <c r="G243" s="128"/>
      <c r="H243" s="128"/>
      <c r="I243" s="128"/>
      <c r="J243" s="129"/>
    </row>
    <row r="244" spans="3:10" ht="13.5" customHeight="1">
      <c r="C244" s="127"/>
      <c r="D244" s="128"/>
      <c r="E244" s="128"/>
      <c r="F244" s="128"/>
      <c r="G244" s="128"/>
      <c r="H244" s="128"/>
      <c r="I244" s="128"/>
      <c r="J244" s="129"/>
    </row>
    <row r="245" spans="3:10" ht="13.5" customHeight="1">
      <c r="C245" s="127"/>
      <c r="D245" s="128"/>
      <c r="E245" s="128"/>
      <c r="F245" s="128"/>
      <c r="G245" s="128"/>
      <c r="H245" s="128"/>
      <c r="I245" s="128"/>
      <c r="J245" s="129"/>
    </row>
    <row r="246" spans="3:10" ht="13.5" customHeight="1">
      <c r="C246" s="127"/>
      <c r="D246" s="128"/>
      <c r="E246" s="128"/>
      <c r="F246" s="128"/>
      <c r="G246" s="128"/>
      <c r="H246" s="128"/>
      <c r="I246" s="128"/>
      <c r="J246" s="129"/>
    </row>
    <row r="247" spans="3:10" ht="13.5" customHeight="1">
      <c r="C247" s="127"/>
      <c r="D247" s="128"/>
      <c r="E247" s="128"/>
      <c r="F247" s="128"/>
      <c r="G247" s="128"/>
      <c r="H247" s="128"/>
      <c r="I247" s="128"/>
      <c r="J247" s="129"/>
    </row>
    <row r="248" spans="3:10" ht="13.5" customHeight="1">
      <c r="C248" s="127"/>
      <c r="D248" s="128"/>
      <c r="E248" s="128"/>
      <c r="F248" s="128"/>
      <c r="G248" s="128"/>
      <c r="H248" s="128"/>
      <c r="I248" s="128"/>
      <c r="J248" s="129"/>
    </row>
    <row r="249" spans="3:10" ht="13.5" customHeight="1">
      <c r="C249" s="127"/>
      <c r="D249" s="128"/>
      <c r="E249" s="128"/>
      <c r="F249" s="128"/>
      <c r="G249" s="128"/>
      <c r="H249" s="128"/>
      <c r="I249" s="128"/>
      <c r="J249" s="129"/>
    </row>
    <row r="250" spans="3:10" ht="13.5" customHeight="1">
      <c r="C250" s="127"/>
      <c r="D250" s="128"/>
      <c r="E250" s="128"/>
      <c r="F250" s="128"/>
      <c r="G250" s="128"/>
      <c r="H250" s="128"/>
      <c r="I250" s="128"/>
      <c r="J250" s="129"/>
    </row>
    <row r="251" spans="3:10" ht="13.5" customHeight="1">
      <c r="C251" s="127"/>
      <c r="D251" s="128"/>
      <c r="E251" s="128"/>
      <c r="F251" s="128"/>
      <c r="G251" s="128"/>
      <c r="H251" s="128"/>
      <c r="I251" s="128"/>
      <c r="J251" s="129"/>
    </row>
    <row r="252" spans="3:10" ht="13.5" customHeight="1">
      <c r="C252" s="127"/>
      <c r="D252" s="128"/>
      <c r="E252" s="128"/>
      <c r="F252" s="128"/>
      <c r="G252" s="128"/>
      <c r="H252" s="128"/>
      <c r="I252" s="128"/>
      <c r="J252" s="129"/>
    </row>
    <row r="253" spans="3:10" ht="13.5" customHeight="1">
      <c r="C253" s="127"/>
      <c r="D253" s="128"/>
      <c r="E253" s="128"/>
      <c r="F253" s="128"/>
      <c r="G253" s="128"/>
      <c r="H253" s="128"/>
      <c r="I253" s="128"/>
      <c r="J253" s="129"/>
    </row>
    <row r="254" spans="3:10" ht="13.5" customHeight="1">
      <c r="C254" s="127"/>
      <c r="D254" s="128"/>
      <c r="E254" s="128"/>
      <c r="F254" s="128"/>
      <c r="G254" s="128"/>
      <c r="H254" s="128"/>
      <c r="I254" s="128"/>
      <c r="J254" s="129"/>
    </row>
    <row r="255" spans="3:10" ht="13.5" customHeight="1">
      <c r="C255" s="127"/>
      <c r="D255" s="128"/>
      <c r="E255" s="128"/>
      <c r="F255" s="128"/>
      <c r="G255" s="128"/>
      <c r="H255" s="128"/>
      <c r="I255" s="128"/>
      <c r="J255" s="129"/>
    </row>
    <row r="256" spans="3:10" ht="13.5" customHeight="1">
      <c r="C256" s="127"/>
      <c r="D256" s="128"/>
      <c r="E256" s="128"/>
      <c r="F256" s="128"/>
      <c r="G256" s="128"/>
      <c r="H256" s="128"/>
      <c r="I256" s="128"/>
      <c r="J256" s="129"/>
    </row>
    <row r="257" spans="2:10" ht="13.5" customHeight="1">
      <c r="C257" s="127"/>
      <c r="D257" s="128"/>
      <c r="E257" s="128"/>
      <c r="F257" s="128"/>
      <c r="G257" s="128"/>
      <c r="H257" s="128"/>
      <c r="I257" s="128"/>
      <c r="J257" s="129"/>
    </row>
    <row r="258" spans="2:10" ht="13.5" customHeight="1">
      <c r="C258" s="127"/>
      <c r="D258" s="128"/>
      <c r="E258" s="128"/>
      <c r="F258" s="128"/>
      <c r="G258" s="128"/>
      <c r="H258" s="128"/>
      <c r="I258" s="128"/>
      <c r="J258" s="129"/>
    </row>
    <row r="259" spans="2:10" ht="13.5" customHeight="1">
      <c r="C259" s="127"/>
      <c r="D259" s="128"/>
      <c r="E259" s="128"/>
      <c r="F259" s="128"/>
      <c r="G259" s="128"/>
      <c r="H259" s="128"/>
      <c r="I259" s="128"/>
      <c r="J259" s="129"/>
    </row>
    <row r="260" spans="2:10" ht="13.5" customHeight="1">
      <c r="C260" s="127"/>
      <c r="D260" s="128"/>
      <c r="E260" s="128"/>
      <c r="F260" s="128"/>
      <c r="G260" s="128"/>
      <c r="H260" s="128"/>
      <c r="I260" s="128"/>
      <c r="J260" s="129"/>
    </row>
    <row r="261" spans="2:10" ht="13.5" customHeight="1">
      <c r="C261" s="130"/>
      <c r="D261" s="131"/>
      <c r="E261" s="131"/>
      <c r="F261" s="131"/>
      <c r="G261" s="131"/>
      <c r="H261" s="131"/>
      <c r="I261" s="131"/>
      <c r="J261" s="132"/>
    </row>
    <row r="262" spans="2:10" ht="13.5" customHeight="1"/>
    <row r="263" spans="2:10" ht="13.5" customHeight="1"/>
    <row r="264" spans="2:10" ht="13.5" customHeight="1">
      <c r="B264" s="2" t="s">
        <v>128</v>
      </c>
    </row>
    <row r="265" spans="2:10" ht="13.5" customHeight="1">
      <c r="C265" s="1392"/>
      <c r="D265" s="1408"/>
      <c r="E265" s="1408"/>
      <c r="F265" s="1408"/>
      <c r="G265" s="1408"/>
      <c r="H265" s="1408"/>
      <c r="I265" s="1408"/>
      <c r="J265" s="1409"/>
    </row>
    <row r="266" spans="2:10" ht="13.5" customHeight="1">
      <c r="C266" s="1410"/>
      <c r="D266" s="1411"/>
      <c r="E266" s="1411"/>
      <c r="F266" s="1411"/>
      <c r="G266" s="1411"/>
      <c r="H266" s="1411"/>
      <c r="I266" s="1411"/>
      <c r="J266" s="1412"/>
    </row>
    <row r="267" spans="2:10" ht="13.5" customHeight="1">
      <c r="C267" s="1410"/>
      <c r="D267" s="1411"/>
      <c r="E267" s="1411"/>
      <c r="F267" s="1411"/>
      <c r="G267" s="1411"/>
      <c r="H267" s="1411"/>
      <c r="I267" s="1411"/>
      <c r="J267" s="1412"/>
    </row>
    <row r="268" spans="2:10" ht="13.5" customHeight="1">
      <c r="C268" s="1410"/>
      <c r="D268" s="1411"/>
      <c r="E268" s="1411"/>
      <c r="F268" s="1411"/>
      <c r="G268" s="1411"/>
      <c r="H268" s="1411"/>
      <c r="I268" s="1411"/>
      <c r="J268" s="1412"/>
    </row>
    <row r="269" spans="2:10" ht="13.5" customHeight="1">
      <c r="C269" s="1410"/>
      <c r="D269" s="1411"/>
      <c r="E269" s="1411"/>
      <c r="F269" s="1411"/>
      <c r="G269" s="1411"/>
      <c r="H269" s="1411"/>
      <c r="I269" s="1411"/>
      <c r="J269" s="1412"/>
    </row>
    <row r="270" spans="2:10" ht="13.5" customHeight="1">
      <c r="C270" s="1410"/>
      <c r="D270" s="1411"/>
      <c r="E270" s="1411"/>
      <c r="F270" s="1411"/>
      <c r="G270" s="1411"/>
      <c r="H270" s="1411"/>
      <c r="I270" s="1411"/>
      <c r="J270" s="1412"/>
    </row>
    <row r="271" spans="2:10" ht="13.5" customHeight="1">
      <c r="C271" s="1410"/>
      <c r="D271" s="1411"/>
      <c r="E271" s="1411"/>
      <c r="F271" s="1411"/>
      <c r="G271" s="1411"/>
      <c r="H271" s="1411"/>
      <c r="I271" s="1411"/>
      <c r="J271" s="1412"/>
    </row>
    <row r="272" spans="2:10" ht="13.5" customHeight="1">
      <c r="C272" s="1410"/>
      <c r="D272" s="1411"/>
      <c r="E272" s="1411"/>
      <c r="F272" s="1411"/>
      <c r="G272" s="1411"/>
      <c r="H272" s="1411"/>
      <c r="I272" s="1411"/>
      <c r="J272" s="1412"/>
    </row>
    <row r="273" spans="2:23" ht="13.5" customHeight="1">
      <c r="C273" s="1410"/>
      <c r="D273" s="1411"/>
      <c r="E273" s="1411"/>
      <c r="F273" s="1411"/>
      <c r="G273" s="1411"/>
      <c r="H273" s="1411"/>
      <c r="I273" s="1411"/>
      <c r="J273" s="1412"/>
    </row>
    <row r="274" spans="2:23" ht="13.5" customHeight="1">
      <c r="C274" s="1413"/>
      <c r="D274" s="1414"/>
      <c r="E274" s="1414"/>
      <c r="F274" s="1414"/>
      <c r="G274" s="1414"/>
      <c r="H274" s="1414"/>
      <c r="I274" s="1414"/>
      <c r="J274" s="1415"/>
    </row>
    <row r="275" spans="2:23" ht="13.5" customHeight="1">
      <c r="C275" s="2" t="s">
        <v>514</v>
      </c>
    </row>
    <row r="276" spans="2:23" ht="18" customHeight="1">
      <c r="B276" s="144" t="s">
        <v>2437</v>
      </c>
      <c r="C276" s="4"/>
      <c r="U276" s="4"/>
      <c r="V276" s="3"/>
      <c r="W276" s="3"/>
    </row>
    <row r="277" spans="2:23" ht="13.5" customHeight="1">
      <c r="B277" s="144"/>
      <c r="C277" s="4"/>
      <c r="U277" s="4"/>
      <c r="V277" s="3"/>
      <c r="W277" s="3"/>
    </row>
    <row r="278" spans="2:23">
      <c r="B278" s="9" t="s">
        <v>130</v>
      </c>
      <c r="S278" s="3"/>
      <c r="T278" s="3"/>
    </row>
    <row r="279" spans="2:23" ht="15.9" customHeight="1">
      <c r="C279" s="46" t="s">
        <v>134</v>
      </c>
      <c r="D279" s="46"/>
      <c r="E279" s="46"/>
      <c r="F279" s="46"/>
      <c r="G279" s="46"/>
      <c r="H279" s="46"/>
      <c r="I279" s="46"/>
      <c r="J279" s="46"/>
      <c r="K279" s="46"/>
      <c r="L279" s="46"/>
      <c r="O279" s="46"/>
      <c r="P279" s="46"/>
      <c r="Q279" s="46"/>
      <c r="R279" s="46"/>
      <c r="S279" s="3"/>
      <c r="T279" s="3"/>
    </row>
    <row r="280" spans="2:23" ht="15.9" customHeight="1">
      <c r="C280" s="46" t="s">
        <v>133</v>
      </c>
      <c r="D280" s="46"/>
      <c r="E280" s="46"/>
      <c r="F280" s="46"/>
      <c r="G280" s="46"/>
      <c r="H280" s="46"/>
      <c r="I280" s="46"/>
      <c r="J280" s="46"/>
      <c r="K280" s="46"/>
      <c r="L280" s="46"/>
      <c r="M280" s="46"/>
      <c r="O280" s="46"/>
      <c r="P280" s="46"/>
      <c r="Q280" s="46"/>
      <c r="R280" s="46"/>
      <c r="S280" s="3"/>
      <c r="T280" s="3"/>
    </row>
    <row r="281" spans="2:23" ht="15.9" customHeight="1">
      <c r="C281" s="45" t="s">
        <v>119</v>
      </c>
      <c r="E281" s="45"/>
      <c r="L281" s="3"/>
      <c r="M281" s="46"/>
      <c r="N281" s="46"/>
    </row>
    <row r="282" spans="2:23" ht="15.9" customHeight="1">
      <c r="C282" s="45" t="s">
        <v>3123</v>
      </c>
      <c r="E282" s="45"/>
      <c r="L282" s="3"/>
      <c r="M282" s="3"/>
      <c r="N282" s="46"/>
    </row>
    <row r="283" spans="2:23" ht="7.5" customHeight="1">
      <c r="C283" s="45"/>
      <c r="E283" s="45"/>
      <c r="L283" s="3"/>
      <c r="M283" s="3"/>
    </row>
    <row r="284" spans="2:23" ht="30" customHeight="1">
      <c r="B284" s="1071" t="s">
        <v>116</v>
      </c>
      <c r="C284" s="1072"/>
      <c r="D284" s="1240"/>
      <c r="E284" s="47" t="s">
        <v>117</v>
      </c>
      <c r="F284" s="1050" t="s">
        <v>118</v>
      </c>
      <c r="G284" s="1051"/>
      <c r="H284" s="1051"/>
      <c r="I284" s="1051"/>
      <c r="J284" s="1083"/>
      <c r="M284" s="3"/>
    </row>
    <row r="285" spans="2:23" ht="49.5" customHeight="1">
      <c r="B285" s="1208" t="s">
        <v>114</v>
      </c>
      <c r="C285" s="1217"/>
      <c r="D285" s="1218"/>
      <c r="E285" s="133"/>
      <c r="F285" s="1211"/>
      <c r="G285" s="1219"/>
      <c r="H285" s="1219"/>
      <c r="I285" s="1219"/>
      <c r="J285" s="1220"/>
    </row>
    <row r="286" spans="2:23" ht="50.1" customHeight="1">
      <c r="B286" s="1074" t="s">
        <v>111</v>
      </c>
      <c r="C286" s="1215"/>
      <c r="D286" s="1224"/>
      <c r="E286" s="133"/>
      <c r="F286" s="1211"/>
      <c r="G286" s="1219"/>
      <c r="H286" s="1219"/>
      <c r="I286" s="1219"/>
      <c r="J286" s="1220"/>
    </row>
    <row r="287" spans="2:23" ht="50.1" customHeight="1">
      <c r="B287" s="1074" t="s">
        <v>112</v>
      </c>
      <c r="C287" s="1215"/>
      <c r="D287" s="1224"/>
      <c r="E287" s="133"/>
      <c r="F287" s="1211"/>
      <c r="G287" s="1219"/>
      <c r="H287" s="1219"/>
      <c r="I287" s="1219"/>
      <c r="J287" s="1220"/>
    </row>
    <row r="288" spans="2:23" ht="50.1" customHeight="1">
      <c r="B288" s="1208" t="s">
        <v>115</v>
      </c>
      <c r="C288" s="1217"/>
      <c r="D288" s="1218"/>
      <c r="E288" s="133"/>
      <c r="F288" s="1211"/>
      <c r="G288" s="1219"/>
      <c r="H288" s="1219"/>
      <c r="I288" s="1219"/>
      <c r="J288" s="1220"/>
    </row>
    <row r="289" spans="2:10" ht="50.1" customHeight="1">
      <c r="B289" s="1208" t="s">
        <v>113</v>
      </c>
      <c r="C289" s="1217"/>
      <c r="D289" s="1218"/>
      <c r="E289" s="133"/>
      <c r="F289" s="1211"/>
      <c r="G289" s="1219"/>
      <c r="H289" s="1219"/>
      <c r="I289" s="1219"/>
      <c r="J289" s="1220"/>
    </row>
    <row r="290" spans="2:10" ht="13.5" customHeight="1">
      <c r="C290" s="11"/>
      <c r="D290" s="11"/>
      <c r="E290" s="11"/>
      <c r="F290" s="11"/>
      <c r="G290" s="11"/>
      <c r="H290" s="11"/>
      <c r="I290" s="11"/>
      <c r="J290" s="11"/>
    </row>
    <row r="292" spans="2:10">
      <c r="B292" s="2" t="s">
        <v>131</v>
      </c>
    </row>
    <row r="293" spans="2:10" ht="70.8" customHeight="1">
      <c r="B293" s="1419"/>
      <c r="C293" s="1390"/>
      <c r="D293" s="1390"/>
      <c r="E293" s="1390"/>
      <c r="F293" s="1390"/>
      <c r="G293" s="1390"/>
      <c r="H293" s="1390"/>
      <c r="I293" s="1390"/>
      <c r="J293" s="1391"/>
    </row>
    <row r="295" spans="2:10" ht="18" customHeight="1">
      <c r="B295" s="2" t="s">
        <v>132</v>
      </c>
    </row>
    <row r="296" spans="2:10">
      <c r="C296" s="2" t="s">
        <v>2912</v>
      </c>
    </row>
    <row r="297" spans="2:10" ht="30.6" customHeight="1">
      <c r="B297" s="1517" t="s">
        <v>126</v>
      </c>
      <c r="C297" s="1518"/>
      <c r="D297" s="1518"/>
      <c r="E297" s="1518"/>
      <c r="F297" s="1210"/>
      <c r="G297" s="1210"/>
      <c r="H297" s="1210"/>
      <c r="I297" s="1210"/>
      <c r="J297" s="1210"/>
    </row>
    <row r="298" spans="2:10" ht="30.6" customHeight="1">
      <c r="B298" s="1208" t="s">
        <v>2389</v>
      </c>
      <c r="C298" s="1075"/>
      <c r="D298" s="1075"/>
      <c r="E298" s="1209"/>
      <c r="F298" s="1210"/>
      <c r="G298" s="1210"/>
      <c r="H298" s="1210"/>
      <c r="I298" s="1210"/>
      <c r="J298" s="1210"/>
    </row>
    <row r="299" spans="2:10" ht="30.6" customHeight="1">
      <c r="B299" s="1208" t="s">
        <v>127</v>
      </c>
      <c r="C299" s="1217"/>
      <c r="D299" s="1217"/>
      <c r="E299" s="1218"/>
      <c r="F299" s="1210"/>
      <c r="G299" s="1210"/>
      <c r="H299" s="1210"/>
      <c r="I299" s="1210"/>
      <c r="J299" s="1210"/>
    </row>
    <row r="301" spans="2:10">
      <c r="C301" s="2" t="s">
        <v>2913</v>
      </c>
    </row>
    <row r="302" spans="2:10" ht="30.6" customHeight="1">
      <c r="B302" s="1208" t="s">
        <v>126</v>
      </c>
      <c r="C302" s="1075"/>
      <c r="D302" s="1075"/>
      <c r="E302" s="1209"/>
      <c r="F302" s="1210"/>
      <c r="G302" s="1210"/>
      <c r="H302" s="1210"/>
      <c r="I302" s="1210"/>
      <c r="J302" s="1210"/>
    </row>
    <row r="303" spans="2:10" ht="30.6" customHeight="1">
      <c r="B303" s="1208" t="s">
        <v>2389</v>
      </c>
      <c r="C303" s="1075"/>
      <c r="D303" s="1075"/>
      <c r="E303" s="1209"/>
      <c r="F303" s="1210"/>
      <c r="G303" s="1210"/>
      <c r="H303" s="1210"/>
      <c r="I303" s="1210"/>
      <c r="J303" s="1210"/>
    </row>
    <row r="304" spans="2:10" ht="30.6" customHeight="1">
      <c r="B304" s="1208" t="s">
        <v>127</v>
      </c>
      <c r="C304" s="1075"/>
      <c r="D304" s="1075"/>
      <c r="E304" s="1209"/>
      <c r="F304" s="1210"/>
      <c r="G304" s="1210"/>
      <c r="H304" s="1210"/>
      <c r="I304" s="1210"/>
      <c r="J304" s="1210"/>
    </row>
  </sheetData>
  <sheetProtection algorithmName="SHA-512" hashValue="683kzFjQdiEoePgbZm4sN34fUOAICbewxdSHREaCoict4uqenlHVbJnM3qXt3HXicRedr1XNelOB4f+zt4an6Q==" saltValue="3YVM5YgfnQCMD+d3nhuv1A==" spinCount="100000" sheet="1" formatCells="0"/>
  <mergeCells count="267">
    <mergeCell ref="B3:J3"/>
    <mergeCell ref="C7:E7"/>
    <mergeCell ref="F7:J7"/>
    <mergeCell ref="C8:E8"/>
    <mergeCell ref="F8:G8"/>
    <mergeCell ref="H8:I8"/>
    <mergeCell ref="B15:D16"/>
    <mergeCell ref="E15:J15"/>
    <mergeCell ref="E16:J16"/>
    <mergeCell ref="B17:D17"/>
    <mergeCell ref="E17:F17"/>
    <mergeCell ref="G17:H17"/>
    <mergeCell ref="I17:J17"/>
    <mergeCell ref="C9:E9"/>
    <mergeCell ref="F9:J9"/>
    <mergeCell ref="C10:E10"/>
    <mergeCell ref="F10:G10"/>
    <mergeCell ref="I10:J10"/>
    <mergeCell ref="B14:D14"/>
    <mergeCell ref="E14:J14"/>
    <mergeCell ref="C24:E24"/>
    <mergeCell ref="F24:G24"/>
    <mergeCell ref="H24:J24"/>
    <mergeCell ref="C25:D25"/>
    <mergeCell ref="G25:J25"/>
    <mergeCell ref="C26:E26"/>
    <mergeCell ref="F26:J26"/>
    <mergeCell ref="C21:E21"/>
    <mergeCell ref="F21:J21"/>
    <mergeCell ref="C22:E22"/>
    <mergeCell ref="F22:J22"/>
    <mergeCell ref="C23:E23"/>
    <mergeCell ref="F23:G23"/>
    <mergeCell ref="H23:J23"/>
    <mergeCell ref="C30:E30"/>
    <mergeCell ref="F30:G30"/>
    <mergeCell ref="D41:F41"/>
    <mergeCell ref="G41:I41"/>
    <mergeCell ref="D42:F42"/>
    <mergeCell ref="G42:I42"/>
    <mergeCell ref="B27:B28"/>
    <mergeCell ref="C27:D28"/>
    <mergeCell ref="F27:J27"/>
    <mergeCell ref="F28:J28"/>
    <mergeCell ref="C29:E29"/>
    <mergeCell ref="F29:G29"/>
    <mergeCell ref="D49:F49"/>
    <mergeCell ref="G49:I49"/>
    <mergeCell ref="D51:F51"/>
    <mergeCell ref="G51:I51"/>
    <mergeCell ref="D52:F52"/>
    <mergeCell ref="G52:I52"/>
    <mergeCell ref="D43:F43"/>
    <mergeCell ref="G43:I43"/>
    <mergeCell ref="D44:F44"/>
    <mergeCell ref="G44:I44"/>
    <mergeCell ref="D48:F48"/>
    <mergeCell ref="G48:I48"/>
    <mergeCell ref="G50:I50"/>
    <mergeCell ref="D58:F58"/>
    <mergeCell ref="G58:I58"/>
    <mergeCell ref="D59:F59"/>
    <mergeCell ref="G59:I59"/>
    <mergeCell ref="D61:F61"/>
    <mergeCell ref="G61:I61"/>
    <mergeCell ref="D53:F53"/>
    <mergeCell ref="G53:I53"/>
    <mergeCell ref="D54:F54"/>
    <mergeCell ref="G54:I54"/>
    <mergeCell ref="D55:F55"/>
    <mergeCell ref="G55:I55"/>
    <mergeCell ref="G60:I60"/>
    <mergeCell ref="D65:F65"/>
    <mergeCell ref="G65:I65"/>
    <mergeCell ref="D68:F68"/>
    <mergeCell ref="G68:I68"/>
    <mergeCell ref="D69:F69"/>
    <mergeCell ref="G69:I69"/>
    <mergeCell ref="D62:F62"/>
    <mergeCell ref="G62:I62"/>
    <mergeCell ref="D63:F63"/>
    <mergeCell ref="G63:I63"/>
    <mergeCell ref="D64:F64"/>
    <mergeCell ref="G64:I64"/>
    <mergeCell ref="D74:F74"/>
    <mergeCell ref="G74:I74"/>
    <mergeCell ref="D75:F75"/>
    <mergeCell ref="G75:I75"/>
    <mergeCell ref="D79:F79"/>
    <mergeCell ref="G79:I79"/>
    <mergeCell ref="D71:F71"/>
    <mergeCell ref="G71:I71"/>
    <mergeCell ref="D72:F72"/>
    <mergeCell ref="G72:I72"/>
    <mergeCell ref="D73:F73"/>
    <mergeCell ref="G73:I73"/>
    <mergeCell ref="D84:F84"/>
    <mergeCell ref="G84:I84"/>
    <mergeCell ref="D87:F87"/>
    <mergeCell ref="G87:I87"/>
    <mergeCell ref="D88:F88"/>
    <mergeCell ref="G88:I88"/>
    <mergeCell ref="D80:F80"/>
    <mergeCell ref="G80:I80"/>
    <mergeCell ref="D82:F82"/>
    <mergeCell ref="G82:I82"/>
    <mergeCell ref="D83:F83"/>
    <mergeCell ref="G83:I83"/>
    <mergeCell ref="D105:F105"/>
    <mergeCell ref="G105:I105"/>
    <mergeCell ref="D95:F95"/>
    <mergeCell ref="G95:I95"/>
    <mergeCell ref="D96:F96"/>
    <mergeCell ref="G96:I96"/>
    <mergeCell ref="D98:F98"/>
    <mergeCell ref="G98:I98"/>
    <mergeCell ref="D90:F90"/>
    <mergeCell ref="G90:I90"/>
    <mergeCell ref="D91:F91"/>
    <mergeCell ref="G91:I91"/>
    <mergeCell ref="D92:F92"/>
    <mergeCell ref="G92:I92"/>
    <mergeCell ref="D125:F125"/>
    <mergeCell ref="G125:I125"/>
    <mergeCell ref="D126:F126"/>
    <mergeCell ref="G126:I126"/>
    <mergeCell ref="H139:I139"/>
    <mergeCell ref="B143:D143"/>
    <mergeCell ref="D121:F121"/>
    <mergeCell ref="G121:I121"/>
    <mergeCell ref="D122:F122"/>
    <mergeCell ref="G122:I122"/>
    <mergeCell ref="D124:F124"/>
    <mergeCell ref="G124:I124"/>
    <mergeCell ref="B154:G154"/>
    <mergeCell ref="H154:I154"/>
    <mergeCell ref="M154:M157"/>
    <mergeCell ref="B156:G156"/>
    <mergeCell ref="H156:I156"/>
    <mergeCell ref="B159:D159"/>
    <mergeCell ref="B144:D144"/>
    <mergeCell ref="B145:D145"/>
    <mergeCell ref="B146:D146"/>
    <mergeCell ref="B147:D147"/>
    <mergeCell ref="B148:D148"/>
    <mergeCell ref="H152:I152"/>
    <mergeCell ref="B170:G170"/>
    <mergeCell ref="H170:I170"/>
    <mergeCell ref="M170:M173"/>
    <mergeCell ref="B172:G172"/>
    <mergeCell ref="H172:I172"/>
    <mergeCell ref="B175:D175"/>
    <mergeCell ref="B160:D160"/>
    <mergeCell ref="B161:D161"/>
    <mergeCell ref="B162:D162"/>
    <mergeCell ref="B163:D163"/>
    <mergeCell ref="B164:D164"/>
    <mergeCell ref="H168:I168"/>
    <mergeCell ref="B186:G186"/>
    <mergeCell ref="H186:I186"/>
    <mergeCell ref="M186:M189"/>
    <mergeCell ref="B188:G188"/>
    <mergeCell ref="H188:I188"/>
    <mergeCell ref="B191:D191"/>
    <mergeCell ref="B176:D176"/>
    <mergeCell ref="B177:D177"/>
    <mergeCell ref="B178:D178"/>
    <mergeCell ref="B179:D179"/>
    <mergeCell ref="B180:D180"/>
    <mergeCell ref="H184:I184"/>
    <mergeCell ref="B202:G202"/>
    <mergeCell ref="H202:I202"/>
    <mergeCell ref="M202:M205"/>
    <mergeCell ref="B204:G204"/>
    <mergeCell ref="H204:I204"/>
    <mergeCell ref="E217:F217"/>
    <mergeCell ref="H217:J218"/>
    <mergeCell ref="B192:D192"/>
    <mergeCell ref="B193:D193"/>
    <mergeCell ref="B194:D194"/>
    <mergeCell ref="B195:D195"/>
    <mergeCell ref="B196:D196"/>
    <mergeCell ref="H200:I200"/>
    <mergeCell ref="F286:J286"/>
    <mergeCell ref="B287:D287"/>
    <mergeCell ref="F287:J287"/>
    <mergeCell ref="B288:D288"/>
    <mergeCell ref="F288:J288"/>
    <mergeCell ref="C223:J223"/>
    <mergeCell ref="C224:J224"/>
    <mergeCell ref="C265:J274"/>
    <mergeCell ref="B284:D284"/>
    <mergeCell ref="F284:J284"/>
    <mergeCell ref="B285:D285"/>
    <mergeCell ref="F285:J285"/>
    <mergeCell ref="B304:E304"/>
    <mergeCell ref="F304:J304"/>
    <mergeCell ref="D47:F47"/>
    <mergeCell ref="G47:I47"/>
    <mergeCell ref="D57:F57"/>
    <mergeCell ref="G57:I57"/>
    <mergeCell ref="D60:F60"/>
    <mergeCell ref="D50:F50"/>
    <mergeCell ref="D67:F67"/>
    <mergeCell ref="G67:I67"/>
    <mergeCell ref="B299:E299"/>
    <mergeCell ref="F299:J299"/>
    <mergeCell ref="B302:E302"/>
    <mergeCell ref="F302:J302"/>
    <mergeCell ref="B303:E303"/>
    <mergeCell ref="F303:J303"/>
    <mergeCell ref="B289:D289"/>
    <mergeCell ref="F289:J289"/>
    <mergeCell ref="B293:J293"/>
    <mergeCell ref="B297:E297"/>
    <mergeCell ref="F297:J297"/>
    <mergeCell ref="B298:E298"/>
    <mergeCell ref="F298:J298"/>
    <mergeCell ref="B286:D286"/>
    <mergeCell ref="G110:I110"/>
    <mergeCell ref="D113:F113"/>
    <mergeCell ref="G113:I113"/>
    <mergeCell ref="D114:F114"/>
    <mergeCell ref="G114:I114"/>
    <mergeCell ref="D112:F112"/>
    <mergeCell ref="G112:I112"/>
    <mergeCell ref="D70:F70"/>
    <mergeCell ref="D78:F78"/>
    <mergeCell ref="G78:I78"/>
    <mergeCell ref="D81:F81"/>
    <mergeCell ref="D86:F86"/>
    <mergeCell ref="G86:I86"/>
    <mergeCell ref="D106:F106"/>
    <mergeCell ref="G106:I106"/>
    <mergeCell ref="D108:F108"/>
    <mergeCell ref="G108:I108"/>
    <mergeCell ref="D109:F109"/>
    <mergeCell ref="G109:I109"/>
    <mergeCell ref="D107:F107"/>
    <mergeCell ref="D99:F99"/>
    <mergeCell ref="G99:I99"/>
    <mergeCell ref="D100:F100"/>
    <mergeCell ref="G100:I100"/>
    <mergeCell ref="G70:I70"/>
    <mergeCell ref="G81:I81"/>
    <mergeCell ref="G89:I89"/>
    <mergeCell ref="G97:I97"/>
    <mergeCell ref="G107:I107"/>
    <mergeCell ref="G115:I115"/>
    <mergeCell ref="G123:I123"/>
    <mergeCell ref="D115:F115"/>
    <mergeCell ref="D120:F120"/>
    <mergeCell ref="G120:I120"/>
    <mergeCell ref="D123:F123"/>
    <mergeCell ref="D89:F89"/>
    <mergeCell ref="D94:F94"/>
    <mergeCell ref="G94:I94"/>
    <mergeCell ref="D97:F97"/>
    <mergeCell ref="D104:F104"/>
    <mergeCell ref="G104:I104"/>
    <mergeCell ref="D116:F116"/>
    <mergeCell ref="G116:I116"/>
    <mergeCell ref="D117:F117"/>
    <mergeCell ref="G117:I117"/>
    <mergeCell ref="D118:F118"/>
    <mergeCell ref="G118:I118"/>
    <mergeCell ref="D110:F110"/>
  </mergeCells>
  <phoneticPr fontId="65"/>
  <conditionalFormatting sqref="F285:J289">
    <cfRule type="expression" dxfId="1" priority="1" stopIfTrue="1">
      <formula>$E285="無"</formula>
    </cfRule>
  </conditionalFormatting>
  <dataValidations count="1">
    <dataValidation type="list" allowBlank="1" showInputMessage="1" showErrorMessage="1" sqref="E285:E289" xr:uid="{00000000-0002-0000-1600-000000000000}">
      <formula1>"有,無"</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36" max="10" man="1"/>
    <brk id="76" max="10" man="1"/>
    <brk id="119" max="10" man="1"/>
    <brk id="174" max="10" man="1"/>
    <brk id="219" max="10" man="1"/>
    <brk id="275"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83" r:id="rId4" name="Check Box 43">
              <controlPr defaultSize="0" autoFill="0" autoLine="0" autoPict="0">
                <anchor moveWithCells="1">
                  <from>
                    <xdr:col>6</xdr:col>
                    <xdr:colOff>38100</xdr:colOff>
                    <xdr:row>137</xdr:row>
                    <xdr:rowOff>213360</xdr:rowOff>
                  </from>
                  <to>
                    <xdr:col>6</xdr:col>
                    <xdr:colOff>304800</xdr:colOff>
                    <xdr:row>138</xdr:row>
                    <xdr:rowOff>220980</xdr:rowOff>
                  </to>
                </anchor>
              </controlPr>
            </control>
          </mc:Choice>
        </mc:AlternateContent>
        <mc:AlternateContent xmlns:mc="http://schemas.openxmlformats.org/markup-compatibility/2006">
          <mc:Choice Requires="x14">
            <control shapeId="112684" r:id="rId5" name="Check Box 44">
              <controlPr defaultSize="0" autoFill="0" autoLine="0" autoPict="0">
                <anchor moveWithCells="1">
                  <from>
                    <xdr:col>5</xdr:col>
                    <xdr:colOff>83820</xdr:colOff>
                    <xdr:row>137</xdr:row>
                    <xdr:rowOff>213360</xdr:rowOff>
                  </from>
                  <to>
                    <xdr:col>5</xdr:col>
                    <xdr:colOff>365760</xdr:colOff>
                    <xdr:row>138</xdr:row>
                    <xdr:rowOff>220980</xdr:rowOff>
                  </to>
                </anchor>
              </controlPr>
            </control>
          </mc:Choice>
        </mc:AlternateContent>
        <mc:AlternateContent xmlns:mc="http://schemas.openxmlformats.org/markup-compatibility/2006">
          <mc:Choice Requires="x14">
            <control shapeId="112685" r:id="rId6" name="Check Box 45">
              <controlPr defaultSize="0" autoFill="0" autoLine="0" autoPict="0">
                <anchor moveWithCells="1">
                  <from>
                    <xdr:col>4</xdr:col>
                    <xdr:colOff>106680</xdr:colOff>
                    <xdr:row>138</xdr:row>
                    <xdr:rowOff>7620</xdr:rowOff>
                  </from>
                  <to>
                    <xdr:col>4</xdr:col>
                    <xdr:colOff>312420</xdr:colOff>
                    <xdr:row>138</xdr:row>
                    <xdr:rowOff>213360</xdr:rowOff>
                  </to>
                </anchor>
              </controlPr>
            </control>
          </mc:Choice>
        </mc:AlternateContent>
        <mc:AlternateContent xmlns:mc="http://schemas.openxmlformats.org/markup-compatibility/2006">
          <mc:Choice Requires="x14">
            <control shapeId="112686" r:id="rId7" name="Check Box 46">
              <controlPr defaultSize="0" autoFill="0" autoLine="0" autoPict="0">
                <anchor moveWithCells="1">
                  <from>
                    <xdr:col>3</xdr:col>
                    <xdr:colOff>68580</xdr:colOff>
                    <xdr:row>137</xdr:row>
                    <xdr:rowOff>220980</xdr:rowOff>
                  </from>
                  <to>
                    <xdr:col>3</xdr:col>
                    <xdr:colOff>335280</xdr:colOff>
                    <xdr:row>139</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B587"/>
  <sheetViews>
    <sheetView showGridLines="0" showZeros="0" view="pageBreakPreview" topLeftCell="B569" zoomScaleNormal="100" zoomScaleSheetLayoutView="100" workbookViewId="0">
      <selection activeCell="B586" sqref="B586:E586"/>
    </sheetView>
  </sheetViews>
  <sheetFormatPr defaultColWidth="9" defaultRowHeight="13.2"/>
  <cols>
    <col min="1" max="1" width="1.6640625" style="2" customWidth="1"/>
    <col min="2" max="2" width="2.6640625" style="2" customWidth="1"/>
    <col min="3" max="3" width="2.44140625" style="2" customWidth="1"/>
    <col min="4" max="6" width="10.6640625" style="2" customWidth="1"/>
    <col min="7" max="7" width="11.77734375" style="2" customWidth="1"/>
    <col min="8" max="10" width="10.6640625" style="2" customWidth="1"/>
    <col min="11" max="11" width="1.77734375" style="2" customWidth="1"/>
    <col min="12" max="12" width="2.21875" style="2" customWidth="1"/>
    <col min="13" max="13" width="41.21875" style="2" customWidth="1"/>
    <col min="14" max="16384" width="9" style="2"/>
  </cols>
  <sheetData>
    <row r="1" spans="2:13">
      <c r="B1" s="1" t="s">
        <v>2857</v>
      </c>
      <c r="E1" s="1"/>
      <c r="F1" s="1"/>
    </row>
    <row r="3" spans="2:13" ht="21" customHeight="1">
      <c r="B3" s="1373" t="s">
        <v>447</v>
      </c>
      <c r="C3" s="1373"/>
      <c r="D3" s="1373"/>
      <c r="E3" s="1373"/>
      <c r="F3" s="1373"/>
      <c r="G3" s="1373"/>
      <c r="H3" s="1373"/>
      <c r="I3" s="1373"/>
      <c r="J3" s="1373"/>
    </row>
    <row r="5" spans="2:13" ht="18" customHeight="1">
      <c r="B5" s="2" t="s">
        <v>36</v>
      </c>
    </row>
    <row r="6" spans="2:13" ht="21" customHeight="1">
      <c r="B6" s="2" t="s">
        <v>39</v>
      </c>
    </row>
    <row r="7" spans="2:13" ht="39" customHeight="1">
      <c r="B7" s="14"/>
      <c r="C7" s="1217" t="s">
        <v>63</v>
      </c>
      <c r="D7" s="1217"/>
      <c r="E7" s="1218"/>
      <c r="F7" s="1374">
        <f>基本情報!F4</f>
        <v>0</v>
      </c>
      <c r="G7" s="1375"/>
      <c r="H7" s="1375"/>
      <c r="I7" s="1375"/>
      <c r="J7" s="1376"/>
    </row>
    <row r="8" spans="2:13" ht="39" customHeight="1">
      <c r="B8" s="15"/>
      <c r="C8" s="1215" t="s">
        <v>521</v>
      </c>
      <c r="D8" s="1215"/>
      <c r="E8" s="1224"/>
      <c r="F8" s="1359">
        <f>第1号!G30</f>
        <v>0</v>
      </c>
      <c r="G8" s="1377"/>
      <c r="H8" s="1336">
        <f>F7</f>
        <v>0</v>
      </c>
      <c r="I8" s="1336"/>
      <c r="J8" s="220" t="str">
        <f>第1号!P30</f>
        <v>　</v>
      </c>
    </row>
    <row r="9" spans="2:13" ht="39" customHeight="1">
      <c r="B9" s="15"/>
      <c r="C9" s="1215" t="s">
        <v>538</v>
      </c>
      <c r="D9" s="1215"/>
      <c r="E9" s="1224"/>
      <c r="F9" s="1211"/>
      <c r="G9" s="1219"/>
      <c r="H9" s="1219"/>
      <c r="I9" s="1219"/>
      <c r="J9" s="1220"/>
      <c r="M9" s="7"/>
    </row>
    <row r="10" spans="2:13" ht="39" customHeight="1">
      <c r="B10" s="16"/>
      <c r="C10" s="1378" t="s">
        <v>2858</v>
      </c>
      <c r="D10" s="1378"/>
      <c r="E10" s="1379"/>
      <c r="F10" s="1380"/>
      <c r="G10" s="1381"/>
      <c r="H10" s="103" t="s">
        <v>457</v>
      </c>
      <c r="I10" s="1381"/>
      <c r="J10" s="1382"/>
      <c r="M10" s="7"/>
    </row>
    <row r="11" spans="2:13" ht="13.5" customHeight="1">
      <c r="D11" s="29"/>
      <c r="E11" s="29"/>
      <c r="F11" s="29"/>
    </row>
    <row r="12" spans="2:13" ht="13.5" customHeight="1">
      <c r="D12" s="29"/>
      <c r="E12" s="29"/>
      <c r="F12" s="29"/>
    </row>
    <row r="13" spans="2:13" ht="21" customHeight="1">
      <c r="B13" s="2" t="s">
        <v>53</v>
      </c>
    </row>
    <row r="14" spans="2:13" ht="35.1" customHeight="1">
      <c r="B14" s="1357" t="s">
        <v>37</v>
      </c>
      <c r="C14" s="1358"/>
      <c r="D14" s="1358"/>
      <c r="E14" s="1359">
        <f>基本情報!E62</f>
        <v>0</v>
      </c>
      <c r="F14" s="1360"/>
      <c r="G14" s="1360"/>
      <c r="H14" s="1360"/>
      <c r="I14" s="1360"/>
      <c r="J14" s="1361"/>
    </row>
    <row r="15" spans="2:13" ht="13.5" customHeight="1">
      <c r="B15" s="1362" t="s">
        <v>459</v>
      </c>
      <c r="C15" s="1363"/>
      <c r="D15" s="1363"/>
      <c r="E15" s="1366" t="str">
        <f>ASC(PHONETIC(基本情報!E64))</f>
        <v/>
      </c>
      <c r="F15" s="1493"/>
      <c r="G15" s="1493"/>
      <c r="H15" s="1493"/>
      <c r="I15" s="1493"/>
      <c r="J15" s="1494"/>
    </row>
    <row r="16" spans="2:13" ht="24" customHeight="1">
      <c r="B16" s="1364"/>
      <c r="C16" s="1365"/>
      <c r="D16" s="1365"/>
      <c r="E16" s="1369">
        <f>基本情報!E64</f>
        <v>0</v>
      </c>
      <c r="F16" s="1495"/>
      <c r="G16" s="1495"/>
      <c r="H16" s="1495"/>
      <c r="I16" s="1495"/>
      <c r="J16" s="1496"/>
    </row>
    <row r="17" spans="2:13" ht="35.1" customHeight="1">
      <c r="B17" s="1357" t="s">
        <v>54</v>
      </c>
      <c r="C17" s="1358"/>
      <c r="D17" s="1358"/>
      <c r="E17" s="1372">
        <f>基本情報!E49</f>
        <v>0</v>
      </c>
      <c r="F17" s="1336"/>
      <c r="G17" s="1336">
        <f>基本情報!E52</f>
        <v>0</v>
      </c>
      <c r="H17" s="1336"/>
      <c r="I17" s="1336">
        <f>基本情報!E54</f>
        <v>0</v>
      </c>
      <c r="J17" s="1337"/>
    </row>
    <row r="20" spans="2:13" ht="21" customHeight="1">
      <c r="B20" s="2" t="s">
        <v>540</v>
      </c>
    </row>
    <row r="21" spans="2:13" ht="13.5" customHeight="1">
      <c r="B21" s="14"/>
      <c r="C21" s="1344" t="s">
        <v>460</v>
      </c>
      <c r="D21" s="1344"/>
      <c r="E21" s="1345"/>
      <c r="F21" s="1346" t="str">
        <f>基本情報!E5</f>
        <v/>
      </c>
      <c r="G21" s="1347"/>
      <c r="H21" s="1347"/>
      <c r="I21" s="1347"/>
      <c r="J21" s="1348"/>
    </row>
    <row r="22" spans="2:13" ht="24" customHeight="1">
      <c r="B22" s="16"/>
      <c r="C22" s="1333" t="s">
        <v>461</v>
      </c>
      <c r="D22" s="1333"/>
      <c r="E22" s="1334"/>
      <c r="F22" s="1349">
        <f>基本情報!E6</f>
        <v>0</v>
      </c>
      <c r="G22" s="1350"/>
      <c r="H22" s="1350"/>
      <c r="I22" s="1350"/>
      <c r="J22" s="1351"/>
    </row>
    <row r="23" spans="2:13" ht="13.5" customHeight="1">
      <c r="B23" s="14"/>
      <c r="C23" s="1344" t="s">
        <v>460</v>
      </c>
      <c r="D23" s="1344"/>
      <c r="E23" s="1345"/>
      <c r="F23" s="1346" t="str">
        <f>ASC(PHONETIC(基本情報!E9))</f>
        <v/>
      </c>
      <c r="G23" s="1352"/>
      <c r="H23" s="1347" t="str">
        <f>ASC(PHONETIC(基本情報!E11))</f>
        <v/>
      </c>
      <c r="I23" s="1352"/>
      <c r="J23" s="1353"/>
    </row>
    <row r="24" spans="2:13" ht="24" customHeight="1">
      <c r="B24" s="16"/>
      <c r="C24" s="1333" t="s">
        <v>462</v>
      </c>
      <c r="D24" s="1333"/>
      <c r="E24" s="1334"/>
      <c r="F24" s="1354">
        <f>基本情報!E9</f>
        <v>0</v>
      </c>
      <c r="G24" s="1355"/>
      <c r="H24" s="1355">
        <f>基本情報!E11</f>
        <v>0</v>
      </c>
      <c r="I24" s="1355"/>
      <c r="J24" s="1356"/>
    </row>
    <row r="25" spans="2:13" ht="30" customHeight="1">
      <c r="B25" s="16"/>
      <c r="C25" s="1326" t="s">
        <v>555</v>
      </c>
      <c r="D25" s="1326"/>
      <c r="E25" s="104"/>
      <c r="F25" s="191">
        <f>基本情報!E7</f>
        <v>0</v>
      </c>
      <c r="G25" s="1327">
        <f>基本情報!E8</f>
        <v>0</v>
      </c>
      <c r="H25" s="1131"/>
      <c r="I25" s="1131"/>
      <c r="J25" s="1328"/>
    </row>
    <row r="26" spans="2:13" ht="30" hidden="1" customHeight="1">
      <c r="B26" s="15"/>
      <c r="C26" s="1326" t="s">
        <v>2859</v>
      </c>
      <c r="D26" s="1326"/>
      <c r="E26" s="1339"/>
      <c r="F26" s="1514">
        <f>'第4（温度差熱)'!F26:J26</f>
        <v>0</v>
      </c>
      <c r="G26" s="1515"/>
      <c r="H26" s="1515"/>
      <c r="I26" s="1515"/>
      <c r="J26" s="1516"/>
      <c r="M26" s="7"/>
    </row>
    <row r="27" spans="2:13" ht="24" customHeight="1">
      <c r="B27" s="1329"/>
      <c r="C27" s="1331" t="s">
        <v>465</v>
      </c>
      <c r="D27" s="1332"/>
      <c r="E27" s="105" t="s">
        <v>64</v>
      </c>
      <c r="F27" s="1335">
        <f>基本情報!E18</f>
        <v>0</v>
      </c>
      <c r="G27" s="1336"/>
      <c r="H27" s="1336"/>
      <c r="I27" s="1336"/>
      <c r="J27" s="1337"/>
    </row>
    <row r="28" spans="2:13" ht="24" customHeight="1">
      <c r="B28" s="1330"/>
      <c r="C28" s="1333"/>
      <c r="D28" s="1334"/>
      <c r="E28" s="105" t="s">
        <v>65</v>
      </c>
      <c r="F28" s="1335">
        <f>基本情報!E19</f>
        <v>0</v>
      </c>
      <c r="G28" s="1327"/>
      <c r="H28" s="1327"/>
      <c r="I28" s="1327"/>
      <c r="J28" s="1338"/>
    </row>
    <row r="29" spans="2:13" ht="30" customHeight="1">
      <c r="B29" s="15"/>
      <c r="C29" s="1326" t="s">
        <v>463</v>
      </c>
      <c r="D29" s="1326"/>
      <c r="E29" s="1339"/>
      <c r="F29" s="1340">
        <f>'第4（ﾊﾞｲｵﾏｽ発電)'!F28:G28</f>
        <v>0</v>
      </c>
      <c r="G29" s="1341"/>
      <c r="H29" s="33" t="s">
        <v>2507</v>
      </c>
      <c r="I29" s="192"/>
      <c r="J29" s="39"/>
      <c r="K29" s="30"/>
      <c r="L29" s="30"/>
    </row>
    <row r="30" spans="2:13" ht="30" customHeight="1">
      <c r="B30" s="15"/>
      <c r="C30" s="1326" t="s">
        <v>464</v>
      </c>
      <c r="D30" s="1326"/>
      <c r="E30" s="1339"/>
      <c r="F30" s="1342">
        <f>'第4（ﾊﾞｲｵﾏｽ発電)'!F29:G29</f>
        <v>0</v>
      </c>
      <c r="G30" s="1343"/>
      <c r="H30" s="31" t="s">
        <v>2860</v>
      </c>
      <c r="I30" s="192"/>
      <c r="J30" s="32"/>
      <c r="K30" s="30"/>
      <c r="L30" s="30"/>
    </row>
    <row r="31" spans="2:13" ht="5.25" customHeight="1">
      <c r="C31" s="12"/>
      <c r="D31" s="12"/>
      <c r="E31" s="12"/>
      <c r="F31" s="40"/>
      <c r="G31" s="30"/>
      <c r="H31" s="41"/>
      <c r="I31" s="41"/>
      <c r="J31" s="30"/>
      <c r="K31" s="30"/>
      <c r="L31" s="30"/>
    </row>
    <row r="32" spans="2:13">
      <c r="C32" s="106" t="s">
        <v>2861</v>
      </c>
      <c r="E32" s="42"/>
      <c r="F32" s="43"/>
      <c r="G32" s="43"/>
    </row>
    <row r="33" spans="2:13">
      <c r="C33" s="91" t="s">
        <v>466</v>
      </c>
      <c r="E33" s="44"/>
      <c r="F33" s="43"/>
      <c r="G33" s="43"/>
    </row>
    <row r="34" spans="2:13">
      <c r="C34" s="106" t="s">
        <v>467</v>
      </c>
      <c r="E34" s="44"/>
      <c r="F34" s="45"/>
      <c r="G34" s="45"/>
    </row>
    <row r="35" spans="2:13">
      <c r="C35" s="106"/>
      <c r="E35" s="44"/>
      <c r="F35" s="45"/>
      <c r="G35" s="45"/>
    </row>
    <row r="37" spans="2:13" ht="18" customHeight="1">
      <c r="B37" s="2" t="s">
        <v>69</v>
      </c>
    </row>
    <row r="38" spans="2:13" ht="13.5" customHeight="1">
      <c r="B38" s="49" t="s">
        <v>2862</v>
      </c>
    </row>
    <row r="39" spans="2:13" ht="8.4" customHeight="1">
      <c r="B39" s="49"/>
    </row>
    <row r="40" spans="2:13" ht="18" customHeight="1">
      <c r="B40" s="2" t="s">
        <v>2948</v>
      </c>
    </row>
    <row r="41" spans="2:13" ht="18" customHeight="1">
      <c r="D41" s="1032" t="s">
        <v>408</v>
      </c>
      <c r="E41" s="1032"/>
      <c r="F41" s="11"/>
      <c r="G41" s="1478"/>
      <c r="H41" s="1478"/>
      <c r="I41" s="1478"/>
      <c r="M41" s="50" t="s">
        <v>2740</v>
      </c>
    </row>
    <row r="42" spans="2:13" ht="6.6" customHeight="1">
      <c r="D42" s="11"/>
      <c r="E42" s="11"/>
      <c r="F42" s="11"/>
    </row>
    <row r="43" spans="2:13" ht="18" customHeight="1">
      <c r="B43" s="2" t="s">
        <v>2915</v>
      </c>
    </row>
    <row r="44" spans="2:13" ht="15" customHeight="1">
      <c r="C44" s="3"/>
      <c r="D44" s="1274" t="s">
        <v>2949</v>
      </c>
      <c r="E44" s="1275"/>
      <c r="F44" s="1276"/>
      <c r="G44" s="1467"/>
      <c r="H44" s="1468"/>
      <c r="I44" s="1469"/>
      <c r="J44" s="2" t="s">
        <v>2950</v>
      </c>
      <c r="M44" s="50" t="s">
        <v>2951</v>
      </c>
    </row>
    <row r="45" spans="2:13" ht="15" customHeight="1">
      <c r="D45" s="1256" t="s">
        <v>2952</v>
      </c>
      <c r="E45" s="1257"/>
      <c r="F45" s="1258"/>
      <c r="G45" s="1470"/>
      <c r="H45" s="1471"/>
      <c r="I45" s="1472"/>
      <c r="J45" s="2" t="s">
        <v>2953</v>
      </c>
      <c r="M45" s="1389" t="s">
        <v>2954</v>
      </c>
    </row>
    <row r="46" spans="2:13" ht="15" customHeight="1">
      <c r="D46" s="1256" t="s">
        <v>404</v>
      </c>
      <c r="E46" s="1257"/>
      <c r="F46" s="1258"/>
      <c r="G46" s="1383"/>
      <c r="H46" s="1384"/>
      <c r="I46" s="1385"/>
      <c r="J46" s="2" t="s">
        <v>2955</v>
      </c>
      <c r="M46" s="1389"/>
    </row>
    <row r="47" spans="2:13" ht="15" customHeight="1">
      <c r="D47" s="1256" t="s">
        <v>379</v>
      </c>
      <c r="E47" s="1257"/>
      <c r="F47" s="1258"/>
      <c r="G47" s="1268"/>
      <c r="H47" s="1269"/>
      <c r="I47" s="1270"/>
      <c r="J47" s="2" t="s">
        <v>2654</v>
      </c>
      <c r="M47" s="50" t="s">
        <v>2956</v>
      </c>
    </row>
    <row r="48" spans="2:13" ht="15" customHeight="1">
      <c r="D48" s="1284" t="s">
        <v>2957</v>
      </c>
      <c r="E48" s="1285"/>
      <c r="F48" s="1286"/>
      <c r="G48" s="1425" t="str">
        <f>IF(G46="","",ROUNDDOWN((G46/G47),1))</f>
        <v/>
      </c>
      <c r="H48" s="1426"/>
      <c r="I48" s="1427"/>
      <c r="J48" s="2" t="s">
        <v>2958</v>
      </c>
    </row>
    <row r="49" spans="2:27" ht="5.4" customHeight="1">
      <c r="D49" s="11"/>
      <c r="E49" s="11"/>
      <c r="F49" s="11"/>
    </row>
    <row r="50" spans="2:27" ht="18" customHeight="1">
      <c r="B50" s="2" t="s">
        <v>2959</v>
      </c>
      <c r="M50" s="50"/>
    </row>
    <row r="51" spans="2:27" ht="15" customHeight="1">
      <c r="D51" s="1274" t="s">
        <v>2960</v>
      </c>
      <c r="E51" s="1275"/>
      <c r="F51" s="1276"/>
      <c r="G51" s="1467"/>
      <c r="H51" s="1468"/>
      <c r="I51" s="1469"/>
    </row>
    <row r="52" spans="2:27" ht="15" customHeight="1">
      <c r="D52" s="1284" t="s">
        <v>382</v>
      </c>
      <c r="E52" s="1285"/>
      <c r="F52" s="1286"/>
      <c r="G52" s="1425">
        <f>[6]別紙3!$H$47</f>
        <v>0</v>
      </c>
      <c r="H52" s="1426"/>
      <c r="I52" s="1427"/>
      <c r="J52" s="2" t="s">
        <v>402</v>
      </c>
      <c r="M52" s="50" t="s">
        <v>2961</v>
      </c>
    </row>
    <row r="53" spans="2:27" ht="6" customHeight="1">
      <c r="M53" s="50" t="s">
        <v>2962</v>
      </c>
    </row>
    <row r="54" spans="2:27" ht="18" customHeight="1">
      <c r="B54" s="2" t="s">
        <v>2963</v>
      </c>
      <c r="M54" s="50"/>
    </row>
    <row r="55" spans="2:27" ht="16.5" customHeight="1">
      <c r="D55" s="2" t="s">
        <v>2964</v>
      </c>
      <c r="M55" s="50"/>
    </row>
    <row r="56" spans="2:27" ht="15" customHeight="1">
      <c r="D56" s="1274" t="s">
        <v>2965</v>
      </c>
      <c r="E56" s="1275"/>
      <c r="F56" s="1276"/>
      <c r="G56" s="1467"/>
      <c r="H56" s="1468"/>
      <c r="I56" s="1469"/>
      <c r="J56" s="2" t="s">
        <v>2966</v>
      </c>
    </row>
    <row r="57" spans="2:27" ht="15" customHeight="1">
      <c r="D57" s="1284" t="s">
        <v>385</v>
      </c>
      <c r="E57" s="1285"/>
      <c r="F57" s="1286"/>
      <c r="G57" s="1473"/>
      <c r="H57" s="1474"/>
      <c r="I57" s="1475"/>
      <c r="J57" s="2" t="s">
        <v>2967</v>
      </c>
      <c r="M57" s="50"/>
    </row>
    <row r="58" spans="2:27" ht="16.5" customHeight="1">
      <c r="D58" s="2" t="s">
        <v>113</v>
      </c>
      <c r="M58" s="50"/>
    </row>
    <row r="59" spans="2:27" ht="15" customHeight="1">
      <c r="D59" s="1274" t="s">
        <v>2965</v>
      </c>
      <c r="E59" s="1275"/>
      <c r="F59" s="1276"/>
      <c r="G59" s="1467"/>
      <c r="H59" s="1468"/>
      <c r="I59" s="1469"/>
      <c r="J59" s="2" t="s">
        <v>2966</v>
      </c>
    </row>
    <row r="60" spans="2:27" ht="15" customHeight="1">
      <c r="D60" s="1284" t="s">
        <v>385</v>
      </c>
      <c r="E60" s="1285"/>
      <c r="F60" s="1286"/>
      <c r="G60" s="1473"/>
      <c r="H60" s="1474"/>
      <c r="I60" s="1475"/>
      <c r="J60" s="2" t="s">
        <v>2967</v>
      </c>
      <c r="M60" s="50"/>
    </row>
    <row r="61" spans="2:27" ht="3.6" customHeight="1">
      <c r="D61" s="11"/>
      <c r="E61" s="11"/>
      <c r="F61" s="11"/>
    </row>
    <row r="62" spans="2:27" ht="13.5" hidden="1" customHeight="1"/>
    <row r="63" spans="2:27" ht="18" customHeight="1">
      <c r="B63" s="2" t="s">
        <v>2968</v>
      </c>
      <c r="M63" s="50"/>
    </row>
    <row r="64" spans="2:27" ht="15" customHeight="1">
      <c r="C64" s="3" t="s">
        <v>451</v>
      </c>
      <c r="D64" s="1287" t="s">
        <v>3027</v>
      </c>
      <c r="E64" s="1288"/>
      <c r="F64" s="1289"/>
      <c r="G64" s="1290"/>
      <c r="H64" s="1291"/>
      <c r="I64" s="1292"/>
      <c r="L64" s="50"/>
      <c r="M64" s="785"/>
      <c r="N64" s="785"/>
      <c r="P64" s="785"/>
      <c r="Q64" s="785"/>
      <c r="R64" s="785"/>
      <c r="S64" s="785"/>
      <c r="T64" s="785"/>
      <c r="U64" s="238"/>
      <c r="V64" s="50"/>
      <c r="W64" s="50"/>
      <c r="X64" s="50"/>
      <c r="Y64" s="27"/>
      <c r="Z64" s="27"/>
      <c r="AA64" s="27"/>
    </row>
    <row r="65" spans="3:27" ht="15" customHeight="1">
      <c r="D65" s="1256" t="s">
        <v>79</v>
      </c>
      <c r="E65" s="1257"/>
      <c r="F65" s="1258"/>
      <c r="G65" s="1259"/>
      <c r="H65" s="1282"/>
      <c r="I65" s="1283"/>
    </row>
    <row r="66" spans="3:27" ht="15" customHeight="1">
      <c r="D66" s="1256" t="s">
        <v>2492</v>
      </c>
      <c r="E66" s="1257"/>
      <c r="F66" s="1258"/>
      <c r="G66" s="1259"/>
      <c r="H66" s="1532"/>
      <c r="I66" s="1533"/>
      <c r="J66" s="808"/>
      <c r="N66" s="50"/>
      <c r="O66" s="50"/>
      <c r="P66" s="50"/>
      <c r="Q66" s="50"/>
      <c r="R66" s="50"/>
      <c r="S66" s="50"/>
      <c r="T66" s="50"/>
      <c r="U66" s="50"/>
      <c r="V66" s="50"/>
      <c r="W66" s="50"/>
      <c r="X66" s="50"/>
      <c r="Y66" s="27"/>
      <c r="Z66" s="27"/>
      <c r="AA66" s="27"/>
    </row>
    <row r="67" spans="3:27" ht="15" customHeight="1">
      <c r="D67" s="1256" t="s">
        <v>367</v>
      </c>
      <c r="E67" s="1257"/>
      <c r="F67" s="1258"/>
      <c r="G67" s="1259"/>
      <c r="H67" s="1282"/>
      <c r="I67" s="1283"/>
    </row>
    <row r="68" spans="3:27" ht="15" customHeight="1">
      <c r="D68" s="1256" t="s">
        <v>2883</v>
      </c>
      <c r="E68" s="1257"/>
      <c r="F68" s="1258"/>
      <c r="G68" s="1383"/>
      <c r="H68" s="1384"/>
      <c r="I68" s="1385"/>
      <c r="J68" s="2" t="s">
        <v>55</v>
      </c>
    </row>
    <row r="69" spans="3:27" ht="15" customHeight="1">
      <c r="D69" s="1256" t="s">
        <v>349</v>
      </c>
      <c r="E69" s="1257"/>
      <c r="F69" s="1258"/>
      <c r="G69" s="1268"/>
      <c r="H69" s="1269"/>
      <c r="I69" s="1270"/>
      <c r="J69" s="2" t="s">
        <v>2877</v>
      </c>
    </row>
    <row r="70" spans="3:27" ht="15" customHeight="1">
      <c r="D70" s="1284" t="s">
        <v>2886</v>
      </c>
      <c r="E70" s="1285"/>
      <c r="F70" s="1286"/>
      <c r="G70" s="1425" t="str">
        <f>IF(G68="","",ROUNDDOWN(G68*G69,2))</f>
        <v/>
      </c>
      <c r="H70" s="1426"/>
      <c r="I70" s="1427"/>
      <c r="J70" s="2" t="s">
        <v>55</v>
      </c>
    </row>
    <row r="71" spans="3:27" ht="8.4" customHeight="1"/>
    <row r="72" spans="3:27" ht="15" customHeight="1">
      <c r="C72" s="3" t="s">
        <v>452</v>
      </c>
      <c r="D72" s="1287" t="s">
        <v>3027</v>
      </c>
      <c r="E72" s="1288"/>
      <c r="F72" s="1289"/>
      <c r="G72" s="1290"/>
      <c r="H72" s="1291"/>
      <c r="I72" s="1292"/>
      <c r="L72" s="50"/>
      <c r="M72" s="785"/>
      <c r="N72" s="785"/>
      <c r="P72" s="785"/>
      <c r="Q72" s="785"/>
      <c r="R72" s="785"/>
      <c r="S72" s="785"/>
      <c r="T72" s="785"/>
      <c r="U72" s="238"/>
      <c r="V72" s="50"/>
      <c r="W72" s="50"/>
      <c r="X72" s="50"/>
      <c r="Y72" s="27"/>
      <c r="Z72" s="27"/>
      <c r="AA72" s="27"/>
    </row>
    <row r="73" spans="3:27" ht="15" customHeight="1">
      <c r="C73" s="3"/>
      <c r="D73" s="1256" t="s">
        <v>2868</v>
      </c>
      <c r="E73" s="1257"/>
      <c r="F73" s="1258"/>
      <c r="G73" s="1259"/>
      <c r="H73" s="1280"/>
      <c r="I73" s="1281"/>
    </row>
    <row r="74" spans="3:27" ht="15" customHeight="1">
      <c r="D74" s="1256" t="s">
        <v>79</v>
      </c>
      <c r="E74" s="1257"/>
      <c r="F74" s="1258"/>
      <c r="G74" s="1259"/>
      <c r="H74" s="1282"/>
      <c r="I74" s="1283"/>
    </row>
    <row r="75" spans="3:27" ht="15" customHeight="1">
      <c r="D75" s="1256" t="s">
        <v>2492</v>
      </c>
      <c r="E75" s="1257"/>
      <c r="F75" s="1258"/>
      <c r="G75" s="1259"/>
      <c r="H75" s="1532"/>
      <c r="I75" s="1533"/>
      <c r="J75" s="808"/>
      <c r="N75" s="50"/>
      <c r="O75" s="50"/>
      <c r="P75" s="50"/>
      <c r="Q75" s="50"/>
      <c r="R75" s="50"/>
      <c r="S75" s="50"/>
      <c r="T75" s="50"/>
      <c r="U75" s="50"/>
      <c r="V75" s="50"/>
      <c r="W75" s="50"/>
      <c r="X75" s="50"/>
      <c r="Y75" s="27"/>
      <c r="Z75" s="27"/>
      <c r="AA75" s="27"/>
    </row>
    <row r="76" spans="3:27" ht="15" customHeight="1">
      <c r="D76" s="1256" t="s">
        <v>367</v>
      </c>
      <c r="E76" s="1257"/>
      <c r="F76" s="1258"/>
      <c r="G76" s="1259"/>
      <c r="H76" s="1282"/>
      <c r="I76" s="1283"/>
    </row>
    <row r="77" spans="3:27" ht="15" customHeight="1">
      <c r="D77" s="1256" t="s">
        <v>2883</v>
      </c>
      <c r="E77" s="1257"/>
      <c r="F77" s="1258"/>
      <c r="G77" s="1383"/>
      <c r="H77" s="1384"/>
      <c r="I77" s="1385"/>
      <c r="J77" s="2" t="s">
        <v>55</v>
      </c>
    </row>
    <row r="78" spans="3:27" ht="15" customHeight="1">
      <c r="D78" s="1256" t="s">
        <v>349</v>
      </c>
      <c r="E78" s="1257"/>
      <c r="F78" s="1258"/>
      <c r="G78" s="1268"/>
      <c r="H78" s="1269"/>
      <c r="I78" s="1270"/>
      <c r="J78" s="2" t="s">
        <v>2877</v>
      </c>
    </row>
    <row r="79" spans="3:27" ht="15" customHeight="1">
      <c r="D79" s="1284" t="s">
        <v>2886</v>
      </c>
      <c r="E79" s="1285"/>
      <c r="F79" s="1286"/>
      <c r="G79" s="1425" t="str">
        <f>IF(G77="","",ROUNDDOWN(G77*G78,2))</f>
        <v/>
      </c>
      <c r="H79" s="1426"/>
      <c r="I79" s="1427"/>
      <c r="J79" s="2" t="s">
        <v>55</v>
      </c>
    </row>
    <row r="80" spans="3:27" ht="8.4" customHeight="1"/>
    <row r="81" spans="2:27" ht="15" customHeight="1">
      <c r="C81" s="3" t="s">
        <v>2873</v>
      </c>
      <c r="D81" s="1287" t="s">
        <v>3027</v>
      </c>
      <c r="E81" s="1288"/>
      <c r="F81" s="1289"/>
      <c r="G81" s="1290"/>
      <c r="H81" s="1291"/>
      <c r="I81" s="1292"/>
      <c r="L81" s="50"/>
      <c r="M81" s="785"/>
      <c r="N81" s="785"/>
      <c r="P81" s="785"/>
      <c r="Q81" s="785"/>
      <c r="R81" s="785"/>
      <c r="S81" s="785"/>
      <c r="T81" s="785"/>
      <c r="U81" s="238"/>
      <c r="V81" s="50"/>
      <c r="W81" s="50"/>
      <c r="X81" s="50"/>
      <c r="Y81" s="27"/>
      <c r="Z81" s="27"/>
      <c r="AA81" s="27"/>
    </row>
    <row r="82" spans="2:27" ht="15" customHeight="1">
      <c r="C82" s="3"/>
      <c r="D82" s="1256" t="s">
        <v>2868</v>
      </c>
      <c r="E82" s="1257"/>
      <c r="F82" s="1258"/>
      <c r="G82" s="1259"/>
      <c r="H82" s="1280"/>
      <c r="I82" s="1281"/>
    </row>
    <row r="83" spans="2:27" ht="15" customHeight="1">
      <c r="D83" s="1256" t="s">
        <v>79</v>
      </c>
      <c r="E83" s="1257"/>
      <c r="F83" s="1258"/>
      <c r="G83" s="1259"/>
      <c r="H83" s="1282"/>
      <c r="I83" s="1283"/>
    </row>
    <row r="84" spans="2:27" ht="15" customHeight="1">
      <c r="D84" s="1256" t="s">
        <v>2492</v>
      </c>
      <c r="E84" s="1257"/>
      <c r="F84" s="1258"/>
      <c r="G84" s="1259"/>
      <c r="H84" s="1532"/>
      <c r="I84" s="1533"/>
      <c r="J84" s="808"/>
      <c r="N84" s="50"/>
      <c r="O84" s="50"/>
      <c r="P84" s="50"/>
      <c r="Q84" s="50"/>
      <c r="R84" s="50"/>
      <c r="S84" s="50"/>
      <c r="T84" s="50"/>
      <c r="U84" s="50"/>
      <c r="V84" s="50"/>
      <c r="W84" s="50"/>
      <c r="X84" s="50"/>
      <c r="Y84" s="27"/>
      <c r="Z84" s="27"/>
      <c r="AA84" s="27"/>
    </row>
    <row r="85" spans="2:27" ht="15" customHeight="1">
      <c r="D85" s="1256" t="s">
        <v>367</v>
      </c>
      <c r="E85" s="1257"/>
      <c r="F85" s="1258"/>
      <c r="G85" s="1259"/>
      <c r="H85" s="1282"/>
      <c r="I85" s="1283"/>
    </row>
    <row r="86" spans="2:27" ht="15" customHeight="1">
      <c r="D86" s="1256" t="s">
        <v>2883</v>
      </c>
      <c r="E86" s="1257"/>
      <c r="F86" s="1258"/>
      <c r="G86" s="1383"/>
      <c r="H86" s="1384"/>
      <c r="I86" s="1385"/>
      <c r="J86" s="2" t="s">
        <v>55</v>
      </c>
    </row>
    <row r="87" spans="2:27" ht="15" customHeight="1">
      <c r="D87" s="1256" t="s">
        <v>349</v>
      </c>
      <c r="E87" s="1257"/>
      <c r="F87" s="1258"/>
      <c r="G87" s="1268"/>
      <c r="H87" s="1269"/>
      <c r="I87" s="1270"/>
      <c r="J87" s="2" t="s">
        <v>2877</v>
      </c>
    </row>
    <row r="88" spans="2:27" ht="15" customHeight="1">
      <c r="D88" s="1284" t="s">
        <v>2886</v>
      </c>
      <c r="E88" s="1285"/>
      <c r="F88" s="1286"/>
      <c r="G88" s="1425" t="str">
        <f>IF(G86="","",ROUNDDOWN(G86*G87,2))</f>
        <v/>
      </c>
      <c r="H88" s="1426"/>
      <c r="I88" s="1427"/>
      <c r="J88" s="2" t="s">
        <v>55</v>
      </c>
    </row>
    <row r="89" spans="2:27" ht="13.5" hidden="1" customHeight="1"/>
    <row r="90" spans="2:27" ht="13.5" hidden="1" customHeight="1"/>
    <row r="91" spans="2:27" ht="12" customHeight="1">
      <c r="B91" s="2" t="s">
        <v>2969</v>
      </c>
      <c r="M91" s="50"/>
    </row>
    <row r="92" spans="2:27" ht="15" customHeight="1">
      <c r="C92" s="3" t="s">
        <v>451</v>
      </c>
      <c r="D92" s="1287" t="s">
        <v>3027</v>
      </c>
      <c r="E92" s="1288"/>
      <c r="F92" s="1289"/>
      <c r="G92" s="1290"/>
      <c r="H92" s="1291"/>
      <c r="I92" s="1292"/>
      <c r="L92" s="50"/>
      <c r="M92" s="785"/>
      <c r="N92" s="785"/>
      <c r="P92" s="785"/>
      <c r="Q92" s="785"/>
      <c r="R92" s="785"/>
      <c r="S92" s="785"/>
      <c r="T92" s="785"/>
      <c r="U92" s="238"/>
      <c r="V92" s="50"/>
      <c r="W92" s="50"/>
      <c r="X92" s="50"/>
      <c r="Y92" s="27"/>
      <c r="Z92" s="27"/>
      <c r="AA92" s="27"/>
    </row>
    <row r="93" spans="2:27" ht="15" customHeight="1">
      <c r="C93" s="3"/>
      <c r="D93" s="1256" t="s">
        <v>2868</v>
      </c>
      <c r="E93" s="1257"/>
      <c r="F93" s="1258"/>
      <c r="G93" s="1259"/>
      <c r="H93" s="1280"/>
      <c r="I93" s="1281"/>
    </row>
    <row r="94" spans="2:27" ht="15" customHeight="1">
      <c r="D94" s="1256" t="s">
        <v>79</v>
      </c>
      <c r="E94" s="1257"/>
      <c r="F94" s="1258"/>
      <c r="G94" s="1259"/>
      <c r="H94" s="1282"/>
      <c r="I94" s="1283"/>
    </row>
    <row r="95" spans="2:27" ht="15" customHeight="1">
      <c r="D95" s="1256" t="s">
        <v>2492</v>
      </c>
      <c r="E95" s="1257"/>
      <c r="F95" s="1258"/>
      <c r="G95" s="1259"/>
      <c r="H95" s="1532"/>
      <c r="I95" s="1533"/>
      <c r="J95" s="808"/>
      <c r="N95" s="50"/>
      <c r="O95" s="50"/>
      <c r="P95" s="50"/>
      <c r="Q95" s="50"/>
      <c r="R95" s="50"/>
      <c r="S95" s="50"/>
      <c r="T95" s="50"/>
      <c r="U95" s="50"/>
      <c r="V95" s="50"/>
      <c r="W95" s="50"/>
      <c r="X95" s="50"/>
      <c r="Y95" s="27"/>
      <c r="Z95" s="27"/>
      <c r="AA95" s="27"/>
    </row>
    <row r="96" spans="2:27" ht="15" customHeight="1">
      <c r="D96" s="1256" t="s">
        <v>367</v>
      </c>
      <c r="E96" s="1257"/>
      <c r="F96" s="1258"/>
      <c r="G96" s="1259"/>
      <c r="H96" s="1282"/>
      <c r="I96" s="1283"/>
    </row>
    <row r="97" spans="3:27" ht="15" customHeight="1">
      <c r="D97" s="1256" t="s">
        <v>2970</v>
      </c>
      <c r="E97" s="1257"/>
      <c r="F97" s="1258"/>
      <c r="G97" s="1383"/>
      <c r="H97" s="1384"/>
      <c r="I97" s="1385"/>
      <c r="J97" s="2" t="s">
        <v>448</v>
      </c>
    </row>
    <row r="98" spans="3:27" ht="15" customHeight="1">
      <c r="D98" s="1256" t="s">
        <v>347</v>
      </c>
      <c r="E98" s="1257"/>
      <c r="F98" s="1258"/>
      <c r="G98" s="1268"/>
      <c r="H98" s="1269"/>
      <c r="I98" s="1270"/>
      <c r="J98" s="2" t="s">
        <v>2971</v>
      </c>
    </row>
    <row r="99" spans="3:27" ht="15" customHeight="1">
      <c r="D99" s="1284" t="s">
        <v>2972</v>
      </c>
      <c r="E99" s="1285"/>
      <c r="F99" s="1286"/>
      <c r="G99" s="1425" t="str">
        <f>IF(G97="","",ROUNDDOWN(G97*G98,2))</f>
        <v/>
      </c>
      <c r="H99" s="1426"/>
      <c r="I99" s="1427"/>
      <c r="J99" s="2" t="s">
        <v>448</v>
      </c>
    </row>
    <row r="100" spans="3:27" ht="4.8" customHeight="1"/>
    <row r="101" spans="3:27" ht="15" customHeight="1">
      <c r="C101" s="3" t="s">
        <v>452</v>
      </c>
      <c r="D101" s="1287" t="s">
        <v>3027</v>
      </c>
      <c r="E101" s="1288"/>
      <c r="F101" s="1289"/>
      <c r="G101" s="1290"/>
      <c r="H101" s="1291"/>
      <c r="I101" s="1292"/>
      <c r="L101" s="50"/>
      <c r="M101" s="785"/>
      <c r="N101" s="785"/>
      <c r="P101" s="785"/>
      <c r="Q101" s="785"/>
      <c r="R101" s="785"/>
      <c r="S101" s="785"/>
      <c r="T101" s="785"/>
      <c r="U101" s="238"/>
      <c r="V101" s="50"/>
      <c r="W101" s="50"/>
      <c r="X101" s="50"/>
      <c r="Y101" s="27"/>
      <c r="Z101" s="27"/>
      <c r="AA101" s="27"/>
    </row>
    <row r="102" spans="3:27" ht="15" customHeight="1">
      <c r="C102" s="3"/>
      <c r="D102" s="1256" t="s">
        <v>2868</v>
      </c>
      <c r="E102" s="1257"/>
      <c r="F102" s="1258"/>
      <c r="G102" s="1259"/>
      <c r="H102" s="1280"/>
      <c r="I102" s="1281"/>
    </row>
    <row r="103" spans="3:27" ht="15" customHeight="1">
      <c r="D103" s="1256" t="s">
        <v>79</v>
      </c>
      <c r="E103" s="1257"/>
      <c r="F103" s="1258"/>
      <c r="G103" s="1259"/>
      <c r="H103" s="1282"/>
      <c r="I103" s="1283"/>
    </row>
    <row r="104" spans="3:27" ht="15" customHeight="1">
      <c r="D104" s="1256" t="s">
        <v>2492</v>
      </c>
      <c r="E104" s="1257"/>
      <c r="F104" s="1258"/>
      <c r="G104" s="1259"/>
      <c r="H104" s="1532"/>
      <c r="I104" s="1533"/>
      <c r="J104" s="808"/>
      <c r="N104" s="50"/>
      <c r="O104" s="50"/>
      <c r="P104" s="50"/>
      <c r="Q104" s="50"/>
      <c r="R104" s="50"/>
      <c r="S104" s="50"/>
      <c r="T104" s="50"/>
      <c r="U104" s="50"/>
      <c r="V104" s="50"/>
      <c r="W104" s="50"/>
      <c r="X104" s="50"/>
      <c r="Y104" s="27"/>
      <c r="Z104" s="27"/>
      <c r="AA104" s="27"/>
    </row>
    <row r="105" spans="3:27" ht="15" customHeight="1">
      <c r="D105" s="1256" t="s">
        <v>367</v>
      </c>
      <c r="E105" s="1257"/>
      <c r="F105" s="1258"/>
      <c r="G105" s="1259"/>
      <c r="H105" s="1282"/>
      <c r="I105" s="1283"/>
    </row>
    <row r="106" spans="3:27" ht="15" customHeight="1">
      <c r="D106" s="1256" t="s">
        <v>2970</v>
      </c>
      <c r="E106" s="1257"/>
      <c r="F106" s="1258"/>
      <c r="G106" s="1383"/>
      <c r="H106" s="1384"/>
      <c r="I106" s="1385"/>
      <c r="J106" s="2" t="s">
        <v>448</v>
      </c>
    </row>
    <row r="107" spans="3:27" ht="15" customHeight="1">
      <c r="D107" s="1256" t="s">
        <v>347</v>
      </c>
      <c r="E107" s="1257"/>
      <c r="F107" s="1258"/>
      <c r="G107" s="1268"/>
      <c r="H107" s="1269"/>
      <c r="I107" s="1270"/>
      <c r="J107" s="2" t="s">
        <v>2971</v>
      </c>
    </row>
    <row r="108" spans="3:27" ht="15" customHeight="1">
      <c r="D108" s="1284" t="s">
        <v>2972</v>
      </c>
      <c r="E108" s="1285"/>
      <c r="F108" s="1286"/>
      <c r="G108" s="1425" t="str">
        <f>IF(G106="","",ROUNDDOWN(G106*G107,2))</f>
        <v/>
      </c>
      <c r="H108" s="1426"/>
      <c r="I108" s="1427"/>
      <c r="J108" s="2" t="s">
        <v>448</v>
      </c>
    </row>
    <row r="109" spans="3:27" ht="4.8" customHeight="1"/>
    <row r="110" spans="3:27" ht="15" customHeight="1">
      <c r="C110" s="3" t="s">
        <v>2873</v>
      </c>
      <c r="D110" s="1287" t="s">
        <v>3027</v>
      </c>
      <c r="E110" s="1288"/>
      <c r="F110" s="1289"/>
      <c r="G110" s="1290"/>
      <c r="H110" s="1291"/>
      <c r="I110" s="1292"/>
      <c r="L110" s="50"/>
      <c r="M110" s="785"/>
      <c r="N110" s="785"/>
      <c r="P110" s="785"/>
      <c r="Q110" s="785"/>
      <c r="R110" s="785"/>
      <c r="S110" s="785"/>
      <c r="T110" s="785"/>
      <c r="U110" s="238"/>
      <c r="V110" s="50"/>
      <c r="W110" s="50"/>
      <c r="X110" s="50"/>
      <c r="Y110" s="27"/>
      <c r="Z110" s="27"/>
      <c r="AA110" s="27"/>
    </row>
    <row r="111" spans="3:27" ht="15" customHeight="1">
      <c r="C111" s="3"/>
      <c r="D111" s="1256" t="s">
        <v>2868</v>
      </c>
      <c r="E111" s="1257"/>
      <c r="F111" s="1258"/>
      <c r="G111" s="1259"/>
      <c r="H111" s="1280"/>
      <c r="I111" s="1281"/>
    </row>
    <row r="112" spans="3:27" ht="15" customHeight="1">
      <c r="D112" s="1256" t="s">
        <v>79</v>
      </c>
      <c r="E112" s="1257"/>
      <c r="F112" s="1258"/>
      <c r="G112" s="1259"/>
      <c r="H112" s="1282"/>
      <c r="I112" s="1283"/>
    </row>
    <row r="113" spans="2:27" ht="15" customHeight="1">
      <c r="D113" s="1256" t="s">
        <v>2492</v>
      </c>
      <c r="E113" s="1257"/>
      <c r="F113" s="1258"/>
      <c r="G113" s="1259"/>
      <c r="H113" s="1532"/>
      <c r="I113" s="1533"/>
      <c r="J113" s="808"/>
      <c r="N113" s="50"/>
      <c r="O113" s="50"/>
      <c r="P113" s="50"/>
      <c r="Q113" s="50"/>
      <c r="R113" s="50"/>
      <c r="S113" s="50"/>
      <c r="T113" s="50"/>
      <c r="U113" s="50"/>
      <c r="V113" s="50"/>
      <c r="W113" s="50"/>
      <c r="X113" s="50"/>
      <c r="Y113" s="27"/>
      <c r="Z113" s="27"/>
      <c r="AA113" s="27"/>
    </row>
    <row r="114" spans="2:27" ht="15" customHeight="1">
      <c r="D114" s="1256" t="s">
        <v>367</v>
      </c>
      <c r="E114" s="1257"/>
      <c r="F114" s="1258"/>
      <c r="G114" s="1259"/>
      <c r="H114" s="1282"/>
      <c r="I114" s="1283"/>
    </row>
    <row r="115" spans="2:27" ht="15" customHeight="1">
      <c r="D115" s="1256" t="s">
        <v>2970</v>
      </c>
      <c r="E115" s="1257"/>
      <c r="F115" s="1258"/>
      <c r="G115" s="1383"/>
      <c r="H115" s="1384"/>
      <c r="I115" s="1385"/>
      <c r="J115" s="2" t="s">
        <v>448</v>
      </c>
    </row>
    <row r="116" spans="2:27" ht="15" customHeight="1">
      <c r="D116" s="1256" t="s">
        <v>347</v>
      </c>
      <c r="E116" s="1257"/>
      <c r="F116" s="1258"/>
      <c r="G116" s="1268"/>
      <c r="H116" s="1269"/>
      <c r="I116" s="1270"/>
      <c r="J116" s="2" t="s">
        <v>2971</v>
      </c>
    </row>
    <row r="117" spans="2:27" ht="15" customHeight="1">
      <c r="D117" s="1284" t="s">
        <v>2972</v>
      </c>
      <c r="E117" s="1285"/>
      <c r="F117" s="1286"/>
      <c r="G117" s="1425" t="str">
        <f>IF(G115="","",ROUNDDOWN(G115*G116,2))</f>
        <v/>
      </c>
      <c r="H117" s="1426"/>
      <c r="I117" s="1427"/>
      <c r="J117" s="2" t="s">
        <v>448</v>
      </c>
    </row>
    <row r="118" spans="2:27" ht="4.8" customHeight="1"/>
    <row r="119" spans="2:27" ht="13.5" hidden="1" customHeight="1"/>
    <row r="120" spans="2:27" ht="12" customHeight="1">
      <c r="B120" s="2" t="s">
        <v>2973</v>
      </c>
      <c r="M120" s="50"/>
    </row>
    <row r="121" spans="2:27" ht="15" customHeight="1">
      <c r="C121" s="3" t="s">
        <v>451</v>
      </c>
      <c r="D121" s="1287" t="s">
        <v>3027</v>
      </c>
      <c r="E121" s="1288"/>
      <c r="F121" s="1289"/>
      <c r="G121" s="1290"/>
      <c r="H121" s="1291"/>
      <c r="I121" s="1292"/>
      <c r="L121" s="50"/>
      <c r="M121" s="785"/>
      <c r="N121" s="785"/>
      <c r="P121" s="785"/>
      <c r="Q121" s="785"/>
      <c r="R121" s="785"/>
      <c r="S121" s="785"/>
      <c r="T121" s="785"/>
      <c r="U121" s="238"/>
      <c r="V121" s="50"/>
      <c r="W121" s="50"/>
      <c r="X121" s="50"/>
      <c r="Y121" s="27"/>
      <c r="Z121" s="27"/>
      <c r="AA121" s="27"/>
    </row>
    <row r="122" spans="2:27" ht="15" customHeight="1">
      <c r="C122" s="3"/>
      <c r="D122" s="1256" t="s">
        <v>2868</v>
      </c>
      <c r="E122" s="1257"/>
      <c r="F122" s="1258"/>
      <c r="G122" s="1259"/>
      <c r="H122" s="1280"/>
      <c r="I122" s="1281"/>
    </row>
    <row r="123" spans="2:27" ht="15" customHeight="1">
      <c r="D123" s="1256" t="s">
        <v>79</v>
      </c>
      <c r="E123" s="1257"/>
      <c r="F123" s="1258"/>
      <c r="G123" s="1259"/>
      <c r="H123" s="1282"/>
      <c r="I123" s="1283"/>
    </row>
    <row r="124" spans="2:27" ht="15" customHeight="1">
      <c r="D124" s="1256" t="s">
        <v>2492</v>
      </c>
      <c r="E124" s="1257"/>
      <c r="F124" s="1258"/>
      <c r="G124" s="1259"/>
      <c r="H124" s="1532"/>
      <c r="I124" s="1533"/>
      <c r="J124" s="808"/>
      <c r="N124" s="50"/>
      <c r="O124" s="50"/>
      <c r="P124" s="50"/>
      <c r="Q124" s="50"/>
      <c r="R124" s="50"/>
      <c r="S124" s="50"/>
      <c r="T124" s="50"/>
      <c r="U124" s="50"/>
      <c r="V124" s="50"/>
      <c r="W124" s="50"/>
      <c r="X124" s="50"/>
      <c r="Y124" s="27"/>
      <c r="Z124" s="27"/>
      <c r="AA124" s="27"/>
    </row>
    <row r="125" spans="2:27" ht="15" customHeight="1">
      <c r="D125" s="1256" t="s">
        <v>2875</v>
      </c>
      <c r="E125" s="1257"/>
      <c r="F125" s="1258"/>
      <c r="G125" s="1383"/>
      <c r="H125" s="1384"/>
      <c r="I125" s="1385"/>
      <c r="J125" s="2" t="s">
        <v>2876</v>
      </c>
    </row>
    <row r="126" spans="2:27" ht="15" customHeight="1">
      <c r="D126" s="1256" t="s">
        <v>349</v>
      </c>
      <c r="E126" s="1257"/>
      <c r="F126" s="1258"/>
      <c r="G126" s="1268"/>
      <c r="H126" s="1269"/>
      <c r="I126" s="1270"/>
      <c r="J126" s="2" t="s">
        <v>2877</v>
      </c>
    </row>
    <row r="127" spans="2:27" ht="15" customHeight="1">
      <c r="D127" s="1284" t="s">
        <v>2878</v>
      </c>
      <c r="E127" s="1285"/>
      <c r="F127" s="1286"/>
      <c r="G127" s="1425" t="str">
        <f>IF(G125="","",ROUNDDOWN(G125*G126,1))</f>
        <v/>
      </c>
      <c r="H127" s="1426"/>
      <c r="I127" s="1427"/>
      <c r="J127" s="2" t="s">
        <v>2876</v>
      </c>
    </row>
    <row r="128" spans="2:27" ht="4.8" customHeight="1"/>
    <row r="129" spans="3:27" ht="15" customHeight="1">
      <c r="C129" s="3" t="s">
        <v>452</v>
      </c>
      <c r="D129" s="1287" t="s">
        <v>3027</v>
      </c>
      <c r="E129" s="1288"/>
      <c r="F129" s="1289"/>
      <c r="G129" s="1290"/>
      <c r="H129" s="1291"/>
      <c r="I129" s="1292"/>
      <c r="L129" s="50"/>
      <c r="M129" s="785"/>
      <c r="N129" s="785"/>
      <c r="P129" s="785"/>
      <c r="Q129" s="785"/>
      <c r="R129" s="785"/>
      <c r="S129" s="785"/>
      <c r="T129" s="785"/>
      <c r="U129" s="238"/>
      <c r="V129" s="50"/>
      <c r="W129" s="50"/>
      <c r="X129" s="50"/>
      <c r="Y129" s="27"/>
      <c r="Z129" s="27"/>
      <c r="AA129" s="27"/>
    </row>
    <row r="130" spans="3:27" ht="15" customHeight="1">
      <c r="C130" s="3"/>
      <c r="D130" s="1256" t="s">
        <v>2868</v>
      </c>
      <c r="E130" s="1257"/>
      <c r="F130" s="1258"/>
      <c r="G130" s="1259"/>
      <c r="H130" s="1280"/>
      <c r="I130" s="1281"/>
    </row>
    <row r="131" spans="3:27" ht="15" customHeight="1">
      <c r="D131" s="1256" t="s">
        <v>79</v>
      </c>
      <c r="E131" s="1257"/>
      <c r="F131" s="1258"/>
      <c r="G131" s="1259"/>
      <c r="H131" s="1282"/>
      <c r="I131" s="1283"/>
    </row>
    <row r="132" spans="3:27" ht="15" customHeight="1">
      <c r="D132" s="1256" t="s">
        <v>2492</v>
      </c>
      <c r="E132" s="1257"/>
      <c r="F132" s="1258"/>
      <c r="G132" s="1259"/>
      <c r="H132" s="1532"/>
      <c r="I132" s="1533"/>
      <c r="J132" s="808"/>
      <c r="N132" s="50"/>
      <c r="O132" s="50"/>
      <c r="P132" s="50"/>
      <c r="Q132" s="50"/>
      <c r="R132" s="50"/>
      <c r="S132" s="50"/>
      <c r="T132" s="50"/>
      <c r="U132" s="50"/>
      <c r="V132" s="50"/>
      <c r="W132" s="50"/>
      <c r="X132" s="50"/>
      <c r="Y132" s="27"/>
      <c r="Z132" s="27"/>
      <c r="AA132" s="27"/>
    </row>
    <row r="133" spans="3:27" ht="15" customHeight="1">
      <c r="D133" s="1256" t="s">
        <v>2875</v>
      </c>
      <c r="E133" s="1257"/>
      <c r="F133" s="1258"/>
      <c r="G133" s="1383"/>
      <c r="H133" s="1384"/>
      <c r="I133" s="1385"/>
      <c r="J133" s="2" t="s">
        <v>2876</v>
      </c>
    </row>
    <row r="134" spans="3:27" ht="15" customHeight="1">
      <c r="D134" s="1256" t="s">
        <v>349</v>
      </c>
      <c r="E134" s="1257"/>
      <c r="F134" s="1258"/>
      <c r="G134" s="1268"/>
      <c r="H134" s="1269"/>
      <c r="I134" s="1270"/>
      <c r="J134" s="2" t="s">
        <v>2877</v>
      </c>
    </row>
    <row r="135" spans="3:27" ht="15" customHeight="1">
      <c r="D135" s="1284" t="s">
        <v>2878</v>
      </c>
      <c r="E135" s="1285"/>
      <c r="F135" s="1286"/>
      <c r="G135" s="1425" t="str">
        <f>IF(G133="","",ROUNDDOWN(G133*G134,1))</f>
        <v/>
      </c>
      <c r="H135" s="1426"/>
      <c r="I135" s="1427"/>
      <c r="J135" s="2" t="s">
        <v>2876</v>
      </c>
    </row>
    <row r="136" spans="3:27" ht="4.8" customHeight="1"/>
    <row r="137" spans="3:27" ht="15" customHeight="1">
      <c r="C137" s="3" t="s">
        <v>2873</v>
      </c>
      <c r="D137" s="1287" t="s">
        <v>3027</v>
      </c>
      <c r="E137" s="1288"/>
      <c r="F137" s="1289"/>
      <c r="G137" s="1290"/>
      <c r="H137" s="1291"/>
      <c r="I137" s="1292"/>
      <c r="L137" s="50"/>
      <c r="M137" s="785"/>
      <c r="N137" s="785"/>
      <c r="P137" s="785"/>
      <c r="Q137" s="785"/>
      <c r="R137" s="785"/>
      <c r="S137" s="785"/>
      <c r="T137" s="785"/>
      <c r="U137" s="238"/>
      <c r="V137" s="50"/>
      <c r="W137" s="50"/>
      <c r="X137" s="50"/>
      <c r="Y137" s="27"/>
      <c r="Z137" s="27"/>
      <c r="AA137" s="27"/>
    </row>
    <row r="138" spans="3:27" ht="15" customHeight="1">
      <c r="C138" s="3"/>
      <c r="D138" s="1256" t="s">
        <v>2868</v>
      </c>
      <c r="E138" s="1257"/>
      <c r="F138" s="1258"/>
      <c r="G138" s="1259"/>
      <c r="H138" s="1280"/>
      <c r="I138" s="1281"/>
    </row>
    <row r="139" spans="3:27" ht="15" customHeight="1">
      <c r="D139" s="1256" t="s">
        <v>79</v>
      </c>
      <c r="E139" s="1257"/>
      <c r="F139" s="1258"/>
      <c r="G139" s="1259"/>
      <c r="H139" s="1282"/>
      <c r="I139" s="1283"/>
    </row>
    <row r="140" spans="3:27" ht="15" customHeight="1">
      <c r="D140" s="1256" t="s">
        <v>2492</v>
      </c>
      <c r="E140" s="1257"/>
      <c r="F140" s="1258"/>
      <c r="G140" s="1259"/>
      <c r="H140" s="1532"/>
      <c r="I140" s="1533"/>
      <c r="J140" s="808"/>
      <c r="N140" s="50"/>
      <c r="O140" s="50"/>
      <c r="P140" s="50"/>
      <c r="Q140" s="50"/>
      <c r="R140" s="50"/>
      <c r="S140" s="50"/>
      <c r="T140" s="50"/>
      <c r="U140" s="50"/>
      <c r="V140" s="50"/>
      <c r="W140" s="50"/>
      <c r="X140" s="50"/>
      <c r="Y140" s="27"/>
      <c r="Z140" s="27"/>
      <c r="AA140" s="27"/>
    </row>
    <row r="141" spans="3:27" ht="15" customHeight="1">
      <c r="D141" s="1256" t="s">
        <v>2875</v>
      </c>
      <c r="E141" s="1257"/>
      <c r="F141" s="1258"/>
      <c r="G141" s="1383"/>
      <c r="H141" s="1384"/>
      <c r="I141" s="1385"/>
      <c r="J141" s="2" t="s">
        <v>2876</v>
      </c>
    </row>
    <row r="142" spans="3:27" ht="15" customHeight="1">
      <c r="D142" s="1256" t="s">
        <v>349</v>
      </c>
      <c r="E142" s="1257"/>
      <c r="F142" s="1258"/>
      <c r="G142" s="1268"/>
      <c r="H142" s="1269"/>
      <c r="I142" s="1270"/>
      <c r="J142" s="2" t="s">
        <v>2877</v>
      </c>
    </row>
    <row r="143" spans="3:27" ht="15" customHeight="1">
      <c r="D143" s="1284" t="s">
        <v>2878</v>
      </c>
      <c r="E143" s="1285"/>
      <c r="F143" s="1286"/>
      <c r="G143" s="1546" t="str">
        <f>IF(G141="","",ROUNDDOWN(G141*G142,1))</f>
        <v/>
      </c>
      <c r="H143" s="1547"/>
      <c r="I143" s="1548"/>
      <c r="J143" s="2" t="s">
        <v>2876</v>
      </c>
    </row>
    <row r="144" spans="3:27" ht="13.5" customHeight="1"/>
    <row r="145" spans="2:27" ht="13.5" customHeight="1"/>
    <row r="146" spans="2:27" ht="18" customHeight="1">
      <c r="B146" s="2" t="s">
        <v>2974</v>
      </c>
      <c r="M146" s="50"/>
    </row>
    <row r="147" spans="2:27" ht="15" customHeight="1">
      <c r="C147" s="3" t="s">
        <v>451</v>
      </c>
      <c r="D147" s="1287" t="s">
        <v>3027</v>
      </c>
      <c r="E147" s="1288"/>
      <c r="F147" s="1289"/>
      <c r="G147" s="1290"/>
      <c r="H147" s="1291"/>
      <c r="I147" s="1292"/>
      <c r="L147" s="50"/>
      <c r="M147" s="785"/>
      <c r="N147" s="785"/>
      <c r="P147" s="785"/>
      <c r="Q147" s="785"/>
      <c r="R147" s="785"/>
      <c r="S147" s="785"/>
      <c r="T147" s="785"/>
      <c r="U147" s="238"/>
      <c r="V147" s="50"/>
      <c r="W147" s="50"/>
      <c r="X147" s="50"/>
      <c r="Y147" s="27"/>
      <c r="Z147" s="27"/>
      <c r="AA147" s="27"/>
    </row>
    <row r="148" spans="2:27" ht="15" customHeight="1">
      <c r="C148" s="3"/>
      <c r="D148" s="1256" t="s">
        <v>2868</v>
      </c>
      <c r="E148" s="1257"/>
      <c r="F148" s="1258"/>
      <c r="G148" s="1259"/>
      <c r="H148" s="1280"/>
      <c r="I148" s="1281"/>
    </row>
    <row r="149" spans="2:27" ht="15" customHeight="1">
      <c r="D149" s="1256" t="s">
        <v>79</v>
      </c>
      <c r="E149" s="1257"/>
      <c r="F149" s="1258"/>
      <c r="G149" s="1259"/>
      <c r="H149" s="1282"/>
      <c r="I149" s="1283"/>
    </row>
    <row r="150" spans="2:27" ht="15" customHeight="1">
      <c r="D150" s="1256" t="s">
        <v>2492</v>
      </c>
      <c r="E150" s="1257"/>
      <c r="F150" s="1258"/>
      <c r="G150" s="1259"/>
      <c r="H150" s="1532"/>
      <c r="I150" s="1533"/>
      <c r="J150" s="808"/>
      <c r="N150" s="50"/>
      <c r="O150" s="50"/>
      <c r="P150" s="50"/>
      <c r="Q150" s="50"/>
      <c r="R150" s="50"/>
      <c r="S150" s="50"/>
      <c r="T150" s="50"/>
      <c r="U150" s="50"/>
      <c r="V150" s="50"/>
      <c r="W150" s="50"/>
      <c r="X150" s="50"/>
      <c r="Y150" s="27"/>
      <c r="Z150" s="27"/>
      <c r="AA150" s="27"/>
    </row>
    <row r="151" spans="2:27" ht="15" customHeight="1">
      <c r="D151" s="1256" t="s">
        <v>2880</v>
      </c>
      <c r="E151" s="1257"/>
      <c r="F151" s="1258"/>
      <c r="G151" s="1383"/>
      <c r="H151" s="1384"/>
      <c r="I151" s="1385"/>
      <c r="J151" s="2" t="s">
        <v>55</v>
      </c>
    </row>
    <row r="152" spans="2:27" ht="15" customHeight="1">
      <c r="D152" s="1256" t="s">
        <v>349</v>
      </c>
      <c r="E152" s="1257"/>
      <c r="F152" s="1258"/>
      <c r="G152" s="1268"/>
      <c r="H152" s="1269"/>
      <c r="I152" s="1270"/>
      <c r="J152" s="2" t="s">
        <v>2877</v>
      </c>
    </row>
    <row r="153" spans="2:27" ht="15" customHeight="1">
      <c r="D153" s="1284" t="s">
        <v>2881</v>
      </c>
      <c r="E153" s="1285"/>
      <c r="F153" s="1286"/>
      <c r="G153" s="1425" t="str">
        <f>IF(G151="","",ROUNDDOWN(G151*G152,1))</f>
        <v/>
      </c>
      <c r="H153" s="1426"/>
      <c r="I153" s="1427"/>
      <c r="J153" s="2" t="s">
        <v>55</v>
      </c>
    </row>
    <row r="154" spans="2:27" ht="13.5" customHeight="1"/>
    <row r="155" spans="2:27" ht="15" customHeight="1">
      <c r="C155" s="3" t="s">
        <v>452</v>
      </c>
      <c r="D155" s="1287" t="s">
        <v>3027</v>
      </c>
      <c r="E155" s="1288"/>
      <c r="F155" s="1289"/>
      <c r="G155" s="1290"/>
      <c r="H155" s="1291"/>
      <c r="I155" s="1292"/>
      <c r="L155" s="50"/>
      <c r="M155" s="785"/>
      <c r="N155" s="785"/>
      <c r="P155" s="785"/>
      <c r="Q155" s="785"/>
      <c r="R155" s="785"/>
      <c r="S155" s="785"/>
      <c r="T155" s="785"/>
      <c r="U155" s="238"/>
      <c r="V155" s="50"/>
      <c r="W155" s="50"/>
      <c r="X155" s="50"/>
      <c r="Y155" s="27"/>
      <c r="Z155" s="27"/>
      <c r="AA155" s="27"/>
    </row>
    <row r="156" spans="2:27" ht="15" customHeight="1">
      <c r="C156" s="3"/>
      <c r="D156" s="1256" t="s">
        <v>2868</v>
      </c>
      <c r="E156" s="1257"/>
      <c r="F156" s="1258"/>
      <c r="G156" s="1259"/>
      <c r="H156" s="1280"/>
      <c r="I156" s="1281"/>
    </row>
    <row r="157" spans="2:27" ht="15" customHeight="1">
      <c r="D157" s="1256" t="s">
        <v>79</v>
      </c>
      <c r="E157" s="1257"/>
      <c r="F157" s="1258"/>
      <c r="G157" s="1259"/>
      <c r="H157" s="1282"/>
      <c r="I157" s="1283"/>
    </row>
    <row r="158" spans="2:27" ht="15" customHeight="1">
      <c r="D158" s="1256" t="s">
        <v>2492</v>
      </c>
      <c r="E158" s="1257"/>
      <c r="F158" s="1258"/>
      <c r="G158" s="1259"/>
      <c r="H158" s="1532"/>
      <c r="I158" s="1533"/>
      <c r="J158" s="808"/>
      <c r="N158" s="50"/>
      <c r="O158" s="50"/>
      <c r="P158" s="50"/>
      <c r="Q158" s="50"/>
      <c r="R158" s="50"/>
      <c r="S158" s="50"/>
      <c r="T158" s="50"/>
      <c r="U158" s="50"/>
      <c r="V158" s="50"/>
      <c r="W158" s="50"/>
      <c r="X158" s="50"/>
      <c r="Y158" s="27"/>
      <c r="Z158" s="27"/>
      <c r="AA158" s="27"/>
    </row>
    <row r="159" spans="2:27" ht="15" customHeight="1">
      <c r="D159" s="1256" t="s">
        <v>2880</v>
      </c>
      <c r="E159" s="1257"/>
      <c r="F159" s="1258"/>
      <c r="G159" s="1383"/>
      <c r="H159" s="1384"/>
      <c r="I159" s="1385"/>
      <c r="J159" s="2" t="s">
        <v>55</v>
      </c>
    </row>
    <row r="160" spans="2:27" ht="15" customHeight="1">
      <c r="D160" s="1256" t="s">
        <v>349</v>
      </c>
      <c r="E160" s="1257"/>
      <c r="F160" s="1258"/>
      <c r="G160" s="1268"/>
      <c r="H160" s="1269"/>
      <c r="I160" s="1270"/>
      <c r="J160" s="2" t="s">
        <v>2877</v>
      </c>
    </row>
    <row r="161" spans="2:27" ht="15" customHeight="1">
      <c r="D161" s="1284" t="s">
        <v>2881</v>
      </c>
      <c r="E161" s="1285"/>
      <c r="F161" s="1286"/>
      <c r="G161" s="1425" t="str">
        <f>IF(G159="","",ROUNDDOWN(G159*G160,1))</f>
        <v/>
      </c>
      <c r="H161" s="1426"/>
      <c r="I161" s="1427"/>
      <c r="J161" s="2" t="s">
        <v>55</v>
      </c>
    </row>
    <row r="162" spans="2:27" ht="13.5" customHeight="1"/>
    <row r="163" spans="2:27" ht="15" customHeight="1">
      <c r="C163" s="3" t="s">
        <v>2873</v>
      </c>
      <c r="D163" s="1287" t="s">
        <v>3027</v>
      </c>
      <c r="E163" s="1288"/>
      <c r="F163" s="1289"/>
      <c r="G163" s="1290"/>
      <c r="H163" s="1291"/>
      <c r="I163" s="1292"/>
      <c r="L163" s="50"/>
      <c r="M163" s="785"/>
      <c r="N163" s="785"/>
      <c r="P163" s="785"/>
      <c r="Q163" s="785"/>
      <c r="R163" s="785"/>
      <c r="S163" s="785"/>
      <c r="T163" s="785"/>
      <c r="U163" s="238"/>
      <c r="V163" s="50"/>
      <c r="W163" s="50"/>
      <c r="X163" s="50"/>
      <c r="Y163" s="27"/>
      <c r="Z163" s="27"/>
      <c r="AA163" s="27"/>
    </row>
    <row r="164" spans="2:27" ht="15" customHeight="1">
      <c r="C164" s="3"/>
      <c r="D164" s="1256" t="s">
        <v>2868</v>
      </c>
      <c r="E164" s="1257"/>
      <c r="F164" s="1258"/>
      <c r="G164" s="1259"/>
      <c r="H164" s="1280"/>
      <c r="I164" s="1281"/>
    </row>
    <row r="165" spans="2:27" ht="15" customHeight="1">
      <c r="D165" s="1256" t="s">
        <v>79</v>
      </c>
      <c r="E165" s="1257"/>
      <c r="F165" s="1258"/>
      <c r="G165" s="1259"/>
      <c r="H165" s="1282"/>
      <c r="I165" s="1283"/>
    </row>
    <row r="166" spans="2:27" ht="15" customHeight="1">
      <c r="D166" s="1256" t="s">
        <v>2492</v>
      </c>
      <c r="E166" s="1257"/>
      <c r="F166" s="1258"/>
      <c r="G166" s="1259"/>
      <c r="H166" s="1532"/>
      <c r="I166" s="1533"/>
      <c r="J166" s="808"/>
      <c r="N166" s="50"/>
      <c r="O166" s="50"/>
      <c r="P166" s="50"/>
      <c r="Q166" s="50"/>
      <c r="R166" s="50"/>
      <c r="S166" s="50"/>
      <c r="T166" s="50"/>
      <c r="U166" s="50"/>
      <c r="V166" s="50"/>
      <c r="W166" s="50"/>
      <c r="X166" s="50"/>
      <c r="Y166" s="27"/>
      <c r="Z166" s="27"/>
      <c r="AA166" s="27"/>
    </row>
    <row r="167" spans="2:27" ht="15" customHeight="1">
      <c r="D167" s="1256" t="s">
        <v>2880</v>
      </c>
      <c r="E167" s="1257"/>
      <c r="F167" s="1258"/>
      <c r="G167" s="1383"/>
      <c r="H167" s="1384"/>
      <c r="I167" s="1385"/>
      <c r="J167" s="2" t="s">
        <v>55</v>
      </c>
    </row>
    <row r="168" spans="2:27" ht="15" customHeight="1">
      <c r="D168" s="1256" t="s">
        <v>349</v>
      </c>
      <c r="E168" s="1257"/>
      <c r="F168" s="1258"/>
      <c r="G168" s="1268"/>
      <c r="H168" s="1269"/>
      <c r="I168" s="1270"/>
      <c r="J168" s="2" t="s">
        <v>2877</v>
      </c>
    </row>
    <row r="169" spans="2:27" ht="15" customHeight="1">
      <c r="D169" s="1284" t="s">
        <v>2881</v>
      </c>
      <c r="E169" s="1285"/>
      <c r="F169" s="1286"/>
      <c r="G169" s="1425" t="str">
        <f>IF(G167="","",ROUNDDOWN(G167*G168,1))</f>
        <v/>
      </c>
      <c r="H169" s="1426"/>
      <c r="I169" s="1427"/>
      <c r="J169" s="2" t="s">
        <v>55</v>
      </c>
    </row>
    <row r="170" spans="2:27" ht="13.5" customHeight="1"/>
    <row r="171" spans="2:27" ht="13.5" hidden="1" customHeight="1"/>
    <row r="172" spans="2:27" ht="18" customHeight="1">
      <c r="B172" s="2" t="s">
        <v>2975</v>
      </c>
      <c r="M172" s="50"/>
    </row>
    <row r="173" spans="2:27" ht="15" customHeight="1">
      <c r="C173" s="3" t="s">
        <v>451</v>
      </c>
      <c r="D173" s="1287" t="s">
        <v>3027</v>
      </c>
      <c r="E173" s="1288"/>
      <c r="F173" s="1289"/>
      <c r="G173" s="1290"/>
      <c r="H173" s="1291"/>
      <c r="I173" s="1292"/>
      <c r="L173" s="50"/>
      <c r="M173" s="785"/>
      <c r="N173" s="785"/>
      <c r="P173" s="785"/>
      <c r="Q173" s="785"/>
      <c r="R173" s="785"/>
      <c r="S173" s="785"/>
      <c r="T173" s="785"/>
      <c r="U173" s="238"/>
      <c r="V173" s="50"/>
      <c r="W173" s="50"/>
      <c r="X173" s="50"/>
      <c r="Y173" s="27"/>
      <c r="Z173" s="27"/>
      <c r="AA173" s="27"/>
    </row>
    <row r="174" spans="2:27" ht="15" customHeight="1">
      <c r="C174" s="3"/>
      <c r="D174" s="1256" t="s">
        <v>2868</v>
      </c>
      <c r="E174" s="1257"/>
      <c r="F174" s="1258"/>
      <c r="G174" s="1259"/>
      <c r="H174" s="1280"/>
      <c r="I174" s="1281"/>
    </row>
    <row r="175" spans="2:27" ht="15" customHeight="1">
      <c r="D175" s="1256" t="s">
        <v>79</v>
      </c>
      <c r="E175" s="1257"/>
      <c r="F175" s="1258"/>
      <c r="G175" s="1259"/>
      <c r="H175" s="1282"/>
      <c r="I175" s="1283"/>
    </row>
    <row r="176" spans="2:27" ht="15" customHeight="1">
      <c r="D176" s="1256" t="s">
        <v>2492</v>
      </c>
      <c r="E176" s="1257"/>
      <c r="F176" s="1258"/>
      <c r="G176" s="1259"/>
      <c r="H176" s="1532"/>
      <c r="I176" s="1533"/>
      <c r="J176" s="808"/>
      <c r="N176" s="50"/>
      <c r="O176" s="50"/>
      <c r="P176" s="50"/>
      <c r="Q176" s="50"/>
      <c r="R176" s="50"/>
      <c r="S176" s="50"/>
      <c r="T176" s="50"/>
      <c r="U176" s="50"/>
      <c r="V176" s="50"/>
      <c r="W176" s="50"/>
      <c r="X176" s="50"/>
      <c r="Y176" s="27"/>
      <c r="Z176" s="27"/>
      <c r="AA176" s="27"/>
    </row>
    <row r="177" spans="3:27" ht="15" customHeight="1">
      <c r="D177" s="305" t="s">
        <v>367</v>
      </c>
      <c r="E177" s="306"/>
      <c r="F177" s="307"/>
      <c r="G177" s="1259"/>
      <c r="H177" s="1282"/>
      <c r="I177" s="1283"/>
    </row>
    <row r="178" spans="3:27" ht="15" customHeight="1">
      <c r="D178" s="1256" t="s">
        <v>2883</v>
      </c>
      <c r="E178" s="1257"/>
      <c r="F178" s="1258"/>
      <c r="G178" s="1265"/>
      <c r="H178" s="1266"/>
      <c r="I178" s="1267"/>
      <c r="J178" s="2" t="s">
        <v>55</v>
      </c>
      <c r="M178" s="90" t="s">
        <v>2884</v>
      </c>
    </row>
    <row r="179" spans="3:27" ht="15" customHeight="1">
      <c r="D179" s="1256" t="s">
        <v>349</v>
      </c>
      <c r="E179" s="1257"/>
      <c r="F179" s="1258"/>
      <c r="G179" s="1265"/>
      <c r="H179" s="1266"/>
      <c r="I179" s="1267"/>
      <c r="J179" s="2" t="s">
        <v>2877</v>
      </c>
      <c r="M179" s="90" t="s">
        <v>2885</v>
      </c>
    </row>
    <row r="180" spans="3:27" ht="15" customHeight="1">
      <c r="D180" s="1284" t="s">
        <v>2886</v>
      </c>
      <c r="E180" s="1285"/>
      <c r="F180" s="1286"/>
      <c r="G180" s="1249" t="str">
        <f>IF(G178="","",ROUNDDOWN(G178*G179,2))</f>
        <v/>
      </c>
      <c r="H180" s="1250"/>
      <c r="I180" s="1251"/>
      <c r="J180" s="2" t="s">
        <v>55</v>
      </c>
      <c r="M180" s="90" t="s">
        <v>2887</v>
      </c>
    </row>
    <row r="181" spans="3:27" ht="4.8" customHeight="1"/>
    <row r="182" spans="3:27" ht="15" customHeight="1">
      <c r="C182" s="3" t="s">
        <v>452</v>
      </c>
      <c r="D182" s="1287" t="s">
        <v>3027</v>
      </c>
      <c r="E182" s="1288"/>
      <c r="F182" s="1289"/>
      <c r="G182" s="1290"/>
      <c r="H182" s="1291"/>
      <c r="I182" s="1292"/>
      <c r="L182" s="50"/>
      <c r="M182" s="785"/>
      <c r="N182" s="785"/>
      <c r="P182" s="785"/>
      <c r="Q182" s="785"/>
      <c r="R182" s="785"/>
      <c r="S182" s="785"/>
      <c r="T182" s="785"/>
      <c r="U182" s="238"/>
      <c r="V182" s="50"/>
      <c r="W182" s="50"/>
      <c r="X182" s="50"/>
      <c r="Y182" s="27"/>
      <c r="Z182" s="27"/>
      <c r="AA182" s="27"/>
    </row>
    <row r="183" spans="3:27" ht="15" customHeight="1">
      <c r="C183" s="3"/>
      <c r="D183" s="1256" t="s">
        <v>2868</v>
      </c>
      <c r="E183" s="1257"/>
      <c r="F183" s="1258"/>
      <c r="G183" s="1259"/>
      <c r="H183" s="1280"/>
      <c r="I183" s="1281"/>
    </row>
    <row r="184" spans="3:27" ht="15" customHeight="1">
      <c r="D184" s="1256" t="s">
        <v>79</v>
      </c>
      <c r="E184" s="1257"/>
      <c r="F184" s="1258"/>
      <c r="G184" s="1259"/>
      <c r="H184" s="1282"/>
      <c r="I184" s="1283"/>
    </row>
    <row r="185" spans="3:27" ht="15" customHeight="1">
      <c r="D185" s="1256" t="s">
        <v>2492</v>
      </c>
      <c r="E185" s="1257"/>
      <c r="F185" s="1258"/>
      <c r="G185" s="1259"/>
      <c r="H185" s="1532"/>
      <c r="I185" s="1533"/>
      <c r="J185" s="808"/>
      <c r="N185" s="50"/>
      <c r="O185" s="50"/>
      <c r="P185" s="50"/>
      <c r="Q185" s="50"/>
      <c r="R185" s="50"/>
      <c r="S185" s="50"/>
      <c r="T185" s="50"/>
      <c r="U185" s="50"/>
      <c r="V185" s="50"/>
      <c r="W185" s="50"/>
      <c r="X185" s="50"/>
      <c r="Y185" s="27"/>
      <c r="Z185" s="27"/>
      <c r="AA185" s="27"/>
    </row>
    <row r="186" spans="3:27" ht="15" customHeight="1">
      <c r="D186" s="305" t="s">
        <v>367</v>
      </c>
      <c r="E186" s="306"/>
      <c r="F186" s="307"/>
      <c r="G186" s="1259"/>
      <c r="H186" s="1282"/>
      <c r="I186" s="1283"/>
    </row>
    <row r="187" spans="3:27" ht="15" customHeight="1">
      <c r="D187" s="1256" t="s">
        <v>2883</v>
      </c>
      <c r="E187" s="1257"/>
      <c r="F187" s="1258"/>
      <c r="G187" s="1265"/>
      <c r="H187" s="1266"/>
      <c r="I187" s="1267"/>
      <c r="J187" s="2" t="s">
        <v>55</v>
      </c>
    </row>
    <row r="188" spans="3:27" ht="15" customHeight="1">
      <c r="D188" s="1256" t="s">
        <v>349</v>
      </c>
      <c r="E188" s="1257"/>
      <c r="F188" s="1258"/>
      <c r="G188" s="1265"/>
      <c r="H188" s="1266"/>
      <c r="I188" s="1267"/>
      <c r="J188" s="2" t="s">
        <v>2877</v>
      </c>
    </row>
    <row r="189" spans="3:27" ht="15" customHeight="1">
      <c r="D189" s="1284" t="s">
        <v>2886</v>
      </c>
      <c r="E189" s="1285"/>
      <c r="F189" s="1286"/>
      <c r="G189" s="1249" t="str">
        <f>IF(G187="","",ROUNDDOWN(G187*G188,2))</f>
        <v/>
      </c>
      <c r="H189" s="1250"/>
      <c r="I189" s="1251"/>
      <c r="J189" s="2" t="s">
        <v>55</v>
      </c>
    </row>
    <row r="190" spans="3:27" ht="4.8" customHeight="1"/>
    <row r="191" spans="3:27" ht="15" customHeight="1">
      <c r="C191" s="3" t="s">
        <v>2873</v>
      </c>
      <c r="D191" s="1287" t="s">
        <v>3027</v>
      </c>
      <c r="E191" s="1288"/>
      <c r="F191" s="1289"/>
      <c r="G191" s="1290"/>
      <c r="H191" s="1291"/>
      <c r="I191" s="1292"/>
      <c r="L191" s="50"/>
      <c r="M191" s="785"/>
      <c r="N191" s="785"/>
      <c r="P191" s="785"/>
      <c r="Q191" s="785"/>
      <c r="R191" s="785"/>
      <c r="S191" s="785"/>
      <c r="T191" s="785"/>
      <c r="U191" s="238"/>
      <c r="V191" s="50"/>
      <c r="W191" s="50"/>
      <c r="X191" s="50"/>
      <c r="Y191" s="27"/>
      <c r="Z191" s="27"/>
      <c r="AA191" s="27"/>
    </row>
    <row r="192" spans="3:27" ht="15" customHeight="1">
      <c r="C192" s="3"/>
      <c r="D192" s="1256" t="s">
        <v>2868</v>
      </c>
      <c r="E192" s="1257"/>
      <c r="F192" s="1258"/>
      <c r="G192" s="1259"/>
      <c r="H192" s="1280"/>
      <c r="I192" s="1281"/>
    </row>
    <row r="193" spans="2:27" ht="15" customHeight="1">
      <c r="D193" s="1256" t="s">
        <v>79</v>
      </c>
      <c r="E193" s="1257"/>
      <c r="F193" s="1258"/>
      <c r="G193" s="1259"/>
      <c r="H193" s="1282"/>
      <c r="I193" s="1283"/>
    </row>
    <row r="194" spans="2:27" ht="15" customHeight="1">
      <c r="D194" s="1256" t="s">
        <v>2492</v>
      </c>
      <c r="E194" s="1257"/>
      <c r="F194" s="1258"/>
      <c r="G194" s="1259"/>
      <c r="H194" s="1532"/>
      <c r="I194" s="1533"/>
      <c r="J194" s="808"/>
      <c r="N194" s="50"/>
      <c r="O194" s="50"/>
      <c r="P194" s="50"/>
      <c r="Q194" s="50"/>
      <c r="R194" s="50"/>
      <c r="S194" s="50"/>
      <c r="T194" s="50"/>
      <c r="U194" s="50"/>
      <c r="V194" s="50"/>
      <c r="W194" s="50"/>
      <c r="X194" s="50"/>
      <c r="Y194" s="27"/>
      <c r="Z194" s="27"/>
      <c r="AA194" s="27"/>
    </row>
    <row r="195" spans="2:27" ht="15" customHeight="1">
      <c r="D195" s="305" t="s">
        <v>367</v>
      </c>
      <c r="E195" s="306"/>
      <c r="F195" s="307"/>
      <c r="G195" s="1259"/>
      <c r="H195" s="1282"/>
      <c r="I195" s="1283"/>
    </row>
    <row r="196" spans="2:27" ht="15" customHeight="1">
      <c r="D196" s="1256" t="s">
        <v>2883</v>
      </c>
      <c r="E196" s="1257"/>
      <c r="F196" s="1258"/>
      <c r="G196" s="1265"/>
      <c r="H196" s="1266"/>
      <c r="I196" s="1267"/>
      <c r="J196" s="2" t="s">
        <v>55</v>
      </c>
    </row>
    <row r="197" spans="2:27" ht="15" customHeight="1">
      <c r="D197" s="1256" t="s">
        <v>349</v>
      </c>
      <c r="E197" s="1257"/>
      <c r="F197" s="1258"/>
      <c r="G197" s="1265"/>
      <c r="H197" s="1266"/>
      <c r="I197" s="1267"/>
      <c r="J197" s="2" t="s">
        <v>2877</v>
      </c>
    </row>
    <row r="198" spans="2:27" ht="15" customHeight="1">
      <c r="D198" s="1284" t="s">
        <v>2886</v>
      </c>
      <c r="E198" s="1285"/>
      <c r="F198" s="1286"/>
      <c r="G198" s="1249" t="str">
        <f>IF(G196="","",ROUNDDOWN(G196*G197,2))</f>
        <v/>
      </c>
      <c r="H198" s="1250"/>
      <c r="I198" s="1251"/>
      <c r="J198" s="2" t="s">
        <v>55</v>
      </c>
    </row>
    <row r="199" spans="2:27" ht="7.8" customHeight="1"/>
    <row r="200" spans="2:27" ht="13.5" hidden="1" customHeight="1">
      <c r="D200" s="11"/>
      <c r="E200" s="11"/>
      <c r="F200" s="11"/>
    </row>
    <row r="201" spans="2:27" ht="18" customHeight="1">
      <c r="B201" s="2" t="s">
        <v>2976</v>
      </c>
      <c r="M201" s="50"/>
    </row>
    <row r="202" spans="2:27" ht="15" customHeight="1">
      <c r="C202" s="3" t="s">
        <v>451</v>
      </c>
      <c r="D202" s="1287" t="s">
        <v>3027</v>
      </c>
      <c r="E202" s="1288"/>
      <c r="F202" s="1289"/>
      <c r="G202" s="1290"/>
      <c r="H202" s="1291"/>
      <c r="I202" s="1292"/>
      <c r="L202" s="50"/>
      <c r="M202" s="785"/>
      <c r="N202" s="785"/>
      <c r="P202" s="785"/>
      <c r="Q202" s="785"/>
      <c r="R202" s="785"/>
      <c r="S202" s="785"/>
      <c r="T202" s="785"/>
      <c r="U202" s="238"/>
      <c r="V202" s="50"/>
      <c r="W202" s="50"/>
      <c r="X202" s="50"/>
      <c r="Y202" s="27"/>
      <c r="Z202" s="27"/>
      <c r="AA202" s="27"/>
    </row>
    <row r="203" spans="2:27" ht="15" customHeight="1">
      <c r="C203" s="3"/>
      <c r="D203" s="1256" t="s">
        <v>2868</v>
      </c>
      <c r="E203" s="1257"/>
      <c r="F203" s="1258"/>
      <c r="G203" s="1259"/>
      <c r="H203" s="1280"/>
      <c r="I203" s="1281"/>
    </row>
    <row r="204" spans="2:27" ht="15" customHeight="1">
      <c r="D204" s="1256" t="s">
        <v>79</v>
      </c>
      <c r="E204" s="1257"/>
      <c r="F204" s="1258"/>
      <c r="G204" s="1259"/>
      <c r="H204" s="1282"/>
      <c r="I204" s="1283"/>
    </row>
    <row r="205" spans="2:27" ht="15" customHeight="1">
      <c r="D205" s="1256" t="s">
        <v>2492</v>
      </c>
      <c r="E205" s="1257"/>
      <c r="F205" s="1258"/>
      <c r="G205" s="1259"/>
      <c r="H205" s="1532"/>
      <c r="I205" s="1533"/>
      <c r="J205" s="808"/>
      <c r="N205" s="50"/>
      <c r="O205" s="50"/>
      <c r="P205" s="50"/>
      <c r="Q205" s="50"/>
      <c r="R205" s="50"/>
      <c r="S205" s="50"/>
      <c r="T205" s="50"/>
      <c r="U205" s="50"/>
      <c r="V205" s="50"/>
      <c r="W205" s="50"/>
      <c r="X205" s="50"/>
      <c r="Y205" s="27"/>
      <c r="Z205" s="27"/>
      <c r="AA205" s="27"/>
    </row>
    <row r="206" spans="2:27" ht="15" customHeight="1">
      <c r="D206" s="1256" t="s">
        <v>374</v>
      </c>
      <c r="E206" s="1257"/>
      <c r="F206" s="1258"/>
      <c r="G206" s="1458"/>
      <c r="H206" s="1459"/>
      <c r="I206" s="1460"/>
      <c r="M206" s="50" t="s">
        <v>2740</v>
      </c>
    </row>
    <row r="207" spans="2:27" ht="15" customHeight="1">
      <c r="D207" s="1256" t="s">
        <v>2977</v>
      </c>
      <c r="E207" s="1257"/>
      <c r="F207" s="1258"/>
      <c r="G207" s="1383"/>
      <c r="H207" s="1384"/>
      <c r="I207" s="1385"/>
      <c r="J207" s="2" t="s">
        <v>55</v>
      </c>
    </row>
    <row r="208" spans="2:27" ht="15" customHeight="1">
      <c r="D208" s="1256" t="s">
        <v>349</v>
      </c>
      <c r="E208" s="1257"/>
      <c r="F208" s="1258"/>
      <c r="G208" s="1268"/>
      <c r="H208" s="1269"/>
      <c r="I208" s="1270"/>
      <c r="J208" s="2" t="s">
        <v>2877</v>
      </c>
    </row>
    <row r="209" spans="3:27" ht="15" customHeight="1">
      <c r="D209" s="1256" t="s">
        <v>2978</v>
      </c>
      <c r="E209" s="1257"/>
      <c r="F209" s="1258"/>
      <c r="G209" s="1519" t="str">
        <f>IF(G207="","",ROUNDDOWN(G207*G208,1))</f>
        <v/>
      </c>
      <c r="H209" s="1520"/>
      <c r="I209" s="1521"/>
      <c r="J209" s="2" t="s">
        <v>55</v>
      </c>
    </row>
    <row r="210" spans="3:27" ht="15" customHeight="1">
      <c r="D210" s="1246" t="s">
        <v>2979</v>
      </c>
      <c r="E210" s="1247"/>
      <c r="F210" s="1248"/>
      <c r="G210" s="1534"/>
      <c r="H210" s="1535"/>
      <c r="I210" s="1536"/>
      <c r="M210" s="50" t="s">
        <v>2740</v>
      </c>
    </row>
    <row r="211" spans="3:27" ht="13.5" customHeight="1">
      <c r="M211" s="1389" t="s">
        <v>2980</v>
      </c>
    </row>
    <row r="212" spans="3:27" ht="15" customHeight="1">
      <c r="C212" s="3" t="s">
        <v>452</v>
      </c>
      <c r="D212" s="1274" t="s">
        <v>2868</v>
      </c>
      <c r="E212" s="1275"/>
      <c r="F212" s="1276"/>
      <c r="G212" s="1277"/>
      <c r="H212" s="1278"/>
      <c r="I212" s="1279"/>
      <c r="M212" s="1389"/>
    </row>
    <row r="213" spans="3:27" ht="15" customHeight="1">
      <c r="D213" s="1256" t="s">
        <v>79</v>
      </c>
      <c r="E213" s="1257"/>
      <c r="F213" s="1258"/>
      <c r="G213" s="1259"/>
      <c r="H213" s="1282"/>
      <c r="I213" s="1283"/>
    </row>
    <row r="214" spans="3:27" ht="15" customHeight="1">
      <c r="D214" s="1256" t="s">
        <v>2492</v>
      </c>
      <c r="E214" s="1257"/>
      <c r="F214" s="1258"/>
      <c r="G214" s="1259"/>
      <c r="H214" s="1532"/>
      <c r="I214" s="1533"/>
      <c r="J214" s="808"/>
      <c r="N214" s="50"/>
      <c r="O214" s="50"/>
      <c r="P214" s="50"/>
      <c r="Q214" s="50"/>
      <c r="R214" s="50"/>
      <c r="S214" s="50"/>
      <c r="T214" s="50"/>
      <c r="U214" s="50"/>
      <c r="V214" s="50"/>
      <c r="W214" s="50"/>
      <c r="X214" s="50"/>
      <c r="Y214" s="27"/>
      <c r="Z214" s="27"/>
      <c r="AA214" s="27"/>
    </row>
    <row r="215" spans="3:27" ht="15" customHeight="1">
      <c r="D215" s="1256" t="s">
        <v>374</v>
      </c>
      <c r="E215" s="1257"/>
      <c r="F215" s="1258"/>
      <c r="G215" s="1458"/>
      <c r="H215" s="1459"/>
      <c r="I215" s="1460"/>
      <c r="M215" s="50" t="s">
        <v>2740</v>
      </c>
    </row>
    <row r="216" spans="3:27" ht="15" customHeight="1">
      <c r="D216" s="1256" t="s">
        <v>2977</v>
      </c>
      <c r="E216" s="1257"/>
      <c r="F216" s="1258"/>
      <c r="G216" s="1383"/>
      <c r="H216" s="1384"/>
      <c r="I216" s="1385"/>
      <c r="J216" s="2" t="s">
        <v>55</v>
      </c>
    </row>
    <row r="217" spans="3:27" ht="15" customHeight="1">
      <c r="D217" s="1256" t="s">
        <v>349</v>
      </c>
      <c r="E217" s="1257"/>
      <c r="F217" s="1258"/>
      <c r="G217" s="1268"/>
      <c r="H217" s="1269"/>
      <c r="I217" s="1270"/>
      <c r="J217" s="2" t="s">
        <v>2877</v>
      </c>
    </row>
    <row r="218" spans="3:27" ht="15" customHeight="1">
      <c r="D218" s="1256" t="s">
        <v>2978</v>
      </c>
      <c r="E218" s="1257"/>
      <c r="F218" s="1258"/>
      <c r="G218" s="1519" t="str">
        <f>IF(G216="","",ROUNDDOWN(G216*G217,1))</f>
        <v/>
      </c>
      <c r="H218" s="1520"/>
      <c r="I218" s="1521"/>
      <c r="J218" s="2" t="s">
        <v>55</v>
      </c>
    </row>
    <row r="219" spans="3:27" ht="15" customHeight="1">
      <c r="D219" s="1246" t="s">
        <v>2979</v>
      </c>
      <c r="E219" s="1247"/>
      <c r="F219" s="1248"/>
      <c r="G219" s="1534"/>
      <c r="H219" s="1535"/>
      <c r="I219" s="1536"/>
      <c r="M219" s="50" t="s">
        <v>2740</v>
      </c>
    </row>
    <row r="220" spans="3:27" ht="13.5" customHeight="1">
      <c r="M220" s="1389" t="s">
        <v>2980</v>
      </c>
    </row>
    <row r="221" spans="3:27" ht="15" customHeight="1">
      <c r="C221" s="3" t="s">
        <v>2873</v>
      </c>
      <c r="D221" s="1274" t="s">
        <v>2868</v>
      </c>
      <c r="E221" s="1275"/>
      <c r="F221" s="1276"/>
      <c r="G221" s="1277"/>
      <c r="H221" s="1278"/>
      <c r="I221" s="1279"/>
      <c r="M221" s="1389"/>
    </row>
    <row r="222" spans="3:27" ht="15" customHeight="1">
      <c r="D222" s="1256" t="s">
        <v>79</v>
      </c>
      <c r="E222" s="1257"/>
      <c r="F222" s="1258"/>
      <c r="G222" s="1259"/>
      <c r="H222" s="1282"/>
      <c r="I222" s="1283"/>
    </row>
    <row r="223" spans="3:27" ht="15" customHeight="1">
      <c r="D223" s="1256" t="s">
        <v>2492</v>
      </c>
      <c r="E223" s="1257"/>
      <c r="F223" s="1258"/>
      <c r="G223" s="1259"/>
      <c r="H223" s="1532"/>
      <c r="I223" s="1533"/>
      <c r="J223" s="808"/>
      <c r="N223" s="50"/>
      <c r="O223" s="50"/>
      <c r="P223" s="50"/>
      <c r="Q223" s="50"/>
      <c r="R223" s="50"/>
      <c r="S223" s="50"/>
      <c r="T223" s="50"/>
      <c r="U223" s="50"/>
      <c r="V223" s="50"/>
      <c r="W223" s="50"/>
      <c r="X223" s="50"/>
      <c r="Y223" s="27"/>
      <c r="Z223" s="27"/>
      <c r="AA223" s="27"/>
    </row>
    <row r="224" spans="3:27" ht="15" customHeight="1">
      <c r="D224" s="1256" t="s">
        <v>374</v>
      </c>
      <c r="E224" s="1257"/>
      <c r="F224" s="1258"/>
      <c r="G224" s="1458"/>
      <c r="H224" s="1459"/>
      <c r="I224" s="1460"/>
      <c r="M224" s="50" t="s">
        <v>2740</v>
      </c>
    </row>
    <row r="225" spans="3:13" ht="15" customHeight="1">
      <c r="D225" s="1256" t="s">
        <v>2977</v>
      </c>
      <c r="E225" s="1257"/>
      <c r="F225" s="1258"/>
      <c r="G225" s="1383"/>
      <c r="H225" s="1384"/>
      <c r="I225" s="1385"/>
      <c r="J225" s="2" t="s">
        <v>55</v>
      </c>
    </row>
    <row r="226" spans="3:13" ht="15" customHeight="1">
      <c r="D226" s="1256" t="s">
        <v>349</v>
      </c>
      <c r="E226" s="1257"/>
      <c r="F226" s="1258"/>
      <c r="G226" s="1268"/>
      <c r="H226" s="1269"/>
      <c r="I226" s="1270"/>
      <c r="J226" s="2" t="s">
        <v>2877</v>
      </c>
    </row>
    <row r="227" spans="3:13" ht="15" customHeight="1">
      <c r="D227" s="1256" t="s">
        <v>2978</v>
      </c>
      <c r="E227" s="1257"/>
      <c r="F227" s="1258"/>
      <c r="G227" s="1519" t="str">
        <f>IF(G225="","",ROUNDDOWN(G225*G226,1))</f>
        <v/>
      </c>
      <c r="H227" s="1520"/>
      <c r="I227" s="1521"/>
      <c r="J227" s="2" t="s">
        <v>55</v>
      </c>
    </row>
    <row r="228" spans="3:13" ht="15" customHeight="1">
      <c r="D228" s="1246" t="s">
        <v>2979</v>
      </c>
      <c r="E228" s="1247"/>
      <c r="F228" s="1248"/>
      <c r="G228" s="1534"/>
      <c r="H228" s="1535"/>
      <c r="I228" s="1536"/>
      <c r="M228" s="50" t="s">
        <v>2740</v>
      </c>
    </row>
    <row r="229" spans="3:13" ht="13.5" customHeight="1">
      <c r="D229" s="36" t="s">
        <v>2981</v>
      </c>
      <c r="M229" s="1389" t="s">
        <v>2980</v>
      </c>
    </row>
    <row r="230" spans="3:13" ht="13.5" customHeight="1">
      <c r="M230" s="1389"/>
    </row>
    <row r="231" spans="3:13">
      <c r="C231" s="2" t="s">
        <v>86</v>
      </c>
      <c r="G231" s="36"/>
      <c r="H231" s="36"/>
    </row>
    <row r="232" spans="3:13">
      <c r="C232" s="10" t="s">
        <v>82</v>
      </c>
      <c r="D232" s="2" t="s">
        <v>2982</v>
      </c>
      <c r="G232" s="36" t="s">
        <v>2983</v>
      </c>
      <c r="H232" s="36"/>
    </row>
    <row r="233" spans="3:13">
      <c r="C233" s="143"/>
      <c r="D233" s="35"/>
      <c r="E233" s="35"/>
      <c r="F233" s="35"/>
      <c r="G233" s="35"/>
      <c r="H233" s="35"/>
    </row>
    <row r="234" spans="3:13">
      <c r="C234" s="143" t="s">
        <v>82</v>
      </c>
      <c r="D234" s="35" t="s">
        <v>83</v>
      </c>
      <c r="E234" s="35"/>
      <c r="F234" s="35"/>
      <c r="G234" s="35" t="s">
        <v>3119</v>
      </c>
      <c r="H234" s="35"/>
      <c r="I234" s="35"/>
      <c r="J234" s="35"/>
    </row>
    <row r="235" spans="3:13">
      <c r="C235" s="143" t="s">
        <v>82</v>
      </c>
      <c r="D235" s="35" t="s">
        <v>85</v>
      </c>
      <c r="E235" s="35"/>
      <c r="F235" s="35"/>
      <c r="G235" s="35" t="s">
        <v>2450</v>
      </c>
      <c r="H235" s="35"/>
      <c r="I235" s="35"/>
      <c r="J235" s="35"/>
    </row>
    <row r="236" spans="3:13" ht="11.25" customHeight="1">
      <c r="C236" s="143" t="s">
        <v>82</v>
      </c>
      <c r="D236" s="35" t="s">
        <v>84</v>
      </c>
      <c r="E236" s="35"/>
      <c r="F236" s="35"/>
      <c r="G236" s="35" t="s">
        <v>2451</v>
      </c>
      <c r="H236" s="35"/>
      <c r="I236" s="35"/>
      <c r="J236" s="35"/>
    </row>
    <row r="237" spans="3:13">
      <c r="C237" s="143" t="s">
        <v>82</v>
      </c>
      <c r="D237" s="35" t="s">
        <v>487</v>
      </c>
      <c r="E237" s="35"/>
      <c r="F237" s="35"/>
      <c r="G237" s="35" t="s">
        <v>122</v>
      </c>
      <c r="H237" s="35"/>
      <c r="I237" s="35"/>
      <c r="J237" s="35"/>
    </row>
    <row r="238" spans="3:13">
      <c r="C238" s="143" t="s">
        <v>82</v>
      </c>
      <c r="D238" s="35" t="s">
        <v>405</v>
      </c>
      <c r="E238" s="35"/>
      <c r="F238" s="35"/>
      <c r="G238" s="35" t="s">
        <v>123</v>
      </c>
      <c r="H238" s="35"/>
      <c r="I238" s="35"/>
      <c r="J238" s="35"/>
    </row>
    <row r="239" spans="3:13">
      <c r="C239" s="152" t="s">
        <v>82</v>
      </c>
      <c r="D239" s="35" t="s">
        <v>3128</v>
      </c>
      <c r="E239" s="35"/>
      <c r="F239" s="35"/>
      <c r="G239" s="35" t="s">
        <v>124</v>
      </c>
      <c r="H239" s="35"/>
      <c r="I239" s="35"/>
      <c r="J239" s="35"/>
    </row>
    <row r="240" spans="3:13">
      <c r="C240" s="143"/>
      <c r="D240" s="91" t="s">
        <v>2984</v>
      </c>
      <c r="E240" s="35"/>
      <c r="F240" s="35"/>
      <c r="G240" s="35"/>
      <c r="H240" s="36"/>
      <c r="I240" s="36"/>
      <c r="J240" s="36"/>
    </row>
    <row r="241" spans="2:16" hidden="1">
      <c r="G241" s="36"/>
      <c r="H241" s="36"/>
      <c r="I241" s="36"/>
      <c r="J241" s="36"/>
    </row>
    <row r="242" spans="2:16">
      <c r="G242" s="36"/>
      <c r="H242" s="36"/>
      <c r="I242" s="36"/>
      <c r="J242" s="36"/>
    </row>
    <row r="243" spans="2:16" s="36" customFormat="1">
      <c r="B243" s="153" t="s">
        <v>489</v>
      </c>
      <c r="C243" s="143"/>
      <c r="D243" s="91"/>
      <c r="E243" s="35"/>
      <c r="F243" s="35"/>
      <c r="G243" s="35"/>
    </row>
    <row r="244" spans="2:16" s="36" customFormat="1" ht="18" customHeight="1">
      <c r="B244" s="36" t="s">
        <v>2985</v>
      </c>
    </row>
    <row r="245" spans="2:16" ht="18" customHeight="1">
      <c r="D245" s="1032" t="s">
        <v>408</v>
      </c>
      <c r="E245" s="1032"/>
      <c r="F245" s="11"/>
      <c r="G245" s="1478"/>
      <c r="H245" s="1478"/>
      <c r="I245" s="1478"/>
      <c r="M245" s="50" t="s">
        <v>2740</v>
      </c>
    </row>
    <row r="246" spans="2:16" ht="7.5" customHeight="1">
      <c r="D246" s="11"/>
      <c r="E246" s="11"/>
      <c r="F246" s="11"/>
      <c r="N246" s="1406" t="s">
        <v>2986</v>
      </c>
      <c r="O246" s="1406"/>
      <c r="P246" s="1406"/>
    </row>
    <row r="247" spans="2:16" ht="7.5" customHeight="1">
      <c r="D247" s="11"/>
      <c r="E247" s="11"/>
      <c r="F247" s="11"/>
      <c r="N247" s="1406"/>
      <c r="O247" s="1406"/>
      <c r="P247" s="1406"/>
    </row>
    <row r="248" spans="2:16" ht="18" customHeight="1">
      <c r="B248" s="2" t="s">
        <v>2987</v>
      </c>
      <c r="M248" s="50"/>
      <c r="N248" s="50" t="s">
        <v>2988</v>
      </c>
    </row>
    <row r="249" spans="2:16" ht="17.100000000000001" customHeight="1">
      <c r="D249" s="1479" t="s">
        <v>382</v>
      </c>
      <c r="E249" s="1480"/>
      <c r="F249" s="1481"/>
      <c r="G249" s="1499">
        <f>'[6]別紙3 (2)'!$H$47</f>
        <v>0</v>
      </c>
      <c r="H249" s="1500"/>
      <c r="I249" s="1501"/>
      <c r="J249" s="2" t="s">
        <v>402</v>
      </c>
      <c r="M249" s="50" t="s">
        <v>2989</v>
      </c>
      <c r="N249" s="50" t="s">
        <v>2990</v>
      </c>
    </row>
    <row r="250" spans="2:16" ht="7.5" customHeight="1">
      <c r="M250" s="1406" t="s">
        <v>2962</v>
      </c>
      <c r="N250" s="50"/>
    </row>
    <row r="251" spans="2:16" ht="7.5" customHeight="1">
      <c r="M251" s="1406"/>
      <c r="N251" s="50"/>
    </row>
    <row r="252" spans="2:16" ht="18" customHeight="1">
      <c r="B252" s="2" t="s">
        <v>2991</v>
      </c>
      <c r="M252" s="50"/>
      <c r="N252" s="50" t="s">
        <v>2992</v>
      </c>
    </row>
    <row r="253" spans="2:16" ht="15" customHeight="1">
      <c r="C253" s="3"/>
      <c r="D253" s="1274" t="s">
        <v>2490</v>
      </c>
      <c r="E253" s="1275"/>
      <c r="F253" s="1276"/>
      <c r="G253" s="1277"/>
      <c r="H253" s="1278"/>
      <c r="I253" s="1279"/>
      <c r="N253" s="50" t="s">
        <v>2993</v>
      </c>
    </row>
    <row r="254" spans="2:16" ht="15" customHeight="1">
      <c r="D254" s="1256" t="s">
        <v>407</v>
      </c>
      <c r="E254" s="1257"/>
      <c r="F254" s="1258"/>
      <c r="G254" s="1458"/>
      <c r="H254" s="1459"/>
      <c r="I254" s="1460"/>
      <c r="M254" s="50" t="s">
        <v>2740</v>
      </c>
      <c r="N254" s="50" t="s">
        <v>2994</v>
      </c>
    </row>
    <row r="255" spans="2:16" ht="15" customHeight="1">
      <c r="D255" s="1256" t="s">
        <v>2995</v>
      </c>
      <c r="E255" s="1257"/>
      <c r="F255" s="1258"/>
      <c r="G255" s="1383"/>
      <c r="H255" s="1384"/>
      <c r="I255" s="1385"/>
      <c r="J255" s="2" t="str">
        <f>IF(G254&lt;&gt;"気体","kg/日","N㎥/日")</f>
        <v>kg/日</v>
      </c>
      <c r="N255" s="50" t="s">
        <v>2996</v>
      </c>
    </row>
    <row r="256" spans="2:16" ht="15" customHeight="1">
      <c r="D256" s="1284" t="s">
        <v>411</v>
      </c>
      <c r="E256" s="1285"/>
      <c r="F256" s="1286"/>
      <c r="G256" s="1473"/>
      <c r="H256" s="1476"/>
      <c r="I256" s="1477"/>
      <c r="J256" s="2" t="str">
        <f>IF(G254&lt;&gt;"気体","MJ/kg","MJ/N㎥")</f>
        <v>MJ/kg</v>
      </c>
      <c r="N256" s="50" t="s">
        <v>2956</v>
      </c>
    </row>
    <row r="257" spans="2:27" ht="7.5" customHeight="1"/>
    <row r="258" spans="2:27" ht="7.5" customHeight="1"/>
    <row r="259" spans="2:27" ht="18" customHeight="1">
      <c r="B259" s="2" t="s">
        <v>2997</v>
      </c>
      <c r="M259" s="50"/>
    </row>
    <row r="260" spans="2:27" ht="15" customHeight="1">
      <c r="C260" s="3" t="s">
        <v>451</v>
      </c>
      <c r="D260" s="1287" t="s">
        <v>3027</v>
      </c>
      <c r="E260" s="1288"/>
      <c r="F260" s="1289"/>
      <c r="G260" s="1290"/>
      <c r="H260" s="1291"/>
      <c r="I260" s="1292"/>
      <c r="L260" s="50"/>
      <c r="M260" s="785"/>
      <c r="N260" s="785"/>
      <c r="P260" s="785"/>
      <c r="Q260" s="785"/>
      <c r="R260" s="785"/>
      <c r="S260" s="785"/>
      <c r="T260" s="785"/>
      <c r="U260" s="238"/>
      <c r="V260" s="50"/>
      <c r="W260" s="50"/>
      <c r="X260" s="50"/>
      <c r="Y260" s="27"/>
      <c r="Z260" s="27"/>
      <c r="AA260" s="27"/>
    </row>
    <row r="261" spans="2:27" ht="15" customHeight="1">
      <c r="C261" s="3"/>
      <c r="D261" s="1256" t="s">
        <v>2868</v>
      </c>
      <c r="E261" s="1257"/>
      <c r="F261" s="1258"/>
      <c r="G261" s="1259"/>
      <c r="H261" s="1280"/>
      <c r="I261" s="1281"/>
    </row>
    <row r="262" spans="2:27" ht="15" customHeight="1">
      <c r="D262" s="1256" t="s">
        <v>79</v>
      </c>
      <c r="E262" s="1257"/>
      <c r="F262" s="1258"/>
      <c r="G262" s="1259"/>
      <c r="H262" s="1282"/>
      <c r="I262" s="1283"/>
    </row>
    <row r="263" spans="2:27" ht="15" customHeight="1">
      <c r="D263" s="1256" t="s">
        <v>2492</v>
      </c>
      <c r="E263" s="1257"/>
      <c r="F263" s="1258"/>
      <c r="G263" s="1259"/>
      <c r="H263" s="1541"/>
      <c r="I263" s="1542"/>
      <c r="J263" s="808"/>
      <c r="N263" s="50"/>
      <c r="O263" s="50"/>
      <c r="P263" s="50"/>
      <c r="Q263" s="50"/>
      <c r="R263" s="50"/>
      <c r="S263" s="50"/>
      <c r="T263" s="50"/>
      <c r="U263" s="50"/>
      <c r="V263" s="50"/>
      <c r="W263" s="50"/>
      <c r="X263" s="50"/>
      <c r="Y263" s="27"/>
      <c r="Z263" s="27"/>
      <c r="AA263" s="27"/>
    </row>
    <row r="264" spans="2:27" ht="15" customHeight="1">
      <c r="D264" s="1256" t="s">
        <v>367</v>
      </c>
      <c r="E264" s="1257"/>
      <c r="F264" s="1258"/>
      <c r="G264" s="1259"/>
      <c r="H264" s="1282"/>
      <c r="I264" s="1283"/>
    </row>
    <row r="265" spans="2:27" ht="15" customHeight="1">
      <c r="D265" s="1284" t="s">
        <v>2998</v>
      </c>
      <c r="E265" s="1285"/>
      <c r="F265" s="1286"/>
      <c r="G265" s="1543"/>
      <c r="H265" s="1544"/>
      <c r="I265" s="1545"/>
      <c r="J265" s="808"/>
    </row>
    <row r="266" spans="2:27" ht="7.5" customHeight="1"/>
    <row r="267" spans="2:27" ht="15" customHeight="1">
      <c r="C267" s="3" t="s">
        <v>452</v>
      </c>
      <c r="D267" s="1287" t="s">
        <v>3027</v>
      </c>
      <c r="E267" s="1288"/>
      <c r="F267" s="1289"/>
      <c r="G267" s="1290"/>
      <c r="H267" s="1291"/>
      <c r="I267" s="1292"/>
      <c r="L267" s="50"/>
      <c r="M267" s="785"/>
      <c r="N267" s="785"/>
      <c r="P267" s="785"/>
      <c r="Q267" s="785"/>
      <c r="R267" s="785"/>
      <c r="S267" s="785"/>
      <c r="T267" s="785"/>
      <c r="U267" s="238"/>
      <c r="V267" s="50"/>
      <c r="W267" s="50"/>
      <c r="X267" s="50"/>
      <c r="Y267" s="27"/>
      <c r="Z267" s="27"/>
      <c r="AA267" s="27"/>
    </row>
    <row r="268" spans="2:27" ht="15" customHeight="1">
      <c r="C268" s="3"/>
      <c r="D268" s="1256" t="s">
        <v>2868</v>
      </c>
      <c r="E268" s="1257"/>
      <c r="F268" s="1258"/>
      <c r="G268" s="1259"/>
      <c r="H268" s="1280"/>
      <c r="I268" s="1281"/>
    </row>
    <row r="269" spans="2:27" ht="15" customHeight="1">
      <c r="D269" s="1256" t="s">
        <v>79</v>
      </c>
      <c r="E269" s="1257"/>
      <c r="F269" s="1258"/>
      <c r="G269" s="1259"/>
      <c r="H269" s="1282"/>
      <c r="I269" s="1283"/>
    </row>
    <row r="270" spans="2:27" ht="15" customHeight="1">
      <c r="D270" s="1256" t="s">
        <v>2492</v>
      </c>
      <c r="E270" s="1257"/>
      <c r="F270" s="1258"/>
      <c r="G270" s="1259"/>
      <c r="H270" s="1541"/>
      <c r="I270" s="1542"/>
      <c r="J270" s="808"/>
      <c r="N270" s="50"/>
      <c r="O270" s="50"/>
      <c r="P270" s="50"/>
      <c r="Q270" s="50"/>
      <c r="R270" s="50"/>
      <c r="S270" s="50"/>
      <c r="T270" s="50"/>
      <c r="U270" s="50"/>
      <c r="V270" s="50"/>
      <c r="W270" s="50"/>
      <c r="X270" s="50"/>
      <c r="Y270" s="27"/>
      <c r="Z270" s="27"/>
      <c r="AA270" s="27"/>
    </row>
    <row r="271" spans="2:27" ht="15" customHeight="1">
      <c r="D271" s="1256" t="s">
        <v>367</v>
      </c>
      <c r="E271" s="1257"/>
      <c r="F271" s="1258"/>
      <c r="G271" s="1259"/>
      <c r="H271" s="1282"/>
      <c r="I271" s="1283"/>
    </row>
    <row r="272" spans="2:27" ht="15" customHeight="1">
      <c r="D272" s="1284" t="s">
        <v>2998</v>
      </c>
      <c r="E272" s="1285"/>
      <c r="F272" s="1286"/>
      <c r="G272" s="1543"/>
      <c r="H272" s="1544"/>
      <c r="I272" s="1545"/>
      <c r="J272" s="808"/>
    </row>
    <row r="273" spans="2:27" ht="7.5" customHeight="1"/>
    <row r="274" spans="2:27" ht="15" customHeight="1">
      <c r="C274" s="3" t="s">
        <v>2873</v>
      </c>
      <c r="D274" s="1287" t="s">
        <v>3027</v>
      </c>
      <c r="E274" s="1288"/>
      <c r="F274" s="1289"/>
      <c r="G274" s="1290"/>
      <c r="H274" s="1291"/>
      <c r="I274" s="1292"/>
      <c r="L274" s="50"/>
      <c r="M274" s="785"/>
      <c r="N274" s="785"/>
      <c r="P274" s="785"/>
      <c r="Q274" s="785"/>
      <c r="R274" s="785"/>
      <c r="S274" s="785"/>
      <c r="T274" s="785"/>
      <c r="U274" s="238"/>
      <c r="V274" s="50"/>
      <c r="W274" s="50"/>
      <c r="X274" s="50"/>
      <c r="Y274" s="27"/>
      <c r="Z274" s="27"/>
      <c r="AA274" s="27"/>
    </row>
    <row r="275" spans="2:27" ht="15" customHeight="1">
      <c r="C275" s="3"/>
      <c r="D275" s="1256" t="s">
        <v>2868</v>
      </c>
      <c r="E275" s="1257"/>
      <c r="F275" s="1258"/>
      <c r="G275" s="1259"/>
      <c r="H275" s="1280"/>
      <c r="I275" s="1281"/>
    </row>
    <row r="276" spans="2:27" ht="15" customHeight="1">
      <c r="D276" s="1256" t="s">
        <v>79</v>
      </c>
      <c r="E276" s="1257"/>
      <c r="F276" s="1258"/>
      <c r="G276" s="1259"/>
      <c r="H276" s="1282"/>
      <c r="I276" s="1283"/>
    </row>
    <row r="277" spans="2:27" ht="15" customHeight="1">
      <c r="D277" s="1256" t="s">
        <v>2492</v>
      </c>
      <c r="E277" s="1257"/>
      <c r="F277" s="1258"/>
      <c r="G277" s="1259"/>
      <c r="H277" s="1541"/>
      <c r="I277" s="1542"/>
      <c r="J277" s="808"/>
      <c r="N277" s="50"/>
      <c r="O277" s="50"/>
      <c r="P277" s="50"/>
      <c r="Q277" s="50"/>
      <c r="R277" s="50"/>
      <c r="S277" s="50"/>
      <c r="T277" s="50"/>
      <c r="U277" s="50"/>
      <c r="V277" s="50"/>
      <c r="W277" s="50"/>
      <c r="X277" s="50"/>
      <c r="Y277" s="27"/>
      <c r="Z277" s="27"/>
      <c r="AA277" s="27"/>
    </row>
    <row r="278" spans="2:27" ht="15" customHeight="1">
      <c r="D278" s="1256" t="s">
        <v>367</v>
      </c>
      <c r="E278" s="1257"/>
      <c r="F278" s="1258"/>
      <c r="G278" s="1259"/>
      <c r="H278" s="1282"/>
      <c r="I278" s="1283"/>
    </row>
    <row r="279" spans="2:27" ht="15" customHeight="1">
      <c r="D279" s="1284" t="s">
        <v>2998</v>
      </c>
      <c r="E279" s="1285"/>
      <c r="F279" s="1286"/>
      <c r="G279" s="1543"/>
      <c r="H279" s="1544"/>
      <c r="I279" s="1545"/>
      <c r="J279" s="808"/>
    </row>
    <row r="280" spans="2:27" ht="7.5" customHeight="1"/>
    <row r="281" spans="2:27" ht="7.5" customHeight="1">
      <c r="M281" s="50"/>
    </row>
    <row r="282" spans="2:27" ht="18" customHeight="1">
      <c r="B282" s="2" t="s">
        <v>2999</v>
      </c>
      <c r="M282" s="50"/>
    </row>
    <row r="283" spans="2:27" ht="15" customHeight="1">
      <c r="C283" s="3" t="s">
        <v>451</v>
      </c>
      <c r="D283" s="1287" t="s">
        <v>3027</v>
      </c>
      <c r="E283" s="1288"/>
      <c r="F283" s="1289"/>
      <c r="G283" s="1290"/>
      <c r="H283" s="1291"/>
      <c r="I283" s="1292"/>
      <c r="L283" s="50"/>
      <c r="M283" s="785"/>
      <c r="N283" s="785"/>
      <c r="P283" s="785"/>
      <c r="Q283" s="785"/>
      <c r="R283" s="785"/>
      <c r="S283" s="785"/>
      <c r="T283" s="785"/>
      <c r="U283" s="238"/>
      <c r="V283" s="50"/>
      <c r="W283" s="50"/>
      <c r="X283" s="50"/>
      <c r="Y283" s="27"/>
      <c r="Z283" s="27"/>
      <c r="AA283" s="27"/>
    </row>
    <row r="284" spans="2:27" ht="15" customHeight="1">
      <c r="C284" s="3"/>
      <c r="D284" s="1256" t="s">
        <v>2868</v>
      </c>
      <c r="E284" s="1257"/>
      <c r="F284" s="1258"/>
      <c r="G284" s="1259"/>
      <c r="H284" s="1280"/>
      <c r="I284" s="1281"/>
    </row>
    <row r="285" spans="2:27" ht="15" customHeight="1">
      <c r="D285" s="1256" t="s">
        <v>79</v>
      </c>
      <c r="E285" s="1257"/>
      <c r="F285" s="1258"/>
      <c r="G285" s="1259"/>
      <c r="H285" s="1282"/>
      <c r="I285" s="1283"/>
    </row>
    <row r="286" spans="2:27" ht="15" customHeight="1">
      <c r="D286" s="1256" t="s">
        <v>2492</v>
      </c>
      <c r="E286" s="1257"/>
      <c r="F286" s="1258"/>
      <c r="G286" s="1259"/>
      <c r="H286" s="1541"/>
      <c r="I286" s="1542"/>
      <c r="J286" s="808"/>
      <c r="N286" s="50"/>
      <c r="O286" s="50"/>
      <c r="P286" s="50"/>
      <c r="Q286" s="50"/>
      <c r="R286" s="50"/>
      <c r="S286" s="50"/>
      <c r="T286" s="50"/>
      <c r="U286" s="50"/>
      <c r="V286" s="50"/>
      <c r="W286" s="50"/>
      <c r="X286" s="50"/>
      <c r="Y286" s="27"/>
      <c r="Z286" s="27"/>
      <c r="AA286" s="27"/>
    </row>
    <row r="287" spans="2:27" ht="15" customHeight="1">
      <c r="D287" s="1256" t="s">
        <v>367</v>
      </c>
      <c r="E287" s="1257"/>
      <c r="F287" s="1258"/>
      <c r="G287" s="1259"/>
      <c r="H287" s="1282"/>
      <c r="I287" s="1283"/>
    </row>
    <row r="288" spans="2:27" ht="15" customHeight="1">
      <c r="D288" s="1284" t="s">
        <v>2998</v>
      </c>
      <c r="E288" s="1285"/>
      <c r="F288" s="1286"/>
      <c r="G288" s="1543"/>
      <c r="H288" s="1544"/>
      <c r="I288" s="1545"/>
      <c r="J288" s="808"/>
    </row>
    <row r="289" spans="3:27" ht="7.5" customHeight="1"/>
    <row r="290" spans="3:27" ht="15" customHeight="1">
      <c r="C290" s="3" t="s">
        <v>452</v>
      </c>
      <c r="D290" s="1287" t="s">
        <v>3027</v>
      </c>
      <c r="E290" s="1288"/>
      <c r="F290" s="1289"/>
      <c r="G290" s="1290"/>
      <c r="H290" s="1291"/>
      <c r="I290" s="1292"/>
      <c r="L290" s="50"/>
      <c r="M290" s="785"/>
      <c r="N290" s="785"/>
      <c r="P290" s="785"/>
      <c r="Q290" s="785"/>
      <c r="R290" s="785"/>
      <c r="S290" s="785"/>
      <c r="T290" s="785"/>
      <c r="U290" s="238"/>
      <c r="V290" s="50"/>
      <c r="W290" s="50"/>
      <c r="X290" s="50"/>
      <c r="Y290" s="27"/>
      <c r="Z290" s="27"/>
      <c r="AA290" s="27"/>
    </row>
    <row r="291" spans="3:27" ht="15" customHeight="1">
      <c r="C291" s="3"/>
      <c r="D291" s="1256" t="s">
        <v>2868</v>
      </c>
      <c r="E291" s="1257"/>
      <c r="F291" s="1258"/>
      <c r="G291" s="1259"/>
      <c r="H291" s="1280"/>
      <c r="I291" s="1281"/>
    </row>
    <row r="292" spans="3:27" ht="15" customHeight="1">
      <c r="C292" s="2" t="s">
        <v>3033</v>
      </c>
      <c r="D292" s="1256" t="s">
        <v>79</v>
      </c>
      <c r="E292" s="1257"/>
      <c r="F292" s="1258"/>
      <c r="G292" s="1259"/>
      <c r="H292" s="1282"/>
      <c r="I292" s="1283"/>
    </row>
    <row r="293" spans="3:27" ht="15" customHeight="1">
      <c r="D293" s="1256" t="s">
        <v>2492</v>
      </c>
      <c r="E293" s="1257"/>
      <c r="F293" s="1258"/>
      <c r="G293" s="1259"/>
      <c r="H293" s="1541"/>
      <c r="I293" s="1542"/>
      <c r="J293" s="808"/>
      <c r="N293" s="50"/>
      <c r="O293" s="50"/>
      <c r="P293" s="50"/>
      <c r="Q293" s="50"/>
      <c r="R293" s="50"/>
      <c r="S293" s="50"/>
      <c r="T293" s="50"/>
      <c r="U293" s="50"/>
      <c r="V293" s="50"/>
      <c r="W293" s="50"/>
      <c r="X293" s="50"/>
      <c r="Y293" s="27"/>
      <c r="Z293" s="27"/>
      <c r="AA293" s="27"/>
    </row>
    <row r="294" spans="3:27" ht="15" customHeight="1">
      <c r="D294" s="1256" t="s">
        <v>367</v>
      </c>
      <c r="E294" s="1257"/>
      <c r="F294" s="1258"/>
      <c r="G294" s="1259"/>
      <c r="H294" s="1282"/>
      <c r="I294" s="1283"/>
    </row>
    <row r="295" spans="3:27" ht="15" customHeight="1">
      <c r="D295" s="1284" t="s">
        <v>2998</v>
      </c>
      <c r="E295" s="1285"/>
      <c r="F295" s="1286"/>
      <c r="G295" s="1543"/>
      <c r="H295" s="1544"/>
      <c r="I295" s="1545"/>
      <c r="J295" s="808"/>
    </row>
    <row r="296" spans="3:27" ht="7.5" customHeight="1"/>
    <row r="297" spans="3:27" ht="15" customHeight="1">
      <c r="C297" s="3" t="s">
        <v>2873</v>
      </c>
      <c r="D297" s="1287" t="s">
        <v>3027</v>
      </c>
      <c r="E297" s="1288"/>
      <c r="F297" s="1289"/>
      <c r="G297" s="1290"/>
      <c r="H297" s="1291"/>
      <c r="I297" s="1292"/>
      <c r="L297" s="50"/>
      <c r="M297" s="785"/>
      <c r="N297" s="785"/>
      <c r="P297" s="785"/>
      <c r="Q297" s="785"/>
      <c r="R297" s="785"/>
      <c r="S297" s="785"/>
      <c r="T297" s="785"/>
      <c r="U297" s="238"/>
      <c r="V297" s="50"/>
      <c r="W297" s="50"/>
      <c r="X297" s="50"/>
      <c r="Y297" s="27"/>
      <c r="Z297" s="27"/>
      <c r="AA297" s="27"/>
    </row>
    <row r="298" spans="3:27" ht="15" customHeight="1">
      <c r="C298" s="3"/>
      <c r="D298" s="1256" t="s">
        <v>2868</v>
      </c>
      <c r="E298" s="1257"/>
      <c r="F298" s="1258"/>
      <c r="G298" s="1259"/>
      <c r="H298" s="1280"/>
      <c r="I298" s="1281"/>
    </row>
    <row r="299" spans="3:27" ht="15" customHeight="1">
      <c r="D299" s="1256" t="s">
        <v>79</v>
      </c>
      <c r="E299" s="1257"/>
      <c r="F299" s="1258"/>
      <c r="G299" s="1259"/>
      <c r="H299" s="1282"/>
      <c r="I299" s="1283"/>
    </row>
    <row r="300" spans="3:27" ht="15" customHeight="1">
      <c r="D300" s="1256" t="s">
        <v>2492</v>
      </c>
      <c r="E300" s="1257"/>
      <c r="F300" s="1258"/>
      <c r="G300" s="1259"/>
      <c r="H300" s="1541"/>
      <c r="I300" s="1542"/>
      <c r="J300" s="808"/>
      <c r="N300" s="50"/>
      <c r="O300" s="50"/>
      <c r="P300" s="50"/>
      <c r="Q300" s="50"/>
      <c r="R300" s="50"/>
      <c r="S300" s="50"/>
      <c r="T300" s="50"/>
      <c r="U300" s="50"/>
      <c r="V300" s="50"/>
      <c r="W300" s="50"/>
      <c r="X300" s="50"/>
      <c r="Y300" s="27"/>
      <c r="Z300" s="27"/>
      <c r="AA300" s="27"/>
    </row>
    <row r="301" spans="3:27" ht="15" customHeight="1">
      <c r="D301" s="1256" t="s">
        <v>367</v>
      </c>
      <c r="E301" s="1257"/>
      <c r="F301" s="1258"/>
      <c r="G301" s="1259"/>
      <c r="H301" s="1282"/>
      <c r="I301" s="1283"/>
    </row>
    <row r="302" spans="3:27" ht="15" customHeight="1">
      <c r="D302" s="1284" t="s">
        <v>2998</v>
      </c>
      <c r="E302" s="1285"/>
      <c r="F302" s="1286"/>
      <c r="G302" s="1543"/>
      <c r="H302" s="1544"/>
      <c r="I302" s="1545"/>
      <c r="J302" s="808"/>
    </row>
    <row r="303" spans="3:27" ht="7.5" customHeight="1"/>
    <row r="304" spans="3:27" ht="7.5" customHeight="1">
      <c r="M304" s="50"/>
    </row>
    <row r="305" spans="2:27" ht="18" customHeight="1">
      <c r="B305" s="2" t="s">
        <v>3000</v>
      </c>
      <c r="M305" s="50"/>
    </row>
    <row r="306" spans="2:27" ht="15" customHeight="1">
      <c r="C306" s="3" t="s">
        <v>451</v>
      </c>
      <c r="D306" s="1287" t="s">
        <v>3027</v>
      </c>
      <c r="E306" s="1288"/>
      <c r="F306" s="1289"/>
      <c r="G306" s="1290"/>
      <c r="H306" s="1291"/>
      <c r="I306" s="1292"/>
      <c r="L306" s="50"/>
      <c r="M306" s="785"/>
      <c r="N306" s="785"/>
      <c r="P306" s="785"/>
      <c r="Q306" s="785"/>
      <c r="R306" s="785"/>
      <c r="S306" s="785"/>
      <c r="T306" s="785"/>
      <c r="U306" s="238"/>
      <c r="V306" s="50"/>
      <c r="W306" s="50"/>
      <c r="X306" s="50"/>
      <c r="Y306" s="27"/>
      <c r="Z306" s="27"/>
      <c r="AA306" s="27"/>
    </row>
    <row r="307" spans="2:27" ht="15" customHeight="1">
      <c r="C307" s="3"/>
      <c r="D307" s="1256" t="s">
        <v>2868</v>
      </c>
      <c r="E307" s="1257"/>
      <c r="F307" s="1258"/>
      <c r="G307" s="1259"/>
      <c r="H307" s="1280"/>
      <c r="I307" s="1281"/>
    </row>
    <row r="308" spans="2:27" ht="15" customHeight="1">
      <c r="D308" s="1256" t="s">
        <v>79</v>
      </c>
      <c r="E308" s="1257"/>
      <c r="F308" s="1258"/>
      <c r="G308" s="1259"/>
      <c r="H308" s="1282"/>
      <c r="I308" s="1283"/>
    </row>
    <row r="309" spans="2:27" ht="15" customHeight="1">
      <c r="D309" s="1256" t="s">
        <v>2492</v>
      </c>
      <c r="E309" s="1257"/>
      <c r="F309" s="1258"/>
      <c r="G309" s="1259"/>
      <c r="H309" s="1541"/>
      <c r="I309" s="1542"/>
      <c r="J309" s="808"/>
      <c r="N309" s="50"/>
      <c r="O309" s="50"/>
      <c r="P309" s="50"/>
      <c r="Q309" s="50"/>
      <c r="R309" s="50"/>
      <c r="S309" s="50"/>
      <c r="T309" s="50"/>
      <c r="U309" s="50"/>
      <c r="V309" s="50"/>
      <c r="W309" s="50"/>
      <c r="X309" s="50"/>
      <c r="Y309" s="27"/>
      <c r="Z309" s="27"/>
      <c r="AA309" s="27"/>
    </row>
    <row r="310" spans="2:27" ht="15" customHeight="1">
      <c r="D310" s="1256" t="s">
        <v>367</v>
      </c>
      <c r="E310" s="1257"/>
      <c r="F310" s="1258"/>
      <c r="G310" s="1259"/>
      <c r="H310" s="1282"/>
      <c r="I310" s="1283"/>
    </row>
    <row r="311" spans="2:27" ht="15" customHeight="1">
      <c r="D311" s="1284" t="s">
        <v>2998</v>
      </c>
      <c r="E311" s="1285"/>
      <c r="F311" s="1286"/>
      <c r="G311" s="1543"/>
      <c r="H311" s="1544"/>
      <c r="I311" s="1545"/>
      <c r="J311" s="808"/>
    </row>
    <row r="312" spans="2:27" ht="7.5" customHeight="1"/>
    <row r="313" spans="2:27" ht="15" customHeight="1">
      <c r="C313" s="3" t="s">
        <v>452</v>
      </c>
      <c r="D313" s="1287" t="s">
        <v>3027</v>
      </c>
      <c r="E313" s="1288"/>
      <c r="F313" s="1289"/>
      <c r="G313" s="1290"/>
      <c r="H313" s="1291"/>
      <c r="I313" s="1292"/>
      <c r="L313" s="50"/>
      <c r="M313" s="785"/>
      <c r="N313" s="785"/>
      <c r="P313" s="785"/>
      <c r="Q313" s="785"/>
      <c r="R313" s="785"/>
      <c r="S313" s="785"/>
      <c r="T313" s="785"/>
      <c r="U313" s="238"/>
      <c r="V313" s="50"/>
      <c r="W313" s="50"/>
      <c r="X313" s="50"/>
      <c r="Y313" s="27"/>
      <c r="Z313" s="27"/>
      <c r="AA313" s="27"/>
    </row>
    <row r="314" spans="2:27" ht="15" customHeight="1">
      <c r="C314" s="3"/>
      <c r="D314" s="1256" t="s">
        <v>2868</v>
      </c>
      <c r="E314" s="1257"/>
      <c r="F314" s="1258"/>
      <c r="G314" s="1259"/>
      <c r="H314" s="1280"/>
      <c r="I314" s="1281"/>
    </row>
    <row r="315" spans="2:27" ht="15" customHeight="1">
      <c r="D315" s="1256" t="s">
        <v>79</v>
      </c>
      <c r="E315" s="1257"/>
      <c r="F315" s="1258"/>
      <c r="G315" s="1259"/>
      <c r="H315" s="1282"/>
      <c r="I315" s="1283"/>
    </row>
    <row r="316" spans="2:27" ht="15" customHeight="1">
      <c r="D316" s="1256" t="s">
        <v>2492</v>
      </c>
      <c r="E316" s="1257"/>
      <c r="F316" s="1258"/>
      <c r="G316" s="1259"/>
      <c r="H316" s="1541"/>
      <c r="I316" s="1542"/>
      <c r="J316" s="808"/>
      <c r="N316" s="50"/>
      <c r="O316" s="50"/>
      <c r="P316" s="50"/>
      <c r="Q316" s="50"/>
      <c r="R316" s="50"/>
      <c r="S316" s="50"/>
      <c r="T316" s="50"/>
      <c r="U316" s="50"/>
      <c r="V316" s="50"/>
      <c r="W316" s="50"/>
      <c r="X316" s="50"/>
      <c r="Y316" s="27"/>
      <c r="Z316" s="27"/>
      <c r="AA316" s="27"/>
    </row>
    <row r="317" spans="2:27" ht="15" customHeight="1">
      <c r="D317" s="1256" t="s">
        <v>367</v>
      </c>
      <c r="E317" s="1257"/>
      <c r="F317" s="1258"/>
      <c r="G317" s="1259"/>
      <c r="H317" s="1282"/>
      <c r="I317" s="1283"/>
    </row>
    <row r="318" spans="2:27" ht="15" customHeight="1">
      <c r="D318" s="1284" t="s">
        <v>2998</v>
      </c>
      <c r="E318" s="1285"/>
      <c r="F318" s="1286"/>
      <c r="G318" s="1543"/>
      <c r="H318" s="1544"/>
      <c r="I318" s="1545"/>
      <c r="J318" s="808"/>
    </row>
    <row r="319" spans="2:27" ht="7.5" customHeight="1"/>
    <row r="320" spans="2:27" ht="15" customHeight="1">
      <c r="C320" s="3" t="s">
        <v>2873</v>
      </c>
      <c r="D320" s="1287" t="s">
        <v>3027</v>
      </c>
      <c r="E320" s="1288"/>
      <c r="F320" s="1289"/>
      <c r="G320" s="1290"/>
      <c r="H320" s="1291"/>
      <c r="I320" s="1292"/>
      <c r="L320" s="50"/>
      <c r="M320" s="785"/>
      <c r="N320" s="785"/>
      <c r="P320" s="785"/>
      <c r="Q320" s="785"/>
      <c r="R320" s="785"/>
      <c r="S320" s="785"/>
      <c r="T320" s="785"/>
      <c r="U320" s="238"/>
      <c r="V320" s="50"/>
      <c r="W320" s="50"/>
      <c r="X320" s="50"/>
      <c r="Y320" s="27"/>
      <c r="Z320" s="27"/>
      <c r="AA320" s="27"/>
    </row>
    <row r="321" spans="2:27" ht="15" customHeight="1">
      <c r="C321" s="3"/>
      <c r="D321" s="1256" t="s">
        <v>2868</v>
      </c>
      <c r="E321" s="1257"/>
      <c r="F321" s="1258"/>
      <c r="G321" s="1259"/>
      <c r="H321" s="1280"/>
      <c r="I321" s="1281"/>
    </row>
    <row r="322" spans="2:27" ht="15" customHeight="1">
      <c r="C322" s="2" t="s">
        <v>3033</v>
      </c>
      <c r="D322" s="1256" t="s">
        <v>79</v>
      </c>
      <c r="E322" s="1257"/>
      <c r="F322" s="1258"/>
      <c r="G322" s="1259"/>
      <c r="H322" s="1282"/>
      <c r="I322" s="1283"/>
    </row>
    <row r="323" spans="2:27" ht="15" customHeight="1">
      <c r="D323" s="1256" t="s">
        <v>2492</v>
      </c>
      <c r="E323" s="1257"/>
      <c r="F323" s="1258"/>
      <c r="G323" s="1259"/>
      <c r="H323" s="1541"/>
      <c r="I323" s="1542"/>
      <c r="J323" s="808"/>
      <c r="N323" s="50"/>
      <c r="O323" s="50"/>
      <c r="P323" s="50"/>
      <c r="Q323" s="50"/>
      <c r="R323" s="50"/>
      <c r="S323" s="50"/>
      <c r="T323" s="50"/>
      <c r="U323" s="50"/>
      <c r="V323" s="50"/>
      <c r="W323" s="50"/>
      <c r="X323" s="50"/>
      <c r="Y323" s="27"/>
      <c r="Z323" s="27"/>
      <c r="AA323" s="27"/>
    </row>
    <row r="324" spans="2:27" ht="15" customHeight="1">
      <c r="D324" s="1256" t="s">
        <v>367</v>
      </c>
      <c r="E324" s="1257"/>
      <c r="F324" s="1258"/>
      <c r="G324" s="1259"/>
      <c r="H324" s="1282"/>
      <c r="I324" s="1283"/>
    </row>
    <row r="325" spans="2:27" ht="15" customHeight="1">
      <c r="D325" s="1284" t="s">
        <v>2998</v>
      </c>
      <c r="E325" s="1285"/>
      <c r="F325" s="1286"/>
      <c r="G325" s="1543"/>
      <c r="H325" s="1544"/>
      <c r="I325" s="1545"/>
      <c r="J325" s="808"/>
    </row>
    <row r="326" spans="2:27" ht="7.5" customHeight="1"/>
    <row r="327" spans="2:27" ht="7.5" customHeight="1">
      <c r="M327" s="50"/>
    </row>
    <row r="328" spans="2:27" ht="18" customHeight="1">
      <c r="B328" s="2" t="s">
        <v>3001</v>
      </c>
      <c r="M328" s="50"/>
    </row>
    <row r="329" spans="2:27" ht="18" customHeight="1">
      <c r="C329" s="3" t="s">
        <v>451</v>
      </c>
      <c r="D329" s="1287" t="s">
        <v>3027</v>
      </c>
      <c r="E329" s="1288"/>
      <c r="F329" s="1289"/>
      <c r="G329" s="1290"/>
      <c r="H329" s="1291"/>
      <c r="I329" s="1292"/>
      <c r="L329" s="50"/>
      <c r="M329" s="785"/>
      <c r="N329" s="785"/>
      <c r="P329" s="785"/>
      <c r="Q329" s="785"/>
      <c r="R329" s="785"/>
      <c r="S329" s="785"/>
      <c r="T329" s="785"/>
      <c r="U329" s="238"/>
      <c r="V329" s="50"/>
      <c r="W329" s="50"/>
      <c r="X329" s="50"/>
      <c r="Y329" s="27"/>
      <c r="Z329" s="27"/>
      <c r="AA329" s="27"/>
    </row>
    <row r="330" spans="2:27" ht="16.5" customHeight="1">
      <c r="C330" s="3"/>
      <c r="D330" s="1256" t="s">
        <v>2868</v>
      </c>
      <c r="E330" s="1257"/>
      <c r="F330" s="1258"/>
      <c r="G330" s="1259"/>
      <c r="H330" s="1280"/>
      <c r="I330" s="1281"/>
    </row>
    <row r="331" spans="2:27" ht="16.5" customHeight="1">
      <c r="D331" s="1256" t="s">
        <v>79</v>
      </c>
      <c r="E331" s="1257"/>
      <c r="F331" s="1258"/>
      <c r="G331" s="1259"/>
      <c r="H331" s="1282"/>
      <c r="I331" s="1283"/>
    </row>
    <row r="332" spans="2:27" ht="17.100000000000001" customHeight="1">
      <c r="D332" s="1256" t="s">
        <v>2492</v>
      </c>
      <c r="E332" s="1257"/>
      <c r="F332" s="1258"/>
      <c r="G332" s="1259"/>
      <c r="H332" s="1541"/>
      <c r="I332" s="1542"/>
      <c r="J332" s="808"/>
      <c r="N332" s="50"/>
      <c r="O332" s="50"/>
      <c r="P332" s="50"/>
      <c r="Q332" s="50"/>
      <c r="R332" s="50"/>
      <c r="S332" s="50"/>
      <c r="T332" s="50"/>
      <c r="U332" s="50"/>
      <c r="V332" s="50"/>
      <c r="W332" s="50"/>
      <c r="X332" s="50"/>
      <c r="Y332" s="27"/>
      <c r="Z332" s="27"/>
      <c r="AA332" s="27"/>
    </row>
    <row r="333" spans="2:27" ht="16.5" customHeight="1">
      <c r="D333" s="1256" t="s">
        <v>367</v>
      </c>
      <c r="E333" s="1257"/>
      <c r="F333" s="1258"/>
      <c r="G333" s="1259"/>
      <c r="H333" s="1282"/>
      <c r="I333" s="1283"/>
    </row>
    <row r="334" spans="2:27" ht="16.5" customHeight="1">
      <c r="D334" s="1284" t="s">
        <v>2998</v>
      </c>
      <c r="E334" s="1285"/>
      <c r="F334" s="1286"/>
      <c r="G334" s="1543"/>
      <c r="H334" s="1544"/>
      <c r="I334" s="1545"/>
      <c r="J334" s="808"/>
    </row>
    <row r="335" spans="2:27" ht="7.5" customHeight="1"/>
    <row r="336" spans="2:27" ht="18" customHeight="1">
      <c r="C336" s="3" t="s">
        <v>452</v>
      </c>
      <c r="D336" s="1287" t="s">
        <v>3027</v>
      </c>
      <c r="E336" s="1288"/>
      <c r="F336" s="1289"/>
      <c r="G336" s="1290"/>
      <c r="H336" s="1291"/>
      <c r="I336" s="1292"/>
      <c r="L336" s="50"/>
      <c r="M336" s="785"/>
      <c r="N336" s="785"/>
      <c r="P336" s="785"/>
      <c r="Q336" s="785"/>
      <c r="R336" s="785"/>
      <c r="S336" s="785"/>
      <c r="T336" s="785"/>
      <c r="U336" s="238"/>
      <c r="V336" s="50"/>
      <c r="W336" s="50"/>
      <c r="X336" s="50"/>
      <c r="Y336" s="27"/>
      <c r="Z336" s="27"/>
      <c r="AA336" s="27"/>
    </row>
    <row r="337" spans="2:27" ht="16.5" customHeight="1">
      <c r="C337" s="3"/>
      <c r="D337" s="1256" t="s">
        <v>2868</v>
      </c>
      <c r="E337" s="1257"/>
      <c r="F337" s="1258"/>
      <c r="G337" s="1259"/>
      <c r="H337" s="1280"/>
      <c r="I337" s="1281"/>
    </row>
    <row r="338" spans="2:27" ht="16.5" customHeight="1">
      <c r="C338" s="2" t="s">
        <v>3033</v>
      </c>
      <c r="D338" s="1256" t="s">
        <v>79</v>
      </c>
      <c r="E338" s="1257"/>
      <c r="F338" s="1258"/>
      <c r="G338" s="1259"/>
      <c r="H338" s="1282"/>
      <c r="I338" s="1283"/>
    </row>
    <row r="339" spans="2:27" ht="17.100000000000001" customHeight="1">
      <c r="D339" s="1256" t="s">
        <v>2492</v>
      </c>
      <c r="E339" s="1257"/>
      <c r="F339" s="1258"/>
      <c r="G339" s="1259"/>
      <c r="H339" s="1541"/>
      <c r="I339" s="1542"/>
      <c r="J339" s="808"/>
      <c r="N339" s="50"/>
      <c r="O339" s="50"/>
      <c r="P339" s="50"/>
      <c r="Q339" s="50"/>
      <c r="R339" s="50"/>
      <c r="S339" s="50"/>
      <c r="T339" s="50"/>
      <c r="U339" s="50"/>
      <c r="V339" s="50"/>
      <c r="W339" s="50"/>
      <c r="X339" s="50"/>
      <c r="Y339" s="27"/>
      <c r="Z339" s="27"/>
      <c r="AA339" s="27"/>
    </row>
    <row r="340" spans="2:27" ht="16.5" customHeight="1">
      <c r="D340" s="1256" t="s">
        <v>367</v>
      </c>
      <c r="E340" s="1257"/>
      <c r="F340" s="1258"/>
      <c r="G340" s="1259"/>
      <c r="H340" s="1282"/>
      <c r="I340" s="1283"/>
    </row>
    <row r="341" spans="2:27" ht="16.5" customHeight="1">
      <c r="D341" s="1284" t="s">
        <v>2998</v>
      </c>
      <c r="E341" s="1285"/>
      <c r="F341" s="1286"/>
      <c r="G341" s="1543"/>
      <c r="H341" s="1544"/>
      <c r="I341" s="1545"/>
      <c r="J341" s="808"/>
    </row>
    <row r="342" spans="2:27" ht="7.5" customHeight="1"/>
    <row r="343" spans="2:27" ht="18" customHeight="1">
      <c r="C343" s="3" t="s">
        <v>2873</v>
      </c>
      <c r="D343" s="1287" t="s">
        <v>3027</v>
      </c>
      <c r="E343" s="1288"/>
      <c r="F343" s="1289"/>
      <c r="G343" s="1290"/>
      <c r="H343" s="1291"/>
      <c r="I343" s="1292"/>
      <c r="L343" s="50"/>
      <c r="M343" s="785"/>
      <c r="N343" s="785"/>
      <c r="P343" s="785"/>
      <c r="Q343" s="785"/>
      <c r="R343" s="785"/>
      <c r="S343" s="785"/>
      <c r="T343" s="785"/>
      <c r="U343" s="238"/>
      <c r="V343" s="50"/>
      <c r="W343" s="50"/>
      <c r="X343" s="50"/>
      <c r="Y343" s="27"/>
      <c r="Z343" s="27"/>
      <c r="AA343" s="27"/>
    </row>
    <row r="344" spans="2:27" ht="16.5" customHeight="1">
      <c r="C344" s="3"/>
      <c r="D344" s="1256" t="s">
        <v>2868</v>
      </c>
      <c r="E344" s="1257"/>
      <c r="F344" s="1258"/>
      <c r="G344" s="1259"/>
      <c r="H344" s="1280"/>
      <c r="I344" s="1281"/>
    </row>
    <row r="345" spans="2:27" ht="16.5" customHeight="1">
      <c r="D345" s="1256" t="s">
        <v>79</v>
      </c>
      <c r="E345" s="1257"/>
      <c r="F345" s="1258"/>
      <c r="G345" s="1259"/>
      <c r="H345" s="1282"/>
      <c r="I345" s="1283"/>
    </row>
    <row r="346" spans="2:27" ht="17.100000000000001" customHeight="1">
      <c r="D346" s="1256" t="s">
        <v>2492</v>
      </c>
      <c r="E346" s="1257"/>
      <c r="F346" s="1258"/>
      <c r="G346" s="1259"/>
      <c r="H346" s="1541"/>
      <c r="I346" s="1542"/>
      <c r="J346" s="808"/>
      <c r="N346" s="50"/>
      <c r="O346" s="50"/>
      <c r="P346" s="50"/>
      <c r="Q346" s="50"/>
      <c r="R346" s="50"/>
      <c r="S346" s="50"/>
      <c r="T346" s="50"/>
      <c r="U346" s="50"/>
      <c r="V346" s="50"/>
      <c r="W346" s="50"/>
      <c r="X346" s="50"/>
      <c r="Y346" s="27"/>
      <c r="Z346" s="27"/>
      <c r="AA346" s="27"/>
    </row>
    <row r="347" spans="2:27" ht="16.5" customHeight="1">
      <c r="D347" s="1256" t="s">
        <v>367</v>
      </c>
      <c r="E347" s="1257"/>
      <c r="F347" s="1258"/>
      <c r="G347" s="1259"/>
      <c r="H347" s="1282"/>
      <c r="I347" s="1283"/>
    </row>
    <row r="348" spans="2:27" ht="16.5" customHeight="1">
      <c r="D348" s="1284" t="s">
        <v>2998</v>
      </c>
      <c r="E348" s="1285"/>
      <c r="F348" s="1286"/>
      <c r="G348" s="1543"/>
      <c r="H348" s="1544"/>
      <c r="I348" s="1545"/>
      <c r="J348" s="808"/>
    </row>
    <row r="349" spans="2:27" ht="7.5" customHeight="1"/>
    <row r="350" spans="2:27" ht="7.5" customHeight="1"/>
    <row r="351" spans="2:27" ht="18" customHeight="1">
      <c r="B351" s="2" t="s">
        <v>3002</v>
      </c>
      <c r="M351" s="50"/>
    </row>
    <row r="352" spans="2:27" ht="18" customHeight="1">
      <c r="C352" s="3" t="s">
        <v>451</v>
      </c>
      <c r="D352" s="1287" t="s">
        <v>3027</v>
      </c>
      <c r="E352" s="1288"/>
      <c r="F352" s="1289"/>
      <c r="G352" s="1290"/>
      <c r="H352" s="1291"/>
      <c r="I352" s="1292"/>
      <c r="L352" s="50"/>
      <c r="M352" s="785"/>
      <c r="N352" s="785"/>
      <c r="P352" s="785"/>
      <c r="Q352" s="785"/>
      <c r="R352" s="785"/>
      <c r="S352" s="785"/>
      <c r="T352" s="785"/>
      <c r="U352" s="238"/>
      <c r="V352" s="50"/>
      <c r="W352" s="50"/>
      <c r="X352" s="50"/>
      <c r="Y352" s="27"/>
      <c r="Z352" s="27"/>
      <c r="AA352" s="27"/>
    </row>
    <row r="353" spans="3:27" ht="16.5" customHeight="1">
      <c r="C353" s="3"/>
      <c r="D353" s="1256" t="s">
        <v>2868</v>
      </c>
      <c r="E353" s="1257"/>
      <c r="F353" s="1258"/>
      <c r="G353" s="1259"/>
      <c r="H353" s="1280"/>
      <c r="I353" s="1281"/>
    </row>
    <row r="354" spans="3:27" ht="16.5" customHeight="1">
      <c r="D354" s="1256" t="s">
        <v>79</v>
      </c>
      <c r="E354" s="1257"/>
      <c r="F354" s="1258"/>
      <c r="G354" s="1259"/>
      <c r="H354" s="1282"/>
      <c r="I354" s="1283"/>
    </row>
    <row r="355" spans="3:27" ht="17.100000000000001" customHeight="1">
      <c r="D355" s="1256" t="s">
        <v>2492</v>
      </c>
      <c r="E355" s="1257"/>
      <c r="F355" s="1258"/>
      <c r="G355" s="1259"/>
      <c r="H355" s="1541"/>
      <c r="I355" s="1542"/>
      <c r="J355" s="808"/>
      <c r="N355" s="50"/>
      <c r="O355" s="50"/>
      <c r="P355" s="50"/>
      <c r="Q355" s="50"/>
      <c r="R355" s="50"/>
      <c r="S355" s="50"/>
      <c r="T355" s="50"/>
      <c r="U355" s="50"/>
      <c r="V355" s="50"/>
      <c r="W355" s="50"/>
      <c r="X355" s="50"/>
      <c r="Y355" s="27"/>
      <c r="Z355" s="27"/>
      <c r="AA355" s="27"/>
    </row>
    <row r="356" spans="3:27" ht="16.5" customHeight="1">
      <c r="D356" s="1256" t="s">
        <v>367</v>
      </c>
      <c r="E356" s="1257"/>
      <c r="F356" s="1258"/>
      <c r="G356" s="1259"/>
      <c r="H356" s="1282"/>
      <c r="I356" s="1283"/>
    </row>
    <row r="357" spans="3:27" ht="16.5" customHeight="1">
      <c r="D357" s="1284" t="s">
        <v>2998</v>
      </c>
      <c r="E357" s="1285"/>
      <c r="F357" s="1286"/>
      <c r="G357" s="1543"/>
      <c r="H357" s="1544"/>
      <c r="I357" s="1545"/>
      <c r="J357" s="808"/>
    </row>
    <row r="358" spans="3:27" ht="7.5" customHeight="1"/>
    <row r="359" spans="3:27" ht="18" customHeight="1">
      <c r="C359" s="3" t="s">
        <v>452</v>
      </c>
      <c r="D359" s="1287" t="s">
        <v>3027</v>
      </c>
      <c r="E359" s="1288"/>
      <c r="F359" s="1289"/>
      <c r="G359" s="1290"/>
      <c r="H359" s="1291"/>
      <c r="I359" s="1292"/>
      <c r="L359" s="50"/>
      <c r="M359" s="785"/>
      <c r="N359" s="785"/>
      <c r="P359" s="785"/>
      <c r="Q359" s="785"/>
      <c r="R359" s="785"/>
      <c r="S359" s="785"/>
      <c r="T359" s="785"/>
      <c r="U359" s="238"/>
      <c r="V359" s="50"/>
      <c r="W359" s="50"/>
      <c r="X359" s="50"/>
      <c r="Y359" s="27"/>
      <c r="Z359" s="27"/>
      <c r="AA359" s="27"/>
    </row>
    <row r="360" spans="3:27" ht="16.5" customHeight="1">
      <c r="C360" s="3"/>
      <c r="D360" s="1256" t="s">
        <v>2868</v>
      </c>
      <c r="E360" s="1257"/>
      <c r="F360" s="1258"/>
      <c r="G360" s="1259"/>
      <c r="H360" s="1280"/>
      <c r="I360" s="1281"/>
    </row>
    <row r="361" spans="3:27" ht="16.5" customHeight="1">
      <c r="D361" s="1256" t="s">
        <v>79</v>
      </c>
      <c r="E361" s="1257"/>
      <c r="F361" s="1258"/>
      <c r="G361" s="1259"/>
      <c r="H361" s="1282"/>
      <c r="I361" s="1283"/>
    </row>
    <row r="362" spans="3:27" ht="17.100000000000001" customHeight="1">
      <c r="D362" s="1256" t="s">
        <v>2492</v>
      </c>
      <c r="E362" s="1257"/>
      <c r="F362" s="1258"/>
      <c r="G362" s="1259"/>
      <c r="H362" s="1541"/>
      <c r="I362" s="1542"/>
      <c r="J362" s="808"/>
      <c r="N362" s="50"/>
      <c r="O362" s="50"/>
      <c r="P362" s="50"/>
      <c r="Q362" s="50"/>
      <c r="R362" s="50"/>
      <c r="S362" s="50"/>
      <c r="T362" s="50"/>
      <c r="U362" s="50"/>
      <c r="V362" s="50"/>
      <c r="W362" s="50"/>
      <c r="X362" s="50"/>
      <c r="Y362" s="27"/>
      <c r="Z362" s="27"/>
      <c r="AA362" s="27"/>
    </row>
    <row r="363" spans="3:27" ht="16.5" customHeight="1">
      <c r="D363" s="1256" t="s">
        <v>367</v>
      </c>
      <c r="E363" s="1257"/>
      <c r="F363" s="1258"/>
      <c r="G363" s="1259"/>
      <c r="H363" s="1282"/>
      <c r="I363" s="1283"/>
    </row>
    <row r="364" spans="3:27" ht="16.5" customHeight="1">
      <c r="D364" s="1284" t="s">
        <v>2998</v>
      </c>
      <c r="E364" s="1285"/>
      <c r="F364" s="1286"/>
      <c r="G364" s="1543"/>
      <c r="H364" s="1544"/>
      <c r="I364" s="1545"/>
      <c r="J364" s="808"/>
    </row>
    <row r="365" spans="3:27" ht="7.5" customHeight="1"/>
    <row r="366" spans="3:27" ht="18" customHeight="1">
      <c r="C366" s="3" t="s">
        <v>2873</v>
      </c>
      <c r="D366" s="1287" t="s">
        <v>3027</v>
      </c>
      <c r="E366" s="1288"/>
      <c r="F366" s="1289"/>
      <c r="G366" s="1290"/>
      <c r="H366" s="1291"/>
      <c r="I366" s="1292"/>
      <c r="L366" s="50"/>
      <c r="M366" s="785"/>
      <c r="N366" s="785"/>
      <c r="P366" s="785"/>
      <c r="Q366" s="785"/>
      <c r="R366" s="785"/>
      <c r="S366" s="785"/>
      <c r="T366" s="785"/>
      <c r="U366" s="238"/>
      <c r="V366" s="50"/>
      <c r="W366" s="50"/>
      <c r="X366" s="50"/>
      <c r="Y366" s="27"/>
      <c r="Z366" s="27"/>
      <c r="AA366" s="27"/>
    </row>
    <row r="367" spans="3:27" ht="16.5" customHeight="1">
      <c r="C367" s="3"/>
      <c r="D367" s="1256" t="s">
        <v>2868</v>
      </c>
      <c r="E367" s="1257"/>
      <c r="F367" s="1258"/>
      <c r="G367" s="1259"/>
      <c r="H367" s="1280"/>
      <c r="I367" s="1281"/>
    </row>
    <row r="368" spans="3:27" ht="16.5" customHeight="1">
      <c r="D368" s="1256" t="s">
        <v>79</v>
      </c>
      <c r="E368" s="1257"/>
      <c r="F368" s="1258"/>
      <c r="G368" s="1259"/>
      <c r="H368" s="1282"/>
      <c r="I368" s="1283"/>
    </row>
    <row r="369" spans="2:27" ht="17.100000000000001" customHeight="1">
      <c r="D369" s="1256" t="s">
        <v>2492</v>
      </c>
      <c r="E369" s="1257"/>
      <c r="F369" s="1258"/>
      <c r="G369" s="1259"/>
      <c r="H369" s="1541"/>
      <c r="I369" s="1542"/>
      <c r="J369" s="808"/>
      <c r="N369" s="50"/>
      <c r="O369" s="50"/>
      <c r="P369" s="50"/>
      <c r="Q369" s="50"/>
      <c r="R369" s="50"/>
      <c r="S369" s="50"/>
      <c r="T369" s="50"/>
      <c r="U369" s="50"/>
      <c r="V369" s="50"/>
      <c r="W369" s="50"/>
      <c r="X369" s="50"/>
      <c r="Y369" s="27"/>
      <c r="Z369" s="27"/>
      <c r="AA369" s="27"/>
    </row>
    <row r="370" spans="2:27" ht="16.5" customHeight="1">
      <c r="D370" s="1256" t="s">
        <v>367</v>
      </c>
      <c r="E370" s="1257"/>
      <c r="F370" s="1258"/>
      <c r="G370" s="1259"/>
      <c r="H370" s="1282"/>
      <c r="I370" s="1283"/>
    </row>
    <row r="371" spans="2:27" ht="16.5" customHeight="1">
      <c r="D371" s="1284" t="s">
        <v>2998</v>
      </c>
      <c r="E371" s="1285"/>
      <c r="F371" s="1286"/>
      <c r="G371" s="1543"/>
      <c r="H371" s="1544"/>
      <c r="I371" s="1545"/>
      <c r="J371" s="808"/>
    </row>
    <row r="372" spans="2:27" ht="13.5" customHeight="1"/>
    <row r="373" spans="2:27">
      <c r="G373" s="36"/>
      <c r="H373" s="36"/>
      <c r="I373" s="36"/>
      <c r="J373" s="36"/>
    </row>
    <row r="374" spans="2:27" ht="18" customHeight="1">
      <c r="B374" s="2" t="s">
        <v>401</v>
      </c>
    </row>
    <row r="375" spans="2:27" ht="18" customHeight="1">
      <c r="B375" s="2" t="s">
        <v>2890</v>
      </c>
    </row>
    <row r="376" spans="2:27" ht="18" customHeight="1">
      <c r="C376" s="49" t="s">
        <v>2931</v>
      </c>
    </row>
    <row r="377" spans="2:27" ht="18" customHeight="1">
      <c r="D377" s="128" t="s">
        <v>2892</v>
      </c>
      <c r="E377" s="128" t="s">
        <v>2893</v>
      </c>
      <c r="F377" s="128" t="s">
        <v>2894</v>
      </c>
      <c r="G377" s="790" t="s">
        <v>2895</v>
      </c>
      <c r="H377" s="1540"/>
      <c r="I377" s="1540"/>
      <c r="J377" s="2" t="s">
        <v>2896</v>
      </c>
    </row>
    <row r="378" spans="2:27" ht="13.5" customHeight="1"/>
    <row r="379" spans="2:27" ht="13.5" customHeight="1"/>
    <row r="380" spans="2:27" ht="21" customHeight="1">
      <c r="B380" s="2" t="s">
        <v>2897</v>
      </c>
      <c r="D380" s="3"/>
      <c r="J380" s="10"/>
    </row>
    <row r="381" spans="2:27" ht="24" customHeight="1">
      <c r="B381" s="1504" t="s">
        <v>2898</v>
      </c>
      <c r="C381" s="1505"/>
      <c r="D381" s="1506"/>
      <c r="E381" s="47" t="s">
        <v>87</v>
      </c>
      <c r="F381" s="47" t="s">
        <v>88</v>
      </c>
      <c r="G381" s="47" t="s">
        <v>89</v>
      </c>
      <c r="H381" s="47" t="s">
        <v>90</v>
      </c>
      <c r="I381" s="47" t="s">
        <v>91</v>
      </c>
      <c r="J381" s="47" t="s">
        <v>92</v>
      </c>
    </row>
    <row r="382" spans="2:27" ht="30" customHeight="1">
      <c r="B382" s="1537" t="s">
        <v>3003</v>
      </c>
      <c r="C382" s="1538"/>
      <c r="D382" s="1539"/>
      <c r="E382" s="123"/>
      <c r="F382" s="123"/>
      <c r="G382" s="123"/>
      <c r="H382" s="123"/>
      <c r="I382" s="123"/>
      <c r="J382" s="123"/>
    </row>
    <row r="383" spans="2:27" ht="30" customHeight="1" thickBot="1">
      <c r="B383" s="1507" t="s">
        <v>2900</v>
      </c>
      <c r="C383" s="1508"/>
      <c r="D383" s="1509"/>
      <c r="E383" s="123"/>
      <c r="F383" s="123"/>
      <c r="G383" s="123"/>
      <c r="H383" s="123"/>
      <c r="I383" s="123"/>
      <c r="J383" s="123"/>
    </row>
    <row r="384" spans="2:27" ht="24" customHeight="1" thickTop="1">
      <c r="B384" s="1254"/>
      <c r="C384" s="1510"/>
      <c r="D384" s="1255"/>
      <c r="E384" s="791" t="s">
        <v>93</v>
      </c>
      <c r="F384" s="791" t="s">
        <v>94</v>
      </c>
      <c r="G384" s="791" t="s">
        <v>95</v>
      </c>
      <c r="H384" s="791" t="s">
        <v>96</v>
      </c>
      <c r="I384" s="791" t="s">
        <v>97</v>
      </c>
      <c r="J384" s="791" t="s">
        <v>98</v>
      </c>
    </row>
    <row r="385" spans="2:13" ht="30" customHeight="1">
      <c r="B385" s="1537" t="s">
        <v>3003</v>
      </c>
      <c r="C385" s="1538"/>
      <c r="D385" s="1539"/>
      <c r="E385" s="123"/>
      <c r="F385" s="123"/>
      <c r="G385" s="123"/>
      <c r="H385" s="123"/>
      <c r="I385" s="123"/>
      <c r="J385" s="123"/>
    </row>
    <row r="386" spans="2:13" ht="30" customHeight="1">
      <c r="B386" s="1507" t="s">
        <v>2900</v>
      </c>
      <c r="C386" s="1508"/>
      <c r="D386" s="1509"/>
      <c r="E386" s="123"/>
      <c r="F386" s="123"/>
      <c r="G386" s="123"/>
      <c r="H386" s="123"/>
      <c r="I386" s="123"/>
      <c r="J386" s="123"/>
    </row>
    <row r="387" spans="2:13" ht="7.5" customHeight="1"/>
    <row r="388" spans="2:13" ht="13.5" customHeight="1">
      <c r="B388" s="49" t="s">
        <v>2901</v>
      </c>
    </row>
    <row r="390" spans="2:13" ht="18" customHeight="1">
      <c r="B390" s="2" t="s">
        <v>3004</v>
      </c>
      <c r="H390" s="1407" t="str">
        <f>IF(E382="","",INT(SUM(E382:J382,E385:J385)))</f>
        <v/>
      </c>
      <c r="I390" s="1407"/>
      <c r="J390" s="2" t="s">
        <v>2903</v>
      </c>
    </row>
    <row r="391" spans="2:13" ht="6" customHeight="1">
      <c r="H391" s="792"/>
      <c r="I391" s="792"/>
    </row>
    <row r="392" spans="2:13" ht="18" customHeight="1">
      <c r="B392" s="1029" t="s">
        <v>2904</v>
      </c>
      <c r="C392" s="1029"/>
      <c r="D392" s="1029"/>
      <c r="E392" s="1029"/>
      <c r="F392" s="1029"/>
      <c r="G392" s="1029"/>
      <c r="H392" s="1407" t="str">
        <f>IF(E383="","",INT(SUM(E383:J383,E386:J386)))</f>
        <v/>
      </c>
      <c r="I392" s="1407"/>
      <c r="J392" s="2" t="s">
        <v>2903</v>
      </c>
      <c r="M392" s="1389"/>
    </row>
    <row r="393" spans="2:13" ht="6" customHeight="1">
      <c r="H393" s="792"/>
      <c r="I393" s="792"/>
      <c r="M393" s="1389"/>
    </row>
    <row r="394" spans="2:13" ht="22.5" customHeight="1">
      <c r="B394" s="1029" t="s">
        <v>2905</v>
      </c>
      <c r="C394" s="1029"/>
      <c r="D394" s="1029"/>
      <c r="E394" s="1029"/>
      <c r="F394" s="1029"/>
      <c r="G394" s="1029"/>
      <c r="H394" s="1407" t="str">
        <f>IF(H390="","",H390/H392*100)</f>
        <v/>
      </c>
      <c r="I394" s="1407"/>
      <c r="J394" s="2" t="s">
        <v>402</v>
      </c>
      <c r="M394" s="1389"/>
    </row>
    <row r="395" spans="2:13">
      <c r="M395" s="1389"/>
    </row>
    <row r="397" spans="2:13" ht="24" customHeight="1">
      <c r="B397" s="1504" t="s">
        <v>2906</v>
      </c>
      <c r="C397" s="1505"/>
      <c r="D397" s="1506"/>
      <c r="E397" s="47" t="s">
        <v>87</v>
      </c>
      <c r="F397" s="47" t="s">
        <v>88</v>
      </c>
      <c r="G397" s="47" t="s">
        <v>89</v>
      </c>
      <c r="H397" s="47" t="s">
        <v>90</v>
      </c>
      <c r="I397" s="47" t="s">
        <v>91</v>
      </c>
      <c r="J397" s="47" t="s">
        <v>92</v>
      </c>
    </row>
    <row r="398" spans="2:13" ht="30" customHeight="1">
      <c r="B398" s="1537" t="s">
        <v>3003</v>
      </c>
      <c r="C398" s="1538"/>
      <c r="D398" s="1539"/>
      <c r="E398" s="123"/>
      <c r="F398" s="123"/>
      <c r="G398" s="123"/>
      <c r="H398" s="123"/>
      <c r="I398" s="123"/>
      <c r="J398" s="123"/>
    </row>
    <row r="399" spans="2:13" ht="30" customHeight="1" thickBot="1">
      <c r="B399" s="1507" t="s">
        <v>2900</v>
      </c>
      <c r="C399" s="1508"/>
      <c r="D399" s="1509"/>
      <c r="E399" s="123"/>
      <c r="F399" s="123"/>
      <c r="G399" s="123"/>
      <c r="H399" s="123"/>
      <c r="I399" s="123"/>
      <c r="J399" s="123"/>
    </row>
    <row r="400" spans="2:13" ht="24" customHeight="1" thickTop="1">
      <c r="B400" s="1254"/>
      <c r="C400" s="1510"/>
      <c r="D400" s="1255"/>
      <c r="E400" s="791" t="s">
        <v>93</v>
      </c>
      <c r="F400" s="791" t="s">
        <v>94</v>
      </c>
      <c r="G400" s="791" t="s">
        <v>95</v>
      </c>
      <c r="H400" s="791" t="s">
        <v>96</v>
      </c>
      <c r="I400" s="791" t="s">
        <v>97</v>
      </c>
      <c r="J400" s="791" t="s">
        <v>98</v>
      </c>
    </row>
    <row r="401" spans="2:16" ht="30" customHeight="1">
      <c r="B401" s="1537" t="s">
        <v>3003</v>
      </c>
      <c r="C401" s="1538"/>
      <c r="D401" s="1539"/>
      <c r="E401" s="123"/>
      <c r="F401" s="123"/>
      <c r="G401" s="123"/>
      <c r="H401" s="123"/>
      <c r="I401" s="123"/>
      <c r="J401" s="123"/>
    </row>
    <row r="402" spans="2:16" ht="30" customHeight="1">
      <c r="B402" s="1507" t="s">
        <v>2900</v>
      </c>
      <c r="C402" s="1508"/>
      <c r="D402" s="1509"/>
      <c r="E402" s="123"/>
      <c r="F402" s="123"/>
      <c r="G402" s="123"/>
      <c r="H402" s="123"/>
      <c r="I402" s="123"/>
      <c r="J402" s="123"/>
    </row>
    <row r="403" spans="2:16" ht="7.5" customHeight="1"/>
    <row r="404" spans="2:16" ht="13.5" customHeight="1">
      <c r="B404" s="49" t="s">
        <v>2901</v>
      </c>
    </row>
    <row r="406" spans="2:16" ht="18" customHeight="1">
      <c r="B406" s="2" t="s">
        <v>3004</v>
      </c>
      <c r="H406" s="1407" t="str">
        <f>IF(E398="","",INT(SUM(E398:J398,E401:J401)))</f>
        <v/>
      </c>
      <c r="I406" s="1407"/>
      <c r="J406" s="2" t="s">
        <v>2903</v>
      </c>
      <c r="O406" s="1407" t="str">
        <f>IF(L398="","",INT(SUM(L398:Q398,L401:Q401)))</f>
        <v/>
      </c>
      <c r="P406" s="1407"/>
    </row>
    <row r="407" spans="2:16" ht="6" customHeight="1">
      <c r="H407" s="792"/>
      <c r="I407" s="792"/>
      <c r="O407" s="792"/>
      <c r="P407" s="792"/>
    </row>
    <row r="408" spans="2:16" ht="18" customHeight="1">
      <c r="B408" s="1029" t="s">
        <v>2904</v>
      </c>
      <c r="C408" s="1029"/>
      <c r="D408" s="1029"/>
      <c r="E408" s="1029"/>
      <c r="F408" s="1029"/>
      <c r="G408" s="1029"/>
      <c r="H408" s="1407" t="str">
        <f>IF(E399="","",INT(SUM(E399:J399,E402:J402)))</f>
        <v/>
      </c>
      <c r="I408" s="1407"/>
      <c r="J408" s="2" t="s">
        <v>2903</v>
      </c>
      <c r="M408" s="1389"/>
      <c r="O408" s="1407" t="str">
        <f>IF(L399="","",INT(SUM(L399:Q399,L402:Q402)))</f>
        <v/>
      </c>
      <c r="P408" s="1407"/>
    </row>
    <row r="409" spans="2:16" ht="6" customHeight="1">
      <c r="H409" s="792"/>
      <c r="I409" s="792"/>
      <c r="M409" s="1389"/>
      <c r="O409" s="792"/>
      <c r="P409" s="792"/>
    </row>
    <row r="410" spans="2:16" ht="22.5" customHeight="1">
      <c r="B410" s="1029" t="s">
        <v>2905</v>
      </c>
      <c r="C410" s="1029"/>
      <c r="D410" s="1029"/>
      <c r="E410" s="1029"/>
      <c r="F410" s="1029"/>
      <c r="G410" s="1029"/>
      <c r="H410" s="1407" t="str">
        <f>IF(H406="","",H406/H408*100)</f>
        <v/>
      </c>
      <c r="I410" s="1407"/>
      <c r="J410" s="2" t="s">
        <v>402</v>
      </c>
      <c r="M410" s="1389"/>
      <c r="O410" s="1407" t="str">
        <f>IF(O406="","",O406/O408*100)</f>
        <v/>
      </c>
      <c r="P410" s="1407"/>
    </row>
    <row r="411" spans="2:16">
      <c r="M411" s="1389"/>
    </row>
    <row r="413" spans="2:16" ht="24" customHeight="1">
      <c r="B413" s="1504" t="s">
        <v>2907</v>
      </c>
      <c r="C413" s="1505"/>
      <c r="D413" s="1506"/>
      <c r="E413" s="47" t="s">
        <v>87</v>
      </c>
      <c r="F413" s="47" t="s">
        <v>88</v>
      </c>
      <c r="G413" s="47" t="s">
        <v>89</v>
      </c>
      <c r="H413" s="47" t="s">
        <v>90</v>
      </c>
      <c r="I413" s="47" t="s">
        <v>91</v>
      </c>
      <c r="J413" s="47" t="s">
        <v>92</v>
      </c>
    </row>
    <row r="414" spans="2:16" ht="30" customHeight="1">
      <c r="B414" s="1537" t="s">
        <v>3003</v>
      </c>
      <c r="C414" s="1538"/>
      <c r="D414" s="1539"/>
      <c r="E414" s="123"/>
      <c r="F414" s="123"/>
      <c r="G414" s="123"/>
      <c r="H414" s="123"/>
      <c r="I414" s="123"/>
      <c r="J414" s="123"/>
    </row>
    <row r="415" spans="2:16" ht="30" customHeight="1" thickBot="1">
      <c r="B415" s="1507" t="s">
        <v>2900</v>
      </c>
      <c r="C415" s="1508"/>
      <c r="D415" s="1509"/>
      <c r="E415" s="123"/>
      <c r="F415" s="123"/>
      <c r="G415" s="123"/>
      <c r="H415" s="123"/>
      <c r="I415" s="123"/>
      <c r="J415" s="123"/>
    </row>
    <row r="416" spans="2:16" ht="24" customHeight="1" thickTop="1">
      <c r="B416" s="1254"/>
      <c r="C416" s="1510"/>
      <c r="D416" s="1255"/>
      <c r="E416" s="791" t="s">
        <v>93</v>
      </c>
      <c r="F416" s="791" t="s">
        <v>94</v>
      </c>
      <c r="G416" s="791" t="s">
        <v>95</v>
      </c>
      <c r="H416" s="791" t="s">
        <v>96</v>
      </c>
      <c r="I416" s="791" t="s">
        <v>97</v>
      </c>
      <c r="J416" s="791" t="s">
        <v>98</v>
      </c>
    </row>
    <row r="417" spans="2:13" ht="30" customHeight="1">
      <c r="B417" s="1537" t="s">
        <v>3003</v>
      </c>
      <c r="C417" s="1538"/>
      <c r="D417" s="1539"/>
      <c r="E417" s="123"/>
      <c r="F417" s="123"/>
      <c r="G417" s="123"/>
      <c r="H417" s="123"/>
      <c r="I417" s="123"/>
      <c r="J417" s="123"/>
    </row>
    <row r="418" spans="2:13" ht="30" customHeight="1">
      <c r="B418" s="1507" t="s">
        <v>2900</v>
      </c>
      <c r="C418" s="1508"/>
      <c r="D418" s="1509"/>
      <c r="E418" s="123"/>
      <c r="F418" s="123"/>
      <c r="G418" s="123"/>
      <c r="H418" s="123"/>
      <c r="I418" s="123"/>
      <c r="J418" s="123"/>
    </row>
    <row r="419" spans="2:13" ht="7.5" customHeight="1"/>
    <row r="420" spans="2:13" ht="13.5" customHeight="1">
      <c r="B420" s="49" t="s">
        <v>2901</v>
      </c>
    </row>
    <row r="422" spans="2:13" ht="18" customHeight="1">
      <c r="B422" s="2" t="s">
        <v>3004</v>
      </c>
      <c r="H422" s="1407" t="str">
        <f>IF(E414="","",INT(SUM(E414:J414,E417:J417)))</f>
        <v/>
      </c>
      <c r="I422" s="1407"/>
      <c r="J422" s="2" t="s">
        <v>2903</v>
      </c>
    </row>
    <row r="423" spans="2:13" ht="6" customHeight="1">
      <c r="H423" s="792"/>
      <c r="I423" s="792"/>
    </row>
    <row r="424" spans="2:13" ht="18" customHeight="1">
      <c r="B424" s="1029" t="s">
        <v>2904</v>
      </c>
      <c r="C424" s="1029"/>
      <c r="D424" s="1029"/>
      <c r="E424" s="1029"/>
      <c r="F424" s="1029"/>
      <c r="G424" s="1029"/>
      <c r="H424" s="1407" t="str">
        <f>IF(E415="","",INT(SUM(E415:J415,E418:J418)))</f>
        <v/>
      </c>
      <c r="I424" s="1407"/>
      <c r="J424" s="2" t="s">
        <v>2903</v>
      </c>
      <c r="M424" s="1389"/>
    </row>
    <row r="425" spans="2:13" ht="6" customHeight="1">
      <c r="H425" s="792"/>
      <c r="I425" s="792"/>
      <c r="M425" s="1389"/>
    </row>
    <row r="426" spans="2:13" ht="22.5" customHeight="1">
      <c r="B426" s="1029" t="s">
        <v>2905</v>
      </c>
      <c r="C426" s="1029"/>
      <c r="D426" s="1029"/>
      <c r="E426" s="1029"/>
      <c r="F426" s="1029"/>
      <c r="G426" s="1029"/>
      <c r="H426" s="1407" t="str">
        <f>IF(H422="","",H422/H424*100)</f>
        <v/>
      </c>
      <c r="I426" s="1407"/>
      <c r="J426" s="2" t="s">
        <v>402</v>
      </c>
      <c r="M426" s="1389"/>
    </row>
    <row r="427" spans="2:13">
      <c r="M427" s="1389"/>
    </row>
    <row r="429" spans="2:13" ht="24" customHeight="1">
      <c r="B429" s="1504" t="s">
        <v>2908</v>
      </c>
      <c r="C429" s="1505"/>
      <c r="D429" s="1506"/>
      <c r="E429" s="47" t="s">
        <v>87</v>
      </c>
      <c r="F429" s="47" t="s">
        <v>88</v>
      </c>
      <c r="G429" s="47" t="s">
        <v>89</v>
      </c>
      <c r="H429" s="47" t="s">
        <v>90</v>
      </c>
      <c r="I429" s="47" t="s">
        <v>91</v>
      </c>
      <c r="J429" s="47" t="s">
        <v>92</v>
      </c>
    </row>
    <row r="430" spans="2:13" ht="30" customHeight="1">
      <c r="B430" s="1537" t="s">
        <v>3003</v>
      </c>
      <c r="C430" s="1538"/>
      <c r="D430" s="1539"/>
      <c r="E430" s="123"/>
      <c r="F430" s="123"/>
      <c r="G430" s="123"/>
      <c r="H430" s="123"/>
      <c r="I430" s="123"/>
      <c r="J430" s="123"/>
    </row>
    <row r="431" spans="2:13" ht="30" customHeight="1" thickBot="1">
      <c r="B431" s="1507" t="s">
        <v>2900</v>
      </c>
      <c r="C431" s="1508"/>
      <c r="D431" s="1509"/>
      <c r="E431" s="123"/>
      <c r="F431" s="123"/>
      <c r="G431" s="123"/>
      <c r="H431" s="123"/>
      <c r="I431" s="123"/>
      <c r="J431" s="123"/>
    </row>
    <row r="432" spans="2:13" ht="24" customHeight="1" thickTop="1">
      <c r="B432" s="1254"/>
      <c r="C432" s="1510"/>
      <c r="D432" s="1255"/>
      <c r="E432" s="791" t="s">
        <v>93</v>
      </c>
      <c r="F432" s="791" t="s">
        <v>94</v>
      </c>
      <c r="G432" s="791" t="s">
        <v>95</v>
      </c>
      <c r="H432" s="791" t="s">
        <v>96</v>
      </c>
      <c r="I432" s="791" t="s">
        <v>97</v>
      </c>
      <c r="J432" s="791" t="s">
        <v>98</v>
      </c>
    </row>
    <row r="433" spans="2:20" ht="30" customHeight="1">
      <c r="B433" s="1537" t="s">
        <v>3003</v>
      </c>
      <c r="C433" s="1538"/>
      <c r="D433" s="1539"/>
      <c r="E433" s="123"/>
      <c r="F433" s="123"/>
      <c r="G433" s="123"/>
      <c r="H433" s="123"/>
      <c r="I433" s="123"/>
      <c r="J433" s="123"/>
    </row>
    <row r="434" spans="2:20" ht="30" customHeight="1">
      <c r="B434" s="1507" t="s">
        <v>2900</v>
      </c>
      <c r="C434" s="1508"/>
      <c r="D434" s="1509"/>
      <c r="E434" s="123"/>
      <c r="F434" s="123"/>
      <c r="G434" s="123"/>
      <c r="H434" s="123"/>
      <c r="I434" s="123"/>
      <c r="J434" s="123"/>
    </row>
    <row r="435" spans="2:20" ht="7.5" customHeight="1"/>
    <row r="436" spans="2:20" ht="13.5" customHeight="1">
      <c r="B436" s="49" t="s">
        <v>2901</v>
      </c>
    </row>
    <row r="438" spans="2:20" ht="18" customHeight="1">
      <c r="B438" s="2" t="s">
        <v>3004</v>
      </c>
      <c r="H438" s="1407" t="str">
        <f>IF(E430="","",INT(SUM(E430:J430,E433:J433)))</f>
        <v/>
      </c>
      <c r="I438" s="1407"/>
      <c r="J438" s="2" t="s">
        <v>2903</v>
      </c>
    </row>
    <row r="439" spans="2:20" ht="6" customHeight="1">
      <c r="H439" s="792"/>
      <c r="I439" s="792"/>
    </row>
    <row r="440" spans="2:20" ht="18" customHeight="1">
      <c r="B440" s="1029" t="s">
        <v>2904</v>
      </c>
      <c r="C440" s="1029"/>
      <c r="D440" s="1029"/>
      <c r="E440" s="1029"/>
      <c r="F440" s="1029"/>
      <c r="G440" s="1029"/>
      <c r="H440" s="1407" t="str">
        <f>IF(E431="","",INT(SUM(E431:J431,E434:J434)))</f>
        <v/>
      </c>
      <c r="I440" s="1407"/>
      <c r="J440" s="2" t="s">
        <v>2903</v>
      </c>
      <c r="M440" s="1389"/>
    </row>
    <row r="441" spans="2:20" ht="6" customHeight="1">
      <c r="H441" s="792"/>
      <c r="I441" s="792"/>
      <c r="M441" s="1389"/>
    </row>
    <row r="442" spans="2:20" ht="22.5" customHeight="1">
      <c r="B442" s="1029" t="s">
        <v>2905</v>
      </c>
      <c r="C442" s="1029"/>
      <c r="D442" s="1029"/>
      <c r="E442" s="1029"/>
      <c r="F442" s="1029"/>
      <c r="G442" s="1029"/>
      <c r="H442" s="1407" t="str">
        <f>IF(H438="","",H438/H440*100)</f>
        <v/>
      </c>
      <c r="I442" s="1407"/>
      <c r="J442" s="2" t="s">
        <v>402</v>
      </c>
      <c r="M442" s="1389"/>
    </row>
    <row r="443" spans="2:20">
      <c r="M443" s="1389"/>
    </row>
    <row r="444" spans="2:20" ht="13.5" customHeight="1">
      <c r="B444" s="2" t="s">
        <v>86</v>
      </c>
      <c r="C444" s="35"/>
      <c r="D444" s="35"/>
      <c r="E444" s="37"/>
      <c r="F444" s="35"/>
      <c r="G444" s="35"/>
      <c r="H444" s="35"/>
      <c r="I444" s="35"/>
      <c r="J444" s="35"/>
      <c r="K444" s="35"/>
      <c r="L444" s="35"/>
      <c r="M444" s="35"/>
      <c r="N444" s="35"/>
      <c r="O444" s="35"/>
      <c r="P444" s="35"/>
      <c r="Q444" s="35"/>
      <c r="R444" s="35"/>
      <c r="S444" s="35"/>
    </row>
    <row r="445" spans="2:20" ht="13.5" customHeight="1">
      <c r="C445" s="2" t="s">
        <v>2909</v>
      </c>
      <c r="D445" s="35"/>
      <c r="E445" s="35"/>
      <c r="F445" s="37"/>
      <c r="G445" s="35"/>
      <c r="H445" s="35" t="s">
        <v>2413</v>
      </c>
      <c r="I445" s="35"/>
      <c r="J445" s="35"/>
      <c r="K445" s="35"/>
      <c r="L445" s="35"/>
      <c r="M445" s="35"/>
      <c r="N445" s="35"/>
      <c r="O445" s="35"/>
      <c r="P445" s="35"/>
      <c r="Q445" s="35"/>
      <c r="R445" s="35"/>
      <c r="S445" s="35"/>
      <c r="T445" s="35"/>
    </row>
    <row r="446" spans="2:20" ht="13.5" customHeight="1">
      <c r="C446" s="2" t="s">
        <v>2910</v>
      </c>
      <c r="D446" s="35"/>
      <c r="E446" s="35"/>
      <c r="F446" s="37"/>
      <c r="G446" s="35"/>
      <c r="H446" s="35" t="s">
        <v>120</v>
      </c>
      <c r="I446" s="35"/>
      <c r="J446" s="35"/>
      <c r="K446" s="35"/>
      <c r="L446" s="35"/>
      <c r="M446" s="35"/>
      <c r="N446" s="35"/>
      <c r="O446" s="35"/>
      <c r="P446" s="35"/>
      <c r="Q446" s="35"/>
      <c r="R446" s="35"/>
      <c r="S446" s="35"/>
      <c r="T446" s="35"/>
    </row>
    <row r="448" spans="2:20" ht="24" customHeight="1">
      <c r="B448" s="794"/>
      <c r="C448" s="794"/>
      <c r="D448" s="794"/>
      <c r="E448" s="270"/>
      <c r="F448" s="795"/>
      <c r="G448" s="270"/>
      <c r="H448" s="270"/>
      <c r="I448" s="270"/>
      <c r="J448" s="270"/>
      <c r="K448" s="35"/>
      <c r="L448" s="35"/>
      <c r="M448" s="35"/>
      <c r="N448" s="35"/>
      <c r="O448" s="35"/>
      <c r="P448" s="35"/>
      <c r="Q448" s="35"/>
      <c r="R448" s="35"/>
      <c r="S448" s="35"/>
      <c r="T448" s="35"/>
    </row>
    <row r="449" spans="2:28" ht="18" customHeight="1">
      <c r="B449" s="162"/>
      <c r="C449" s="270"/>
      <c r="D449" s="270"/>
      <c r="E449" s="1502"/>
      <c r="F449" s="1502"/>
      <c r="G449" s="796"/>
      <c r="H449" s="1503"/>
      <c r="I449" s="1503"/>
      <c r="J449" s="1503"/>
      <c r="K449" s="35"/>
      <c r="L449" s="35"/>
      <c r="M449" s="141" t="s">
        <v>3005</v>
      </c>
      <c r="N449" s="35"/>
      <c r="O449" s="35"/>
      <c r="P449" s="35"/>
      <c r="Q449" s="35"/>
      <c r="R449" s="35"/>
      <c r="S449" s="35"/>
      <c r="T449" s="35"/>
      <c r="U449" s="35"/>
      <c r="V449" s="35"/>
      <c r="W449" s="35"/>
      <c r="X449" s="35"/>
      <c r="Y449" s="35"/>
      <c r="Z449" s="35"/>
      <c r="AA449" s="35"/>
    </row>
    <row r="450" spans="2:28">
      <c r="B450" s="162"/>
      <c r="C450" s="162"/>
      <c r="D450" s="270"/>
      <c r="E450" s="270"/>
      <c r="F450" s="270"/>
      <c r="G450" s="270"/>
      <c r="H450" s="1503"/>
      <c r="I450" s="1503"/>
      <c r="J450" s="1503"/>
      <c r="K450" s="35"/>
      <c r="L450" s="35"/>
      <c r="M450" s="35"/>
      <c r="N450" s="35"/>
      <c r="O450" s="35"/>
      <c r="P450" s="35"/>
      <c r="Q450" s="35"/>
      <c r="R450" s="35"/>
      <c r="S450" s="35"/>
      <c r="T450" s="35"/>
      <c r="U450" s="35"/>
      <c r="V450" s="35"/>
      <c r="W450" s="35"/>
      <c r="X450" s="35"/>
      <c r="Y450" s="35"/>
      <c r="Z450" s="35"/>
      <c r="AA450" s="35"/>
      <c r="AB450" s="35"/>
    </row>
    <row r="451" spans="2:28">
      <c r="B451" s="162"/>
      <c r="C451" s="162"/>
      <c r="D451" s="270"/>
      <c r="E451" s="270"/>
      <c r="F451" s="270"/>
      <c r="G451" s="270"/>
      <c r="H451" s="270"/>
      <c r="I451" s="270"/>
      <c r="J451" s="270"/>
      <c r="K451" s="35"/>
      <c r="L451" s="35"/>
      <c r="M451" s="35"/>
      <c r="N451" s="35"/>
      <c r="O451" s="35"/>
      <c r="P451" s="35"/>
      <c r="Q451" s="35"/>
      <c r="R451" s="35"/>
      <c r="S451" s="35"/>
      <c r="T451" s="35"/>
      <c r="U451" s="35"/>
      <c r="V451" s="35"/>
      <c r="W451" s="35"/>
      <c r="X451" s="35"/>
      <c r="Y451" s="35"/>
      <c r="Z451" s="35"/>
      <c r="AA451" s="35"/>
      <c r="AB451" s="35"/>
    </row>
    <row r="452" spans="2:28" ht="24" customHeight="1">
      <c r="B452" s="794"/>
      <c r="C452" s="794"/>
      <c r="D452" s="794"/>
      <c r="E452" s="270"/>
      <c r="F452" s="797"/>
      <c r="G452" s="270"/>
      <c r="H452" s="270"/>
      <c r="I452" s="270"/>
      <c r="J452" s="270"/>
      <c r="K452" s="35"/>
      <c r="L452" s="35"/>
      <c r="M452" s="35"/>
      <c r="N452" s="35"/>
      <c r="O452" s="35"/>
      <c r="P452" s="35"/>
      <c r="Q452" s="35"/>
      <c r="R452" s="35"/>
      <c r="S452" s="35"/>
      <c r="T452" s="35"/>
    </row>
    <row r="453" spans="2:28" ht="18" customHeight="1">
      <c r="B453" s="794"/>
      <c r="C453" s="799"/>
      <c r="D453" s="794"/>
      <c r="E453" s="270"/>
      <c r="F453" s="271"/>
      <c r="G453" s="270"/>
      <c r="H453" s="270"/>
      <c r="I453" s="270"/>
      <c r="J453" s="270"/>
      <c r="K453" s="35"/>
      <c r="L453" s="35"/>
      <c r="M453" s="35"/>
      <c r="N453" s="35"/>
      <c r="O453" s="35"/>
      <c r="P453" s="35"/>
      <c r="Q453" s="35"/>
      <c r="R453" s="35"/>
      <c r="S453" s="35"/>
      <c r="T453" s="35"/>
    </row>
    <row r="454" spans="2:28" ht="18" customHeight="1">
      <c r="B454" s="786"/>
      <c r="C454" s="800"/>
      <c r="D454" s="786"/>
      <c r="E454" s="35"/>
      <c r="F454" s="37"/>
      <c r="G454" s="35"/>
      <c r="H454" s="35"/>
      <c r="I454" s="35"/>
      <c r="J454" s="35"/>
      <c r="K454" s="35"/>
      <c r="L454" s="35"/>
      <c r="M454" s="35"/>
      <c r="N454" s="35"/>
      <c r="O454" s="35"/>
      <c r="P454" s="35"/>
      <c r="Q454" s="35"/>
      <c r="R454" s="35"/>
      <c r="S454" s="35"/>
      <c r="T454" s="35"/>
    </row>
    <row r="455" spans="2:28" ht="13.5" customHeight="1">
      <c r="D455" s="35"/>
      <c r="E455" s="35"/>
      <c r="F455" s="37"/>
      <c r="G455" s="35"/>
      <c r="H455" s="35"/>
      <c r="I455" s="35"/>
      <c r="J455" s="35"/>
      <c r="K455" s="35"/>
      <c r="L455" s="35"/>
      <c r="M455" s="35"/>
      <c r="N455" s="35"/>
      <c r="O455" s="35"/>
      <c r="P455" s="35"/>
      <c r="Q455" s="35"/>
      <c r="R455" s="35"/>
      <c r="S455" s="35"/>
      <c r="T455" s="35"/>
    </row>
    <row r="456" spans="2:28" ht="13.5" hidden="1" customHeight="1">
      <c r="D456" s="35"/>
      <c r="E456" s="35"/>
      <c r="F456" s="37"/>
      <c r="G456" s="35"/>
      <c r="H456" s="35"/>
      <c r="I456" s="35"/>
      <c r="J456" s="35"/>
      <c r="K456" s="35"/>
      <c r="L456" s="35"/>
      <c r="M456" s="35"/>
      <c r="N456" s="35"/>
      <c r="O456" s="35"/>
      <c r="P456" s="35"/>
      <c r="Q456" s="35"/>
      <c r="R456" s="35"/>
      <c r="S456" s="35"/>
      <c r="T456" s="35"/>
    </row>
    <row r="457" spans="2:28" ht="13.5" hidden="1" customHeight="1">
      <c r="D457" s="35"/>
      <c r="E457" s="35"/>
      <c r="F457" s="37"/>
      <c r="G457" s="35"/>
      <c r="H457" s="35"/>
      <c r="I457" s="35"/>
      <c r="J457" s="35"/>
      <c r="K457" s="35"/>
      <c r="L457" s="35"/>
      <c r="M457" s="35"/>
      <c r="N457" s="35"/>
      <c r="O457" s="35"/>
      <c r="P457" s="35"/>
      <c r="Q457" s="35"/>
      <c r="R457" s="35"/>
      <c r="S457" s="35"/>
      <c r="T457" s="35"/>
    </row>
    <row r="458" spans="2:28" ht="13.5" hidden="1" customHeight="1">
      <c r="D458" s="35"/>
      <c r="E458" s="35"/>
      <c r="F458" s="37"/>
      <c r="G458" s="35"/>
      <c r="H458" s="35"/>
      <c r="I458" s="35"/>
      <c r="J458" s="35"/>
      <c r="K458" s="35"/>
      <c r="L458" s="35"/>
      <c r="M458" s="35"/>
      <c r="N458" s="35"/>
      <c r="O458" s="35"/>
      <c r="P458" s="35"/>
      <c r="Q458" s="35"/>
      <c r="R458" s="35"/>
      <c r="S458" s="35"/>
      <c r="T458" s="35"/>
    </row>
    <row r="459" spans="2:28" ht="13.5" hidden="1" customHeight="1">
      <c r="D459" s="35"/>
      <c r="E459" s="35"/>
      <c r="F459" s="37"/>
      <c r="G459" s="35"/>
      <c r="H459" s="35"/>
      <c r="I459" s="35"/>
      <c r="J459" s="35"/>
      <c r="K459" s="35"/>
      <c r="L459" s="35"/>
      <c r="M459" s="35"/>
      <c r="N459" s="35"/>
      <c r="O459" s="35"/>
      <c r="P459" s="35"/>
      <c r="Q459" s="35"/>
      <c r="R459" s="35"/>
      <c r="S459" s="35"/>
      <c r="T459" s="35"/>
    </row>
    <row r="460" spans="2:28" s="36" customFormat="1" ht="18" customHeight="1">
      <c r="B460" s="153" t="s">
        <v>489</v>
      </c>
      <c r="D460" s="35"/>
      <c r="E460" s="35"/>
      <c r="F460" s="37"/>
      <c r="G460" s="35"/>
      <c r="H460" s="35"/>
      <c r="I460" s="35"/>
      <c r="J460" s="35"/>
      <c r="K460" s="35"/>
      <c r="L460" s="35"/>
      <c r="M460" s="35"/>
      <c r="N460" s="35"/>
      <c r="O460" s="35"/>
      <c r="P460" s="35"/>
      <c r="Q460" s="35"/>
      <c r="R460" s="35"/>
      <c r="S460" s="35"/>
      <c r="T460" s="35"/>
    </row>
    <row r="461" spans="2:28" s="36" customFormat="1" ht="18" customHeight="1">
      <c r="B461" s="36" t="s">
        <v>422</v>
      </c>
      <c r="D461" s="154"/>
      <c r="J461" s="155"/>
    </row>
    <row r="462" spans="2:28" ht="13.5" customHeight="1">
      <c r="D462" s="3"/>
      <c r="H462" s="156" t="s">
        <v>3006</v>
      </c>
      <c r="I462" s="157" t="str">
        <f>IF(G264&lt;&gt;"気体","kg","N㎥")</f>
        <v>kg</v>
      </c>
      <c r="J462" s="158" t="s">
        <v>3007</v>
      </c>
    </row>
    <row r="463" spans="2:28" ht="30" customHeight="1">
      <c r="B463" s="1497" t="s">
        <v>3008</v>
      </c>
      <c r="C463" s="1497"/>
      <c r="D463" s="1497" t="s">
        <v>3009</v>
      </c>
      <c r="E463" s="1484" t="s">
        <v>3010</v>
      </c>
      <c r="F463" s="1485"/>
      <c r="G463" s="1485"/>
      <c r="H463" s="1485"/>
      <c r="I463" s="1485"/>
      <c r="J463" s="1486"/>
    </row>
    <row r="464" spans="2:28" ht="30" customHeight="1">
      <c r="B464" s="1498"/>
      <c r="C464" s="1498"/>
      <c r="D464" s="1498"/>
      <c r="E464" s="134"/>
      <c r="F464" s="134"/>
      <c r="G464" s="134"/>
      <c r="H464" s="134"/>
      <c r="I464" s="134"/>
      <c r="J464" s="102" t="s">
        <v>3011</v>
      </c>
    </row>
    <row r="465" spans="2:10" ht="30" customHeight="1">
      <c r="B465" s="1489" t="s">
        <v>3012</v>
      </c>
      <c r="C465" s="1490"/>
      <c r="D465" s="801"/>
      <c r="E465" s="801"/>
      <c r="F465" s="801"/>
      <c r="G465" s="801"/>
      <c r="H465" s="801"/>
      <c r="I465" s="801"/>
      <c r="J465" s="802">
        <f t="shared" ref="J465:J479" si="0">SUM(E465:I465)</f>
        <v>0</v>
      </c>
    </row>
    <row r="466" spans="2:10" ht="30" customHeight="1">
      <c r="B466" s="1482" t="s">
        <v>3013</v>
      </c>
      <c r="C466" s="1483"/>
      <c r="D466" s="803"/>
      <c r="E466" s="803"/>
      <c r="F466" s="803"/>
      <c r="G466" s="803"/>
      <c r="H466" s="803"/>
      <c r="I466" s="803"/>
      <c r="J466" s="804">
        <f t="shared" si="0"/>
        <v>0</v>
      </c>
    </row>
    <row r="467" spans="2:10" ht="30" customHeight="1">
      <c r="B467" s="1482" t="s">
        <v>3014</v>
      </c>
      <c r="C467" s="1483"/>
      <c r="D467" s="803"/>
      <c r="E467" s="803"/>
      <c r="F467" s="803"/>
      <c r="G467" s="803"/>
      <c r="H467" s="803"/>
      <c r="I467" s="803"/>
      <c r="J467" s="804">
        <f t="shared" si="0"/>
        <v>0</v>
      </c>
    </row>
    <row r="468" spans="2:10" ht="30" customHeight="1">
      <c r="B468" s="1482" t="s">
        <v>3015</v>
      </c>
      <c r="C468" s="1483"/>
      <c r="D468" s="803"/>
      <c r="E468" s="803"/>
      <c r="F468" s="803"/>
      <c r="G468" s="803"/>
      <c r="H468" s="803"/>
      <c r="I468" s="803"/>
      <c r="J468" s="804">
        <f t="shared" si="0"/>
        <v>0</v>
      </c>
    </row>
    <row r="469" spans="2:10" ht="30" customHeight="1">
      <c r="B469" s="1482" t="s">
        <v>3016</v>
      </c>
      <c r="C469" s="1483"/>
      <c r="D469" s="803"/>
      <c r="E469" s="803"/>
      <c r="F469" s="803"/>
      <c r="G469" s="803"/>
      <c r="H469" s="803"/>
      <c r="I469" s="803"/>
      <c r="J469" s="804">
        <f t="shared" si="0"/>
        <v>0</v>
      </c>
    </row>
    <row r="470" spans="2:10" ht="30" customHeight="1">
      <c r="B470" s="1482" t="s">
        <v>3017</v>
      </c>
      <c r="C470" s="1483"/>
      <c r="D470" s="803"/>
      <c r="E470" s="803"/>
      <c r="F470" s="803"/>
      <c r="G470" s="803"/>
      <c r="H470" s="803"/>
      <c r="I470" s="803"/>
      <c r="J470" s="804">
        <f t="shared" si="0"/>
        <v>0</v>
      </c>
    </row>
    <row r="471" spans="2:10" ht="30" customHeight="1">
      <c r="B471" s="1482" t="s">
        <v>3018</v>
      </c>
      <c r="C471" s="1483"/>
      <c r="D471" s="803"/>
      <c r="E471" s="803"/>
      <c r="F471" s="803"/>
      <c r="G471" s="803"/>
      <c r="H471" s="803"/>
      <c r="I471" s="803"/>
      <c r="J471" s="804">
        <f t="shared" si="0"/>
        <v>0</v>
      </c>
    </row>
    <row r="472" spans="2:10" ht="30" customHeight="1">
      <c r="B472" s="1482" t="s">
        <v>3019</v>
      </c>
      <c r="C472" s="1483"/>
      <c r="D472" s="803"/>
      <c r="E472" s="803"/>
      <c r="F472" s="803"/>
      <c r="G472" s="803"/>
      <c r="H472" s="803"/>
      <c r="I472" s="803"/>
      <c r="J472" s="804">
        <f t="shared" si="0"/>
        <v>0</v>
      </c>
    </row>
    <row r="473" spans="2:10" ht="30" customHeight="1">
      <c r="B473" s="1482" t="s">
        <v>3020</v>
      </c>
      <c r="C473" s="1483"/>
      <c r="D473" s="803"/>
      <c r="E473" s="803"/>
      <c r="F473" s="803"/>
      <c r="G473" s="803"/>
      <c r="H473" s="803"/>
      <c r="I473" s="803"/>
      <c r="J473" s="804">
        <f t="shared" si="0"/>
        <v>0</v>
      </c>
    </row>
    <row r="474" spans="2:10" ht="30" customHeight="1">
      <c r="B474" s="1482" t="s">
        <v>3021</v>
      </c>
      <c r="C474" s="1483"/>
      <c r="D474" s="803"/>
      <c r="E474" s="803"/>
      <c r="F474" s="803"/>
      <c r="G474" s="803"/>
      <c r="H474" s="803"/>
      <c r="I474" s="803"/>
      <c r="J474" s="804">
        <f t="shared" si="0"/>
        <v>0</v>
      </c>
    </row>
    <row r="475" spans="2:10" ht="30" customHeight="1">
      <c r="B475" s="1482" t="s">
        <v>3022</v>
      </c>
      <c r="C475" s="1483"/>
      <c r="D475" s="803"/>
      <c r="E475" s="803"/>
      <c r="F475" s="803"/>
      <c r="G475" s="803"/>
      <c r="H475" s="803"/>
      <c r="I475" s="803"/>
      <c r="J475" s="804">
        <f t="shared" si="0"/>
        <v>0</v>
      </c>
    </row>
    <row r="476" spans="2:10" ht="30" customHeight="1">
      <c r="B476" s="1482" t="s">
        <v>3023</v>
      </c>
      <c r="C476" s="1483"/>
      <c r="D476" s="803"/>
      <c r="E476" s="803"/>
      <c r="F476" s="803"/>
      <c r="G476" s="803"/>
      <c r="H476" s="803"/>
      <c r="I476" s="803"/>
      <c r="J476" s="804">
        <f t="shared" si="0"/>
        <v>0</v>
      </c>
    </row>
    <row r="477" spans="2:10" ht="30" customHeight="1">
      <c r="B477" s="1482" t="s">
        <v>3024</v>
      </c>
      <c r="C477" s="1483"/>
      <c r="D477" s="803"/>
      <c r="E477" s="803"/>
      <c r="F477" s="803"/>
      <c r="G477" s="803"/>
      <c r="H477" s="803"/>
      <c r="I477" s="803"/>
      <c r="J477" s="804">
        <f t="shared" si="0"/>
        <v>0</v>
      </c>
    </row>
    <row r="478" spans="2:10" ht="30" customHeight="1">
      <c r="B478" s="1482" t="s">
        <v>3025</v>
      </c>
      <c r="C478" s="1483"/>
      <c r="D478" s="803"/>
      <c r="E478" s="803"/>
      <c r="F478" s="803"/>
      <c r="G478" s="803"/>
      <c r="H478" s="803"/>
      <c r="I478" s="803"/>
      <c r="J478" s="804">
        <f t="shared" si="0"/>
        <v>0</v>
      </c>
    </row>
    <row r="479" spans="2:10" ht="30" customHeight="1">
      <c r="B479" s="1491" t="s">
        <v>3026</v>
      </c>
      <c r="C479" s="1492"/>
      <c r="D479" s="805"/>
      <c r="E479" s="805"/>
      <c r="F479" s="805"/>
      <c r="G479" s="805"/>
      <c r="H479" s="805"/>
      <c r="I479" s="805"/>
      <c r="J479" s="806">
        <f t="shared" si="0"/>
        <v>0</v>
      </c>
    </row>
    <row r="480" spans="2:10" ht="13.5" customHeight="1"/>
    <row r="481" spans="2:20" ht="18" customHeight="1">
      <c r="C481" s="2" t="s">
        <v>444</v>
      </c>
      <c r="E481" s="25"/>
      <c r="F481" s="1487">
        <f>MAX(D465:D479)</f>
        <v>0</v>
      </c>
      <c r="G481" s="1487"/>
      <c r="H481" s="807">
        <f>$I$198</f>
        <v>0</v>
      </c>
    </row>
    <row r="482" spans="2:20" ht="13.5" customHeight="1">
      <c r="F482" s="75"/>
      <c r="G482" s="75"/>
    </row>
    <row r="483" spans="2:20" ht="18" customHeight="1">
      <c r="C483" s="2" t="s">
        <v>445</v>
      </c>
      <c r="F483" s="1487">
        <f>MAX(J465:J479)</f>
        <v>0</v>
      </c>
      <c r="G483" s="1487"/>
      <c r="H483" s="807">
        <f>$I$198</f>
        <v>0</v>
      </c>
      <c r="K483" s="50"/>
    </row>
    <row r="484" spans="2:20" ht="13.5" customHeight="1">
      <c r="F484" s="75"/>
      <c r="G484" s="75"/>
      <c r="K484" s="50"/>
    </row>
    <row r="485" spans="2:20" ht="18" customHeight="1">
      <c r="C485" s="2" t="s">
        <v>446</v>
      </c>
      <c r="F485" s="1488" t="str">
        <f>IF(D465="","",F483/F481*100)</f>
        <v/>
      </c>
      <c r="G485" s="1488"/>
      <c r="H485" s="2" t="s">
        <v>402</v>
      </c>
      <c r="K485" s="50"/>
    </row>
    <row r="486" spans="2:20" ht="4.8" customHeight="1">
      <c r="D486" s="35"/>
      <c r="E486" s="35"/>
      <c r="F486" s="37"/>
      <c r="G486" s="35"/>
      <c r="H486" s="35"/>
      <c r="I486" s="35"/>
      <c r="J486" s="35"/>
      <c r="K486" s="35"/>
      <c r="L486" s="35"/>
      <c r="M486" s="35"/>
      <c r="N486" s="35"/>
      <c r="O486" s="35"/>
      <c r="P486" s="35"/>
      <c r="Q486" s="35"/>
      <c r="R486" s="35"/>
      <c r="S486" s="35"/>
      <c r="T486" s="35"/>
    </row>
    <row r="487" spans="2:20" ht="4.8" customHeight="1">
      <c r="D487" s="35"/>
      <c r="E487" s="35"/>
      <c r="F487" s="37"/>
      <c r="G487" s="35"/>
      <c r="H487" s="35"/>
      <c r="I487" s="35"/>
      <c r="J487" s="35"/>
      <c r="K487" s="35"/>
      <c r="L487" s="35"/>
      <c r="M487" s="35"/>
      <c r="N487" s="35"/>
      <c r="O487" s="35"/>
      <c r="P487" s="35"/>
      <c r="Q487" s="35"/>
      <c r="R487" s="35"/>
      <c r="S487" s="35"/>
      <c r="T487" s="35"/>
    </row>
    <row r="488" spans="2:20" ht="13.5" customHeight="1">
      <c r="B488" s="2" t="s">
        <v>86</v>
      </c>
      <c r="C488" s="35"/>
      <c r="D488" s="35"/>
      <c r="E488" s="37"/>
      <c r="F488" s="35"/>
      <c r="G488" s="35"/>
      <c r="H488" s="35"/>
      <c r="I488" s="35"/>
      <c r="J488" s="35"/>
      <c r="K488" s="35"/>
      <c r="L488" s="35"/>
      <c r="M488" s="35"/>
      <c r="N488" s="35"/>
      <c r="O488" s="35"/>
      <c r="P488" s="35"/>
      <c r="Q488" s="35"/>
      <c r="R488" s="35"/>
      <c r="S488" s="35"/>
    </row>
    <row r="489" spans="2:20" ht="13.5" customHeight="1">
      <c r="C489" s="2" t="s">
        <v>420</v>
      </c>
      <c r="D489" s="35"/>
      <c r="E489" s="35"/>
      <c r="F489" s="37"/>
      <c r="G489" s="35"/>
      <c r="H489" s="35" t="s">
        <v>129</v>
      </c>
      <c r="I489" s="35"/>
      <c r="J489" s="35"/>
      <c r="K489" s="35"/>
      <c r="L489" s="35"/>
      <c r="M489" s="35"/>
      <c r="N489" s="35"/>
      <c r="O489" s="35"/>
      <c r="P489" s="35"/>
      <c r="Q489" s="35"/>
      <c r="R489" s="35"/>
      <c r="S489" s="35"/>
      <c r="T489" s="35"/>
    </row>
    <row r="490" spans="2:20" ht="13.5" customHeight="1">
      <c r="C490" s="2" t="s">
        <v>421</v>
      </c>
      <c r="D490" s="35"/>
      <c r="E490" s="35"/>
      <c r="F490" s="37"/>
      <c r="G490" s="35"/>
      <c r="H490" s="35" t="s">
        <v>511</v>
      </c>
      <c r="I490" s="35"/>
      <c r="J490" s="35"/>
      <c r="K490" s="35"/>
      <c r="L490" s="35"/>
      <c r="M490" s="35"/>
      <c r="N490" s="35"/>
      <c r="O490" s="35"/>
      <c r="P490" s="35"/>
      <c r="Q490" s="35"/>
      <c r="R490" s="35"/>
      <c r="S490" s="35"/>
      <c r="T490" s="35"/>
    </row>
    <row r="491" spans="2:20" ht="13.5" customHeight="1">
      <c r="D491" s="35"/>
      <c r="E491" s="35"/>
      <c r="F491" s="37"/>
      <c r="G491" s="35"/>
      <c r="H491" s="35"/>
      <c r="I491" s="35"/>
      <c r="J491" s="35"/>
      <c r="K491" s="35"/>
      <c r="L491" s="35"/>
      <c r="M491" s="35"/>
      <c r="N491" s="35"/>
      <c r="O491" s="35"/>
      <c r="P491" s="35"/>
      <c r="Q491" s="35"/>
      <c r="R491" s="35"/>
      <c r="S491" s="35"/>
      <c r="T491" s="35"/>
    </row>
    <row r="492" spans="2:20">
      <c r="B492" s="2" t="s">
        <v>2390</v>
      </c>
    </row>
    <row r="493" spans="2:20">
      <c r="B493" s="2" t="s">
        <v>108</v>
      </c>
    </row>
    <row r="494" spans="2:20">
      <c r="C494" s="2" t="s">
        <v>3122</v>
      </c>
    </row>
    <row r="495" spans="2:20" ht="9.6" customHeight="1"/>
    <row r="496" spans="2:20">
      <c r="B496" s="2" t="s">
        <v>2391</v>
      </c>
    </row>
    <row r="497" spans="2:20">
      <c r="C497" s="2" t="s">
        <v>3122</v>
      </c>
    </row>
    <row r="498" spans="2:20" ht="13.5" hidden="1" customHeight="1">
      <c r="D498" s="35"/>
      <c r="E498" s="35"/>
      <c r="F498" s="37"/>
      <c r="G498" s="35"/>
      <c r="H498" s="35"/>
      <c r="I498" s="35"/>
      <c r="J498" s="35"/>
      <c r="K498" s="35"/>
      <c r="L498" s="35"/>
      <c r="M498" s="35"/>
      <c r="N498" s="35"/>
      <c r="O498" s="35"/>
      <c r="P498" s="35"/>
      <c r="Q498" s="35"/>
      <c r="R498" s="35"/>
      <c r="S498" s="35"/>
      <c r="T498" s="35"/>
    </row>
    <row r="499" spans="2:20" ht="18" customHeight="1">
      <c r="B499" s="2" t="s">
        <v>2436</v>
      </c>
    </row>
    <row r="500" spans="2:20" ht="13.5" customHeight="1"/>
    <row r="501" spans="2:20" ht="13.5" customHeight="1">
      <c r="B501" s="2" t="s">
        <v>2911</v>
      </c>
    </row>
    <row r="502" spans="2:20" ht="30" customHeight="1">
      <c r="C502" s="1230" t="s">
        <v>3124</v>
      </c>
      <c r="D502" s="1230"/>
      <c r="E502" s="1230"/>
      <c r="F502" s="1230"/>
      <c r="G502" s="1230"/>
      <c r="H502" s="1230"/>
      <c r="I502" s="1230"/>
      <c r="J502" s="1230"/>
    </row>
    <row r="503" spans="2:20" ht="18" customHeight="1">
      <c r="C503" s="1230" t="s">
        <v>454</v>
      </c>
      <c r="D503" s="1230"/>
      <c r="E503" s="1230"/>
      <c r="F503" s="1230"/>
      <c r="G503" s="1230"/>
      <c r="H503" s="1230"/>
      <c r="I503" s="1230"/>
      <c r="J503" s="1230"/>
    </row>
    <row r="504" spans="2:20" ht="13.5" customHeight="1">
      <c r="C504" s="124"/>
      <c r="D504" s="125"/>
      <c r="E504" s="125"/>
      <c r="F504" s="125"/>
      <c r="G504" s="125"/>
      <c r="H504" s="125"/>
      <c r="I504" s="125"/>
      <c r="J504" s="126"/>
    </row>
    <row r="505" spans="2:20" ht="13.5" customHeight="1">
      <c r="C505" s="127"/>
      <c r="D505" s="128"/>
      <c r="E505" s="128"/>
      <c r="F505" s="128"/>
      <c r="G505" s="128"/>
      <c r="H505" s="128"/>
      <c r="I505" s="128"/>
      <c r="J505" s="129"/>
    </row>
    <row r="506" spans="2:20" ht="13.5" customHeight="1">
      <c r="C506" s="127"/>
      <c r="D506" s="128"/>
      <c r="E506" s="128"/>
      <c r="F506" s="128"/>
      <c r="G506" s="128"/>
      <c r="H506" s="128"/>
      <c r="I506" s="128"/>
      <c r="J506" s="129"/>
    </row>
    <row r="507" spans="2:20" ht="13.5" customHeight="1">
      <c r="C507" s="127"/>
      <c r="D507" s="128"/>
      <c r="E507" s="128"/>
      <c r="F507" s="128"/>
      <c r="G507" s="128"/>
      <c r="H507" s="128"/>
      <c r="I507" s="128"/>
      <c r="J507" s="129"/>
    </row>
    <row r="508" spans="2:20" ht="13.5" customHeight="1">
      <c r="C508" s="127"/>
      <c r="D508" s="128"/>
      <c r="E508" s="128"/>
      <c r="F508" s="128"/>
      <c r="G508" s="128"/>
      <c r="H508" s="128"/>
      <c r="I508" s="128"/>
      <c r="J508" s="129"/>
    </row>
    <row r="509" spans="2:20" ht="13.5" customHeight="1">
      <c r="C509" s="127"/>
      <c r="D509" s="128"/>
      <c r="E509" s="128"/>
      <c r="F509" s="128"/>
      <c r="G509" s="128"/>
      <c r="H509" s="128"/>
      <c r="I509" s="128"/>
      <c r="J509" s="129"/>
    </row>
    <row r="510" spans="2:20" ht="13.5" customHeight="1">
      <c r="C510" s="127"/>
      <c r="D510" s="128"/>
      <c r="E510" s="128"/>
      <c r="F510" s="128"/>
      <c r="G510" s="128"/>
      <c r="H510" s="128"/>
      <c r="I510" s="128"/>
      <c r="J510" s="129"/>
    </row>
    <row r="511" spans="2:20" ht="13.5" customHeight="1">
      <c r="C511" s="127"/>
      <c r="D511" s="128"/>
      <c r="E511" s="128"/>
      <c r="F511" s="128"/>
      <c r="G511" s="128"/>
      <c r="H511" s="128"/>
      <c r="I511" s="128"/>
      <c r="J511" s="129"/>
    </row>
    <row r="512" spans="2:20" ht="13.5" customHeight="1">
      <c r="C512" s="127"/>
      <c r="D512" s="128"/>
      <c r="E512" s="128"/>
      <c r="F512" s="128"/>
      <c r="G512" s="128"/>
      <c r="H512" s="128"/>
      <c r="I512" s="128"/>
      <c r="J512" s="129"/>
    </row>
    <row r="513" spans="3:10" ht="13.5" customHeight="1">
      <c r="C513" s="127"/>
      <c r="D513" s="128"/>
      <c r="E513" s="128"/>
      <c r="F513" s="128"/>
      <c r="G513" s="128"/>
      <c r="H513" s="128"/>
      <c r="I513" s="128"/>
      <c r="J513" s="129"/>
    </row>
    <row r="514" spans="3:10" ht="13.5" customHeight="1">
      <c r="C514" s="127"/>
      <c r="D514" s="128"/>
      <c r="E514" s="128"/>
      <c r="F514" s="128"/>
      <c r="G514" s="128"/>
      <c r="H514" s="128"/>
      <c r="I514" s="128"/>
      <c r="J514" s="129"/>
    </row>
    <row r="515" spans="3:10" ht="13.5" customHeight="1">
      <c r="C515" s="127"/>
      <c r="D515" s="128"/>
      <c r="E515" s="128"/>
      <c r="F515" s="128"/>
      <c r="G515" s="128"/>
      <c r="H515" s="128"/>
      <c r="I515" s="128"/>
      <c r="J515" s="129"/>
    </row>
    <row r="516" spans="3:10" ht="13.5" customHeight="1">
      <c r="C516" s="127"/>
      <c r="D516" s="128"/>
      <c r="E516" s="128"/>
      <c r="F516" s="128"/>
      <c r="G516" s="128"/>
      <c r="H516" s="128"/>
      <c r="I516" s="128"/>
      <c r="J516" s="129"/>
    </row>
    <row r="517" spans="3:10" ht="13.5" customHeight="1">
      <c r="C517" s="127"/>
      <c r="D517" s="128"/>
      <c r="E517" s="128"/>
      <c r="F517" s="128"/>
      <c r="G517" s="128"/>
      <c r="H517" s="128"/>
      <c r="I517" s="128"/>
      <c r="J517" s="129"/>
    </row>
    <row r="518" spans="3:10" ht="13.5" customHeight="1">
      <c r="C518" s="127"/>
      <c r="D518" s="128"/>
      <c r="E518" s="128"/>
      <c r="F518" s="128"/>
      <c r="G518" s="128"/>
      <c r="H518" s="128"/>
      <c r="I518" s="128"/>
      <c r="J518" s="129"/>
    </row>
    <row r="519" spans="3:10" ht="13.5" customHeight="1">
      <c r="C519" s="127"/>
      <c r="D519" s="128"/>
      <c r="E519" s="128"/>
      <c r="F519" s="128"/>
      <c r="G519" s="128"/>
      <c r="H519" s="128"/>
      <c r="I519" s="128"/>
      <c r="J519" s="129"/>
    </row>
    <row r="520" spans="3:10" ht="13.5" customHeight="1">
      <c r="C520" s="127"/>
      <c r="D520" s="128"/>
      <c r="E520" s="128"/>
      <c r="F520" s="128"/>
      <c r="G520" s="128"/>
      <c r="H520" s="128"/>
      <c r="I520" s="128"/>
      <c r="J520" s="129"/>
    </row>
    <row r="521" spans="3:10" ht="13.5" customHeight="1">
      <c r="C521" s="127"/>
      <c r="D521" s="128"/>
      <c r="E521" s="128"/>
      <c r="F521" s="128"/>
      <c r="G521" s="128"/>
      <c r="H521" s="128"/>
      <c r="I521" s="128"/>
      <c r="J521" s="129"/>
    </row>
    <row r="522" spans="3:10" ht="13.5" customHeight="1">
      <c r="C522" s="127"/>
      <c r="D522" s="128"/>
      <c r="E522" s="128"/>
      <c r="F522" s="128"/>
      <c r="G522" s="128"/>
      <c r="H522" s="128"/>
      <c r="I522" s="128"/>
      <c r="J522" s="129"/>
    </row>
    <row r="523" spans="3:10" ht="13.5" customHeight="1">
      <c r="C523" s="127"/>
      <c r="D523" s="128"/>
      <c r="E523" s="128"/>
      <c r="F523" s="128"/>
      <c r="G523" s="128"/>
      <c r="H523" s="128"/>
      <c r="I523" s="128"/>
      <c r="J523" s="129"/>
    </row>
    <row r="524" spans="3:10" ht="13.5" customHeight="1">
      <c r="C524" s="127"/>
      <c r="D524" s="128"/>
      <c r="E524" s="128"/>
      <c r="F524" s="128"/>
      <c r="G524" s="128"/>
      <c r="H524" s="128"/>
      <c r="I524" s="128"/>
      <c r="J524" s="129"/>
    </row>
    <row r="525" spans="3:10" ht="13.5" customHeight="1">
      <c r="C525" s="127"/>
      <c r="D525" s="128"/>
      <c r="E525" s="128"/>
      <c r="F525" s="128"/>
      <c r="G525" s="128"/>
      <c r="H525" s="128"/>
      <c r="I525" s="128"/>
      <c r="J525" s="129"/>
    </row>
    <row r="526" spans="3:10" ht="13.5" customHeight="1">
      <c r="C526" s="127"/>
      <c r="D526" s="128"/>
      <c r="E526" s="128"/>
      <c r="F526" s="128"/>
      <c r="G526" s="128"/>
      <c r="H526" s="128"/>
      <c r="I526" s="128"/>
      <c r="J526" s="129"/>
    </row>
    <row r="527" spans="3:10" ht="13.5" customHeight="1">
      <c r="C527" s="127"/>
      <c r="D527" s="128"/>
      <c r="E527" s="128"/>
      <c r="F527" s="128"/>
      <c r="G527" s="128"/>
      <c r="H527" s="128"/>
      <c r="I527" s="128"/>
      <c r="J527" s="129"/>
    </row>
    <row r="528" spans="3:10" ht="13.5" customHeight="1">
      <c r="C528" s="127"/>
      <c r="D528" s="128"/>
      <c r="E528" s="128"/>
      <c r="F528" s="128"/>
      <c r="G528" s="128"/>
      <c r="H528" s="128"/>
      <c r="I528" s="128"/>
      <c r="J528" s="129"/>
    </row>
    <row r="529" spans="2:10" ht="13.5" customHeight="1">
      <c r="C529" s="127"/>
      <c r="D529" s="128"/>
      <c r="E529" s="128"/>
      <c r="F529" s="128"/>
      <c r="G529" s="128"/>
      <c r="H529" s="128"/>
      <c r="I529" s="128"/>
      <c r="J529" s="129"/>
    </row>
    <row r="530" spans="2:10" ht="13.5" customHeight="1">
      <c r="C530" s="127"/>
      <c r="D530" s="128"/>
      <c r="E530" s="128"/>
      <c r="F530" s="128"/>
      <c r="G530" s="128"/>
      <c r="H530" s="128"/>
      <c r="I530" s="128"/>
      <c r="J530" s="129"/>
    </row>
    <row r="531" spans="2:10" ht="13.5" customHeight="1">
      <c r="C531" s="127"/>
      <c r="D531" s="128"/>
      <c r="E531" s="128"/>
      <c r="F531" s="128"/>
      <c r="G531" s="128"/>
      <c r="H531" s="128"/>
      <c r="I531" s="128"/>
      <c r="J531" s="129"/>
    </row>
    <row r="532" spans="2:10" ht="13.5" customHeight="1">
      <c r="C532" s="127"/>
      <c r="D532" s="128"/>
      <c r="E532" s="128"/>
      <c r="F532" s="128"/>
      <c r="G532" s="128"/>
      <c r="H532" s="128"/>
      <c r="I532" s="128"/>
      <c r="J532" s="129"/>
    </row>
    <row r="533" spans="2:10" ht="13.5" customHeight="1">
      <c r="C533" s="127"/>
      <c r="D533" s="128"/>
      <c r="E533" s="128"/>
      <c r="F533" s="128"/>
      <c r="G533" s="128"/>
      <c r="H533" s="128"/>
      <c r="I533" s="128"/>
      <c r="J533" s="129"/>
    </row>
    <row r="534" spans="2:10" ht="13.5" customHeight="1">
      <c r="C534" s="127"/>
      <c r="D534" s="128"/>
      <c r="E534" s="128"/>
      <c r="F534" s="128"/>
      <c r="G534" s="128"/>
      <c r="H534" s="128"/>
      <c r="I534" s="128"/>
      <c r="J534" s="129"/>
    </row>
    <row r="535" spans="2:10" ht="13.5" customHeight="1">
      <c r="C535" s="127"/>
      <c r="D535" s="128"/>
      <c r="E535" s="128"/>
      <c r="F535" s="128"/>
      <c r="G535" s="128"/>
      <c r="H535" s="128"/>
      <c r="I535" s="128"/>
      <c r="J535" s="129"/>
    </row>
    <row r="536" spans="2:10" ht="13.5" customHeight="1">
      <c r="C536" s="127"/>
      <c r="D536" s="128"/>
      <c r="E536" s="128"/>
      <c r="F536" s="128"/>
      <c r="G536" s="128"/>
      <c r="H536" s="128"/>
      <c r="I536" s="128"/>
      <c r="J536" s="129"/>
    </row>
    <row r="537" spans="2:10" ht="13.5" customHeight="1">
      <c r="C537" s="127"/>
      <c r="D537" s="128"/>
      <c r="E537" s="128"/>
      <c r="F537" s="128"/>
      <c r="G537" s="128"/>
      <c r="H537" s="128"/>
      <c r="I537" s="128"/>
      <c r="J537" s="129"/>
    </row>
    <row r="538" spans="2:10" ht="13.5" customHeight="1">
      <c r="C538" s="127"/>
      <c r="D538" s="128"/>
      <c r="E538" s="128"/>
      <c r="F538" s="128"/>
      <c r="G538" s="128"/>
      <c r="H538" s="128"/>
      <c r="I538" s="128"/>
      <c r="J538" s="129"/>
    </row>
    <row r="539" spans="2:10" ht="13.5" customHeight="1">
      <c r="C539" s="127"/>
      <c r="D539" s="128"/>
      <c r="E539" s="128"/>
      <c r="F539" s="128"/>
      <c r="G539" s="128"/>
      <c r="H539" s="128"/>
      <c r="I539" s="128"/>
      <c r="J539" s="129"/>
    </row>
    <row r="540" spans="2:10" ht="13.5" customHeight="1">
      <c r="C540" s="127"/>
      <c r="D540" s="128"/>
      <c r="E540" s="128"/>
      <c r="F540" s="128"/>
      <c r="G540" s="128"/>
      <c r="H540" s="128"/>
      <c r="I540" s="128"/>
      <c r="J540" s="129"/>
    </row>
    <row r="541" spans="2:10" ht="13.5" customHeight="1">
      <c r="C541" s="130"/>
      <c r="D541" s="131"/>
      <c r="E541" s="131"/>
      <c r="F541" s="131"/>
      <c r="G541" s="131"/>
      <c r="H541" s="131"/>
      <c r="I541" s="131"/>
      <c r="J541" s="132"/>
    </row>
    <row r="542" spans="2:10" ht="13.5" customHeight="1"/>
    <row r="543" spans="2:10" ht="13.5" hidden="1" customHeight="1"/>
    <row r="544" spans="2:10" ht="13.5" customHeight="1">
      <c r="B544" s="2" t="s">
        <v>128</v>
      </c>
    </row>
    <row r="545" spans="2:23" ht="13.5" customHeight="1">
      <c r="C545" s="1392"/>
      <c r="D545" s="1408"/>
      <c r="E545" s="1408"/>
      <c r="F545" s="1408"/>
      <c r="G545" s="1408"/>
      <c r="H545" s="1408"/>
      <c r="I545" s="1408"/>
      <c r="J545" s="1409"/>
    </row>
    <row r="546" spans="2:23" ht="13.5" customHeight="1">
      <c r="C546" s="1410"/>
      <c r="D546" s="1411"/>
      <c r="E546" s="1411"/>
      <c r="F546" s="1411"/>
      <c r="G546" s="1411"/>
      <c r="H546" s="1411"/>
      <c r="I546" s="1411"/>
      <c r="J546" s="1412"/>
    </row>
    <row r="547" spans="2:23" ht="13.5" customHeight="1">
      <c r="C547" s="1410"/>
      <c r="D547" s="1411"/>
      <c r="E547" s="1411"/>
      <c r="F547" s="1411"/>
      <c r="G547" s="1411"/>
      <c r="H547" s="1411"/>
      <c r="I547" s="1411"/>
      <c r="J547" s="1412"/>
    </row>
    <row r="548" spans="2:23" ht="13.5" customHeight="1">
      <c r="C548" s="1410"/>
      <c r="D548" s="1411"/>
      <c r="E548" s="1411"/>
      <c r="F548" s="1411"/>
      <c r="G548" s="1411"/>
      <c r="H548" s="1411"/>
      <c r="I548" s="1411"/>
      <c r="J548" s="1412"/>
    </row>
    <row r="549" spans="2:23" ht="13.5" customHeight="1">
      <c r="C549" s="1410"/>
      <c r="D549" s="1411"/>
      <c r="E549" s="1411"/>
      <c r="F549" s="1411"/>
      <c r="G549" s="1411"/>
      <c r="H549" s="1411"/>
      <c r="I549" s="1411"/>
      <c r="J549" s="1412"/>
    </row>
    <row r="550" spans="2:23" ht="13.5" customHeight="1">
      <c r="C550" s="1410"/>
      <c r="D550" s="1411"/>
      <c r="E550" s="1411"/>
      <c r="F550" s="1411"/>
      <c r="G550" s="1411"/>
      <c r="H550" s="1411"/>
      <c r="I550" s="1411"/>
      <c r="J550" s="1412"/>
    </row>
    <row r="551" spans="2:23" ht="13.5" customHeight="1">
      <c r="C551" s="1410"/>
      <c r="D551" s="1411"/>
      <c r="E551" s="1411"/>
      <c r="F551" s="1411"/>
      <c r="G551" s="1411"/>
      <c r="H551" s="1411"/>
      <c r="I551" s="1411"/>
      <c r="J551" s="1412"/>
    </row>
    <row r="552" spans="2:23" ht="13.5" customHeight="1">
      <c r="C552" s="1410"/>
      <c r="D552" s="1411"/>
      <c r="E552" s="1411"/>
      <c r="F552" s="1411"/>
      <c r="G552" s="1411"/>
      <c r="H552" s="1411"/>
      <c r="I552" s="1411"/>
      <c r="J552" s="1412"/>
    </row>
    <row r="553" spans="2:23" ht="13.5" customHeight="1">
      <c r="C553" s="1410"/>
      <c r="D553" s="1411"/>
      <c r="E553" s="1411"/>
      <c r="F553" s="1411"/>
      <c r="G553" s="1411"/>
      <c r="H553" s="1411"/>
      <c r="I553" s="1411"/>
      <c r="J553" s="1412"/>
    </row>
    <row r="554" spans="2:23" ht="13.5" customHeight="1">
      <c r="C554" s="1413"/>
      <c r="D554" s="1414"/>
      <c r="E554" s="1414"/>
      <c r="F554" s="1414"/>
      <c r="G554" s="1414"/>
      <c r="H554" s="1414"/>
      <c r="I554" s="1414"/>
      <c r="J554" s="1415"/>
    </row>
    <row r="555" spans="2:23" ht="13.5" customHeight="1">
      <c r="C555" s="2" t="s">
        <v>514</v>
      </c>
    </row>
    <row r="556" spans="2:23" ht="13.5" hidden="1" customHeight="1"/>
    <row r="557" spans="2:23" ht="13.5" hidden="1" customHeight="1"/>
    <row r="558" spans="2:23" ht="18" customHeight="1">
      <c r="B558" s="144" t="s">
        <v>2437</v>
      </c>
      <c r="C558" s="4"/>
      <c r="U558" s="4"/>
      <c r="V558" s="3"/>
      <c r="W558" s="3"/>
    </row>
    <row r="559" spans="2:23" ht="13.5" customHeight="1">
      <c r="B559" s="144"/>
      <c r="C559" s="4"/>
      <c r="U559" s="4"/>
      <c r="V559" s="3"/>
      <c r="W559" s="3"/>
    </row>
    <row r="560" spans="2:23">
      <c r="B560" s="9" t="s">
        <v>130</v>
      </c>
      <c r="S560" s="3"/>
      <c r="T560" s="3"/>
    </row>
    <row r="561" spans="2:20" ht="15.9" customHeight="1">
      <c r="C561" s="46" t="s">
        <v>134</v>
      </c>
      <c r="D561" s="46"/>
      <c r="E561" s="46"/>
      <c r="F561" s="46"/>
      <c r="G561" s="46"/>
      <c r="H561" s="46"/>
      <c r="I561" s="46"/>
      <c r="J561" s="46"/>
      <c r="K561" s="46"/>
      <c r="L561" s="46"/>
      <c r="O561" s="46"/>
      <c r="P561" s="46"/>
      <c r="Q561" s="46"/>
      <c r="R561" s="46"/>
      <c r="S561" s="3"/>
      <c r="T561" s="3"/>
    </row>
    <row r="562" spans="2:20" ht="15.9" customHeight="1">
      <c r="C562" s="46" t="s">
        <v>133</v>
      </c>
      <c r="D562" s="46"/>
      <c r="E562" s="46"/>
      <c r="F562" s="46"/>
      <c r="G562" s="46"/>
      <c r="H562" s="46"/>
      <c r="I562" s="46"/>
      <c r="J562" s="46"/>
      <c r="K562" s="46"/>
      <c r="L562" s="46"/>
      <c r="M562" s="46"/>
      <c r="O562" s="46"/>
      <c r="P562" s="46"/>
      <c r="Q562" s="46"/>
      <c r="R562" s="46"/>
      <c r="S562" s="3"/>
      <c r="T562" s="3"/>
    </row>
    <row r="563" spans="2:20" ht="15.9" customHeight="1">
      <c r="C563" s="45" t="s">
        <v>119</v>
      </c>
      <c r="E563" s="45"/>
      <c r="L563" s="3"/>
      <c r="M563" s="46"/>
      <c r="N563" s="46"/>
    </row>
    <row r="564" spans="2:20" ht="15.9" customHeight="1">
      <c r="C564" s="45" t="s">
        <v>3123</v>
      </c>
      <c r="E564" s="45"/>
      <c r="L564" s="3"/>
      <c r="M564" s="3"/>
      <c r="N564" s="46"/>
    </row>
    <row r="565" spans="2:20" ht="7.5" customHeight="1">
      <c r="C565" s="45"/>
      <c r="E565" s="45"/>
      <c r="L565" s="3"/>
      <c r="M565" s="3"/>
    </row>
    <row r="566" spans="2:20" ht="30" customHeight="1">
      <c r="B566" s="1071" t="s">
        <v>116</v>
      </c>
      <c r="C566" s="1072"/>
      <c r="D566" s="1240"/>
      <c r="E566" s="47" t="s">
        <v>117</v>
      </c>
      <c r="F566" s="1050" t="s">
        <v>118</v>
      </c>
      <c r="G566" s="1051"/>
      <c r="H566" s="1051"/>
      <c r="I566" s="1051"/>
      <c r="J566" s="1083"/>
      <c r="M566" s="3"/>
    </row>
    <row r="567" spans="2:20" ht="49.5" customHeight="1">
      <c r="B567" s="1208" t="s">
        <v>114</v>
      </c>
      <c r="C567" s="1217"/>
      <c r="D567" s="1218"/>
      <c r="E567" s="133"/>
      <c r="F567" s="1211"/>
      <c r="G567" s="1219"/>
      <c r="H567" s="1219"/>
      <c r="I567" s="1219"/>
      <c r="J567" s="1220"/>
    </row>
    <row r="568" spans="2:20" ht="50.1" customHeight="1">
      <c r="B568" s="1074" t="s">
        <v>111</v>
      </c>
      <c r="C568" s="1215"/>
      <c r="D568" s="1224"/>
      <c r="E568" s="133"/>
      <c r="F568" s="1211"/>
      <c r="G568" s="1219"/>
      <c r="H568" s="1219"/>
      <c r="I568" s="1219"/>
      <c r="J568" s="1220"/>
    </row>
    <row r="569" spans="2:20" ht="50.1" customHeight="1">
      <c r="B569" s="1074" t="s">
        <v>112</v>
      </c>
      <c r="C569" s="1215"/>
      <c r="D569" s="1224"/>
      <c r="E569" s="133"/>
      <c r="F569" s="1211"/>
      <c r="G569" s="1219"/>
      <c r="H569" s="1219"/>
      <c r="I569" s="1219"/>
      <c r="J569" s="1220"/>
    </row>
    <row r="570" spans="2:20" ht="50.1" customHeight="1">
      <c r="B570" s="1208" t="s">
        <v>115</v>
      </c>
      <c r="C570" s="1217"/>
      <c r="D570" s="1218"/>
      <c r="E570" s="133"/>
      <c r="F570" s="1211"/>
      <c r="G570" s="1219"/>
      <c r="H570" s="1219"/>
      <c r="I570" s="1219"/>
      <c r="J570" s="1220"/>
    </row>
    <row r="571" spans="2:20" ht="50.1" customHeight="1">
      <c r="B571" s="1208" t="s">
        <v>113</v>
      </c>
      <c r="C571" s="1217"/>
      <c r="D571" s="1218"/>
      <c r="E571" s="133"/>
      <c r="F571" s="1211"/>
      <c r="G571" s="1219"/>
      <c r="H571" s="1219"/>
      <c r="I571" s="1219"/>
      <c r="J571" s="1220"/>
    </row>
    <row r="572" spans="2:20" ht="13.5" customHeight="1">
      <c r="C572" s="11"/>
      <c r="D572" s="11"/>
      <c r="E572" s="11"/>
      <c r="F572" s="11"/>
      <c r="G572" s="11"/>
      <c r="H572" s="11"/>
      <c r="I572" s="11"/>
      <c r="J572" s="11"/>
    </row>
    <row r="573" spans="2:20" ht="6.6" customHeight="1"/>
    <row r="574" spans="2:20">
      <c r="B574" s="2" t="s">
        <v>131</v>
      </c>
    </row>
    <row r="575" spans="2:20" ht="66" customHeight="1">
      <c r="B575" s="1419"/>
      <c r="C575" s="1390"/>
      <c r="D575" s="1390"/>
      <c r="E575" s="1390"/>
      <c r="F575" s="1390"/>
      <c r="G575" s="1390"/>
      <c r="H575" s="1390"/>
      <c r="I575" s="1390"/>
      <c r="J575" s="1391"/>
    </row>
    <row r="577" spans="2:13" ht="18" customHeight="1">
      <c r="B577" s="2" t="s">
        <v>132</v>
      </c>
    </row>
    <row r="578" spans="2:13">
      <c r="C578" s="2" t="s">
        <v>2912</v>
      </c>
    </row>
    <row r="579" spans="2:13" ht="36" customHeight="1">
      <c r="B579" s="1517" t="s">
        <v>126</v>
      </c>
      <c r="C579" s="1518"/>
      <c r="D579" s="1518"/>
      <c r="E579" s="1518"/>
      <c r="F579" s="1210"/>
      <c r="G579" s="1210"/>
      <c r="H579" s="1210"/>
      <c r="I579" s="1210"/>
      <c r="J579" s="1210"/>
    </row>
    <row r="580" spans="2:13" ht="36" customHeight="1">
      <c r="B580" s="1208" t="s">
        <v>2389</v>
      </c>
      <c r="C580" s="1075"/>
      <c r="D580" s="1075"/>
      <c r="E580" s="1209"/>
      <c r="F580" s="1210"/>
      <c r="G580" s="1210"/>
      <c r="H580" s="1210"/>
      <c r="I580" s="1210"/>
      <c r="J580" s="1210"/>
    </row>
    <row r="581" spans="2:13" ht="36" customHeight="1">
      <c r="B581" s="1517" t="s">
        <v>127</v>
      </c>
      <c r="C581" s="1518"/>
      <c r="D581" s="1518"/>
      <c r="E581" s="1518"/>
      <c r="F581" s="1210"/>
      <c r="G581" s="1210"/>
      <c r="H581" s="1210"/>
      <c r="I581" s="1210"/>
      <c r="J581" s="1210"/>
    </row>
    <row r="583" spans="2:13">
      <c r="C583" s="2" t="s">
        <v>2913</v>
      </c>
      <c r="K583" s="162"/>
      <c r="L583" s="162"/>
      <c r="M583" s="162"/>
    </row>
    <row r="584" spans="2:13" ht="36" customHeight="1">
      <c r="B584" s="1208" t="s">
        <v>126</v>
      </c>
      <c r="C584" s="1075"/>
      <c r="D584" s="1075"/>
      <c r="E584" s="1209"/>
      <c r="F584" s="1210"/>
      <c r="G584" s="1210"/>
      <c r="H584" s="1210"/>
      <c r="I584" s="1210"/>
      <c r="J584" s="1210"/>
      <c r="K584" s="162"/>
      <c r="L584" s="162"/>
      <c r="M584" s="162"/>
    </row>
    <row r="585" spans="2:13" ht="36" customHeight="1">
      <c r="B585" s="1208" t="s">
        <v>2389</v>
      </c>
      <c r="C585" s="1075"/>
      <c r="D585" s="1075"/>
      <c r="E585" s="1209"/>
      <c r="F585" s="1210"/>
      <c r="G585" s="1210"/>
      <c r="H585" s="1210"/>
      <c r="I585" s="1210"/>
      <c r="J585" s="1210"/>
      <c r="K585" s="162"/>
      <c r="L585" s="162"/>
      <c r="M585" s="162"/>
    </row>
    <row r="586" spans="2:13" ht="36" customHeight="1">
      <c r="B586" s="1208" t="s">
        <v>127</v>
      </c>
      <c r="C586" s="1075"/>
      <c r="D586" s="1075"/>
      <c r="E586" s="1209"/>
      <c r="F586" s="1210"/>
      <c r="G586" s="1210"/>
      <c r="H586" s="1210"/>
      <c r="I586" s="1210"/>
      <c r="J586" s="1210"/>
      <c r="K586" s="162"/>
      <c r="L586" s="162"/>
      <c r="M586" s="162"/>
    </row>
    <row r="587" spans="2:13">
      <c r="B587" s="162"/>
      <c r="C587" s="162"/>
      <c r="D587" s="162"/>
      <c r="E587" s="162"/>
      <c r="F587" s="162"/>
      <c r="G587" s="162"/>
      <c r="H587" s="162"/>
      <c r="I587" s="162"/>
      <c r="J587" s="162"/>
      <c r="K587" s="162"/>
      <c r="L587" s="162"/>
      <c r="M587" s="162"/>
    </row>
  </sheetData>
  <sheetProtection algorithmName="SHA-512" hashValue="sE2/m1FlMuTIhRUFNoJjLWTcPwJ/Pwrs6PjfDS6sv1IB+jYoGR0LPp1WVMvWIEoM6QOo7x34+PYIolV+Y6rRjQ==" saltValue="LPFvBW9A6tt9yx+B1R7O3A==" spinCount="100000" sheet="1" formatCells="0"/>
  <mergeCells count="640">
    <mergeCell ref="G360:I360"/>
    <mergeCell ref="G361:I361"/>
    <mergeCell ref="G362:I362"/>
    <mergeCell ref="G363:I363"/>
    <mergeCell ref="G364:I364"/>
    <mergeCell ref="G366:I366"/>
    <mergeCell ref="G367:I367"/>
    <mergeCell ref="G368:I368"/>
    <mergeCell ref="G347:I347"/>
    <mergeCell ref="G348:I348"/>
    <mergeCell ref="G352:I352"/>
    <mergeCell ref="G353:I353"/>
    <mergeCell ref="G354:I354"/>
    <mergeCell ref="G355:I355"/>
    <mergeCell ref="G356:I356"/>
    <mergeCell ref="G357:I357"/>
    <mergeCell ref="G359:I359"/>
    <mergeCell ref="G337:I337"/>
    <mergeCell ref="G338:I338"/>
    <mergeCell ref="G339:I339"/>
    <mergeCell ref="G340:I340"/>
    <mergeCell ref="G341:I341"/>
    <mergeCell ref="G343:I343"/>
    <mergeCell ref="G344:I344"/>
    <mergeCell ref="G345:I345"/>
    <mergeCell ref="G346:I346"/>
    <mergeCell ref="G324:I324"/>
    <mergeCell ref="G336:I336"/>
    <mergeCell ref="G325:I325"/>
    <mergeCell ref="G329:I329"/>
    <mergeCell ref="G330:I330"/>
    <mergeCell ref="G331:I331"/>
    <mergeCell ref="G332:I332"/>
    <mergeCell ref="G333:I333"/>
    <mergeCell ref="G334:I334"/>
    <mergeCell ref="G307:I307"/>
    <mergeCell ref="G315:I315"/>
    <mergeCell ref="G316:I316"/>
    <mergeCell ref="G317:I317"/>
    <mergeCell ref="G318:I318"/>
    <mergeCell ref="G320:I320"/>
    <mergeCell ref="G321:I321"/>
    <mergeCell ref="G322:I322"/>
    <mergeCell ref="G323:I323"/>
    <mergeCell ref="B15:D16"/>
    <mergeCell ref="E15:J15"/>
    <mergeCell ref="E16:J16"/>
    <mergeCell ref="G260:I260"/>
    <mergeCell ref="G261:I261"/>
    <mergeCell ref="G262:I262"/>
    <mergeCell ref="G263:I263"/>
    <mergeCell ref="G264:I264"/>
    <mergeCell ref="G265:I265"/>
    <mergeCell ref="C21:E21"/>
    <mergeCell ref="F21:J21"/>
    <mergeCell ref="C22:E22"/>
    <mergeCell ref="F22:J22"/>
    <mergeCell ref="C23:E23"/>
    <mergeCell ref="F23:G23"/>
    <mergeCell ref="H23:J23"/>
    <mergeCell ref="B17:D17"/>
    <mergeCell ref="E17:F17"/>
    <mergeCell ref="G17:H17"/>
    <mergeCell ref="I17:J17"/>
    <mergeCell ref="B27:B28"/>
    <mergeCell ref="C27:D28"/>
    <mergeCell ref="F27:J27"/>
    <mergeCell ref="F28:J28"/>
    <mergeCell ref="C9:E9"/>
    <mergeCell ref="F9:J9"/>
    <mergeCell ref="C10:E10"/>
    <mergeCell ref="F10:G10"/>
    <mergeCell ref="I10:J10"/>
    <mergeCell ref="B14:D14"/>
    <mergeCell ref="E14:J14"/>
    <mergeCell ref="B3:J3"/>
    <mergeCell ref="C7:E7"/>
    <mergeCell ref="F7:J7"/>
    <mergeCell ref="C8:E8"/>
    <mergeCell ref="F8:G8"/>
    <mergeCell ref="H8:I8"/>
    <mergeCell ref="C30:E30"/>
    <mergeCell ref="F30:G30"/>
    <mergeCell ref="D41:E41"/>
    <mergeCell ref="G41:I41"/>
    <mergeCell ref="D44:F44"/>
    <mergeCell ref="G44:I44"/>
    <mergeCell ref="C29:E29"/>
    <mergeCell ref="F29:G29"/>
    <mergeCell ref="C24:E24"/>
    <mergeCell ref="F24:G24"/>
    <mergeCell ref="H24:J24"/>
    <mergeCell ref="C25:D25"/>
    <mergeCell ref="G25:J25"/>
    <mergeCell ref="C26:E26"/>
    <mergeCell ref="F26:J26"/>
    <mergeCell ref="D48:F48"/>
    <mergeCell ref="G48:I48"/>
    <mergeCell ref="D51:F51"/>
    <mergeCell ref="G51:I51"/>
    <mergeCell ref="D52:F52"/>
    <mergeCell ref="G52:I52"/>
    <mergeCell ref="D45:F45"/>
    <mergeCell ref="G45:I45"/>
    <mergeCell ref="M45:M46"/>
    <mergeCell ref="D46:F46"/>
    <mergeCell ref="G46:I46"/>
    <mergeCell ref="D47:F47"/>
    <mergeCell ref="G47:I47"/>
    <mergeCell ref="D60:F60"/>
    <mergeCell ref="G60:I60"/>
    <mergeCell ref="D64:F64"/>
    <mergeCell ref="G64:I64"/>
    <mergeCell ref="D65:F65"/>
    <mergeCell ref="G65:I65"/>
    <mergeCell ref="D56:F56"/>
    <mergeCell ref="G56:I56"/>
    <mergeCell ref="D57:F57"/>
    <mergeCell ref="G57:I57"/>
    <mergeCell ref="D59:F59"/>
    <mergeCell ref="G59:I59"/>
    <mergeCell ref="D70:F70"/>
    <mergeCell ref="G70:I70"/>
    <mergeCell ref="D73:F73"/>
    <mergeCell ref="G73:I73"/>
    <mergeCell ref="D74:F74"/>
    <mergeCell ref="G74:I74"/>
    <mergeCell ref="D72:F72"/>
    <mergeCell ref="G72:I72"/>
    <mergeCell ref="D67:F67"/>
    <mergeCell ref="G67:I67"/>
    <mergeCell ref="D68:F68"/>
    <mergeCell ref="G68:I68"/>
    <mergeCell ref="D69:F69"/>
    <mergeCell ref="G69:I69"/>
    <mergeCell ref="D79:F79"/>
    <mergeCell ref="G79:I79"/>
    <mergeCell ref="D82:F82"/>
    <mergeCell ref="G82:I82"/>
    <mergeCell ref="D83:F83"/>
    <mergeCell ref="G83:I83"/>
    <mergeCell ref="D81:F81"/>
    <mergeCell ref="G81:I81"/>
    <mergeCell ref="D76:F76"/>
    <mergeCell ref="G76:I76"/>
    <mergeCell ref="D77:F77"/>
    <mergeCell ref="G77:I77"/>
    <mergeCell ref="D78:F78"/>
    <mergeCell ref="G78:I78"/>
    <mergeCell ref="D88:F88"/>
    <mergeCell ref="G88:I88"/>
    <mergeCell ref="D93:F93"/>
    <mergeCell ref="G93:I93"/>
    <mergeCell ref="D94:F94"/>
    <mergeCell ref="G94:I94"/>
    <mergeCell ref="D92:F92"/>
    <mergeCell ref="G92:I92"/>
    <mergeCell ref="D85:F85"/>
    <mergeCell ref="G85:I85"/>
    <mergeCell ref="D86:F86"/>
    <mergeCell ref="G86:I86"/>
    <mergeCell ref="D87:F87"/>
    <mergeCell ref="G87:I87"/>
    <mergeCell ref="D114:F114"/>
    <mergeCell ref="G114:I114"/>
    <mergeCell ref="D115:F115"/>
    <mergeCell ref="G115:I115"/>
    <mergeCell ref="D116:F116"/>
    <mergeCell ref="G116:I116"/>
    <mergeCell ref="D96:F96"/>
    <mergeCell ref="G96:I96"/>
    <mergeCell ref="D97:F97"/>
    <mergeCell ref="G97:I97"/>
    <mergeCell ref="D98:F98"/>
    <mergeCell ref="G98:I98"/>
    <mergeCell ref="D101:F101"/>
    <mergeCell ref="G101:I101"/>
    <mergeCell ref="G104:I104"/>
    <mergeCell ref="D113:F113"/>
    <mergeCell ref="G113:I113"/>
    <mergeCell ref="D107:F107"/>
    <mergeCell ref="G107:I107"/>
    <mergeCell ref="D125:F125"/>
    <mergeCell ref="G125:I125"/>
    <mergeCell ref="D126:F126"/>
    <mergeCell ref="G126:I126"/>
    <mergeCell ref="D127:F127"/>
    <mergeCell ref="G127:I127"/>
    <mergeCell ref="D129:F129"/>
    <mergeCell ref="G129:I129"/>
    <mergeCell ref="D117:F117"/>
    <mergeCell ref="G117:I117"/>
    <mergeCell ref="D122:F122"/>
    <mergeCell ref="G122:I122"/>
    <mergeCell ref="D123:F123"/>
    <mergeCell ref="G123:I123"/>
    <mergeCell ref="D121:F121"/>
    <mergeCell ref="G121:I121"/>
    <mergeCell ref="D124:F124"/>
    <mergeCell ref="G124:I124"/>
    <mergeCell ref="D134:F134"/>
    <mergeCell ref="G134:I134"/>
    <mergeCell ref="D135:F135"/>
    <mergeCell ref="G135:I135"/>
    <mergeCell ref="D138:F138"/>
    <mergeCell ref="G138:I138"/>
    <mergeCell ref="D137:F137"/>
    <mergeCell ref="G137:I137"/>
    <mergeCell ref="D130:F130"/>
    <mergeCell ref="G130:I130"/>
    <mergeCell ref="D131:F131"/>
    <mergeCell ref="G131:I131"/>
    <mergeCell ref="D133:F133"/>
    <mergeCell ref="G133:I133"/>
    <mergeCell ref="D132:F132"/>
    <mergeCell ref="G132:I132"/>
    <mergeCell ref="D143:F143"/>
    <mergeCell ref="G143:I143"/>
    <mergeCell ref="D148:F148"/>
    <mergeCell ref="G148:I148"/>
    <mergeCell ref="D149:F149"/>
    <mergeCell ref="G149:I149"/>
    <mergeCell ref="D147:F147"/>
    <mergeCell ref="G147:I147"/>
    <mergeCell ref="D139:F139"/>
    <mergeCell ref="G139:I139"/>
    <mergeCell ref="D141:F141"/>
    <mergeCell ref="G141:I141"/>
    <mergeCell ref="D142:F142"/>
    <mergeCell ref="G142:I142"/>
    <mergeCell ref="D140:F140"/>
    <mergeCell ref="G140:I140"/>
    <mergeCell ref="D167:F167"/>
    <mergeCell ref="G167:I167"/>
    <mergeCell ref="D168:F168"/>
    <mergeCell ref="G168:I168"/>
    <mergeCell ref="D160:F160"/>
    <mergeCell ref="G160:I160"/>
    <mergeCell ref="D161:F161"/>
    <mergeCell ref="G161:I161"/>
    <mergeCell ref="D164:F164"/>
    <mergeCell ref="G164:I164"/>
    <mergeCell ref="D166:F166"/>
    <mergeCell ref="G166:I166"/>
    <mergeCell ref="G177:I177"/>
    <mergeCell ref="D178:F178"/>
    <mergeCell ref="G178:I178"/>
    <mergeCell ref="D179:F179"/>
    <mergeCell ref="G179:I179"/>
    <mergeCell ref="D180:F180"/>
    <mergeCell ref="G180:I180"/>
    <mergeCell ref="D169:F169"/>
    <mergeCell ref="G169:I169"/>
    <mergeCell ref="D174:F174"/>
    <mergeCell ref="G174:I174"/>
    <mergeCell ref="D175:F175"/>
    <mergeCell ref="G175:I175"/>
    <mergeCell ref="D173:F173"/>
    <mergeCell ref="G173:I173"/>
    <mergeCell ref="D188:F188"/>
    <mergeCell ref="G188:I188"/>
    <mergeCell ref="D189:F189"/>
    <mergeCell ref="G189:I189"/>
    <mergeCell ref="D192:F192"/>
    <mergeCell ref="G192:I192"/>
    <mergeCell ref="D183:F183"/>
    <mergeCell ref="G183:I183"/>
    <mergeCell ref="D184:F184"/>
    <mergeCell ref="G184:I184"/>
    <mergeCell ref="G186:I186"/>
    <mergeCell ref="D187:F187"/>
    <mergeCell ref="G187:I187"/>
    <mergeCell ref="D198:F198"/>
    <mergeCell ref="G198:I198"/>
    <mergeCell ref="D203:F203"/>
    <mergeCell ref="G203:I203"/>
    <mergeCell ref="D204:F204"/>
    <mergeCell ref="G204:I204"/>
    <mergeCell ref="D193:F193"/>
    <mergeCell ref="G193:I193"/>
    <mergeCell ref="G195:I195"/>
    <mergeCell ref="D196:F196"/>
    <mergeCell ref="G196:I196"/>
    <mergeCell ref="D197:F197"/>
    <mergeCell ref="G197:I197"/>
    <mergeCell ref="D210:F210"/>
    <mergeCell ref="G210:I210"/>
    <mergeCell ref="M211:M212"/>
    <mergeCell ref="D212:F212"/>
    <mergeCell ref="G212:I212"/>
    <mergeCell ref="D206:F206"/>
    <mergeCell ref="G206:I206"/>
    <mergeCell ref="D207:F207"/>
    <mergeCell ref="G207:I207"/>
    <mergeCell ref="D208:F208"/>
    <mergeCell ref="G208:I208"/>
    <mergeCell ref="G209:I209"/>
    <mergeCell ref="N246:P247"/>
    <mergeCell ref="D225:F225"/>
    <mergeCell ref="G225:I225"/>
    <mergeCell ref="D226:F226"/>
    <mergeCell ref="G226:I226"/>
    <mergeCell ref="D227:F227"/>
    <mergeCell ref="G227:I227"/>
    <mergeCell ref="M220:M221"/>
    <mergeCell ref="D221:F221"/>
    <mergeCell ref="G221:I221"/>
    <mergeCell ref="D222:F222"/>
    <mergeCell ref="G222:I222"/>
    <mergeCell ref="D224:F224"/>
    <mergeCell ref="G224:I224"/>
    <mergeCell ref="M250:M251"/>
    <mergeCell ref="D253:F253"/>
    <mergeCell ref="G253:I253"/>
    <mergeCell ref="D254:F254"/>
    <mergeCell ref="G254:I254"/>
    <mergeCell ref="D228:F228"/>
    <mergeCell ref="G228:I228"/>
    <mergeCell ref="M229:M230"/>
    <mergeCell ref="D245:E245"/>
    <mergeCell ref="G245:I245"/>
    <mergeCell ref="D255:F255"/>
    <mergeCell ref="G255:I255"/>
    <mergeCell ref="D256:F256"/>
    <mergeCell ref="G256:I256"/>
    <mergeCell ref="D261:F261"/>
    <mergeCell ref="D260:F260"/>
    <mergeCell ref="D249:F249"/>
    <mergeCell ref="G249:I249"/>
    <mergeCell ref="D268:F268"/>
    <mergeCell ref="D262:F262"/>
    <mergeCell ref="D264:F264"/>
    <mergeCell ref="D265:F265"/>
    <mergeCell ref="D263:F263"/>
    <mergeCell ref="G267:I267"/>
    <mergeCell ref="G268:I268"/>
    <mergeCell ref="D267:F267"/>
    <mergeCell ref="G269:I269"/>
    <mergeCell ref="G270:I270"/>
    <mergeCell ref="G271:I271"/>
    <mergeCell ref="G272:I272"/>
    <mergeCell ref="G274:I274"/>
    <mergeCell ref="G275:I275"/>
    <mergeCell ref="G276:I276"/>
    <mergeCell ref="G277:I277"/>
    <mergeCell ref="G278:I278"/>
    <mergeCell ref="G279:I279"/>
    <mergeCell ref="G283:I283"/>
    <mergeCell ref="G284:I284"/>
    <mergeCell ref="G308:I308"/>
    <mergeCell ref="G309:I309"/>
    <mergeCell ref="G310:I310"/>
    <mergeCell ref="G311:I311"/>
    <mergeCell ref="G285:I285"/>
    <mergeCell ref="G286:I286"/>
    <mergeCell ref="G287:I287"/>
    <mergeCell ref="G288:I288"/>
    <mergeCell ref="G290:I290"/>
    <mergeCell ref="G291:I291"/>
    <mergeCell ref="G292:I292"/>
    <mergeCell ref="G293:I293"/>
    <mergeCell ref="G294:I294"/>
    <mergeCell ref="G295:I295"/>
    <mergeCell ref="G297:I297"/>
    <mergeCell ref="G298:I298"/>
    <mergeCell ref="G299:I299"/>
    <mergeCell ref="G300:I300"/>
    <mergeCell ref="G301:I301"/>
    <mergeCell ref="G302:I302"/>
    <mergeCell ref="G306:I306"/>
    <mergeCell ref="D370:F370"/>
    <mergeCell ref="D371:F371"/>
    <mergeCell ref="H377:I377"/>
    <mergeCell ref="B381:D381"/>
    <mergeCell ref="D364:F364"/>
    <mergeCell ref="D367:F367"/>
    <mergeCell ref="D368:F368"/>
    <mergeCell ref="D366:F366"/>
    <mergeCell ref="D369:F369"/>
    <mergeCell ref="G369:I369"/>
    <mergeCell ref="G370:I370"/>
    <mergeCell ref="G371:I371"/>
    <mergeCell ref="B392:G392"/>
    <mergeCell ref="H392:I392"/>
    <mergeCell ref="M392:M395"/>
    <mergeCell ref="B394:G394"/>
    <mergeCell ref="H394:I394"/>
    <mergeCell ref="B397:D397"/>
    <mergeCell ref="B382:D382"/>
    <mergeCell ref="B383:D383"/>
    <mergeCell ref="B384:D384"/>
    <mergeCell ref="B385:D385"/>
    <mergeCell ref="B386:D386"/>
    <mergeCell ref="H390:I390"/>
    <mergeCell ref="O406:P406"/>
    <mergeCell ref="B408:G408"/>
    <mergeCell ref="H408:I408"/>
    <mergeCell ref="M408:M411"/>
    <mergeCell ref="O408:P408"/>
    <mergeCell ref="B410:G410"/>
    <mergeCell ref="H410:I410"/>
    <mergeCell ref="O410:P410"/>
    <mergeCell ref="B398:D398"/>
    <mergeCell ref="B399:D399"/>
    <mergeCell ref="B400:D400"/>
    <mergeCell ref="B401:D401"/>
    <mergeCell ref="B402:D402"/>
    <mergeCell ref="H406:I406"/>
    <mergeCell ref="H422:I422"/>
    <mergeCell ref="B424:G424"/>
    <mergeCell ref="H424:I424"/>
    <mergeCell ref="M424:M427"/>
    <mergeCell ref="B426:G426"/>
    <mergeCell ref="H426:I426"/>
    <mergeCell ref="B413:D413"/>
    <mergeCell ref="B414:D414"/>
    <mergeCell ref="B415:D415"/>
    <mergeCell ref="B416:D416"/>
    <mergeCell ref="B417:D417"/>
    <mergeCell ref="B418:D418"/>
    <mergeCell ref="H438:I438"/>
    <mergeCell ref="B440:G440"/>
    <mergeCell ref="H440:I440"/>
    <mergeCell ref="M440:M443"/>
    <mergeCell ref="B442:G442"/>
    <mergeCell ref="H442:I442"/>
    <mergeCell ref="B429:D429"/>
    <mergeCell ref="B430:D430"/>
    <mergeCell ref="B431:D431"/>
    <mergeCell ref="B432:D432"/>
    <mergeCell ref="B433:D433"/>
    <mergeCell ref="B434:D434"/>
    <mergeCell ref="B466:C466"/>
    <mergeCell ref="B467:C467"/>
    <mergeCell ref="B468:C468"/>
    <mergeCell ref="B469:C469"/>
    <mergeCell ref="B470:C470"/>
    <mergeCell ref="B471:C471"/>
    <mergeCell ref="E449:F449"/>
    <mergeCell ref="H449:J450"/>
    <mergeCell ref="B463:C464"/>
    <mergeCell ref="D463:D464"/>
    <mergeCell ref="E463:J463"/>
    <mergeCell ref="B465:C465"/>
    <mergeCell ref="B478:C478"/>
    <mergeCell ref="B479:C479"/>
    <mergeCell ref="F481:G481"/>
    <mergeCell ref="F483:G483"/>
    <mergeCell ref="F485:G485"/>
    <mergeCell ref="C502:J502"/>
    <mergeCell ref="B472:C472"/>
    <mergeCell ref="B473:C473"/>
    <mergeCell ref="B474:C474"/>
    <mergeCell ref="B475:C475"/>
    <mergeCell ref="B476:C476"/>
    <mergeCell ref="B477:C477"/>
    <mergeCell ref="B568:D568"/>
    <mergeCell ref="F568:J568"/>
    <mergeCell ref="B569:D569"/>
    <mergeCell ref="F569:J569"/>
    <mergeCell ref="B570:D570"/>
    <mergeCell ref="F570:J570"/>
    <mergeCell ref="C503:J503"/>
    <mergeCell ref="C545:J554"/>
    <mergeCell ref="B566:D566"/>
    <mergeCell ref="F566:J566"/>
    <mergeCell ref="B567:D567"/>
    <mergeCell ref="F567:J567"/>
    <mergeCell ref="B586:E586"/>
    <mergeCell ref="F586:J586"/>
    <mergeCell ref="B581:E581"/>
    <mergeCell ref="F581:J581"/>
    <mergeCell ref="B584:E584"/>
    <mergeCell ref="F584:J584"/>
    <mergeCell ref="B585:E585"/>
    <mergeCell ref="F585:J585"/>
    <mergeCell ref="B571:D571"/>
    <mergeCell ref="F571:J571"/>
    <mergeCell ref="B575:J575"/>
    <mergeCell ref="B579:E579"/>
    <mergeCell ref="F579:J579"/>
    <mergeCell ref="B580:E580"/>
    <mergeCell ref="F580:J580"/>
    <mergeCell ref="D270:F270"/>
    <mergeCell ref="D295:F295"/>
    <mergeCell ref="D298:F298"/>
    <mergeCell ref="D299:F299"/>
    <mergeCell ref="D291:F291"/>
    <mergeCell ref="D290:F290"/>
    <mergeCell ref="D279:F279"/>
    <mergeCell ref="D284:F284"/>
    <mergeCell ref="D272:F272"/>
    <mergeCell ref="D275:F275"/>
    <mergeCell ref="D276:F276"/>
    <mergeCell ref="D293:F293"/>
    <mergeCell ref="D297:F297"/>
    <mergeCell ref="D331:F331"/>
    <mergeCell ref="D333:F333"/>
    <mergeCell ref="D334:F334"/>
    <mergeCell ref="D332:F332"/>
    <mergeCell ref="D324:F324"/>
    <mergeCell ref="D325:F325"/>
    <mergeCell ref="D274:F274"/>
    <mergeCell ref="D283:F283"/>
    <mergeCell ref="D277:F277"/>
    <mergeCell ref="D330:F330"/>
    <mergeCell ref="D308:F308"/>
    <mergeCell ref="D310:F310"/>
    <mergeCell ref="D311:F311"/>
    <mergeCell ref="D309:F309"/>
    <mergeCell ref="D301:F301"/>
    <mergeCell ref="D302:F302"/>
    <mergeCell ref="D307:F307"/>
    <mergeCell ref="D306:F306"/>
    <mergeCell ref="D300:F300"/>
    <mergeCell ref="D313:F313"/>
    <mergeCell ref="D320:F320"/>
    <mergeCell ref="D329:F329"/>
    <mergeCell ref="D323:F323"/>
    <mergeCell ref="D316:F316"/>
    <mergeCell ref="D318:F318"/>
    <mergeCell ref="D321:F321"/>
    <mergeCell ref="D322:F322"/>
    <mergeCell ref="D314:F314"/>
    <mergeCell ref="D315:F315"/>
    <mergeCell ref="D317:F317"/>
    <mergeCell ref="G103:I103"/>
    <mergeCell ref="D363:F363"/>
    <mergeCell ref="D354:F354"/>
    <mergeCell ref="D359:F359"/>
    <mergeCell ref="D356:F356"/>
    <mergeCell ref="D341:F341"/>
    <mergeCell ref="D344:F344"/>
    <mergeCell ref="D345:F345"/>
    <mergeCell ref="D337:F337"/>
    <mergeCell ref="D338:F338"/>
    <mergeCell ref="D340:F340"/>
    <mergeCell ref="D357:F357"/>
    <mergeCell ref="D355:F355"/>
    <mergeCell ref="D347:F347"/>
    <mergeCell ref="D348:F348"/>
    <mergeCell ref="D353:F353"/>
    <mergeCell ref="D362:F362"/>
    <mergeCell ref="D336:F336"/>
    <mergeCell ref="D343:F343"/>
    <mergeCell ref="D352:F352"/>
    <mergeCell ref="D346:F346"/>
    <mergeCell ref="D339:F339"/>
    <mergeCell ref="D360:F360"/>
    <mergeCell ref="D361:F361"/>
    <mergeCell ref="D155:F155"/>
    <mergeCell ref="G313:I313"/>
    <mergeCell ref="G314:I314"/>
    <mergeCell ref="G157:I157"/>
    <mergeCell ref="D292:F292"/>
    <mergeCell ref="D294:F294"/>
    <mergeCell ref="D285:F285"/>
    <mergeCell ref="D287:F287"/>
    <mergeCell ref="D288:F288"/>
    <mergeCell ref="D286:F286"/>
    <mergeCell ref="D278:F278"/>
    <mergeCell ref="D218:F218"/>
    <mergeCell ref="G218:I218"/>
    <mergeCell ref="D215:F215"/>
    <mergeCell ref="G215:I215"/>
    <mergeCell ref="D216:F216"/>
    <mergeCell ref="G216:I216"/>
    <mergeCell ref="D209:F209"/>
    <mergeCell ref="D75:F75"/>
    <mergeCell ref="D84:F84"/>
    <mergeCell ref="G84:I84"/>
    <mergeCell ref="G75:I75"/>
    <mergeCell ref="D108:F108"/>
    <mergeCell ref="G108:I108"/>
    <mergeCell ref="D111:F111"/>
    <mergeCell ref="G111:I111"/>
    <mergeCell ref="D112:F112"/>
    <mergeCell ref="G112:I112"/>
    <mergeCell ref="D110:F110"/>
    <mergeCell ref="G110:I110"/>
    <mergeCell ref="D105:F105"/>
    <mergeCell ref="G105:I105"/>
    <mergeCell ref="D106:F106"/>
    <mergeCell ref="G106:I106"/>
    <mergeCell ref="D99:F99"/>
    <mergeCell ref="G99:I99"/>
    <mergeCell ref="D102:F102"/>
    <mergeCell ref="G102:I102"/>
    <mergeCell ref="D103:F103"/>
    <mergeCell ref="D95:F95"/>
    <mergeCell ref="G95:I95"/>
    <mergeCell ref="D104:F104"/>
    <mergeCell ref="D150:F150"/>
    <mergeCell ref="G150:I150"/>
    <mergeCell ref="D158:F158"/>
    <mergeCell ref="G158:I158"/>
    <mergeCell ref="D269:F269"/>
    <mergeCell ref="D271:F271"/>
    <mergeCell ref="D223:F223"/>
    <mergeCell ref="G223:I223"/>
    <mergeCell ref="D176:F176"/>
    <mergeCell ref="G176:I176"/>
    <mergeCell ref="D185:F185"/>
    <mergeCell ref="G185:I185"/>
    <mergeCell ref="D194:F194"/>
    <mergeCell ref="G194:I194"/>
    <mergeCell ref="D182:F182"/>
    <mergeCell ref="G182:I182"/>
    <mergeCell ref="D191:F191"/>
    <mergeCell ref="G191:I191"/>
    <mergeCell ref="D202:F202"/>
    <mergeCell ref="G202:I202"/>
    <mergeCell ref="D217:F217"/>
    <mergeCell ref="G217:I217"/>
    <mergeCell ref="D213:F213"/>
    <mergeCell ref="G213:I213"/>
    <mergeCell ref="D66:F66"/>
    <mergeCell ref="G66:I66"/>
    <mergeCell ref="D219:F219"/>
    <mergeCell ref="G219:I219"/>
    <mergeCell ref="D159:F159"/>
    <mergeCell ref="G159:I159"/>
    <mergeCell ref="D205:F205"/>
    <mergeCell ref="G205:I205"/>
    <mergeCell ref="D214:F214"/>
    <mergeCell ref="G214:I214"/>
    <mergeCell ref="G155:I155"/>
    <mergeCell ref="D163:F163"/>
    <mergeCell ref="G163:I163"/>
    <mergeCell ref="D165:F165"/>
    <mergeCell ref="G165:I165"/>
    <mergeCell ref="D156:F156"/>
    <mergeCell ref="G156:I156"/>
    <mergeCell ref="D151:F151"/>
    <mergeCell ref="G151:I151"/>
    <mergeCell ref="D152:F152"/>
    <mergeCell ref="G152:I152"/>
    <mergeCell ref="D153:F153"/>
    <mergeCell ref="G153:I153"/>
    <mergeCell ref="D157:F157"/>
  </mergeCells>
  <phoneticPr fontId="65"/>
  <conditionalFormatting sqref="F567:J571">
    <cfRule type="expression" dxfId="0" priority="1" stopIfTrue="1">
      <formula>$E567="無"</formula>
    </cfRule>
  </conditionalFormatting>
  <dataValidations count="6">
    <dataValidation type="list" allowBlank="1" showInputMessage="1" showErrorMessage="1" sqref="G254:I254" xr:uid="{00000000-0002-0000-1700-000000000000}">
      <formula1>"固形,液体,気体"</formula1>
    </dataValidation>
    <dataValidation type="list" allowBlank="1" showInputMessage="1" showErrorMessage="1" sqref="G245:I245" xr:uid="{00000000-0002-0000-1700-000001000000}">
      <formula1>"メタン発酵方式,メタン発酵方式以外"</formula1>
    </dataValidation>
    <dataValidation type="list" allowBlank="1" showInputMessage="1" showErrorMessage="1" sqref="G210:I210 G228:I228 G219:I219" xr:uid="{00000000-0002-0000-1700-000002000000}">
      <formula1>"無,有"</formula1>
    </dataValidation>
    <dataValidation type="list" allowBlank="1" showInputMessage="1" showErrorMessage="1" sqref="G206:I206 G224:I224 G215:I215" xr:uid="{00000000-0002-0000-1700-000003000000}">
      <formula1>"蒸気タービン方式,ガスタービン方式"</formula1>
    </dataValidation>
    <dataValidation type="list" allowBlank="1" showInputMessage="1" showErrorMessage="1" sqref="G41:I41" xr:uid="{00000000-0002-0000-1700-000004000000}">
      <formula1>"バイオマスコージェネレーション,熱供給設備"</formula1>
    </dataValidation>
    <dataValidation type="list" allowBlank="1" showInputMessage="1" showErrorMessage="1" sqref="E567:E571" xr:uid="{00000000-0002-0000-1700-000005000000}">
      <formula1>"有,無"</formula1>
    </dataValidation>
  </dataValidations>
  <pageMargins left="0.70866141732283472" right="0.70866141732283472" top="0.74803149606299213" bottom="0.74803149606299213" header="0.31496062992125984" footer="0.31496062992125984"/>
  <pageSetup paperSize="9" orientation="portrait" blackAndWhite="1" r:id="rId1"/>
  <rowBreaks count="11" manualBreakCount="11">
    <brk id="36" max="10" man="1"/>
    <brk id="90" max="10" man="1"/>
    <brk id="144" max="10" man="1"/>
    <brk id="200" max="10" man="1"/>
    <brk id="257" max="10" man="1"/>
    <brk id="304" max="10" man="1"/>
    <brk id="350" max="10" man="1"/>
    <brk id="373" max="10" man="1"/>
    <brk id="412" max="10" man="1"/>
    <brk id="498" max="10" man="1"/>
    <brk id="55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92" r:id="rId4" name="Check Box 28">
              <controlPr defaultSize="0" autoFill="0" autoLine="0" autoPict="0">
                <anchor moveWithCells="1">
                  <from>
                    <xdr:col>5</xdr:col>
                    <xdr:colOff>76200</xdr:colOff>
                    <xdr:row>375</xdr:row>
                    <xdr:rowOff>220980</xdr:rowOff>
                  </from>
                  <to>
                    <xdr:col>5</xdr:col>
                    <xdr:colOff>342900</xdr:colOff>
                    <xdr:row>377</xdr:row>
                    <xdr:rowOff>7620</xdr:rowOff>
                  </to>
                </anchor>
              </controlPr>
            </control>
          </mc:Choice>
        </mc:AlternateContent>
        <mc:AlternateContent xmlns:mc="http://schemas.openxmlformats.org/markup-compatibility/2006">
          <mc:Choice Requires="x14">
            <control shapeId="113693" r:id="rId5" name="Check Box 29">
              <controlPr defaultSize="0" autoFill="0" autoLine="0" autoPict="0">
                <anchor moveWithCells="1">
                  <from>
                    <xdr:col>4</xdr:col>
                    <xdr:colOff>83820</xdr:colOff>
                    <xdr:row>376</xdr:row>
                    <xdr:rowOff>0</xdr:rowOff>
                  </from>
                  <to>
                    <xdr:col>4</xdr:col>
                    <xdr:colOff>350520</xdr:colOff>
                    <xdr:row>377</xdr:row>
                    <xdr:rowOff>22860</xdr:rowOff>
                  </to>
                </anchor>
              </controlPr>
            </control>
          </mc:Choice>
        </mc:AlternateContent>
        <mc:AlternateContent xmlns:mc="http://schemas.openxmlformats.org/markup-compatibility/2006">
          <mc:Choice Requires="x14">
            <control shapeId="113694" r:id="rId6" name="Check Box 30">
              <controlPr defaultSize="0" autoFill="0" autoLine="0" autoPict="0">
                <anchor moveWithCells="1">
                  <from>
                    <xdr:col>6</xdr:col>
                    <xdr:colOff>60960</xdr:colOff>
                    <xdr:row>375</xdr:row>
                    <xdr:rowOff>213360</xdr:rowOff>
                  </from>
                  <to>
                    <xdr:col>6</xdr:col>
                    <xdr:colOff>327660</xdr:colOff>
                    <xdr:row>377</xdr:row>
                    <xdr:rowOff>0</xdr:rowOff>
                  </to>
                </anchor>
              </controlPr>
            </control>
          </mc:Choice>
        </mc:AlternateContent>
        <mc:AlternateContent xmlns:mc="http://schemas.openxmlformats.org/markup-compatibility/2006">
          <mc:Choice Requires="x14">
            <control shapeId="114713" r:id="rId7" name="Check Box 1049">
              <controlPr defaultSize="0" autoFill="0" autoLine="0" autoPict="0">
                <anchor moveWithCells="1">
                  <from>
                    <xdr:col>3</xdr:col>
                    <xdr:colOff>83820</xdr:colOff>
                    <xdr:row>375</xdr:row>
                    <xdr:rowOff>220980</xdr:rowOff>
                  </from>
                  <to>
                    <xdr:col>3</xdr:col>
                    <xdr:colOff>350520</xdr:colOff>
                    <xdr:row>377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32"/>
  <sheetViews>
    <sheetView showGridLines="0" showZeros="0" view="pageBreakPreview" zoomScaleNormal="70" zoomScaleSheetLayoutView="100" workbookViewId="0">
      <selection activeCell="Q3" sqref="Q3"/>
    </sheetView>
  </sheetViews>
  <sheetFormatPr defaultColWidth="8.88671875" defaultRowHeight="14.4"/>
  <cols>
    <col min="1" max="1" width="2.77734375" style="874" customWidth="1"/>
    <col min="2" max="2" width="16.33203125" style="874" customWidth="1"/>
    <col min="3" max="3" width="13.5546875" style="874" customWidth="1"/>
    <col min="4" max="4" width="20.44140625" style="874" customWidth="1"/>
    <col min="5" max="6" width="16.33203125" style="874" customWidth="1"/>
    <col min="7" max="7" width="2.88671875" style="874" customWidth="1"/>
    <col min="8" max="8" width="2.6640625" style="874" customWidth="1"/>
    <col min="9" max="9" width="8.88671875" style="874"/>
    <col min="10" max="10" width="2.77734375" style="874" customWidth="1"/>
    <col min="11" max="11" width="16.33203125" style="874" customWidth="1"/>
    <col min="12" max="12" width="13.5546875" style="874" customWidth="1"/>
    <col min="13" max="13" width="20.44140625" style="874" customWidth="1"/>
    <col min="14" max="15" width="16.33203125" style="874" customWidth="1"/>
    <col min="16" max="16" width="2.88671875" style="874" customWidth="1"/>
    <col min="17" max="16384" width="8.88671875" style="874"/>
  </cols>
  <sheetData>
    <row r="1" spans="2:15" ht="13.8" customHeight="1">
      <c r="B1" s="875"/>
      <c r="K1" s="875"/>
    </row>
    <row r="2" spans="2:15" ht="22.8" customHeight="1">
      <c r="B2" s="874" t="s">
        <v>2395</v>
      </c>
      <c r="C2" s="876"/>
      <c r="D2" s="876"/>
      <c r="K2" s="874" t="s">
        <v>2395</v>
      </c>
      <c r="L2" s="876"/>
      <c r="M2" s="876"/>
    </row>
    <row r="3" spans="2:15" ht="22.8" customHeight="1">
      <c r="B3" s="1559" t="s">
        <v>2833</v>
      </c>
      <c r="C3" s="1560"/>
      <c r="D3" s="1560"/>
      <c r="E3" s="1560"/>
      <c r="F3" s="1560"/>
      <c r="K3" s="1559" t="s">
        <v>2833</v>
      </c>
      <c r="L3" s="1560"/>
      <c r="M3" s="1560"/>
      <c r="N3" s="1560"/>
      <c r="O3" s="1560"/>
    </row>
    <row r="4" spans="2:15" ht="22.8" customHeight="1">
      <c r="B4" s="1561"/>
      <c r="C4" s="1561"/>
      <c r="D4" s="1561"/>
      <c r="E4" s="1561"/>
      <c r="F4" s="1561"/>
      <c r="K4" s="1561"/>
      <c r="L4" s="1561"/>
      <c r="M4" s="1561"/>
      <c r="N4" s="1561"/>
      <c r="O4" s="1561"/>
    </row>
    <row r="5" spans="2:15" ht="49.8" customHeight="1">
      <c r="B5" s="872" t="s">
        <v>3129</v>
      </c>
      <c r="C5" s="872" t="s">
        <v>2392</v>
      </c>
      <c r="D5" s="872" t="s">
        <v>2416</v>
      </c>
      <c r="E5" s="872" t="s">
        <v>3130</v>
      </c>
      <c r="F5" s="872" t="s">
        <v>2417</v>
      </c>
      <c r="K5" s="872" t="s">
        <v>3129</v>
      </c>
      <c r="L5" s="872" t="s">
        <v>2392</v>
      </c>
      <c r="M5" s="872" t="s">
        <v>2416</v>
      </c>
      <c r="N5" s="872" t="s">
        <v>3130</v>
      </c>
      <c r="O5" s="872" t="s">
        <v>2417</v>
      </c>
    </row>
    <row r="6" spans="2:15" ht="49.8" customHeight="1">
      <c r="B6" s="877"/>
      <c r="C6" s="877"/>
      <c r="D6" s="877"/>
      <c r="E6" s="877"/>
      <c r="F6" s="878" t="str">
        <f>IF(E6="","",C6*D6*E6)</f>
        <v/>
      </c>
      <c r="K6" s="1001" t="s">
        <v>3368</v>
      </c>
      <c r="L6" s="1001">
        <v>6</v>
      </c>
      <c r="M6" s="1001">
        <v>2</v>
      </c>
      <c r="N6" s="1001">
        <v>3</v>
      </c>
      <c r="O6" s="878">
        <f>IF(N6="","",L6*M6*N6)</f>
        <v>36</v>
      </c>
    </row>
    <row r="7" spans="2:15" ht="49.8" customHeight="1">
      <c r="B7" s="877"/>
      <c r="C7" s="877"/>
      <c r="D7" s="877"/>
      <c r="E7" s="877"/>
      <c r="F7" s="878" t="str">
        <f>IF(E7="","",C7*D7*E7)</f>
        <v/>
      </c>
      <c r="K7" s="1001" t="s">
        <v>3370</v>
      </c>
      <c r="L7" s="1001">
        <v>10</v>
      </c>
      <c r="M7" s="1001">
        <v>0.08</v>
      </c>
      <c r="N7" s="1001">
        <v>3</v>
      </c>
      <c r="O7" s="878">
        <f>IF(N7="","",L7*M7*N7)</f>
        <v>2.4000000000000004</v>
      </c>
    </row>
    <row r="8" spans="2:15" ht="49.8" customHeight="1">
      <c r="B8" s="877"/>
      <c r="C8" s="877"/>
      <c r="D8" s="877"/>
      <c r="E8" s="877"/>
      <c r="F8" s="878" t="str">
        <f t="shared" ref="F8:F15" si="0">IF(E8="","",C8*D8*E8)</f>
        <v/>
      </c>
      <c r="K8" s="1001" t="s">
        <v>3371</v>
      </c>
      <c r="L8" s="1001">
        <v>6</v>
      </c>
      <c r="M8" s="1001">
        <v>2.5000000000000001E-2</v>
      </c>
      <c r="N8" s="1001">
        <v>3</v>
      </c>
      <c r="O8" s="878">
        <f t="shared" ref="O8:O15" si="1">IF(N8="","",L8*M8*N8)</f>
        <v>0.45000000000000007</v>
      </c>
    </row>
    <row r="9" spans="2:15" ht="49.8" customHeight="1">
      <c r="B9" s="877"/>
      <c r="C9" s="877"/>
      <c r="D9" s="877"/>
      <c r="E9" s="877"/>
      <c r="F9" s="878" t="str">
        <f t="shared" si="0"/>
        <v/>
      </c>
      <c r="K9" s="1001" t="s">
        <v>3372</v>
      </c>
      <c r="L9" s="1001">
        <v>2</v>
      </c>
      <c r="M9" s="1001">
        <v>0.01</v>
      </c>
      <c r="N9" s="1001">
        <v>3</v>
      </c>
      <c r="O9" s="878">
        <f t="shared" si="1"/>
        <v>0.06</v>
      </c>
    </row>
    <row r="10" spans="2:15" ht="49.8" hidden="1" customHeight="1">
      <c r="B10" s="877"/>
      <c r="C10" s="877"/>
      <c r="D10" s="877"/>
      <c r="E10" s="877"/>
      <c r="F10" s="878" t="str">
        <f t="shared" si="0"/>
        <v/>
      </c>
      <c r="K10" s="1001"/>
      <c r="L10" s="1001"/>
      <c r="M10" s="1001"/>
      <c r="N10" s="1001"/>
      <c r="O10" s="878" t="str">
        <f t="shared" si="1"/>
        <v/>
      </c>
    </row>
    <row r="11" spans="2:15" ht="49.8" hidden="1" customHeight="1">
      <c r="B11" s="877"/>
      <c r="C11" s="877"/>
      <c r="D11" s="877"/>
      <c r="E11" s="877"/>
      <c r="F11" s="878" t="str">
        <f t="shared" si="0"/>
        <v/>
      </c>
      <c r="K11" s="1001"/>
      <c r="L11" s="1001"/>
      <c r="M11" s="1001"/>
      <c r="N11" s="1001"/>
      <c r="O11" s="878" t="str">
        <f t="shared" si="1"/>
        <v/>
      </c>
    </row>
    <row r="12" spans="2:15" ht="49.8" hidden="1" customHeight="1">
      <c r="B12" s="877"/>
      <c r="C12" s="877"/>
      <c r="D12" s="877"/>
      <c r="E12" s="877"/>
      <c r="F12" s="878" t="str">
        <f t="shared" si="0"/>
        <v/>
      </c>
      <c r="K12" s="1001"/>
      <c r="L12" s="1001"/>
      <c r="M12" s="1001"/>
      <c r="N12" s="1001"/>
      <c r="O12" s="878" t="str">
        <f t="shared" si="1"/>
        <v/>
      </c>
    </row>
    <row r="13" spans="2:15" ht="49.8" customHeight="1">
      <c r="B13" s="877"/>
      <c r="C13" s="877"/>
      <c r="D13" s="877"/>
      <c r="E13" s="877"/>
      <c r="F13" s="878" t="str">
        <f t="shared" si="0"/>
        <v/>
      </c>
      <c r="K13" s="1001" t="s">
        <v>3369</v>
      </c>
      <c r="L13" s="1001">
        <v>13</v>
      </c>
      <c r="M13" s="1001">
        <v>1.4999999999999999E-2</v>
      </c>
      <c r="N13" s="1001">
        <v>3</v>
      </c>
      <c r="O13" s="878">
        <f t="shared" si="1"/>
        <v>0.58499999999999996</v>
      </c>
    </row>
    <row r="14" spans="2:15" ht="49.8" customHeight="1">
      <c r="B14" s="877"/>
      <c r="C14" s="877"/>
      <c r="D14" s="877"/>
      <c r="E14" s="877"/>
      <c r="F14" s="878" t="str">
        <f t="shared" si="0"/>
        <v/>
      </c>
      <c r="K14" s="1001" t="s">
        <v>3373</v>
      </c>
      <c r="L14" s="1001">
        <v>2</v>
      </c>
      <c r="M14" s="1001">
        <v>0.1</v>
      </c>
      <c r="N14" s="1001">
        <v>3</v>
      </c>
      <c r="O14" s="878">
        <f t="shared" si="1"/>
        <v>0.60000000000000009</v>
      </c>
    </row>
    <row r="15" spans="2:15" ht="49.8" customHeight="1">
      <c r="B15" s="877"/>
      <c r="C15" s="877"/>
      <c r="D15" s="877"/>
      <c r="E15" s="877"/>
      <c r="F15" s="878" t="str">
        <f t="shared" si="0"/>
        <v/>
      </c>
      <c r="K15" s="877"/>
      <c r="L15" s="877"/>
      <c r="M15" s="877"/>
      <c r="N15" s="877"/>
      <c r="O15" s="878" t="str">
        <f t="shared" si="1"/>
        <v/>
      </c>
    </row>
    <row r="16" spans="2:15" ht="49.8" customHeight="1">
      <c r="B16" s="879" t="s">
        <v>2393</v>
      </c>
      <c r="C16" s="880"/>
      <c r="D16" s="880"/>
      <c r="E16" s="880"/>
      <c r="F16" s="881">
        <f>SUM(F6:F15)</f>
        <v>0</v>
      </c>
      <c r="K16" s="879" t="s">
        <v>2393</v>
      </c>
      <c r="L16" s="880"/>
      <c r="M16" s="880"/>
      <c r="N16" s="880"/>
      <c r="O16" s="881">
        <f>SUM(O6:O15)</f>
        <v>40.095000000000006</v>
      </c>
    </row>
    <row r="17" spans="1:16" ht="28.2" customHeight="1">
      <c r="B17" s="874" t="s">
        <v>2394</v>
      </c>
      <c r="K17" s="874" t="s">
        <v>2394</v>
      </c>
    </row>
    <row r="18" spans="1:16" ht="69" customHeight="1">
      <c r="B18" s="1549" t="s">
        <v>2455</v>
      </c>
      <c r="C18" s="1550"/>
      <c r="D18" s="1550"/>
      <c r="E18" s="1550"/>
      <c r="F18" s="1551"/>
      <c r="K18" s="1549" t="s">
        <v>2455</v>
      </c>
      <c r="L18" s="1550"/>
      <c r="M18" s="1550"/>
      <c r="N18" s="1550"/>
      <c r="O18" s="1551"/>
    </row>
    <row r="19" spans="1:16" ht="69" customHeight="1">
      <c r="B19" s="1552"/>
      <c r="C19" s="1553"/>
      <c r="D19" s="1553"/>
      <c r="E19" s="1553"/>
      <c r="F19" s="1554"/>
      <c r="K19" s="1562" t="s">
        <v>3374</v>
      </c>
      <c r="L19" s="1563"/>
      <c r="M19" s="1563"/>
      <c r="N19" s="1563"/>
      <c r="O19" s="1564"/>
    </row>
    <row r="20" spans="1:16" ht="70.2" hidden="1" customHeight="1">
      <c r="B20" s="1555"/>
      <c r="C20" s="1553"/>
      <c r="D20" s="1553"/>
      <c r="E20" s="1553"/>
      <c r="F20" s="1554"/>
      <c r="K20" s="1565"/>
      <c r="L20" s="1563"/>
      <c r="M20" s="1563"/>
      <c r="N20" s="1563"/>
      <c r="O20" s="1564"/>
    </row>
    <row r="21" spans="1:16" ht="69" hidden="1" customHeight="1">
      <c r="B21" s="1555"/>
      <c r="C21" s="1553"/>
      <c r="D21" s="1553"/>
      <c r="E21" s="1553"/>
      <c r="F21" s="1554"/>
      <c r="K21" s="1565"/>
      <c r="L21" s="1563"/>
      <c r="M21" s="1563"/>
      <c r="N21" s="1563"/>
      <c r="O21" s="1564"/>
    </row>
    <row r="22" spans="1:16" ht="69" hidden="1" customHeight="1">
      <c r="B22" s="1555"/>
      <c r="C22" s="1553"/>
      <c r="D22" s="1553"/>
      <c r="E22" s="1553"/>
      <c r="F22" s="1554"/>
      <c r="K22" s="1565"/>
      <c r="L22" s="1563"/>
      <c r="M22" s="1563"/>
      <c r="N22" s="1563"/>
      <c r="O22" s="1564"/>
    </row>
    <row r="23" spans="1:16" ht="69" hidden="1" customHeight="1">
      <c r="B23" s="1555"/>
      <c r="C23" s="1553"/>
      <c r="D23" s="1553"/>
      <c r="E23" s="1553"/>
      <c r="F23" s="1554"/>
      <c r="K23" s="1565"/>
      <c r="L23" s="1563"/>
      <c r="M23" s="1563"/>
      <c r="N23" s="1563"/>
      <c r="O23" s="1564"/>
    </row>
    <row r="24" spans="1:16" ht="69" customHeight="1">
      <c r="B24" s="1556"/>
      <c r="C24" s="1557"/>
      <c r="D24" s="1557"/>
      <c r="E24" s="1557"/>
      <c r="F24" s="1558"/>
      <c r="K24" s="1566"/>
      <c r="L24" s="1567"/>
      <c r="M24" s="1567"/>
      <c r="N24" s="1567"/>
      <c r="O24" s="1568"/>
    </row>
    <row r="25" spans="1:16" ht="14.4" customHeight="1">
      <c r="A25" s="882"/>
      <c r="B25" s="882"/>
      <c r="C25" s="882"/>
      <c r="D25" s="882"/>
      <c r="E25" s="882"/>
      <c r="F25" s="882"/>
      <c r="G25" s="882"/>
      <c r="J25" s="882"/>
      <c r="K25" s="882"/>
      <c r="L25" s="882"/>
      <c r="M25" s="882"/>
      <c r="N25" s="882"/>
      <c r="O25" s="882"/>
      <c r="P25" s="882"/>
    </row>
    <row r="26" spans="1:16" ht="28.8" customHeight="1">
      <c r="B26" s="873"/>
      <c r="K26" s="873"/>
    </row>
    <row r="27" spans="1:16" ht="28.8" customHeight="1">
      <c r="B27" s="873"/>
      <c r="K27" s="873"/>
    </row>
    <row r="28" spans="1:16" ht="28.8" customHeight="1">
      <c r="B28" s="873"/>
      <c r="K28" s="873"/>
    </row>
    <row r="29" spans="1:16" ht="28.8" customHeight="1">
      <c r="B29" s="873"/>
      <c r="K29" s="873"/>
    </row>
    <row r="30" spans="1:16" ht="28.8" customHeight="1">
      <c r="B30" s="873"/>
      <c r="K30" s="873"/>
    </row>
    <row r="31" spans="1:16" ht="28.2" customHeight="1"/>
    <row r="32" spans="1:16" ht="28.2" customHeight="1"/>
  </sheetData>
  <sheetProtection algorithmName="SHA-512" hashValue="vCnbs7kgPv51eTJuEGnO3aUOOWPM78mCfDFf9H5aZpqE1y/pdQtogrOT9TU5Vsqh8P8Mt6aNJ8/d6GvWRdXrpA==" saltValue="k1/zJ+nR+PRpRkN2JaLEww==" spinCount="100000" sheet="1" formatCells="0"/>
  <mergeCells count="6">
    <mergeCell ref="B18:F18"/>
    <mergeCell ref="B19:F24"/>
    <mergeCell ref="B3:F4"/>
    <mergeCell ref="K3:O4"/>
    <mergeCell ref="K18:O18"/>
    <mergeCell ref="K19:O24"/>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AF124"/>
  <sheetViews>
    <sheetView showGridLines="0" showZeros="0" view="pageBreakPreview" topLeftCell="C1" zoomScale="115" zoomScaleNormal="60" zoomScaleSheetLayoutView="115" zoomScalePageLayoutView="60" workbookViewId="0">
      <selection activeCell="AJ54" sqref="AJ54"/>
    </sheetView>
  </sheetViews>
  <sheetFormatPr defaultColWidth="8.88671875" defaultRowHeight="14.4"/>
  <cols>
    <col min="1" max="1" width="2" style="818" customWidth="1"/>
    <col min="2" max="6" width="16.33203125" style="818" customWidth="1"/>
    <col min="7" max="7" width="1.44140625" style="818" customWidth="1"/>
    <col min="8" max="8" width="2" style="818" customWidth="1"/>
    <col min="9" max="9" width="2.6640625" style="818" customWidth="1"/>
    <col min="10" max="25" width="0" style="818" hidden="1" customWidth="1"/>
    <col min="26" max="26" width="15.109375" style="818" customWidth="1"/>
    <col min="27" max="27" width="2" style="818" customWidth="1"/>
    <col min="28" max="32" width="16.33203125" style="818" customWidth="1"/>
    <col min="33" max="33" width="1.44140625" style="818" customWidth="1"/>
    <col min="34" max="34" width="2" style="818" customWidth="1"/>
    <col min="35" max="16384" width="8.88671875" style="818"/>
  </cols>
  <sheetData>
    <row r="1" spans="2:32" ht="57.6" customHeight="1">
      <c r="B1" s="819" t="s">
        <v>2396</v>
      </c>
      <c r="C1" s="819"/>
      <c r="AB1" s="819" t="s">
        <v>2396</v>
      </c>
      <c r="AC1" s="819"/>
    </row>
    <row r="2" spans="2:32" ht="19.2" customHeight="1">
      <c r="B2" s="820"/>
      <c r="C2" s="821"/>
      <c r="D2" s="821"/>
      <c r="E2" s="821"/>
      <c r="F2" s="821"/>
      <c r="AB2" s="820"/>
      <c r="AC2" s="821"/>
      <c r="AD2" s="821"/>
      <c r="AE2" s="821"/>
      <c r="AF2" s="821"/>
    </row>
    <row r="3" spans="2:32" ht="37.799999999999997" customHeight="1">
      <c r="B3" s="822" t="s">
        <v>2438</v>
      </c>
      <c r="C3" s="822" t="s">
        <v>2439</v>
      </c>
      <c r="D3" s="822" t="s">
        <v>2441</v>
      </c>
      <c r="E3" s="822" t="s">
        <v>2440</v>
      </c>
      <c r="F3" s="822" t="s">
        <v>2442</v>
      </c>
      <c r="AB3" s="822" t="s">
        <v>2438</v>
      </c>
      <c r="AC3" s="822" t="s">
        <v>2439</v>
      </c>
      <c r="AD3" s="822" t="s">
        <v>2441</v>
      </c>
      <c r="AE3" s="822" t="s">
        <v>2440</v>
      </c>
      <c r="AF3" s="822" t="s">
        <v>2442</v>
      </c>
    </row>
    <row r="4" spans="2:32" ht="37.799999999999997" customHeight="1">
      <c r="B4" s="823" t="s">
        <v>2397</v>
      </c>
      <c r="C4" s="823" t="s">
        <v>2392</v>
      </c>
      <c r="D4" s="823" t="s">
        <v>2416</v>
      </c>
      <c r="E4" s="823" t="s">
        <v>2398</v>
      </c>
      <c r="F4" s="823" t="s">
        <v>2418</v>
      </c>
      <c r="AB4" s="823" t="s">
        <v>2397</v>
      </c>
      <c r="AC4" s="823" t="s">
        <v>2392</v>
      </c>
      <c r="AD4" s="823" t="s">
        <v>2416</v>
      </c>
      <c r="AE4" s="823" t="s">
        <v>2398</v>
      </c>
      <c r="AF4" s="823" t="s">
        <v>2418</v>
      </c>
    </row>
    <row r="5" spans="2:32" ht="37.799999999999997" customHeight="1">
      <c r="B5" s="824"/>
      <c r="C5" s="825"/>
      <c r="D5" s="826"/>
      <c r="E5" s="825"/>
      <c r="F5" s="827">
        <f>E5*D5*C5</f>
        <v>0</v>
      </c>
      <c r="AB5" s="824" t="s">
        <v>3503</v>
      </c>
      <c r="AC5" s="825">
        <v>40</v>
      </c>
      <c r="AD5" s="826">
        <v>0.1</v>
      </c>
      <c r="AE5" s="825">
        <v>12</v>
      </c>
      <c r="AF5" s="827">
        <f>AE5*AD5*AC5</f>
        <v>48.000000000000007</v>
      </c>
    </row>
    <row r="6" spans="2:32" ht="37.799999999999997" customHeight="1">
      <c r="B6" s="824"/>
      <c r="C6" s="825"/>
      <c r="D6" s="825"/>
      <c r="E6" s="825"/>
      <c r="F6" s="827">
        <f t="shared" ref="F6:F14" si="0">E6*D6*C6</f>
        <v>0</v>
      </c>
      <c r="AB6" s="824" t="s">
        <v>3504</v>
      </c>
      <c r="AC6" s="825">
        <v>10</v>
      </c>
      <c r="AD6" s="825">
        <v>0.1</v>
      </c>
      <c r="AE6" s="825">
        <v>12</v>
      </c>
      <c r="AF6" s="827">
        <f t="shared" ref="AF6:AF7" si="1">AE6*AD6*AC6</f>
        <v>12.000000000000002</v>
      </c>
    </row>
    <row r="7" spans="2:32" ht="37.799999999999997" customHeight="1">
      <c r="B7" s="824"/>
      <c r="C7" s="825"/>
      <c r="D7" s="825"/>
      <c r="E7" s="825"/>
      <c r="F7" s="827">
        <f t="shared" si="0"/>
        <v>0</v>
      </c>
      <c r="AB7" s="824" t="s">
        <v>3505</v>
      </c>
      <c r="AC7" s="825">
        <v>10</v>
      </c>
      <c r="AD7" s="825">
        <v>0.1</v>
      </c>
      <c r="AE7" s="825">
        <v>12</v>
      </c>
      <c r="AF7" s="827">
        <f t="shared" si="1"/>
        <v>12.000000000000002</v>
      </c>
    </row>
    <row r="8" spans="2:32" ht="37.799999999999997" customHeight="1">
      <c r="B8" s="824"/>
      <c r="C8" s="825"/>
      <c r="D8" s="825"/>
      <c r="E8" s="825"/>
      <c r="F8" s="827">
        <f>E8*D8*C8</f>
        <v>0</v>
      </c>
      <c r="AB8" s="824"/>
      <c r="AC8" s="825"/>
      <c r="AD8" s="825"/>
      <c r="AE8" s="825"/>
      <c r="AF8" s="827">
        <f>AE8*AD8*AC8</f>
        <v>0</v>
      </c>
    </row>
    <row r="9" spans="2:32" ht="37.799999999999997" customHeight="1">
      <c r="B9" s="824"/>
      <c r="C9" s="825"/>
      <c r="D9" s="825"/>
      <c r="E9" s="825"/>
      <c r="F9" s="827">
        <f t="shared" si="0"/>
        <v>0</v>
      </c>
      <c r="AB9" s="824"/>
      <c r="AC9" s="825"/>
      <c r="AD9" s="825"/>
      <c r="AE9" s="825"/>
      <c r="AF9" s="827">
        <f t="shared" ref="AF9:AF11" si="2">AE9*AD9*AC9</f>
        <v>0</v>
      </c>
    </row>
    <row r="10" spans="2:32" ht="37.799999999999997" customHeight="1">
      <c r="B10" s="824"/>
      <c r="C10" s="825"/>
      <c r="D10" s="825"/>
      <c r="E10" s="825"/>
      <c r="F10" s="827">
        <f t="shared" si="0"/>
        <v>0</v>
      </c>
      <c r="AB10" s="824"/>
      <c r="AC10" s="825"/>
      <c r="AD10" s="825"/>
      <c r="AE10" s="825"/>
      <c r="AF10" s="827">
        <f t="shared" si="2"/>
        <v>0</v>
      </c>
    </row>
    <row r="11" spans="2:32" ht="37.799999999999997" customHeight="1">
      <c r="B11" s="824"/>
      <c r="C11" s="825"/>
      <c r="D11" s="825"/>
      <c r="E11" s="825"/>
      <c r="F11" s="827">
        <f t="shared" si="0"/>
        <v>0</v>
      </c>
      <c r="AB11" s="824"/>
      <c r="AC11" s="825"/>
      <c r="AD11" s="825"/>
      <c r="AE11" s="825"/>
      <c r="AF11" s="827">
        <f t="shared" si="2"/>
        <v>0</v>
      </c>
    </row>
    <row r="12" spans="2:32" ht="37.799999999999997" customHeight="1">
      <c r="B12" s="824"/>
      <c r="C12" s="825"/>
      <c r="D12" s="825"/>
      <c r="E12" s="825"/>
      <c r="F12" s="827">
        <f>E12*D12*C12</f>
        <v>0</v>
      </c>
      <c r="AB12" s="824"/>
      <c r="AC12" s="825"/>
      <c r="AD12" s="825"/>
      <c r="AE12" s="825"/>
      <c r="AF12" s="827">
        <f>AE12*AD12*AC12</f>
        <v>0</v>
      </c>
    </row>
    <row r="13" spans="2:32" ht="37.799999999999997" customHeight="1">
      <c r="B13" s="824"/>
      <c r="C13" s="825"/>
      <c r="D13" s="825"/>
      <c r="E13" s="825"/>
      <c r="F13" s="827">
        <f t="shared" si="0"/>
        <v>0</v>
      </c>
      <c r="AB13" s="824"/>
      <c r="AC13" s="825"/>
      <c r="AD13" s="825"/>
      <c r="AE13" s="825"/>
      <c r="AF13" s="827">
        <f t="shared" ref="AF13:AF14" si="3">AE13*AD13*AC13</f>
        <v>0</v>
      </c>
    </row>
    <row r="14" spans="2:32" ht="37.799999999999997" customHeight="1">
      <c r="B14" s="824"/>
      <c r="C14" s="825"/>
      <c r="D14" s="825"/>
      <c r="E14" s="825"/>
      <c r="F14" s="827">
        <f t="shared" si="0"/>
        <v>0</v>
      </c>
      <c r="AB14" s="824"/>
      <c r="AC14" s="825"/>
      <c r="AD14" s="825"/>
      <c r="AE14" s="825"/>
      <c r="AF14" s="827">
        <f t="shared" si="3"/>
        <v>0</v>
      </c>
    </row>
    <row r="15" spans="2:32" ht="37.799999999999997" customHeight="1">
      <c r="B15" s="828" t="s">
        <v>2393</v>
      </c>
      <c r="C15" s="829"/>
      <c r="D15" s="829"/>
      <c r="E15" s="829"/>
      <c r="F15" s="827">
        <f>SUM(F5:F14)</f>
        <v>0</v>
      </c>
      <c r="AB15" s="828" t="s">
        <v>2393</v>
      </c>
      <c r="AC15" s="829"/>
      <c r="AD15" s="829"/>
      <c r="AE15" s="829"/>
      <c r="AF15" s="827">
        <f>SUM(AF5:AF14)</f>
        <v>72.000000000000014</v>
      </c>
    </row>
    <row r="16" spans="2:32" ht="30.6" customHeight="1">
      <c r="B16" s="818" t="s">
        <v>2394</v>
      </c>
      <c r="AB16" s="818" t="s">
        <v>2394</v>
      </c>
    </row>
    <row r="17" spans="2:32" ht="16.8" customHeight="1">
      <c r="B17" s="817" t="s">
        <v>2399</v>
      </c>
      <c r="C17" s="830"/>
      <c r="D17" s="830"/>
      <c r="E17" s="830"/>
      <c r="F17" s="831"/>
      <c r="AB17" s="817" t="s">
        <v>2399</v>
      </c>
      <c r="AC17" s="830"/>
      <c r="AD17" s="830"/>
      <c r="AE17" s="830"/>
      <c r="AF17" s="831"/>
    </row>
    <row r="18" spans="2:32" ht="16.8" customHeight="1">
      <c r="B18" s="1569"/>
      <c r="C18" s="1570"/>
      <c r="D18" s="1570"/>
      <c r="E18" s="1570"/>
      <c r="F18" s="1571"/>
      <c r="AB18" s="1569" t="s">
        <v>3506</v>
      </c>
      <c r="AC18" s="1570"/>
      <c r="AD18" s="1570"/>
      <c r="AE18" s="1570"/>
      <c r="AF18" s="1571"/>
    </row>
    <row r="19" spans="2:32" ht="16.8" customHeight="1">
      <c r="B19" s="1569"/>
      <c r="C19" s="1570"/>
      <c r="D19" s="1570"/>
      <c r="E19" s="1570"/>
      <c r="F19" s="1571"/>
      <c r="AB19" s="1569"/>
      <c r="AC19" s="1570"/>
      <c r="AD19" s="1570"/>
      <c r="AE19" s="1570"/>
      <c r="AF19" s="1571"/>
    </row>
    <row r="20" spans="2:32" ht="16.8" customHeight="1">
      <c r="B20" s="1569"/>
      <c r="C20" s="1570"/>
      <c r="D20" s="1570"/>
      <c r="E20" s="1570"/>
      <c r="F20" s="1571"/>
      <c r="J20" s="819"/>
      <c r="K20" s="819"/>
      <c r="L20" s="819"/>
      <c r="M20" s="819"/>
      <c r="N20" s="819"/>
      <c r="O20" s="819"/>
      <c r="AB20" s="1569"/>
      <c r="AC20" s="1570"/>
      <c r="AD20" s="1570"/>
      <c r="AE20" s="1570"/>
      <c r="AF20" s="1571"/>
    </row>
    <row r="21" spans="2:32" ht="16.8" customHeight="1">
      <c r="B21" s="1569"/>
      <c r="C21" s="1570"/>
      <c r="D21" s="1570"/>
      <c r="E21" s="1570"/>
      <c r="F21" s="1571"/>
      <c r="J21" s="819"/>
      <c r="K21" s="819"/>
      <c r="L21" s="819"/>
      <c r="M21" s="819"/>
      <c r="N21" s="819"/>
      <c r="O21" s="819"/>
      <c r="AB21" s="1569"/>
      <c r="AC21" s="1570"/>
      <c r="AD21" s="1570"/>
      <c r="AE21" s="1570"/>
      <c r="AF21" s="1571"/>
    </row>
    <row r="22" spans="2:32" ht="16.8" customHeight="1">
      <c r="B22" s="1569"/>
      <c r="C22" s="1570"/>
      <c r="D22" s="1570"/>
      <c r="E22" s="1570"/>
      <c r="F22" s="1571"/>
      <c r="J22" s="819"/>
      <c r="K22" s="819"/>
      <c r="L22" s="819"/>
      <c r="M22" s="819"/>
      <c r="N22" s="819"/>
      <c r="O22" s="819"/>
      <c r="AB22" s="1569"/>
      <c r="AC22" s="1570"/>
      <c r="AD22" s="1570"/>
      <c r="AE22" s="1570"/>
      <c r="AF22" s="1571"/>
    </row>
    <row r="23" spans="2:32" ht="16.8" customHeight="1">
      <c r="B23" s="1569"/>
      <c r="C23" s="1570"/>
      <c r="D23" s="1570"/>
      <c r="E23" s="1570"/>
      <c r="F23" s="1571"/>
      <c r="J23" s="819"/>
      <c r="K23" s="819"/>
      <c r="L23" s="819"/>
      <c r="M23" s="819"/>
      <c r="N23" s="819"/>
      <c r="O23" s="819"/>
      <c r="AB23" s="1569"/>
      <c r="AC23" s="1570"/>
      <c r="AD23" s="1570"/>
      <c r="AE23" s="1570"/>
      <c r="AF23" s="1571"/>
    </row>
    <row r="24" spans="2:32" ht="16.8" customHeight="1">
      <c r="B24" s="1569"/>
      <c r="C24" s="1570"/>
      <c r="D24" s="1570"/>
      <c r="E24" s="1570"/>
      <c r="F24" s="1571"/>
      <c r="AB24" s="1569"/>
      <c r="AC24" s="1570"/>
      <c r="AD24" s="1570"/>
      <c r="AE24" s="1570"/>
      <c r="AF24" s="1571"/>
    </row>
    <row r="25" spans="2:32" ht="16.8" customHeight="1">
      <c r="B25" s="1572"/>
      <c r="C25" s="1573"/>
      <c r="D25" s="1573"/>
      <c r="E25" s="1573"/>
      <c r="F25" s="1574"/>
      <c r="AB25" s="1572"/>
      <c r="AC25" s="1573"/>
      <c r="AD25" s="1573"/>
      <c r="AE25" s="1573"/>
      <c r="AF25" s="1574"/>
    </row>
    <row r="26" spans="2:32" ht="17.399999999999999" customHeight="1">
      <c r="B26" s="832"/>
      <c r="AB26" s="832"/>
    </row>
    <row r="27" spans="2:32" ht="57.6" customHeight="1">
      <c r="B27" s="819" t="s">
        <v>2400</v>
      </c>
      <c r="C27" s="819"/>
      <c r="AB27" s="819" t="s">
        <v>2400</v>
      </c>
      <c r="AC27" s="819"/>
    </row>
    <row r="28" spans="2:32" ht="37.799999999999997" customHeight="1">
      <c r="B28" s="817" t="s">
        <v>2401</v>
      </c>
      <c r="C28" s="833"/>
      <c r="D28" s="833"/>
      <c r="E28" s="833"/>
      <c r="F28" s="834"/>
      <c r="AB28" s="817" t="s">
        <v>2401</v>
      </c>
      <c r="AC28" s="833"/>
      <c r="AD28" s="833"/>
      <c r="AE28" s="833"/>
      <c r="AF28" s="834"/>
    </row>
    <row r="29" spans="2:32" ht="37.799999999999997" customHeight="1">
      <c r="B29" s="1575"/>
      <c r="C29" s="1576"/>
      <c r="D29" s="1576"/>
      <c r="E29" s="1576"/>
      <c r="F29" s="1577"/>
      <c r="AB29" s="1575"/>
      <c r="AC29" s="1576"/>
      <c r="AD29" s="1576"/>
      <c r="AE29" s="1576"/>
      <c r="AF29" s="1577"/>
    </row>
    <row r="30" spans="2:32" ht="37.799999999999997" customHeight="1">
      <c r="B30" s="1578"/>
      <c r="C30" s="1576"/>
      <c r="D30" s="1576"/>
      <c r="E30" s="1576"/>
      <c r="F30" s="1577"/>
      <c r="AB30" s="1578"/>
      <c r="AC30" s="1576"/>
      <c r="AD30" s="1576"/>
      <c r="AE30" s="1576"/>
      <c r="AF30" s="1577"/>
    </row>
    <row r="31" spans="2:32" ht="37.799999999999997" customHeight="1">
      <c r="B31" s="1578"/>
      <c r="C31" s="1576"/>
      <c r="D31" s="1576"/>
      <c r="E31" s="1576"/>
      <c r="F31" s="1577"/>
      <c r="AB31" s="1578"/>
      <c r="AC31" s="1576"/>
      <c r="AD31" s="1576"/>
      <c r="AE31" s="1576"/>
      <c r="AF31" s="1577"/>
    </row>
    <row r="32" spans="2:32" ht="37.799999999999997" customHeight="1">
      <c r="B32" s="1578"/>
      <c r="C32" s="1576"/>
      <c r="D32" s="1576"/>
      <c r="E32" s="1576"/>
      <c r="F32" s="1577"/>
      <c r="AB32" s="1578"/>
      <c r="AC32" s="1576"/>
      <c r="AD32" s="1576"/>
      <c r="AE32" s="1576"/>
      <c r="AF32" s="1577"/>
    </row>
    <row r="33" spans="2:32" ht="37.799999999999997" customHeight="1">
      <c r="B33" s="1578"/>
      <c r="C33" s="1576"/>
      <c r="D33" s="1576"/>
      <c r="E33" s="1576"/>
      <c r="F33" s="1577"/>
      <c r="AB33" s="1578"/>
      <c r="AC33" s="1576"/>
      <c r="AD33" s="1576"/>
      <c r="AE33" s="1576"/>
      <c r="AF33" s="1577"/>
    </row>
    <row r="34" spans="2:32" ht="37.799999999999997" customHeight="1">
      <c r="B34" s="1578"/>
      <c r="C34" s="1576"/>
      <c r="D34" s="1576"/>
      <c r="E34" s="1576"/>
      <c r="F34" s="1577"/>
      <c r="AB34" s="1578"/>
      <c r="AC34" s="1576"/>
      <c r="AD34" s="1576"/>
      <c r="AE34" s="1576"/>
      <c r="AF34" s="1577"/>
    </row>
    <row r="35" spans="2:32" ht="37.799999999999997" customHeight="1">
      <c r="B35" s="1578"/>
      <c r="C35" s="1576"/>
      <c r="D35" s="1576"/>
      <c r="E35" s="1576"/>
      <c r="F35" s="1577"/>
      <c r="AB35" s="1578"/>
      <c r="AC35" s="1576"/>
      <c r="AD35" s="1576"/>
      <c r="AE35" s="1576"/>
      <c r="AF35" s="1577"/>
    </row>
    <row r="36" spans="2:32" ht="37.799999999999997" customHeight="1">
      <c r="B36" s="1578"/>
      <c r="C36" s="1576"/>
      <c r="D36" s="1576"/>
      <c r="E36" s="1576"/>
      <c r="F36" s="1577"/>
      <c r="AB36" s="1578"/>
      <c r="AC36" s="1576"/>
      <c r="AD36" s="1576"/>
      <c r="AE36" s="1576"/>
      <c r="AF36" s="1577"/>
    </row>
    <row r="37" spans="2:32" ht="37.799999999999997" customHeight="1">
      <c r="B37" s="1578"/>
      <c r="C37" s="1576"/>
      <c r="D37" s="1576"/>
      <c r="E37" s="1576"/>
      <c r="F37" s="1577"/>
      <c r="AB37" s="1578"/>
      <c r="AC37" s="1576"/>
      <c r="AD37" s="1576"/>
      <c r="AE37" s="1576"/>
      <c r="AF37" s="1577"/>
    </row>
    <row r="38" spans="2:32" ht="37.799999999999997" customHeight="1">
      <c r="B38" s="1578"/>
      <c r="C38" s="1576"/>
      <c r="D38" s="1576"/>
      <c r="E38" s="1576"/>
      <c r="F38" s="1577"/>
      <c r="AB38" s="1578"/>
      <c r="AC38" s="1576"/>
      <c r="AD38" s="1576"/>
      <c r="AE38" s="1576"/>
      <c r="AF38" s="1577"/>
    </row>
    <row r="39" spans="2:32" ht="37.799999999999997" customHeight="1">
      <c r="B39" s="1578"/>
      <c r="C39" s="1576"/>
      <c r="D39" s="1576"/>
      <c r="E39" s="1576"/>
      <c r="F39" s="1577"/>
      <c r="AB39" s="1578"/>
      <c r="AC39" s="1576"/>
      <c r="AD39" s="1576"/>
      <c r="AE39" s="1576"/>
      <c r="AF39" s="1577"/>
    </row>
    <row r="40" spans="2:32" ht="37.799999999999997" customHeight="1">
      <c r="B40" s="1578"/>
      <c r="C40" s="1576"/>
      <c r="D40" s="1576"/>
      <c r="E40" s="1576"/>
      <c r="F40" s="1577"/>
      <c r="J40" s="819"/>
      <c r="K40" s="819"/>
      <c r="L40" s="819"/>
      <c r="M40" s="819"/>
      <c r="N40" s="819"/>
      <c r="O40" s="819"/>
      <c r="AB40" s="1578"/>
      <c r="AC40" s="1576"/>
      <c r="AD40" s="1576"/>
      <c r="AE40" s="1576"/>
      <c r="AF40" s="1577"/>
    </row>
    <row r="41" spans="2:32" ht="37.799999999999997" customHeight="1">
      <c r="B41" s="1578"/>
      <c r="C41" s="1576"/>
      <c r="D41" s="1576"/>
      <c r="E41" s="1576"/>
      <c r="F41" s="1577"/>
      <c r="J41" s="819"/>
      <c r="K41" s="819"/>
      <c r="L41" s="819"/>
      <c r="M41" s="819"/>
      <c r="N41" s="819"/>
      <c r="O41" s="819"/>
      <c r="AB41" s="1578"/>
      <c r="AC41" s="1576"/>
      <c r="AD41" s="1576"/>
      <c r="AE41" s="1576"/>
      <c r="AF41" s="1577"/>
    </row>
    <row r="42" spans="2:32" ht="37.799999999999997" customHeight="1">
      <c r="B42" s="1578"/>
      <c r="C42" s="1576"/>
      <c r="D42" s="1576"/>
      <c r="E42" s="1576"/>
      <c r="F42" s="1577"/>
      <c r="J42" s="819"/>
      <c r="K42" s="819"/>
      <c r="L42" s="819"/>
      <c r="M42" s="819"/>
      <c r="N42" s="819"/>
      <c r="O42" s="819"/>
      <c r="AB42" s="1578"/>
      <c r="AC42" s="1576"/>
      <c r="AD42" s="1576"/>
      <c r="AE42" s="1576"/>
      <c r="AF42" s="1577"/>
    </row>
    <row r="43" spans="2:32" ht="37.799999999999997" customHeight="1">
      <c r="B43" s="1579"/>
      <c r="C43" s="1580"/>
      <c r="D43" s="1580"/>
      <c r="E43" s="1580"/>
      <c r="F43" s="1581"/>
      <c r="J43" s="819"/>
      <c r="K43" s="819"/>
      <c r="L43" s="819"/>
      <c r="M43" s="819"/>
      <c r="N43" s="819"/>
      <c r="O43" s="819"/>
      <c r="AB43" s="1579"/>
      <c r="AC43" s="1580"/>
      <c r="AD43" s="1580"/>
      <c r="AE43" s="1580"/>
      <c r="AF43" s="1581"/>
    </row>
    <row r="44" spans="2:32" ht="6.6" customHeight="1">
      <c r="B44" s="835"/>
      <c r="C44" s="835"/>
      <c r="D44" s="835"/>
      <c r="E44" s="835"/>
      <c r="F44" s="835"/>
      <c r="M44" s="835"/>
      <c r="AB44" s="835"/>
      <c r="AC44" s="835"/>
      <c r="AD44" s="835"/>
      <c r="AE44" s="835"/>
      <c r="AF44" s="835"/>
    </row>
    <row r="45" spans="2:32" ht="24.6" customHeight="1">
      <c r="B45" s="817" t="s">
        <v>2402</v>
      </c>
      <c r="C45" s="830"/>
      <c r="D45" s="830"/>
      <c r="E45" s="830"/>
      <c r="F45" s="831"/>
      <c r="AB45" s="817" t="s">
        <v>2402</v>
      </c>
      <c r="AC45" s="830"/>
      <c r="AD45" s="830"/>
      <c r="AE45" s="830"/>
      <c r="AF45" s="831"/>
    </row>
    <row r="46" spans="2:32" ht="24.6" customHeight="1">
      <c r="B46" s="1569"/>
      <c r="C46" s="1570"/>
      <c r="D46" s="1570"/>
      <c r="E46" s="1570"/>
      <c r="F46" s="1571"/>
      <c r="AB46" s="1569" t="s">
        <v>3501</v>
      </c>
      <c r="AC46" s="1570"/>
      <c r="AD46" s="1570"/>
      <c r="AE46" s="1570"/>
      <c r="AF46" s="1571"/>
    </row>
    <row r="47" spans="2:32" ht="24.6" customHeight="1">
      <c r="B47" s="1569"/>
      <c r="C47" s="1570"/>
      <c r="D47" s="1570"/>
      <c r="E47" s="1570"/>
      <c r="F47" s="1571"/>
      <c r="AB47" s="1569"/>
      <c r="AC47" s="1570"/>
      <c r="AD47" s="1570"/>
      <c r="AE47" s="1570"/>
      <c r="AF47" s="1571"/>
    </row>
    <row r="48" spans="2:32" ht="24.6" customHeight="1">
      <c r="B48" s="1572"/>
      <c r="C48" s="1573"/>
      <c r="D48" s="1573"/>
      <c r="E48" s="1573"/>
      <c r="F48" s="1574"/>
      <c r="AB48" s="1572"/>
      <c r="AC48" s="1573"/>
      <c r="AD48" s="1573"/>
      <c r="AE48" s="1573"/>
      <c r="AF48" s="1574"/>
    </row>
    <row r="49" spans="2:32" ht="17.399999999999999" customHeight="1">
      <c r="B49" s="832"/>
      <c r="AB49" s="832"/>
    </row>
    <row r="50" spans="2:32" ht="57.6" customHeight="1">
      <c r="B50" s="819" t="s">
        <v>2403</v>
      </c>
      <c r="C50" s="819"/>
      <c r="AB50" s="819" t="s">
        <v>2403</v>
      </c>
      <c r="AC50" s="819"/>
    </row>
    <row r="51" spans="2:32" ht="40.049999999999997" customHeight="1">
      <c r="B51" s="836" t="s">
        <v>2404</v>
      </c>
      <c r="C51" s="830"/>
      <c r="D51" s="830"/>
      <c r="E51" s="830"/>
      <c r="F51" s="831"/>
      <c r="AB51" s="836" t="s">
        <v>2404</v>
      </c>
      <c r="AC51" s="830"/>
      <c r="AD51" s="830"/>
      <c r="AE51" s="830"/>
      <c r="AF51" s="831"/>
    </row>
    <row r="52" spans="2:32" ht="40.049999999999997" customHeight="1">
      <c r="B52" s="1569"/>
      <c r="C52" s="1570"/>
      <c r="D52" s="1570"/>
      <c r="E52" s="1570"/>
      <c r="F52" s="1571"/>
      <c r="AB52" s="1569"/>
      <c r="AC52" s="1570"/>
      <c r="AD52" s="1570"/>
      <c r="AE52" s="1570"/>
      <c r="AF52" s="1571"/>
    </row>
    <row r="53" spans="2:32" ht="40.049999999999997" customHeight="1">
      <c r="B53" s="1569"/>
      <c r="C53" s="1570"/>
      <c r="D53" s="1570"/>
      <c r="E53" s="1570"/>
      <c r="F53" s="1571"/>
      <c r="AB53" s="1569"/>
      <c r="AC53" s="1570"/>
      <c r="AD53" s="1570"/>
      <c r="AE53" s="1570"/>
      <c r="AF53" s="1571"/>
    </row>
    <row r="54" spans="2:32" ht="40.049999999999997" customHeight="1">
      <c r="B54" s="1569"/>
      <c r="C54" s="1570"/>
      <c r="D54" s="1570"/>
      <c r="E54" s="1570"/>
      <c r="F54" s="1571"/>
      <c r="AB54" s="1569"/>
      <c r="AC54" s="1570"/>
      <c r="AD54" s="1570"/>
      <c r="AE54" s="1570"/>
      <c r="AF54" s="1571"/>
    </row>
    <row r="55" spans="2:32" ht="40.049999999999997" customHeight="1">
      <c r="B55" s="1569"/>
      <c r="C55" s="1570"/>
      <c r="D55" s="1570"/>
      <c r="E55" s="1570"/>
      <c r="F55" s="1571"/>
      <c r="AB55" s="1569"/>
      <c r="AC55" s="1570"/>
      <c r="AD55" s="1570"/>
      <c r="AE55" s="1570"/>
      <c r="AF55" s="1571"/>
    </row>
    <row r="56" spans="2:32" ht="40.049999999999997" customHeight="1">
      <c r="B56" s="1569"/>
      <c r="C56" s="1570"/>
      <c r="D56" s="1570"/>
      <c r="E56" s="1570"/>
      <c r="F56" s="1571"/>
      <c r="AB56" s="1569"/>
      <c r="AC56" s="1570"/>
      <c r="AD56" s="1570"/>
      <c r="AE56" s="1570"/>
      <c r="AF56" s="1571"/>
    </row>
    <row r="57" spans="2:32" ht="40.049999999999997" customHeight="1">
      <c r="B57" s="1569"/>
      <c r="C57" s="1570"/>
      <c r="D57" s="1570"/>
      <c r="E57" s="1570"/>
      <c r="F57" s="1571"/>
      <c r="AB57" s="1569"/>
      <c r="AC57" s="1570"/>
      <c r="AD57" s="1570"/>
      <c r="AE57" s="1570"/>
      <c r="AF57" s="1571"/>
    </row>
    <row r="58" spans="2:32" ht="40.049999999999997" customHeight="1">
      <c r="B58" s="1569"/>
      <c r="C58" s="1570"/>
      <c r="D58" s="1570"/>
      <c r="E58" s="1570"/>
      <c r="F58" s="1571"/>
      <c r="AB58" s="1569"/>
      <c r="AC58" s="1570"/>
      <c r="AD58" s="1570"/>
      <c r="AE58" s="1570"/>
      <c r="AF58" s="1571"/>
    </row>
    <row r="59" spans="2:32" ht="40.049999999999997" customHeight="1">
      <c r="B59" s="1569"/>
      <c r="C59" s="1570"/>
      <c r="D59" s="1570"/>
      <c r="E59" s="1570"/>
      <c r="F59" s="1571"/>
      <c r="AB59" s="1569"/>
      <c r="AC59" s="1570"/>
      <c r="AD59" s="1570"/>
      <c r="AE59" s="1570"/>
      <c r="AF59" s="1571"/>
    </row>
    <row r="60" spans="2:32" ht="40.049999999999997" customHeight="1">
      <c r="B60" s="1569"/>
      <c r="C60" s="1570"/>
      <c r="D60" s="1570"/>
      <c r="E60" s="1570"/>
      <c r="F60" s="1571"/>
      <c r="AB60" s="1569"/>
      <c r="AC60" s="1570"/>
      <c r="AD60" s="1570"/>
      <c r="AE60" s="1570"/>
      <c r="AF60" s="1571"/>
    </row>
    <row r="61" spans="2:32" ht="40.049999999999997" customHeight="1">
      <c r="B61" s="1569"/>
      <c r="C61" s="1570"/>
      <c r="D61" s="1570"/>
      <c r="E61" s="1570"/>
      <c r="F61" s="1571"/>
      <c r="AB61" s="1569"/>
      <c r="AC61" s="1570"/>
      <c r="AD61" s="1570"/>
      <c r="AE61" s="1570"/>
      <c r="AF61" s="1571"/>
    </row>
    <row r="62" spans="2:32" ht="40.049999999999997" customHeight="1">
      <c r="B62" s="1569"/>
      <c r="C62" s="1570"/>
      <c r="D62" s="1570"/>
      <c r="E62" s="1570"/>
      <c r="F62" s="1571"/>
      <c r="AB62" s="1569"/>
      <c r="AC62" s="1570"/>
      <c r="AD62" s="1570"/>
      <c r="AE62" s="1570"/>
      <c r="AF62" s="1571"/>
    </row>
    <row r="63" spans="2:32" ht="40.049999999999997" customHeight="1">
      <c r="B63" s="1569"/>
      <c r="C63" s="1570"/>
      <c r="D63" s="1570"/>
      <c r="E63" s="1570"/>
      <c r="F63" s="1571"/>
      <c r="AB63" s="1569"/>
      <c r="AC63" s="1570"/>
      <c r="AD63" s="1570"/>
      <c r="AE63" s="1570"/>
      <c r="AF63" s="1571"/>
    </row>
    <row r="64" spans="2:32" ht="40.049999999999997" customHeight="1">
      <c r="B64" s="1569"/>
      <c r="C64" s="1570"/>
      <c r="D64" s="1570"/>
      <c r="E64" s="1570"/>
      <c r="F64" s="1571"/>
      <c r="J64" s="819"/>
      <c r="K64" s="819"/>
      <c r="L64" s="819"/>
      <c r="M64" s="819"/>
      <c r="N64" s="819"/>
      <c r="O64" s="819"/>
      <c r="AB64" s="1569"/>
      <c r="AC64" s="1570"/>
      <c r="AD64" s="1570"/>
      <c r="AE64" s="1570"/>
      <c r="AF64" s="1571"/>
    </row>
    <row r="65" spans="2:32" ht="40.049999999999997" hidden="1" customHeight="1">
      <c r="B65" s="1569"/>
      <c r="C65" s="1570"/>
      <c r="D65" s="1570"/>
      <c r="E65" s="1570"/>
      <c r="F65" s="1571"/>
      <c r="J65" s="819"/>
      <c r="K65" s="819"/>
      <c r="L65" s="819"/>
      <c r="M65" s="819"/>
      <c r="N65" s="819"/>
      <c r="O65" s="819"/>
      <c r="AB65" s="1569"/>
      <c r="AC65" s="1570"/>
      <c r="AD65" s="1570"/>
      <c r="AE65" s="1570"/>
      <c r="AF65" s="1571"/>
    </row>
    <row r="66" spans="2:32" ht="40.049999999999997" hidden="1" customHeight="1">
      <c r="B66" s="1569"/>
      <c r="C66" s="1570"/>
      <c r="D66" s="1570"/>
      <c r="E66" s="1570"/>
      <c r="F66" s="1571"/>
      <c r="J66" s="819"/>
      <c r="K66" s="819"/>
      <c r="L66" s="819"/>
      <c r="M66" s="819"/>
      <c r="N66" s="819"/>
      <c r="O66" s="819"/>
      <c r="AB66" s="1569"/>
      <c r="AC66" s="1570"/>
      <c r="AD66" s="1570"/>
      <c r="AE66" s="1570"/>
      <c r="AF66" s="1571"/>
    </row>
    <row r="67" spans="2:32" ht="40.049999999999997" hidden="1" customHeight="1">
      <c r="B67" s="1569"/>
      <c r="C67" s="1570"/>
      <c r="D67" s="1570"/>
      <c r="E67" s="1570"/>
      <c r="F67" s="1571"/>
      <c r="J67" s="819"/>
      <c r="K67" s="819"/>
      <c r="L67" s="819"/>
      <c r="M67" s="819"/>
      <c r="N67" s="819"/>
      <c r="O67" s="819"/>
      <c r="AB67" s="1569"/>
      <c r="AC67" s="1570"/>
      <c r="AD67" s="1570"/>
      <c r="AE67" s="1570"/>
      <c r="AF67" s="1571"/>
    </row>
    <row r="68" spans="2:32" ht="40.049999999999997" hidden="1" customHeight="1">
      <c r="B68" s="1569"/>
      <c r="C68" s="1570"/>
      <c r="D68" s="1570"/>
      <c r="E68" s="1570"/>
      <c r="F68" s="1571"/>
      <c r="AB68" s="1569"/>
      <c r="AC68" s="1570"/>
      <c r="AD68" s="1570"/>
      <c r="AE68" s="1570"/>
      <c r="AF68" s="1571"/>
    </row>
    <row r="69" spans="2:32" ht="40.049999999999997" customHeight="1">
      <c r="B69" s="1569"/>
      <c r="C69" s="1570"/>
      <c r="D69" s="1570"/>
      <c r="E69" s="1570"/>
      <c r="F69" s="1571"/>
      <c r="AB69" s="1569"/>
      <c r="AC69" s="1570"/>
      <c r="AD69" s="1570"/>
      <c r="AE69" s="1570"/>
      <c r="AF69" s="1571"/>
    </row>
    <row r="70" spans="2:32" ht="40.049999999999997" customHeight="1">
      <c r="B70" s="1569"/>
      <c r="C70" s="1570"/>
      <c r="D70" s="1570"/>
      <c r="E70" s="1570"/>
      <c r="F70" s="1571"/>
      <c r="AB70" s="1569"/>
      <c r="AC70" s="1570"/>
      <c r="AD70" s="1570"/>
      <c r="AE70" s="1570"/>
      <c r="AF70" s="1571"/>
    </row>
    <row r="71" spans="2:32" ht="40.049999999999997" customHeight="1">
      <c r="B71" s="1572"/>
      <c r="C71" s="1573"/>
      <c r="D71" s="1573"/>
      <c r="E71" s="1573"/>
      <c r="F71" s="1574"/>
      <c r="AB71" s="1572"/>
      <c r="AC71" s="1573"/>
      <c r="AD71" s="1573"/>
      <c r="AE71" s="1573"/>
      <c r="AF71" s="1574"/>
    </row>
    <row r="72" spans="2:32" ht="17.399999999999999" customHeight="1">
      <c r="B72" s="832"/>
      <c r="AB72" s="832"/>
    </row>
    <row r="73" spans="2:32" ht="57.6" customHeight="1">
      <c r="B73" s="819" t="s">
        <v>2405</v>
      </c>
      <c r="C73" s="819"/>
      <c r="AB73" s="819" t="s">
        <v>2405</v>
      </c>
      <c r="AC73" s="819"/>
    </row>
    <row r="74" spans="2:32" ht="40.049999999999997" customHeight="1">
      <c r="B74" s="836" t="s">
        <v>2406</v>
      </c>
      <c r="C74" s="830"/>
      <c r="D74" s="830"/>
      <c r="E74" s="830"/>
      <c r="F74" s="831"/>
      <c r="AB74" s="836" t="s">
        <v>2406</v>
      </c>
      <c r="AC74" s="830"/>
      <c r="AD74" s="830"/>
      <c r="AE74" s="830"/>
      <c r="AF74" s="831"/>
    </row>
    <row r="75" spans="2:32" ht="40.049999999999997" customHeight="1">
      <c r="B75" s="1569"/>
      <c r="C75" s="1570"/>
      <c r="D75" s="1570"/>
      <c r="E75" s="1570"/>
      <c r="F75" s="1571"/>
      <c r="AB75" s="1569"/>
      <c r="AC75" s="1570"/>
      <c r="AD75" s="1570"/>
      <c r="AE75" s="1570"/>
      <c r="AF75" s="1571"/>
    </row>
    <row r="76" spans="2:32" ht="40.049999999999997" customHeight="1">
      <c r="B76" s="1569"/>
      <c r="C76" s="1570"/>
      <c r="D76" s="1570"/>
      <c r="E76" s="1570"/>
      <c r="F76" s="1571"/>
      <c r="AB76" s="1569"/>
      <c r="AC76" s="1570"/>
      <c r="AD76" s="1570"/>
      <c r="AE76" s="1570"/>
      <c r="AF76" s="1571"/>
    </row>
    <row r="77" spans="2:32" ht="40.049999999999997" customHeight="1">
      <c r="B77" s="1569"/>
      <c r="C77" s="1570"/>
      <c r="D77" s="1570"/>
      <c r="E77" s="1570"/>
      <c r="F77" s="1571"/>
      <c r="AB77" s="1569"/>
      <c r="AC77" s="1570"/>
      <c r="AD77" s="1570"/>
      <c r="AE77" s="1570"/>
      <c r="AF77" s="1571"/>
    </row>
    <row r="78" spans="2:32" ht="40.049999999999997" customHeight="1">
      <c r="B78" s="1569"/>
      <c r="C78" s="1570"/>
      <c r="D78" s="1570"/>
      <c r="E78" s="1570"/>
      <c r="F78" s="1571"/>
      <c r="AB78" s="1569"/>
      <c r="AC78" s="1570"/>
      <c r="AD78" s="1570"/>
      <c r="AE78" s="1570"/>
      <c r="AF78" s="1571"/>
    </row>
    <row r="79" spans="2:32" ht="40.049999999999997" customHeight="1">
      <c r="B79" s="1569"/>
      <c r="C79" s="1570"/>
      <c r="D79" s="1570"/>
      <c r="E79" s="1570"/>
      <c r="F79" s="1571"/>
      <c r="AB79" s="1569"/>
      <c r="AC79" s="1570"/>
      <c r="AD79" s="1570"/>
      <c r="AE79" s="1570"/>
      <c r="AF79" s="1571"/>
    </row>
    <row r="80" spans="2:32" ht="40.049999999999997" customHeight="1">
      <c r="B80" s="1569"/>
      <c r="C80" s="1570"/>
      <c r="D80" s="1570"/>
      <c r="E80" s="1570"/>
      <c r="F80" s="1571"/>
      <c r="AB80" s="1569"/>
      <c r="AC80" s="1570"/>
      <c r="AD80" s="1570"/>
      <c r="AE80" s="1570"/>
      <c r="AF80" s="1571"/>
    </row>
    <row r="81" spans="2:32" ht="40.049999999999997" customHeight="1">
      <c r="B81" s="1569"/>
      <c r="C81" s="1570"/>
      <c r="D81" s="1570"/>
      <c r="E81" s="1570"/>
      <c r="F81" s="1571"/>
      <c r="AB81" s="1569"/>
      <c r="AC81" s="1570"/>
      <c r="AD81" s="1570"/>
      <c r="AE81" s="1570"/>
      <c r="AF81" s="1571"/>
    </row>
    <row r="82" spans="2:32" ht="40.049999999999997" customHeight="1">
      <c r="B82" s="1569"/>
      <c r="C82" s="1570"/>
      <c r="D82" s="1570"/>
      <c r="E82" s="1570"/>
      <c r="F82" s="1571"/>
      <c r="AB82" s="1569"/>
      <c r="AC82" s="1570"/>
      <c r="AD82" s="1570"/>
      <c r="AE82" s="1570"/>
      <c r="AF82" s="1571"/>
    </row>
    <row r="83" spans="2:32" ht="40.049999999999997" customHeight="1">
      <c r="B83" s="1569"/>
      <c r="C83" s="1570"/>
      <c r="D83" s="1570"/>
      <c r="E83" s="1570"/>
      <c r="F83" s="1571"/>
      <c r="AB83" s="1569"/>
      <c r="AC83" s="1570"/>
      <c r="AD83" s="1570"/>
      <c r="AE83" s="1570"/>
      <c r="AF83" s="1571"/>
    </row>
    <row r="84" spans="2:32" ht="40.049999999999997" customHeight="1">
      <c r="B84" s="1569"/>
      <c r="C84" s="1570"/>
      <c r="D84" s="1570"/>
      <c r="E84" s="1570"/>
      <c r="F84" s="1571"/>
      <c r="AB84" s="1569"/>
      <c r="AC84" s="1570"/>
      <c r="AD84" s="1570"/>
      <c r="AE84" s="1570"/>
      <c r="AF84" s="1571"/>
    </row>
    <row r="85" spans="2:32" ht="40.049999999999997" customHeight="1">
      <c r="B85" s="1569"/>
      <c r="C85" s="1570"/>
      <c r="D85" s="1570"/>
      <c r="E85" s="1570"/>
      <c r="F85" s="1571"/>
      <c r="AB85" s="1569"/>
      <c r="AC85" s="1570"/>
      <c r="AD85" s="1570"/>
      <c r="AE85" s="1570"/>
      <c r="AF85" s="1571"/>
    </row>
    <row r="86" spans="2:32" ht="40.049999999999997" customHeight="1">
      <c r="B86" s="1569"/>
      <c r="C86" s="1570"/>
      <c r="D86" s="1570"/>
      <c r="E86" s="1570"/>
      <c r="F86" s="1571"/>
      <c r="AB86" s="1569"/>
      <c r="AC86" s="1570"/>
      <c r="AD86" s="1570"/>
      <c r="AE86" s="1570"/>
      <c r="AF86" s="1571"/>
    </row>
    <row r="87" spans="2:32" ht="40.049999999999997" customHeight="1">
      <c r="B87" s="1569"/>
      <c r="C87" s="1570"/>
      <c r="D87" s="1570"/>
      <c r="E87" s="1570"/>
      <c r="F87" s="1571"/>
      <c r="J87" s="819"/>
      <c r="K87" s="819"/>
      <c r="L87" s="819"/>
      <c r="M87" s="819"/>
      <c r="N87" s="819"/>
      <c r="O87" s="819"/>
      <c r="AB87" s="1569"/>
      <c r="AC87" s="1570"/>
      <c r="AD87" s="1570"/>
      <c r="AE87" s="1570"/>
      <c r="AF87" s="1571"/>
    </row>
    <row r="88" spans="2:32" ht="40.049999999999997" hidden="1" customHeight="1">
      <c r="B88" s="1569"/>
      <c r="C88" s="1570"/>
      <c r="D88" s="1570"/>
      <c r="E88" s="1570"/>
      <c r="F88" s="1571"/>
      <c r="J88" s="819"/>
      <c r="K88" s="819"/>
      <c r="L88" s="819"/>
      <c r="M88" s="819"/>
      <c r="N88" s="819"/>
      <c r="O88" s="819"/>
      <c r="AB88" s="1569"/>
      <c r="AC88" s="1570"/>
      <c r="AD88" s="1570"/>
      <c r="AE88" s="1570"/>
      <c r="AF88" s="1571"/>
    </row>
    <row r="89" spans="2:32" ht="40.049999999999997" hidden="1" customHeight="1">
      <c r="B89" s="1569"/>
      <c r="C89" s="1570"/>
      <c r="D89" s="1570"/>
      <c r="E89" s="1570"/>
      <c r="F89" s="1571"/>
      <c r="J89" s="819"/>
      <c r="K89" s="819"/>
      <c r="L89" s="819"/>
      <c r="M89" s="819"/>
      <c r="N89" s="819"/>
      <c r="O89" s="819"/>
      <c r="AB89" s="1569"/>
      <c r="AC89" s="1570"/>
      <c r="AD89" s="1570"/>
      <c r="AE89" s="1570"/>
      <c r="AF89" s="1571"/>
    </row>
    <row r="90" spans="2:32" ht="40.049999999999997" hidden="1" customHeight="1">
      <c r="B90" s="1569"/>
      <c r="C90" s="1570"/>
      <c r="D90" s="1570"/>
      <c r="E90" s="1570"/>
      <c r="F90" s="1571"/>
      <c r="J90" s="819"/>
      <c r="K90" s="819"/>
      <c r="L90" s="819"/>
      <c r="M90" s="819"/>
      <c r="N90" s="819"/>
      <c r="O90" s="819"/>
      <c r="AB90" s="1569"/>
      <c r="AC90" s="1570"/>
      <c r="AD90" s="1570"/>
      <c r="AE90" s="1570"/>
      <c r="AF90" s="1571"/>
    </row>
    <row r="91" spans="2:32" ht="40.049999999999997" hidden="1" customHeight="1">
      <c r="B91" s="1569"/>
      <c r="C91" s="1570"/>
      <c r="D91" s="1570"/>
      <c r="E91" s="1570"/>
      <c r="F91" s="1571"/>
      <c r="AB91" s="1569"/>
      <c r="AC91" s="1570"/>
      <c r="AD91" s="1570"/>
      <c r="AE91" s="1570"/>
      <c r="AF91" s="1571"/>
    </row>
    <row r="92" spans="2:32" ht="40.049999999999997" customHeight="1">
      <c r="B92" s="1569"/>
      <c r="C92" s="1570"/>
      <c r="D92" s="1570"/>
      <c r="E92" s="1570"/>
      <c r="F92" s="1571"/>
      <c r="AB92" s="1569"/>
      <c r="AC92" s="1570"/>
      <c r="AD92" s="1570"/>
      <c r="AE92" s="1570"/>
      <c r="AF92" s="1571"/>
    </row>
    <row r="93" spans="2:32" ht="40.049999999999997" customHeight="1">
      <c r="B93" s="1569"/>
      <c r="C93" s="1570"/>
      <c r="D93" s="1570"/>
      <c r="E93" s="1570"/>
      <c r="F93" s="1571"/>
      <c r="AB93" s="1569"/>
      <c r="AC93" s="1570"/>
      <c r="AD93" s="1570"/>
      <c r="AE93" s="1570"/>
      <c r="AF93" s="1571"/>
    </row>
    <row r="94" spans="2:32" ht="40.049999999999997" customHeight="1">
      <c r="B94" s="1572"/>
      <c r="C94" s="1573"/>
      <c r="D94" s="1573"/>
      <c r="E94" s="1573"/>
      <c r="F94" s="1574"/>
      <c r="AB94" s="1572"/>
      <c r="AC94" s="1573"/>
      <c r="AD94" s="1573"/>
      <c r="AE94" s="1573"/>
      <c r="AF94" s="1574"/>
    </row>
    <row r="95" spans="2:32" ht="17.399999999999999" customHeight="1">
      <c r="B95" s="832"/>
      <c r="AB95" s="832"/>
    </row>
    <row r="96" spans="2:32" ht="57.6" customHeight="1">
      <c r="B96" s="819" t="s">
        <v>2407</v>
      </c>
      <c r="C96" s="819"/>
      <c r="AB96" s="819" t="s">
        <v>2407</v>
      </c>
      <c r="AC96" s="819"/>
    </row>
    <row r="97" spans="2:32" ht="40.049999999999997" customHeight="1">
      <c r="B97" s="836" t="s">
        <v>2408</v>
      </c>
      <c r="C97" s="830"/>
      <c r="D97" s="830"/>
      <c r="E97" s="830"/>
      <c r="F97" s="831"/>
      <c r="AB97" s="836" t="s">
        <v>2408</v>
      </c>
      <c r="AC97" s="830"/>
      <c r="AD97" s="830"/>
      <c r="AE97" s="830"/>
      <c r="AF97" s="831"/>
    </row>
    <row r="98" spans="2:32" ht="40.049999999999997" customHeight="1">
      <c r="B98" s="1569"/>
      <c r="C98" s="1570"/>
      <c r="D98" s="1570"/>
      <c r="E98" s="1570"/>
      <c r="F98" s="1571"/>
      <c r="AB98" s="1569" t="s">
        <v>3502</v>
      </c>
      <c r="AC98" s="1570"/>
      <c r="AD98" s="1570"/>
      <c r="AE98" s="1570"/>
      <c r="AF98" s="1571"/>
    </row>
    <row r="99" spans="2:32" ht="40.049999999999997" customHeight="1">
      <c r="B99" s="1569"/>
      <c r="C99" s="1570"/>
      <c r="D99" s="1570"/>
      <c r="E99" s="1570"/>
      <c r="F99" s="1571"/>
      <c r="AB99" s="1569"/>
      <c r="AC99" s="1570"/>
      <c r="AD99" s="1570"/>
      <c r="AE99" s="1570"/>
      <c r="AF99" s="1571"/>
    </row>
    <row r="100" spans="2:32" ht="40.049999999999997" customHeight="1">
      <c r="B100" s="1569"/>
      <c r="C100" s="1570"/>
      <c r="D100" s="1570"/>
      <c r="E100" s="1570"/>
      <c r="F100" s="1571"/>
      <c r="AB100" s="1569"/>
      <c r="AC100" s="1570"/>
      <c r="AD100" s="1570"/>
      <c r="AE100" s="1570"/>
      <c r="AF100" s="1571"/>
    </row>
    <row r="101" spans="2:32" ht="40.049999999999997" customHeight="1">
      <c r="B101" s="1569"/>
      <c r="C101" s="1570"/>
      <c r="D101" s="1570"/>
      <c r="E101" s="1570"/>
      <c r="F101" s="1571"/>
      <c r="AB101" s="1569"/>
      <c r="AC101" s="1570"/>
      <c r="AD101" s="1570"/>
      <c r="AE101" s="1570"/>
      <c r="AF101" s="1571"/>
    </row>
    <row r="102" spans="2:32" ht="40.049999999999997" customHeight="1">
      <c r="B102" s="1569"/>
      <c r="C102" s="1570"/>
      <c r="D102" s="1570"/>
      <c r="E102" s="1570"/>
      <c r="F102" s="1571"/>
      <c r="AB102" s="1569"/>
      <c r="AC102" s="1570"/>
      <c r="AD102" s="1570"/>
      <c r="AE102" s="1570"/>
      <c r="AF102" s="1571"/>
    </row>
    <row r="103" spans="2:32" ht="40.049999999999997" customHeight="1">
      <c r="B103" s="1569"/>
      <c r="C103" s="1570"/>
      <c r="D103" s="1570"/>
      <c r="E103" s="1570"/>
      <c r="F103" s="1571"/>
      <c r="AB103" s="1569"/>
      <c r="AC103" s="1570"/>
      <c r="AD103" s="1570"/>
      <c r="AE103" s="1570"/>
      <c r="AF103" s="1571"/>
    </row>
    <row r="104" spans="2:32" ht="40.049999999999997" customHeight="1">
      <c r="B104" s="1569"/>
      <c r="C104" s="1570"/>
      <c r="D104" s="1570"/>
      <c r="E104" s="1570"/>
      <c r="F104" s="1571"/>
      <c r="AB104" s="1569"/>
      <c r="AC104" s="1570"/>
      <c r="AD104" s="1570"/>
      <c r="AE104" s="1570"/>
      <c r="AF104" s="1571"/>
    </row>
    <row r="105" spans="2:32" ht="40.049999999999997" customHeight="1">
      <c r="B105" s="1569"/>
      <c r="C105" s="1570"/>
      <c r="D105" s="1570"/>
      <c r="E105" s="1570"/>
      <c r="F105" s="1571"/>
      <c r="AB105" s="1569"/>
      <c r="AC105" s="1570"/>
      <c r="AD105" s="1570"/>
      <c r="AE105" s="1570"/>
      <c r="AF105" s="1571"/>
    </row>
    <row r="106" spans="2:32" ht="40.049999999999997" customHeight="1">
      <c r="B106" s="1569"/>
      <c r="C106" s="1570"/>
      <c r="D106" s="1570"/>
      <c r="E106" s="1570"/>
      <c r="F106" s="1571"/>
      <c r="AB106" s="1569"/>
      <c r="AC106" s="1570"/>
      <c r="AD106" s="1570"/>
      <c r="AE106" s="1570"/>
      <c r="AF106" s="1571"/>
    </row>
    <row r="107" spans="2:32" ht="40.049999999999997" customHeight="1">
      <c r="B107" s="1569"/>
      <c r="C107" s="1570"/>
      <c r="D107" s="1570"/>
      <c r="E107" s="1570"/>
      <c r="F107" s="1571"/>
      <c r="AB107" s="1569"/>
      <c r="AC107" s="1570"/>
      <c r="AD107" s="1570"/>
      <c r="AE107" s="1570"/>
      <c r="AF107" s="1571"/>
    </row>
    <row r="108" spans="2:32" ht="40.049999999999997" customHeight="1">
      <c r="B108" s="1569"/>
      <c r="C108" s="1570"/>
      <c r="D108" s="1570"/>
      <c r="E108" s="1570"/>
      <c r="F108" s="1571"/>
      <c r="AB108" s="1569"/>
      <c r="AC108" s="1570"/>
      <c r="AD108" s="1570"/>
      <c r="AE108" s="1570"/>
      <c r="AF108" s="1571"/>
    </row>
    <row r="109" spans="2:32" ht="40.049999999999997" hidden="1" customHeight="1">
      <c r="B109" s="1569"/>
      <c r="C109" s="1570"/>
      <c r="D109" s="1570"/>
      <c r="E109" s="1570"/>
      <c r="F109" s="1571"/>
      <c r="AB109" s="1569"/>
      <c r="AC109" s="1570"/>
      <c r="AD109" s="1570"/>
      <c r="AE109" s="1570"/>
      <c r="AF109" s="1571"/>
    </row>
    <row r="110" spans="2:32" ht="40.049999999999997" hidden="1" customHeight="1">
      <c r="B110" s="1569"/>
      <c r="C110" s="1570"/>
      <c r="D110" s="1570"/>
      <c r="E110" s="1570"/>
      <c r="F110" s="1571"/>
      <c r="J110" s="819"/>
      <c r="K110" s="819"/>
      <c r="L110" s="819"/>
      <c r="M110" s="819"/>
      <c r="N110" s="819"/>
      <c r="O110" s="819"/>
      <c r="AB110" s="1569"/>
      <c r="AC110" s="1570"/>
      <c r="AD110" s="1570"/>
      <c r="AE110" s="1570"/>
      <c r="AF110" s="1571"/>
    </row>
    <row r="111" spans="2:32" ht="40.049999999999997" hidden="1" customHeight="1">
      <c r="B111" s="1569"/>
      <c r="C111" s="1570"/>
      <c r="D111" s="1570"/>
      <c r="E111" s="1570"/>
      <c r="F111" s="1571"/>
      <c r="J111" s="819"/>
      <c r="K111" s="819"/>
      <c r="L111" s="819"/>
      <c r="M111" s="819"/>
      <c r="N111" s="819"/>
      <c r="O111" s="819"/>
      <c r="AB111" s="1569"/>
      <c r="AC111" s="1570"/>
      <c r="AD111" s="1570"/>
      <c r="AE111" s="1570"/>
      <c r="AF111" s="1571"/>
    </row>
    <row r="112" spans="2:32" ht="40.049999999999997" hidden="1" customHeight="1">
      <c r="B112" s="1569"/>
      <c r="C112" s="1570"/>
      <c r="D112" s="1570"/>
      <c r="E112" s="1570"/>
      <c r="F112" s="1571"/>
      <c r="J112" s="819"/>
      <c r="K112" s="819"/>
      <c r="L112" s="819"/>
      <c r="M112" s="819"/>
      <c r="N112" s="819"/>
      <c r="O112" s="819"/>
      <c r="AB112" s="1569"/>
      <c r="AC112" s="1570"/>
      <c r="AD112" s="1570"/>
      <c r="AE112" s="1570"/>
      <c r="AF112" s="1571"/>
    </row>
    <row r="113" spans="2:32" ht="40.049999999999997" customHeight="1">
      <c r="B113" s="1569"/>
      <c r="C113" s="1570"/>
      <c r="D113" s="1570"/>
      <c r="E113" s="1570"/>
      <c r="F113" s="1571"/>
      <c r="J113" s="819"/>
      <c r="K113" s="819"/>
      <c r="L113" s="819"/>
      <c r="M113" s="819"/>
      <c r="N113" s="819"/>
      <c r="O113" s="819"/>
      <c r="AB113" s="1569"/>
      <c r="AC113" s="1570"/>
      <c r="AD113" s="1570"/>
      <c r="AE113" s="1570"/>
      <c r="AF113" s="1571"/>
    </row>
    <row r="114" spans="2:32" ht="40.049999999999997" customHeight="1">
      <c r="B114" s="1569"/>
      <c r="C114" s="1570"/>
      <c r="D114" s="1570"/>
      <c r="E114" s="1570"/>
      <c r="F114" s="1571"/>
      <c r="AB114" s="1569"/>
      <c r="AC114" s="1570"/>
      <c r="AD114" s="1570"/>
      <c r="AE114" s="1570"/>
      <c r="AF114" s="1571"/>
    </row>
    <row r="115" spans="2:32" ht="40.049999999999997" customHeight="1">
      <c r="B115" s="1569"/>
      <c r="C115" s="1570"/>
      <c r="D115" s="1570"/>
      <c r="E115" s="1570"/>
      <c r="F115" s="1571"/>
      <c r="AB115" s="1569"/>
      <c r="AC115" s="1570"/>
      <c r="AD115" s="1570"/>
      <c r="AE115" s="1570"/>
      <c r="AF115" s="1571"/>
    </row>
    <row r="116" spans="2:32" ht="40.049999999999997" customHeight="1">
      <c r="B116" s="1569"/>
      <c r="C116" s="1570"/>
      <c r="D116" s="1570"/>
      <c r="E116" s="1570"/>
      <c r="F116" s="1571"/>
      <c r="AB116" s="1569"/>
      <c r="AC116" s="1570"/>
      <c r="AD116" s="1570"/>
      <c r="AE116" s="1570"/>
      <c r="AF116" s="1571"/>
    </row>
    <row r="117" spans="2:32" ht="40.049999999999997" customHeight="1">
      <c r="B117" s="1572"/>
      <c r="C117" s="1573"/>
      <c r="D117" s="1573"/>
      <c r="E117" s="1573"/>
      <c r="F117" s="1574"/>
      <c r="AB117" s="1572"/>
      <c r="AC117" s="1573"/>
      <c r="AD117" s="1573"/>
      <c r="AE117" s="1573"/>
      <c r="AF117" s="1574"/>
    </row>
    <row r="118" spans="2:32" ht="28.8" customHeight="1">
      <c r="B118" s="832"/>
      <c r="AB118" s="832"/>
    </row>
    <row r="119" spans="2:32" ht="28.8" customHeight="1">
      <c r="B119" s="832"/>
      <c r="AB119" s="832"/>
    </row>
    <row r="120" spans="2:32" ht="28.8" customHeight="1">
      <c r="B120" s="832"/>
      <c r="AB120" s="832"/>
    </row>
    <row r="121" spans="2:32" ht="28.8" customHeight="1">
      <c r="B121" s="832"/>
      <c r="AB121" s="832"/>
    </row>
    <row r="122" spans="2:32" ht="28.8" customHeight="1">
      <c r="B122" s="832"/>
      <c r="AB122" s="832"/>
    </row>
    <row r="123" spans="2:32" ht="28.2" customHeight="1"/>
    <row r="124" spans="2:32" ht="28.2" customHeight="1"/>
  </sheetData>
  <sheetProtection algorithmName="SHA-512" hashValue="YxTNXCg8WdOyVzhngvanEQaICQDevGr9Gd71hlwYKhnvtKkKYuuaZIHMWB/MZwYziqCD/X3bG18V3QWEgsEEFg==" saltValue="SZKK/MoEGAZ3WcQe9RIWUQ==" spinCount="100000" sheet="1" formatCells="0"/>
  <mergeCells count="12">
    <mergeCell ref="B75:F94"/>
    <mergeCell ref="B98:F117"/>
    <mergeCell ref="B18:F25"/>
    <mergeCell ref="B29:F43"/>
    <mergeCell ref="B46:F48"/>
    <mergeCell ref="B52:F71"/>
    <mergeCell ref="AB98:AF117"/>
    <mergeCell ref="AB18:AF25"/>
    <mergeCell ref="AB29:AF43"/>
    <mergeCell ref="AB46:AF48"/>
    <mergeCell ref="AB52:AF71"/>
    <mergeCell ref="AB75:AF94"/>
  </mergeCells>
  <phoneticPr fontId="75"/>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B1:M48"/>
  <sheetViews>
    <sheetView showGridLines="0" showZeros="0" view="pageBreakPreview" zoomScaleNormal="100" zoomScaleSheetLayoutView="100" workbookViewId="0">
      <selection activeCell="AA29" sqref="AA29"/>
    </sheetView>
  </sheetViews>
  <sheetFormatPr defaultColWidth="9" defaultRowHeight="13.2"/>
  <cols>
    <col min="1" max="1" width="0.5546875" style="2" customWidth="1"/>
    <col min="2" max="2" width="3.6640625" style="2" customWidth="1"/>
    <col min="3" max="3" width="4.6640625" style="2" customWidth="1"/>
    <col min="4" max="4" width="18.21875" style="2" customWidth="1"/>
    <col min="5" max="5" width="7.88671875" style="2" customWidth="1"/>
    <col min="6" max="6" width="15.6640625" style="2" customWidth="1"/>
    <col min="7" max="7" width="16.21875" style="2" customWidth="1"/>
    <col min="8" max="10" width="4.6640625" style="2" customWidth="1"/>
    <col min="11" max="11" width="0.88671875" style="2" customWidth="1"/>
    <col min="12" max="12" width="2.6640625" style="2" customWidth="1"/>
    <col min="13" max="13" width="9.5546875" style="2" bestFit="1" customWidth="1"/>
    <col min="14" max="16384" width="9" style="2"/>
  </cols>
  <sheetData>
    <row r="1" spans="2:13">
      <c r="B1" s="9" t="s">
        <v>512</v>
      </c>
      <c r="C1" s="9"/>
    </row>
    <row r="2" spans="2:13" ht="6" customHeight="1"/>
    <row r="3" spans="2:13" ht="24" customHeight="1">
      <c r="B3" s="1592" t="s">
        <v>331</v>
      </c>
      <c r="C3" s="1592"/>
      <c r="D3" s="1592"/>
      <c r="E3" s="1592"/>
      <c r="F3" s="1592"/>
      <c r="G3" s="1592"/>
      <c r="H3" s="1592"/>
      <c r="I3" s="1592"/>
      <c r="J3" s="1592"/>
    </row>
    <row r="4" spans="2:13" ht="7.5" customHeight="1">
      <c r="B4" s="26"/>
      <c r="C4" s="26"/>
    </row>
    <row r="5" spans="2:13" ht="30" customHeight="1">
      <c r="B5" s="1582" t="s">
        <v>275</v>
      </c>
      <c r="C5" s="1583" t="s">
        <v>276</v>
      </c>
      <c r="D5" s="1583"/>
      <c r="E5" s="71" t="s">
        <v>277</v>
      </c>
      <c r="F5" s="72" t="s">
        <v>300</v>
      </c>
      <c r="G5" s="93" t="s">
        <v>299</v>
      </c>
      <c r="H5" s="1584" t="s">
        <v>298</v>
      </c>
      <c r="I5" s="1584"/>
      <c r="J5" s="1584"/>
    </row>
    <row r="6" spans="2:13" ht="15" customHeight="1">
      <c r="B6" s="1582"/>
      <c r="C6" s="1583"/>
      <c r="D6" s="1583"/>
      <c r="E6" s="73" t="s">
        <v>295</v>
      </c>
      <c r="F6" s="112" t="s">
        <v>2476</v>
      </c>
      <c r="G6" s="74" t="str">
        <f>IF(F6="kg/h","MJ/kg","MJ/N㎥")</f>
        <v>MJ/N㎥</v>
      </c>
      <c r="H6" s="1585" t="s">
        <v>297</v>
      </c>
      <c r="I6" s="1585"/>
      <c r="J6" s="1585"/>
      <c r="M6" s="96" t="s">
        <v>453</v>
      </c>
    </row>
    <row r="7" spans="2:13" ht="16.05" customHeight="1">
      <c r="B7" s="1582"/>
      <c r="C7" s="1582" t="s">
        <v>278</v>
      </c>
      <c r="D7" s="68" t="s">
        <v>279</v>
      </c>
      <c r="E7" s="113" t="str">
        <f>IFERROR(F7/SUM($F$7:$F$19,$F$24:$F$41)*100,"")</f>
        <v/>
      </c>
      <c r="F7" s="109"/>
      <c r="G7" s="109"/>
      <c r="H7" s="1588">
        <f>F7*G7</f>
        <v>0</v>
      </c>
      <c r="I7" s="1588"/>
      <c r="J7" s="1588"/>
    </row>
    <row r="8" spans="2:13" ht="16.05" customHeight="1">
      <c r="B8" s="1582"/>
      <c r="C8" s="1582"/>
      <c r="D8" s="69" t="s">
        <v>280</v>
      </c>
      <c r="E8" s="114" t="str">
        <f t="shared" ref="E8:E19" si="0">IFERROR(F8/SUM($F$7:$F$19,$F$24:$F$41)*100,"")</f>
        <v/>
      </c>
      <c r="F8" s="110"/>
      <c r="G8" s="110"/>
      <c r="H8" s="1586">
        <f t="shared" ref="H8:H19" si="1">F8*G8</f>
        <v>0</v>
      </c>
      <c r="I8" s="1586"/>
      <c r="J8" s="1586"/>
    </row>
    <row r="9" spans="2:13" ht="16.05" customHeight="1">
      <c r="B9" s="1582"/>
      <c r="C9" s="1582"/>
      <c r="D9" s="70" t="s">
        <v>281</v>
      </c>
      <c r="E9" s="115" t="str">
        <f t="shared" si="0"/>
        <v/>
      </c>
      <c r="F9" s="111"/>
      <c r="G9" s="111"/>
      <c r="H9" s="1587">
        <f t="shared" si="1"/>
        <v>0</v>
      </c>
      <c r="I9" s="1587"/>
      <c r="J9" s="1587"/>
    </row>
    <row r="10" spans="2:13" ht="16.05" customHeight="1">
      <c r="B10" s="1582"/>
      <c r="C10" s="1582" t="s">
        <v>292</v>
      </c>
      <c r="D10" s="68" t="s">
        <v>282</v>
      </c>
      <c r="E10" s="113" t="str">
        <f t="shared" si="0"/>
        <v/>
      </c>
      <c r="F10" s="109"/>
      <c r="G10" s="109"/>
      <c r="H10" s="1588">
        <f t="shared" si="1"/>
        <v>0</v>
      </c>
      <c r="I10" s="1588"/>
      <c r="J10" s="1588"/>
    </row>
    <row r="11" spans="2:13" ht="16.05" customHeight="1">
      <c r="B11" s="1582"/>
      <c r="C11" s="1582"/>
      <c r="D11" s="69" t="s">
        <v>283</v>
      </c>
      <c r="E11" s="114" t="str">
        <f>IFERROR(F11/SUM($F$7:$F$19,$F$24:$F$41)*100,"")</f>
        <v/>
      </c>
      <c r="F11" s="110"/>
      <c r="G11" s="110"/>
      <c r="H11" s="1586">
        <f t="shared" si="1"/>
        <v>0</v>
      </c>
      <c r="I11" s="1586"/>
      <c r="J11" s="1586"/>
    </row>
    <row r="12" spans="2:13" ht="16.05" customHeight="1">
      <c r="B12" s="1582"/>
      <c r="C12" s="1582"/>
      <c r="D12" s="69" t="s">
        <v>284</v>
      </c>
      <c r="E12" s="114" t="str">
        <f t="shared" si="0"/>
        <v/>
      </c>
      <c r="F12" s="110"/>
      <c r="G12" s="110"/>
      <c r="H12" s="1586">
        <f t="shared" si="1"/>
        <v>0</v>
      </c>
      <c r="I12" s="1586"/>
      <c r="J12" s="1586"/>
    </row>
    <row r="13" spans="2:13" ht="16.05" customHeight="1">
      <c r="B13" s="1582"/>
      <c r="C13" s="1582"/>
      <c r="D13" s="69" t="s">
        <v>285</v>
      </c>
      <c r="E13" s="114" t="str">
        <f t="shared" si="0"/>
        <v/>
      </c>
      <c r="F13" s="110"/>
      <c r="G13" s="110"/>
      <c r="H13" s="1586">
        <f t="shared" si="1"/>
        <v>0</v>
      </c>
      <c r="I13" s="1586"/>
      <c r="J13" s="1586"/>
    </row>
    <row r="14" spans="2:13" ht="16.05" customHeight="1">
      <c r="B14" s="1582"/>
      <c r="C14" s="1582"/>
      <c r="D14" s="70" t="s">
        <v>286</v>
      </c>
      <c r="E14" s="115" t="str">
        <f t="shared" si="0"/>
        <v/>
      </c>
      <c r="F14" s="111"/>
      <c r="G14" s="111"/>
      <c r="H14" s="1587">
        <f t="shared" si="1"/>
        <v>0</v>
      </c>
      <c r="I14" s="1587"/>
      <c r="J14" s="1587"/>
    </row>
    <row r="15" spans="2:13" ht="16.05" customHeight="1">
      <c r="B15" s="1582"/>
      <c r="C15" s="1589" t="s">
        <v>293</v>
      </c>
      <c r="D15" s="68" t="s">
        <v>287</v>
      </c>
      <c r="E15" s="113" t="str">
        <f t="shared" si="0"/>
        <v/>
      </c>
      <c r="F15" s="109"/>
      <c r="G15" s="109"/>
      <c r="H15" s="1588">
        <f t="shared" si="1"/>
        <v>0</v>
      </c>
      <c r="I15" s="1588"/>
      <c r="J15" s="1588"/>
    </row>
    <row r="16" spans="2:13" ht="16.05" customHeight="1">
      <c r="B16" s="1582"/>
      <c r="C16" s="1590"/>
      <c r="D16" s="70" t="s">
        <v>288</v>
      </c>
      <c r="E16" s="115" t="str">
        <f t="shared" si="0"/>
        <v/>
      </c>
      <c r="F16" s="111"/>
      <c r="G16" s="111"/>
      <c r="H16" s="1587">
        <f t="shared" si="1"/>
        <v>0</v>
      </c>
      <c r="I16" s="1587"/>
      <c r="J16" s="1587"/>
    </row>
    <row r="17" spans="2:10" ht="16.05" customHeight="1">
      <c r="B17" s="1582"/>
      <c r="C17" s="1582" t="s">
        <v>294</v>
      </c>
      <c r="D17" s="68" t="s">
        <v>289</v>
      </c>
      <c r="E17" s="113" t="str">
        <f t="shared" si="0"/>
        <v/>
      </c>
      <c r="F17" s="109"/>
      <c r="G17" s="109"/>
      <c r="H17" s="1588">
        <f t="shared" si="1"/>
        <v>0</v>
      </c>
      <c r="I17" s="1588"/>
      <c r="J17" s="1588"/>
    </row>
    <row r="18" spans="2:10" ht="16.05" customHeight="1">
      <c r="B18" s="1582"/>
      <c r="C18" s="1582"/>
      <c r="D18" s="69" t="s">
        <v>290</v>
      </c>
      <c r="E18" s="114" t="str">
        <f t="shared" si="0"/>
        <v/>
      </c>
      <c r="F18" s="110"/>
      <c r="G18" s="110"/>
      <c r="H18" s="1586">
        <f t="shared" si="1"/>
        <v>0</v>
      </c>
      <c r="I18" s="1586"/>
      <c r="J18" s="1586"/>
    </row>
    <row r="19" spans="2:10" ht="16.05" customHeight="1" thickBot="1">
      <c r="B19" s="1582"/>
      <c r="C19" s="1582"/>
      <c r="D19" s="70" t="s">
        <v>291</v>
      </c>
      <c r="E19" s="115" t="str">
        <f t="shared" si="0"/>
        <v/>
      </c>
      <c r="F19" s="111"/>
      <c r="G19" s="111"/>
      <c r="H19" s="1591">
        <f t="shared" si="1"/>
        <v>0</v>
      </c>
      <c r="I19" s="1591"/>
      <c r="J19" s="1591"/>
    </row>
    <row r="20" spans="2:10" ht="24" customHeight="1" thickBot="1">
      <c r="E20" s="75"/>
      <c r="F20" s="75"/>
      <c r="G20" s="75"/>
      <c r="H20" s="76" t="s">
        <v>451</v>
      </c>
      <c r="I20" s="1593">
        <f>SUM(H7:J19)</f>
        <v>0</v>
      </c>
      <c r="J20" s="1594"/>
    </row>
    <row r="22" spans="2:10" ht="26.4">
      <c r="B22" s="1582" t="s">
        <v>306</v>
      </c>
      <c r="C22" s="1583" t="s">
        <v>276</v>
      </c>
      <c r="D22" s="1583"/>
      <c r="E22" s="71" t="s">
        <v>277</v>
      </c>
      <c r="F22" s="72" t="s">
        <v>302</v>
      </c>
      <c r="G22" s="93" t="s">
        <v>303</v>
      </c>
      <c r="H22" s="1584" t="s">
        <v>304</v>
      </c>
      <c r="I22" s="1584"/>
      <c r="J22" s="1584"/>
    </row>
    <row r="23" spans="2:10" ht="18" customHeight="1">
      <c r="B23" s="1582"/>
      <c r="C23" s="1583"/>
      <c r="D23" s="1583"/>
      <c r="E23" s="73" t="s">
        <v>295</v>
      </c>
      <c r="F23" s="74" t="str">
        <f>F6</f>
        <v>MJ/N㎥</v>
      </c>
      <c r="G23" s="74" t="str">
        <f>G6</f>
        <v>MJ/N㎥</v>
      </c>
      <c r="H23" s="1585" t="s">
        <v>297</v>
      </c>
      <c r="I23" s="1585"/>
      <c r="J23" s="1585"/>
    </row>
    <row r="24" spans="2:10" ht="16.05" customHeight="1">
      <c r="B24" s="1582"/>
      <c r="C24" s="1600" t="s">
        <v>307</v>
      </c>
      <c r="D24" s="68" t="s">
        <v>312</v>
      </c>
      <c r="E24" s="113" t="str">
        <f t="shared" ref="E24:E41" si="2">IFERROR(F24/SUM($F$7:$F$19,$F$24:$F$41)*100,"")</f>
        <v/>
      </c>
      <c r="F24" s="109"/>
      <c r="G24" s="109"/>
      <c r="H24" s="1588">
        <f t="shared" ref="H24:H41" si="3">F24*G24</f>
        <v>0</v>
      </c>
      <c r="I24" s="1588"/>
      <c r="J24" s="1588"/>
    </row>
    <row r="25" spans="2:10" ht="16.05" customHeight="1">
      <c r="B25" s="1582"/>
      <c r="C25" s="1601"/>
      <c r="D25" s="69" t="s">
        <v>313</v>
      </c>
      <c r="E25" s="114" t="str">
        <f>IFERROR(F25/SUM($F$7:$F$19,$F$24:$F$41)*100,"")</f>
        <v/>
      </c>
      <c r="F25" s="110"/>
      <c r="G25" s="110"/>
      <c r="H25" s="1586">
        <f t="shared" si="3"/>
        <v>0</v>
      </c>
      <c r="I25" s="1586"/>
      <c r="J25" s="1586"/>
    </row>
    <row r="26" spans="2:10" ht="16.05" customHeight="1">
      <c r="B26" s="1582"/>
      <c r="C26" s="1601"/>
      <c r="D26" s="77" t="s">
        <v>314</v>
      </c>
      <c r="E26" s="114" t="str">
        <f>IFERROR(F26/SUM($F$7:$F$19,$F$24:$F$41)*100,"")</f>
        <v/>
      </c>
      <c r="F26" s="110"/>
      <c r="G26" s="110"/>
      <c r="H26" s="1591">
        <f>F26*G26</f>
        <v>0</v>
      </c>
      <c r="I26" s="1591"/>
      <c r="J26" s="1591"/>
    </row>
    <row r="27" spans="2:10" ht="16.05" customHeight="1">
      <c r="B27" s="1582"/>
      <c r="C27" s="1601"/>
      <c r="D27" s="69" t="s">
        <v>308</v>
      </c>
      <c r="E27" s="114" t="str">
        <f t="shared" si="2"/>
        <v/>
      </c>
      <c r="F27" s="110"/>
      <c r="G27" s="110"/>
      <c r="H27" s="1586">
        <f t="shared" si="3"/>
        <v>0</v>
      </c>
      <c r="I27" s="1586"/>
      <c r="J27" s="1586"/>
    </row>
    <row r="28" spans="2:10" ht="16.05" customHeight="1">
      <c r="B28" s="1582"/>
      <c r="C28" s="1601"/>
      <c r="D28" s="69" t="s">
        <v>315</v>
      </c>
      <c r="E28" s="114" t="str">
        <f t="shared" si="2"/>
        <v/>
      </c>
      <c r="F28" s="110"/>
      <c r="G28" s="110"/>
      <c r="H28" s="1586">
        <f t="shared" si="3"/>
        <v>0</v>
      </c>
      <c r="I28" s="1586"/>
      <c r="J28" s="1586"/>
    </row>
    <row r="29" spans="2:10" ht="16.05" customHeight="1">
      <c r="B29" s="1582"/>
      <c r="C29" s="1601"/>
      <c r="D29" s="69" t="s">
        <v>309</v>
      </c>
      <c r="E29" s="114" t="str">
        <f t="shared" si="2"/>
        <v/>
      </c>
      <c r="F29" s="110"/>
      <c r="G29" s="110"/>
      <c r="H29" s="1586">
        <f t="shared" si="3"/>
        <v>0</v>
      </c>
      <c r="I29" s="1586"/>
      <c r="J29" s="1586"/>
    </row>
    <row r="30" spans="2:10" ht="16.05" customHeight="1">
      <c r="B30" s="1582"/>
      <c r="C30" s="1601"/>
      <c r="D30" s="69" t="s">
        <v>311</v>
      </c>
      <c r="E30" s="114" t="str">
        <f t="shared" si="2"/>
        <v/>
      </c>
      <c r="F30" s="110"/>
      <c r="G30" s="110"/>
      <c r="H30" s="1586">
        <f t="shared" si="3"/>
        <v>0</v>
      </c>
      <c r="I30" s="1586"/>
      <c r="J30" s="1586"/>
    </row>
    <row r="31" spans="2:10" ht="16.05" customHeight="1">
      <c r="B31" s="1582"/>
      <c r="C31" s="1601"/>
      <c r="D31" s="69" t="s">
        <v>310</v>
      </c>
      <c r="E31" s="114" t="str">
        <f t="shared" si="2"/>
        <v/>
      </c>
      <c r="F31" s="110"/>
      <c r="G31" s="110"/>
      <c r="H31" s="1586">
        <f t="shared" si="3"/>
        <v>0</v>
      </c>
      <c r="I31" s="1586"/>
      <c r="J31" s="1586"/>
    </row>
    <row r="32" spans="2:10" ht="16.05" customHeight="1">
      <c r="B32" s="1582"/>
      <c r="C32" s="1601"/>
      <c r="D32" s="69" t="s">
        <v>316</v>
      </c>
      <c r="E32" s="114" t="str">
        <f t="shared" si="2"/>
        <v/>
      </c>
      <c r="F32" s="110"/>
      <c r="G32" s="110"/>
      <c r="H32" s="1586">
        <f t="shared" si="3"/>
        <v>0</v>
      </c>
      <c r="I32" s="1586"/>
      <c r="J32" s="1586"/>
    </row>
    <row r="33" spans="2:13" ht="16.05" customHeight="1">
      <c r="B33" s="1582"/>
      <c r="C33" s="1602"/>
      <c r="D33" s="70" t="s">
        <v>317</v>
      </c>
      <c r="E33" s="115" t="str">
        <f t="shared" si="2"/>
        <v/>
      </c>
      <c r="F33" s="111"/>
      <c r="G33" s="111"/>
      <c r="H33" s="1587">
        <f t="shared" si="3"/>
        <v>0</v>
      </c>
      <c r="I33" s="1587"/>
      <c r="J33" s="1587"/>
    </row>
    <row r="34" spans="2:13" ht="16.05" customHeight="1">
      <c r="B34" s="1582"/>
      <c r="C34" s="1589" t="s">
        <v>318</v>
      </c>
      <c r="D34" s="68" t="s">
        <v>319</v>
      </c>
      <c r="E34" s="113" t="str">
        <f t="shared" si="2"/>
        <v/>
      </c>
      <c r="F34" s="109"/>
      <c r="G34" s="109"/>
      <c r="H34" s="1588">
        <f t="shared" si="3"/>
        <v>0</v>
      </c>
      <c r="I34" s="1588"/>
      <c r="J34" s="1588"/>
    </row>
    <row r="35" spans="2:13" ht="16.05" customHeight="1">
      <c r="B35" s="1582"/>
      <c r="C35" s="1590"/>
      <c r="D35" s="70" t="s">
        <v>320</v>
      </c>
      <c r="E35" s="115" t="str">
        <f t="shared" si="2"/>
        <v/>
      </c>
      <c r="F35" s="111"/>
      <c r="G35" s="111"/>
      <c r="H35" s="1587">
        <f t="shared" si="3"/>
        <v>0</v>
      </c>
      <c r="I35" s="1587"/>
      <c r="J35" s="1587"/>
    </row>
    <row r="36" spans="2:13" ht="16.05" customHeight="1">
      <c r="B36" s="1582"/>
      <c r="C36" s="1600" t="s">
        <v>293</v>
      </c>
      <c r="D36" s="68" t="s">
        <v>322</v>
      </c>
      <c r="E36" s="113" t="str">
        <f t="shared" si="2"/>
        <v/>
      </c>
      <c r="F36" s="109"/>
      <c r="G36" s="109"/>
      <c r="H36" s="1588">
        <f t="shared" si="3"/>
        <v>0</v>
      </c>
      <c r="I36" s="1588"/>
      <c r="J36" s="1588"/>
    </row>
    <row r="37" spans="2:13" ht="16.05" customHeight="1">
      <c r="B37" s="1582"/>
      <c r="C37" s="1603"/>
      <c r="D37" s="69" t="s">
        <v>323</v>
      </c>
      <c r="E37" s="114" t="str">
        <f t="shared" si="2"/>
        <v/>
      </c>
      <c r="F37" s="110"/>
      <c r="G37" s="110"/>
      <c r="H37" s="1586">
        <f t="shared" si="3"/>
        <v>0</v>
      </c>
      <c r="I37" s="1586"/>
      <c r="J37" s="1586"/>
    </row>
    <row r="38" spans="2:13" ht="16.05" customHeight="1">
      <c r="B38" s="1582"/>
      <c r="C38" s="1603"/>
      <c r="D38" s="69" t="s">
        <v>324</v>
      </c>
      <c r="E38" s="114" t="str">
        <f t="shared" si="2"/>
        <v/>
      </c>
      <c r="F38" s="110"/>
      <c r="G38" s="110"/>
      <c r="H38" s="1586">
        <f t="shared" si="3"/>
        <v>0</v>
      </c>
      <c r="I38" s="1586"/>
      <c r="J38" s="1586"/>
    </row>
    <row r="39" spans="2:13" ht="16.05" customHeight="1">
      <c r="B39" s="1582"/>
      <c r="C39" s="1604"/>
      <c r="D39" s="70" t="s">
        <v>325</v>
      </c>
      <c r="E39" s="115" t="str">
        <f t="shared" si="2"/>
        <v/>
      </c>
      <c r="F39" s="111"/>
      <c r="G39" s="111"/>
      <c r="H39" s="1587">
        <f t="shared" si="3"/>
        <v>0</v>
      </c>
      <c r="I39" s="1587"/>
      <c r="J39" s="1587"/>
    </row>
    <row r="40" spans="2:13" ht="16.05" customHeight="1">
      <c r="B40" s="1582"/>
      <c r="C40" s="1595" t="s">
        <v>294</v>
      </c>
      <c r="D40" s="68" t="s">
        <v>321</v>
      </c>
      <c r="E40" s="113" t="str">
        <f t="shared" si="2"/>
        <v/>
      </c>
      <c r="F40" s="109"/>
      <c r="G40" s="109"/>
      <c r="H40" s="1588">
        <f t="shared" si="3"/>
        <v>0</v>
      </c>
      <c r="I40" s="1588"/>
      <c r="J40" s="1588"/>
    </row>
    <row r="41" spans="2:13" ht="16.05" customHeight="1" thickBot="1">
      <c r="B41" s="1582"/>
      <c r="C41" s="1596"/>
      <c r="D41" s="70" t="s">
        <v>291</v>
      </c>
      <c r="E41" s="115" t="str">
        <f t="shared" si="2"/>
        <v/>
      </c>
      <c r="F41" s="111"/>
      <c r="G41" s="111"/>
      <c r="H41" s="1591">
        <f t="shared" si="3"/>
        <v>0</v>
      </c>
      <c r="I41" s="1591"/>
      <c r="J41" s="1591"/>
    </row>
    <row r="42" spans="2:13" ht="7.5" customHeight="1">
      <c r="B42" s="78"/>
      <c r="C42" s="79"/>
      <c r="D42" s="80"/>
      <c r="E42" s="116"/>
      <c r="F42" s="116"/>
      <c r="G42" s="116"/>
      <c r="H42" s="1605" t="s">
        <v>452</v>
      </c>
      <c r="I42" s="1607">
        <f>SUM(H24:J41)</f>
        <v>0</v>
      </c>
      <c r="J42" s="1608"/>
    </row>
    <row r="43" spans="2:13" ht="18" customHeight="1" thickBot="1">
      <c r="C43" s="1050" t="s">
        <v>326</v>
      </c>
      <c r="D43" s="1051"/>
      <c r="E43" s="118">
        <f>SUM(E7:E19,E24:E41)</f>
        <v>0</v>
      </c>
      <c r="F43" s="117"/>
      <c r="G43" s="117"/>
      <c r="H43" s="1606"/>
      <c r="I43" s="1609"/>
      <c r="J43" s="1610"/>
    </row>
    <row r="44" spans="2:13" ht="4.2" customHeight="1"/>
    <row r="46" spans="2:13" ht="24" customHeight="1" thickBot="1">
      <c r="B46" s="1592" t="s">
        <v>330</v>
      </c>
      <c r="C46" s="1592"/>
      <c r="D46" s="1592"/>
      <c r="G46" s="1599" t="s">
        <v>329</v>
      </c>
      <c r="H46" s="1599"/>
      <c r="I46" s="1599"/>
      <c r="J46" s="1599"/>
    </row>
    <row r="47" spans="2:13" ht="24" customHeight="1" thickTop="1" thickBot="1">
      <c r="G47" s="82" t="s">
        <v>328</v>
      </c>
      <c r="H47" s="1597">
        <f>IF(I20=0,0,I20/(I20+I42)*100)</f>
        <v>0</v>
      </c>
      <c r="I47" s="1598"/>
      <c r="J47" s="81" t="s">
        <v>295</v>
      </c>
      <c r="M47" s="50" t="s">
        <v>372</v>
      </c>
    </row>
    <row r="48" spans="2:13" ht="13.8" thickTop="1">
      <c r="B48" s="2" t="s">
        <v>3046</v>
      </c>
    </row>
  </sheetData>
  <sheetProtection algorithmName="SHA-512" hashValue="F8X5y7FAxMqNUm9YnyO4E4VlB/ma/0OK2UshgcrbFfJYZNtMwFN9LtFblxo1xOOCYttMdwf5u9/rkC4Df9EH3g==" saltValue="9MEfi3b4+D3DnwRwKaxQLw==" spinCount="100000" sheet="1" formatCells="0"/>
  <mergeCells count="55">
    <mergeCell ref="C43:D43"/>
    <mergeCell ref="H47:I47"/>
    <mergeCell ref="G46:J46"/>
    <mergeCell ref="B46:D46"/>
    <mergeCell ref="H28:J28"/>
    <mergeCell ref="H29:J29"/>
    <mergeCell ref="C24:C33"/>
    <mergeCell ref="H36:J36"/>
    <mergeCell ref="H37:J37"/>
    <mergeCell ref="H38:J38"/>
    <mergeCell ref="C36:C39"/>
    <mergeCell ref="H42:H43"/>
    <mergeCell ref="I42:J43"/>
    <mergeCell ref="C34:C35"/>
    <mergeCell ref="H34:J34"/>
    <mergeCell ref="H35:J35"/>
    <mergeCell ref="C40:C41"/>
    <mergeCell ref="H40:J40"/>
    <mergeCell ref="H39:J39"/>
    <mergeCell ref="H41:J41"/>
    <mergeCell ref="H24:J24"/>
    <mergeCell ref="H25:J25"/>
    <mergeCell ref="H26:J26"/>
    <mergeCell ref="H27:J27"/>
    <mergeCell ref="H30:J30"/>
    <mergeCell ref="H31:J31"/>
    <mergeCell ref="H32:J32"/>
    <mergeCell ref="H33:J33"/>
    <mergeCell ref="H18:J18"/>
    <mergeCell ref="H19:J19"/>
    <mergeCell ref="B3:J3"/>
    <mergeCell ref="I20:J20"/>
    <mergeCell ref="H5:J5"/>
    <mergeCell ref="H6:J6"/>
    <mergeCell ref="H7:J7"/>
    <mergeCell ref="H8:J8"/>
    <mergeCell ref="H9:J9"/>
    <mergeCell ref="H10:J10"/>
    <mergeCell ref="C7:C9"/>
    <mergeCell ref="B22:B41"/>
    <mergeCell ref="C22:D23"/>
    <mergeCell ref="H22:J22"/>
    <mergeCell ref="H23:J23"/>
    <mergeCell ref="H11:J11"/>
    <mergeCell ref="H12:J12"/>
    <mergeCell ref="H13:J13"/>
    <mergeCell ref="H14:J14"/>
    <mergeCell ref="H15:J15"/>
    <mergeCell ref="H16:J16"/>
    <mergeCell ref="C10:C14"/>
    <mergeCell ref="C15:C16"/>
    <mergeCell ref="C17:C19"/>
    <mergeCell ref="B5:B19"/>
    <mergeCell ref="C5:D6"/>
    <mergeCell ref="H17:J17"/>
  </mergeCells>
  <phoneticPr fontId="24"/>
  <dataValidations count="1">
    <dataValidation type="list" allowBlank="1" showInputMessage="1" showErrorMessage="1" sqref="F6" xr:uid="{00000000-0002-0000-1A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dimension ref="B1:M50"/>
  <sheetViews>
    <sheetView showGridLines="0" showZeros="0" view="pageBreakPreview" zoomScaleNormal="100" zoomScaleSheetLayoutView="100" workbookViewId="0">
      <selection activeCell="AA29" sqref="AA29"/>
    </sheetView>
  </sheetViews>
  <sheetFormatPr defaultColWidth="9" defaultRowHeight="13.2"/>
  <cols>
    <col min="1" max="1" width="1.21875" style="2" customWidth="1"/>
    <col min="2" max="2" width="3.6640625" style="2" customWidth="1"/>
    <col min="3" max="3" width="4.6640625" style="2" customWidth="1"/>
    <col min="4" max="4" width="18.21875" style="2" customWidth="1"/>
    <col min="5" max="5" width="7.77734375" style="2" customWidth="1"/>
    <col min="6" max="6" width="15.6640625" style="2" customWidth="1"/>
    <col min="7" max="7" width="16.33203125" style="2" customWidth="1"/>
    <col min="8" max="10" width="5.109375" style="2" customWidth="1"/>
    <col min="11" max="11" width="0.77734375" style="2" customWidth="1"/>
    <col min="12" max="12" width="2.6640625" style="2" customWidth="1"/>
    <col min="13" max="16384" width="9" style="2"/>
  </cols>
  <sheetData>
    <row r="1" spans="2:13">
      <c r="B1" s="9" t="s">
        <v>513</v>
      </c>
      <c r="C1" s="9"/>
    </row>
    <row r="2" spans="2:13" ht="6" customHeight="1"/>
    <row r="3" spans="2:13" ht="21" customHeight="1">
      <c r="B3" s="1592" t="s">
        <v>332</v>
      </c>
      <c r="C3" s="1592"/>
      <c r="D3" s="1592"/>
      <c r="E3" s="1592"/>
      <c r="F3" s="1592"/>
      <c r="G3" s="1592"/>
      <c r="H3" s="1592"/>
      <c r="I3" s="1592"/>
      <c r="J3" s="1592"/>
    </row>
    <row r="4" spans="2:13" ht="7.5" customHeight="1">
      <c r="B4" s="26"/>
      <c r="C4" s="26"/>
    </row>
    <row r="5" spans="2:13" ht="28.05" customHeight="1">
      <c r="B5" s="1582" t="s">
        <v>275</v>
      </c>
      <c r="C5" s="1583" t="s">
        <v>276</v>
      </c>
      <c r="D5" s="1583"/>
      <c r="E5" s="71" t="s">
        <v>277</v>
      </c>
      <c r="F5" s="72" t="s">
        <v>333</v>
      </c>
      <c r="G5" s="93" t="s">
        <v>334</v>
      </c>
      <c r="H5" s="1584" t="s">
        <v>335</v>
      </c>
      <c r="I5" s="1584"/>
      <c r="J5" s="1584"/>
    </row>
    <row r="6" spans="2:13" ht="15" customHeight="1">
      <c r="B6" s="1582"/>
      <c r="C6" s="1583"/>
      <c r="D6" s="1583"/>
      <c r="E6" s="73" t="s">
        <v>295</v>
      </c>
      <c r="F6" s="289" t="s">
        <v>296</v>
      </c>
      <c r="G6" s="74" t="str">
        <f>IF(F6="kg/h","MJ/kg","MJ/N㎥")</f>
        <v>MJ/kg</v>
      </c>
      <c r="H6" s="1585" t="s">
        <v>297</v>
      </c>
      <c r="I6" s="1585"/>
      <c r="J6" s="1585"/>
      <c r="M6" s="96" t="s">
        <v>453</v>
      </c>
    </row>
    <row r="7" spans="2:13" ht="16.05" customHeight="1">
      <c r="B7" s="1582"/>
      <c r="C7" s="1582" t="s">
        <v>278</v>
      </c>
      <c r="D7" s="68" t="s">
        <v>279</v>
      </c>
      <c r="E7" s="113" t="str">
        <f>IFERROR(F7/SUM($F$7:$F$19,$F$24:$F$41)*100,"")</f>
        <v/>
      </c>
      <c r="F7" s="109"/>
      <c r="G7" s="109"/>
      <c r="H7" s="1588">
        <f>F7*G7</f>
        <v>0</v>
      </c>
      <c r="I7" s="1588"/>
      <c r="J7" s="1588"/>
    </row>
    <row r="8" spans="2:13" ht="16.05" customHeight="1">
      <c r="B8" s="1582"/>
      <c r="C8" s="1582"/>
      <c r="D8" s="69" t="s">
        <v>280</v>
      </c>
      <c r="E8" s="114" t="str">
        <f t="shared" ref="E8:E19" si="0">IFERROR(F8/SUM($F$7:$F$19,$F$24:$F$41)*100,"")</f>
        <v/>
      </c>
      <c r="F8" s="110"/>
      <c r="G8" s="110"/>
      <c r="H8" s="1586">
        <f t="shared" ref="H8:H19" si="1">F8*G8</f>
        <v>0</v>
      </c>
      <c r="I8" s="1586"/>
      <c r="J8" s="1586"/>
    </row>
    <row r="9" spans="2:13" ht="16.05" customHeight="1">
      <c r="B9" s="1582"/>
      <c r="C9" s="1582"/>
      <c r="D9" s="70" t="s">
        <v>281</v>
      </c>
      <c r="E9" s="115" t="str">
        <f t="shared" si="0"/>
        <v/>
      </c>
      <c r="F9" s="111"/>
      <c r="G9" s="111"/>
      <c r="H9" s="1587">
        <f t="shared" si="1"/>
        <v>0</v>
      </c>
      <c r="I9" s="1587"/>
      <c r="J9" s="1587"/>
    </row>
    <row r="10" spans="2:13" ht="16.05" customHeight="1">
      <c r="B10" s="1582"/>
      <c r="C10" s="1582" t="s">
        <v>292</v>
      </c>
      <c r="D10" s="68" t="s">
        <v>282</v>
      </c>
      <c r="E10" s="113" t="str">
        <f t="shared" si="0"/>
        <v/>
      </c>
      <c r="F10" s="109"/>
      <c r="G10" s="109"/>
      <c r="H10" s="1588">
        <f t="shared" si="1"/>
        <v>0</v>
      </c>
      <c r="I10" s="1588"/>
      <c r="J10" s="1588"/>
    </row>
    <row r="11" spans="2:13" ht="16.05" customHeight="1">
      <c r="B11" s="1582"/>
      <c r="C11" s="1582"/>
      <c r="D11" s="69" t="s">
        <v>283</v>
      </c>
      <c r="E11" s="114" t="str">
        <f t="shared" si="0"/>
        <v/>
      </c>
      <c r="F11" s="110"/>
      <c r="G11" s="110"/>
      <c r="H11" s="1586">
        <f t="shared" si="1"/>
        <v>0</v>
      </c>
      <c r="I11" s="1586"/>
      <c r="J11" s="1586"/>
    </row>
    <row r="12" spans="2:13" ht="16.05" customHeight="1">
      <c r="B12" s="1582"/>
      <c r="C12" s="1582"/>
      <c r="D12" s="69" t="s">
        <v>284</v>
      </c>
      <c r="E12" s="114" t="str">
        <f t="shared" si="0"/>
        <v/>
      </c>
      <c r="F12" s="110"/>
      <c r="G12" s="110"/>
      <c r="H12" s="1586">
        <f t="shared" si="1"/>
        <v>0</v>
      </c>
      <c r="I12" s="1586"/>
      <c r="J12" s="1586"/>
    </row>
    <row r="13" spans="2:13" ht="16.05" customHeight="1">
      <c r="B13" s="1582"/>
      <c r="C13" s="1582"/>
      <c r="D13" s="69" t="s">
        <v>285</v>
      </c>
      <c r="E13" s="114" t="str">
        <f t="shared" si="0"/>
        <v/>
      </c>
      <c r="F13" s="110"/>
      <c r="G13" s="110"/>
      <c r="H13" s="1586">
        <f t="shared" si="1"/>
        <v>0</v>
      </c>
      <c r="I13" s="1586"/>
      <c r="J13" s="1586"/>
    </row>
    <row r="14" spans="2:13" ht="16.05" customHeight="1">
      <c r="B14" s="1582"/>
      <c r="C14" s="1582"/>
      <c r="D14" s="70" t="s">
        <v>286</v>
      </c>
      <c r="E14" s="115" t="str">
        <f t="shared" si="0"/>
        <v/>
      </c>
      <c r="F14" s="111"/>
      <c r="G14" s="111"/>
      <c r="H14" s="1587">
        <f t="shared" si="1"/>
        <v>0</v>
      </c>
      <c r="I14" s="1587"/>
      <c r="J14" s="1587"/>
    </row>
    <row r="15" spans="2:13" ht="16.05" customHeight="1">
      <c r="B15" s="1582"/>
      <c r="C15" s="1589" t="s">
        <v>293</v>
      </c>
      <c r="D15" s="68" t="s">
        <v>287</v>
      </c>
      <c r="E15" s="113" t="str">
        <f t="shared" si="0"/>
        <v/>
      </c>
      <c r="F15" s="109"/>
      <c r="G15" s="109"/>
      <c r="H15" s="1588">
        <f t="shared" si="1"/>
        <v>0</v>
      </c>
      <c r="I15" s="1588"/>
      <c r="J15" s="1588"/>
    </row>
    <row r="16" spans="2:13" ht="16.05" customHeight="1">
      <c r="B16" s="1582"/>
      <c r="C16" s="1590"/>
      <c r="D16" s="70" t="s">
        <v>288</v>
      </c>
      <c r="E16" s="115" t="str">
        <f t="shared" si="0"/>
        <v/>
      </c>
      <c r="F16" s="111"/>
      <c r="G16" s="111"/>
      <c r="H16" s="1587">
        <f t="shared" si="1"/>
        <v>0</v>
      </c>
      <c r="I16" s="1587"/>
      <c r="J16" s="1587"/>
    </row>
    <row r="17" spans="2:10" ht="16.05" customHeight="1">
      <c r="B17" s="1582"/>
      <c r="C17" s="1582" t="s">
        <v>294</v>
      </c>
      <c r="D17" s="68" t="s">
        <v>289</v>
      </c>
      <c r="E17" s="113" t="str">
        <f t="shared" si="0"/>
        <v/>
      </c>
      <c r="F17" s="109"/>
      <c r="G17" s="109"/>
      <c r="H17" s="1588">
        <f t="shared" si="1"/>
        <v>0</v>
      </c>
      <c r="I17" s="1588"/>
      <c r="J17" s="1588"/>
    </row>
    <row r="18" spans="2:10" ht="16.05" customHeight="1">
      <c r="B18" s="1582"/>
      <c r="C18" s="1582"/>
      <c r="D18" s="69" t="s">
        <v>290</v>
      </c>
      <c r="E18" s="114" t="str">
        <f t="shared" si="0"/>
        <v/>
      </c>
      <c r="F18" s="110"/>
      <c r="G18" s="110"/>
      <c r="H18" s="1586">
        <f t="shared" si="1"/>
        <v>0</v>
      </c>
      <c r="I18" s="1586"/>
      <c r="J18" s="1586"/>
    </row>
    <row r="19" spans="2:10" ht="16.05" customHeight="1" thickBot="1">
      <c r="B19" s="1582"/>
      <c r="C19" s="1582"/>
      <c r="D19" s="70" t="s">
        <v>291</v>
      </c>
      <c r="E19" s="115" t="str">
        <f t="shared" si="0"/>
        <v/>
      </c>
      <c r="F19" s="111"/>
      <c r="G19" s="111"/>
      <c r="H19" s="1591">
        <f t="shared" si="1"/>
        <v>0</v>
      </c>
      <c r="I19" s="1591"/>
      <c r="J19" s="1591"/>
    </row>
    <row r="20" spans="2:10" ht="24" customHeight="1" thickBot="1">
      <c r="E20" s="75"/>
      <c r="F20" s="75"/>
      <c r="G20" s="75"/>
      <c r="H20" s="76" t="s">
        <v>301</v>
      </c>
      <c r="I20" s="1612">
        <f>SUM(H7:J19)</f>
        <v>0</v>
      </c>
      <c r="J20" s="1613"/>
    </row>
    <row r="21" spans="2:10" ht="9" customHeight="1"/>
    <row r="22" spans="2:10" ht="28.05" customHeight="1">
      <c r="B22" s="1582" t="s">
        <v>306</v>
      </c>
      <c r="C22" s="1583" t="s">
        <v>276</v>
      </c>
      <c r="D22" s="1583"/>
      <c r="E22" s="71" t="s">
        <v>277</v>
      </c>
      <c r="F22" s="93" t="s">
        <v>336</v>
      </c>
      <c r="G22" s="93" t="s">
        <v>337</v>
      </c>
      <c r="H22" s="1611" t="s">
        <v>338</v>
      </c>
      <c r="I22" s="1611"/>
      <c r="J22" s="1611"/>
    </row>
    <row r="23" spans="2:10" ht="18" customHeight="1">
      <c r="B23" s="1582"/>
      <c r="C23" s="1583"/>
      <c r="D23" s="1583"/>
      <c r="E23" s="73" t="s">
        <v>295</v>
      </c>
      <c r="F23" s="74" t="str">
        <f>F6</f>
        <v>kg/h</v>
      </c>
      <c r="G23" s="74" t="str">
        <f>G6</f>
        <v>MJ/kg</v>
      </c>
      <c r="H23" s="1585" t="s">
        <v>297</v>
      </c>
      <c r="I23" s="1585"/>
      <c r="J23" s="1585"/>
    </row>
    <row r="24" spans="2:10" ht="16.05" customHeight="1">
      <c r="B24" s="1582"/>
      <c r="C24" s="1600" t="s">
        <v>307</v>
      </c>
      <c r="D24" s="68" t="s">
        <v>312</v>
      </c>
      <c r="E24" s="113" t="str">
        <f t="shared" ref="E24:E41" si="2">IFERROR(F24/SUM($F$7:$F$19,$F$24:$F$41)*100,"")</f>
        <v/>
      </c>
      <c r="F24" s="109"/>
      <c r="G24" s="109"/>
      <c r="H24" s="1588">
        <f t="shared" ref="H24:H41" si="3">F24*G24</f>
        <v>0</v>
      </c>
      <c r="I24" s="1588"/>
      <c r="J24" s="1588"/>
    </row>
    <row r="25" spans="2:10" ht="16.05" customHeight="1">
      <c r="B25" s="1582"/>
      <c r="C25" s="1601"/>
      <c r="D25" s="69" t="s">
        <v>313</v>
      </c>
      <c r="E25" s="114" t="str">
        <f t="shared" si="2"/>
        <v/>
      </c>
      <c r="F25" s="110"/>
      <c r="G25" s="110"/>
      <c r="H25" s="1586">
        <f t="shared" si="3"/>
        <v>0</v>
      </c>
      <c r="I25" s="1586"/>
      <c r="J25" s="1586"/>
    </row>
    <row r="26" spans="2:10" ht="16.05" customHeight="1">
      <c r="B26" s="1582"/>
      <c r="C26" s="1601"/>
      <c r="D26" s="77" t="s">
        <v>314</v>
      </c>
      <c r="E26" s="290" t="str">
        <f t="shared" si="2"/>
        <v/>
      </c>
      <c r="F26" s="110"/>
      <c r="G26" s="110"/>
      <c r="H26" s="1591">
        <f t="shared" si="3"/>
        <v>0</v>
      </c>
      <c r="I26" s="1591"/>
      <c r="J26" s="1591"/>
    </row>
    <row r="27" spans="2:10" ht="16.05" customHeight="1">
      <c r="B27" s="1582"/>
      <c r="C27" s="1601"/>
      <c r="D27" s="69" t="s">
        <v>308</v>
      </c>
      <c r="E27" s="114" t="str">
        <f t="shared" si="2"/>
        <v/>
      </c>
      <c r="F27" s="110"/>
      <c r="G27" s="110"/>
      <c r="H27" s="1586">
        <f t="shared" si="3"/>
        <v>0</v>
      </c>
      <c r="I27" s="1586"/>
      <c r="J27" s="1586"/>
    </row>
    <row r="28" spans="2:10" ht="16.05" customHeight="1">
      <c r="B28" s="1582"/>
      <c r="C28" s="1601"/>
      <c r="D28" s="69" t="s">
        <v>315</v>
      </c>
      <c r="E28" s="114" t="str">
        <f t="shared" si="2"/>
        <v/>
      </c>
      <c r="F28" s="110"/>
      <c r="G28" s="110"/>
      <c r="H28" s="1586">
        <f t="shared" si="3"/>
        <v>0</v>
      </c>
      <c r="I28" s="1586"/>
      <c r="J28" s="1586"/>
    </row>
    <row r="29" spans="2:10" ht="16.05" customHeight="1">
      <c r="B29" s="1582"/>
      <c r="C29" s="1601"/>
      <c r="D29" s="69" t="s">
        <v>309</v>
      </c>
      <c r="E29" s="114" t="str">
        <f t="shared" si="2"/>
        <v/>
      </c>
      <c r="F29" s="110"/>
      <c r="G29" s="110"/>
      <c r="H29" s="1586">
        <f t="shared" si="3"/>
        <v>0</v>
      </c>
      <c r="I29" s="1586"/>
      <c r="J29" s="1586"/>
    </row>
    <row r="30" spans="2:10" ht="16.05" customHeight="1">
      <c r="B30" s="1582"/>
      <c r="C30" s="1601"/>
      <c r="D30" s="69" t="s">
        <v>311</v>
      </c>
      <c r="E30" s="114" t="str">
        <f t="shared" si="2"/>
        <v/>
      </c>
      <c r="F30" s="110"/>
      <c r="G30" s="110"/>
      <c r="H30" s="1586">
        <f t="shared" si="3"/>
        <v>0</v>
      </c>
      <c r="I30" s="1586"/>
      <c r="J30" s="1586"/>
    </row>
    <row r="31" spans="2:10" ht="16.05" customHeight="1">
      <c r="B31" s="1582"/>
      <c r="C31" s="1601"/>
      <c r="D31" s="69" t="s">
        <v>310</v>
      </c>
      <c r="E31" s="114" t="str">
        <f t="shared" si="2"/>
        <v/>
      </c>
      <c r="F31" s="110"/>
      <c r="G31" s="110"/>
      <c r="H31" s="1586">
        <f t="shared" si="3"/>
        <v>0</v>
      </c>
      <c r="I31" s="1586"/>
      <c r="J31" s="1586"/>
    </row>
    <row r="32" spans="2:10" ht="16.05" customHeight="1">
      <c r="B32" s="1582"/>
      <c r="C32" s="1601"/>
      <c r="D32" s="69" t="s">
        <v>316</v>
      </c>
      <c r="E32" s="114" t="str">
        <f t="shared" si="2"/>
        <v/>
      </c>
      <c r="F32" s="110"/>
      <c r="G32" s="110"/>
      <c r="H32" s="1586">
        <f t="shared" si="3"/>
        <v>0</v>
      </c>
      <c r="I32" s="1586"/>
      <c r="J32" s="1586"/>
    </row>
    <row r="33" spans="2:13" ht="16.05" customHeight="1">
      <c r="B33" s="1582"/>
      <c r="C33" s="1602"/>
      <c r="D33" s="70" t="s">
        <v>317</v>
      </c>
      <c r="E33" s="115" t="str">
        <f t="shared" si="2"/>
        <v/>
      </c>
      <c r="F33" s="111"/>
      <c r="G33" s="111"/>
      <c r="H33" s="1587">
        <f t="shared" si="3"/>
        <v>0</v>
      </c>
      <c r="I33" s="1587"/>
      <c r="J33" s="1587"/>
    </row>
    <row r="34" spans="2:13" ht="16.05" customHeight="1">
      <c r="B34" s="1582"/>
      <c r="C34" s="1589" t="s">
        <v>318</v>
      </c>
      <c r="D34" s="68" t="s">
        <v>319</v>
      </c>
      <c r="E34" s="113" t="str">
        <f t="shared" si="2"/>
        <v/>
      </c>
      <c r="F34" s="109"/>
      <c r="G34" s="109"/>
      <c r="H34" s="1588">
        <f t="shared" si="3"/>
        <v>0</v>
      </c>
      <c r="I34" s="1588"/>
      <c r="J34" s="1588"/>
    </row>
    <row r="35" spans="2:13" ht="16.05" customHeight="1">
      <c r="B35" s="1582"/>
      <c r="C35" s="1590"/>
      <c r="D35" s="70" t="s">
        <v>320</v>
      </c>
      <c r="E35" s="115" t="str">
        <f t="shared" si="2"/>
        <v/>
      </c>
      <c r="F35" s="111"/>
      <c r="G35" s="111"/>
      <c r="H35" s="1587">
        <f t="shared" si="3"/>
        <v>0</v>
      </c>
      <c r="I35" s="1587"/>
      <c r="J35" s="1587"/>
    </row>
    <row r="36" spans="2:13" ht="16.05" customHeight="1">
      <c r="B36" s="1582"/>
      <c r="C36" s="1600" t="s">
        <v>293</v>
      </c>
      <c r="D36" s="68" t="s">
        <v>322</v>
      </c>
      <c r="E36" s="113" t="str">
        <f t="shared" si="2"/>
        <v/>
      </c>
      <c r="F36" s="109"/>
      <c r="G36" s="109"/>
      <c r="H36" s="1588">
        <f t="shared" si="3"/>
        <v>0</v>
      </c>
      <c r="I36" s="1588"/>
      <c r="J36" s="1588"/>
    </row>
    <row r="37" spans="2:13" ht="16.05" customHeight="1">
      <c r="B37" s="1582"/>
      <c r="C37" s="1603"/>
      <c r="D37" s="69" t="s">
        <v>323</v>
      </c>
      <c r="E37" s="114" t="str">
        <f t="shared" si="2"/>
        <v/>
      </c>
      <c r="F37" s="110"/>
      <c r="G37" s="110"/>
      <c r="H37" s="1586">
        <f t="shared" si="3"/>
        <v>0</v>
      </c>
      <c r="I37" s="1586"/>
      <c r="J37" s="1586"/>
    </row>
    <row r="38" spans="2:13" ht="16.05" customHeight="1">
      <c r="B38" s="1582"/>
      <c r="C38" s="1603"/>
      <c r="D38" s="69" t="s">
        <v>324</v>
      </c>
      <c r="E38" s="114" t="str">
        <f t="shared" si="2"/>
        <v/>
      </c>
      <c r="F38" s="110"/>
      <c r="G38" s="110"/>
      <c r="H38" s="1586">
        <f t="shared" si="3"/>
        <v>0</v>
      </c>
      <c r="I38" s="1586"/>
      <c r="J38" s="1586"/>
    </row>
    <row r="39" spans="2:13" ht="16.05" customHeight="1">
      <c r="B39" s="1582"/>
      <c r="C39" s="1604"/>
      <c r="D39" s="70" t="s">
        <v>325</v>
      </c>
      <c r="E39" s="115" t="str">
        <f t="shared" si="2"/>
        <v/>
      </c>
      <c r="F39" s="111"/>
      <c r="G39" s="111"/>
      <c r="H39" s="1587">
        <f t="shared" si="3"/>
        <v>0</v>
      </c>
      <c r="I39" s="1587"/>
      <c r="J39" s="1587"/>
    </row>
    <row r="40" spans="2:13" ht="16.05" customHeight="1">
      <c r="B40" s="1582"/>
      <c r="C40" s="1595" t="s">
        <v>294</v>
      </c>
      <c r="D40" s="68" t="s">
        <v>321</v>
      </c>
      <c r="E40" s="113" t="str">
        <f t="shared" si="2"/>
        <v/>
      </c>
      <c r="F40" s="109"/>
      <c r="G40" s="109"/>
      <c r="H40" s="1588">
        <f t="shared" si="3"/>
        <v>0</v>
      </c>
      <c r="I40" s="1588"/>
      <c r="J40" s="1588"/>
    </row>
    <row r="41" spans="2:13" ht="16.05" customHeight="1" thickBot="1">
      <c r="B41" s="1582"/>
      <c r="C41" s="1596"/>
      <c r="D41" s="70" t="s">
        <v>291</v>
      </c>
      <c r="E41" s="115" t="str">
        <f t="shared" si="2"/>
        <v/>
      </c>
      <c r="F41" s="111"/>
      <c r="G41" s="111"/>
      <c r="H41" s="1591">
        <f t="shared" si="3"/>
        <v>0</v>
      </c>
      <c r="I41" s="1591"/>
      <c r="J41" s="1591"/>
    </row>
    <row r="42" spans="2:13" ht="7.5" customHeight="1">
      <c r="B42" s="78"/>
      <c r="C42" s="79"/>
      <c r="D42" s="80"/>
      <c r="E42" s="116"/>
      <c r="F42" s="116"/>
      <c r="G42" s="116"/>
      <c r="H42" s="1605" t="s">
        <v>305</v>
      </c>
      <c r="I42" s="1607">
        <f>SUM(H24:J41)</f>
        <v>0</v>
      </c>
      <c r="J42" s="1608"/>
    </row>
    <row r="43" spans="2:13" ht="18" customHeight="1" thickBot="1">
      <c r="C43" s="1050" t="s">
        <v>326</v>
      </c>
      <c r="D43" s="1051"/>
      <c r="E43" s="291">
        <f>SUM(E7:E19,E24:E41)</f>
        <v>0</v>
      </c>
      <c r="F43" s="117"/>
      <c r="G43" s="117"/>
      <c r="H43" s="1606"/>
      <c r="I43" s="1609"/>
      <c r="J43" s="1610"/>
    </row>
    <row r="44" spans="2:13" ht="7.8" customHeight="1"/>
    <row r="46" spans="2:13" ht="24" customHeight="1" thickBot="1">
      <c r="B46" s="1592" t="s">
        <v>330</v>
      </c>
      <c r="C46" s="1592"/>
      <c r="D46" s="1592"/>
      <c r="G46" s="1599" t="s">
        <v>329</v>
      </c>
      <c r="H46" s="1599"/>
      <c r="I46" s="1599"/>
      <c r="J46" s="1599"/>
    </row>
    <row r="47" spans="2:13" ht="24" customHeight="1" thickTop="1" thickBot="1">
      <c r="G47" s="82" t="s">
        <v>328</v>
      </c>
      <c r="H47" s="1597">
        <f>IF(I20=0,0,I20/(I20+I42)*100)</f>
        <v>0</v>
      </c>
      <c r="I47" s="1598"/>
      <c r="J47" s="81" t="s">
        <v>295</v>
      </c>
      <c r="M47" s="50" t="s">
        <v>372</v>
      </c>
    </row>
    <row r="48" spans="2:13" ht="13.8" thickTop="1">
      <c r="B48" s="2" t="s">
        <v>327</v>
      </c>
    </row>
    <row r="49" spans="2:2" ht="15.75" customHeight="1">
      <c r="B49" s="2" t="s">
        <v>339</v>
      </c>
    </row>
    <row r="50" spans="2:2" ht="15.75" customHeight="1"/>
  </sheetData>
  <sheetProtection algorithmName="SHA-512" hashValue="vQrs+gAINgSQzOx5xIy0QUeRycInbxHs4Xa2qL3k3nNiZ3Y/nydP4J1muX+OjvO1kLUygZaErDq4Z1qtRewICA==" saltValue="5IX8yKE9Wcw+p43h3E3y7w==" spinCount="100000" sheet="1" formatCells="0"/>
  <mergeCells count="55">
    <mergeCell ref="H47:I47"/>
    <mergeCell ref="C36:C39"/>
    <mergeCell ref="H36:J36"/>
    <mergeCell ref="H37:J37"/>
    <mergeCell ref="H38:J38"/>
    <mergeCell ref="H39:J39"/>
    <mergeCell ref="C40:C41"/>
    <mergeCell ref="H40:J40"/>
    <mergeCell ref="H41:J41"/>
    <mergeCell ref="H42:H43"/>
    <mergeCell ref="I42:J43"/>
    <mergeCell ref="C43:D43"/>
    <mergeCell ref="B46:D46"/>
    <mergeCell ref="G46:J46"/>
    <mergeCell ref="B22:B41"/>
    <mergeCell ref="H24:J24"/>
    <mergeCell ref="H27:J27"/>
    <mergeCell ref="H28:J28"/>
    <mergeCell ref="H30:J30"/>
    <mergeCell ref="H31:J31"/>
    <mergeCell ref="H32:J32"/>
    <mergeCell ref="H33:J33"/>
    <mergeCell ref="C34:C35"/>
    <mergeCell ref="H34:J34"/>
    <mergeCell ref="H35:J35"/>
    <mergeCell ref="H13:J13"/>
    <mergeCell ref="H14:J14"/>
    <mergeCell ref="C22:D23"/>
    <mergeCell ref="H22:J22"/>
    <mergeCell ref="H23:J23"/>
    <mergeCell ref="C24:C33"/>
    <mergeCell ref="H29:J29"/>
    <mergeCell ref="C17:C19"/>
    <mergeCell ref="H17:J17"/>
    <mergeCell ref="H18:J18"/>
    <mergeCell ref="H19:J19"/>
    <mergeCell ref="I20:J20"/>
    <mergeCell ref="H25:J25"/>
    <mergeCell ref="H26:J26"/>
    <mergeCell ref="C15:C16"/>
    <mergeCell ref="H15:J15"/>
    <mergeCell ref="H16:J16"/>
    <mergeCell ref="B3:J3"/>
    <mergeCell ref="B5:B19"/>
    <mergeCell ref="C5:D6"/>
    <mergeCell ref="H5:J5"/>
    <mergeCell ref="H6:J6"/>
    <mergeCell ref="C7:C9"/>
    <mergeCell ref="H7:J7"/>
    <mergeCell ref="H8:J8"/>
    <mergeCell ref="H9:J9"/>
    <mergeCell ref="C10:C14"/>
    <mergeCell ref="H10:J10"/>
    <mergeCell ref="H11:J11"/>
    <mergeCell ref="H12:J12"/>
  </mergeCells>
  <phoneticPr fontId="29"/>
  <dataValidations count="1">
    <dataValidation type="list" allowBlank="1" showInputMessage="1" showErrorMessage="1" sqref="F6" xr:uid="{00000000-0002-0000-1B00-000000000000}">
      <formula1>"kg/h,MJ/N㎥"</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AH29"/>
  <sheetViews>
    <sheetView showGridLines="0" showZeros="0" view="pageBreakPreview" zoomScale="85" zoomScaleNormal="100" zoomScaleSheetLayoutView="85" workbookViewId="0">
      <selection activeCell="D2" sqref="D2:F2"/>
    </sheetView>
  </sheetViews>
  <sheetFormatPr defaultColWidth="8.88671875" defaultRowHeight="10.8"/>
  <cols>
    <col min="1" max="1" width="14.44140625" style="422" customWidth="1"/>
    <col min="2" max="8" width="10" style="422" customWidth="1"/>
    <col min="9" max="9" width="8.88671875" style="422"/>
    <col min="10" max="25" width="0" style="422" hidden="1" customWidth="1"/>
    <col min="26" max="26" width="8.88671875" style="422"/>
    <col min="27" max="27" width="14.44140625" style="422" customWidth="1"/>
    <col min="28" max="34" width="10" style="422" customWidth="1"/>
    <col min="35" max="16384" width="8.88671875" style="422"/>
  </cols>
  <sheetData>
    <row r="1" spans="1:34" ht="18" customHeight="1" thickBot="1">
      <c r="A1" s="348" t="s">
        <v>3131</v>
      </c>
      <c r="AA1" s="348" t="s">
        <v>3131</v>
      </c>
    </row>
    <row r="2" spans="1:34" ht="18" customHeight="1" thickBot="1">
      <c r="A2" s="647" t="s">
        <v>2513</v>
      </c>
      <c r="D2" s="1623" t="s">
        <v>2834</v>
      </c>
      <c r="E2" s="1624"/>
      <c r="F2" s="1625"/>
      <c r="G2" s="199"/>
      <c r="AA2" s="647" t="s">
        <v>2513</v>
      </c>
      <c r="AD2" s="1623" t="s">
        <v>2834</v>
      </c>
      <c r="AE2" s="1624"/>
      <c r="AF2" s="1625"/>
      <c r="AG2" s="199"/>
    </row>
    <row r="3" spans="1:34" ht="11.4" thickBot="1"/>
    <row r="4" spans="1:34" ht="25.2">
      <c r="A4" s="648" t="s">
        <v>2515</v>
      </c>
      <c r="B4" s="649">
        <v>1</v>
      </c>
      <c r="C4" s="649">
        <v>2</v>
      </c>
      <c r="D4" s="649">
        <v>3</v>
      </c>
      <c r="E4" s="649">
        <v>4</v>
      </c>
      <c r="F4" s="1626" t="s">
        <v>2393</v>
      </c>
      <c r="G4" s="1628" t="s">
        <v>2516</v>
      </c>
      <c r="H4" s="1630" t="str">
        <f>IFERROR((VLOOKUP(D2,M4:R12,6,FALSE)),"")</f>
        <v>交付申請額</v>
      </c>
      <c r="M4" s="422" t="s">
        <v>2517</v>
      </c>
      <c r="N4" s="650" t="s">
        <v>2518</v>
      </c>
      <c r="O4" s="651" t="s">
        <v>2519</v>
      </c>
      <c r="P4" s="652" t="s">
        <v>2520</v>
      </c>
      <c r="Q4" s="651" t="s">
        <v>2521</v>
      </c>
      <c r="R4" s="422" t="s">
        <v>2517</v>
      </c>
      <c r="S4" s="653"/>
      <c r="AA4" s="648" t="s">
        <v>2515</v>
      </c>
      <c r="AB4" s="649">
        <v>1</v>
      </c>
      <c r="AC4" s="649">
        <v>2</v>
      </c>
      <c r="AD4" s="649">
        <v>3</v>
      </c>
      <c r="AE4" s="649">
        <v>4</v>
      </c>
      <c r="AF4" s="1626" t="s">
        <v>2393</v>
      </c>
      <c r="AG4" s="1628" t="s">
        <v>2516</v>
      </c>
      <c r="AH4" s="1630" t="str">
        <f>IFERROR((VLOOKUP(AD2,AM4:AR12,6,FALSE)),"")</f>
        <v/>
      </c>
    </row>
    <row r="5" spans="1:34" ht="26.4" customHeight="1">
      <c r="A5" s="648" t="s">
        <v>2522</v>
      </c>
      <c r="B5" s="649" t="str">
        <f>IF(共通様式_太陽光発電!D7="","",共通様式_太陽光発電!B7)</f>
        <v/>
      </c>
      <c r="C5" s="649">
        <f>IF(共通様式_太陽光を除く発電設備!D5="選択してください","",共通様式_太陽光を除く発電設備!D5)</f>
        <v>0</v>
      </c>
      <c r="D5" s="649" t="str">
        <f>IF(共通様式_蓄電池!E12="","","蓄電池")</f>
        <v/>
      </c>
      <c r="E5" s="648" t="str">
        <f>IF(共通様式_熱利用設備!D5="熱利用設備種別を選択してください","",共通様式_熱利用設備!D5)</f>
        <v/>
      </c>
      <c r="F5" s="1627"/>
      <c r="G5" s="1629"/>
      <c r="H5" s="1631"/>
      <c r="M5" s="649" t="s">
        <v>2834</v>
      </c>
      <c r="N5" s="654" t="s">
        <v>2523</v>
      </c>
      <c r="O5" s="654" t="s">
        <v>2524</v>
      </c>
      <c r="P5" s="654" t="s">
        <v>2525</v>
      </c>
      <c r="Q5" s="654" t="s">
        <v>2526</v>
      </c>
      <c r="R5" s="422" t="s">
        <v>2527</v>
      </c>
      <c r="S5" s="653"/>
      <c r="AA5" s="648" t="s">
        <v>2522</v>
      </c>
      <c r="AB5" s="649" t="str">
        <f>IF(共通様式_太陽光発電!AO7="","",共通様式_太陽光発電!AM7)</f>
        <v/>
      </c>
      <c r="AC5" s="649">
        <f>IF(共通様式_太陽光を除く発電設備!AO5="選択してください","",共通様式_太陽光を除く発電設備!AO5)</f>
        <v>0</v>
      </c>
      <c r="AD5" s="649" t="str">
        <f>IF(共通様式_蓄電池!AP12="","","蓄電池")</f>
        <v/>
      </c>
      <c r="AE5" s="648">
        <f>IF(共通様式_熱利用設備!BD5="熱利用設備種別を選択してください","",共通様式_熱利用設備!BD5)</f>
        <v>0</v>
      </c>
      <c r="AF5" s="1627"/>
      <c r="AG5" s="1629"/>
      <c r="AH5" s="1631"/>
    </row>
    <row r="6" spans="1:34" ht="26.4" customHeight="1">
      <c r="A6" s="648" t="s">
        <v>2528</v>
      </c>
      <c r="B6" s="771">
        <f>共通様式_太陽光発電!E40</f>
        <v>0</v>
      </c>
      <c r="C6" s="771">
        <f>共通様式_太陽光を除く発電設備!E40</f>
        <v>0</v>
      </c>
      <c r="D6" s="771">
        <f>共通様式_蓄電池!E45</f>
        <v>0</v>
      </c>
      <c r="E6" s="771">
        <f>共通様式_熱利用設備!E40</f>
        <v>0</v>
      </c>
      <c r="F6" s="771">
        <f>SUM(B6:E6)</f>
        <v>0</v>
      </c>
      <c r="G6" s="1632"/>
      <c r="H6" s="1635"/>
      <c r="M6" s="649" t="s">
        <v>2835</v>
      </c>
      <c r="N6" s="654" t="s">
        <v>2523</v>
      </c>
      <c r="O6" s="654" t="s">
        <v>2524</v>
      </c>
      <c r="P6" s="654" t="s">
        <v>2525</v>
      </c>
      <c r="Q6" s="654" t="s">
        <v>2526</v>
      </c>
      <c r="R6" s="422" t="s">
        <v>2527</v>
      </c>
      <c r="S6" s="653"/>
      <c r="AA6" s="648" t="s">
        <v>2528</v>
      </c>
      <c r="AB6" s="771">
        <f>共通様式_太陽光発電!AP40</f>
        <v>0</v>
      </c>
      <c r="AC6" s="771">
        <f>共通様式_太陽光を除く発電設備!AP40</f>
        <v>0</v>
      </c>
      <c r="AD6" s="771">
        <f>共通様式_蓄電池!AP45</f>
        <v>0</v>
      </c>
      <c r="AE6" s="771">
        <f>共通様式_熱利用設備!BE40</f>
        <v>0</v>
      </c>
      <c r="AF6" s="771">
        <f>SUM(AB6:AE6)</f>
        <v>0</v>
      </c>
      <c r="AG6" s="1632"/>
      <c r="AH6" s="1635"/>
    </row>
    <row r="7" spans="1:34" ht="31.8" customHeight="1">
      <c r="A7" s="648" t="s">
        <v>2530</v>
      </c>
      <c r="B7" s="771">
        <f>共通様式_太陽光発電!F40</f>
        <v>0</v>
      </c>
      <c r="C7" s="771">
        <f>共通様式_太陽光を除く発電設備!F40</f>
        <v>0</v>
      </c>
      <c r="D7" s="771">
        <f>共通様式_蓄電池!F45</f>
        <v>0</v>
      </c>
      <c r="E7" s="771">
        <f>共通様式_熱利用設備!F40</f>
        <v>0</v>
      </c>
      <c r="F7" s="771">
        <f t="shared" ref="F7:F10" si="0">SUM(B7:E7)</f>
        <v>0</v>
      </c>
      <c r="G7" s="1633"/>
      <c r="H7" s="1636"/>
      <c r="M7" s="649" t="s">
        <v>2836</v>
      </c>
      <c r="N7" s="654" t="s">
        <v>2523</v>
      </c>
      <c r="O7" s="654" t="s">
        <v>2524</v>
      </c>
      <c r="P7" s="654" t="s">
        <v>2525</v>
      </c>
      <c r="Q7" s="654" t="s">
        <v>2526</v>
      </c>
      <c r="R7" s="422" t="s">
        <v>2527</v>
      </c>
      <c r="S7" s="653"/>
      <c r="AA7" s="648" t="s">
        <v>2530</v>
      </c>
      <c r="AB7" s="771">
        <f>共通様式_太陽光発電!AQ40</f>
        <v>0</v>
      </c>
      <c r="AC7" s="771">
        <f>共通様式_太陽光を除く発電設備!AQ40</f>
        <v>0</v>
      </c>
      <c r="AD7" s="771">
        <f>共通様式_蓄電池!AQ45</f>
        <v>0</v>
      </c>
      <c r="AE7" s="771">
        <f>共通様式_熱利用設備!BF40</f>
        <v>0</v>
      </c>
      <c r="AF7" s="771">
        <f t="shared" ref="AF7:AF10" si="1">SUM(AB7:AE7)</f>
        <v>0</v>
      </c>
      <c r="AG7" s="1633"/>
      <c r="AH7" s="1636"/>
    </row>
    <row r="8" spans="1:34" ht="31.8" customHeight="1">
      <c r="A8" s="648" t="s">
        <v>2519</v>
      </c>
      <c r="B8" s="771">
        <f>共通様式_太陽光発電!G40</f>
        <v>0</v>
      </c>
      <c r="C8" s="771">
        <f>共通様式_太陽光を除く発電設備!G40</f>
        <v>0</v>
      </c>
      <c r="D8" s="771">
        <f>共通様式_蓄電池!G45</f>
        <v>0</v>
      </c>
      <c r="E8" s="771">
        <f>共通様式_熱利用設備!G40</f>
        <v>0</v>
      </c>
      <c r="F8" s="771">
        <f t="shared" si="0"/>
        <v>0</v>
      </c>
      <c r="G8" s="1633"/>
      <c r="H8" s="1636"/>
      <c r="M8" s="649" t="s">
        <v>2837</v>
      </c>
      <c r="N8" s="654" t="s">
        <v>2523</v>
      </c>
      <c r="O8" s="654" t="s">
        <v>2524</v>
      </c>
      <c r="P8" s="654" t="s">
        <v>2525</v>
      </c>
      <c r="Q8" s="655" t="s">
        <v>2533</v>
      </c>
      <c r="R8" s="422" t="s">
        <v>2534</v>
      </c>
      <c r="S8" s="653"/>
      <c r="AA8" s="648" t="s">
        <v>2519</v>
      </c>
      <c r="AB8" s="771">
        <f>共通様式_太陽光発電!AR40</f>
        <v>0</v>
      </c>
      <c r="AC8" s="771">
        <f>共通様式_太陽光を除く発電設備!AR40</f>
        <v>0</v>
      </c>
      <c r="AD8" s="771">
        <f>共通様式_蓄電池!AR45</f>
        <v>0</v>
      </c>
      <c r="AE8" s="771">
        <f>共通様式_熱利用設備!BG40</f>
        <v>0</v>
      </c>
      <c r="AF8" s="771">
        <f t="shared" si="1"/>
        <v>0</v>
      </c>
      <c r="AG8" s="1633"/>
      <c r="AH8" s="1636"/>
    </row>
    <row r="9" spans="1:34" ht="31.8" customHeight="1">
      <c r="A9" s="648" t="s">
        <v>2520</v>
      </c>
      <c r="B9" s="771">
        <f>共通様式_太陽光発電!H40</f>
        <v>0</v>
      </c>
      <c r="C9" s="771">
        <f>共通様式_太陽光を除く発電設備!H40</f>
        <v>0</v>
      </c>
      <c r="D9" s="771">
        <f>共通様式_蓄電池!H45</f>
        <v>0</v>
      </c>
      <c r="E9" s="771">
        <f>共通様式_熱利用設備!H40</f>
        <v>0</v>
      </c>
      <c r="F9" s="771">
        <f t="shared" si="0"/>
        <v>0</v>
      </c>
      <c r="G9" s="1634"/>
      <c r="H9" s="1637"/>
      <c r="M9" s="649" t="s">
        <v>2838</v>
      </c>
      <c r="N9" s="654" t="s">
        <v>2523</v>
      </c>
      <c r="O9" s="654" t="s">
        <v>2524</v>
      </c>
      <c r="P9" s="654" t="s">
        <v>2525</v>
      </c>
      <c r="Q9" s="654" t="s">
        <v>2526</v>
      </c>
      <c r="R9" s="422" t="s">
        <v>2527</v>
      </c>
      <c r="AA9" s="648" t="s">
        <v>2520</v>
      </c>
      <c r="AB9" s="771">
        <f>共通様式_太陽光発電!AS40</f>
        <v>0</v>
      </c>
      <c r="AC9" s="771">
        <f>共通様式_太陽光を除く発電設備!AS40</f>
        <v>0</v>
      </c>
      <c r="AD9" s="771">
        <f>共通様式_蓄電池!AS45</f>
        <v>0</v>
      </c>
      <c r="AE9" s="771">
        <f>共通様式_熱利用設備!BH40</f>
        <v>0</v>
      </c>
      <c r="AF9" s="771">
        <f t="shared" si="1"/>
        <v>0</v>
      </c>
      <c r="AG9" s="1634"/>
      <c r="AH9" s="1637"/>
    </row>
    <row r="10" spans="1:34" ht="31.8" customHeight="1" thickBot="1">
      <c r="A10" s="648" t="str">
        <f>H4</f>
        <v>交付申請額</v>
      </c>
      <c r="B10" s="771" t="str">
        <f>共通様式_太陽光発電!I43</f>
        <v/>
      </c>
      <c r="C10" s="771">
        <f>共通様式_太陽光を除く発電設備!I45</f>
        <v>0</v>
      </c>
      <c r="D10" s="771" t="str">
        <f>IF(D2="","",(共通様式_蓄電池!I48))</f>
        <v/>
      </c>
      <c r="E10" s="771">
        <f>共通様式_熱利用設備!I45</f>
        <v>0</v>
      </c>
      <c r="F10" s="771">
        <f t="shared" si="0"/>
        <v>0</v>
      </c>
      <c r="G10" s="772">
        <f>IF(D2="","",(共通様式_太陽光発電!O18))</f>
        <v>75000000</v>
      </c>
      <c r="H10" s="773">
        <f>IFERROR((MIN(F10:G10)),"")</f>
        <v>0</v>
      </c>
      <c r="M10" s="649" t="s">
        <v>2839</v>
      </c>
      <c r="N10" s="654" t="s">
        <v>2523</v>
      </c>
      <c r="O10" s="654" t="s">
        <v>2524</v>
      </c>
      <c r="P10" s="654" t="s">
        <v>2525</v>
      </c>
      <c r="Q10" s="654" t="s">
        <v>2526</v>
      </c>
      <c r="R10" s="422" t="s">
        <v>2527</v>
      </c>
      <c r="AA10" s="648" t="str">
        <f>AH4</f>
        <v/>
      </c>
      <c r="AB10" s="771">
        <f>共通様式_太陽光発電!AT43</f>
        <v>0</v>
      </c>
      <c r="AC10" s="771">
        <f>共通様式_太陽光を除く発電設備!AT45</f>
        <v>0</v>
      </c>
      <c r="AD10" s="771">
        <f>IF(AD2="","",(共通様式_蓄電池!AT48))</f>
        <v>0</v>
      </c>
      <c r="AE10" s="771">
        <f>共通様式_熱利用設備!BI45</f>
        <v>0</v>
      </c>
      <c r="AF10" s="771">
        <f t="shared" si="1"/>
        <v>0</v>
      </c>
      <c r="AG10" s="772">
        <f>IF(AD2="","",(共通様式_太陽光発電!AZ18))</f>
        <v>0</v>
      </c>
      <c r="AH10" s="773">
        <f>IFERROR((MIN(AF10:AG10)),"")</f>
        <v>0</v>
      </c>
    </row>
    <row r="11" spans="1:34" ht="18" customHeight="1">
      <c r="M11" s="649" t="s">
        <v>2840</v>
      </c>
      <c r="N11" s="654" t="s">
        <v>2523</v>
      </c>
      <c r="O11" s="654" t="s">
        <v>2524</v>
      </c>
      <c r="P11" s="654" t="s">
        <v>2525</v>
      </c>
      <c r="Q11" s="654" t="s">
        <v>2526</v>
      </c>
      <c r="R11" s="422" t="s">
        <v>2527</v>
      </c>
    </row>
    <row r="12" spans="1:34" ht="18" customHeight="1">
      <c r="M12" s="649" t="s">
        <v>2841</v>
      </c>
      <c r="N12" s="654" t="s">
        <v>2523</v>
      </c>
      <c r="O12" s="654" t="s">
        <v>2524</v>
      </c>
      <c r="P12" s="654" t="s">
        <v>2525</v>
      </c>
      <c r="Q12" s="655" t="s">
        <v>2533</v>
      </c>
      <c r="R12" s="422" t="s">
        <v>2534</v>
      </c>
    </row>
    <row r="13" spans="1:34" ht="18" customHeight="1">
      <c r="A13" s="422" t="s">
        <v>2535</v>
      </c>
      <c r="AA13" s="422" t="s">
        <v>2535</v>
      </c>
    </row>
    <row r="14" spans="1:34" ht="18" customHeight="1">
      <c r="A14" s="1614"/>
      <c r="B14" s="1615"/>
      <c r="C14" s="1615"/>
      <c r="D14" s="1615"/>
      <c r="E14" s="1615"/>
      <c r="F14" s="1615"/>
      <c r="G14" s="1615"/>
      <c r="H14" s="1616"/>
      <c r="I14" s="657"/>
      <c r="J14" s="657"/>
      <c r="AA14" s="1614"/>
      <c r="AB14" s="1615"/>
      <c r="AC14" s="1615"/>
      <c r="AD14" s="1615"/>
      <c r="AE14" s="1615"/>
      <c r="AF14" s="1615"/>
      <c r="AG14" s="1615"/>
      <c r="AH14" s="1616"/>
    </row>
    <row r="15" spans="1:34" ht="18" customHeight="1">
      <c r="A15" s="1617"/>
      <c r="B15" s="1618"/>
      <c r="C15" s="1618"/>
      <c r="D15" s="1618"/>
      <c r="E15" s="1618"/>
      <c r="F15" s="1618"/>
      <c r="G15" s="1618"/>
      <c r="H15" s="1619"/>
      <c r="AA15" s="1617"/>
      <c r="AB15" s="1618"/>
      <c r="AC15" s="1618"/>
      <c r="AD15" s="1618"/>
      <c r="AE15" s="1618"/>
      <c r="AF15" s="1618"/>
      <c r="AG15" s="1618"/>
      <c r="AH15" s="1619"/>
    </row>
    <row r="16" spans="1:34" ht="18" customHeight="1">
      <c r="A16" s="1617"/>
      <c r="B16" s="1618"/>
      <c r="C16" s="1618"/>
      <c r="D16" s="1618"/>
      <c r="E16" s="1618"/>
      <c r="F16" s="1618"/>
      <c r="G16" s="1618"/>
      <c r="H16" s="1619"/>
      <c r="AA16" s="1617"/>
      <c r="AB16" s="1618"/>
      <c r="AC16" s="1618"/>
      <c r="AD16" s="1618"/>
      <c r="AE16" s="1618"/>
      <c r="AF16" s="1618"/>
      <c r="AG16" s="1618"/>
      <c r="AH16" s="1619"/>
    </row>
    <row r="17" spans="1:34" ht="18" customHeight="1">
      <c r="A17" s="1617"/>
      <c r="B17" s="1618"/>
      <c r="C17" s="1618"/>
      <c r="D17" s="1618"/>
      <c r="E17" s="1618"/>
      <c r="F17" s="1618"/>
      <c r="G17" s="1618"/>
      <c r="H17" s="1619"/>
      <c r="AA17" s="1617"/>
      <c r="AB17" s="1618"/>
      <c r="AC17" s="1618"/>
      <c r="AD17" s="1618"/>
      <c r="AE17" s="1618"/>
      <c r="AF17" s="1618"/>
      <c r="AG17" s="1618"/>
      <c r="AH17" s="1619"/>
    </row>
    <row r="18" spans="1:34" ht="18" customHeight="1">
      <c r="A18" s="1617"/>
      <c r="B18" s="1618"/>
      <c r="C18" s="1618"/>
      <c r="D18" s="1618"/>
      <c r="E18" s="1618"/>
      <c r="F18" s="1618"/>
      <c r="G18" s="1618"/>
      <c r="H18" s="1619"/>
      <c r="AA18" s="1617"/>
      <c r="AB18" s="1618"/>
      <c r="AC18" s="1618"/>
      <c r="AD18" s="1618"/>
      <c r="AE18" s="1618"/>
      <c r="AF18" s="1618"/>
      <c r="AG18" s="1618"/>
      <c r="AH18" s="1619"/>
    </row>
    <row r="19" spans="1:34" ht="18" customHeight="1">
      <c r="A19" s="1617"/>
      <c r="B19" s="1618"/>
      <c r="C19" s="1618"/>
      <c r="D19" s="1618"/>
      <c r="E19" s="1618"/>
      <c r="F19" s="1618"/>
      <c r="G19" s="1618"/>
      <c r="H19" s="1619"/>
      <c r="AA19" s="1617"/>
      <c r="AB19" s="1618"/>
      <c r="AC19" s="1618"/>
      <c r="AD19" s="1618"/>
      <c r="AE19" s="1618"/>
      <c r="AF19" s="1618"/>
      <c r="AG19" s="1618"/>
      <c r="AH19" s="1619"/>
    </row>
    <row r="20" spans="1:34" ht="18" customHeight="1">
      <c r="A20" s="1617"/>
      <c r="B20" s="1618"/>
      <c r="C20" s="1618"/>
      <c r="D20" s="1618"/>
      <c r="E20" s="1618"/>
      <c r="F20" s="1618"/>
      <c r="G20" s="1618"/>
      <c r="H20" s="1619"/>
      <c r="AA20" s="1617"/>
      <c r="AB20" s="1618"/>
      <c r="AC20" s="1618"/>
      <c r="AD20" s="1618"/>
      <c r="AE20" s="1618"/>
      <c r="AF20" s="1618"/>
      <c r="AG20" s="1618"/>
      <c r="AH20" s="1619"/>
    </row>
    <row r="21" spans="1:34" ht="18" customHeight="1">
      <c r="A21" s="1617"/>
      <c r="B21" s="1618"/>
      <c r="C21" s="1618"/>
      <c r="D21" s="1618"/>
      <c r="E21" s="1618"/>
      <c r="F21" s="1618"/>
      <c r="G21" s="1618"/>
      <c r="H21" s="1619"/>
      <c r="AA21" s="1617"/>
      <c r="AB21" s="1618"/>
      <c r="AC21" s="1618"/>
      <c r="AD21" s="1618"/>
      <c r="AE21" s="1618"/>
      <c r="AF21" s="1618"/>
      <c r="AG21" s="1618"/>
      <c r="AH21" s="1619"/>
    </row>
    <row r="22" spans="1:34" ht="18" customHeight="1">
      <c r="A22" s="1617"/>
      <c r="B22" s="1618"/>
      <c r="C22" s="1618"/>
      <c r="D22" s="1618"/>
      <c r="E22" s="1618"/>
      <c r="F22" s="1618"/>
      <c r="G22" s="1618"/>
      <c r="H22" s="1619"/>
      <c r="AA22" s="1617"/>
      <c r="AB22" s="1618"/>
      <c r="AC22" s="1618"/>
      <c r="AD22" s="1618"/>
      <c r="AE22" s="1618"/>
      <c r="AF22" s="1618"/>
      <c r="AG22" s="1618"/>
      <c r="AH22" s="1619"/>
    </row>
    <row r="23" spans="1:34" ht="18" customHeight="1">
      <c r="A23" s="1617"/>
      <c r="B23" s="1618"/>
      <c r="C23" s="1618"/>
      <c r="D23" s="1618"/>
      <c r="E23" s="1618"/>
      <c r="F23" s="1618"/>
      <c r="G23" s="1618"/>
      <c r="H23" s="1619"/>
      <c r="AA23" s="1617"/>
      <c r="AB23" s="1618"/>
      <c r="AC23" s="1618"/>
      <c r="AD23" s="1618"/>
      <c r="AE23" s="1618"/>
      <c r="AF23" s="1618"/>
      <c r="AG23" s="1618"/>
      <c r="AH23" s="1619"/>
    </row>
    <row r="24" spans="1:34" ht="18" customHeight="1">
      <c r="A24" s="1617"/>
      <c r="B24" s="1618"/>
      <c r="C24" s="1618"/>
      <c r="D24" s="1618"/>
      <c r="E24" s="1618"/>
      <c r="F24" s="1618"/>
      <c r="G24" s="1618"/>
      <c r="H24" s="1619"/>
      <c r="AA24" s="1617"/>
      <c r="AB24" s="1618"/>
      <c r="AC24" s="1618"/>
      <c r="AD24" s="1618"/>
      <c r="AE24" s="1618"/>
      <c r="AF24" s="1618"/>
      <c r="AG24" s="1618"/>
      <c r="AH24" s="1619"/>
    </row>
    <row r="25" spans="1:34" ht="18" customHeight="1">
      <c r="A25" s="1617"/>
      <c r="B25" s="1618"/>
      <c r="C25" s="1618"/>
      <c r="D25" s="1618"/>
      <c r="E25" s="1618"/>
      <c r="F25" s="1618"/>
      <c r="G25" s="1618"/>
      <c r="H25" s="1619"/>
      <c r="AA25" s="1617"/>
      <c r="AB25" s="1618"/>
      <c r="AC25" s="1618"/>
      <c r="AD25" s="1618"/>
      <c r="AE25" s="1618"/>
      <c r="AF25" s="1618"/>
      <c r="AG25" s="1618"/>
      <c r="AH25" s="1619"/>
    </row>
    <row r="26" spans="1:34" ht="18" customHeight="1">
      <c r="A26" s="1617"/>
      <c r="B26" s="1618"/>
      <c r="C26" s="1618"/>
      <c r="D26" s="1618"/>
      <c r="E26" s="1618"/>
      <c r="F26" s="1618"/>
      <c r="G26" s="1618"/>
      <c r="H26" s="1619"/>
      <c r="AA26" s="1617"/>
      <c r="AB26" s="1618"/>
      <c r="AC26" s="1618"/>
      <c r="AD26" s="1618"/>
      <c r="AE26" s="1618"/>
      <c r="AF26" s="1618"/>
      <c r="AG26" s="1618"/>
      <c r="AH26" s="1619"/>
    </row>
    <row r="27" spans="1:34" ht="18" customHeight="1">
      <c r="A27" s="1620"/>
      <c r="B27" s="1621"/>
      <c r="C27" s="1621"/>
      <c r="D27" s="1621"/>
      <c r="E27" s="1621"/>
      <c r="F27" s="1621"/>
      <c r="G27" s="1621"/>
      <c r="H27" s="1622"/>
      <c r="AA27" s="1620"/>
      <c r="AB27" s="1621"/>
      <c r="AC27" s="1621"/>
      <c r="AD27" s="1621"/>
      <c r="AE27" s="1621"/>
      <c r="AF27" s="1621"/>
      <c r="AG27" s="1621"/>
      <c r="AH27" s="1622"/>
    </row>
    <row r="28" spans="1:34" ht="18" customHeight="1"/>
    <row r="29" spans="1:34" ht="18" customHeight="1"/>
  </sheetData>
  <sheetProtection algorithmName="SHA-512" hashValue="BJEFYKBEGfSoWmBPNpT78fUuqJk4vkOeFF+2nqYmy1c9R0BdXNt7W4XzeDxHVj4GQehqbBlJypkfbmyts6ulpg==" saltValue="MoV1XiQaePfo65yJEp15Wg==" spinCount="100000" sheet="1" formatCells="0"/>
  <mergeCells count="14">
    <mergeCell ref="D2:F2"/>
    <mergeCell ref="A14:H27"/>
    <mergeCell ref="F4:F5"/>
    <mergeCell ref="G4:G5"/>
    <mergeCell ref="H4:H5"/>
    <mergeCell ref="G6:G9"/>
    <mergeCell ref="H6:H9"/>
    <mergeCell ref="AA14:AH27"/>
    <mergeCell ref="AD2:AF2"/>
    <mergeCell ref="AF4:AF5"/>
    <mergeCell ref="AG4:AG5"/>
    <mergeCell ref="AH4:AH5"/>
    <mergeCell ref="AG6:AG9"/>
    <mergeCell ref="AH6:AH9"/>
  </mergeCells>
  <phoneticPr fontId="65"/>
  <dataValidations count="1">
    <dataValidation type="list" allowBlank="1" showInputMessage="1" showErrorMessage="1" sqref="D2:F2 AD2:AF2" xr:uid="{00000000-0002-0000-1C00-000000000000}">
      <formula1>$M$4:$M$12</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B1:P13"/>
  <sheetViews>
    <sheetView showGridLines="0" zoomScale="90" zoomScaleNormal="90" zoomScaleSheetLayoutView="100" workbookViewId="0">
      <pane xSplit="3" ySplit="3" topLeftCell="D4" activePane="bottomRight" state="frozen"/>
      <selection sqref="A1:M1"/>
      <selection pane="topRight" sqref="A1:M1"/>
      <selection pane="bottomLeft" sqref="A1:M1"/>
      <selection pane="bottomRight" activeCell="N37" sqref="N37"/>
    </sheetView>
  </sheetViews>
  <sheetFormatPr defaultColWidth="9" defaultRowHeight="13.2"/>
  <cols>
    <col min="1" max="1" width="2.109375" style="916" customWidth="1"/>
    <col min="2" max="2" width="3.109375" style="916" customWidth="1"/>
    <col min="3" max="3" width="24.6640625" style="916" customWidth="1"/>
    <col min="4" max="4" width="10.109375" style="916" customWidth="1"/>
    <col min="5" max="13" width="3.109375" style="916" customWidth="1"/>
    <col min="14" max="14" width="75" style="916" customWidth="1"/>
    <col min="15" max="15" width="2.109375" style="916" customWidth="1"/>
    <col min="16" max="16" width="13.109375" style="916" customWidth="1"/>
    <col min="17" max="16384" width="9" style="916"/>
  </cols>
  <sheetData>
    <row r="1" spans="2:16">
      <c r="B1" s="916" t="s">
        <v>3272</v>
      </c>
    </row>
    <row r="2" spans="2:16">
      <c r="B2" s="1014" t="s">
        <v>3171</v>
      </c>
      <c r="C2" s="1016" t="s">
        <v>3172</v>
      </c>
      <c r="D2" s="1018"/>
      <c r="E2" s="1006" t="s">
        <v>3173</v>
      </c>
      <c r="F2" s="1007"/>
      <c r="G2" s="1007"/>
      <c r="H2" s="1007"/>
      <c r="I2" s="1007"/>
      <c r="J2" s="1006" t="s">
        <v>3174</v>
      </c>
      <c r="K2" s="1007"/>
      <c r="L2" s="1007"/>
      <c r="M2" s="1007"/>
      <c r="N2" s="1008" t="s">
        <v>2556</v>
      </c>
    </row>
    <row r="3" spans="2:16" ht="52.5" customHeight="1">
      <c r="B3" s="1015"/>
      <c r="C3" s="1017"/>
      <c r="D3" s="1019"/>
      <c r="E3" s="918" t="s">
        <v>3175</v>
      </c>
      <c r="F3" s="919" t="s">
        <v>3176</v>
      </c>
      <c r="G3" s="919" t="s">
        <v>3177</v>
      </c>
      <c r="H3" s="919" t="s">
        <v>3178</v>
      </c>
      <c r="I3" s="920" t="s">
        <v>3179</v>
      </c>
      <c r="J3" s="918" t="s">
        <v>2844</v>
      </c>
      <c r="K3" s="921" t="s">
        <v>2845</v>
      </c>
      <c r="L3" s="919" t="s">
        <v>2846</v>
      </c>
      <c r="M3" s="922" t="s">
        <v>3179</v>
      </c>
      <c r="N3" s="1009"/>
    </row>
    <row r="4" spans="2:16">
      <c r="B4" s="945">
        <v>1</v>
      </c>
      <c r="C4" s="924" t="s">
        <v>3180</v>
      </c>
      <c r="D4" s="925"/>
      <c r="E4" s="926" t="s">
        <v>3181</v>
      </c>
      <c r="F4" s="927" t="s">
        <v>3181</v>
      </c>
      <c r="G4" s="927" t="s">
        <v>3181</v>
      </c>
      <c r="H4" s="927" t="s">
        <v>3181</v>
      </c>
      <c r="I4" s="928" t="s">
        <v>3181</v>
      </c>
      <c r="J4" s="926" t="s">
        <v>3181</v>
      </c>
      <c r="K4" s="929" t="s">
        <v>3181</v>
      </c>
      <c r="L4" s="927" t="s">
        <v>3181</v>
      </c>
      <c r="M4" s="928" t="s">
        <v>3181</v>
      </c>
      <c r="N4" s="930"/>
    </row>
    <row r="5" spans="2:16">
      <c r="B5" s="945">
        <v>2</v>
      </c>
      <c r="C5" s="924" t="s">
        <v>3273</v>
      </c>
      <c r="D5" s="931" t="s">
        <v>3274</v>
      </c>
      <c r="E5" s="926" t="s">
        <v>3181</v>
      </c>
      <c r="F5" s="927" t="s">
        <v>3181</v>
      </c>
      <c r="G5" s="927" t="s">
        <v>3181</v>
      </c>
      <c r="H5" s="927" t="s">
        <v>3181</v>
      </c>
      <c r="I5" s="928" t="s">
        <v>3181</v>
      </c>
      <c r="J5" s="926" t="s">
        <v>3181</v>
      </c>
      <c r="K5" s="929" t="s">
        <v>3181</v>
      </c>
      <c r="L5" s="927" t="s">
        <v>3181</v>
      </c>
      <c r="M5" s="928" t="s">
        <v>3181</v>
      </c>
      <c r="N5" s="930"/>
    </row>
    <row r="6" spans="2:16">
      <c r="B6" s="945">
        <v>3</v>
      </c>
      <c r="C6" s="924" t="s">
        <v>3207</v>
      </c>
      <c r="D6" s="931" t="s">
        <v>3208</v>
      </c>
      <c r="E6" s="926" t="s">
        <v>3189</v>
      </c>
      <c r="F6" s="927" t="s">
        <v>3189</v>
      </c>
      <c r="G6" s="927" t="s">
        <v>3189</v>
      </c>
      <c r="H6" s="927" t="s">
        <v>3189</v>
      </c>
      <c r="I6" s="928" t="s">
        <v>3189</v>
      </c>
      <c r="J6" s="926" t="s">
        <v>3189</v>
      </c>
      <c r="K6" s="929" t="s">
        <v>3189</v>
      </c>
      <c r="L6" s="927" t="s">
        <v>3189</v>
      </c>
      <c r="M6" s="928" t="s">
        <v>3189</v>
      </c>
      <c r="N6" s="930" t="s">
        <v>3275</v>
      </c>
    </row>
    <row r="7" spans="2:16">
      <c r="B7" s="945">
        <v>4</v>
      </c>
      <c r="C7" s="924" t="s">
        <v>3276</v>
      </c>
      <c r="D7" s="931" t="s">
        <v>3210</v>
      </c>
      <c r="E7" s="926" t="s">
        <v>3181</v>
      </c>
      <c r="F7" s="927" t="s">
        <v>3181</v>
      </c>
      <c r="G7" s="927" t="s">
        <v>3181</v>
      </c>
      <c r="H7" s="927" t="s">
        <v>3181</v>
      </c>
      <c r="I7" s="928" t="s">
        <v>3181</v>
      </c>
      <c r="J7" s="926" t="s">
        <v>3181</v>
      </c>
      <c r="K7" s="929" t="s">
        <v>3181</v>
      </c>
      <c r="L7" s="927" t="s">
        <v>3181</v>
      </c>
      <c r="M7" s="928" t="s">
        <v>3181</v>
      </c>
      <c r="N7" s="930" t="s">
        <v>3277</v>
      </c>
    </row>
    <row r="8" spans="2:16" ht="36">
      <c r="B8" s="945">
        <v>5</v>
      </c>
      <c r="C8" s="924" t="s">
        <v>3278</v>
      </c>
      <c r="D8" s="931" t="s">
        <v>3213</v>
      </c>
      <c r="E8" s="926" t="s">
        <v>3189</v>
      </c>
      <c r="F8" s="927" t="s">
        <v>3189</v>
      </c>
      <c r="G8" s="927" t="s">
        <v>3189</v>
      </c>
      <c r="H8" s="927" t="s">
        <v>3189</v>
      </c>
      <c r="I8" s="928" t="s">
        <v>3189</v>
      </c>
      <c r="J8" s="926" t="s">
        <v>3189</v>
      </c>
      <c r="K8" s="929" t="s">
        <v>3189</v>
      </c>
      <c r="L8" s="927" t="s">
        <v>3189</v>
      </c>
      <c r="M8" s="928" t="s">
        <v>3189</v>
      </c>
      <c r="N8" s="930" t="s">
        <v>3279</v>
      </c>
    </row>
    <row r="9" spans="2:16" ht="72">
      <c r="B9" s="945">
        <v>6</v>
      </c>
      <c r="C9" s="931" t="s">
        <v>3280</v>
      </c>
      <c r="D9" s="931" t="s">
        <v>3215</v>
      </c>
      <c r="E9" s="926" t="s">
        <v>3189</v>
      </c>
      <c r="F9" s="927" t="s">
        <v>3189</v>
      </c>
      <c r="G9" s="927" t="s">
        <v>3189</v>
      </c>
      <c r="H9" s="927" t="s">
        <v>3189</v>
      </c>
      <c r="I9" s="928" t="s">
        <v>3189</v>
      </c>
      <c r="J9" s="926" t="s">
        <v>3189</v>
      </c>
      <c r="K9" s="929" t="s">
        <v>3189</v>
      </c>
      <c r="L9" s="927" t="s">
        <v>3189</v>
      </c>
      <c r="M9" s="928" t="s">
        <v>3189</v>
      </c>
      <c r="N9" s="946" t="s">
        <v>3281</v>
      </c>
    </row>
    <row r="10" spans="2:16" ht="24">
      <c r="B10" s="945">
        <v>7</v>
      </c>
      <c r="C10" s="931" t="s">
        <v>3269</v>
      </c>
      <c r="D10" s="931"/>
      <c r="E10" s="926" t="s">
        <v>3181</v>
      </c>
      <c r="F10" s="927" t="s">
        <v>3181</v>
      </c>
      <c r="G10" s="927" t="s">
        <v>3181</v>
      </c>
      <c r="H10" s="927" t="s">
        <v>3181</v>
      </c>
      <c r="I10" s="928" t="s">
        <v>3181</v>
      </c>
      <c r="J10" s="926" t="s">
        <v>3181</v>
      </c>
      <c r="K10" s="929" t="s">
        <v>3181</v>
      </c>
      <c r="L10" s="927" t="s">
        <v>3181</v>
      </c>
      <c r="M10" s="928" t="s">
        <v>3181</v>
      </c>
      <c r="N10" s="930" t="s">
        <v>3468</v>
      </c>
      <c r="P10" s="947"/>
    </row>
    <row r="11" spans="2:16" ht="24">
      <c r="B11" s="945">
        <v>8</v>
      </c>
      <c r="C11" s="931" t="s">
        <v>3270</v>
      </c>
      <c r="D11" s="931" t="s">
        <v>3217</v>
      </c>
      <c r="E11" s="926" t="s">
        <v>3189</v>
      </c>
      <c r="F11" s="927" t="s">
        <v>3189</v>
      </c>
      <c r="G11" s="927" t="s">
        <v>3189</v>
      </c>
      <c r="H11" s="927" t="s">
        <v>3189</v>
      </c>
      <c r="I11" s="928" t="s">
        <v>3189</v>
      </c>
      <c r="J11" s="926" t="s">
        <v>3189</v>
      </c>
      <c r="K11" s="929" t="s">
        <v>3189</v>
      </c>
      <c r="L11" s="927" t="s">
        <v>3189</v>
      </c>
      <c r="M11" s="928" t="s">
        <v>3189</v>
      </c>
      <c r="N11" s="930" t="s">
        <v>3282</v>
      </c>
    </row>
    <row r="13" spans="2:16" ht="18" customHeight="1"/>
  </sheetData>
  <sheetProtection algorithmName="SHA-512" hashValue="AmeLrD3HtrUwQFklVSk9Azg6vVuqwDOg6KYPPDJyOzu7WZILWSG0WfstMO7PiYRhu1yVZdzc5eML2rEc3jxzjg==" saltValue="YNDNTMlYINaKgWhLiZiSQg==" spinCount="100000" sheet="1" objects="1" scenarios="1" formatCells="0" formatColumns="0" formatRows="0" insertColumns="0" insertRows="0" insertHyperlinks="0" deleteColumns="0" deleteRows="0" sort="0" autoFilter="0"/>
  <mergeCells count="6">
    <mergeCell ref="N2:N3"/>
    <mergeCell ref="B2:B3"/>
    <mergeCell ref="C2:C3"/>
    <mergeCell ref="D2:D3"/>
    <mergeCell ref="E2:I2"/>
    <mergeCell ref="J2:M2"/>
  </mergeCells>
  <phoneticPr fontId="65"/>
  <printOptions horizontalCentered="1"/>
  <pageMargins left="0.31496062992125984" right="0.31496062992125984" top="0.74803149606299213" bottom="0.74803149606299213" header="0.31496062992125984" footer="0.31496062992125984"/>
  <pageSetup paperSize="9" scale="85" fitToHeight="0" orientation="landscape" cellComments="asDisplayed"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L45"/>
  <sheetViews>
    <sheetView showGridLines="0" showZeros="0" view="pageBreakPreview" zoomScaleNormal="100" zoomScaleSheetLayoutView="100" workbookViewId="0">
      <selection activeCell="AE7" sqref="AE7"/>
    </sheetView>
  </sheetViews>
  <sheetFormatPr defaultColWidth="8.88671875" defaultRowHeight="10.8"/>
  <cols>
    <col min="1" max="1" width="2.109375" style="422" customWidth="1"/>
    <col min="2" max="2" width="4.44140625" style="422" customWidth="1"/>
    <col min="3" max="9" width="10.5546875" style="422" customWidth="1"/>
    <col min="10" max="11" width="4.109375" style="422" customWidth="1"/>
    <col min="12" max="12" width="8.88671875" style="422"/>
    <col min="13" max="13" width="8.88671875" style="422" hidden="1" customWidth="1"/>
    <col min="14" max="14" width="15.77734375" style="653" hidden="1" customWidth="1"/>
    <col min="15" max="15" width="18.109375" style="653" hidden="1" customWidth="1"/>
    <col min="16" max="16" width="16.44140625" style="653" hidden="1" customWidth="1"/>
    <col min="17" max="17" width="15.21875" style="653" hidden="1" customWidth="1"/>
    <col min="18" max="18" width="9.5546875" style="653" hidden="1" customWidth="1"/>
    <col min="19" max="22" width="8.88671875" style="653" hidden="1" customWidth="1"/>
    <col min="23" max="25" width="0" style="653" hidden="1" customWidth="1"/>
    <col min="26" max="26" width="8.88671875" style="653"/>
    <col min="27" max="27" width="2.109375" style="422" customWidth="1"/>
    <col min="28" max="28" width="4.44140625" style="422" customWidth="1"/>
    <col min="29" max="35" width="10.5546875" style="422" customWidth="1"/>
    <col min="36" max="37" width="4.109375" style="422" customWidth="1"/>
    <col min="38" max="38" width="8.88671875" style="653"/>
    <col min="39" max="16384" width="8.88671875" style="422"/>
  </cols>
  <sheetData>
    <row r="1" spans="2:37" ht="10.199999999999999" customHeight="1" thickBot="1"/>
    <row r="2" spans="2:37" ht="13.8" thickBot="1">
      <c r="C2" s="348" t="s">
        <v>3131</v>
      </c>
      <c r="D2" s="348"/>
      <c r="F2" s="1664" t="str">
        <f>共通様式_全体!D2</f>
        <v>交付申請（実施要綱第５条一項ア～コ）</v>
      </c>
      <c r="G2" s="1665"/>
      <c r="N2" s="774" t="s">
        <v>2842</v>
      </c>
      <c r="O2" s="775">
        <f>基本情報!E2</f>
        <v>0</v>
      </c>
      <c r="AC2" s="348" t="s">
        <v>3131</v>
      </c>
      <c r="AD2" s="348"/>
      <c r="AF2" s="1664" t="str">
        <f>共通様式_全体!AD2</f>
        <v>交付申請（実施要綱第５条一項ア～コ）</v>
      </c>
      <c r="AG2" s="1665"/>
    </row>
    <row r="3" spans="2:37" ht="9" customHeight="1"/>
    <row r="4" spans="2:37" ht="13.2">
      <c r="C4" s="348" t="s">
        <v>2536</v>
      </c>
      <c r="AC4" s="348" t="s">
        <v>2536</v>
      </c>
    </row>
    <row r="5" spans="2:37" ht="13.2">
      <c r="N5" s="1676" t="s">
        <v>2537</v>
      </c>
      <c r="O5" s="1667"/>
      <c r="P5" s="658" t="s">
        <v>2538</v>
      </c>
      <c r="Q5" s="658" t="s">
        <v>2539</v>
      </c>
    </row>
    <row r="6" spans="2:37" ht="26.4" customHeight="1">
      <c r="B6" s="1666" t="s">
        <v>2522</v>
      </c>
      <c r="C6" s="1667"/>
      <c r="D6" s="728" t="s">
        <v>2540</v>
      </c>
      <c r="E6" s="1628" t="s">
        <v>2541</v>
      </c>
      <c r="F6" s="1668"/>
      <c r="G6" s="1669"/>
      <c r="H6" s="659" t="s">
        <v>2542</v>
      </c>
      <c r="I6" s="660"/>
      <c r="J6" s="660"/>
      <c r="N6" s="658"/>
      <c r="O6" s="658" t="s">
        <v>2543</v>
      </c>
      <c r="P6" s="658" t="s">
        <v>2543</v>
      </c>
      <c r="Q6" s="658"/>
      <c r="AB6" s="1666" t="s">
        <v>2522</v>
      </c>
      <c r="AC6" s="1667"/>
      <c r="AD6" s="728" t="s">
        <v>2540</v>
      </c>
      <c r="AE6" s="1628" t="s">
        <v>2541</v>
      </c>
      <c r="AF6" s="1668"/>
      <c r="AG6" s="1669"/>
      <c r="AH6" s="659" t="s">
        <v>2542</v>
      </c>
      <c r="AI6" s="660"/>
      <c r="AJ6" s="660"/>
    </row>
    <row r="7" spans="2:37" ht="13.2">
      <c r="B7" s="1670" t="s">
        <v>2544</v>
      </c>
      <c r="C7" s="1671"/>
      <c r="D7" s="887"/>
      <c r="E7" s="661" t="s">
        <v>2543</v>
      </c>
      <c r="F7" s="885" t="str">
        <f>IF(D7="","",(IF(E7=O7,N7,N8)))</f>
        <v/>
      </c>
      <c r="G7" s="885" t="str">
        <f>IF(D7="","",(IF(E7=O7,Q7,Q8)))</f>
        <v/>
      </c>
      <c r="H7" s="661" t="s">
        <v>2543</v>
      </c>
      <c r="I7" s="660"/>
      <c r="J7" s="660"/>
      <c r="N7" s="662" t="s">
        <v>2546</v>
      </c>
      <c r="O7" s="658" t="s">
        <v>2547</v>
      </c>
      <c r="P7" s="658" t="s">
        <v>2548</v>
      </c>
      <c r="Q7" s="662" t="s">
        <v>2549</v>
      </c>
      <c r="AB7" s="1670" t="s">
        <v>2544</v>
      </c>
      <c r="AC7" s="1671"/>
      <c r="AD7" s="967">
        <v>50</v>
      </c>
      <c r="AE7" s="661" t="s">
        <v>3324</v>
      </c>
      <c r="AF7" s="885" t="s">
        <v>3386</v>
      </c>
      <c r="AG7" s="885" t="s">
        <v>3387</v>
      </c>
      <c r="AH7" s="661" t="s">
        <v>2545</v>
      </c>
      <c r="AI7" s="660"/>
      <c r="AJ7" s="660"/>
    </row>
    <row r="8" spans="2:37">
      <c r="C8" s="660"/>
      <c r="D8" s="660"/>
      <c r="E8" s="660"/>
      <c r="F8" s="660"/>
      <c r="G8" s="660"/>
      <c r="H8" s="660"/>
      <c r="I8" s="660"/>
      <c r="J8" s="660"/>
      <c r="N8" s="662" t="s">
        <v>2550</v>
      </c>
      <c r="O8" s="658" t="s">
        <v>2551</v>
      </c>
      <c r="P8" s="658" t="s">
        <v>2545</v>
      </c>
      <c r="Q8" s="662" t="s">
        <v>2552</v>
      </c>
      <c r="AC8" s="660"/>
      <c r="AD8" s="660"/>
      <c r="AE8" s="660"/>
      <c r="AF8" s="660"/>
      <c r="AG8" s="660"/>
      <c r="AH8" s="660"/>
      <c r="AI8" s="660"/>
      <c r="AJ8" s="660"/>
    </row>
    <row r="9" spans="2:37" ht="10.8" customHeight="1">
      <c r="B9" s="663" t="s">
        <v>2553</v>
      </c>
      <c r="C9" s="664"/>
      <c r="D9" s="664"/>
      <c r="E9" s="665"/>
      <c r="F9" s="666" t="s">
        <v>2554</v>
      </c>
      <c r="G9" s="663" t="s">
        <v>2555</v>
      </c>
      <c r="H9" s="664"/>
      <c r="I9" s="663"/>
      <c r="J9" s="1672" t="s">
        <v>2556</v>
      </c>
      <c r="K9" s="1673"/>
      <c r="AB9" s="663" t="s">
        <v>2553</v>
      </c>
      <c r="AC9" s="664"/>
      <c r="AD9" s="664"/>
      <c r="AE9" s="665"/>
      <c r="AF9" s="666" t="s">
        <v>2554</v>
      </c>
      <c r="AG9" s="663" t="s">
        <v>2555</v>
      </c>
      <c r="AH9" s="664"/>
      <c r="AI9" s="663"/>
      <c r="AJ9" s="1672" t="s">
        <v>2556</v>
      </c>
      <c r="AK9" s="1673"/>
    </row>
    <row r="10" spans="2:37" ht="30" customHeight="1">
      <c r="B10" s="667" t="s">
        <v>2557</v>
      </c>
      <c r="C10" s="667"/>
      <c r="D10" s="667" t="s">
        <v>2528</v>
      </c>
      <c r="E10" s="667"/>
      <c r="F10" s="837" t="s">
        <v>2530</v>
      </c>
      <c r="G10" s="776" t="s">
        <v>2519</v>
      </c>
      <c r="H10" s="886" t="s">
        <v>2520</v>
      </c>
      <c r="I10" s="669" t="str">
        <f>IFERROR((VLOOKUP(F2,N30:S33,5,FALSE)),"")</f>
        <v>都助成
交付申請額</v>
      </c>
      <c r="J10" s="1674"/>
      <c r="K10" s="1675"/>
      <c r="M10" s="649" t="s">
        <v>2545</v>
      </c>
      <c r="N10" s="658" t="s">
        <v>2547</v>
      </c>
      <c r="O10" s="670">
        <v>0.66666666666600005</v>
      </c>
      <c r="P10" s="662">
        <v>200000</v>
      </c>
      <c r="Q10" s="662">
        <v>100000000</v>
      </c>
      <c r="R10" s="658" t="s">
        <v>2558</v>
      </c>
      <c r="S10" s="658" t="s">
        <v>2559</v>
      </c>
      <c r="AB10" s="667" t="s">
        <v>2557</v>
      </c>
      <c r="AC10" s="667"/>
      <c r="AD10" s="667" t="s">
        <v>2528</v>
      </c>
      <c r="AE10" s="667"/>
      <c r="AF10" s="837" t="s">
        <v>2530</v>
      </c>
      <c r="AG10" s="776" t="s">
        <v>2519</v>
      </c>
      <c r="AH10" s="886" t="s">
        <v>2520</v>
      </c>
      <c r="AI10" s="669" t="str">
        <f>IFERROR((VLOOKUP(AF2,AN30:AS33,5,FALSE)),"")</f>
        <v/>
      </c>
      <c r="AJ10" s="1674"/>
      <c r="AK10" s="1675"/>
    </row>
    <row r="11" spans="2:37" ht="22.05" customHeight="1">
      <c r="B11" s="666" t="s">
        <v>2515</v>
      </c>
      <c r="C11" s="666" t="s">
        <v>2560</v>
      </c>
      <c r="D11" s="671" t="s">
        <v>2561</v>
      </c>
      <c r="E11" s="666" t="s">
        <v>2562</v>
      </c>
      <c r="F11" s="666" t="s">
        <v>2562</v>
      </c>
      <c r="G11" s="666" t="s">
        <v>2562</v>
      </c>
      <c r="H11" s="672" t="s">
        <v>2562</v>
      </c>
      <c r="I11" s="672" t="s">
        <v>2562</v>
      </c>
      <c r="J11" s="1661"/>
      <c r="K11" s="1662"/>
      <c r="M11" s="649" t="s">
        <v>2545</v>
      </c>
      <c r="N11" s="658" t="s">
        <v>2551</v>
      </c>
      <c r="O11" s="673">
        <v>0.5</v>
      </c>
      <c r="P11" s="662">
        <v>150000</v>
      </c>
      <c r="Q11" s="662">
        <v>75000000</v>
      </c>
      <c r="R11" s="658" t="s">
        <v>2559</v>
      </c>
      <c r="S11" s="658" t="s">
        <v>2563</v>
      </c>
      <c r="AB11" s="666" t="s">
        <v>2515</v>
      </c>
      <c r="AC11" s="666" t="s">
        <v>2560</v>
      </c>
      <c r="AD11" s="671" t="s">
        <v>2561</v>
      </c>
      <c r="AE11" s="666" t="s">
        <v>2562</v>
      </c>
      <c r="AF11" s="666" t="s">
        <v>2562</v>
      </c>
      <c r="AG11" s="666" t="s">
        <v>2562</v>
      </c>
      <c r="AH11" s="672" t="s">
        <v>2562</v>
      </c>
      <c r="AI11" s="672" t="s">
        <v>2562</v>
      </c>
      <c r="AJ11" s="1661"/>
      <c r="AK11" s="1662"/>
    </row>
    <row r="12" spans="2:37" ht="18" customHeight="1">
      <c r="B12" s="1663" t="s">
        <v>2564</v>
      </c>
      <c r="C12" s="693"/>
      <c r="D12" s="693"/>
      <c r="E12" s="694"/>
      <c r="F12" s="694"/>
      <c r="G12" s="694"/>
      <c r="H12" s="893">
        <f>G12-F12</f>
        <v>0</v>
      </c>
      <c r="I12" s="893">
        <f>(H12*$S$14)/$R$14</f>
        <v>0</v>
      </c>
      <c r="J12" s="1639"/>
      <c r="K12" s="1640"/>
      <c r="M12" s="649"/>
      <c r="N12" s="658"/>
      <c r="O12" s="670"/>
      <c r="P12" s="662"/>
      <c r="Q12" s="662"/>
      <c r="R12" s="658"/>
      <c r="S12" s="658"/>
      <c r="T12" s="422"/>
      <c r="AB12" s="1663" t="s">
        <v>2564</v>
      </c>
      <c r="AC12" s="960" t="s">
        <v>3376</v>
      </c>
      <c r="AD12" s="960" t="s">
        <v>3377</v>
      </c>
      <c r="AE12" s="961">
        <v>500000</v>
      </c>
      <c r="AF12" s="961"/>
      <c r="AG12" s="961">
        <v>500000</v>
      </c>
      <c r="AH12" s="893">
        <f>AG12-AF12</f>
        <v>500000</v>
      </c>
      <c r="AI12" s="893">
        <f>(AH12*$S$14)/$R$14</f>
        <v>250000</v>
      </c>
      <c r="AJ12" s="1639"/>
      <c r="AK12" s="1640"/>
    </row>
    <row r="13" spans="2:37" ht="18" customHeight="1" thickBot="1">
      <c r="B13" s="1638"/>
      <c r="C13" s="693"/>
      <c r="D13" s="693"/>
      <c r="E13" s="892"/>
      <c r="F13" s="892"/>
      <c r="G13" s="892"/>
      <c r="H13" s="893">
        <f>G13-F13</f>
        <v>0</v>
      </c>
      <c r="I13" s="893">
        <f>(H13*$S$14)/$R$14</f>
        <v>0</v>
      </c>
      <c r="J13" s="1639"/>
      <c r="K13" s="1640"/>
      <c r="M13" s="649"/>
      <c r="N13" s="674"/>
      <c r="O13" s="675"/>
      <c r="P13" s="676"/>
      <c r="Q13" s="676"/>
      <c r="R13" s="674"/>
      <c r="S13" s="674"/>
      <c r="AB13" s="1638"/>
      <c r="AC13" s="956"/>
      <c r="AD13" s="956"/>
      <c r="AE13" s="957"/>
      <c r="AF13" s="957"/>
      <c r="AG13" s="957"/>
      <c r="AH13" s="893">
        <f>AG13-AF13</f>
        <v>0</v>
      </c>
      <c r="AI13" s="893">
        <f>(AH13*$S$14)/$R$14</f>
        <v>0</v>
      </c>
      <c r="AJ13" s="1639"/>
      <c r="AK13" s="1640"/>
    </row>
    <row r="14" spans="2:37" ht="18" customHeight="1" thickBot="1">
      <c r="B14" s="1638"/>
      <c r="C14" s="696"/>
      <c r="D14" s="696"/>
      <c r="E14" s="895"/>
      <c r="F14" s="895"/>
      <c r="G14" s="895"/>
      <c r="H14" s="896">
        <f t="shared" ref="H14" si="0">G14-F14</f>
        <v>0</v>
      </c>
      <c r="I14" s="893">
        <f>(H14*$S$14)/$R$14</f>
        <v>0</v>
      </c>
      <c r="J14" s="1639"/>
      <c r="K14" s="1640"/>
      <c r="N14" s="677" t="str">
        <f>E7</f>
        <v>選択してください</v>
      </c>
      <c r="O14" s="678">
        <f>IF($N$14="2/3",O10,O11)</f>
        <v>0.5</v>
      </c>
      <c r="P14" s="679">
        <f>IF($N$14="2/3",P10,P11)</f>
        <v>150000</v>
      </c>
      <c r="Q14" s="680">
        <f>IF($N$14="2/3",Q10,Q11)</f>
        <v>75000000</v>
      </c>
      <c r="R14" s="680" t="str">
        <f>IF($N$14="2/3",R10,R11)</f>
        <v>2</v>
      </c>
      <c r="S14" s="680" t="str">
        <f>IF($N$14="2/3",S10,S11)</f>
        <v>1</v>
      </c>
      <c r="T14" s="422" t="s">
        <v>2565</v>
      </c>
      <c r="AB14" s="1638"/>
      <c r="AC14" s="958"/>
      <c r="AD14" s="958"/>
      <c r="AE14" s="959"/>
      <c r="AF14" s="959"/>
      <c r="AG14" s="959"/>
      <c r="AH14" s="896">
        <f t="shared" ref="AH14" si="1">AG14-AF14</f>
        <v>0</v>
      </c>
      <c r="AI14" s="893">
        <f>(AH14*$S$14)/$R$14</f>
        <v>0</v>
      </c>
      <c r="AJ14" s="1639"/>
      <c r="AK14" s="1640"/>
    </row>
    <row r="15" spans="2:37" ht="18" customHeight="1" thickBot="1">
      <c r="B15" s="1641" t="s">
        <v>2566</v>
      </c>
      <c r="C15" s="1642"/>
      <c r="D15" s="764"/>
      <c r="E15" s="897">
        <f>SUM(E12:E14)</f>
        <v>0</v>
      </c>
      <c r="F15" s="897">
        <f t="shared" ref="F15" si="2">SUM(F12:F14)</f>
        <v>0</v>
      </c>
      <c r="G15" s="897">
        <f>SUM(G12:G14)</f>
        <v>0</v>
      </c>
      <c r="H15" s="897">
        <f>SUM(H12:H14)</f>
        <v>0</v>
      </c>
      <c r="I15" s="898">
        <f>SUM(I12:I14)</f>
        <v>0</v>
      </c>
      <c r="J15" s="1643"/>
      <c r="K15" s="1640"/>
      <c r="AB15" s="1641" t="s">
        <v>2566</v>
      </c>
      <c r="AC15" s="1642"/>
      <c r="AD15" s="764"/>
      <c r="AE15" s="897">
        <f>SUM(AE12:AE14)</f>
        <v>500000</v>
      </c>
      <c r="AF15" s="897">
        <f t="shared" ref="AF15" si="3">SUM(AF12:AF14)</f>
        <v>0</v>
      </c>
      <c r="AG15" s="897">
        <f>SUM(AG12:AG14)</f>
        <v>500000</v>
      </c>
      <c r="AH15" s="897">
        <f>SUM(AH12:AH14)</f>
        <v>500000</v>
      </c>
      <c r="AI15" s="898">
        <f>SUM(AI12:AI14)</f>
        <v>250000</v>
      </c>
      <c r="AJ15" s="1643"/>
      <c r="AK15" s="1640"/>
    </row>
    <row r="16" spans="2:37" ht="18" customHeight="1" thickTop="1">
      <c r="B16" s="1638" t="s">
        <v>2567</v>
      </c>
      <c r="C16" s="699"/>
      <c r="D16" s="699"/>
      <c r="E16" s="700"/>
      <c r="F16" s="700"/>
      <c r="G16" s="700"/>
      <c r="H16" s="890">
        <f>G16-F16</f>
        <v>0</v>
      </c>
      <c r="I16" s="890">
        <f>(H16*$S$14)/$R$14</f>
        <v>0</v>
      </c>
      <c r="J16" s="1639"/>
      <c r="K16" s="1640"/>
      <c r="N16" s="681" t="s">
        <v>2568</v>
      </c>
      <c r="O16" s="682"/>
      <c r="P16" s="422"/>
      <c r="Q16" s="649" t="s">
        <v>2569</v>
      </c>
      <c r="R16" s="656">
        <f>G40</f>
        <v>0</v>
      </c>
      <c r="S16" s="422"/>
      <c r="AB16" s="1638" t="s">
        <v>2567</v>
      </c>
      <c r="AC16" s="964" t="s">
        <v>3378</v>
      </c>
      <c r="AD16" s="964" t="s">
        <v>3379</v>
      </c>
      <c r="AE16" s="965">
        <v>5000000</v>
      </c>
      <c r="AF16" s="965"/>
      <c r="AG16" s="965">
        <v>5000000</v>
      </c>
      <c r="AH16" s="890">
        <f>AG16-AF16</f>
        <v>5000000</v>
      </c>
      <c r="AI16" s="890">
        <f>(AH16*$S$14)/$R$14</f>
        <v>2500000</v>
      </c>
      <c r="AJ16" s="1639"/>
      <c r="AK16" s="1640"/>
    </row>
    <row r="17" spans="2:37" ht="18" customHeight="1">
      <c r="B17" s="1638"/>
      <c r="C17" s="693"/>
      <c r="D17" s="693"/>
      <c r="E17" s="694"/>
      <c r="F17" s="694"/>
      <c r="G17" s="694"/>
      <c r="H17" s="893">
        <f t="shared" ref="H17:H25" si="4">G17-F17</f>
        <v>0</v>
      </c>
      <c r="I17" s="893">
        <f t="shared" ref="I17:I25" si="5">(H17*$S$14)/$R$14</f>
        <v>0</v>
      </c>
      <c r="J17" s="1639"/>
      <c r="K17" s="1640"/>
      <c r="N17" s="683" t="s">
        <v>2570</v>
      </c>
      <c r="O17" s="684" t="e">
        <f>IF(D7&lt;1,ROUNDDOWN(D7,1)*P14*R18,ROUNDDOWN(D7,0)*P14*R18)</f>
        <v>#DIV/0!</v>
      </c>
      <c r="P17" s="422" t="s">
        <v>2565</v>
      </c>
      <c r="Q17" s="649" t="s">
        <v>2571</v>
      </c>
      <c r="R17" s="656">
        <f>H40</f>
        <v>0</v>
      </c>
      <c r="S17" s="422"/>
      <c r="AB17" s="1638"/>
      <c r="AC17" s="960" t="s">
        <v>3378</v>
      </c>
      <c r="AD17" s="960" t="s">
        <v>3380</v>
      </c>
      <c r="AE17" s="961">
        <v>2000000</v>
      </c>
      <c r="AF17" s="961"/>
      <c r="AG17" s="961">
        <v>2000000</v>
      </c>
      <c r="AH17" s="893">
        <f t="shared" ref="AH17:AH25" si="6">AG17-AF17</f>
        <v>2000000</v>
      </c>
      <c r="AI17" s="893">
        <f t="shared" ref="AI17:AI25" si="7">(AH17*$S$14)/$R$14</f>
        <v>1000000</v>
      </c>
      <c r="AJ17" s="1639"/>
      <c r="AK17" s="1640"/>
    </row>
    <row r="18" spans="2:37" ht="18" customHeight="1">
      <c r="B18" s="1638"/>
      <c r="C18" s="693"/>
      <c r="D18" s="693"/>
      <c r="E18" s="694"/>
      <c r="F18" s="694"/>
      <c r="G18" s="694"/>
      <c r="H18" s="893">
        <f t="shared" si="4"/>
        <v>0</v>
      </c>
      <c r="I18" s="893">
        <f t="shared" si="5"/>
        <v>0</v>
      </c>
      <c r="J18" s="1639"/>
      <c r="K18" s="1640"/>
      <c r="N18" s="683" t="s">
        <v>2572</v>
      </c>
      <c r="O18" s="685">
        <f>Q14</f>
        <v>75000000</v>
      </c>
      <c r="P18" s="422" t="s">
        <v>2565</v>
      </c>
      <c r="Q18" s="649" t="s">
        <v>2573</v>
      </c>
      <c r="R18" s="649" t="e">
        <f>R17/R16</f>
        <v>#DIV/0!</v>
      </c>
      <c r="S18" s="422"/>
      <c r="AB18" s="1638"/>
      <c r="AC18" s="960" t="s">
        <v>3381</v>
      </c>
      <c r="AD18" s="960" t="s">
        <v>3382</v>
      </c>
      <c r="AE18" s="961">
        <v>2000000</v>
      </c>
      <c r="AF18" s="961"/>
      <c r="AG18" s="961">
        <v>2000000</v>
      </c>
      <c r="AH18" s="893">
        <f t="shared" si="6"/>
        <v>2000000</v>
      </c>
      <c r="AI18" s="893">
        <f t="shared" si="7"/>
        <v>1000000</v>
      </c>
      <c r="AJ18" s="1639"/>
      <c r="AK18" s="1640"/>
    </row>
    <row r="19" spans="2:37" ht="18" customHeight="1">
      <c r="B19" s="1638"/>
      <c r="C19" s="693"/>
      <c r="D19" s="693"/>
      <c r="E19" s="892"/>
      <c r="F19" s="892"/>
      <c r="G19" s="892"/>
      <c r="H19" s="893">
        <f t="shared" si="4"/>
        <v>0</v>
      </c>
      <c r="I19" s="893">
        <f t="shared" si="5"/>
        <v>0</v>
      </c>
      <c r="J19" s="1639"/>
      <c r="K19" s="1640"/>
      <c r="N19" s="686" t="s">
        <v>2574</v>
      </c>
      <c r="O19" s="687">
        <f>IF(U30="1",(ROUNDDOWN(I41,-3)),I40)</f>
        <v>0</v>
      </c>
      <c r="P19" s="422" t="s">
        <v>2565</v>
      </c>
      <c r="Q19" s="422"/>
      <c r="R19" s="422"/>
      <c r="S19" s="422"/>
      <c r="AB19" s="1638"/>
      <c r="AC19" s="693"/>
      <c r="AD19" s="693"/>
      <c r="AE19" s="892"/>
      <c r="AF19" s="892"/>
      <c r="AG19" s="892"/>
      <c r="AH19" s="893">
        <f t="shared" si="6"/>
        <v>0</v>
      </c>
      <c r="AI19" s="893">
        <f t="shared" si="7"/>
        <v>0</v>
      </c>
      <c r="AJ19" s="1639"/>
      <c r="AK19" s="1640"/>
    </row>
    <row r="20" spans="2:37" ht="18" customHeight="1">
      <c r="B20" s="1638"/>
      <c r="C20" s="693"/>
      <c r="D20" s="693"/>
      <c r="E20" s="892"/>
      <c r="F20" s="892"/>
      <c r="G20" s="892"/>
      <c r="H20" s="893">
        <f t="shared" si="4"/>
        <v>0</v>
      </c>
      <c r="I20" s="893">
        <f t="shared" si="5"/>
        <v>0</v>
      </c>
      <c r="J20" s="1639"/>
      <c r="K20" s="1640"/>
      <c r="N20" s="949" t="s">
        <v>2527</v>
      </c>
      <c r="O20" s="950" t="e">
        <f>IF(U30="1",O19,(ROUNDDOWN(MIN(O17:O19),-3)))</f>
        <v>#DIV/0!</v>
      </c>
      <c r="P20" s="422" t="s">
        <v>2565</v>
      </c>
      <c r="Q20" s="690"/>
      <c r="R20" s="422"/>
      <c r="S20" s="422"/>
      <c r="AB20" s="1638"/>
      <c r="AC20" s="693"/>
      <c r="AD20" s="693"/>
      <c r="AE20" s="892"/>
      <c r="AF20" s="892"/>
      <c r="AG20" s="892"/>
      <c r="AH20" s="893">
        <f t="shared" si="6"/>
        <v>0</v>
      </c>
      <c r="AI20" s="893">
        <f t="shared" si="7"/>
        <v>0</v>
      </c>
      <c r="AJ20" s="1639"/>
      <c r="AK20" s="1640"/>
    </row>
    <row r="21" spans="2:37" ht="18" customHeight="1">
      <c r="B21" s="1638"/>
      <c r="C21" s="693"/>
      <c r="D21" s="693"/>
      <c r="E21" s="892"/>
      <c r="F21" s="892"/>
      <c r="G21" s="892"/>
      <c r="H21" s="893">
        <f t="shared" si="4"/>
        <v>0</v>
      </c>
      <c r="I21" s="893">
        <f t="shared" si="5"/>
        <v>0</v>
      </c>
      <c r="J21" s="1639"/>
      <c r="K21" s="1640"/>
      <c r="N21" s="649" t="s">
        <v>3320</v>
      </c>
      <c r="O21" s="951" t="e">
        <f>IF(U30="1",100000000,O17)</f>
        <v>#DIV/0!</v>
      </c>
      <c r="P21" s="649" t="s">
        <v>3325</v>
      </c>
      <c r="Q21" s="662" t="e">
        <f>MIN(O17:O18)</f>
        <v>#DIV/0!</v>
      </c>
      <c r="R21" s="422"/>
      <c r="S21" s="422"/>
      <c r="AB21" s="1638"/>
      <c r="AC21" s="693"/>
      <c r="AD21" s="693"/>
      <c r="AE21" s="892"/>
      <c r="AF21" s="892"/>
      <c r="AG21" s="892"/>
      <c r="AH21" s="893">
        <f t="shared" si="6"/>
        <v>0</v>
      </c>
      <c r="AI21" s="893">
        <f t="shared" si="7"/>
        <v>0</v>
      </c>
      <c r="AJ21" s="1639"/>
      <c r="AK21" s="1640"/>
    </row>
    <row r="22" spans="2:37" ht="18" customHeight="1">
      <c r="B22" s="1638"/>
      <c r="C22" s="693"/>
      <c r="D22" s="693"/>
      <c r="E22" s="892"/>
      <c r="F22" s="892"/>
      <c r="G22" s="892"/>
      <c r="H22" s="893">
        <f t="shared" si="4"/>
        <v>0</v>
      </c>
      <c r="I22" s="893">
        <f t="shared" si="5"/>
        <v>0</v>
      </c>
      <c r="J22" s="1639"/>
      <c r="K22" s="1640"/>
      <c r="N22" s="422" t="s">
        <v>2575</v>
      </c>
      <c r="O22" s="691"/>
      <c r="P22" s="422"/>
      <c r="Q22" s="422"/>
      <c r="R22" s="422"/>
      <c r="S22" s="422"/>
      <c r="AB22" s="1638"/>
      <c r="AC22" s="693"/>
      <c r="AD22" s="693"/>
      <c r="AE22" s="892"/>
      <c r="AF22" s="892"/>
      <c r="AG22" s="892"/>
      <c r="AH22" s="893">
        <f t="shared" si="6"/>
        <v>0</v>
      </c>
      <c r="AI22" s="893">
        <f t="shared" si="7"/>
        <v>0</v>
      </c>
      <c r="AJ22" s="1639"/>
      <c r="AK22" s="1640"/>
    </row>
    <row r="23" spans="2:37" ht="18" customHeight="1">
      <c r="B23" s="1638"/>
      <c r="C23" s="693"/>
      <c r="D23" s="693"/>
      <c r="E23" s="892"/>
      <c r="F23" s="892"/>
      <c r="G23" s="892"/>
      <c r="H23" s="893">
        <f t="shared" si="4"/>
        <v>0</v>
      </c>
      <c r="I23" s="893">
        <f t="shared" si="5"/>
        <v>0</v>
      </c>
      <c r="J23" s="1639"/>
      <c r="K23" s="1640"/>
      <c r="N23" s="422" t="s">
        <v>2517</v>
      </c>
      <c r="O23" s="422"/>
      <c r="P23" s="422"/>
      <c r="Q23" s="422"/>
      <c r="R23" s="422"/>
      <c r="S23" s="422"/>
      <c r="AB23" s="1638"/>
      <c r="AC23" s="693"/>
      <c r="AD23" s="693"/>
      <c r="AE23" s="892"/>
      <c r="AF23" s="892"/>
      <c r="AG23" s="892"/>
      <c r="AH23" s="893">
        <f t="shared" si="6"/>
        <v>0</v>
      </c>
      <c r="AI23" s="893">
        <f t="shared" si="7"/>
        <v>0</v>
      </c>
      <c r="AJ23" s="1639"/>
      <c r="AK23" s="1640"/>
    </row>
    <row r="24" spans="2:37" ht="18" customHeight="1">
      <c r="B24" s="1638"/>
      <c r="C24" s="693"/>
      <c r="D24" s="693"/>
      <c r="E24" s="892"/>
      <c r="F24" s="892"/>
      <c r="G24" s="892"/>
      <c r="H24" s="893">
        <f t="shared" si="4"/>
        <v>0</v>
      </c>
      <c r="I24" s="893">
        <f t="shared" si="5"/>
        <v>0</v>
      </c>
      <c r="J24" s="1639"/>
      <c r="K24" s="1640"/>
      <c r="N24" s="649" t="s">
        <v>2514</v>
      </c>
      <c r="O24" s="649"/>
      <c r="P24" s="649"/>
      <c r="Q24" s="649"/>
      <c r="R24" s="422"/>
      <c r="S24" s="422"/>
      <c r="AB24" s="1638"/>
      <c r="AC24" s="693"/>
      <c r="AD24" s="693"/>
      <c r="AE24" s="892"/>
      <c r="AF24" s="892"/>
      <c r="AG24" s="892"/>
      <c r="AH24" s="893">
        <f t="shared" si="6"/>
        <v>0</v>
      </c>
      <c r="AI24" s="893">
        <f t="shared" si="7"/>
        <v>0</v>
      </c>
      <c r="AJ24" s="1639"/>
      <c r="AK24" s="1640"/>
    </row>
    <row r="25" spans="2:37" ht="18" customHeight="1" thickBot="1">
      <c r="B25" s="1638"/>
      <c r="C25" s="696"/>
      <c r="D25" s="696"/>
      <c r="E25" s="895"/>
      <c r="F25" s="895"/>
      <c r="G25" s="895"/>
      <c r="H25" s="896">
        <f t="shared" si="4"/>
        <v>0</v>
      </c>
      <c r="I25" s="893">
        <f t="shared" si="5"/>
        <v>0</v>
      </c>
      <c r="J25" s="1639"/>
      <c r="K25" s="1640"/>
      <c r="N25" s="649" t="s">
        <v>2529</v>
      </c>
      <c r="O25" s="649"/>
      <c r="P25" s="649"/>
      <c r="Q25" s="649"/>
      <c r="R25" s="422"/>
      <c r="S25" s="422"/>
      <c r="AB25" s="1638"/>
      <c r="AC25" s="696"/>
      <c r="AD25" s="696"/>
      <c r="AE25" s="895"/>
      <c r="AF25" s="895"/>
      <c r="AG25" s="895"/>
      <c r="AH25" s="896">
        <f t="shared" si="6"/>
        <v>0</v>
      </c>
      <c r="AI25" s="893">
        <f t="shared" si="7"/>
        <v>0</v>
      </c>
      <c r="AJ25" s="1639"/>
      <c r="AK25" s="1640"/>
    </row>
    <row r="26" spans="2:37" ht="18" customHeight="1" thickBot="1">
      <c r="B26" s="1641" t="s">
        <v>2566</v>
      </c>
      <c r="C26" s="1642"/>
      <c r="D26" s="764"/>
      <c r="E26" s="897">
        <f>SUM(E16:E25)</f>
        <v>0</v>
      </c>
      <c r="F26" s="897">
        <f t="shared" ref="F26:I26" si="8">SUM(F16:F25)</f>
        <v>0</v>
      </c>
      <c r="G26" s="897">
        <f t="shared" si="8"/>
        <v>0</v>
      </c>
      <c r="H26" s="897">
        <f>SUM(H16:H25)</f>
        <v>0</v>
      </c>
      <c r="I26" s="898">
        <f t="shared" si="8"/>
        <v>0</v>
      </c>
      <c r="J26" s="1643"/>
      <c r="K26" s="1640"/>
      <c r="N26" s="649" t="s">
        <v>2531</v>
      </c>
      <c r="O26" s="649"/>
      <c r="P26" s="649"/>
      <c r="Q26" s="649"/>
      <c r="R26" s="422"/>
      <c r="S26" s="422"/>
      <c r="AB26" s="1641" t="s">
        <v>2566</v>
      </c>
      <c r="AC26" s="1642"/>
      <c r="AD26" s="764"/>
      <c r="AE26" s="897">
        <f>SUM(AE16:AE25)</f>
        <v>9000000</v>
      </c>
      <c r="AF26" s="897">
        <f t="shared" ref="AF26:AG26" si="9">SUM(AF16:AF25)</f>
        <v>0</v>
      </c>
      <c r="AG26" s="897">
        <f t="shared" si="9"/>
        <v>9000000</v>
      </c>
      <c r="AH26" s="897">
        <f>SUM(AH16:AH25)</f>
        <v>9000000</v>
      </c>
      <c r="AI26" s="898">
        <f t="shared" ref="AI26" si="10">SUM(AI16:AI25)</f>
        <v>4500000</v>
      </c>
      <c r="AJ26" s="1643"/>
      <c r="AK26" s="1640"/>
    </row>
    <row r="27" spans="2:37" ht="18" customHeight="1">
      <c r="B27" s="1638" t="s">
        <v>2576</v>
      </c>
      <c r="C27" s="699"/>
      <c r="D27" s="699"/>
      <c r="E27" s="700"/>
      <c r="F27" s="700"/>
      <c r="G27" s="700"/>
      <c r="H27" s="890">
        <f>G27-F27</f>
        <v>0</v>
      </c>
      <c r="I27" s="893">
        <f>(H27*$S$14)/$R$14</f>
        <v>0</v>
      </c>
      <c r="J27" s="1639"/>
      <c r="K27" s="1640"/>
      <c r="N27" s="649" t="s">
        <v>2532</v>
      </c>
      <c r="O27" s="649"/>
      <c r="P27" s="649"/>
      <c r="Q27" s="649"/>
      <c r="R27" s="422"/>
      <c r="S27" s="422"/>
      <c r="AB27" s="1638" t="s">
        <v>2576</v>
      </c>
      <c r="AC27" s="964" t="s">
        <v>3383</v>
      </c>
      <c r="AD27" s="964" t="s">
        <v>3384</v>
      </c>
      <c r="AE27" s="965">
        <v>3000000</v>
      </c>
      <c r="AF27" s="965"/>
      <c r="AG27" s="965">
        <v>3000000</v>
      </c>
      <c r="AH27" s="890">
        <f>AG27-AF27</f>
        <v>3000000</v>
      </c>
      <c r="AI27" s="893">
        <f>(AH27*$S$14)/$R$14</f>
        <v>1500000</v>
      </c>
      <c r="AJ27" s="1639"/>
      <c r="AK27" s="1640"/>
    </row>
    <row r="28" spans="2:37" ht="18" customHeight="1">
      <c r="B28" s="1638"/>
      <c r="C28" s="693"/>
      <c r="D28" s="693"/>
      <c r="E28" s="892"/>
      <c r="F28" s="892"/>
      <c r="G28" s="892"/>
      <c r="H28" s="893">
        <f t="shared" ref="H28:H37" si="11">G28-F28</f>
        <v>0</v>
      </c>
      <c r="I28" s="893">
        <f t="shared" ref="I28:I36" si="12">(H28*$S$14)/$R$14</f>
        <v>0</v>
      </c>
      <c r="J28" s="1639"/>
      <c r="K28" s="1640"/>
      <c r="N28" s="422"/>
      <c r="O28" s="422"/>
      <c r="P28" s="422"/>
      <c r="Q28" s="422"/>
      <c r="R28" s="422"/>
      <c r="S28" s="422"/>
      <c r="AB28" s="1638"/>
      <c r="AC28" s="693"/>
      <c r="AD28" s="693"/>
      <c r="AE28" s="892"/>
      <c r="AF28" s="892"/>
      <c r="AG28" s="892"/>
      <c r="AH28" s="893">
        <f t="shared" ref="AH28:AH37" si="13">AG28-AF28</f>
        <v>0</v>
      </c>
      <c r="AI28" s="893">
        <f t="shared" ref="AI28:AI33" si="14">(AH28*$S$14)/$R$14</f>
        <v>0</v>
      </c>
      <c r="AJ28" s="1639"/>
      <c r="AK28" s="1640"/>
    </row>
    <row r="29" spans="2:37" ht="18" customHeight="1">
      <c r="B29" s="1638"/>
      <c r="C29" s="693"/>
      <c r="D29" s="693"/>
      <c r="E29" s="892"/>
      <c r="F29" s="892"/>
      <c r="G29" s="892"/>
      <c r="H29" s="893">
        <f t="shared" si="11"/>
        <v>0</v>
      </c>
      <c r="I29" s="893">
        <f t="shared" si="12"/>
        <v>0</v>
      </c>
      <c r="J29" s="1639"/>
      <c r="K29" s="1640"/>
      <c r="N29" s="649" t="s">
        <v>2517</v>
      </c>
      <c r="O29" s="650" t="s">
        <v>2518</v>
      </c>
      <c r="P29" s="651" t="s">
        <v>2519</v>
      </c>
      <c r="Q29" s="651" t="s">
        <v>2520</v>
      </c>
      <c r="R29" s="651" t="s">
        <v>2521</v>
      </c>
      <c r="S29" s="649" t="s">
        <v>2517</v>
      </c>
      <c r="T29" s="1676" t="s">
        <v>3321</v>
      </c>
      <c r="U29" s="1518"/>
      <c r="AB29" s="1638"/>
      <c r="AC29" s="693"/>
      <c r="AD29" s="693"/>
      <c r="AE29" s="892"/>
      <c r="AF29" s="892"/>
      <c r="AG29" s="892"/>
      <c r="AH29" s="893">
        <f t="shared" si="13"/>
        <v>0</v>
      </c>
      <c r="AI29" s="893">
        <f t="shared" si="14"/>
        <v>0</v>
      </c>
      <c r="AJ29" s="1639"/>
      <c r="AK29" s="1640"/>
    </row>
    <row r="30" spans="2:37" ht="18" customHeight="1">
      <c r="B30" s="1638"/>
      <c r="C30" s="693"/>
      <c r="D30" s="693"/>
      <c r="E30" s="892"/>
      <c r="F30" s="892"/>
      <c r="G30" s="892"/>
      <c r="H30" s="893">
        <f t="shared" si="11"/>
        <v>0</v>
      </c>
      <c r="I30" s="893">
        <f t="shared" si="12"/>
        <v>0</v>
      </c>
      <c r="J30" s="1639"/>
      <c r="K30" s="1640"/>
      <c r="N30" s="649" t="s">
        <v>2834</v>
      </c>
      <c r="O30" s="654" t="s">
        <v>2523</v>
      </c>
      <c r="P30" s="654" t="s">
        <v>2524</v>
      </c>
      <c r="Q30" s="654" t="s">
        <v>2525</v>
      </c>
      <c r="R30" s="654" t="s">
        <v>2526</v>
      </c>
      <c r="S30" s="649" t="s">
        <v>2527</v>
      </c>
      <c r="T30" s="658" t="s">
        <v>3322</v>
      </c>
      <c r="U30" s="1677" t="str">
        <f>VLOOKUP(F2,N30:T37,7,FALSE)</f>
        <v>0</v>
      </c>
      <c r="AB30" s="1638"/>
      <c r="AC30" s="693"/>
      <c r="AD30" s="693"/>
      <c r="AE30" s="892"/>
      <c r="AF30" s="892"/>
      <c r="AG30" s="892"/>
      <c r="AH30" s="893">
        <f t="shared" si="13"/>
        <v>0</v>
      </c>
      <c r="AI30" s="893">
        <f t="shared" si="14"/>
        <v>0</v>
      </c>
      <c r="AJ30" s="1639"/>
      <c r="AK30" s="1640"/>
    </row>
    <row r="31" spans="2:37" ht="18" customHeight="1">
      <c r="B31" s="1638"/>
      <c r="C31" s="693"/>
      <c r="D31" s="693"/>
      <c r="E31" s="892"/>
      <c r="F31" s="892"/>
      <c r="G31" s="892"/>
      <c r="H31" s="893">
        <f t="shared" si="11"/>
        <v>0</v>
      </c>
      <c r="I31" s="893">
        <f t="shared" si="12"/>
        <v>0</v>
      </c>
      <c r="J31" s="1639"/>
      <c r="K31" s="1640"/>
      <c r="N31" s="649" t="s">
        <v>2835</v>
      </c>
      <c r="O31" s="654" t="s">
        <v>2523</v>
      </c>
      <c r="P31" s="654" t="s">
        <v>2524</v>
      </c>
      <c r="Q31" s="654" t="s">
        <v>2525</v>
      </c>
      <c r="R31" s="654" t="s">
        <v>2526</v>
      </c>
      <c r="S31" s="649" t="s">
        <v>2527</v>
      </c>
      <c r="T31" s="658" t="s">
        <v>3322</v>
      </c>
      <c r="U31" s="1678"/>
      <c r="AB31" s="1638"/>
      <c r="AC31" s="693"/>
      <c r="AD31" s="693"/>
      <c r="AE31" s="892"/>
      <c r="AF31" s="892"/>
      <c r="AG31" s="892"/>
      <c r="AH31" s="893">
        <f t="shared" si="13"/>
        <v>0</v>
      </c>
      <c r="AI31" s="893">
        <f t="shared" si="14"/>
        <v>0</v>
      </c>
      <c r="AJ31" s="1639"/>
      <c r="AK31" s="1640"/>
    </row>
    <row r="32" spans="2:37" ht="18" customHeight="1">
      <c r="B32" s="1638"/>
      <c r="C32" s="693"/>
      <c r="D32" s="693"/>
      <c r="E32" s="892"/>
      <c r="F32" s="892"/>
      <c r="G32" s="892"/>
      <c r="H32" s="893">
        <f t="shared" si="11"/>
        <v>0</v>
      </c>
      <c r="I32" s="893">
        <f t="shared" si="12"/>
        <v>0</v>
      </c>
      <c r="J32" s="1639"/>
      <c r="K32" s="1640"/>
      <c r="N32" s="649" t="s">
        <v>2836</v>
      </c>
      <c r="O32" s="654" t="s">
        <v>2523</v>
      </c>
      <c r="P32" s="654" t="s">
        <v>2524</v>
      </c>
      <c r="Q32" s="654" t="s">
        <v>2525</v>
      </c>
      <c r="R32" s="654" t="s">
        <v>2526</v>
      </c>
      <c r="S32" s="649" t="s">
        <v>2527</v>
      </c>
      <c r="T32" s="658" t="s">
        <v>3322</v>
      </c>
      <c r="U32" s="1678"/>
      <c r="AB32" s="1638"/>
      <c r="AC32" s="693"/>
      <c r="AD32" s="693"/>
      <c r="AE32" s="892"/>
      <c r="AF32" s="892"/>
      <c r="AG32" s="892"/>
      <c r="AH32" s="893">
        <f t="shared" si="13"/>
        <v>0</v>
      </c>
      <c r="AI32" s="893">
        <f t="shared" si="14"/>
        <v>0</v>
      </c>
      <c r="AJ32" s="1639"/>
      <c r="AK32" s="1640"/>
    </row>
    <row r="33" spans="2:37" ht="18" customHeight="1">
      <c r="B33" s="1638"/>
      <c r="C33" s="693"/>
      <c r="D33" s="693"/>
      <c r="E33" s="892"/>
      <c r="F33" s="892"/>
      <c r="G33" s="892"/>
      <c r="H33" s="893">
        <f t="shared" si="11"/>
        <v>0</v>
      </c>
      <c r="I33" s="893">
        <f t="shared" si="12"/>
        <v>0</v>
      </c>
      <c r="J33" s="1639"/>
      <c r="K33" s="1640"/>
      <c r="N33" s="649" t="s">
        <v>2837</v>
      </c>
      <c r="O33" s="654" t="s">
        <v>2523</v>
      </c>
      <c r="P33" s="654" t="s">
        <v>2524</v>
      </c>
      <c r="Q33" s="654" t="s">
        <v>2525</v>
      </c>
      <c r="R33" s="655" t="s">
        <v>2533</v>
      </c>
      <c r="S33" s="649" t="s">
        <v>2534</v>
      </c>
      <c r="T33" s="658" t="s">
        <v>3322</v>
      </c>
      <c r="U33" s="1678"/>
      <c r="AB33" s="1638"/>
      <c r="AC33" s="693"/>
      <c r="AD33" s="693"/>
      <c r="AE33" s="892"/>
      <c r="AF33" s="892"/>
      <c r="AG33" s="892"/>
      <c r="AH33" s="893">
        <f t="shared" si="13"/>
        <v>0</v>
      </c>
      <c r="AI33" s="893">
        <f t="shared" si="14"/>
        <v>0</v>
      </c>
      <c r="AJ33" s="1639"/>
      <c r="AK33" s="1640"/>
    </row>
    <row r="34" spans="2:37" ht="18" customHeight="1">
      <c r="B34" s="1638"/>
      <c r="C34" s="693"/>
      <c r="D34" s="693"/>
      <c r="E34" s="892"/>
      <c r="F34" s="892"/>
      <c r="G34" s="892"/>
      <c r="H34" s="893">
        <f t="shared" si="11"/>
        <v>0</v>
      </c>
      <c r="I34" s="893">
        <f>(H34*$S$14)/$R$14</f>
        <v>0</v>
      </c>
      <c r="J34" s="1639"/>
      <c r="K34" s="1640"/>
      <c r="N34" s="649" t="s">
        <v>2838</v>
      </c>
      <c r="O34" s="654" t="s">
        <v>2523</v>
      </c>
      <c r="P34" s="654" t="s">
        <v>2524</v>
      </c>
      <c r="Q34" s="654" t="s">
        <v>2525</v>
      </c>
      <c r="R34" s="654" t="s">
        <v>2526</v>
      </c>
      <c r="S34" s="649" t="s">
        <v>2527</v>
      </c>
      <c r="T34" s="658" t="s">
        <v>3323</v>
      </c>
      <c r="U34" s="1678"/>
      <c r="AB34" s="1638"/>
      <c r="AC34" s="693"/>
      <c r="AD34" s="693"/>
      <c r="AE34" s="892"/>
      <c r="AF34" s="892"/>
      <c r="AG34" s="892"/>
      <c r="AH34" s="893">
        <f t="shared" si="13"/>
        <v>0</v>
      </c>
      <c r="AI34" s="893">
        <f>(AH34*$S$14)/$R$14</f>
        <v>0</v>
      </c>
      <c r="AJ34" s="1639"/>
      <c r="AK34" s="1640"/>
    </row>
    <row r="35" spans="2:37" ht="18" customHeight="1">
      <c r="B35" s="1638"/>
      <c r="C35" s="693"/>
      <c r="D35" s="693"/>
      <c r="E35" s="892"/>
      <c r="F35" s="892"/>
      <c r="G35" s="892"/>
      <c r="H35" s="893">
        <f t="shared" si="11"/>
        <v>0</v>
      </c>
      <c r="I35" s="893">
        <f t="shared" si="12"/>
        <v>0</v>
      </c>
      <c r="J35" s="1639"/>
      <c r="K35" s="1640"/>
      <c r="N35" s="649" t="s">
        <v>2839</v>
      </c>
      <c r="O35" s="654" t="s">
        <v>2523</v>
      </c>
      <c r="P35" s="654" t="s">
        <v>2524</v>
      </c>
      <c r="Q35" s="654" t="s">
        <v>2525</v>
      </c>
      <c r="R35" s="654" t="s">
        <v>2526</v>
      </c>
      <c r="S35" s="649" t="s">
        <v>2527</v>
      </c>
      <c r="T35" s="658" t="s">
        <v>3323</v>
      </c>
      <c r="U35" s="1678"/>
      <c r="AB35" s="1638"/>
      <c r="AC35" s="693"/>
      <c r="AD35" s="693"/>
      <c r="AE35" s="892"/>
      <c r="AF35" s="892"/>
      <c r="AG35" s="892"/>
      <c r="AH35" s="893">
        <f t="shared" si="13"/>
        <v>0</v>
      </c>
      <c r="AI35" s="893">
        <f t="shared" ref="AI35:AI36" si="15">(AH35*$S$14)/$R$14</f>
        <v>0</v>
      </c>
      <c r="AJ35" s="1639"/>
      <c r="AK35" s="1640"/>
    </row>
    <row r="36" spans="2:37" ht="18" customHeight="1">
      <c r="B36" s="1638"/>
      <c r="C36" s="693"/>
      <c r="D36" s="693"/>
      <c r="E36" s="892"/>
      <c r="F36" s="892"/>
      <c r="G36" s="892"/>
      <c r="H36" s="893">
        <f t="shared" si="11"/>
        <v>0</v>
      </c>
      <c r="I36" s="893">
        <f t="shared" si="12"/>
        <v>0</v>
      </c>
      <c r="J36" s="1639"/>
      <c r="K36" s="1640"/>
      <c r="N36" s="649" t="s">
        <v>2840</v>
      </c>
      <c r="O36" s="654" t="s">
        <v>2523</v>
      </c>
      <c r="P36" s="654" t="s">
        <v>2524</v>
      </c>
      <c r="Q36" s="654" t="s">
        <v>2525</v>
      </c>
      <c r="R36" s="654" t="s">
        <v>2526</v>
      </c>
      <c r="S36" s="649" t="s">
        <v>2527</v>
      </c>
      <c r="T36" s="658" t="s">
        <v>3323</v>
      </c>
      <c r="U36" s="1678"/>
      <c r="AB36" s="1638"/>
      <c r="AC36" s="693"/>
      <c r="AD36" s="693"/>
      <c r="AE36" s="892"/>
      <c r="AF36" s="892"/>
      <c r="AG36" s="892"/>
      <c r="AH36" s="893">
        <f t="shared" si="13"/>
        <v>0</v>
      </c>
      <c r="AI36" s="893">
        <f t="shared" si="15"/>
        <v>0</v>
      </c>
      <c r="AJ36" s="1639"/>
      <c r="AK36" s="1640"/>
    </row>
    <row r="37" spans="2:37" ht="18" customHeight="1" thickBot="1">
      <c r="B37" s="1638"/>
      <c r="C37" s="696"/>
      <c r="D37" s="696"/>
      <c r="E37" s="895"/>
      <c r="F37" s="895"/>
      <c r="G37" s="895"/>
      <c r="H37" s="896">
        <f t="shared" si="11"/>
        <v>0</v>
      </c>
      <c r="I37" s="893">
        <f>(H37*$S$14)/$R$14</f>
        <v>0</v>
      </c>
      <c r="J37" s="1639"/>
      <c r="K37" s="1640"/>
      <c r="N37" s="649" t="s">
        <v>2841</v>
      </c>
      <c r="O37" s="654" t="s">
        <v>2523</v>
      </c>
      <c r="P37" s="654" t="s">
        <v>2524</v>
      </c>
      <c r="Q37" s="654" t="s">
        <v>2525</v>
      </c>
      <c r="R37" s="655" t="s">
        <v>2533</v>
      </c>
      <c r="S37" s="649" t="s">
        <v>2534</v>
      </c>
      <c r="T37" s="658" t="s">
        <v>3323</v>
      </c>
      <c r="U37" s="1679"/>
      <c r="AB37" s="1638"/>
      <c r="AC37" s="696"/>
      <c r="AD37" s="696"/>
      <c r="AE37" s="895"/>
      <c r="AF37" s="895"/>
      <c r="AG37" s="895"/>
      <c r="AH37" s="896">
        <f t="shared" si="13"/>
        <v>0</v>
      </c>
      <c r="AI37" s="893">
        <f>(AH37*$S$14)/$R$14</f>
        <v>0</v>
      </c>
      <c r="AJ37" s="1639"/>
      <c r="AK37" s="1640"/>
    </row>
    <row r="38" spans="2:37" ht="18" customHeight="1" thickBot="1">
      <c r="B38" s="1641" t="s">
        <v>2566</v>
      </c>
      <c r="C38" s="1642"/>
      <c r="D38" s="765"/>
      <c r="E38" s="897">
        <f>SUM(E27:E37)</f>
        <v>0</v>
      </c>
      <c r="F38" s="897">
        <f t="shared" ref="F38:I38" si="16">SUM(F27:F37)</f>
        <v>0</v>
      </c>
      <c r="G38" s="897">
        <f t="shared" si="16"/>
        <v>0</v>
      </c>
      <c r="H38" s="897">
        <f t="shared" si="16"/>
        <v>0</v>
      </c>
      <c r="I38" s="898">
        <f t="shared" si="16"/>
        <v>0</v>
      </c>
      <c r="J38" s="1643"/>
      <c r="K38" s="1640"/>
      <c r="N38" s="658"/>
      <c r="O38" s="658"/>
      <c r="P38" s="658"/>
      <c r="Q38" s="658"/>
      <c r="R38" s="658"/>
      <c r="S38" s="658"/>
      <c r="T38" s="658"/>
      <c r="U38" s="658"/>
      <c r="AB38" s="1641" t="s">
        <v>2566</v>
      </c>
      <c r="AC38" s="1642"/>
      <c r="AD38" s="765"/>
      <c r="AE38" s="897">
        <f>SUM(AE27:AE37)</f>
        <v>3000000</v>
      </c>
      <c r="AF38" s="897">
        <f t="shared" ref="AF38:AI38" si="17">SUM(AF27:AF37)</f>
        <v>0</v>
      </c>
      <c r="AG38" s="897">
        <f t="shared" si="17"/>
        <v>3000000</v>
      </c>
      <c r="AH38" s="897">
        <f t="shared" si="17"/>
        <v>3000000</v>
      </c>
      <c r="AI38" s="898">
        <f t="shared" si="17"/>
        <v>1500000</v>
      </c>
      <c r="AJ38" s="1643"/>
      <c r="AK38" s="1640"/>
    </row>
    <row r="39" spans="2:37" ht="18" customHeight="1" thickBot="1">
      <c r="B39" s="1641" t="s">
        <v>2577</v>
      </c>
      <c r="C39" s="1642"/>
      <c r="D39" s="765"/>
      <c r="E39" s="897">
        <f>E41-E40</f>
        <v>0</v>
      </c>
      <c r="F39" s="897">
        <f t="shared" ref="F39:G39" si="18">F41-F40</f>
        <v>0</v>
      </c>
      <c r="G39" s="897">
        <f t="shared" si="18"/>
        <v>0</v>
      </c>
      <c r="H39" s="897">
        <f>H41-H40</f>
        <v>0</v>
      </c>
      <c r="I39" s="898">
        <f>(H39*$S$14)/$R$14</f>
        <v>0</v>
      </c>
      <c r="J39" s="1643"/>
      <c r="K39" s="1640"/>
      <c r="AB39" s="1641" t="s">
        <v>2577</v>
      </c>
      <c r="AC39" s="1642"/>
      <c r="AD39" s="765"/>
      <c r="AE39" s="897">
        <f>AE41-AE40</f>
        <v>1250000</v>
      </c>
      <c r="AF39" s="897">
        <f t="shared" ref="AF39:AG39" si="19">AF41-AF40</f>
        <v>0</v>
      </c>
      <c r="AG39" s="897">
        <f t="shared" si="19"/>
        <v>1250000</v>
      </c>
      <c r="AH39" s="897">
        <f>AH41-AH40</f>
        <v>1250000</v>
      </c>
      <c r="AI39" s="898">
        <f>(AH39*$S$14)/$R$14</f>
        <v>625000</v>
      </c>
      <c r="AJ39" s="1643"/>
      <c r="AK39" s="1640"/>
    </row>
    <row r="40" spans="2:37" ht="18" customHeight="1" thickBot="1">
      <c r="B40" s="1641" t="s">
        <v>2578</v>
      </c>
      <c r="C40" s="1642"/>
      <c r="D40" s="765"/>
      <c r="E40" s="897">
        <f>E15+E26+E38</f>
        <v>0</v>
      </c>
      <c r="F40" s="897">
        <f t="shared" ref="F40:H40" si="20">F15+F26+F38</f>
        <v>0</v>
      </c>
      <c r="G40" s="897">
        <f t="shared" si="20"/>
        <v>0</v>
      </c>
      <c r="H40" s="897">
        <f t="shared" si="20"/>
        <v>0</v>
      </c>
      <c r="I40" s="898">
        <f>I15+I26+I38</f>
        <v>0</v>
      </c>
      <c r="J40" s="1643"/>
      <c r="K40" s="1640"/>
      <c r="N40" s="422"/>
      <c r="AB40" s="1641" t="s">
        <v>2578</v>
      </c>
      <c r="AC40" s="1642"/>
      <c r="AD40" s="765"/>
      <c r="AE40" s="897">
        <f>AE15+AE26+AE38</f>
        <v>12500000</v>
      </c>
      <c r="AF40" s="897">
        <f t="shared" ref="AF40:AH40" si="21">AF15+AF26+AF38</f>
        <v>0</v>
      </c>
      <c r="AG40" s="897">
        <f t="shared" si="21"/>
        <v>12500000</v>
      </c>
      <c r="AH40" s="897">
        <f t="shared" si="21"/>
        <v>12500000</v>
      </c>
      <c r="AI40" s="898">
        <f>AI15+AI26+AI38</f>
        <v>6250000</v>
      </c>
      <c r="AJ40" s="1643"/>
      <c r="AK40" s="1640"/>
    </row>
    <row r="41" spans="2:37" ht="18" customHeight="1" thickBot="1">
      <c r="B41" s="1641" t="s">
        <v>2579</v>
      </c>
      <c r="C41" s="1642"/>
      <c r="D41" s="765"/>
      <c r="E41" s="897">
        <f>ROUNDDOWN(E40*1.1,0)</f>
        <v>0</v>
      </c>
      <c r="F41" s="897">
        <f t="shared" ref="F41:H41" si="22">ROUNDDOWN(F40*1.1,0)</f>
        <v>0</v>
      </c>
      <c r="G41" s="897">
        <f t="shared" si="22"/>
        <v>0</v>
      </c>
      <c r="H41" s="897">
        <f t="shared" si="22"/>
        <v>0</v>
      </c>
      <c r="I41" s="898">
        <f>SUM(I39:I40)</f>
        <v>0</v>
      </c>
      <c r="J41" s="1643"/>
      <c r="K41" s="1640"/>
      <c r="N41" s="422"/>
      <c r="AB41" s="1641" t="s">
        <v>2579</v>
      </c>
      <c r="AC41" s="1642"/>
      <c r="AD41" s="765"/>
      <c r="AE41" s="897">
        <f>ROUNDDOWN(AE40*1.1,0)</f>
        <v>13750000</v>
      </c>
      <c r="AF41" s="897">
        <f t="shared" ref="AF41:AH41" si="23">ROUNDDOWN(AF40*1.1,0)</f>
        <v>0</v>
      </c>
      <c r="AG41" s="897">
        <f t="shared" si="23"/>
        <v>13750000</v>
      </c>
      <c r="AH41" s="897">
        <f t="shared" si="23"/>
        <v>13750000</v>
      </c>
      <c r="AI41" s="898">
        <f>SUM(AI39:AI40)</f>
        <v>6875000</v>
      </c>
      <c r="AJ41" s="1643"/>
      <c r="AK41" s="1640"/>
    </row>
    <row r="42" spans="2:37" ht="10.199999999999999" customHeight="1" thickBot="1">
      <c r="B42" s="1644"/>
      <c r="C42" s="1645"/>
      <c r="AB42" s="1644"/>
      <c r="AC42" s="1645"/>
    </row>
    <row r="43" spans="2:37" ht="7.8" customHeight="1">
      <c r="B43" s="1646" t="s">
        <v>2580</v>
      </c>
      <c r="C43" s="1647"/>
      <c r="D43" s="1648"/>
      <c r="E43" s="1652" t="str">
        <f>IFERROR((IF(U30="1",O21,Q21)),"")</f>
        <v/>
      </c>
      <c r="F43" s="1653"/>
      <c r="G43" s="1656" t="str">
        <f>IFERROR((VLOOKUP(F2,N29:S37,6,FALSE)),"")</f>
        <v>交付申請額</v>
      </c>
      <c r="H43" s="1657"/>
      <c r="I43" s="1652" t="str">
        <f>IFERROR((O20),"")</f>
        <v/>
      </c>
      <c r="J43" s="1660"/>
      <c r="K43" s="1653"/>
      <c r="AB43" s="1646" t="s">
        <v>2580</v>
      </c>
      <c r="AC43" s="1647"/>
      <c r="AD43" s="1648"/>
      <c r="AE43" s="1652">
        <v>10000000</v>
      </c>
      <c r="AF43" s="1653"/>
      <c r="AG43" s="1656" t="s">
        <v>3385</v>
      </c>
      <c r="AH43" s="1657"/>
      <c r="AI43" s="1652">
        <v>8333000</v>
      </c>
      <c r="AJ43" s="1660"/>
      <c r="AK43" s="1653"/>
    </row>
    <row r="44" spans="2:37" ht="11.4" customHeight="1" thickBot="1">
      <c r="B44" s="1649"/>
      <c r="C44" s="1650"/>
      <c r="D44" s="1651"/>
      <c r="E44" s="1654"/>
      <c r="F44" s="1655"/>
      <c r="G44" s="1658"/>
      <c r="H44" s="1659"/>
      <c r="I44" s="1654"/>
      <c r="J44" s="1654"/>
      <c r="K44" s="1655"/>
      <c r="AB44" s="1649"/>
      <c r="AC44" s="1650"/>
      <c r="AD44" s="1651"/>
      <c r="AE44" s="1654"/>
      <c r="AF44" s="1655"/>
      <c r="AG44" s="1658"/>
      <c r="AH44" s="1659"/>
      <c r="AI44" s="1654"/>
      <c r="AJ44" s="1654"/>
      <c r="AK44" s="1655"/>
    </row>
    <row r="45" spans="2:37" ht="13.8" customHeight="1">
      <c r="B45" s="692"/>
      <c r="C45" s="692"/>
      <c r="D45" s="692"/>
      <c r="E45" s="692"/>
      <c r="F45" s="692"/>
      <c r="G45" s="692"/>
      <c r="H45" s="692"/>
      <c r="I45" s="692"/>
      <c r="AB45" s="692"/>
      <c r="AC45" s="692"/>
      <c r="AD45" s="692"/>
      <c r="AE45" s="692"/>
      <c r="AF45" s="692"/>
      <c r="AG45" s="692"/>
      <c r="AH45" s="692"/>
      <c r="AI45" s="692"/>
    </row>
  </sheetData>
  <sheetProtection algorithmName="SHA-512" hashValue="uJ4QSqkr6569ofzcDHRHAkqUqLfZg/WeHNCUm+zbgOflwBj0ZSp1MGLx0lwzaMVOxOoXh+rcnfPOHXyRHQFyoQ==" saltValue="LyxYxAfT29zPYtmRg3wDHw==" spinCount="100000" sheet="1" formatCells="0"/>
  <mergeCells count="103">
    <mergeCell ref="J9:K10"/>
    <mergeCell ref="F2:G2"/>
    <mergeCell ref="N5:O5"/>
    <mergeCell ref="B6:C6"/>
    <mergeCell ref="E6:G6"/>
    <mergeCell ref="B7:C7"/>
    <mergeCell ref="J11:K11"/>
    <mergeCell ref="B12:B14"/>
    <mergeCell ref="J12:K12"/>
    <mergeCell ref="J13:K13"/>
    <mergeCell ref="J14:K14"/>
    <mergeCell ref="B15:C15"/>
    <mergeCell ref="J15:K15"/>
    <mergeCell ref="J19:K19"/>
    <mergeCell ref="J20:K20"/>
    <mergeCell ref="J38:K38"/>
    <mergeCell ref="J25:K25"/>
    <mergeCell ref="B26:C26"/>
    <mergeCell ref="J26:K26"/>
    <mergeCell ref="B27:B37"/>
    <mergeCell ref="J27:K27"/>
    <mergeCell ref="J28:K28"/>
    <mergeCell ref="J29:K29"/>
    <mergeCell ref="J30:K30"/>
    <mergeCell ref="J31:K31"/>
    <mergeCell ref="J32:K32"/>
    <mergeCell ref="B16:B25"/>
    <mergeCell ref="J16:K16"/>
    <mergeCell ref="J17:K17"/>
    <mergeCell ref="J18:K18"/>
    <mergeCell ref="J24:K24"/>
    <mergeCell ref="J21:K21"/>
    <mergeCell ref="J22:K22"/>
    <mergeCell ref="J23:K23"/>
    <mergeCell ref="AF2:AG2"/>
    <mergeCell ref="AB6:AC6"/>
    <mergeCell ref="AE6:AG6"/>
    <mergeCell ref="AB7:AC7"/>
    <mergeCell ref="AJ9:AK10"/>
    <mergeCell ref="T29:U29"/>
    <mergeCell ref="U30:U37"/>
    <mergeCell ref="B42:C42"/>
    <mergeCell ref="B43:D44"/>
    <mergeCell ref="E43:F44"/>
    <mergeCell ref="G43:H44"/>
    <mergeCell ref="I43:K44"/>
    <mergeCell ref="B39:C39"/>
    <mergeCell ref="J39:K39"/>
    <mergeCell ref="B40:C40"/>
    <mergeCell ref="J40:K40"/>
    <mergeCell ref="B41:C41"/>
    <mergeCell ref="J41:K41"/>
    <mergeCell ref="J33:K33"/>
    <mergeCell ref="J34:K34"/>
    <mergeCell ref="J35:K35"/>
    <mergeCell ref="J36:K36"/>
    <mergeCell ref="J37:K37"/>
    <mergeCell ref="B38:C38"/>
    <mergeCell ref="AB26:AC26"/>
    <mergeCell ref="AJ26:AK26"/>
    <mergeCell ref="AB15:AC15"/>
    <mergeCell ref="AJ15:AK15"/>
    <mergeCell ref="AB16:AB25"/>
    <mergeCell ref="AJ11:AK11"/>
    <mergeCell ref="AB12:AB14"/>
    <mergeCell ref="AJ12:AK12"/>
    <mergeCell ref="AJ13:AK13"/>
    <mergeCell ref="AJ14:AK14"/>
    <mergeCell ref="AJ21:AK21"/>
    <mergeCell ref="AJ22:AK22"/>
    <mergeCell ref="AJ23:AK23"/>
    <mergeCell ref="AJ24:AK24"/>
    <mergeCell ref="AJ25:AK25"/>
    <mergeCell ref="AJ16:AK16"/>
    <mergeCell ref="AJ17:AK17"/>
    <mergeCell ref="AJ18:AK18"/>
    <mergeCell ref="AJ19:AK19"/>
    <mergeCell ref="AJ20:AK20"/>
    <mergeCell ref="AB41:AC41"/>
    <mergeCell ref="AJ41:AK41"/>
    <mergeCell ref="AB42:AC42"/>
    <mergeCell ref="AB43:AD44"/>
    <mergeCell ref="AE43:AF44"/>
    <mergeCell ref="AG43:AH44"/>
    <mergeCell ref="AI43:AK44"/>
    <mergeCell ref="AB38:AC38"/>
    <mergeCell ref="AJ38:AK38"/>
    <mergeCell ref="AB39:AC39"/>
    <mergeCell ref="AJ39:AK39"/>
    <mergeCell ref="AB40:AC40"/>
    <mergeCell ref="AJ40:AK40"/>
    <mergeCell ref="AB27:AB37"/>
    <mergeCell ref="AJ27:AK27"/>
    <mergeCell ref="AJ28:AK28"/>
    <mergeCell ref="AJ29:AK29"/>
    <mergeCell ref="AJ30:AK30"/>
    <mergeCell ref="AJ31:AK31"/>
    <mergeCell ref="AJ32:AK32"/>
    <mergeCell ref="AJ33:AK33"/>
    <mergeCell ref="AJ34:AK34"/>
    <mergeCell ref="AJ35:AK35"/>
    <mergeCell ref="AJ36:AK36"/>
    <mergeCell ref="AJ37:AK37"/>
  </mergeCells>
  <phoneticPr fontId="65"/>
  <dataValidations count="2">
    <dataValidation type="list" allowBlank="1" showInputMessage="1" showErrorMessage="1" sqref="F8 H7 I8:J8 AF8 AH7 AI8:AJ8" xr:uid="{00000000-0002-0000-1D00-000000000000}">
      <formula1>$P$6:$P$8</formula1>
    </dataValidation>
    <dataValidation type="list" allowBlank="1" showInputMessage="1" showErrorMessage="1" sqref="E7:E8 G8:H8 AE7:AE8 AG8:AH8" xr:uid="{00000000-0002-0000-1D00-000001000000}">
      <formula1>$O$6:$O$8</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AL46"/>
  <sheetViews>
    <sheetView showGridLines="0" showZeros="0" view="pageBreakPreview" zoomScaleNormal="100" zoomScaleSheetLayoutView="100" workbookViewId="0">
      <selection activeCell="L24" sqref="L24"/>
    </sheetView>
  </sheetViews>
  <sheetFormatPr defaultColWidth="8.88671875" defaultRowHeight="10.8"/>
  <cols>
    <col min="1" max="1" width="2.109375" style="422" customWidth="1"/>
    <col min="2" max="2" width="5.6640625" style="422" customWidth="1"/>
    <col min="3" max="9" width="10.5546875" style="422" customWidth="1"/>
    <col min="10" max="10" width="7.88671875" style="422" customWidth="1"/>
    <col min="11" max="11" width="1.5546875" style="422" customWidth="1"/>
    <col min="12" max="12" width="8.88671875" style="422"/>
    <col min="13" max="13" width="8.88671875" style="422" customWidth="1"/>
    <col min="14" max="14" width="15.77734375" style="653" hidden="1" customWidth="1"/>
    <col min="15" max="15" width="18.109375" style="653" hidden="1" customWidth="1"/>
    <col min="16" max="16" width="16.44140625" style="653" hidden="1" customWidth="1"/>
    <col min="17" max="17" width="15.21875" style="653" hidden="1" customWidth="1"/>
    <col min="18" max="21" width="8.88671875" style="653" hidden="1" customWidth="1"/>
    <col min="22" max="22" width="14.88671875" style="653" hidden="1" customWidth="1"/>
    <col min="23" max="23" width="8.88671875" style="653" hidden="1" customWidth="1"/>
    <col min="24" max="24" width="12.77734375" style="653" hidden="1" customWidth="1"/>
    <col min="25" max="26" width="8.88671875" style="653" hidden="1" customWidth="1"/>
    <col min="27" max="27" width="2.109375" style="422" customWidth="1"/>
    <col min="28" max="28" width="5.6640625" style="422" customWidth="1"/>
    <col min="29" max="35" width="10.5546875" style="422" customWidth="1"/>
    <col min="36" max="36" width="7.88671875" style="422" customWidth="1"/>
    <col min="37" max="37" width="1.5546875" style="422" customWidth="1"/>
    <col min="38" max="38" width="8.88671875" style="653"/>
    <col min="39" max="16384" width="8.88671875" style="422"/>
  </cols>
  <sheetData>
    <row r="1" spans="2:37" ht="7.8" customHeight="1" thickBot="1"/>
    <row r="2" spans="2:37" ht="11.4" thickBot="1">
      <c r="C2" s="422" t="s">
        <v>3131</v>
      </c>
      <c r="F2" s="1708" t="str">
        <f>共通様式_全体!D2</f>
        <v>交付申請（実施要綱第５条一項ア～コ）</v>
      </c>
      <c r="G2" s="1709"/>
      <c r="Q2" s="702" t="e">
        <f>ROUNDDOWN((H40-I40)/(E7-F7),0)</f>
        <v>#DIV/0!</v>
      </c>
      <c r="AC2" s="422" t="s">
        <v>3131</v>
      </c>
      <c r="AF2" s="1708" t="str">
        <f>共通様式_全体!AD2</f>
        <v>交付申請（実施要綱第５条一項ア～コ）</v>
      </c>
      <c r="AG2" s="1709"/>
    </row>
    <row r="3" spans="2:37" ht="9" customHeight="1" thickBot="1">
      <c r="N3" s="774" t="s">
        <v>2842</v>
      </c>
      <c r="O3" s="775">
        <f>共通様式_太陽光発電!O2</f>
        <v>0</v>
      </c>
    </row>
    <row r="4" spans="2:37">
      <c r="C4" s="422" t="s">
        <v>2850</v>
      </c>
      <c r="T4" s="649"/>
      <c r="AC4" s="422" t="s">
        <v>2850</v>
      </c>
    </row>
    <row r="5" spans="2:37" ht="21" customHeight="1">
      <c r="B5" s="1628" t="s">
        <v>2522</v>
      </c>
      <c r="C5" s="1710"/>
      <c r="D5" s="1711"/>
      <c r="E5" s="1712"/>
      <c r="F5" s="654" t="s">
        <v>2540</v>
      </c>
      <c r="G5" s="953"/>
      <c r="N5" s="1676" t="s">
        <v>2537</v>
      </c>
      <c r="O5" s="1713"/>
      <c r="P5" s="658" t="s">
        <v>2538</v>
      </c>
      <c r="Q5" s="658" t="s">
        <v>2539</v>
      </c>
      <c r="T5" s="724"/>
      <c r="AB5" s="1628" t="s">
        <v>2522</v>
      </c>
      <c r="AC5" s="1710"/>
      <c r="AD5" s="1711" t="s">
        <v>2581</v>
      </c>
      <c r="AE5" s="1712"/>
      <c r="AF5" s="654" t="s">
        <v>2540</v>
      </c>
      <c r="AG5" s="963">
        <v>10</v>
      </c>
    </row>
    <row r="6" spans="2:37" ht="26.4" customHeight="1">
      <c r="B6" s="1628" t="s">
        <v>2541</v>
      </c>
      <c r="C6" s="1714"/>
      <c r="D6" s="659" t="s">
        <v>2542</v>
      </c>
      <c r="E6" s="659" t="s">
        <v>2582</v>
      </c>
      <c r="F6" s="659" t="s">
        <v>3375</v>
      </c>
      <c r="G6" s="703" t="s">
        <v>2583</v>
      </c>
      <c r="H6" s="703" t="s">
        <v>2584</v>
      </c>
      <c r="I6" s="1715"/>
      <c r="J6" s="1716"/>
      <c r="N6" s="658"/>
      <c r="O6" s="658" t="s">
        <v>2543</v>
      </c>
      <c r="P6" s="658" t="s">
        <v>2543</v>
      </c>
      <c r="Q6" s="658"/>
      <c r="AB6" s="1628" t="s">
        <v>2541</v>
      </c>
      <c r="AC6" s="1714"/>
      <c r="AD6" s="659" t="s">
        <v>2542</v>
      </c>
      <c r="AE6" s="659" t="s">
        <v>2582</v>
      </c>
      <c r="AF6" s="659" t="s">
        <v>3375</v>
      </c>
      <c r="AG6" s="703" t="s">
        <v>2583</v>
      </c>
      <c r="AH6" s="703" t="s">
        <v>2584</v>
      </c>
      <c r="AI6" s="1715"/>
      <c r="AJ6" s="1716"/>
    </row>
    <row r="7" spans="2:37" ht="21" customHeight="1">
      <c r="B7" s="727"/>
      <c r="C7" s="766" t="str">
        <f>IF(D5="","",(IF(B7=O7,Q7,Q8)))</f>
        <v/>
      </c>
      <c r="D7" s="661"/>
      <c r="E7" s="704"/>
      <c r="F7" s="704"/>
      <c r="G7" s="769" t="str">
        <f>IFERROR((((H40-I40)/(E7-F7))),"")</f>
        <v/>
      </c>
      <c r="H7" s="770" t="str">
        <f>IFERROR((VLOOKUP(D5,N28:O32,2,FALSE)),"")</f>
        <v/>
      </c>
      <c r="I7" s="1715"/>
      <c r="J7" s="1716"/>
      <c r="N7" s="662" t="s">
        <v>2546</v>
      </c>
      <c r="O7" s="658" t="s">
        <v>2547</v>
      </c>
      <c r="P7" s="658" t="s">
        <v>2548</v>
      </c>
      <c r="Q7" s="662" t="s">
        <v>2549</v>
      </c>
      <c r="AB7" s="727" t="s">
        <v>3324</v>
      </c>
      <c r="AC7" s="766" t="s">
        <v>3387</v>
      </c>
      <c r="AD7" s="661" t="s">
        <v>2543</v>
      </c>
      <c r="AE7" s="962">
        <v>2000000</v>
      </c>
      <c r="AF7" s="962">
        <v>250000</v>
      </c>
      <c r="AG7" s="769">
        <f>IFERROR((((AH40-AI40)/(AE7-AF7))),"")</f>
        <v>4.1428571428571432</v>
      </c>
      <c r="AH7" s="770">
        <v>17</v>
      </c>
      <c r="AI7" s="1715"/>
      <c r="AJ7" s="1716"/>
    </row>
    <row r="8" spans="2:37" ht="7.8" customHeight="1">
      <c r="C8" s="660"/>
      <c r="D8" s="660"/>
      <c r="E8" s="660"/>
      <c r="F8" s="660"/>
      <c r="G8" s="660"/>
      <c r="H8" s="660"/>
      <c r="I8" s="660"/>
      <c r="J8" s="660"/>
      <c r="N8" s="662" t="s">
        <v>2550</v>
      </c>
      <c r="O8" s="658" t="s">
        <v>2551</v>
      </c>
      <c r="P8" s="658" t="s">
        <v>2545</v>
      </c>
      <c r="Q8" s="662" t="s">
        <v>2552</v>
      </c>
      <c r="AC8" s="660"/>
      <c r="AD8" s="660"/>
      <c r="AE8" s="660"/>
      <c r="AF8" s="660"/>
      <c r="AG8" s="660"/>
      <c r="AH8" s="660"/>
      <c r="AI8" s="660"/>
      <c r="AJ8" s="660"/>
    </row>
    <row r="9" spans="2:37" ht="19.8" customHeight="1">
      <c r="B9" s="663" t="s">
        <v>2553</v>
      </c>
      <c r="C9" s="664"/>
      <c r="D9" s="664"/>
      <c r="E9" s="665"/>
      <c r="F9" s="666" t="s">
        <v>2554</v>
      </c>
      <c r="G9" s="663" t="s">
        <v>2555</v>
      </c>
      <c r="H9" s="664"/>
      <c r="I9" s="663"/>
      <c r="J9" s="1672" t="s">
        <v>2556</v>
      </c>
      <c r="K9" s="1717"/>
      <c r="AB9" s="663" t="s">
        <v>2553</v>
      </c>
      <c r="AC9" s="664"/>
      <c r="AD9" s="664"/>
      <c r="AE9" s="665"/>
      <c r="AF9" s="666" t="s">
        <v>2554</v>
      </c>
      <c r="AG9" s="663" t="s">
        <v>2555</v>
      </c>
      <c r="AH9" s="664"/>
      <c r="AI9" s="663"/>
      <c r="AJ9" s="1672" t="s">
        <v>2556</v>
      </c>
      <c r="AK9" s="1717"/>
    </row>
    <row r="10" spans="2:37" ht="30" customHeight="1">
      <c r="B10" s="667" t="s">
        <v>2557</v>
      </c>
      <c r="C10" s="667"/>
      <c r="D10" s="667" t="s">
        <v>2528</v>
      </c>
      <c r="E10" s="667"/>
      <c r="F10" s="837" t="s">
        <v>2530</v>
      </c>
      <c r="G10" s="838" t="s">
        <v>2519</v>
      </c>
      <c r="H10" s="839" t="s">
        <v>2520</v>
      </c>
      <c r="I10" s="669" t="str">
        <f>共通様式_太陽光発電!I10</f>
        <v>都助成
交付申請額</v>
      </c>
      <c r="J10" s="1718"/>
      <c r="K10" s="1719"/>
      <c r="N10" s="658" t="s">
        <v>2547</v>
      </c>
      <c r="O10" s="670">
        <v>0.66666666666600005</v>
      </c>
      <c r="P10" s="662">
        <v>200000</v>
      </c>
      <c r="Q10" s="662">
        <v>100000000</v>
      </c>
      <c r="R10" s="658" t="s">
        <v>2558</v>
      </c>
      <c r="S10" s="658" t="s">
        <v>2559</v>
      </c>
      <c r="AB10" s="667" t="s">
        <v>2557</v>
      </c>
      <c r="AC10" s="667"/>
      <c r="AD10" s="667" t="s">
        <v>2528</v>
      </c>
      <c r="AE10" s="667"/>
      <c r="AF10" s="837" t="s">
        <v>2530</v>
      </c>
      <c r="AG10" s="838" t="s">
        <v>2519</v>
      </c>
      <c r="AH10" s="839" t="s">
        <v>2520</v>
      </c>
      <c r="AI10" s="669" t="str">
        <f>共通様式_太陽光発電!AI10</f>
        <v/>
      </c>
      <c r="AJ10" s="1718"/>
      <c r="AK10" s="1719"/>
    </row>
    <row r="11" spans="2:37" ht="18" customHeight="1" thickBot="1">
      <c r="B11" s="721" t="s">
        <v>2515</v>
      </c>
      <c r="C11" s="721" t="s">
        <v>2560</v>
      </c>
      <c r="D11" s="722" t="s">
        <v>2561</v>
      </c>
      <c r="E11" s="721" t="s">
        <v>2562</v>
      </c>
      <c r="F11" s="721" t="s">
        <v>2562</v>
      </c>
      <c r="G11" s="721" t="s">
        <v>2562</v>
      </c>
      <c r="H11" s="723" t="s">
        <v>2562</v>
      </c>
      <c r="I11" s="723" t="s">
        <v>2562</v>
      </c>
      <c r="J11" s="1639"/>
      <c r="K11" s="1640"/>
      <c r="N11" s="674" t="s">
        <v>2551</v>
      </c>
      <c r="O11" s="675">
        <v>0.5</v>
      </c>
      <c r="P11" s="676">
        <v>150000</v>
      </c>
      <c r="Q11" s="676">
        <v>75000000</v>
      </c>
      <c r="R11" s="674" t="s">
        <v>2559</v>
      </c>
      <c r="S11" s="674" t="s">
        <v>2563</v>
      </c>
      <c r="AB11" s="721" t="s">
        <v>2515</v>
      </c>
      <c r="AC11" s="721" t="s">
        <v>2560</v>
      </c>
      <c r="AD11" s="722" t="s">
        <v>2561</v>
      </c>
      <c r="AE11" s="721" t="s">
        <v>2562</v>
      </c>
      <c r="AF11" s="721" t="s">
        <v>2562</v>
      </c>
      <c r="AG11" s="721" t="s">
        <v>2562</v>
      </c>
      <c r="AH11" s="723" t="s">
        <v>2562</v>
      </c>
      <c r="AI11" s="723" t="s">
        <v>2562</v>
      </c>
      <c r="AJ11" s="1639"/>
      <c r="AK11" s="1640"/>
    </row>
    <row r="12" spans="2:37" ht="18" customHeight="1" thickBot="1">
      <c r="B12" s="1663" t="s">
        <v>2564</v>
      </c>
      <c r="C12" s="693"/>
      <c r="D12" s="693"/>
      <c r="E12" s="694"/>
      <c r="F12" s="694"/>
      <c r="G12" s="694"/>
      <c r="H12" s="695">
        <f>G12-F12</f>
        <v>0</v>
      </c>
      <c r="I12" s="695">
        <f>(H12*$S$12)/$R$12</f>
        <v>0</v>
      </c>
      <c r="J12" s="1639"/>
      <c r="K12" s="1640"/>
      <c r="N12" s="677">
        <f>B7</f>
        <v>0</v>
      </c>
      <c r="O12" s="678">
        <f>IF($N$12="2/3",O10,O11)</f>
        <v>0.5</v>
      </c>
      <c r="P12" s="679">
        <f t="shared" ref="P12:S12" si="0">IF($N$12="2/3",P10,P11)</f>
        <v>150000</v>
      </c>
      <c r="Q12" s="680">
        <f t="shared" si="0"/>
        <v>75000000</v>
      </c>
      <c r="R12" s="680" t="str">
        <f t="shared" si="0"/>
        <v>2</v>
      </c>
      <c r="S12" s="680" t="str">
        <f t="shared" si="0"/>
        <v>1</v>
      </c>
      <c r="T12" s="422" t="s">
        <v>2565</v>
      </c>
      <c r="AB12" s="1663" t="s">
        <v>2564</v>
      </c>
      <c r="AC12" s="960" t="s">
        <v>3376</v>
      </c>
      <c r="AD12" s="960" t="s">
        <v>3377</v>
      </c>
      <c r="AE12" s="961">
        <v>500000</v>
      </c>
      <c r="AF12" s="961"/>
      <c r="AG12" s="961">
        <v>500000</v>
      </c>
      <c r="AH12" s="695">
        <f>AG12-AF12</f>
        <v>500000</v>
      </c>
      <c r="AI12" s="695">
        <f>(AH12*$S$12)/$R$12</f>
        <v>250000</v>
      </c>
      <c r="AJ12" s="1639"/>
      <c r="AK12" s="1640"/>
    </row>
    <row r="13" spans="2:37" ht="18" customHeight="1" thickBot="1">
      <c r="B13" s="1638"/>
      <c r="C13" s="693"/>
      <c r="D13" s="693"/>
      <c r="E13" s="694"/>
      <c r="F13" s="694"/>
      <c r="G13" s="694"/>
      <c r="H13" s="695">
        <f>G13-F13</f>
        <v>0</v>
      </c>
      <c r="I13" s="695">
        <f>(H13*$S$12)/$R$12</f>
        <v>0</v>
      </c>
      <c r="J13" s="1639"/>
      <c r="K13" s="1640"/>
      <c r="U13" s="653" t="s">
        <v>2585</v>
      </c>
      <c r="AB13" s="1638"/>
      <c r="AC13" s="693"/>
      <c r="AD13" s="693"/>
      <c r="AE13" s="694"/>
      <c r="AF13" s="694"/>
      <c r="AG13" s="694"/>
      <c r="AH13" s="695">
        <f>AG13-AF13</f>
        <v>0</v>
      </c>
      <c r="AI13" s="695">
        <f>(AH13*$S$12)/$R$12</f>
        <v>0</v>
      </c>
      <c r="AJ13" s="1639"/>
      <c r="AK13" s="1640"/>
    </row>
    <row r="14" spans="2:37" ht="18" customHeight="1" thickBot="1">
      <c r="B14" s="1638"/>
      <c r="C14" s="696"/>
      <c r="D14" s="696"/>
      <c r="E14" s="697"/>
      <c r="F14" s="697"/>
      <c r="G14" s="697"/>
      <c r="H14" s="698">
        <f t="shared" ref="H14" si="1">G14-F14</f>
        <v>0</v>
      </c>
      <c r="I14" s="695">
        <f>(H14*$S$12)/$R$12</f>
        <v>0</v>
      </c>
      <c r="J14" s="1639"/>
      <c r="K14" s="1640"/>
      <c r="N14" s="705" t="s">
        <v>2568</v>
      </c>
      <c r="O14" s="706"/>
      <c r="P14" s="422"/>
      <c r="Q14" s="707" t="str">
        <f>G7</f>
        <v/>
      </c>
      <c r="R14" s="708" t="str">
        <f>G6</f>
        <v>投資回収年数</v>
      </c>
      <c r="S14" s="422" t="s">
        <v>2586</v>
      </c>
      <c r="U14" s="658" t="s">
        <v>2587</v>
      </c>
      <c r="V14" s="658" t="s">
        <v>2588</v>
      </c>
      <c r="W14" s="658" t="s">
        <v>2589</v>
      </c>
      <c r="X14" s="658" t="s">
        <v>2590</v>
      </c>
      <c r="Y14" s="658" t="s">
        <v>2591</v>
      </c>
      <c r="AB14" s="1638"/>
      <c r="AC14" s="696"/>
      <c r="AD14" s="696"/>
      <c r="AE14" s="697"/>
      <c r="AF14" s="697"/>
      <c r="AG14" s="697"/>
      <c r="AH14" s="698">
        <f t="shared" ref="AH14" si="2">AG14-AF14</f>
        <v>0</v>
      </c>
      <c r="AI14" s="695">
        <f>(AH14*$S$12)/$R$12</f>
        <v>0</v>
      </c>
      <c r="AJ14" s="1639"/>
      <c r="AK14" s="1640"/>
    </row>
    <row r="15" spans="2:37" ht="18" customHeight="1" thickBot="1">
      <c r="B15" s="1641" t="s">
        <v>2566</v>
      </c>
      <c r="C15" s="1642"/>
      <c r="D15" s="764"/>
      <c r="E15" s="765">
        <f>SUM(E12:E14)</f>
        <v>0</v>
      </c>
      <c r="F15" s="765">
        <f t="shared" ref="F15" si="3">SUM(F12:F14)</f>
        <v>0</v>
      </c>
      <c r="G15" s="765">
        <f>SUM(G12:G14)</f>
        <v>0</v>
      </c>
      <c r="H15" s="765">
        <f>SUM(H12:H14)</f>
        <v>0</v>
      </c>
      <c r="I15" s="784">
        <f>SUM(I12:I14)</f>
        <v>0</v>
      </c>
      <c r="J15" s="1643"/>
      <c r="K15" s="1640"/>
      <c r="N15" s="709" t="s">
        <v>2592</v>
      </c>
      <c r="O15" s="710"/>
      <c r="P15" s="422" t="s">
        <v>2565</v>
      </c>
      <c r="Q15" s="711" t="str">
        <f>H7</f>
        <v/>
      </c>
      <c r="R15" s="708" t="str">
        <f>H6</f>
        <v>耐用年数</v>
      </c>
      <c r="S15" s="422" t="s">
        <v>2565</v>
      </c>
      <c r="U15" s="712">
        <f>N12</f>
        <v>0</v>
      </c>
      <c r="V15" s="662">
        <f>E7</f>
        <v>0</v>
      </c>
      <c r="W15" s="662">
        <f>F7</f>
        <v>0</v>
      </c>
      <c r="X15" s="712">
        <f>Q16</f>
        <v>0</v>
      </c>
      <c r="Y15" s="713">
        <f>IF(U15="2/3",2,1)</f>
        <v>1</v>
      </c>
      <c r="AB15" s="1641" t="s">
        <v>2566</v>
      </c>
      <c r="AC15" s="1642"/>
      <c r="AD15" s="764"/>
      <c r="AE15" s="765">
        <f>SUM(AE12:AE14)</f>
        <v>500000</v>
      </c>
      <c r="AF15" s="765">
        <f t="shared" ref="AF15" si="4">SUM(AF12:AF14)</f>
        <v>0</v>
      </c>
      <c r="AG15" s="765">
        <f>SUM(AG12:AG14)</f>
        <v>500000</v>
      </c>
      <c r="AH15" s="765">
        <f>SUM(AH12:AH14)</f>
        <v>500000</v>
      </c>
      <c r="AI15" s="784">
        <f>SUM(AI12:AI14)</f>
        <v>250000</v>
      </c>
      <c r="AJ15" s="1643"/>
      <c r="AK15" s="1640"/>
    </row>
    <row r="16" spans="2:37" ht="18" customHeight="1">
      <c r="B16" s="1638" t="s">
        <v>2567</v>
      </c>
      <c r="C16" s="699"/>
      <c r="D16" s="699"/>
      <c r="E16" s="700"/>
      <c r="F16" s="700"/>
      <c r="G16" s="700"/>
      <c r="H16" s="701">
        <f>G16-F16</f>
        <v>0</v>
      </c>
      <c r="I16" s="701">
        <f>(H16*$S$12)/$R$12</f>
        <v>0</v>
      </c>
      <c r="J16" s="1639"/>
      <c r="K16" s="1640"/>
      <c r="N16" s="709" t="s">
        <v>2572</v>
      </c>
      <c r="O16" s="714">
        <f>Q12</f>
        <v>75000000</v>
      </c>
      <c r="P16" s="422" t="s">
        <v>2565</v>
      </c>
      <c r="Q16" s="708">
        <f>MIN(Q14:Q15)</f>
        <v>0</v>
      </c>
      <c r="R16" s="708"/>
      <c r="S16" s="422" t="s">
        <v>2565</v>
      </c>
      <c r="U16" s="712"/>
      <c r="V16" s="713"/>
      <c r="W16" s="713"/>
      <c r="X16" s="713"/>
      <c r="Y16" s="713"/>
      <c r="AB16" s="1638" t="s">
        <v>2567</v>
      </c>
      <c r="AC16" s="964" t="s">
        <v>3388</v>
      </c>
      <c r="AD16" s="964" t="s">
        <v>3379</v>
      </c>
      <c r="AE16" s="965">
        <v>5000000</v>
      </c>
      <c r="AF16" s="965"/>
      <c r="AG16" s="965">
        <v>5000000</v>
      </c>
      <c r="AH16" s="701">
        <f>AG16-AF16</f>
        <v>5000000</v>
      </c>
      <c r="AI16" s="701">
        <f>(AH16*$S$12)/$R$12</f>
        <v>2500000</v>
      </c>
      <c r="AJ16" s="1639"/>
      <c r="AK16" s="1640"/>
    </row>
    <row r="17" spans="2:37" ht="18" customHeight="1">
      <c r="B17" s="1638"/>
      <c r="C17" s="693"/>
      <c r="D17" s="693"/>
      <c r="E17" s="694"/>
      <c r="F17" s="694"/>
      <c r="G17" s="694"/>
      <c r="H17" s="695">
        <f t="shared" ref="H17:H25" si="5">G17-F17</f>
        <v>0</v>
      </c>
      <c r="I17" s="695">
        <f>(H17*$S$12)/$R$12</f>
        <v>0</v>
      </c>
      <c r="J17" s="1639"/>
      <c r="K17" s="1640"/>
      <c r="N17" s="715" t="s">
        <v>2593</v>
      </c>
      <c r="O17" s="716">
        <f>IF(O3="実施要綱第5条第一項サ", I41,I40)</f>
        <v>0</v>
      </c>
      <c r="P17" s="422" t="s">
        <v>2565</v>
      </c>
      <c r="Q17" s="654" t="e">
        <f>VLOOKUP(Q16,Q14:R15,2,FALSE)</f>
        <v>#N/A</v>
      </c>
      <c r="R17" s="654"/>
      <c r="S17" s="422" t="s">
        <v>2565</v>
      </c>
      <c r="U17" s="653" t="s">
        <v>2594</v>
      </c>
      <c r="V17" s="691">
        <f>E7-F7</f>
        <v>0</v>
      </c>
      <c r="AB17" s="1638"/>
      <c r="AC17" s="960" t="s">
        <v>3389</v>
      </c>
      <c r="AD17" s="960" t="s">
        <v>3380</v>
      </c>
      <c r="AE17" s="961">
        <v>2000000</v>
      </c>
      <c r="AF17" s="961"/>
      <c r="AG17" s="961">
        <v>2000000</v>
      </c>
      <c r="AH17" s="695">
        <f t="shared" ref="AH17:AH25" si="6">AG17-AF17</f>
        <v>2000000</v>
      </c>
      <c r="AI17" s="695">
        <f>(AH17*$S$12)/$R$12</f>
        <v>1000000</v>
      </c>
      <c r="AJ17" s="1639"/>
      <c r="AK17" s="1640"/>
    </row>
    <row r="18" spans="2:37" ht="18" customHeight="1">
      <c r="B18" s="1638"/>
      <c r="C18" s="693"/>
      <c r="D18" s="693"/>
      <c r="E18" s="694"/>
      <c r="F18" s="694"/>
      <c r="G18" s="694"/>
      <c r="H18" s="695">
        <f t="shared" si="5"/>
        <v>0</v>
      </c>
      <c r="I18" s="695">
        <f t="shared" ref="I18:I25" si="7">(H18*$S$12)/$R$12</f>
        <v>0</v>
      </c>
      <c r="J18" s="1639"/>
      <c r="K18" s="1640"/>
      <c r="N18" s="717" t="s">
        <v>2595</v>
      </c>
      <c r="O18" s="718" t="str">
        <f>E43</f>
        <v/>
      </c>
      <c r="P18" s="422" t="s">
        <v>2565</v>
      </c>
      <c r="Q18" s="422"/>
      <c r="R18" s="422"/>
      <c r="S18" s="422"/>
      <c r="AB18" s="1638"/>
      <c r="AC18" s="960" t="s">
        <v>3390</v>
      </c>
      <c r="AD18" s="960" t="s">
        <v>3382</v>
      </c>
      <c r="AE18" s="961">
        <v>2000000</v>
      </c>
      <c r="AF18" s="961"/>
      <c r="AG18" s="961">
        <v>2000000</v>
      </c>
      <c r="AH18" s="695">
        <f t="shared" si="6"/>
        <v>2000000</v>
      </c>
      <c r="AI18" s="695">
        <f t="shared" ref="AI18:AI25" si="8">(AH18*$S$12)/$R$12</f>
        <v>1000000</v>
      </c>
      <c r="AJ18" s="1639"/>
      <c r="AK18" s="1640"/>
    </row>
    <row r="19" spans="2:37" ht="18" customHeight="1" thickBot="1">
      <c r="B19" s="1638"/>
      <c r="C19" s="693"/>
      <c r="D19" s="693"/>
      <c r="E19" s="694"/>
      <c r="F19" s="694"/>
      <c r="G19" s="694"/>
      <c r="H19" s="695">
        <f t="shared" si="5"/>
        <v>0</v>
      </c>
      <c r="I19" s="695">
        <f t="shared" si="7"/>
        <v>0</v>
      </c>
      <c r="J19" s="1639"/>
      <c r="K19" s="1640"/>
      <c r="N19" s="719" t="s">
        <v>2527</v>
      </c>
      <c r="O19" s="720">
        <f>ROUNDDOWN(MIN(O16:O18),-3)</f>
        <v>0</v>
      </c>
      <c r="P19" s="422" t="s">
        <v>2565</v>
      </c>
      <c r="Q19" s="649" t="s">
        <v>3320</v>
      </c>
      <c r="R19" s="952">
        <f>IF(共通様式_太陽光発電!U30="1",100000000,O15)</f>
        <v>0</v>
      </c>
      <c r="S19" s="649" t="s">
        <v>3325</v>
      </c>
      <c r="T19" s="662">
        <f>MIN(O15:O16)</f>
        <v>75000000</v>
      </c>
      <c r="AB19" s="1638"/>
      <c r="AC19" s="960"/>
      <c r="AD19" s="960"/>
      <c r="AE19" s="961"/>
      <c r="AF19" s="961"/>
      <c r="AG19" s="961"/>
      <c r="AH19" s="695">
        <f t="shared" si="6"/>
        <v>0</v>
      </c>
      <c r="AI19" s="695">
        <f t="shared" si="8"/>
        <v>0</v>
      </c>
      <c r="AJ19" s="1639"/>
      <c r="AK19" s="1640"/>
    </row>
    <row r="20" spans="2:37" ht="18" customHeight="1">
      <c r="B20" s="1638"/>
      <c r="C20" s="693"/>
      <c r="D20" s="693"/>
      <c r="E20" s="694"/>
      <c r="F20" s="694"/>
      <c r="G20" s="694"/>
      <c r="H20" s="695">
        <f t="shared" si="5"/>
        <v>0</v>
      </c>
      <c r="I20" s="695">
        <f t="shared" si="7"/>
        <v>0</v>
      </c>
      <c r="J20" s="1639"/>
      <c r="K20" s="1640"/>
      <c r="N20" s="422" t="s">
        <v>2575</v>
      </c>
      <c r="O20" s="691"/>
      <c r="P20" s="422"/>
      <c r="Q20" s="422"/>
      <c r="R20" s="422"/>
      <c r="S20" s="422"/>
      <c r="AB20" s="1638"/>
      <c r="AC20" s="693"/>
      <c r="AD20" s="693"/>
      <c r="AE20" s="694"/>
      <c r="AF20" s="694"/>
      <c r="AG20" s="694"/>
      <c r="AH20" s="695">
        <f t="shared" si="6"/>
        <v>0</v>
      </c>
      <c r="AI20" s="695">
        <f t="shared" si="8"/>
        <v>0</v>
      </c>
      <c r="AJ20" s="1639"/>
      <c r="AK20" s="1640"/>
    </row>
    <row r="21" spans="2:37" ht="18" customHeight="1">
      <c r="B21" s="1638"/>
      <c r="C21" s="693"/>
      <c r="D21" s="693"/>
      <c r="E21" s="694"/>
      <c r="F21" s="694"/>
      <c r="G21" s="694"/>
      <c r="H21" s="695">
        <f t="shared" si="5"/>
        <v>0</v>
      </c>
      <c r="I21" s="695">
        <f t="shared" si="7"/>
        <v>0</v>
      </c>
      <c r="J21" s="1639"/>
      <c r="K21" s="1640"/>
      <c r="N21" s="422" t="s">
        <v>2517</v>
      </c>
      <c r="O21" s="668" t="s">
        <v>2518</v>
      </c>
      <c r="P21" s="725" t="s">
        <v>2519</v>
      </c>
      <c r="Q21" s="726" t="s">
        <v>2520</v>
      </c>
      <c r="R21" s="725" t="s">
        <v>2521</v>
      </c>
      <c r="S21" s="422" t="s">
        <v>2517</v>
      </c>
      <c r="AB21" s="1638"/>
      <c r="AC21" s="693"/>
      <c r="AD21" s="693"/>
      <c r="AE21" s="694"/>
      <c r="AF21" s="694"/>
      <c r="AG21" s="694"/>
      <c r="AH21" s="695">
        <f t="shared" si="6"/>
        <v>0</v>
      </c>
      <c r="AI21" s="695">
        <f t="shared" si="8"/>
        <v>0</v>
      </c>
      <c r="AJ21" s="1639"/>
      <c r="AK21" s="1640"/>
    </row>
    <row r="22" spans="2:37" ht="18" customHeight="1">
      <c r="B22" s="1638"/>
      <c r="C22" s="693"/>
      <c r="D22" s="693"/>
      <c r="E22" s="694"/>
      <c r="F22" s="694"/>
      <c r="G22" s="694"/>
      <c r="H22" s="695">
        <f t="shared" si="5"/>
        <v>0</v>
      </c>
      <c r="I22" s="695">
        <f t="shared" si="7"/>
        <v>0</v>
      </c>
      <c r="J22" s="1639"/>
      <c r="K22" s="1640"/>
      <c r="N22" s="649" t="s">
        <v>2514</v>
      </c>
      <c r="O22" s="654" t="s">
        <v>2523</v>
      </c>
      <c r="P22" s="654" t="s">
        <v>2524</v>
      </c>
      <c r="Q22" s="654" t="s">
        <v>2525</v>
      </c>
      <c r="R22" s="654" t="s">
        <v>2526</v>
      </c>
      <c r="S22" s="422" t="s">
        <v>2527</v>
      </c>
      <c r="AB22" s="1638"/>
      <c r="AC22" s="693"/>
      <c r="AD22" s="693"/>
      <c r="AE22" s="694"/>
      <c r="AF22" s="694"/>
      <c r="AG22" s="694"/>
      <c r="AH22" s="695">
        <f t="shared" si="6"/>
        <v>0</v>
      </c>
      <c r="AI22" s="695">
        <f t="shared" si="8"/>
        <v>0</v>
      </c>
      <c r="AJ22" s="1639"/>
      <c r="AK22" s="1640"/>
    </row>
    <row r="23" spans="2:37" ht="18" customHeight="1">
      <c r="B23" s="1638"/>
      <c r="C23" s="693"/>
      <c r="D23" s="693"/>
      <c r="E23" s="694"/>
      <c r="F23" s="694"/>
      <c r="G23" s="694"/>
      <c r="H23" s="695">
        <f t="shared" si="5"/>
        <v>0</v>
      </c>
      <c r="I23" s="695">
        <f t="shared" si="7"/>
        <v>0</v>
      </c>
      <c r="J23" s="1639"/>
      <c r="K23" s="1640"/>
      <c r="N23" s="649" t="s">
        <v>2529</v>
      </c>
      <c r="O23" s="654" t="s">
        <v>2523</v>
      </c>
      <c r="P23" s="654" t="s">
        <v>2524</v>
      </c>
      <c r="Q23" s="654" t="s">
        <v>2525</v>
      </c>
      <c r="R23" s="654" t="s">
        <v>2526</v>
      </c>
      <c r="S23" s="422" t="s">
        <v>2527</v>
      </c>
      <c r="AB23" s="1638"/>
      <c r="AC23" s="693"/>
      <c r="AD23" s="693"/>
      <c r="AE23" s="694"/>
      <c r="AF23" s="694"/>
      <c r="AG23" s="694"/>
      <c r="AH23" s="695">
        <f t="shared" si="6"/>
        <v>0</v>
      </c>
      <c r="AI23" s="695">
        <f t="shared" si="8"/>
        <v>0</v>
      </c>
      <c r="AJ23" s="1639"/>
      <c r="AK23" s="1640"/>
    </row>
    <row r="24" spans="2:37" ht="18" customHeight="1">
      <c r="B24" s="1638"/>
      <c r="C24" s="693"/>
      <c r="D24" s="693"/>
      <c r="E24" s="694"/>
      <c r="F24" s="694"/>
      <c r="G24" s="694"/>
      <c r="H24" s="695">
        <f t="shared" si="5"/>
        <v>0</v>
      </c>
      <c r="I24" s="695">
        <f t="shared" si="7"/>
        <v>0</v>
      </c>
      <c r="J24" s="1639"/>
      <c r="K24" s="1640"/>
      <c r="N24" s="649" t="s">
        <v>2531</v>
      </c>
      <c r="O24" s="654" t="s">
        <v>2523</v>
      </c>
      <c r="P24" s="654" t="s">
        <v>2524</v>
      </c>
      <c r="Q24" s="654" t="s">
        <v>2525</v>
      </c>
      <c r="R24" s="654" t="s">
        <v>2526</v>
      </c>
      <c r="S24" s="422" t="s">
        <v>2527</v>
      </c>
      <c r="AB24" s="1638"/>
      <c r="AC24" s="693"/>
      <c r="AD24" s="693"/>
      <c r="AE24" s="694"/>
      <c r="AF24" s="694"/>
      <c r="AG24" s="694"/>
      <c r="AH24" s="695">
        <f t="shared" si="6"/>
        <v>0</v>
      </c>
      <c r="AI24" s="695">
        <f t="shared" si="8"/>
        <v>0</v>
      </c>
      <c r="AJ24" s="1639"/>
      <c r="AK24" s="1640"/>
    </row>
    <row r="25" spans="2:37" ht="18" customHeight="1" thickBot="1">
      <c r="B25" s="1638"/>
      <c r="C25" s="696"/>
      <c r="D25" s="696"/>
      <c r="E25" s="697"/>
      <c r="F25" s="697"/>
      <c r="G25" s="697"/>
      <c r="H25" s="698">
        <f t="shared" si="5"/>
        <v>0</v>
      </c>
      <c r="I25" s="695">
        <f t="shared" si="7"/>
        <v>0</v>
      </c>
      <c r="J25" s="1639"/>
      <c r="K25" s="1640"/>
      <c r="N25" s="649" t="s">
        <v>2532</v>
      </c>
      <c r="O25" s="654" t="s">
        <v>2523</v>
      </c>
      <c r="P25" s="654" t="s">
        <v>2524</v>
      </c>
      <c r="Q25" s="654" t="s">
        <v>2525</v>
      </c>
      <c r="R25" s="655" t="s">
        <v>2533</v>
      </c>
      <c r="S25" s="422" t="s">
        <v>2534</v>
      </c>
      <c r="AB25" s="1638"/>
      <c r="AC25" s="696"/>
      <c r="AD25" s="696"/>
      <c r="AE25" s="697"/>
      <c r="AF25" s="697"/>
      <c r="AG25" s="697"/>
      <c r="AH25" s="698">
        <f t="shared" si="6"/>
        <v>0</v>
      </c>
      <c r="AI25" s="695">
        <f t="shared" si="8"/>
        <v>0</v>
      </c>
      <c r="AJ25" s="1639"/>
      <c r="AK25" s="1640"/>
    </row>
    <row r="26" spans="2:37" ht="18" customHeight="1" thickBot="1">
      <c r="B26" s="1641" t="s">
        <v>2566</v>
      </c>
      <c r="C26" s="1642"/>
      <c r="D26" s="764"/>
      <c r="E26" s="765">
        <f>SUM(E16:E25)</f>
        <v>0</v>
      </c>
      <c r="F26" s="765">
        <f t="shared" ref="F26:G26" si="9">SUM(F16:F25)</f>
        <v>0</v>
      </c>
      <c r="G26" s="765">
        <f t="shared" si="9"/>
        <v>0</v>
      </c>
      <c r="H26" s="765">
        <f>SUM(H16:H25)</f>
        <v>0</v>
      </c>
      <c r="I26" s="784">
        <f>SUM(I16:I25)</f>
        <v>0</v>
      </c>
      <c r="J26" s="1643"/>
      <c r="K26" s="1640"/>
      <c r="N26" s="422"/>
      <c r="O26" s="422"/>
      <c r="P26" s="422"/>
      <c r="Q26" s="422"/>
      <c r="R26" s="422"/>
      <c r="S26" s="422"/>
      <c r="AB26" s="1641" t="s">
        <v>2566</v>
      </c>
      <c r="AC26" s="1642"/>
      <c r="AD26" s="764"/>
      <c r="AE26" s="765">
        <f>SUM(AE16:AE25)</f>
        <v>9000000</v>
      </c>
      <c r="AF26" s="765">
        <f t="shared" ref="AF26:AG26" si="10">SUM(AF16:AF25)</f>
        <v>0</v>
      </c>
      <c r="AG26" s="765">
        <f t="shared" si="10"/>
        <v>9000000</v>
      </c>
      <c r="AH26" s="765">
        <f>SUM(AH16:AH25)</f>
        <v>9000000</v>
      </c>
      <c r="AI26" s="784">
        <f>SUM(AI16:AI25)</f>
        <v>4500000</v>
      </c>
      <c r="AJ26" s="1643"/>
      <c r="AK26" s="1640"/>
    </row>
    <row r="27" spans="2:37" ht="18" customHeight="1">
      <c r="B27" s="1638" t="s">
        <v>2576</v>
      </c>
      <c r="C27" s="888"/>
      <c r="D27" s="699"/>
      <c r="E27" s="700"/>
      <c r="F27" s="700"/>
      <c r="G27" s="700"/>
      <c r="H27" s="701">
        <f>G27-F27</f>
        <v>0</v>
      </c>
      <c r="I27" s="695">
        <f>(H27*$S$12)/$R$12</f>
        <v>0</v>
      </c>
      <c r="J27" s="1639"/>
      <c r="K27" s="1640"/>
      <c r="N27" s="658" t="s">
        <v>2596</v>
      </c>
      <c r="O27" s="658" t="s">
        <v>2584</v>
      </c>
      <c r="P27" s="649" t="s">
        <v>2583</v>
      </c>
      <c r="Q27" s="649" t="e">
        <f>Q28/Q29</f>
        <v>#DIV/0!</v>
      </c>
      <c r="R27" s="422"/>
      <c r="AB27" s="1638" t="s">
        <v>2576</v>
      </c>
      <c r="AC27" s="966" t="s">
        <v>3391</v>
      </c>
      <c r="AD27" s="964" t="s">
        <v>3384</v>
      </c>
      <c r="AE27" s="965">
        <v>3000000</v>
      </c>
      <c r="AF27" s="965"/>
      <c r="AG27" s="965">
        <v>3000000</v>
      </c>
      <c r="AH27" s="701">
        <f>AG27-AF27</f>
        <v>3000000</v>
      </c>
      <c r="AI27" s="695">
        <f>(AH27*$S$12)/$R$12</f>
        <v>1500000</v>
      </c>
      <c r="AJ27" s="1639"/>
      <c r="AK27" s="1640"/>
    </row>
    <row r="28" spans="2:37" ht="18" customHeight="1">
      <c r="B28" s="1638"/>
      <c r="C28" s="693"/>
      <c r="D28" s="693"/>
      <c r="E28" s="694"/>
      <c r="F28" s="694"/>
      <c r="G28" s="694"/>
      <c r="H28" s="695">
        <f t="shared" ref="H28:H37" si="11">G28-F28</f>
        <v>0</v>
      </c>
      <c r="I28" s="695">
        <f t="shared" ref="I28:I36" si="12">(H28*$S$12)/$R$12</f>
        <v>0</v>
      </c>
      <c r="J28" s="1639"/>
      <c r="K28" s="1640"/>
      <c r="N28" s="658" t="s">
        <v>2543</v>
      </c>
      <c r="O28" s="658"/>
      <c r="P28" s="649" t="s">
        <v>2553</v>
      </c>
      <c r="Q28" s="656">
        <f>H40-I45</f>
        <v>0</v>
      </c>
      <c r="R28" s="422"/>
      <c r="AB28" s="1638"/>
      <c r="AC28" s="960" t="s">
        <v>3392</v>
      </c>
      <c r="AD28" s="960" t="s">
        <v>3393</v>
      </c>
      <c r="AE28" s="961">
        <v>2000000</v>
      </c>
      <c r="AF28" s="961"/>
      <c r="AG28" s="961">
        <v>2000000</v>
      </c>
      <c r="AH28" s="695">
        <f t="shared" ref="AH28:AH37" si="13">AG28-AF28</f>
        <v>2000000</v>
      </c>
      <c r="AI28" s="695">
        <f t="shared" ref="AI28:AI32" si="14">(AH28*$S$12)/$R$12</f>
        <v>1000000</v>
      </c>
      <c r="AJ28" s="1639"/>
      <c r="AK28" s="1640"/>
    </row>
    <row r="29" spans="2:37" ht="18" customHeight="1">
      <c r="B29" s="1638"/>
      <c r="C29" s="693"/>
      <c r="D29" s="693"/>
      <c r="E29" s="694"/>
      <c r="F29" s="694"/>
      <c r="G29" s="694"/>
      <c r="H29" s="695">
        <f t="shared" si="11"/>
        <v>0</v>
      </c>
      <c r="I29" s="695">
        <f t="shared" si="12"/>
        <v>0</v>
      </c>
      <c r="J29" s="1639"/>
      <c r="K29" s="1640"/>
      <c r="N29" s="658" t="s">
        <v>2581</v>
      </c>
      <c r="O29" s="713">
        <v>17</v>
      </c>
      <c r="P29" s="649" t="s">
        <v>2588</v>
      </c>
      <c r="Q29" s="656">
        <f>E7-F7</f>
        <v>0</v>
      </c>
      <c r="R29" s="422"/>
      <c r="AB29" s="1638"/>
      <c r="AC29" s="960"/>
      <c r="AD29" s="960"/>
      <c r="AE29" s="961"/>
      <c r="AF29" s="961"/>
      <c r="AG29" s="961"/>
      <c r="AH29" s="695">
        <f t="shared" si="13"/>
        <v>0</v>
      </c>
      <c r="AI29" s="695">
        <f t="shared" si="14"/>
        <v>0</v>
      </c>
      <c r="AJ29" s="1639"/>
      <c r="AK29" s="1640"/>
    </row>
    <row r="30" spans="2:37" ht="18" customHeight="1">
      <c r="B30" s="1638"/>
      <c r="C30" s="693"/>
      <c r="D30" s="693"/>
      <c r="E30" s="694"/>
      <c r="F30" s="694"/>
      <c r="G30" s="694"/>
      <c r="H30" s="695">
        <f t="shared" si="11"/>
        <v>0</v>
      </c>
      <c r="I30" s="695">
        <f t="shared" si="12"/>
        <v>0</v>
      </c>
      <c r="J30" s="1639"/>
      <c r="K30" s="1640"/>
      <c r="N30" s="658" t="s">
        <v>2597</v>
      </c>
      <c r="O30" s="713">
        <v>20</v>
      </c>
      <c r="P30" s="422"/>
      <c r="Q30" s="422"/>
      <c r="R30" s="422"/>
      <c r="AB30" s="1638"/>
      <c r="AC30" s="693"/>
      <c r="AD30" s="693"/>
      <c r="AE30" s="694"/>
      <c r="AF30" s="694"/>
      <c r="AG30" s="694"/>
      <c r="AH30" s="695">
        <f t="shared" si="13"/>
        <v>0</v>
      </c>
      <c r="AI30" s="695">
        <f t="shared" si="14"/>
        <v>0</v>
      </c>
      <c r="AJ30" s="1639"/>
      <c r="AK30" s="1640"/>
    </row>
    <row r="31" spans="2:37" ht="18" customHeight="1">
      <c r="B31" s="1638"/>
      <c r="C31" s="693"/>
      <c r="D31" s="693"/>
      <c r="E31" s="694"/>
      <c r="F31" s="694"/>
      <c r="G31" s="694"/>
      <c r="H31" s="695">
        <f t="shared" si="11"/>
        <v>0</v>
      </c>
      <c r="I31" s="695">
        <f t="shared" si="12"/>
        <v>0</v>
      </c>
      <c r="J31" s="1639"/>
      <c r="K31" s="1640"/>
      <c r="N31" s="658" t="s">
        <v>2598</v>
      </c>
      <c r="O31" s="713">
        <v>15</v>
      </c>
      <c r="P31" s="422"/>
      <c r="Q31" s="422"/>
      <c r="R31" s="422"/>
      <c r="AB31" s="1638"/>
      <c r="AC31" s="693"/>
      <c r="AD31" s="693"/>
      <c r="AE31" s="694"/>
      <c r="AF31" s="694"/>
      <c r="AG31" s="694"/>
      <c r="AH31" s="695">
        <f t="shared" si="13"/>
        <v>0</v>
      </c>
      <c r="AI31" s="695">
        <f t="shared" si="14"/>
        <v>0</v>
      </c>
      <c r="AJ31" s="1639"/>
      <c r="AK31" s="1640"/>
    </row>
    <row r="32" spans="2:37" ht="18" customHeight="1">
      <c r="B32" s="1638"/>
      <c r="C32" s="693"/>
      <c r="D32" s="693"/>
      <c r="E32" s="694"/>
      <c r="F32" s="694"/>
      <c r="G32" s="694"/>
      <c r="H32" s="695">
        <f t="shared" si="11"/>
        <v>0</v>
      </c>
      <c r="I32" s="695">
        <f t="shared" si="12"/>
        <v>0</v>
      </c>
      <c r="J32" s="1639"/>
      <c r="K32" s="1640"/>
      <c r="N32" s="658" t="s">
        <v>2599</v>
      </c>
      <c r="O32" s="713">
        <v>15</v>
      </c>
      <c r="P32" s="422"/>
      <c r="Q32" s="422"/>
      <c r="R32" s="422"/>
      <c r="AB32" s="1638"/>
      <c r="AC32" s="693"/>
      <c r="AD32" s="693"/>
      <c r="AE32" s="694"/>
      <c r="AF32" s="694"/>
      <c r="AG32" s="694"/>
      <c r="AH32" s="695">
        <f t="shared" si="13"/>
        <v>0</v>
      </c>
      <c r="AI32" s="695">
        <f t="shared" si="14"/>
        <v>0</v>
      </c>
      <c r="AJ32" s="1639"/>
      <c r="AK32" s="1640"/>
    </row>
    <row r="33" spans="2:37" ht="18" customHeight="1">
      <c r="B33" s="1638"/>
      <c r="C33" s="693"/>
      <c r="D33" s="693"/>
      <c r="E33" s="694"/>
      <c r="F33" s="694"/>
      <c r="G33" s="694"/>
      <c r="H33" s="695">
        <f t="shared" si="11"/>
        <v>0</v>
      </c>
      <c r="I33" s="695">
        <f>(H33*$S$12)/$R$12</f>
        <v>0</v>
      </c>
      <c r="J33" s="1639"/>
      <c r="K33" s="1640"/>
      <c r="AB33" s="1638"/>
      <c r="AC33" s="693"/>
      <c r="AD33" s="693"/>
      <c r="AE33" s="694"/>
      <c r="AF33" s="694"/>
      <c r="AG33" s="694"/>
      <c r="AH33" s="695">
        <f t="shared" si="13"/>
        <v>0</v>
      </c>
      <c r="AI33" s="695">
        <f>(AH33*$S$12)/$R$12</f>
        <v>0</v>
      </c>
      <c r="AJ33" s="1639"/>
      <c r="AK33" s="1640"/>
    </row>
    <row r="34" spans="2:37" ht="18" customHeight="1">
      <c r="B34" s="1638"/>
      <c r="C34" s="693"/>
      <c r="D34" s="693"/>
      <c r="E34" s="694"/>
      <c r="F34" s="694"/>
      <c r="G34" s="694"/>
      <c r="H34" s="695">
        <f t="shared" si="11"/>
        <v>0</v>
      </c>
      <c r="I34" s="695">
        <f t="shared" si="12"/>
        <v>0</v>
      </c>
      <c r="J34" s="1639"/>
      <c r="K34" s="1640"/>
      <c r="AB34" s="1638"/>
      <c r="AC34" s="693"/>
      <c r="AD34" s="693"/>
      <c r="AE34" s="694"/>
      <c r="AF34" s="694"/>
      <c r="AG34" s="694"/>
      <c r="AH34" s="695">
        <f t="shared" si="13"/>
        <v>0</v>
      </c>
      <c r="AI34" s="695">
        <f t="shared" ref="AI34:AI36" si="15">(AH34*$S$12)/$R$12</f>
        <v>0</v>
      </c>
      <c r="AJ34" s="1639"/>
      <c r="AK34" s="1640"/>
    </row>
    <row r="35" spans="2:37" ht="18" customHeight="1">
      <c r="B35" s="1638"/>
      <c r="C35" s="693"/>
      <c r="D35" s="693"/>
      <c r="E35" s="694"/>
      <c r="F35" s="694"/>
      <c r="G35" s="694"/>
      <c r="H35" s="695">
        <f t="shared" si="11"/>
        <v>0</v>
      </c>
      <c r="I35" s="695">
        <f t="shared" si="12"/>
        <v>0</v>
      </c>
      <c r="J35" s="1639"/>
      <c r="K35" s="1640"/>
      <c r="AB35" s="1638"/>
      <c r="AC35" s="693"/>
      <c r="AD35" s="693"/>
      <c r="AE35" s="694"/>
      <c r="AF35" s="694"/>
      <c r="AG35" s="694"/>
      <c r="AH35" s="695">
        <f t="shared" si="13"/>
        <v>0</v>
      </c>
      <c r="AI35" s="695">
        <f t="shared" si="15"/>
        <v>0</v>
      </c>
      <c r="AJ35" s="1639"/>
      <c r="AK35" s="1640"/>
    </row>
    <row r="36" spans="2:37" ht="18" customHeight="1">
      <c r="B36" s="1638"/>
      <c r="C36" s="693"/>
      <c r="D36" s="693"/>
      <c r="E36" s="694"/>
      <c r="F36" s="694"/>
      <c r="G36" s="694"/>
      <c r="H36" s="695">
        <f t="shared" si="11"/>
        <v>0</v>
      </c>
      <c r="I36" s="695">
        <f t="shared" si="12"/>
        <v>0</v>
      </c>
      <c r="J36" s="1639"/>
      <c r="K36" s="1640"/>
      <c r="AB36" s="1638"/>
      <c r="AC36" s="693"/>
      <c r="AD36" s="693"/>
      <c r="AE36" s="694"/>
      <c r="AF36" s="694"/>
      <c r="AG36" s="694"/>
      <c r="AH36" s="695">
        <f t="shared" si="13"/>
        <v>0</v>
      </c>
      <c r="AI36" s="695">
        <f t="shared" si="15"/>
        <v>0</v>
      </c>
      <c r="AJ36" s="1639"/>
      <c r="AK36" s="1640"/>
    </row>
    <row r="37" spans="2:37" ht="18" customHeight="1" thickBot="1">
      <c r="B37" s="1638"/>
      <c r="C37" s="696"/>
      <c r="D37" s="696"/>
      <c r="E37" s="697"/>
      <c r="F37" s="697"/>
      <c r="G37" s="697"/>
      <c r="H37" s="698">
        <f t="shared" si="11"/>
        <v>0</v>
      </c>
      <c r="I37" s="695">
        <f>(H37*$S$12)/$R$12</f>
        <v>0</v>
      </c>
      <c r="J37" s="1639"/>
      <c r="K37" s="1640"/>
      <c r="AB37" s="1638"/>
      <c r="AC37" s="696"/>
      <c r="AD37" s="696"/>
      <c r="AE37" s="697"/>
      <c r="AF37" s="697"/>
      <c r="AG37" s="697"/>
      <c r="AH37" s="698">
        <f t="shared" si="13"/>
        <v>0</v>
      </c>
      <c r="AI37" s="695">
        <f>(AH37*$S$12)/$R$12</f>
        <v>0</v>
      </c>
      <c r="AJ37" s="1639"/>
      <c r="AK37" s="1640"/>
    </row>
    <row r="38" spans="2:37" ht="18" customHeight="1" thickBot="1">
      <c r="B38" s="1695" t="s">
        <v>2566</v>
      </c>
      <c r="C38" s="1696"/>
      <c r="D38" s="897"/>
      <c r="E38" s="897">
        <f>SUM(E27:E37)</f>
        <v>0</v>
      </c>
      <c r="F38" s="897">
        <f t="shared" ref="F38:H38" si="16">SUM(F27:F37)</f>
        <v>0</v>
      </c>
      <c r="G38" s="897">
        <f t="shared" si="16"/>
        <v>0</v>
      </c>
      <c r="H38" s="897">
        <f t="shared" si="16"/>
        <v>0</v>
      </c>
      <c r="I38" s="898">
        <f>SUM(I27:I37)</f>
        <v>0</v>
      </c>
      <c r="J38" s="1643"/>
      <c r="K38" s="1640"/>
      <c r="AB38" s="1641" t="s">
        <v>2566</v>
      </c>
      <c r="AC38" s="1642"/>
      <c r="AD38" s="765"/>
      <c r="AE38" s="765">
        <f>SUM(AE27:AE37)</f>
        <v>5000000</v>
      </c>
      <c r="AF38" s="765">
        <f t="shared" ref="AF38:AH38" si="17">SUM(AF27:AF37)</f>
        <v>0</v>
      </c>
      <c r="AG38" s="765">
        <f t="shared" si="17"/>
        <v>5000000</v>
      </c>
      <c r="AH38" s="765">
        <f t="shared" si="17"/>
        <v>5000000</v>
      </c>
      <c r="AI38" s="784">
        <f>SUM(AI27:AI37)</f>
        <v>2500000</v>
      </c>
      <c r="AJ38" s="1643"/>
      <c r="AK38" s="1640"/>
    </row>
    <row r="39" spans="2:37" ht="18" customHeight="1" thickBot="1">
      <c r="B39" s="1695" t="s">
        <v>2577</v>
      </c>
      <c r="C39" s="1696"/>
      <c r="D39" s="897"/>
      <c r="E39" s="897">
        <f>E41-E40</f>
        <v>0</v>
      </c>
      <c r="F39" s="897">
        <f t="shared" ref="F39:H39" si="18">F41-F40</f>
        <v>0</v>
      </c>
      <c r="G39" s="897">
        <f t="shared" si="18"/>
        <v>0</v>
      </c>
      <c r="H39" s="897">
        <f t="shared" si="18"/>
        <v>0</v>
      </c>
      <c r="I39" s="898">
        <f>(H39*$S$12)/$R$12</f>
        <v>0</v>
      </c>
      <c r="J39" s="1643"/>
      <c r="K39" s="1640"/>
      <c r="AB39" s="1641" t="s">
        <v>2577</v>
      </c>
      <c r="AC39" s="1642"/>
      <c r="AD39" s="765"/>
      <c r="AE39" s="765">
        <f>AE41-AE40</f>
        <v>1450000</v>
      </c>
      <c r="AF39" s="765">
        <f t="shared" ref="AF39:AH39" si="19">AF41-AF40</f>
        <v>0</v>
      </c>
      <c r="AG39" s="765">
        <f t="shared" si="19"/>
        <v>1450000</v>
      </c>
      <c r="AH39" s="765">
        <f t="shared" si="19"/>
        <v>1450000</v>
      </c>
      <c r="AI39" s="784">
        <f>(AH39*$S$12)/$R$12</f>
        <v>725000</v>
      </c>
      <c r="AJ39" s="1643"/>
      <c r="AK39" s="1640"/>
    </row>
    <row r="40" spans="2:37" ht="18" customHeight="1" thickBot="1">
      <c r="B40" s="1695" t="s">
        <v>2600</v>
      </c>
      <c r="C40" s="1696"/>
      <c r="D40" s="897"/>
      <c r="E40" s="897">
        <f>E15+E26+E38</f>
        <v>0</v>
      </c>
      <c r="F40" s="897">
        <f t="shared" ref="F40:G40" si="20">F15+F26+F38</f>
        <v>0</v>
      </c>
      <c r="G40" s="897">
        <f t="shared" si="20"/>
        <v>0</v>
      </c>
      <c r="H40" s="897">
        <f>H15+H26+H38</f>
        <v>0</v>
      </c>
      <c r="I40" s="898">
        <f>I15+I26+I38</f>
        <v>0</v>
      </c>
      <c r="J40" s="1643"/>
      <c r="K40" s="1640"/>
      <c r="AB40" s="1695" t="s">
        <v>2600</v>
      </c>
      <c r="AC40" s="1696"/>
      <c r="AD40" s="897"/>
      <c r="AE40" s="897">
        <f>AE15+AE26+AE38</f>
        <v>14500000</v>
      </c>
      <c r="AF40" s="897">
        <f t="shared" ref="AF40:AG40" si="21">AF15+AF26+AF38</f>
        <v>0</v>
      </c>
      <c r="AG40" s="897">
        <f t="shared" si="21"/>
        <v>14500000</v>
      </c>
      <c r="AH40" s="897">
        <f>AH15+AH26+AH38</f>
        <v>14500000</v>
      </c>
      <c r="AI40" s="898">
        <f>AI15+AI26+AI38</f>
        <v>7250000</v>
      </c>
      <c r="AJ40" s="1643"/>
      <c r="AK40" s="1640"/>
    </row>
    <row r="41" spans="2:37" ht="18" customHeight="1" thickBot="1">
      <c r="B41" s="1695" t="s">
        <v>2579</v>
      </c>
      <c r="C41" s="1696"/>
      <c r="D41" s="897"/>
      <c r="E41" s="897">
        <f>ROUNDDOWN(E40*1.1,0)</f>
        <v>0</v>
      </c>
      <c r="F41" s="897">
        <f t="shared" ref="F41:H41" si="22">ROUNDDOWN(F40*1.1,0)</f>
        <v>0</v>
      </c>
      <c r="G41" s="897">
        <f t="shared" si="22"/>
        <v>0</v>
      </c>
      <c r="H41" s="897">
        <f t="shared" si="22"/>
        <v>0</v>
      </c>
      <c r="I41" s="898">
        <f>SUM(I39:I40)</f>
        <v>0</v>
      </c>
      <c r="J41" s="1643"/>
      <c r="K41" s="1640"/>
      <c r="AB41" s="1695" t="s">
        <v>2579</v>
      </c>
      <c r="AC41" s="1696"/>
      <c r="AD41" s="897"/>
      <c r="AE41" s="897">
        <f>ROUNDDOWN(AE40*1.1,0)</f>
        <v>15950000</v>
      </c>
      <c r="AF41" s="897">
        <f t="shared" ref="AF41:AH41" si="23">ROUNDDOWN(AF40*1.1,0)</f>
        <v>0</v>
      </c>
      <c r="AG41" s="897">
        <f t="shared" si="23"/>
        <v>15950000</v>
      </c>
      <c r="AH41" s="897">
        <f t="shared" si="23"/>
        <v>15950000</v>
      </c>
      <c r="AI41" s="898">
        <f>SUM(AI39:AI40)</f>
        <v>7975000</v>
      </c>
      <c r="AJ41" s="1643"/>
      <c r="AK41" s="1640"/>
    </row>
    <row r="42" spans="2:37" ht="9" customHeight="1" thickBot="1"/>
    <row r="43" spans="2:37">
      <c r="B43" s="1697" t="s">
        <v>2601</v>
      </c>
      <c r="C43" s="1698"/>
      <c r="D43" s="1691"/>
      <c r="E43" s="1700" t="str">
        <f>IFERROR((ROUNDDOWN(IF(Q17="耐用年数",V17*X15*Y15,G7*V17*Y15),-3)),"")</f>
        <v/>
      </c>
      <c r="F43" s="1701"/>
      <c r="G43" s="1704" t="str">
        <f>IF(F7&gt;E7,"要件を満たしていません。申請不可です。","")</f>
        <v/>
      </c>
      <c r="H43" s="1705"/>
      <c r="I43" s="1705"/>
      <c r="J43" s="1705"/>
      <c r="K43" s="1705"/>
      <c r="AB43" s="1697" t="s">
        <v>2601</v>
      </c>
      <c r="AC43" s="1698"/>
      <c r="AD43" s="1691"/>
      <c r="AE43" s="1700">
        <v>9666000</v>
      </c>
      <c r="AF43" s="1701"/>
      <c r="AG43" s="1704" t="str">
        <f>IF(AF7&gt;AE7,"要件を満たしていません。申請不可です。","")</f>
        <v/>
      </c>
      <c r="AH43" s="1705"/>
      <c r="AI43" s="1705"/>
      <c r="AJ43" s="1705"/>
      <c r="AK43" s="1705"/>
    </row>
    <row r="44" spans="2:37" ht="10.199999999999999" customHeight="1" thickBot="1">
      <c r="B44" s="1692"/>
      <c r="C44" s="1699"/>
      <c r="D44" s="1693"/>
      <c r="E44" s="1702"/>
      <c r="F44" s="1703"/>
      <c r="G44" s="1706"/>
      <c r="H44" s="1707"/>
      <c r="I44" s="1707"/>
      <c r="J44" s="1707"/>
      <c r="K44" s="1707"/>
      <c r="AB44" s="1692"/>
      <c r="AC44" s="1699"/>
      <c r="AD44" s="1693"/>
      <c r="AE44" s="1702"/>
      <c r="AF44" s="1703"/>
      <c r="AG44" s="1706"/>
      <c r="AH44" s="1707"/>
      <c r="AI44" s="1707"/>
      <c r="AJ44" s="1707"/>
      <c r="AK44" s="1707"/>
    </row>
    <row r="45" spans="2:37" ht="7.8" customHeight="1">
      <c r="B45" s="1680" t="s">
        <v>2580</v>
      </c>
      <c r="C45" s="1681"/>
      <c r="D45" s="1682"/>
      <c r="E45" s="1686">
        <f>IFERROR((IF(共通様式_太陽光発電!U30="1",R19,T19)),"")</f>
        <v>75000000</v>
      </c>
      <c r="F45" s="1687"/>
      <c r="G45" s="1690" t="str">
        <f>共通様式_太陽光発電!G43</f>
        <v>交付申請額</v>
      </c>
      <c r="H45" s="1691"/>
      <c r="I45" s="1686">
        <f>O19</f>
        <v>0</v>
      </c>
      <c r="J45" s="1694"/>
      <c r="K45" s="1687"/>
      <c r="AB45" s="1680" t="s">
        <v>2580</v>
      </c>
      <c r="AC45" s="1681"/>
      <c r="AD45" s="1682"/>
      <c r="AE45" s="1686">
        <v>100000000</v>
      </c>
      <c r="AF45" s="1687"/>
      <c r="AG45" s="1690" t="str">
        <f>共通様式_太陽光発電!AG43</f>
        <v>交付申請額</v>
      </c>
      <c r="AH45" s="1691"/>
      <c r="AI45" s="1686">
        <v>9666000</v>
      </c>
      <c r="AJ45" s="1694"/>
      <c r="AK45" s="1687"/>
    </row>
    <row r="46" spans="2:37" ht="11.4" thickBot="1">
      <c r="B46" s="1683"/>
      <c r="C46" s="1684"/>
      <c r="D46" s="1685"/>
      <c r="E46" s="1688"/>
      <c r="F46" s="1689"/>
      <c r="G46" s="1692"/>
      <c r="H46" s="1693"/>
      <c r="I46" s="1688"/>
      <c r="J46" s="1688"/>
      <c r="K46" s="1689"/>
      <c r="AB46" s="1683"/>
      <c r="AC46" s="1684"/>
      <c r="AD46" s="1685"/>
      <c r="AE46" s="1688"/>
      <c r="AF46" s="1689"/>
      <c r="AG46" s="1692"/>
      <c r="AH46" s="1693"/>
      <c r="AI46" s="1688"/>
      <c r="AJ46" s="1688"/>
      <c r="AK46" s="1689"/>
    </row>
  </sheetData>
  <sheetProtection algorithmName="SHA-512" hashValue="5c8TD5qTFJO7SVGC7sZCfRY6EG/WhF+XFiqiH88y4TNm9JXxVN4coZGl8JIFueFjCe5xro/FyrGZZCYoKyx2TA==" saltValue="mJG26QgdaiCWzpmbLiNATg==" spinCount="100000" sheet="1" formatCells="0"/>
  <mergeCells count="107">
    <mergeCell ref="AB45:AD46"/>
    <mergeCell ref="AE45:AF46"/>
    <mergeCell ref="AG45:AH46"/>
    <mergeCell ref="AI45:AK46"/>
    <mergeCell ref="AB41:AC41"/>
    <mergeCell ref="AJ41:AK41"/>
    <mergeCell ref="AB43:AD44"/>
    <mergeCell ref="AE43:AF44"/>
    <mergeCell ref="AG43:AK44"/>
    <mergeCell ref="AB38:AC38"/>
    <mergeCell ref="AJ38:AK38"/>
    <mergeCell ref="AB39:AC39"/>
    <mergeCell ref="AJ39:AK39"/>
    <mergeCell ref="AB40:AC40"/>
    <mergeCell ref="AJ40:AK40"/>
    <mergeCell ref="AB26:AC26"/>
    <mergeCell ref="AJ26:AK26"/>
    <mergeCell ref="AB27:AB37"/>
    <mergeCell ref="AJ27:AK27"/>
    <mergeCell ref="AJ28:AK28"/>
    <mergeCell ref="AJ29:AK29"/>
    <mergeCell ref="AJ30:AK30"/>
    <mergeCell ref="AJ31:AK31"/>
    <mergeCell ref="AJ32:AK32"/>
    <mergeCell ref="AJ33:AK33"/>
    <mergeCell ref="AJ34:AK34"/>
    <mergeCell ref="AJ35:AK35"/>
    <mergeCell ref="AJ36:AK36"/>
    <mergeCell ref="AJ37:AK37"/>
    <mergeCell ref="AB15:AC15"/>
    <mergeCell ref="AJ15:AK15"/>
    <mergeCell ref="AB16:AB25"/>
    <mergeCell ref="AJ16:AK16"/>
    <mergeCell ref="AJ17:AK17"/>
    <mergeCell ref="AJ18:AK18"/>
    <mergeCell ref="AJ19:AK19"/>
    <mergeCell ref="AJ20:AK20"/>
    <mergeCell ref="AJ21:AK21"/>
    <mergeCell ref="AJ22:AK22"/>
    <mergeCell ref="AJ23:AK23"/>
    <mergeCell ref="AJ24:AK24"/>
    <mergeCell ref="AJ25:AK25"/>
    <mergeCell ref="AJ9:AK10"/>
    <mergeCell ref="AJ11:AK11"/>
    <mergeCell ref="AB12:AB14"/>
    <mergeCell ref="AJ12:AK12"/>
    <mergeCell ref="AJ13:AK13"/>
    <mergeCell ref="AJ14:AK14"/>
    <mergeCell ref="AF2:AG2"/>
    <mergeCell ref="AB5:AC5"/>
    <mergeCell ref="AD5:AE5"/>
    <mergeCell ref="AB6:AC6"/>
    <mergeCell ref="AI6:AJ7"/>
    <mergeCell ref="F2:G2"/>
    <mergeCell ref="B5:C5"/>
    <mergeCell ref="D5:E5"/>
    <mergeCell ref="N5:O5"/>
    <mergeCell ref="B6:C6"/>
    <mergeCell ref="I6:J7"/>
    <mergeCell ref="J9:K10"/>
    <mergeCell ref="J11:K11"/>
    <mergeCell ref="B12:B14"/>
    <mergeCell ref="J12:K12"/>
    <mergeCell ref="J13:K13"/>
    <mergeCell ref="J14:K14"/>
    <mergeCell ref="B15:C15"/>
    <mergeCell ref="J15:K15"/>
    <mergeCell ref="B16:B25"/>
    <mergeCell ref="J16:K16"/>
    <mergeCell ref="J17:K17"/>
    <mergeCell ref="J18:K18"/>
    <mergeCell ref="J19:K19"/>
    <mergeCell ref="J20:K20"/>
    <mergeCell ref="J21:K21"/>
    <mergeCell ref="J22:K22"/>
    <mergeCell ref="J36:K36"/>
    <mergeCell ref="J23:K23"/>
    <mergeCell ref="J24:K24"/>
    <mergeCell ref="J25:K25"/>
    <mergeCell ref="B26:C26"/>
    <mergeCell ref="J26:K26"/>
    <mergeCell ref="B27:B37"/>
    <mergeCell ref="J27:K27"/>
    <mergeCell ref="J28:K28"/>
    <mergeCell ref="J29:K29"/>
    <mergeCell ref="J30:K30"/>
    <mergeCell ref="J31:K31"/>
    <mergeCell ref="J32:K32"/>
    <mergeCell ref="J33:K33"/>
    <mergeCell ref="J34:K34"/>
    <mergeCell ref="J35:K35"/>
    <mergeCell ref="B45:D46"/>
    <mergeCell ref="E45:F46"/>
    <mergeCell ref="G45:H46"/>
    <mergeCell ref="I45:K46"/>
    <mergeCell ref="J37:K37"/>
    <mergeCell ref="B38:C38"/>
    <mergeCell ref="J38:K38"/>
    <mergeCell ref="B39:C39"/>
    <mergeCell ref="J39:K39"/>
    <mergeCell ref="B40:C40"/>
    <mergeCell ref="J40:K40"/>
    <mergeCell ref="B41:C41"/>
    <mergeCell ref="J41:K41"/>
    <mergeCell ref="B43:D44"/>
    <mergeCell ref="E43:F44"/>
    <mergeCell ref="G43:K44"/>
  </mergeCells>
  <phoneticPr fontId="65"/>
  <dataValidations count="3">
    <dataValidation type="list" allowBlank="1" showInputMessage="1" showErrorMessage="1" sqref="D5:E5 AD5:AE5" xr:uid="{00000000-0002-0000-1E00-000000000000}">
      <formula1>$N$28:$N$32</formula1>
    </dataValidation>
    <dataValidation type="list" allowBlank="1" showInputMessage="1" showErrorMessage="1" sqref="B7 AB7" xr:uid="{00000000-0002-0000-1E00-000001000000}">
      <formula1>$O$6:$O$8</formula1>
    </dataValidation>
    <dataValidation type="list" allowBlank="1" showInputMessage="1" showErrorMessage="1" sqref="D7 AD7" xr:uid="{00000000-0002-0000-1E00-000002000000}">
      <formula1>$P$6:$P$8</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L50"/>
  <sheetViews>
    <sheetView showGridLines="0" showZeros="0" view="pageBreakPreview" zoomScaleNormal="100" zoomScaleSheetLayoutView="100" workbookViewId="0">
      <selection activeCell="X23" sqref="X23"/>
    </sheetView>
  </sheetViews>
  <sheetFormatPr defaultColWidth="8.88671875" defaultRowHeight="10.8"/>
  <cols>
    <col min="1" max="1" width="2.109375" style="422" customWidth="1"/>
    <col min="2" max="2" width="4.44140625" style="422" customWidth="1"/>
    <col min="3" max="7" width="10.5546875" style="422" customWidth="1"/>
    <col min="8" max="8" width="10.6640625" style="422" customWidth="1"/>
    <col min="9" max="9" width="10.5546875" style="422" customWidth="1"/>
    <col min="10" max="10" width="7.109375" style="422" customWidth="1"/>
    <col min="11" max="11" width="3" style="422" customWidth="1"/>
    <col min="12" max="12" width="8.88671875" style="422"/>
    <col min="13" max="13" width="8.88671875" style="422" hidden="1" customWidth="1"/>
    <col min="14" max="14" width="15.77734375" style="653" hidden="1" customWidth="1"/>
    <col min="15" max="15" width="18.109375" style="653" hidden="1" customWidth="1"/>
    <col min="16" max="16" width="16.44140625" style="653" hidden="1" customWidth="1"/>
    <col min="17" max="17" width="15.21875" style="653" hidden="1" customWidth="1"/>
    <col min="18" max="23" width="8.88671875" style="653" hidden="1" customWidth="1"/>
    <col min="24" max="24" width="8.88671875" style="653" customWidth="1"/>
    <col min="25" max="25" width="8.88671875" style="653"/>
    <col min="26" max="26" width="8.88671875" style="653" customWidth="1"/>
    <col min="27" max="27" width="2.109375" style="422" customWidth="1"/>
    <col min="28" max="28" width="4.44140625" style="422" customWidth="1"/>
    <col min="29" max="33" width="10.5546875" style="422" customWidth="1"/>
    <col min="34" max="34" width="10.6640625" style="422" customWidth="1"/>
    <col min="35" max="35" width="10.5546875" style="422" customWidth="1"/>
    <col min="36" max="36" width="7.109375" style="422" customWidth="1"/>
    <col min="37" max="37" width="3" style="422" customWidth="1"/>
    <col min="38" max="38" width="8.88671875" style="653"/>
    <col min="39" max="16384" width="8.88671875" style="422"/>
  </cols>
  <sheetData>
    <row r="1" spans="2:37" ht="10.199999999999999" customHeight="1" thickBot="1"/>
    <row r="2" spans="2:37" ht="13.8" thickBot="1">
      <c r="C2" s="348" t="s">
        <v>3131</v>
      </c>
      <c r="D2" s="348"/>
      <c r="F2" s="1664" t="str">
        <f>共通様式_全体!D2</f>
        <v>交付申請（実施要綱第５条一項ア～コ）</v>
      </c>
      <c r="G2" s="1665"/>
      <c r="AC2" s="348" t="s">
        <v>3131</v>
      </c>
      <c r="AD2" s="348"/>
      <c r="AF2" s="1664" t="str">
        <f>共通様式_全体!AD2</f>
        <v>交付申請（実施要綱第５条一項ア～コ）</v>
      </c>
      <c r="AG2" s="1665"/>
    </row>
    <row r="3" spans="2:37" ht="6" customHeight="1" thickBot="1"/>
    <row r="4" spans="2:37" ht="18" customHeight="1" thickBot="1">
      <c r="C4" s="348" t="s">
        <v>2852</v>
      </c>
      <c r="N4" s="774" t="s">
        <v>2842</v>
      </c>
      <c r="O4" s="775">
        <f>共通様式_太陽光を除く発電設備!O3</f>
        <v>0</v>
      </c>
      <c r="AC4" s="348" t="s">
        <v>2852</v>
      </c>
    </row>
    <row r="5" spans="2:37" ht="8.4" customHeight="1">
      <c r="N5" s="1676" t="s">
        <v>2537</v>
      </c>
      <c r="O5" s="1667"/>
      <c r="P5" s="658" t="s">
        <v>2538</v>
      </c>
      <c r="Q5" s="658" t="s">
        <v>2539</v>
      </c>
    </row>
    <row r="6" spans="2:37" ht="18" customHeight="1">
      <c r="B6" s="1670" t="s">
        <v>2522</v>
      </c>
      <c r="C6" s="1671"/>
      <c r="D6" s="728" t="s">
        <v>2602</v>
      </c>
      <c r="E6" s="1723" t="s">
        <v>2541</v>
      </c>
      <c r="F6" s="1724"/>
      <c r="G6" s="1725"/>
      <c r="H6" s="883" t="s">
        <v>2542</v>
      </c>
      <c r="I6" s="729"/>
      <c r="J6" s="660"/>
      <c r="N6" s="658"/>
      <c r="O6" s="658" t="s">
        <v>2543</v>
      </c>
      <c r="P6" s="658" t="s">
        <v>2543</v>
      </c>
      <c r="Q6" s="658"/>
      <c r="AB6" s="1670" t="s">
        <v>2522</v>
      </c>
      <c r="AC6" s="1671"/>
      <c r="AD6" s="728" t="s">
        <v>2602</v>
      </c>
      <c r="AE6" s="1723" t="s">
        <v>2541</v>
      </c>
      <c r="AF6" s="1724"/>
      <c r="AG6" s="1725"/>
      <c r="AH6" s="883" t="s">
        <v>2542</v>
      </c>
      <c r="AI6" s="729"/>
      <c r="AJ6" s="660"/>
    </row>
    <row r="7" spans="2:37" s="653" customFormat="1" ht="18" customHeight="1">
      <c r="B7" s="1670" t="s">
        <v>2544</v>
      </c>
      <c r="C7" s="1671"/>
      <c r="D7" s="884">
        <f>ROUNDDOWN(共通様式_太陽光発電!D7+共通様式_太陽光を除く発電設備!G5,1)</f>
        <v>0</v>
      </c>
      <c r="E7" s="661"/>
      <c r="F7" s="885" t="str">
        <f>IF(E7="選択してください","",(IF(E7=O7,N7,N8)))</f>
        <v>150,000円/kWh</v>
      </c>
      <c r="G7" s="885" t="str">
        <f>IF(E7="選択してください","",(IF(E7=O7,Q7,Q8)))</f>
        <v>7,500万円</v>
      </c>
      <c r="H7" s="661"/>
      <c r="I7" s="660"/>
      <c r="J7" s="660"/>
      <c r="K7" s="422"/>
      <c r="L7" s="422"/>
      <c r="M7" s="422"/>
      <c r="N7" s="662" t="s">
        <v>3509</v>
      </c>
      <c r="O7" s="658" t="s">
        <v>3511</v>
      </c>
      <c r="P7" s="658" t="s">
        <v>2548</v>
      </c>
      <c r="Q7" s="662" t="s">
        <v>2549</v>
      </c>
      <c r="AB7" s="1670" t="s">
        <v>2544</v>
      </c>
      <c r="AC7" s="1671"/>
      <c r="AD7" s="884">
        <f>ROUNDDOWN(共通様式_太陽光発電!AD7+共通様式_太陽光を除く発電設備!AG5,1)</f>
        <v>60</v>
      </c>
      <c r="AE7" s="661" t="s">
        <v>3510</v>
      </c>
      <c r="AF7" s="885" t="s">
        <v>3512</v>
      </c>
      <c r="AG7" s="885" t="s">
        <v>3387</v>
      </c>
      <c r="AH7" s="661" t="s">
        <v>2545</v>
      </c>
      <c r="AI7" s="660"/>
      <c r="AJ7" s="660"/>
      <c r="AK7" s="422"/>
    </row>
    <row r="8" spans="2:37" s="653" customFormat="1" ht="7.8" customHeight="1">
      <c r="B8" s="660"/>
      <c r="C8" s="348"/>
      <c r="D8" s="730"/>
      <c r="E8" s="731"/>
      <c r="F8" s="732"/>
      <c r="G8" s="732"/>
      <c r="H8" s="733"/>
      <c r="I8" s="660"/>
      <c r="J8" s="660"/>
      <c r="K8" s="422"/>
      <c r="L8" s="422"/>
      <c r="M8" s="422"/>
      <c r="N8" s="662" t="s">
        <v>2603</v>
      </c>
      <c r="O8" s="658" t="s">
        <v>2551</v>
      </c>
      <c r="P8" s="658" t="s">
        <v>2545</v>
      </c>
      <c r="Q8" s="662" t="s">
        <v>2552</v>
      </c>
      <c r="AB8" s="660"/>
      <c r="AC8" s="348"/>
      <c r="AD8" s="730"/>
      <c r="AE8" s="731"/>
      <c r="AF8" s="732"/>
      <c r="AG8" s="732"/>
      <c r="AH8" s="733"/>
      <c r="AI8" s="660"/>
      <c r="AJ8" s="660"/>
      <c r="AK8" s="422"/>
    </row>
    <row r="9" spans="2:37" s="653" customFormat="1" ht="18" customHeight="1">
      <c r="B9" s="1726" t="s">
        <v>2604</v>
      </c>
      <c r="C9" s="1727"/>
      <c r="D9" s="1727"/>
      <c r="E9" s="734"/>
      <c r="F9" s="735" t="s">
        <v>2605</v>
      </c>
      <c r="G9" s="1728" t="s">
        <v>2606</v>
      </c>
      <c r="H9" s="1667"/>
      <c r="I9" s="767">
        <f>SUM(E9:E10)</f>
        <v>0</v>
      </c>
      <c r="J9" s="736" t="s">
        <v>2605</v>
      </c>
      <c r="K9" s="422"/>
      <c r="L9" s="422"/>
      <c r="M9" s="422"/>
      <c r="N9" s="737"/>
      <c r="Q9" s="737"/>
      <c r="AB9" s="1726" t="s">
        <v>2604</v>
      </c>
      <c r="AC9" s="1727"/>
      <c r="AD9" s="1727"/>
      <c r="AE9" s="968">
        <v>60</v>
      </c>
      <c r="AF9" s="735" t="s">
        <v>2605</v>
      </c>
      <c r="AG9" s="1728" t="s">
        <v>2606</v>
      </c>
      <c r="AH9" s="1667"/>
      <c r="AI9" s="767">
        <f>SUM(AE9:AE10)</f>
        <v>120</v>
      </c>
      <c r="AJ9" s="736" t="s">
        <v>2605</v>
      </c>
      <c r="AK9" s="422"/>
    </row>
    <row r="10" spans="2:37" s="653" customFormat="1" ht="18" customHeight="1">
      <c r="B10" s="1726" t="s">
        <v>2607</v>
      </c>
      <c r="C10" s="1727"/>
      <c r="D10" s="1727"/>
      <c r="E10" s="734"/>
      <c r="F10" s="735" t="s">
        <v>2605</v>
      </c>
      <c r="G10" s="1728" t="s">
        <v>2608</v>
      </c>
      <c r="H10" s="1667"/>
      <c r="I10" s="768" t="str">
        <f>IFERROR((I9/E12),"")</f>
        <v/>
      </c>
      <c r="J10" s="660"/>
      <c r="K10" s="422"/>
      <c r="L10" s="422"/>
      <c r="M10" s="422"/>
      <c r="N10" s="737"/>
      <c r="Q10" s="737"/>
      <c r="AB10" s="1726" t="s">
        <v>2607</v>
      </c>
      <c r="AC10" s="1727"/>
      <c r="AD10" s="1727"/>
      <c r="AE10" s="968">
        <v>60</v>
      </c>
      <c r="AF10" s="735" t="s">
        <v>2605</v>
      </c>
      <c r="AG10" s="1728" t="s">
        <v>2608</v>
      </c>
      <c r="AH10" s="1667"/>
      <c r="AI10" s="768">
        <f>IFERROR((AI9/AE12),"")</f>
        <v>0.92307692307692313</v>
      </c>
      <c r="AJ10" s="660"/>
      <c r="AK10" s="422"/>
    </row>
    <row r="11" spans="2:37" s="653" customFormat="1" ht="18" customHeight="1">
      <c r="B11" s="1726" t="s">
        <v>2609</v>
      </c>
      <c r="C11" s="1727"/>
      <c r="D11" s="1727"/>
      <c r="E11" s="734"/>
      <c r="F11" s="735" t="s">
        <v>2605</v>
      </c>
      <c r="G11" s="732"/>
      <c r="H11" s="738"/>
      <c r="I11" s="660"/>
      <c r="J11" s="660"/>
      <c r="K11" s="422"/>
      <c r="L11" s="422"/>
      <c r="M11" s="422"/>
      <c r="N11" s="739"/>
      <c r="Q11" s="737"/>
      <c r="S11" s="739"/>
      <c r="AB11" s="1726" t="s">
        <v>2609</v>
      </c>
      <c r="AC11" s="1727"/>
      <c r="AD11" s="1727"/>
      <c r="AE11" s="968">
        <v>10</v>
      </c>
      <c r="AF11" s="735" t="s">
        <v>2605</v>
      </c>
      <c r="AG11" s="732"/>
      <c r="AH11" s="738"/>
      <c r="AI11" s="660"/>
      <c r="AJ11" s="660"/>
      <c r="AK11" s="422"/>
    </row>
    <row r="12" spans="2:37" s="653" customFormat="1" ht="18" customHeight="1">
      <c r="B12" s="1726" t="s">
        <v>2610</v>
      </c>
      <c r="C12" s="1727"/>
      <c r="D12" s="1727"/>
      <c r="E12" s="884" t="str">
        <f>IF(E9="","",SUM(E9:E11))</f>
        <v/>
      </c>
      <c r="F12" s="735" t="s">
        <v>2605</v>
      </c>
      <c r="G12" s="732"/>
      <c r="H12" s="733"/>
      <c r="I12" s="660"/>
      <c r="J12" s="660"/>
      <c r="K12" s="422"/>
      <c r="L12" s="422"/>
      <c r="M12" s="422"/>
      <c r="N12" s="737"/>
      <c r="Q12" s="737"/>
      <c r="S12" s="737"/>
      <c r="AB12" s="1726" t="s">
        <v>2610</v>
      </c>
      <c r="AC12" s="1727"/>
      <c r="AD12" s="1727"/>
      <c r="AE12" s="884">
        <f>IF(AE9="","",SUM(AE9:AE11))</f>
        <v>130</v>
      </c>
      <c r="AF12" s="735" t="s">
        <v>2605</v>
      </c>
      <c r="AG12" s="732"/>
      <c r="AH12" s="733"/>
      <c r="AI12" s="660"/>
      <c r="AJ12" s="660"/>
      <c r="AK12" s="422"/>
    </row>
    <row r="13" spans="2:37" s="653" customFormat="1" ht="8.4" customHeight="1">
      <c r="B13" s="422"/>
      <c r="C13" s="660"/>
      <c r="D13" s="660"/>
      <c r="E13" s="660"/>
      <c r="F13" s="660"/>
      <c r="G13" s="660"/>
      <c r="H13" s="660"/>
      <c r="I13" s="660"/>
      <c r="J13" s="660"/>
      <c r="K13" s="422"/>
      <c r="L13" s="422"/>
      <c r="M13" s="422"/>
      <c r="AB13" s="422"/>
      <c r="AC13" s="660"/>
      <c r="AD13" s="660"/>
      <c r="AE13" s="660"/>
      <c r="AF13" s="660"/>
      <c r="AG13" s="660"/>
      <c r="AH13" s="660"/>
      <c r="AI13" s="660"/>
      <c r="AJ13" s="660"/>
      <c r="AK13" s="422"/>
    </row>
    <row r="14" spans="2:37" s="653" customFormat="1">
      <c r="B14" s="663" t="s">
        <v>2553</v>
      </c>
      <c r="C14" s="664"/>
      <c r="D14" s="664"/>
      <c r="E14" s="665"/>
      <c r="F14" s="666" t="s">
        <v>2554</v>
      </c>
      <c r="G14" s="663" t="s">
        <v>2555</v>
      </c>
      <c r="H14" s="664"/>
      <c r="I14" s="663"/>
      <c r="J14" s="1672" t="s">
        <v>2556</v>
      </c>
      <c r="K14" s="1673"/>
      <c r="L14" s="422"/>
      <c r="M14" s="422"/>
      <c r="N14" s="658" t="s">
        <v>3511</v>
      </c>
      <c r="O14" s="670">
        <v>0.75</v>
      </c>
      <c r="P14" s="662">
        <v>220000</v>
      </c>
      <c r="Q14" s="662">
        <v>100000000</v>
      </c>
      <c r="AB14" s="663" t="s">
        <v>2553</v>
      </c>
      <c r="AC14" s="664"/>
      <c r="AD14" s="664"/>
      <c r="AE14" s="665"/>
      <c r="AF14" s="666" t="s">
        <v>2554</v>
      </c>
      <c r="AG14" s="663" t="s">
        <v>2555</v>
      </c>
      <c r="AH14" s="664"/>
      <c r="AI14" s="663"/>
      <c r="AJ14" s="1672" t="s">
        <v>2556</v>
      </c>
      <c r="AK14" s="1673"/>
    </row>
    <row r="15" spans="2:37" s="653" customFormat="1" ht="30.6" customHeight="1">
      <c r="B15" s="667" t="s">
        <v>2557</v>
      </c>
      <c r="C15" s="667"/>
      <c r="D15" s="667" t="s">
        <v>2528</v>
      </c>
      <c r="E15" s="667"/>
      <c r="F15" s="837" t="s">
        <v>2530</v>
      </c>
      <c r="G15" s="776" t="s">
        <v>2519</v>
      </c>
      <c r="H15" s="886" t="s">
        <v>2520</v>
      </c>
      <c r="I15" s="669" t="str">
        <f>共通様式_太陽光を除く発電設備!I10</f>
        <v>都助成
交付申請額</v>
      </c>
      <c r="J15" s="1674"/>
      <c r="K15" s="1675"/>
      <c r="L15" s="422"/>
      <c r="M15" s="649" t="s">
        <v>2545</v>
      </c>
      <c r="N15" s="658" t="s">
        <v>2551</v>
      </c>
      <c r="O15" s="673">
        <v>0.5</v>
      </c>
      <c r="P15" s="662">
        <v>150000</v>
      </c>
      <c r="Q15" s="662">
        <v>75000000</v>
      </c>
      <c r="R15" s="658" t="s">
        <v>3186</v>
      </c>
      <c r="S15" s="658" t="s">
        <v>2558</v>
      </c>
      <c r="AB15" s="667" t="s">
        <v>2557</v>
      </c>
      <c r="AC15" s="667"/>
      <c r="AD15" s="667" t="s">
        <v>2528</v>
      </c>
      <c r="AE15" s="667"/>
      <c r="AF15" s="837" t="s">
        <v>2530</v>
      </c>
      <c r="AG15" s="776" t="s">
        <v>2519</v>
      </c>
      <c r="AH15" s="886" t="s">
        <v>2520</v>
      </c>
      <c r="AI15" s="669" t="str">
        <f>共通様式_太陽光を除く発電設備!AI10</f>
        <v/>
      </c>
      <c r="AJ15" s="1674"/>
      <c r="AK15" s="1675"/>
    </row>
    <row r="16" spans="2:37" s="653" customFormat="1" ht="18" customHeight="1">
      <c r="B16" s="721" t="s">
        <v>2515</v>
      </c>
      <c r="C16" s="721" t="s">
        <v>2560</v>
      </c>
      <c r="D16" s="722" t="s">
        <v>2561</v>
      </c>
      <c r="E16" s="721" t="s">
        <v>2562</v>
      </c>
      <c r="F16" s="721" t="s">
        <v>2562</v>
      </c>
      <c r="G16" s="721" t="s">
        <v>2562</v>
      </c>
      <c r="H16" s="723" t="s">
        <v>2562</v>
      </c>
      <c r="I16" s="723" t="s">
        <v>2562</v>
      </c>
      <c r="J16" s="1639"/>
      <c r="K16" s="1640"/>
      <c r="L16" s="422"/>
      <c r="M16" s="649" t="s">
        <v>2545</v>
      </c>
      <c r="N16" s="658"/>
      <c r="O16" s="670"/>
      <c r="P16" s="662"/>
      <c r="Q16" s="662"/>
      <c r="R16" s="658" t="s">
        <v>2559</v>
      </c>
      <c r="S16" s="658" t="s">
        <v>2563</v>
      </c>
      <c r="AB16" s="721" t="s">
        <v>2515</v>
      </c>
      <c r="AC16" s="721" t="s">
        <v>2560</v>
      </c>
      <c r="AD16" s="722" t="s">
        <v>2561</v>
      </c>
      <c r="AE16" s="721" t="s">
        <v>2562</v>
      </c>
      <c r="AF16" s="721" t="s">
        <v>2562</v>
      </c>
      <c r="AG16" s="721" t="s">
        <v>2562</v>
      </c>
      <c r="AH16" s="723" t="s">
        <v>2562</v>
      </c>
      <c r="AI16" s="723" t="s">
        <v>2562</v>
      </c>
      <c r="AJ16" s="1639"/>
      <c r="AK16" s="1640"/>
    </row>
    <row r="17" spans="2:37" s="653" customFormat="1" ht="18" customHeight="1" thickBot="1">
      <c r="B17" s="1663" t="s">
        <v>2564</v>
      </c>
      <c r="C17" s="693"/>
      <c r="D17" s="891"/>
      <c r="E17" s="892"/>
      <c r="F17" s="892"/>
      <c r="G17" s="892"/>
      <c r="H17" s="893">
        <f>G17-F17</f>
        <v>0</v>
      </c>
      <c r="I17" s="893" t="str">
        <f>IFERROR((((H17*$S$19)/$R$19)*$I$10),"")</f>
        <v/>
      </c>
      <c r="J17" s="1722"/>
      <c r="K17" s="1721"/>
      <c r="L17" s="422"/>
      <c r="M17" s="649"/>
      <c r="N17" s="674"/>
      <c r="O17" s="675"/>
      <c r="P17" s="676"/>
      <c r="Q17" s="676"/>
      <c r="R17" s="658"/>
      <c r="S17" s="658"/>
      <c r="T17" s="422"/>
      <c r="AB17" s="1663" t="s">
        <v>2564</v>
      </c>
      <c r="AC17" s="693"/>
      <c r="AD17" s="693"/>
      <c r="AE17" s="694"/>
      <c r="AF17" s="694"/>
      <c r="AG17" s="694"/>
      <c r="AH17" s="695">
        <f>AG17-AF17</f>
        <v>0</v>
      </c>
      <c r="AI17" s="695">
        <f>IFERROR((((AH17*$S$19)/$R$19)*$AI$10),"")</f>
        <v>0</v>
      </c>
      <c r="AJ17" s="1639"/>
      <c r="AK17" s="1640"/>
    </row>
    <row r="18" spans="2:37" s="653" customFormat="1" ht="18" customHeight="1" thickBot="1">
      <c r="B18" s="1638"/>
      <c r="C18" s="693"/>
      <c r="D18" s="891"/>
      <c r="E18" s="892"/>
      <c r="F18" s="892"/>
      <c r="G18" s="892"/>
      <c r="H18" s="893">
        <f>G18-F18</f>
        <v>0</v>
      </c>
      <c r="I18" s="893" t="str">
        <f t="shared" ref="I18:I19" si="0">IFERROR((((H18*$S$19)/$R$19)*$I$10),"")</f>
        <v/>
      </c>
      <c r="J18" s="1722"/>
      <c r="K18" s="1721"/>
      <c r="L18" s="422"/>
      <c r="M18" s="649"/>
      <c r="N18" s="677">
        <f>E7</f>
        <v>0</v>
      </c>
      <c r="O18" s="678">
        <f>IF($N$18="2/3",O14,O15)</f>
        <v>0.5</v>
      </c>
      <c r="P18" s="679">
        <f>IF($N$18="3/4",P14,P15)</f>
        <v>150000</v>
      </c>
      <c r="Q18" s="680">
        <f>IF(N18="選択してください","",IF($N$18="3/4",Q14,Q15))</f>
        <v>75000000</v>
      </c>
      <c r="R18" s="674"/>
      <c r="S18" s="674"/>
      <c r="AB18" s="1638"/>
      <c r="AC18" s="693"/>
      <c r="AD18" s="693"/>
      <c r="AE18" s="694"/>
      <c r="AF18" s="694"/>
      <c r="AG18" s="694"/>
      <c r="AH18" s="695">
        <f>AG18-AF18</f>
        <v>0</v>
      </c>
      <c r="AI18" s="695" t="str">
        <f t="shared" ref="AI18:AI19" si="1">IFERROR((((AH18*$S$19)/$R$19)*$I$10),"")</f>
        <v/>
      </c>
      <c r="AJ18" s="1639"/>
      <c r="AK18" s="1640"/>
    </row>
    <row r="19" spans="2:37" s="653" customFormat="1" ht="18" customHeight="1" thickBot="1">
      <c r="B19" s="1638"/>
      <c r="C19" s="696"/>
      <c r="D19" s="894"/>
      <c r="E19" s="895"/>
      <c r="F19" s="895"/>
      <c r="G19" s="895"/>
      <c r="H19" s="896">
        <f t="shared" ref="H19" si="2">G19-F19</f>
        <v>0</v>
      </c>
      <c r="I19" s="893" t="str">
        <f t="shared" si="0"/>
        <v/>
      </c>
      <c r="J19" s="1722"/>
      <c r="K19" s="1721"/>
      <c r="L19" s="422"/>
      <c r="M19" s="422"/>
      <c r="R19" s="680" t="str">
        <f>IF($N$18="3/4",R15,R16)</f>
        <v>2</v>
      </c>
      <c r="S19" s="680" t="str">
        <f>IF($N$18="3/4",S15,S16)</f>
        <v>1</v>
      </c>
      <c r="T19" s="422" t="s">
        <v>2565</v>
      </c>
      <c r="AB19" s="1638"/>
      <c r="AC19" s="696"/>
      <c r="AD19" s="696"/>
      <c r="AE19" s="697"/>
      <c r="AF19" s="697"/>
      <c r="AG19" s="697"/>
      <c r="AH19" s="698">
        <f t="shared" ref="AH19" si="3">AG19-AF19</f>
        <v>0</v>
      </c>
      <c r="AI19" s="695" t="str">
        <f t="shared" si="1"/>
        <v/>
      </c>
      <c r="AJ19" s="1639"/>
      <c r="AK19" s="1640"/>
    </row>
    <row r="20" spans="2:37" s="653" customFormat="1" ht="18" customHeight="1" thickTop="1" thickBot="1">
      <c r="B20" s="1641" t="s">
        <v>2566</v>
      </c>
      <c r="C20" s="1642"/>
      <c r="D20" s="1002"/>
      <c r="E20" s="897">
        <f>SUM(E17:E19)</f>
        <v>0</v>
      </c>
      <c r="F20" s="897">
        <f t="shared" ref="F20" si="4">SUM(F17:F19)</f>
        <v>0</v>
      </c>
      <c r="G20" s="897">
        <f>SUM(G17:G19)</f>
        <v>0</v>
      </c>
      <c r="H20" s="897">
        <f>SUM(H17:H19)</f>
        <v>0</v>
      </c>
      <c r="I20" s="898">
        <f>SUM(I17:I19)</f>
        <v>0</v>
      </c>
      <c r="J20" s="1720"/>
      <c r="K20" s="1721"/>
      <c r="L20" s="422"/>
      <c r="M20" s="422"/>
      <c r="N20" s="681" t="s">
        <v>2568</v>
      </c>
      <c r="O20" s="682"/>
      <c r="P20" s="422"/>
      <c r="AB20" s="1641" t="s">
        <v>2566</v>
      </c>
      <c r="AC20" s="1642"/>
      <c r="AD20" s="764"/>
      <c r="AE20" s="765">
        <f>SUM(AE17:AE19)</f>
        <v>0</v>
      </c>
      <c r="AF20" s="765">
        <f t="shared" ref="AF20" si="5">SUM(AF17:AF19)</f>
        <v>0</v>
      </c>
      <c r="AG20" s="765">
        <f>SUM(AG17:AG19)</f>
        <v>0</v>
      </c>
      <c r="AH20" s="765">
        <f>SUM(AH17:AH19)</f>
        <v>0</v>
      </c>
      <c r="AI20" s="784">
        <f>SUM(AI17:AI19)</f>
        <v>0</v>
      </c>
      <c r="AJ20" s="1643"/>
      <c r="AK20" s="1640"/>
    </row>
    <row r="21" spans="2:37" s="653" customFormat="1" ht="18" customHeight="1">
      <c r="B21" s="1638" t="s">
        <v>2567</v>
      </c>
      <c r="C21" s="888"/>
      <c r="D21" s="888"/>
      <c r="E21" s="889"/>
      <c r="F21" s="889"/>
      <c r="G21" s="889"/>
      <c r="H21" s="890">
        <f>G21-F21</f>
        <v>0</v>
      </c>
      <c r="I21" s="890" t="str">
        <f>IFERROR((((H21*$S$19)/$R$19)*$I$10),"")</f>
        <v/>
      </c>
      <c r="J21" s="1722"/>
      <c r="K21" s="1721"/>
      <c r="L21" s="422"/>
      <c r="M21" s="422"/>
      <c r="N21" s="683" t="s">
        <v>2611</v>
      </c>
      <c r="O21" s="684" t="str">
        <f>IFERROR((P18*I9*R23),"")</f>
        <v/>
      </c>
      <c r="P21" s="422" t="s">
        <v>2565</v>
      </c>
      <c r="Q21" s="649" t="s">
        <v>2569</v>
      </c>
      <c r="R21" s="656">
        <f>G45</f>
        <v>0</v>
      </c>
      <c r="S21" s="422"/>
      <c r="AB21" s="1638" t="s">
        <v>2567</v>
      </c>
      <c r="AC21" s="964" t="s">
        <v>3394</v>
      </c>
      <c r="AD21" s="964" t="s">
        <v>3395</v>
      </c>
      <c r="AE21" s="965">
        <v>3500000</v>
      </c>
      <c r="AF21" s="965"/>
      <c r="AG21" s="965">
        <v>3500000</v>
      </c>
      <c r="AH21" s="701">
        <f>AG21-AF21</f>
        <v>3500000</v>
      </c>
      <c r="AI21" s="701">
        <f>IFERROR((((AH21*$S$19)/$R$19)*$AI$10),"")</f>
        <v>1615384.6153846155</v>
      </c>
      <c r="AJ21" s="1639"/>
      <c r="AK21" s="1640"/>
    </row>
    <row r="22" spans="2:37" s="653" customFormat="1" ht="18" customHeight="1">
      <c r="B22" s="1638"/>
      <c r="C22" s="891"/>
      <c r="D22" s="891"/>
      <c r="E22" s="892"/>
      <c r="F22" s="892"/>
      <c r="G22" s="892"/>
      <c r="H22" s="893">
        <f t="shared" ref="H22:H30" si="6">G22-F22</f>
        <v>0</v>
      </c>
      <c r="I22" s="893" t="str">
        <f t="shared" ref="I22:I30" si="7">IFERROR((((H22*$S$19)/$R$19)*$I$10),"")</f>
        <v/>
      </c>
      <c r="J22" s="1722"/>
      <c r="K22" s="1721"/>
      <c r="L22" s="422"/>
      <c r="M22" s="422"/>
      <c r="N22" s="683" t="s">
        <v>2572</v>
      </c>
      <c r="O22" s="685">
        <f>Q18</f>
        <v>75000000</v>
      </c>
      <c r="P22" s="422" t="s">
        <v>2565</v>
      </c>
      <c r="Q22" s="649" t="s">
        <v>2571</v>
      </c>
      <c r="R22" s="656">
        <f>H45</f>
        <v>0</v>
      </c>
      <c r="S22" s="422"/>
      <c r="AB22" s="1638"/>
      <c r="AC22" s="693"/>
      <c r="AD22" s="693"/>
      <c r="AE22" s="694"/>
      <c r="AF22" s="694"/>
      <c r="AG22" s="694"/>
      <c r="AH22" s="695">
        <f t="shared" ref="AH22:AH30" si="8">AG22-AF22</f>
        <v>0</v>
      </c>
      <c r="AI22" s="695" t="str">
        <f t="shared" ref="AI22:AI30" si="9">IFERROR((((AH22*$S$19)/$R$19)*$I$10),"")</f>
        <v/>
      </c>
      <c r="AJ22" s="1639"/>
      <c r="AK22" s="1640"/>
    </row>
    <row r="23" spans="2:37" s="653" customFormat="1" ht="18" customHeight="1">
      <c r="B23" s="1638"/>
      <c r="C23" s="891"/>
      <c r="D23" s="891"/>
      <c r="E23" s="892"/>
      <c r="F23" s="892"/>
      <c r="G23" s="892"/>
      <c r="H23" s="893">
        <f t="shared" si="6"/>
        <v>0</v>
      </c>
      <c r="I23" s="893" t="str">
        <f t="shared" si="7"/>
        <v/>
      </c>
      <c r="J23" s="1722"/>
      <c r="K23" s="1721"/>
      <c r="L23" s="422"/>
      <c r="M23" s="422"/>
      <c r="N23" s="686" t="s">
        <v>2574</v>
      </c>
      <c r="O23" s="687" t="str">
        <f>IF(O4="実施要綱第5条第一項サ", I46,I45)</f>
        <v/>
      </c>
      <c r="P23" s="422" t="s">
        <v>2565</v>
      </c>
      <c r="Q23" s="649" t="s">
        <v>2573</v>
      </c>
      <c r="R23" s="649" t="str">
        <f>IFERROR(R22/R21,"")</f>
        <v/>
      </c>
      <c r="S23" s="422"/>
      <c r="AB23" s="1638"/>
      <c r="AC23" s="693"/>
      <c r="AD23" s="693"/>
      <c r="AE23" s="694"/>
      <c r="AF23" s="694"/>
      <c r="AG23" s="694"/>
      <c r="AH23" s="695">
        <f t="shared" si="8"/>
        <v>0</v>
      </c>
      <c r="AI23" s="695" t="str">
        <f t="shared" si="9"/>
        <v/>
      </c>
      <c r="AJ23" s="1639"/>
      <c r="AK23" s="1640"/>
    </row>
    <row r="24" spans="2:37" s="653" customFormat="1" ht="18" customHeight="1" thickBot="1">
      <c r="B24" s="1638"/>
      <c r="C24" s="891"/>
      <c r="D24" s="891"/>
      <c r="E24" s="892"/>
      <c r="F24" s="892"/>
      <c r="G24" s="892"/>
      <c r="H24" s="893">
        <f t="shared" si="6"/>
        <v>0</v>
      </c>
      <c r="I24" s="893" t="str">
        <f t="shared" si="7"/>
        <v/>
      </c>
      <c r="J24" s="1722"/>
      <c r="K24" s="1721"/>
      <c r="L24" s="422"/>
      <c r="M24" s="422"/>
      <c r="N24" s="688" t="s">
        <v>2527</v>
      </c>
      <c r="O24" s="689">
        <f>IFERROR((ROUNDDOWN(MIN(O21:O23),-3)),"")</f>
        <v>75000000</v>
      </c>
      <c r="P24" s="422" t="s">
        <v>2565</v>
      </c>
      <c r="Q24" s="422"/>
      <c r="R24" s="422"/>
      <c r="S24" s="422"/>
      <c r="AB24" s="1638"/>
      <c r="AC24" s="693"/>
      <c r="AD24" s="693"/>
      <c r="AE24" s="694"/>
      <c r="AF24" s="694"/>
      <c r="AG24" s="694"/>
      <c r="AH24" s="695">
        <f t="shared" si="8"/>
        <v>0</v>
      </c>
      <c r="AI24" s="695" t="str">
        <f t="shared" si="9"/>
        <v/>
      </c>
      <c r="AJ24" s="1639"/>
      <c r="AK24" s="1640"/>
    </row>
    <row r="25" spans="2:37" s="653" customFormat="1" ht="18" customHeight="1" thickTop="1">
      <c r="B25" s="1638"/>
      <c r="C25" s="891"/>
      <c r="D25" s="891"/>
      <c r="E25" s="892"/>
      <c r="F25" s="892"/>
      <c r="G25" s="892"/>
      <c r="H25" s="893">
        <f t="shared" si="6"/>
        <v>0</v>
      </c>
      <c r="I25" s="893" t="str">
        <f t="shared" si="7"/>
        <v/>
      </c>
      <c r="J25" s="1722"/>
      <c r="K25" s="1721"/>
      <c r="L25" s="422"/>
      <c r="M25" s="422"/>
      <c r="N25" s="649" t="s">
        <v>3320</v>
      </c>
      <c r="O25" s="952" t="str">
        <f>IF(共通様式_太陽光発電!U30="1",100000000,O21)</f>
        <v/>
      </c>
      <c r="P25" s="649" t="s">
        <v>3325</v>
      </c>
      <c r="Q25" s="662">
        <f>MIN(O21:O22)</f>
        <v>75000000</v>
      </c>
      <c r="R25" s="422"/>
      <c r="S25" s="422"/>
      <c r="AB25" s="1638"/>
      <c r="AC25" s="693"/>
      <c r="AD25" s="693"/>
      <c r="AE25" s="694"/>
      <c r="AF25" s="694"/>
      <c r="AG25" s="694"/>
      <c r="AH25" s="695">
        <f t="shared" si="8"/>
        <v>0</v>
      </c>
      <c r="AI25" s="695" t="str">
        <f t="shared" si="9"/>
        <v/>
      </c>
      <c r="AJ25" s="1639"/>
      <c r="AK25" s="1640"/>
    </row>
    <row r="26" spans="2:37" s="653" customFormat="1" ht="18" customHeight="1">
      <c r="B26" s="1638"/>
      <c r="C26" s="891"/>
      <c r="D26" s="891"/>
      <c r="E26" s="892"/>
      <c r="F26" s="892"/>
      <c r="G26" s="892"/>
      <c r="H26" s="893">
        <f t="shared" si="6"/>
        <v>0</v>
      </c>
      <c r="I26" s="893" t="str">
        <f t="shared" si="7"/>
        <v/>
      </c>
      <c r="J26" s="1722"/>
      <c r="K26" s="1721"/>
      <c r="L26" s="422"/>
      <c r="M26" s="422"/>
      <c r="N26" s="422" t="s">
        <v>2575</v>
      </c>
      <c r="O26" s="691"/>
      <c r="P26" s="422"/>
      <c r="Q26" s="422"/>
      <c r="R26" s="422"/>
      <c r="S26" s="422"/>
      <c r="AB26" s="1638"/>
      <c r="AC26" s="693"/>
      <c r="AD26" s="693"/>
      <c r="AE26" s="694"/>
      <c r="AF26" s="694"/>
      <c r="AG26" s="694"/>
      <c r="AH26" s="695">
        <f t="shared" si="8"/>
        <v>0</v>
      </c>
      <c r="AI26" s="695" t="str">
        <f t="shared" si="9"/>
        <v/>
      </c>
      <c r="AJ26" s="1639"/>
      <c r="AK26" s="1640"/>
    </row>
    <row r="27" spans="2:37" s="653" customFormat="1" ht="18" customHeight="1">
      <c r="B27" s="1638"/>
      <c r="C27" s="891"/>
      <c r="D27" s="891"/>
      <c r="E27" s="892"/>
      <c r="F27" s="892"/>
      <c r="G27" s="892"/>
      <c r="H27" s="893">
        <f t="shared" si="6"/>
        <v>0</v>
      </c>
      <c r="I27" s="893" t="str">
        <f t="shared" si="7"/>
        <v/>
      </c>
      <c r="J27" s="1722"/>
      <c r="K27" s="1721"/>
      <c r="L27" s="422"/>
      <c r="M27" s="422"/>
      <c r="N27" s="422" t="s">
        <v>2517</v>
      </c>
      <c r="O27" s="422"/>
      <c r="P27" s="422"/>
      <c r="Q27" s="422"/>
      <c r="R27" s="422"/>
      <c r="S27" s="422"/>
      <c r="AB27" s="1638"/>
      <c r="AC27" s="693"/>
      <c r="AD27" s="693"/>
      <c r="AE27" s="694"/>
      <c r="AF27" s="694"/>
      <c r="AG27" s="694"/>
      <c r="AH27" s="695">
        <f t="shared" si="8"/>
        <v>0</v>
      </c>
      <c r="AI27" s="695" t="str">
        <f t="shared" si="9"/>
        <v/>
      </c>
      <c r="AJ27" s="1639"/>
      <c r="AK27" s="1640"/>
    </row>
    <row r="28" spans="2:37" s="653" customFormat="1" ht="18" customHeight="1">
      <c r="B28" s="1638"/>
      <c r="C28" s="891"/>
      <c r="D28" s="891"/>
      <c r="E28" s="892"/>
      <c r="F28" s="892"/>
      <c r="G28" s="892"/>
      <c r="H28" s="893">
        <f t="shared" si="6"/>
        <v>0</v>
      </c>
      <c r="I28" s="893" t="str">
        <f t="shared" si="7"/>
        <v/>
      </c>
      <c r="J28" s="1722"/>
      <c r="K28" s="1721"/>
      <c r="L28" s="422"/>
      <c r="M28" s="422"/>
      <c r="N28" s="649" t="s">
        <v>2514</v>
      </c>
      <c r="O28" s="649"/>
      <c r="P28" s="649"/>
      <c r="Q28" s="649"/>
      <c r="R28" s="422"/>
      <c r="S28" s="422"/>
      <c r="AB28" s="1638"/>
      <c r="AC28" s="693"/>
      <c r="AD28" s="693"/>
      <c r="AE28" s="694"/>
      <c r="AF28" s="694"/>
      <c r="AG28" s="694"/>
      <c r="AH28" s="695">
        <f t="shared" si="8"/>
        <v>0</v>
      </c>
      <c r="AI28" s="695" t="str">
        <f t="shared" si="9"/>
        <v/>
      </c>
      <c r="AJ28" s="1639"/>
      <c r="AK28" s="1640"/>
    </row>
    <row r="29" spans="2:37" s="653" customFormat="1" ht="18" customHeight="1">
      <c r="B29" s="1638"/>
      <c r="C29" s="891"/>
      <c r="D29" s="891"/>
      <c r="E29" s="892"/>
      <c r="F29" s="892"/>
      <c r="G29" s="892"/>
      <c r="H29" s="893">
        <f t="shared" si="6"/>
        <v>0</v>
      </c>
      <c r="I29" s="893" t="str">
        <f t="shared" si="7"/>
        <v/>
      </c>
      <c r="J29" s="1722"/>
      <c r="K29" s="1721"/>
      <c r="L29" s="422"/>
      <c r="M29" s="422"/>
      <c r="N29" s="649" t="s">
        <v>2529</v>
      </c>
      <c r="O29" s="649"/>
      <c r="P29" s="649"/>
      <c r="Q29" s="649"/>
      <c r="R29" s="422"/>
      <c r="S29" s="422"/>
      <c r="AB29" s="1638"/>
      <c r="AC29" s="693"/>
      <c r="AD29" s="693"/>
      <c r="AE29" s="694"/>
      <c r="AF29" s="694"/>
      <c r="AG29" s="694"/>
      <c r="AH29" s="695">
        <f t="shared" si="8"/>
        <v>0</v>
      </c>
      <c r="AI29" s="695" t="str">
        <f t="shared" si="9"/>
        <v/>
      </c>
      <c r="AJ29" s="1639"/>
      <c r="AK29" s="1640"/>
    </row>
    <row r="30" spans="2:37" s="653" customFormat="1" ht="18" customHeight="1" thickBot="1">
      <c r="B30" s="1638"/>
      <c r="C30" s="894"/>
      <c r="D30" s="894"/>
      <c r="E30" s="895"/>
      <c r="F30" s="895"/>
      <c r="G30" s="895"/>
      <c r="H30" s="896">
        <f t="shared" si="6"/>
        <v>0</v>
      </c>
      <c r="I30" s="893" t="str">
        <f t="shared" si="7"/>
        <v/>
      </c>
      <c r="J30" s="1722"/>
      <c r="K30" s="1721"/>
      <c r="L30" s="422"/>
      <c r="M30" s="422"/>
      <c r="N30" s="649" t="s">
        <v>2531</v>
      </c>
      <c r="O30" s="649"/>
      <c r="P30" s="649"/>
      <c r="Q30" s="649"/>
      <c r="R30" s="422"/>
      <c r="S30" s="422"/>
      <c r="AB30" s="1638"/>
      <c r="AC30" s="696"/>
      <c r="AD30" s="696"/>
      <c r="AE30" s="697"/>
      <c r="AF30" s="697"/>
      <c r="AG30" s="697"/>
      <c r="AH30" s="698">
        <f t="shared" si="8"/>
        <v>0</v>
      </c>
      <c r="AI30" s="695" t="str">
        <f t="shared" si="9"/>
        <v/>
      </c>
      <c r="AJ30" s="1639"/>
      <c r="AK30" s="1640"/>
    </row>
    <row r="31" spans="2:37" s="653" customFormat="1" ht="18" customHeight="1" thickBot="1">
      <c r="B31" s="1641" t="s">
        <v>2566</v>
      </c>
      <c r="C31" s="1642"/>
      <c r="D31" s="1002"/>
      <c r="E31" s="897">
        <f>SUM(E21:E30)</f>
        <v>0</v>
      </c>
      <c r="F31" s="897">
        <f t="shared" ref="F31:I31" si="10">SUM(F21:F30)</f>
        <v>0</v>
      </c>
      <c r="G31" s="897">
        <f t="shared" si="10"/>
        <v>0</v>
      </c>
      <c r="H31" s="897">
        <f t="shared" si="10"/>
        <v>0</v>
      </c>
      <c r="I31" s="898">
        <f t="shared" si="10"/>
        <v>0</v>
      </c>
      <c r="J31" s="1720"/>
      <c r="K31" s="1721"/>
      <c r="L31" s="422"/>
      <c r="M31" s="422"/>
      <c r="N31" s="649" t="s">
        <v>2532</v>
      </c>
      <c r="O31" s="649"/>
      <c r="P31" s="649"/>
      <c r="Q31" s="649"/>
      <c r="R31" s="422"/>
      <c r="S31" s="422"/>
      <c r="AB31" s="1641" t="s">
        <v>2566</v>
      </c>
      <c r="AC31" s="1642"/>
      <c r="AD31" s="764"/>
      <c r="AE31" s="765">
        <f>SUM(AE21:AE30)</f>
        <v>3500000</v>
      </c>
      <c r="AF31" s="765">
        <f t="shared" ref="AF31:AI31" si="11">SUM(AF21:AF30)</f>
        <v>0</v>
      </c>
      <c r="AG31" s="765">
        <f t="shared" si="11"/>
        <v>3500000</v>
      </c>
      <c r="AH31" s="765">
        <f t="shared" si="11"/>
        <v>3500000</v>
      </c>
      <c r="AI31" s="784">
        <f t="shared" si="11"/>
        <v>1615384.6153846155</v>
      </c>
      <c r="AJ31" s="1643"/>
      <c r="AK31" s="1640"/>
    </row>
    <row r="32" spans="2:37" s="653" customFormat="1" ht="18" customHeight="1">
      <c r="B32" s="1638" t="s">
        <v>2576</v>
      </c>
      <c r="C32" s="888"/>
      <c r="D32" s="888"/>
      <c r="E32" s="889"/>
      <c r="F32" s="889"/>
      <c r="G32" s="889"/>
      <c r="H32" s="890">
        <f>G32-F32</f>
        <v>0</v>
      </c>
      <c r="I32" s="893" t="str">
        <f>IFERROR((((H32*$S$19)/$R$19)*$I$10),"")</f>
        <v/>
      </c>
      <c r="J32" s="1722"/>
      <c r="K32" s="1721"/>
      <c r="L32" s="422"/>
      <c r="M32" s="422"/>
      <c r="N32" s="422"/>
      <c r="O32" s="422"/>
      <c r="P32" s="422"/>
      <c r="Q32" s="422"/>
      <c r="R32" s="422"/>
      <c r="S32" s="422"/>
      <c r="AB32" s="1638" t="s">
        <v>2576</v>
      </c>
      <c r="AC32" s="964" t="s">
        <v>3383</v>
      </c>
      <c r="AD32" s="964" t="s">
        <v>3396</v>
      </c>
      <c r="AE32" s="965">
        <v>500000</v>
      </c>
      <c r="AF32" s="965"/>
      <c r="AG32" s="965">
        <v>500000</v>
      </c>
      <c r="AH32" s="701">
        <f>AG32-AF32</f>
        <v>500000</v>
      </c>
      <c r="AI32" s="695">
        <f>IFERROR((((AH32*$S$19)/$R$19)*$AI$10),"")</f>
        <v>230769.23076923078</v>
      </c>
      <c r="AJ32" s="1639"/>
      <c r="AK32" s="1640"/>
    </row>
    <row r="33" spans="2:37" s="653" customFormat="1" ht="18" customHeight="1">
      <c r="B33" s="1638"/>
      <c r="C33" s="891"/>
      <c r="D33" s="891"/>
      <c r="E33" s="892"/>
      <c r="F33" s="892"/>
      <c r="G33" s="892"/>
      <c r="H33" s="893">
        <f t="shared" ref="H33:H42" si="12">G33-F33</f>
        <v>0</v>
      </c>
      <c r="I33" s="893" t="str">
        <f t="shared" ref="I33:I41" si="13">IFERROR((((H33*$S$19)/$R$19)*$I$10),"")</f>
        <v/>
      </c>
      <c r="J33" s="1722"/>
      <c r="K33" s="1721"/>
      <c r="L33" s="422"/>
      <c r="M33" s="422"/>
      <c r="N33" s="422" t="s">
        <v>2517</v>
      </c>
      <c r="O33" s="650" t="s">
        <v>2518</v>
      </c>
      <c r="P33" s="651" t="s">
        <v>2519</v>
      </c>
      <c r="Q33" s="652" t="s">
        <v>2520</v>
      </c>
      <c r="R33" s="651" t="s">
        <v>2521</v>
      </c>
      <c r="S33" s="422" t="s">
        <v>2517</v>
      </c>
      <c r="AB33" s="1638"/>
      <c r="AC33" s="693"/>
      <c r="AD33" s="693"/>
      <c r="AE33" s="694"/>
      <c r="AF33" s="694"/>
      <c r="AG33" s="694"/>
      <c r="AH33" s="695">
        <f t="shared" ref="AH33:AH42" si="14">AG33-AF33</f>
        <v>0</v>
      </c>
      <c r="AI33" s="695"/>
      <c r="AJ33" s="1639"/>
      <c r="AK33" s="1640"/>
    </row>
    <row r="34" spans="2:37" s="653" customFormat="1" ht="18" customHeight="1">
      <c r="B34" s="1638"/>
      <c r="C34" s="891"/>
      <c r="D34" s="891"/>
      <c r="E34" s="892"/>
      <c r="F34" s="892"/>
      <c r="G34" s="892"/>
      <c r="H34" s="893">
        <f t="shared" si="12"/>
        <v>0</v>
      </c>
      <c r="I34" s="893" t="str">
        <f t="shared" si="13"/>
        <v/>
      </c>
      <c r="J34" s="1722"/>
      <c r="K34" s="1721"/>
      <c r="L34" s="422"/>
      <c r="M34" s="422"/>
      <c r="N34" s="649" t="s">
        <v>2514</v>
      </c>
      <c r="O34" s="654" t="s">
        <v>2523</v>
      </c>
      <c r="P34" s="654" t="s">
        <v>2524</v>
      </c>
      <c r="Q34" s="654" t="s">
        <v>2525</v>
      </c>
      <c r="R34" s="654" t="s">
        <v>2526</v>
      </c>
      <c r="S34" s="422" t="s">
        <v>2527</v>
      </c>
      <c r="AB34" s="1638"/>
      <c r="AC34" s="693"/>
      <c r="AD34" s="693"/>
      <c r="AE34" s="694"/>
      <c r="AF34" s="694"/>
      <c r="AG34" s="694"/>
      <c r="AH34" s="695">
        <f t="shared" si="14"/>
        <v>0</v>
      </c>
      <c r="AI34" s="695"/>
      <c r="AJ34" s="1639"/>
      <c r="AK34" s="1640"/>
    </row>
    <row r="35" spans="2:37" s="653" customFormat="1" ht="18" customHeight="1">
      <c r="B35" s="1638"/>
      <c r="C35" s="891"/>
      <c r="D35" s="891"/>
      <c r="E35" s="892"/>
      <c r="F35" s="892"/>
      <c r="G35" s="892"/>
      <c r="H35" s="893">
        <f t="shared" si="12"/>
        <v>0</v>
      </c>
      <c r="I35" s="893" t="str">
        <f t="shared" si="13"/>
        <v/>
      </c>
      <c r="J35" s="1722"/>
      <c r="K35" s="1721"/>
      <c r="L35" s="422"/>
      <c r="M35" s="422"/>
      <c r="N35" s="649" t="s">
        <v>2529</v>
      </c>
      <c r="O35" s="654" t="s">
        <v>2523</v>
      </c>
      <c r="P35" s="654" t="s">
        <v>2524</v>
      </c>
      <c r="Q35" s="654" t="s">
        <v>2525</v>
      </c>
      <c r="R35" s="654" t="s">
        <v>2526</v>
      </c>
      <c r="S35" s="422" t="s">
        <v>2527</v>
      </c>
      <c r="AB35" s="1638"/>
      <c r="AC35" s="693"/>
      <c r="AD35" s="693"/>
      <c r="AE35" s="694"/>
      <c r="AF35" s="694"/>
      <c r="AG35" s="694"/>
      <c r="AH35" s="695">
        <f t="shared" si="14"/>
        <v>0</v>
      </c>
      <c r="AI35" s="695"/>
      <c r="AJ35" s="1639"/>
      <c r="AK35" s="1640"/>
    </row>
    <row r="36" spans="2:37" s="653" customFormat="1" ht="18" customHeight="1">
      <c r="B36" s="1638"/>
      <c r="C36" s="891"/>
      <c r="D36" s="891"/>
      <c r="E36" s="892"/>
      <c r="F36" s="892"/>
      <c r="G36" s="892"/>
      <c r="H36" s="893">
        <f t="shared" si="12"/>
        <v>0</v>
      </c>
      <c r="I36" s="893" t="str">
        <f t="shared" si="13"/>
        <v/>
      </c>
      <c r="J36" s="1722"/>
      <c r="K36" s="1721"/>
      <c r="L36" s="422"/>
      <c r="M36" s="422"/>
      <c r="N36" s="649" t="s">
        <v>2531</v>
      </c>
      <c r="O36" s="654" t="s">
        <v>2523</v>
      </c>
      <c r="P36" s="654" t="s">
        <v>2524</v>
      </c>
      <c r="Q36" s="654" t="s">
        <v>2525</v>
      </c>
      <c r="R36" s="655" t="s">
        <v>2533</v>
      </c>
      <c r="S36" s="422" t="s">
        <v>2534</v>
      </c>
      <c r="AB36" s="1638"/>
      <c r="AC36" s="693"/>
      <c r="AD36" s="693"/>
      <c r="AE36" s="694"/>
      <c r="AF36" s="694"/>
      <c r="AG36" s="694"/>
      <c r="AH36" s="695">
        <f t="shared" si="14"/>
        <v>0</v>
      </c>
      <c r="AI36" s="695"/>
      <c r="AJ36" s="1639"/>
      <c r="AK36" s="1640"/>
    </row>
    <row r="37" spans="2:37" s="653" customFormat="1" ht="18" customHeight="1">
      <c r="B37" s="1638"/>
      <c r="C37" s="891"/>
      <c r="D37" s="891"/>
      <c r="E37" s="892"/>
      <c r="F37" s="892"/>
      <c r="G37" s="892"/>
      <c r="H37" s="893">
        <f t="shared" si="12"/>
        <v>0</v>
      </c>
      <c r="I37" s="893" t="str">
        <f t="shared" si="13"/>
        <v/>
      </c>
      <c r="J37" s="1722"/>
      <c r="K37" s="1721"/>
      <c r="L37" s="422"/>
      <c r="M37" s="422"/>
      <c r="N37" s="649" t="s">
        <v>2532</v>
      </c>
      <c r="O37" s="654" t="s">
        <v>2523</v>
      </c>
      <c r="P37" s="654" t="s">
        <v>2524</v>
      </c>
      <c r="Q37" s="654" t="s">
        <v>2525</v>
      </c>
      <c r="R37" s="655" t="s">
        <v>2533</v>
      </c>
      <c r="S37" s="422" t="s">
        <v>2534</v>
      </c>
      <c r="AB37" s="1638"/>
      <c r="AC37" s="693"/>
      <c r="AD37" s="693"/>
      <c r="AE37" s="694"/>
      <c r="AF37" s="694"/>
      <c r="AG37" s="694"/>
      <c r="AH37" s="695">
        <f t="shared" si="14"/>
        <v>0</v>
      </c>
      <c r="AI37" s="695"/>
      <c r="AJ37" s="1639"/>
      <c r="AK37" s="1640"/>
    </row>
    <row r="38" spans="2:37" s="653" customFormat="1" ht="18" customHeight="1">
      <c r="B38" s="1638"/>
      <c r="C38" s="891"/>
      <c r="D38" s="891"/>
      <c r="E38" s="892"/>
      <c r="F38" s="892"/>
      <c r="G38" s="892"/>
      <c r="H38" s="893">
        <f t="shared" si="12"/>
        <v>0</v>
      </c>
      <c r="I38" s="893" t="str">
        <f t="shared" si="13"/>
        <v/>
      </c>
      <c r="J38" s="1722"/>
      <c r="K38" s="1721"/>
      <c r="L38" s="422"/>
      <c r="M38" s="422"/>
      <c r="AB38" s="1638"/>
      <c r="AC38" s="693"/>
      <c r="AD38" s="693"/>
      <c r="AE38" s="694"/>
      <c r="AF38" s="694"/>
      <c r="AG38" s="694"/>
      <c r="AH38" s="695">
        <f t="shared" si="14"/>
        <v>0</v>
      </c>
      <c r="AI38" s="695"/>
      <c r="AJ38" s="1639"/>
      <c r="AK38" s="1640"/>
    </row>
    <row r="39" spans="2:37" s="653" customFormat="1" ht="18" customHeight="1">
      <c r="B39" s="1638"/>
      <c r="C39" s="891"/>
      <c r="D39" s="891"/>
      <c r="E39" s="892"/>
      <c r="F39" s="892"/>
      <c r="G39" s="892"/>
      <c r="H39" s="893">
        <f t="shared" si="12"/>
        <v>0</v>
      </c>
      <c r="I39" s="893" t="str">
        <f t="shared" si="13"/>
        <v/>
      </c>
      <c r="J39" s="1722"/>
      <c r="K39" s="1721"/>
      <c r="L39" s="422"/>
      <c r="M39" s="422"/>
      <c r="AB39" s="1638"/>
      <c r="AC39" s="693"/>
      <c r="AD39" s="693"/>
      <c r="AE39" s="694"/>
      <c r="AF39" s="694"/>
      <c r="AG39" s="694"/>
      <c r="AH39" s="695">
        <f t="shared" si="14"/>
        <v>0</v>
      </c>
      <c r="AI39" s="695"/>
      <c r="AJ39" s="1639"/>
      <c r="AK39" s="1640"/>
    </row>
    <row r="40" spans="2:37" s="653" customFormat="1" ht="18" customHeight="1">
      <c r="B40" s="1638"/>
      <c r="C40" s="891"/>
      <c r="D40" s="891"/>
      <c r="E40" s="892"/>
      <c r="F40" s="892"/>
      <c r="G40" s="892"/>
      <c r="H40" s="893">
        <f t="shared" si="12"/>
        <v>0</v>
      </c>
      <c r="I40" s="893" t="str">
        <f t="shared" si="13"/>
        <v/>
      </c>
      <c r="J40" s="1722"/>
      <c r="K40" s="1721"/>
      <c r="L40" s="422"/>
      <c r="M40" s="422"/>
      <c r="AB40" s="1638"/>
      <c r="AC40" s="693"/>
      <c r="AD40" s="693"/>
      <c r="AE40" s="694"/>
      <c r="AF40" s="694"/>
      <c r="AG40" s="694"/>
      <c r="AH40" s="695">
        <f t="shared" si="14"/>
        <v>0</v>
      </c>
      <c r="AI40" s="695"/>
      <c r="AJ40" s="1639"/>
      <c r="AK40" s="1640"/>
    </row>
    <row r="41" spans="2:37" s="653" customFormat="1" ht="18" customHeight="1" thickBot="1">
      <c r="B41" s="1638"/>
      <c r="C41" s="891"/>
      <c r="D41" s="891"/>
      <c r="E41" s="892"/>
      <c r="F41" s="892"/>
      <c r="G41" s="892"/>
      <c r="H41" s="893">
        <f t="shared" si="12"/>
        <v>0</v>
      </c>
      <c r="I41" s="893" t="str">
        <f t="shared" si="13"/>
        <v/>
      </c>
      <c r="J41" s="1722"/>
      <c r="K41" s="1721"/>
      <c r="L41" s="422"/>
      <c r="M41" s="422"/>
      <c r="AB41" s="1638"/>
      <c r="AC41" s="693"/>
      <c r="AD41" s="693"/>
      <c r="AE41" s="694"/>
      <c r="AF41" s="694"/>
      <c r="AG41" s="694"/>
      <c r="AH41" s="695">
        <f t="shared" si="14"/>
        <v>0</v>
      </c>
      <c r="AI41" s="695"/>
      <c r="AJ41" s="1639"/>
      <c r="AK41" s="1640"/>
    </row>
    <row r="42" spans="2:37" s="653" customFormat="1" ht="18" hidden="1" customHeight="1" thickBot="1">
      <c r="B42" s="1638"/>
      <c r="C42" s="696"/>
      <c r="D42" s="894"/>
      <c r="E42" s="895"/>
      <c r="F42" s="895"/>
      <c r="G42" s="895"/>
      <c r="H42" s="896">
        <f t="shared" si="12"/>
        <v>0</v>
      </c>
      <c r="I42" s="893" t="e">
        <f t="shared" ref="I42" si="15">((H42*$S$19)/$R$19)*$I$10</f>
        <v>#VALUE!</v>
      </c>
      <c r="J42" s="1722"/>
      <c r="K42" s="1721"/>
      <c r="L42" s="422"/>
      <c r="M42" s="422"/>
      <c r="AB42" s="1638"/>
      <c r="AC42" s="696"/>
      <c r="AD42" s="696"/>
      <c r="AE42" s="697"/>
      <c r="AF42" s="697"/>
      <c r="AG42" s="697"/>
      <c r="AH42" s="698">
        <f t="shared" si="14"/>
        <v>0</v>
      </c>
      <c r="AI42" s="695" t="e">
        <f t="shared" ref="AI42" si="16">((AH42*$S$19)/$R$19)*$I$10</f>
        <v>#VALUE!</v>
      </c>
      <c r="AJ42" s="1639"/>
      <c r="AK42" s="1640"/>
    </row>
    <row r="43" spans="2:37" s="653" customFormat="1" ht="18" customHeight="1" thickBot="1">
      <c r="B43" s="1641" t="s">
        <v>2566</v>
      </c>
      <c r="C43" s="1642"/>
      <c r="D43" s="897"/>
      <c r="E43" s="897">
        <f>SUM(E32:E42)</f>
        <v>0</v>
      </c>
      <c r="F43" s="897">
        <f t="shared" ref="F43:H43" si="17">SUM(F32:F42)</f>
        <v>0</v>
      </c>
      <c r="G43" s="897">
        <f t="shared" si="17"/>
        <v>0</v>
      </c>
      <c r="H43" s="897">
        <f t="shared" si="17"/>
        <v>0</v>
      </c>
      <c r="I43" s="898" t="str">
        <f>IFERROR((SUM(I32:I42)),"")</f>
        <v/>
      </c>
      <c r="J43" s="1720"/>
      <c r="K43" s="1721"/>
      <c r="L43" s="422"/>
      <c r="M43" s="422"/>
      <c r="AB43" s="1641" t="s">
        <v>2566</v>
      </c>
      <c r="AC43" s="1642"/>
      <c r="AD43" s="765"/>
      <c r="AE43" s="765">
        <f>SUM(AE32:AE42)</f>
        <v>500000</v>
      </c>
      <c r="AF43" s="765">
        <f t="shared" ref="AF43:AH43" si="18">SUM(AF32:AF42)</f>
        <v>0</v>
      </c>
      <c r="AG43" s="765">
        <f t="shared" si="18"/>
        <v>500000</v>
      </c>
      <c r="AH43" s="765">
        <f t="shared" si="18"/>
        <v>500000</v>
      </c>
      <c r="AI43" s="784">
        <v>230769</v>
      </c>
      <c r="AJ43" s="1643"/>
      <c r="AK43" s="1640"/>
    </row>
    <row r="44" spans="2:37" s="653" customFormat="1" ht="18" customHeight="1" thickBot="1">
      <c r="B44" s="1641" t="s">
        <v>2577</v>
      </c>
      <c r="C44" s="1642"/>
      <c r="D44" s="897"/>
      <c r="E44" s="897">
        <f>E46-E45</f>
        <v>0</v>
      </c>
      <c r="F44" s="897">
        <f t="shared" ref="F44:H44" si="19">F46-F45</f>
        <v>0</v>
      </c>
      <c r="G44" s="897">
        <f t="shared" si="19"/>
        <v>0</v>
      </c>
      <c r="H44" s="897">
        <f t="shared" si="19"/>
        <v>0</v>
      </c>
      <c r="I44" s="898" t="str">
        <f>IFERROR((((H44*$S$19)/$R$19)*$I$10),"")</f>
        <v/>
      </c>
      <c r="J44" s="1720"/>
      <c r="K44" s="1721"/>
      <c r="L44" s="422"/>
      <c r="M44" s="422"/>
      <c r="AB44" s="1641" t="s">
        <v>2577</v>
      </c>
      <c r="AC44" s="1642"/>
      <c r="AD44" s="765"/>
      <c r="AE44" s="765">
        <f>AE46-AE45</f>
        <v>400000</v>
      </c>
      <c r="AF44" s="765">
        <f t="shared" ref="AF44:AH44" si="20">AF46-AF45</f>
        <v>0</v>
      </c>
      <c r="AG44" s="765">
        <f t="shared" si="20"/>
        <v>400000</v>
      </c>
      <c r="AH44" s="765">
        <f t="shared" si="20"/>
        <v>400000</v>
      </c>
      <c r="AI44" s="784">
        <f>IFERROR((((AH44*$S$19)/$R$19)*$AI$10),"")</f>
        <v>184615.38461538462</v>
      </c>
      <c r="AJ44" s="1643"/>
      <c r="AK44" s="1640"/>
    </row>
    <row r="45" spans="2:37" s="653" customFormat="1" ht="18" customHeight="1" thickBot="1">
      <c r="B45" s="1641" t="s">
        <v>2578</v>
      </c>
      <c r="C45" s="1642"/>
      <c r="D45" s="897"/>
      <c r="E45" s="897">
        <f>E20+E31+E43</f>
        <v>0</v>
      </c>
      <c r="F45" s="897">
        <f t="shared" ref="F45:H45" si="21">F20+F31+F43</f>
        <v>0</v>
      </c>
      <c r="G45" s="897">
        <f>G20+G31+G43</f>
        <v>0</v>
      </c>
      <c r="H45" s="897">
        <f t="shared" si="21"/>
        <v>0</v>
      </c>
      <c r="I45" s="898" t="str">
        <f>IFERROR((I20+I31+I43),"")</f>
        <v/>
      </c>
      <c r="J45" s="1720"/>
      <c r="K45" s="1721"/>
      <c r="L45" s="422"/>
      <c r="M45" s="422"/>
      <c r="AB45" s="1641" t="s">
        <v>2578</v>
      </c>
      <c r="AC45" s="1642"/>
      <c r="AD45" s="765"/>
      <c r="AE45" s="765">
        <f>AE20+AE31+AE43</f>
        <v>4000000</v>
      </c>
      <c r="AF45" s="765">
        <f t="shared" ref="AF45" si="22">AF20+AF31+AF43</f>
        <v>0</v>
      </c>
      <c r="AG45" s="765">
        <f>AG20+AG31+AG43</f>
        <v>4000000</v>
      </c>
      <c r="AH45" s="765">
        <f t="shared" ref="AH45" si="23">AH20+AH31+AH43</f>
        <v>4000000</v>
      </c>
      <c r="AI45" s="784">
        <f>IFERROR((AI20+AI31+AI43),"")</f>
        <v>1846153.6153846155</v>
      </c>
      <c r="AJ45" s="1643"/>
      <c r="AK45" s="1640"/>
    </row>
    <row r="46" spans="2:37" s="653" customFormat="1" ht="18" customHeight="1" thickBot="1">
      <c r="B46" s="1641" t="s">
        <v>2579</v>
      </c>
      <c r="C46" s="1642"/>
      <c r="D46" s="897"/>
      <c r="E46" s="897">
        <f>ROUNDDOWN(E45*1.1,0)</f>
        <v>0</v>
      </c>
      <c r="F46" s="897">
        <f t="shared" ref="F46:H46" si="24">ROUNDDOWN(F45*1.1,0)</f>
        <v>0</v>
      </c>
      <c r="G46" s="897">
        <f t="shared" si="24"/>
        <v>0</v>
      </c>
      <c r="H46" s="897">
        <f t="shared" si="24"/>
        <v>0</v>
      </c>
      <c r="I46" s="898">
        <f>SUM(I44:I45)</f>
        <v>0</v>
      </c>
      <c r="J46" s="1720"/>
      <c r="K46" s="1721"/>
      <c r="L46" s="422"/>
      <c r="M46" s="422"/>
      <c r="AB46" s="1641" t="s">
        <v>2579</v>
      </c>
      <c r="AC46" s="1642"/>
      <c r="AD46" s="765"/>
      <c r="AE46" s="765">
        <f>ROUNDDOWN(AE45*1.1,0)</f>
        <v>4400000</v>
      </c>
      <c r="AF46" s="765">
        <f t="shared" ref="AF46:AH46" si="25">ROUNDDOWN(AF45*1.1,0)</f>
        <v>0</v>
      </c>
      <c r="AG46" s="765">
        <f t="shared" si="25"/>
        <v>4400000</v>
      </c>
      <c r="AH46" s="765">
        <f t="shared" si="25"/>
        <v>4400000</v>
      </c>
      <c r="AI46" s="784">
        <f>SUM(AI44:AI45)</f>
        <v>2030769</v>
      </c>
      <c r="AJ46" s="1643"/>
      <c r="AK46" s="1640"/>
    </row>
    <row r="47" spans="2:37" s="653" customFormat="1" ht="10.199999999999999" customHeight="1" thickBot="1">
      <c r="B47" s="1644"/>
      <c r="C47" s="1645"/>
      <c r="D47" s="422"/>
      <c r="E47" s="422"/>
      <c r="F47" s="422"/>
      <c r="G47" s="422"/>
      <c r="H47" s="422"/>
      <c r="I47" s="422"/>
      <c r="J47" s="422"/>
      <c r="K47" s="422"/>
      <c r="L47" s="422"/>
      <c r="M47" s="422"/>
      <c r="AB47" s="1644"/>
      <c r="AC47" s="1645"/>
      <c r="AD47" s="422"/>
      <c r="AE47" s="422"/>
      <c r="AF47" s="422"/>
      <c r="AG47" s="422"/>
      <c r="AH47" s="422"/>
      <c r="AI47" s="422"/>
      <c r="AJ47" s="422"/>
      <c r="AK47" s="422"/>
    </row>
    <row r="48" spans="2:37" s="653" customFormat="1" ht="7.8" customHeight="1">
      <c r="B48" s="1646" t="s">
        <v>2580</v>
      </c>
      <c r="C48" s="1647"/>
      <c r="D48" s="1648"/>
      <c r="E48" s="1652">
        <f>IFERROR((IF(共通様式_太陽光発電!U30="1",O25,Q25)),"")</f>
        <v>75000000</v>
      </c>
      <c r="F48" s="1653"/>
      <c r="G48" s="1656" t="str">
        <f>共通様式_太陽光を除く発電設備!G45</f>
        <v>交付申請額</v>
      </c>
      <c r="H48" s="1657"/>
      <c r="I48" s="1652" t="str">
        <f>IF(E7="","",O24)</f>
        <v/>
      </c>
      <c r="J48" s="1660"/>
      <c r="K48" s="1653"/>
      <c r="L48" s="422"/>
      <c r="M48" s="422"/>
      <c r="AB48" s="1646" t="s">
        <v>2580</v>
      </c>
      <c r="AC48" s="1647"/>
      <c r="AD48" s="1648"/>
      <c r="AE48" s="1652">
        <v>24000000</v>
      </c>
      <c r="AF48" s="1653"/>
      <c r="AG48" s="1656" t="str">
        <f>共通様式_太陽光を除く発電設備!AG45</f>
        <v>交付申請額</v>
      </c>
      <c r="AH48" s="1657"/>
      <c r="AI48" s="1652">
        <v>2030000</v>
      </c>
      <c r="AJ48" s="1660"/>
      <c r="AK48" s="1653"/>
    </row>
    <row r="49" spans="2:37" s="653" customFormat="1" ht="11.4" thickBot="1">
      <c r="B49" s="1649"/>
      <c r="C49" s="1650"/>
      <c r="D49" s="1651"/>
      <c r="E49" s="1654"/>
      <c r="F49" s="1655"/>
      <c r="G49" s="1658"/>
      <c r="H49" s="1659"/>
      <c r="I49" s="1654"/>
      <c r="J49" s="1654"/>
      <c r="K49" s="1655"/>
      <c r="L49" s="422"/>
      <c r="M49" s="422"/>
      <c r="AB49" s="1649"/>
      <c r="AC49" s="1650"/>
      <c r="AD49" s="1651"/>
      <c r="AE49" s="1654"/>
      <c r="AF49" s="1655"/>
      <c r="AG49" s="1658"/>
      <c r="AH49" s="1659"/>
      <c r="AI49" s="1654"/>
      <c r="AJ49" s="1654"/>
      <c r="AK49" s="1655"/>
    </row>
    <row r="50" spans="2:37" s="653" customFormat="1" ht="13.8" customHeight="1">
      <c r="B50" s="692"/>
      <c r="C50" s="692"/>
      <c r="D50" s="692"/>
      <c r="E50" s="692"/>
      <c r="F50" s="692"/>
      <c r="G50" s="692"/>
      <c r="H50" s="692"/>
      <c r="I50" s="692"/>
      <c r="J50" s="422"/>
      <c r="K50" s="422"/>
      <c r="L50" s="422"/>
      <c r="M50" s="422"/>
      <c r="AB50" s="692"/>
      <c r="AC50" s="692"/>
      <c r="AD50" s="692"/>
      <c r="AE50" s="692"/>
      <c r="AF50" s="692"/>
      <c r="AG50" s="692"/>
      <c r="AH50" s="692"/>
      <c r="AI50" s="692"/>
      <c r="AJ50" s="422"/>
      <c r="AK50" s="422"/>
    </row>
  </sheetData>
  <sheetProtection algorithmName="SHA-512" hashValue="7vs8QeDI2sra2jQ3Jc6I++SS9dKUF3qMDWHgUwvveSl/ikXBH0WuoHKmm7bF++vpNPwcT4iDxa+8a62QQewlHQ==" saltValue="FF1aJWZbH+3fZW8L57KuzA==" spinCount="100000" sheet="1" formatCells="0"/>
  <mergeCells count="113">
    <mergeCell ref="AB46:AC46"/>
    <mergeCell ref="AJ46:AK46"/>
    <mergeCell ref="AB47:AC47"/>
    <mergeCell ref="AB48:AD49"/>
    <mergeCell ref="AE48:AF49"/>
    <mergeCell ref="AG48:AH49"/>
    <mergeCell ref="AI48:AK49"/>
    <mergeCell ref="AB43:AC43"/>
    <mergeCell ref="AJ43:AK43"/>
    <mergeCell ref="AB44:AC44"/>
    <mergeCell ref="AJ44:AK44"/>
    <mergeCell ref="AB45:AC45"/>
    <mergeCell ref="AJ45:AK45"/>
    <mergeCell ref="AB31:AC31"/>
    <mergeCell ref="AJ31:AK31"/>
    <mergeCell ref="AB32:AB42"/>
    <mergeCell ref="AJ32:AK32"/>
    <mergeCell ref="AJ33:AK33"/>
    <mergeCell ref="AJ34:AK34"/>
    <mergeCell ref="AJ35:AK35"/>
    <mergeCell ref="AJ36:AK36"/>
    <mergeCell ref="AJ37:AK37"/>
    <mergeCell ref="AJ38:AK38"/>
    <mergeCell ref="AJ39:AK39"/>
    <mergeCell ref="AJ40:AK40"/>
    <mergeCell ref="AJ41:AK41"/>
    <mergeCell ref="AJ42:AK42"/>
    <mergeCell ref="AB20:AC20"/>
    <mergeCell ref="AJ20:AK20"/>
    <mergeCell ref="AB21:AB30"/>
    <mergeCell ref="AJ21:AK21"/>
    <mergeCell ref="AJ22:AK22"/>
    <mergeCell ref="AJ23:AK23"/>
    <mergeCell ref="AJ24:AK24"/>
    <mergeCell ref="AJ25:AK25"/>
    <mergeCell ref="AJ26:AK26"/>
    <mergeCell ref="AJ27:AK27"/>
    <mergeCell ref="AJ28:AK28"/>
    <mergeCell ref="AJ29:AK29"/>
    <mergeCell ref="AJ30:AK30"/>
    <mergeCell ref="AJ16:AK16"/>
    <mergeCell ref="AB17:AB19"/>
    <mergeCell ref="AJ17:AK17"/>
    <mergeCell ref="AJ18:AK18"/>
    <mergeCell ref="AJ19:AK19"/>
    <mergeCell ref="AB10:AD10"/>
    <mergeCell ref="AG10:AH10"/>
    <mergeCell ref="AB11:AD11"/>
    <mergeCell ref="AB12:AD12"/>
    <mergeCell ref="AJ14:AK15"/>
    <mergeCell ref="AF2:AG2"/>
    <mergeCell ref="AB6:AC6"/>
    <mergeCell ref="AE6:AG6"/>
    <mergeCell ref="AB7:AC7"/>
    <mergeCell ref="AB9:AD9"/>
    <mergeCell ref="AG9:AH9"/>
    <mergeCell ref="J16:K16"/>
    <mergeCell ref="F2:G2"/>
    <mergeCell ref="N5:O5"/>
    <mergeCell ref="J14:K15"/>
    <mergeCell ref="B6:C6"/>
    <mergeCell ref="E6:G6"/>
    <mergeCell ref="B7:C7"/>
    <mergeCell ref="B9:D9"/>
    <mergeCell ref="G9:H9"/>
    <mergeCell ref="B10:D10"/>
    <mergeCell ref="G10:H10"/>
    <mergeCell ref="B11:D11"/>
    <mergeCell ref="B12:D12"/>
    <mergeCell ref="B17:B19"/>
    <mergeCell ref="J17:K17"/>
    <mergeCell ref="J18:K18"/>
    <mergeCell ref="J19:K19"/>
    <mergeCell ref="B20:C20"/>
    <mergeCell ref="J20:K20"/>
    <mergeCell ref="J24:K24"/>
    <mergeCell ref="J25:K25"/>
    <mergeCell ref="J26:K26"/>
    <mergeCell ref="B43:C43"/>
    <mergeCell ref="J43:K43"/>
    <mergeCell ref="J30:K30"/>
    <mergeCell ref="B31:C31"/>
    <mergeCell ref="J31:K31"/>
    <mergeCell ref="B32:B42"/>
    <mergeCell ref="J32:K32"/>
    <mergeCell ref="J33:K33"/>
    <mergeCell ref="J34:K34"/>
    <mergeCell ref="J35:K35"/>
    <mergeCell ref="J36:K36"/>
    <mergeCell ref="J37:K37"/>
    <mergeCell ref="B21:B30"/>
    <mergeCell ref="J21:K21"/>
    <mergeCell ref="J22:K22"/>
    <mergeCell ref="J23:K23"/>
    <mergeCell ref="J38:K38"/>
    <mergeCell ref="J39:K39"/>
    <mergeCell ref="J40:K40"/>
    <mergeCell ref="J41:K41"/>
    <mergeCell ref="J42:K42"/>
    <mergeCell ref="J29:K29"/>
    <mergeCell ref="J27:K27"/>
    <mergeCell ref="J28:K28"/>
    <mergeCell ref="B44:C44"/>
    <mergeCell ref="J44:K44"/>
    <mergeCell ref="B45:C45"/>
    <mergeCell ref="J45:K45"/>
    <mergeCell ref="B46:C46"/>
    <mergeCell ref="J46:K46"/>
    <mergeCell ref="B47:C47"/>
    <mergeCell ref="B48:D49"/>
    <mergeCell ref="E48:F49"/>
    <mergeCell ref="G48:H49"/>
    <mergeCell ref="I48:K49"/>
  </mergeCells>
  <phoneticPr fontId="65"/>
  <dataValidations count="2">
    <dataValidation type="list" allowBlank="1" showInputMessage="1" showErrorMessage="1" sqref="G13:H13 E7:E8 AG13:AH13 AE7:AE8" xr:uid="{00000000-0002-0000-1F00-000000000000}">
      <formula1>$O$6:$O$8</formula1>
    </dataValidation>
    <dataValidation type="list" allowBlank="1" showInputMessage="1" showErrorMessage="1" sqref="F13 I13:J13 H7:H8 AF13 AI13:AJ13 AH7:AH8" xr:uid="{00000000-0002-0000-1F00-000001000000}">
      <formula1>$P$6:$P$8</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BA46"/>
  <sheetViews>
    <sheetView showGridLines="0" showZeros="0" view="pageBreakPreview" zoomScaleNormal="100" zoomScaleSheetLayoutView="100" workbookViewId="0">
      <selection activeCell="BD15" sqref="BD15"/>
    </sheetView>
  </sheetViews>
  <sheetFormatPr defaultColWidth="8.88671875" defaultRowHeight="10.8"/>
  <cols>
    <col min="1" max="1" width="2.109375" style="422" customWidth="1"/>
    <col min="2" max="2" width="5.6640625" style="422" customWidth="1"/>
    <col min="3" max="3" width="10.33203125" style="422" customWidth="1"/>
    <col min="4" max="9" width="10.5546875" style="422" customWidth="1"/>
    <col min="10" max="10" width="7.77734375" style="422" customWidth="1"/>
    <col min="11" max="11" width="1.5546875" style="422" customWidth="1"/>
    <col min="12" max="12" width="8.88671875" style="422"/>
    <col min="13" max="13" width="8.88671875" style="422" hidden="1" customWidth="1"/>
    <col min="14" max="14" width="15.77734375" style="653" hidden="1" customWidth="1"/>
    <col min="15" max="15" width="18.109375" style="653" hidden="1" customWidth="1"/>
    <col min="16" max="16" width="16.44140625" style="653" hidden="1" customWidth="1"/>
    <col min="17" max="17" width="15.21875" style="653" hidden="1" customWidth="1"/>
    <col min="18" max="21" width="8.88671875" style="653" hidden="1" customWidth="1"/>
    <col min="22" max="22" width="14.88671875" style="653" hidden="1" customWidth="1"/>
    <col min="23" max="23" width="8.88671875" style="653" hidden="1" customWidth="1"/>
    <col min="24" max="24" width="12.77734375" style="653" hidden="1" customWidth="1"/>
    <col min="25" max="25" width="8.88671875" style="653" hidden="1" customWidth="1"/>
    <col min="26" max="26" width="8.88671875" style="653" customWidth="1"/>
    <col min="27" max="27" width="2.109375" style="422" customWidth="1"/>
    <col min="28" max="28" width="5.6640625" style="422" customWidth="1"/>
    <col min="29" max="29" width="10.33203125" style="422" customWidth="1"/>
    <col min="30" max="35" width="10.5546875" style="422" customWidth="1"/>
    <col min="36" max="36" width="7.77734375" style="422" customWidth="1"/>
    <col min="37" max="37" width="1.5546875" style="422" customWidth="1"/>
    <col min="38" max="38" width="8.88671875" style="422"/>
    <col min="39" max="39" width="8.88671875" style="422" hidden="1" customWidth="1"/>
    <col min="40" max="40" width="15.77734375" style="653" hidden="1" customWidth="1"/>
    <col min="41" max="41" width="18.109375" style="653" hidden="1" customWidth="1"/>
    <col min="42" max="42" width="16.44140625" style="653" hidden="1" customWidth="1"/>
    <col min="43" max="43" width="15.21875" style="653" hidden="1" customWidth="1"/>
    <col min="44" max="47" width="8.88671875" style="653" hidden="1" customWidth="1"/>
    <col min="48" max="48" width="14.88671875" style="653" hidden="1" customWidth="1"/>
    <col min="49" max="49" width="8.88671875" style="653" hidden="1" customWidth="1"/>
    <col min="50" max="50" width="12.77734375" style="653" hidden="1" customWidth="1"/>
    <col min="51" max="51" width="8.88671875" style="653" hidden="1" customWidth="1"/>
    <col min="52" max="53" width="8.88671875" style="653" customWidth="1"/>
    <col min="54" max="55" width="8.88671875" style="422" customWidth="1"/>
    <col min="56" max="16384" width="8.88671875" style="422"/>
  </cols>
  <sheetData>
    <row r="1" spans="2:51" ht="7.8" customHeight="1" thickBot="1"/>
    <row r="2" spans="2:51" ht="15" customHeight="1" thickBot="1">
      <c r="C2" s="348" t="s">
        <v>3131</v>
      </c>
      <c r="E2" s="907"/>
      <c r="F2" s="1708" t="str">
        <f>共通様式_全体!D2</f>
        <v>交付申請（実施要綱第５条一項ア～コ）</v>
      </c>
      <c r="G2" s="1745"/>
      <c r="H2" s="222"/>
      <c r="Q2" s="702" t="e">
        <f>ROUNDDOWN((H40-I40)/(E7-F7),0)</f>
        <v>#DIV/0!</v>
      </c>
      <c r="AC2" s="348" t="s">
        <v>3131</v>
      </c>
      <c r="AE2" s="907"/>
      <c r="AF2" s="1708" t="str">
        <f>共通様式_全体!AD2</f>
        <v>交付申請（実施要綱第５条一項ア～コ）</v>
      </c>
      <c r="AG2" s="1745"/>
      <c r="AH2" s="222"/>
      <c r="AQ2" s="702" t="e">
        <f>ROUNDDOWN((AH40-AI40)/(AE7-AF7),0)</f>
        <v>#DIV/0!</v>
      </c>
    </row>
    <row r="3" spans="2:51" ht="15" customHeight="1" thickBot="1">
      <c r="B3" s="348" t="s">
        <v>2851</v>
      </c>
      <c r="C3" s="348"/>
      <c r="N3" s="774" t="s">
        <v>2842</v>
      </c>
      <c r="O3" s="775">
        <f>共通様式_太陽光発電!O2</f>
        <v>0</v>
      </c>
      <c r="AB3" s="348" t="s">
        <v>2851</v>
      </c>
      <c r="AC3" s="348"/>
      <c r="AN3" s="774" t="s">
        <v>2842</v>
      </c>
      <c r="AO3" s="775">
        <f>共通様式_太陽光発電!AO2</f>
        <v>0</v>
      </c>
    </row>
    <row r="4" spans="2:51">
      <c r="T4" s="649"/>
      <c r="AT4" s="649"/>
    </row>
    <row r="5" spans="2:51" ht="21" customHeight="1">
      <c r="B5" s="1628" t="s">
        <v>2522</v>
      </c>
      <c r="C5" s="1710"/>
      <c r="D5" s="1746" t="s">
        <v>2849</v>
      </c>
      <c r="E5" s="1747"/>
      <c r="N5" s="1676" t="s">
        <v>2537</v>
      </c>
      <c r="O5" s="1713"/>
      <c r="P5" s="658" t="s">
        <v>2538</v>
      </c>
      <c r="Q5" s="658" t="s">
        <v>2539</v>
      </c>
      <c r="T5" s="724"/>
      <c r="AB5" s="1628" t="s">
        <v>2522</v>
      </c>
      <c r="AC5" s="1710"/>
      <c r="AD5" s="1746" t="s">
        <v>2844</v>
      </c>
      <c r="AE5" s="1747"/>
      <c r="AN5" s="1676" t="s">
        <v>2537</v>
      </c>
      <c r="AO5" s="1713"/>
      <c r="AP5" s="658" t="s">
        <v>2538</v>
      </c>
      <c r="AQ5" s="658" t="s">
        <v>2539</v>
      </c>
      <c r="AT5" s="724"/>
    </row>
    <row r="6" spans="2:51" ht="26.4" customHeight="1">
      <c r="B6" s="1628" t="s">
        <v>2541</v>
      </c>
      <c r="C6" s="1714"/>
      <c r="D6" s="1741" t="s">
        <v>2542</v>
      </c>
      <c r="E6" s="1742"/>
      <c r="F6" s="781"/>
      <c r="G6" s="660"/>
      <c r="H6" s="660"/>
      <c r="I6" s="1716"/>
      <c r="J6" s="1716"/>
      <c r="N6" s="658"/>
      <c r="O6" s="658" t="s">
        <v>2543</v>
      </c>
      <c r="P6" s="658" t="s">
        <v>2543</v>
      </c>
      <c r="Q6" s="658"/>
      <c r="AB6" s="1628" t="s">
        <v>2541</v>
      </c>
      <c r="AC6" s="1714"/>
      <c r="AD6" s="1741" t="s">
        <v>2542</v>
      </c>
      <c r="AE6" s="1742"/>
      <c r="AF6" s="781"/>
      <c r="AG6" s="660"/>
      <c r="AH6" s="660"/>
      <c r="AI6" s="1716"/>
      <c r="AJ6" s="1716"/>
      <c r="AN6" s="658"/>
      <c r="AO6" s="658" t="s">
        <v>2543</v>
      </c>
      <c r="AP6" s="658" t="s">
        <v>2543</v>
      </c>
      <c r="AQ6" s="658"/>
    </row>
    <row r="7" spans="2:51" ht="21" customHeight="1">
      <c r="B7" s="727" t="s">
        <v>2543</v>
      </c>
      <c r="C7" s="766" t="str">
        <f>IF(D5="","",(IF(B7=O7,Q7,Q8)))</f>
        <v>7,500万円</v>
      </c>
      <c r="D7" s="1743" t="s">
        <v>2543</v>
      </c>
      <c r="E7" s="1744"/>
      <c r="F7" s="782"/>
      <c r="G7" s="780"/>
      <c r="H7" s="779"/>
      <c r="I7" s="1716"/>
      <c r="J7" s="1716"/>
      <c r="N7" s="662" t="s">
        <v>2546</v>
      </c>
      <c r="O7" s="658" t="s">
        <v>2547</v>
      </c>
      <c r="P7" s="658" t="s">
        <v>2548</v>
      </c>
      <c r="Q7" s="662" t="s">
        <v>2549</v>
      </c>
      <c r="AB7" s="727" t="s">
        <v>3324</v>
      </c>
      <c r="AC7" s="766" t="str">
        <f>IF(AD5="","",(IF(AB7=AO7,AQ7,AQ8)))</f>
        <v>１億円</v>
      </c>
      <c r="AD7" s="1743" t="s">
        <v>2545</v>
      </c>
      <c r="AE7" s="1744"/>
      <c r="AF7" s="782"/>
      <c r="AG7" s="780"/>
      <c r="AH7" s="779"/>
      <c r="AI7" s="1716"/>
      <c r="AJ7" s="1716"/>
      <c r="AN7" s="662" t="s">
        <v>2546</v>
      </c>
      <c r="AO7" s="658" t="s">
        <v>2547</v>
      </c>
      <c r="AP7" s="658" t="s">
        <v>2548</v>
      </c>
      <c r="AQ7" s="662" t="s">
        <v>2549</v>
      </c>
    </row>
    <row r="8" spans="2:51" ht="7.8" customHeight="1">
      <c r="C8" s="660"/>
      <c r="D8" s="660"/>
      <c r="E8" s="660"/>
      <c r="F8" s="660"/>
      <c r="G8" s="660"/>
      <c r="H8" s="660"/>
      <c r="I8" s="660"/>
      <c r="J8" s="660"/>
      <c r="N8" s="662" t="s">
        <v>2550</v>
      </c>
      <c r="O8" s="658" t="s">
        <v>2551</v>
      </c>
      <c r="P8" s="658" t="s">
        <v>2545</v>
      </c>
      <c r="Q8" s="662" t="s">
        <v>2552</v>
      </c>
      <c r="AC8" s="660"/>
      <c r="AD8" s="660"/>
      <c r="AE8" s="660"/>
      <c r="AF8" s="660"/>
      <c r="AG8" s="660"/>
      <c r="AH8" s="660"/>
      <c r="AI8" s="660"/>
      <c r="AJ8" s="660"/>
      <c r="AN8" s="662" t="s">
        <v>2550</v>
      </c>
      <c r="AO8" s="658" t="s">
        <v>2551</v>
      </c>
      <c r="AP8" s="658" t="s">
        <v>2545</v>
      </c>
      <c r="AQ8" s="662" t="s">
        <v>2552</v>
      </c>
    </row>
    <row r="9" spans="2:51" ht="19.8" customHeight="1">
      <c r="B9" s="663" t="s">
        <v>2553</v>
      </c>
      <c r="C9" s="664"/>
      <c r="D9" s="664"/>
      <c r="E9" s="665"/>
      <c r="F9" s="666" t="s">
        <v>2554</v>
      </c>
      <c r="G9" s="663" t="s">
        <v>2555</v>
      </c>
      <c r="H9" s="664"/>
      <c r="I9" s="663"/>
      <c r="J9" s="1672" t="s">
        <v>2556</v>
      </c>
      <c r="K9" s="1717"/>
      <c r="AB9" s="663" t="s">
        <v>2553</v>
      </c>
      <c r="AC9" s="664"/>
      <c r="AD9" s="664"/>
      <c r="AE9" s="665"/>
      <c r="AF9" s="666" t="s">
        <v>2554</v>
      </c>
      <c r="AG9" s="663" t="s">
        <v>2555</v>
      </c>
      <c r="AH9" s="664"/>
      <c r="AI9" s="663"/>
      <c r="AJ9" s="1672" t="s">
        <v>2556</v>
      </c>
      <c r="AK9" s="1717"/>
    </row>
    <row r="10" spans="2:51" ht="30" customHeight="1">
      <c r="B10" s="667" t="s">
        <v>2557</v>
      </c>
      <c r="C10" s="667"/>
      <c r="D10" s="667" t="s">
        <v>2528</v>
      </c>
      <c r="E10" s="667"/>
      <c r="F10" s="837" t="s">
        <v>2518</v>
      </c>
      <c r="G10" s="838" t="s">
        <v>2519</v>
      </c>
      <c r="H10" s="839" t="s">
        <v>2520</v>
      </c>
      <c r="I10" s="669" t="str">
        <f>共通様式_太陽光発電!I10</f>
        <v>都助成
交付申請額</v>
      </c>
      <c r="J10" s="1718"/>
      <c r="K10" s="1719"/>
      <c r="N10" s="658" t="s">
        <v>2547</v>
      </c>
      <c r="O10" s="670">
        <v>0.66666666666600005</v>
      </c>
      <c r="P10" s="662">
        <v>200000</v>
      </c>
      <c r="Q10" s="662">
        <v>100000000</v>
      </c>
      <c r="R10" s="658" t="s">
        <v>2558</v>
      </c>
      <c r="S10" s="658" t="s">
        <v>2559</v>
      </c>
      <c r="AB10" s="667" t="s">
        <v>2557</v>
      </c>
      <c r="AC10" s="667"/>
      <c r="AD10" s="667" t="s">
        <v>2528</v>
      </c>
      <c r="AE10" s="667"/>
      <c r="AF10" s="837" t="s">
        <v>2518</v>
      </c>
      <c r="AG10" s="838" t="s">
        <v>2519</v>
      </c>
      <c r="AH10" s="839" t="s">
        <v>2520</v>
      </c>
      <c r="AI10" s="669" t="str">
        <f>共通様式_太陽光発電!AI10</f>
        <v/>
      </c>
      <c r="AJ10" s="1718"/>
      <c r="AK10" s="1719"/>
      <c r="AN10" s="658" t="s">
        <v>2547</v>
      </c>
      <c r="AO10" s="670">
        <v>0.66666666666600005</v>
      </c>
      <c r="AP10" s="662">
        <v>200000</v>
      </c>
      <c r="AQ10" s="662">
        <v>100000000</v>
      </c>
      <c r="AR10" s="658" t="s">
        <v>2558</v>
      </c>
      <c r="AS10" s="658" t="s">
        <v>2559</v>
      </c>
    </row>
    <row r="11" spans="2:51" ht="18" customHeight="1" thickBot="1">
      <c r="B11" s="721" t="s">
        <v>2515</v>
      </c>
      <c r="C11" s="721" t="s">
        <v>2560</v>
      </c>
      <c r="D11" s="722" t="s">
        <v>2561</v>
      </c>
      <c r="E11" s="721" t="s">
        <v>2562</v>
      </c>
      <c r="F11" s="721" t="s">
        <v>2562</v>
      </c>
      <c r="G11" s="721" t="s">
        <v>2562</v>
      </c>
      <c r="H11" s="723" t="s">
        <v>2562</v>
      </c>
      <c r="I11" s="723" t="s">
        <v>2562</v>
      </c>
      <c r="J11" s="1639"/>
      <c r="K11" s="1640"/>
      <c r="N11" s="674" t="s">
        <v>2551</v>
      </c>
      <c r="O11" s="675">
        <v>0.5</v>
      </c>
      <c r="P11" s="676">
        <v>150000</v>
      </c>
      <c r="Q11" s="676">
        <v>75000000</v>
      </c>
      <c r="R11" s="674" t="s">
        <v>2559</v>
      </c>
      <c r="S11" s="674" t="s">
        <v>2563</v>
      </c>
      <c r="AB11" s="721" t="s">
        <v>2515</v>
      </c>
      <c r="AC11" s="721" t="s">
        <v>2560</v>
      </c>
      <c r="AD11" s="722" t="s">
        <v>2561</v>
      </c>
      <c r="AE11" s="721" t="s">
        <v>2562</v>
      </c>
      <c r="AF11" s="721" t="s">
        <v>2562</v>
      </c>
      <c r="AG11" s="721" t="s">
        <v>2562</v>
      </c>
      <c r="AH11" s="723" t="s">
        <v>2562</v>
      </c>
      <c r="AI11" s="723" t="s">
        <v>2562</v>
      </c>
      <c r="AJ11" s="1639"/>
      <c r="AK11" s="1640"/>
      <c r="AN11" s="674" t="s">
        <v>2551</v>
      </c>
      <c r="AO11" s="675">
        <v>0.5</v>
      </c>
      <c r="AP11" s="676">
        <v>150000</v>
      </c>
      <c r="AQ11" s="676">
        <v>75000000</v>
      </c>
      <c r="AR11" s="674" t="s">
        <v>2559</v>
      </c>
      <c r="AS11" s="674" t="s">
        <v>2563</v>
      </c>
    </row>
    <row r="12" spans="2:51" ht="18" customHeight="1" thickBot="1">
      <c r="B12" s="1663" t="s">
        <v>2564</v>
      </c>
      <c r="C12" s="693"/>
      <c r="D12" s="903"/>
      <c r="E12" s="694"/>
      <c r="F12" s="694"/>
      <c r="G12" s="694"/>
      <c r="H12" s="695">
        <f>G12-F12</f>
        <v>0</v>
      </c>
      <c r="I12" s="695">
        <f>(H12*$S$12)/$R$12</f>
        <v>0</v>
      </c>
      <c r="J12" s="1639"/>
      <c r="K12" s="1640"/>
      <c r="N12" s="677" t="str">
        <f>B7</f>
        <v>選択してください</v>
      </c>
      <c r="O12" s="678">
        <f>IF($N$12="2/3",O10,O11)</f>
        <v>0.5</v>
      </c>
      <c r="P12" s="679">
        <f t="shared" ref="P12:S12" si="0">IF($N$12="2/3",P10,P11)</f>
        <v>150000</v>
      </c>
      <c r="Q12" s="680">
        <f t="shared" si="0"/>
        <v>75000000</v>
      </c>
      <c r="R12" s="680" t="str">
        <f t="shared" si="0"/>
        <v>2</v>
      </c>
      <c r="S12" s="680" t="str">
        <f t="shared" si="0"/>
        <v>1</v>
      </c>
      <c r="T12" s="422" t="s">
        <v>2565</v>
      </c>
      <c r="AB12" s="1663" t="s">
        <v>2564</v>
      </c>
      <c r="AC12" s="960" t="s">
        <v>3376</v>
      </c>
      <c r="AD12" s="960" t="s">
        <v>3377</v>
      </c>
      <c r="AE12" s="961">
        <v>500000</v>
      </c>
      <c r="AF12" s="961"/>
      <c r="AG12" s="961">
        <v>500000</v>
      </c>
      <c r="AH12" s="695">
        <f>AG12-AF12</f>
        <v>500000</v>
      </c>
      <c r="AI12" s="695">
        <f>(AH12*$S$12)/$R$12</f>
        <v>250000</v>
      </c>
      <c r="AJ12" s="1639"/>
      <c r="AK12" s="1640"/>
      <c r="AN12" s="677" t="str">
        <f>AB7</f>
        <v>2/3</v>
      </c>
      <c r="AO12" s="678">
        <f>IF($N$12="2/3",AO10,AO11)</f>
        <v>0.5</v>
      </c>
      <c r="AP12" s="679">
        <f t="shared" ref="AP12:AS12" si="1">IF($N$12="2/3",AP10,AP11)</f>
        <v>150000</v>
      </c>
      <c r="AQ12" s="680">
        <f t="shared" si="1"/>
        <v>75000000</v>
      </c>
      <c r="AR12" s="680" t="str">
        <f t="shared" si="1"/>
        <v>2</v>
      </c>
      <c r="AS12" s="680" t="str">
        <f t="shared" si="1"/>
        <v>1</v>
      </c>
      <c r="AT12" s="422" t="s">
        <v>2565</v>
      </c>
    </row>
    <row r="13" spans="2:51" ht="18" customHeight="1" thickBot="1">
      <c r="B13" s="1638"/>
      <c r="C13" s="693"/>
      <c r="D13" s="903"/>
      <c r="E13" s="694"/>
      <c r="F13" s="694"/>
      <c r="G13" s="694"/>
      <c r="H13" s="695">
        <f>G13-F13</f>
        <v>0</v>
      </c>
      <c r="I13" s="695">
        <f>(H13*$S$12)/$R$12</f>
        <v>0</v>
      </c>
      <c r="J13" s="1639"/>
      <c r="K13" s="1640"/>
      <c r="U13" s="653" t="s">
        <v>2585</v>
      </c>
      <c r="AB13" s="1638"/>
      <c r="AC13" s="693"/>
      <c r="AD13" s="903"/>
      <c r="AE13" s="694"/>
      <c r="AF13" s="694"/>
      <c r="AG13" s="694"/>
      <c r="AH13" s="695">
        <f>AG13-AF13</f>
        <v>0</v>
      </c>
      <c r="AI13" s="695">
        <f>(AH13*$S$12)/$R$12</f>
        <v>0</v>
      </c>
      <c r="AJ13" s="1639"/>
      <c r="AK13" s="1640"/>
      <c r="AU13" s="653" t="s">
        <v>2585</v>
      </c>
    </row>
    <row r="14" spans="2:51" ht="18" customHeight="1" thickBot="1">
      <c r="B14" s="1638"/>
      <c r="C14" s="696"/>
      <c r="D14" s="904"/>
      <c r="E14" s="697"/>
      <c r="F14" s="697"/>
      <c r="G14" s="697"/>
      <c r="H14" s="698">
        <f t="shared" ref="H14" si="2">G14-F14</f>
        <v>0</v>
      </c>
      <c r="I14" s="695">
        <f>(H14*$S$12)/$R$12</f>
        <v>0</v>
      </c>
      <c r="J14" s="1639"/>
      <c r="K14" s="1640"/>
      <c r="N14" s="705" t="s">
        <v>2568</v>
      </c>
      <c r="O14" s="706"/>
      <c r="P14" s="422"/>
      <c r="Q14" s="707">
        <f>G7</f>
        <v>0</v>
      </c>
      <c r="R14" s="708">
        <f>G6</f>
        <v>0</v>
      </c>
      <c r="S14" s="422" t="s">
        <v>2586</v>
      </c>
      <c r="U14" s="658" t="s">
        <v>2587</v>
      </c>
      <c r="V14" s="658" t="s">
        <v>2588</v>
      </c>
      <c r="W14" s="658" t="s">
        <v>2589</v>
      </c>
      <c r="X14" s="658" t="s">
        <v>2590</v>
      </c>
      <c r="Y14" s="658" t="s">
        <v>2591</v>
      </c>
      <c r="AB14" s="1638"/>
      <c r="AC14" s="696"/>
      <c r="AD14" s="904"/>
      <c r="AE14" s="697"/>
      <c r="AF14" s="697"/>
      <c r="AG14" s="697"/>
      <c r="AH14" s="698">
        <f t="shared" ref="AH14" si="3">AG14-AF14</f>
        <v>0</v>
      </c>
      <c r="AI14" s="695">
        <f>(AH14*$S$12)/$R$12</f>
        <v>0</v>
      </c>
      <c r="AJ14" s="1639"/>
      <c r="AK14" s="1640"/>
      <c r="AN14" s="705" t="s">
        <v>2568</v>
      </c>
      <c r="AO14" s="706"/>
      <c r="AP14" s="422"/>
      <c r="AQ14" s="707">
        <f>AG7</f>
        <v>0</v>
      </c>
      <c r="AR14" s="708">
        <f>AG6</f>
        <v>0</v>
      </c>
      <c r="AS14" s="422" t="s">
        <v>2586</v>
      </c>
      <c r="AU14" s="658" t="s">
        <v>2587</v>
      </c>
      <c r="AV14" s="658" t="s">
        <v>2588</v>
      </c>
      <c r="AW14" s="658" t="s">
        <v>2589</v>
      </c>
      <c r="AX14" s="658" t="s">
        <v>2590</v>
      </c>
      <c r="AY14" s="658" t="s">
        <v>2591</v>
      </c>
    </row>
    <row r="15" spans="2:51" ht="18" customHeight="1" thickBot="1">
      <c r="B15" s="1641" t="s">
        <v>2566</v>
      </c>
      <c r="C15" s="1642"/>
      <c r="D15" s="905"/>
      <c r="E15" s="765">
        <f>SUM(E12:E14)</f>
        <v>0</v>
      </c>
      <c r="F15" s="765">
        <f t="shared" ref="F15" si="4">SUM(F12:F14)</f>
        <v>0</v>
      </c>
      <c r="G15" s="765">
        <f>SUM(G12:G14)</f>
        <v>0</v>
      </c>
      <c r="H15" s="765">
        <f>SUM(H12:H14)</f>
        <v>0</v>
      </c>
      <c r="I15" s="784">
        <f>SUM(I12:I14)</f>
        <v>0</v>
      </c>
      <c r="J15" s="1643"/>
      <c r="K15" s="1640"/>
      <c r="N15" s="709" t="s">
        <v>2592</v>
      </c>
      <c r="O15" s="710"/>
      <c r="P15" s="422" t="s">
        <v>2565</v>
      </c>
      <c r="Q15" s="711">
        <f>H7</f>
        <v>0</v>
      </c>
      <c r="R15" s="708">
        <f>H6</f>
        <v>0</v>
      </c>
      <c r="S15" s="422" t="s">
        <v>2565</v>
      </c>
      <c r="U15" s="712" t="str">
        <f>N12</f>
        <v>選択してください</v>
      </c>
      <c r="V15" s="662">
        <f>E7</f>
        <v>0</v>
      </c>
      <c r="W15" s="662">
        <f>F7</f>
        <v>0</v>
      </c>
      <c r="X15" s="712">
        <f>Q16</f>
        <v>0</v>
      </c>
      <c r="Y15" s="713">
        <f>IF(U15="2/3",2,1)</f>
        <v>1</v>
      </c>
      <c r="AB15" s="1641" t="s">
        <v>2566</v>
      </c>
      <c r="AC15" s="1642"/>
      <c r="AD15" s="905"/>
      <c r="AE15" s="765">
        <f>SUM(AE12:AE14)</f>
        <v>500000</v>
      </c>
      <c r="AF15" s="765">
        <f t="shared" ref="AF15" si="5">SUM(AF12:AF14)</f>
        <v>0</v>
      </c>
      <c r="AG15" s="765">
        <f>SUM(AG12:AG14)</f>
        <v>500000</v>
      </c>
      <c r="AH15" s="765">
        <f>SUM(AH12:AH14)</f>
        <v>500000</v>
      </c>
      <c r="AI15" s="784">
        <f>SUM(AI12:AI14)</f>
        <v>250000</v>
      </c>
      <c r="AJ15" s="1643"/>
      <c r="AK15" s="1640"/>
      <c r="AN15" s="709" t="s">
        <v>2592</v>
      </c>
      <c r="AO15" s="710"/>
      <c r="AP15" s="422" t="s">
        <v>2565</v>
      </c>
      <c r="AQ15" s="711">
        <f>AH7</f>
        <v>0</v>
      </c>
      <c r="AR15" s="708">
        <f>AH6</f>
        <v>0</v>
      </c>
      <c r="AS15" s="422" t="s">
        <v>2565</v>
      </c>
      <c r="AU15" s="712" t="str">
        <f>AN12</f>
        <v>2/3</v>
      </c>
      <c r="AV15" s="662">
        <f>AE7</f>
        <v>0</v>
      </c>
      <c r="AW15" s="662">
        <f>AF7</f>
        <v>0</v>
      </c>
      <c r="AX15" s="712">
        <f>AQ16</f>
        <v>0</v>
      </c>
      <c r="AY15" s="713">
        <f>IF(AU15="2/3",2,1)</f>
        <v>2</v>
      </c>
    </row>
    <row r="16" spans="2:51" ht="18" customHeight="1">
      <c r="B16" s="1740" t="s">
        <v>2567</v>
      </c>
      <c r="C16" s="888"/>
      <c r="D16" s="900"/>
      <c r="E16" s="889"/>
      <c r="F16" s="889"/>
      <c r="G16" s="889">
        <v>0</v>
      </c>
      <c r="H16" s="890">
        <f>G16-F16</f>
        <v>0</v>
      </c>
      <c r="I16" s="890">
        <f>(H16*$S$12)/$R$12</f>
        <v>0</v>
      </c>
      <c r="J16" s="1722"/>
      <c r="K16" s="1721"/>
      <c r="N16" s="709" t="s">
        <v>2572</v>
      </c>
      <c r="O16" s="714">
        <f>Q12</f>
        <v>75000000</v>
      </c>
      <c r="P16" s="422" t="s">
        <v>2565</v>
      </c>
      <c r="Q16" s="708">
        <f>MIN(Q14:Q15)</f>
        <v>0</v>
      </c>
      <c r="R16" s="708"/>
      <c r="S16" s="422" t="s">
        <v>2565</v>
      </c>
      <c r="U16" s="712"/>
      <c r="V16" s="713"/>
      <c r="W16" s="713"/>
      <c r="X16" s="713"/>
      <c r="Y16" s="713"/>
      <c r="AB16" s="1740" t="s">
        <v>2567</v>
      </c>
      <c r="AC16" s="966" t="s">
        <v>3397</v>
      </c>
      <c r="AD16" s="969" t="s">
        <v>3398</v>
      </c>
      <c r="AE16" s="970">
        <v>2500000</v>
      </c>
      <c r="AF16" s="970"/>
      <c r="AG16" s="970">
        <v>2500000</v>
      </c>
      <c r="AH16" s="890">
        <f>AG16-AF16</f>
        <v>2500000</v>
      </c>
      <c r="AI16" s="890">
        <f>(AH16*$S$12)/$R$12</f>
        <v>1250000</v>
      </c>
      <c r="AJ16" s="1722"/>
      <c r="AK16" s="1721"/>
      <c r="AN16" s="709" t="s">
        <v>2572</v>
      </c>
      <c r="AO16" s="714">
        <f>AQ12</f>
        <v>75000000</v>
      </c>
      <c r="AP16" s="422" t="s">
        <v>2565</v>
      </c>
      <c r="AQ16" s="708">
        <f>MIN(AQ14:AQ15)</f>
        <v>0</v>
      </c>
      <c r="AR16" s="708"/>
      <c r="AS16" s="422" t="s">
        <v>2565</v>
      </c>
      <c r="AU16" s="712"/>
      <c r="AV16" s="713"/>
      <c r="AW16" s="713"/>
      <c r="AX16" s="713"/>
      <c r="AY16" s="713"/>
    </row>
    <row r="17" spans="2:48" ht="18" customHeight="1">
      <c r="B17" s="1740"/>
      <c r="C17" s="891"/>
      <c r="D17" s="901"/>
      <c r="E17" s="892"/>
      <c r="F17" s="892"/>
      <c r="G17" s="892"/>
      <c r="H17" s="893">
        <f t="shared" ref="H17:H25" si="6">G17-F17</f>
        <v>0</v>
      </c>
      <c r="I17" s="893">
        <f>(H17*$S$12)/$R$12</f>
        <v>0</v>
      </c>
      <c r="J17" s="1722"/>
      <c r="K17" s="1721"/>
      <c r="N17" s="715" t="s">
        <v>2593</v>
      </c>
      <c r="O17" s="716">
        <f>IF(O3="実施要綱第5条第一項サ", I41,I40)</f>
        <v>0</v>
      </c>
      <c r="P17" s="422" t="s">
        <v>2565</v>
      </c>
      <c r="Q17" s="654">
        <f>VLOOKUP(Q16,Q14:R15,2,FALSE)</f>
        <v>0</v>
      </c>
      <c r="R17" s="654"/>
      <c r="S17" s="422" t="s">
        <v>2565</v>
      </c>
      <c r="U17" s="653" t="s">
        <v>2594</v>
      </c>
      <c r="V17" s="691">
        <f>E7-F7</f>
        <v>0</v>
      </c>
      <c r="AB17" s="1740"/>
      <c r="AC17" s="891"/>
      <c r="AD17" s="901"/>
      <c r="AE17" s="892"/>
      <c r="AF17" s="892"/>
      <c r="AG17" s="892"/>
      <c r="AH17" s="893">
        <f t="shared" ref="AH17:AH25" si="7">AG17-AF17</f>
        <v>0</v>
      </c>
      <c r="AI17" s="893">
        <f>(AH17*$S$12)/$R$12</f>
        <v>0</v>
      </c>
      <c r="AJ17" s="1722"/>
      <c r="AK17" s="1721"/>
      <c r="AN17" s="715" t="s">
        <v>2593</v>
      </c>
      <c r="AO17" s="716">
        <f>IF(AO3="実施要綱第5条第一項サ", AI41,AI40)</f>
        <v>2250000</v>
      </c>
      <c r="AP17" s="422" t="s">
        <v>2565</v>
      </c>
      <c r="AQ17" s="654">
        <f>VLOOKUP(AQ16,AQ14:AR15,2,FALSE)</f>
        <v>0</v>
      </c>
      <c r="AR17" s="654"/>
      <c r="AS17" s="422" t="s">
        <v>2565</v>
      </c>
      <c r="AU17" s="653" t="s">
        <v>2594</v>
      </c>
      <c r="AV17" s="691">
        <f>AE7-AF7</f>
        <v>0</v>
      </c>
    </row>
    <row r="18" spans="2:48" ht="18" customHeight="1">
      <c r="B18" s="1740"/>
      <c r="C18" s="891"/>
      <c r="D18" s="901"/>
      <c r="E18" s="892"/>
      <c r="F18" s="892"/>
      <c r="G18" s="892"/>
      <c r="H18" s="893">
        <f t="shared" si="6"/>
        <v>0</v>
      </c>
      <c r="I18" s="893">
        <f t="shared" ref="I18:I25" si="8">(H18*$S$12)/$R$12</f>
        <v>0</v>
      </c>
      <c r="J18" s="1722"/>
      <c r="K18" s="1721"/>
      <c r="N18" s="717" t="s">
        <v>2595</v>
      </c>
      <c r="O18" s="718"/>
      <c r="P18" s="422" t="s">
        <v>2565</v>
      </c>
      <c r="Q18" s="422"/>
      <c r="R18" s="422"/>
      <c r="S18" s="422"/>
      <c r="AB18" s="1740"/>
      <c r="AC18" s="891"/>
      <c r="AD18" s="901"/>
      <c r="AE18" s="892"/>
      <c r="AF18" s="892"/>
      <c r="AG18" s="892"/>
      <c r="AH18" s="893">
        <f t="shared" si="7"/>
        <v>0</v>
      </c>
      <c r="AI18" s="893">
        <f t="shared" ref="AI18:AI25" si="9">(AH18*$S$12)/$R$12</f>
        <v>0</v>
      </c>
      <c r="AJ18" s="1722"/>
      <c r="AK18" s="1721"/>
      <c r="AN18" s="717" t="s">
        <v>2595</v>
      </c>
      <c r="AO18" s="718"/>
      <c r="AP18" s="422" t="s">
        <v>2565</v>
      </c>
      <c r="AQ18" s="422"/>
      <c r="AR18" s="422"/>
      <c r="AS18" s="422"/>
    </row>
    <row r="19" spans="2:48" ht="18" customHeight="1" thickBot="1">
      <c r="B19" s="1740"/>
      <c r="C19" s="891"/>
      <c r="D19" s="901"/>
      <c r="E19" s="892"/>
      <c r="F19" s="892"/>
      <c r="G19" s="892"/>
      <c r="H19" s="893">
        <f t="shared" si="6"/>
        <v>0</v>
      </c>
      <c r="I19" s="893">
        <f t="shared" si="8"/>
        <v>0</v>
      </c>
      <c r="J19" s="1722"/>
      <c r="K19" s="1721"/>
      <c r="N19" s="719" t="s">
        <v>2527</v>
      </c>
      <c r="O19" s="720">
        <f>ROUNDDOWN(MIN(O16:O18),-3)</f>
        <v>0</v>
      </c>
      <c r="P19" s="422" t="s">
        <v>2565</v>
      </c>
      <c r="Q19" s="422"/>
      <c r="R19" s="422"/>
      <c r="S19" s="422"/>
      <c r="AB19" s="1740"/>
      <c r="AC19" s="891"/>
      <c r="AD19" s="901"/>
      <c r="AE19" s="892"/>
      <c r="AF19" s="892"/>
      <c r="AG19" s="892"/>
      <c r="AH19" s="893">
        <f t="shared" si="7"/>
        <v>0</v>
      </c>
      <c r="AI19" s="893">
        <f t="shared" si="9"/>
        <v>0</v>
      </c>
      <c r="AJ19" s="1722"/>
      <c r="AK19" s="1721"/>
      <c r="AN19" s="719" t="s">
        <v>2527</v>
      </c>
      <c r="AO19" s="720">
        <f>ROUNDDOWN(MIN(AO16:AO18),-3)</f>
        <v>2250000</v>
      </c>
      <c r="AP19" s="422" t="s">
        <v>2565</v>
      </c>
      <c r="AQ19" s="422"/>
      <c r="AR19" s="422"/>
      <c r="AS19" s="422"/>
    </row>
    <row r="20" spans="2:48" ht="18" customHeight="1">
      <c r="B20" s="1740"/>
      <c r="C20" s="891"/>
      <c r="D20" s="901"/>
      <c r="E20" s="892"/>
      <c r="F20" s="892"/>
      <c r="G20" s="892"/>
      <c r="H20" s="893">
        <f t="shared" si="6"/>
        <v>0</v>
      </c>
      <c r="I20" s="893">
        <f t="shared" si="8"/>
        <v>0</v>
      </c>
      <c r="J20" s="1722"/>
      <c r="K20" s="1721"/>
      <c r="N20" s="422" t="s">
        <v>2575</v>
      </c>
      <c r="O20" s="691"/>
      <c r="P20" s="422"/>
      <c r="Q20" s="422"/>
      <c r="R20" s="422"/>
      <c r="S20" s="422"/>
      <c r="AB20" s="1740"/>
      <c r="AC20" s="891"/>
      <c r="AD20" s="901"/>
      <c r="AE20" s="892"/>
      <c r="AF20" s="892"/>
      <c r="AG20" s="892"/>
      <c r="AH20" s="893">
        <f t="shared" si="7"/>
        <v>0</v>
      </c>
      <c r="AI20" s="893">
        <f t="shared" si="9"/>
        <v>0</v>
      </c>
      <c r="AJ20" s="1722"/>
      <c r="AK20" s="1721"/>
      <c r="AN20" s="422" t="s">
        <v>2575</v>
      </c>
      <c r="AO20" s="691"/>
      <c r="AP20" s="422"/>
      <c r="AQ20" s="422"/>
      <c r="AR20" s="422"/>
      <c r="AS20" s="422"/>
    </row>
    <row r="21" spans="2:48" ht="18" customHeight="1">
      <c r="B21" s="1740"/>
      <c r="C21" s="891"/>
      <c r="D21" s="901"/>
      <c r="E21" s="892"/>
      <c r="F21" s="892"/>
      <c r="G21" s="892"/>
      <c r="H21" s="893">
        <f t="shared" si="6"/>
        <v>0</v>
      </c>
      <c r="I21" s="893">
        <f t="shared" si="8"/>
        <v>0</v>
      </c>
      <c r="J21" s="1722"/>
      <c r="K21" s="1721"/>
      <c r="N21" s="422" t="s">
        <v>2517</v>
      </c>
      <c r="O21" s="668" t="s">
        <v>2518</v>
      </c>
      <c r="P21" s="725" t="s">
        <v>2519</v>
      </c>
      <c r="Q21" s="726" t="s">
        <v>2520</v>
      </c>
      <c r="R21" s="725" t="s">
        <v>2521</v>
      </c>
      <c r="S21" s="422" t="s">
        <v>2517</v>
      </c>
      <c r="AB21" s="1740"/>
      <c r="AC21" s="891"/>
      <c r="AD21" s="901"/>
      <c r="AE21" s="892"/>
      <c r="AF21" s="892"/>
      <c r="AG21" s="892"/>
      <c r="AH21" s="893">
        <f t="shared" si="7"/>
        <v>0</v>
      </c>
      <c r="AI21" s="893">
        <f t="shared" si="9"/>
        <v>0</v>
      </c>
      <c r="AJ21" s="1722"/>
      <c r="AK21" s="1721"/>
      <c r="AN21" s="422" t="s">
        <v>2517</v>
      </c>
      <c r="AO21" s="668" t="s">
        <v>2518</v>
      </c>
      <c r="AP21" s="725" t="s">
        <v>2519</v>
      </c>
      <c r="AQ21" s="726" t="s">
        <v>2520</v>
      </c>
      <c r="AR21" s="725" t="s">
        <v>2521</v>
      </c>
      <c r="AS21" s="422" t="s">
        <v>2517</v>
      </c>
    </row>
    <row r="22" spans="2:48" ht="18" customHeight="1">
      <c r="B22" s="1740"/>
      <c r="C22" s="891"/>
      <c r="D22" s="901"/>
      <c r="E22" s="892"/>
      <c r="F22" s="892"/>
      <c r="G22" s="892"/>
      <c r="H22" s="893">
        <f t="shared" si="6"/>
        <v>0</v>
      </c>
      <c r="I22" s="893">
        <f t="shared" si="8"/>
        <v>0</v>
      </c>
      <c r="J22" s="1722"/>
      <c r="K22" s="1721"/>
      <c r="N22" s="649" t="s">
        <v>2514</v>
      </c>
      <c r="O22" s="654" t="s">
        <v>2523</v>
      </c>
      <c r="P22" s="654" t="s">
        <v>2524</v>
      </c>
      <c r="Q22" s="654" t="s">
        <v>2525</v>
      </c>
      <c r="R22" s="654" t="s">
        <v>2526</v>
      </c>
      <c r="S22" s="422" t="s">
        <v>2527</v>
      </c>
      <c r="AB22" s="1740"/>
      <c r="AC22" s="891"/>
      <c r="AD22" s="901"/>
      <c r="AE22" s="892"/>
      <c r="AF22" s="892"/>
      <c r="AG22" s="892"/>
      <c r="AH22" s="893">
        <f t="shared" si="7"/>
        <v>0</v>
      </c>
      <c r="AI22" s="893">
        <f t="shared" si="9"/>
        <v>0</v>
      </c>
      <c r="AJ22" s="1722"/>
      <c r="AK22" s="1721"/>
      <c r="AN22" s="649" t="s">
        <v>2514</v>
      </c>
      <c r="AO22" s="654" t="s">
        <v>2523</v>
      </c>
      <c r="AP22" s="654" t="s">
        <v>2524</v>
      </c>
      <c r="AQ22" s="654" t="s">
        <v>2525</v>
      </c>
      <c r="AR22" s="654" t="s">
        <v>2526</v>
      </c>
      <c r="AS22" s="422" t="s">
        <v>2527</v>
      </c>
    </row>
    <row r="23" spans="2:48" ht="18" customHeight="1">
      <c r="B23" s="1740"/>
      <c r="C23" s="891"/>
      <c r="D23" s="901"/>
      <c r="E23" s="892"/>
      <c r="F23" s="892"/>
      <c r="G23" s="892"/>
      <c r="H23" s="893">
        <f t="shared" si="6"/>
        <v>0</v>
      </c>
      <c r="I23" s="893">
        <f t="shared" si="8"/>
        <v>0</v>
      </c>
      <c r="J23" s="1722"/>
      <c r="K23" s="1721"/>
      <c r="N23" s="649" t="s">
        <v>2529</v>
      </c>
      <c r="O23" s="654" t="s">
        <v>2523</v>
      </c>
      <c r="P23" s="654" t="s">
        <v>2524</v>
      </c>
      <c r="Q23" s="654" t="s">
        <v>2525</v>
      </c>
      <c r="R23" s="654" t="s">
        <v>2526</v>
      </c>
      <c r="S23" s="422" t="s">
        <v>2527</v>
      </c>
      <c r="AB23" s="1740"/>
      <c r="AC23" s="891"/>
      <c r="AD23" s="901"/>
      <c r="AE23" s="892"/>
      <c r="AF23" s="892"/>
      <c r="AG23" s="892"/>
      <c r="AH23" s="893">
        <f t="shared" si="7"/>
        <v>0</v>
      </c>
      <c r="AI23" s="893">
        <f t="shared" si="9"/>
        <v>0</v>
      </c>
      <c r="AJ23" s="1722"/>
      <c r="AK23" s="1721"/>
      <c r="AN23" s="649" t="s">
        <v>2529</v>
      </c>
      <c r="AO23" s="654" t="s">
        <v>2523</v>
      </c>
      <c r="AP23" s="654" t="s">
        <v>2524</v>
      </c>
      <c r="AQ23" s="654" t="s">
        <v>2525</v>
      </c>
      <c r="AR23" s="654" t="s">
        <v>2526</v>
      </c>
      <c r="AS23" s="422" t="s">
        <v>2527</v>
      </c>
    </row>
    <row r="24" spans="2:48" ht="18" customHeight="1">
      <c r="B24" s="1740"/>
      <c r="C24" s="891"/>
      <c r="D24" s="901"/>
      <c r="E24" s="892"/>
      <c r="F24" s="892"/>
      <c r="G24" s="892"/>
      <c r="H24" s="893">
        <f t="shared" si="6"/>
        <v>0</v>
      </c>
      <c r="I24" s="893">
        <f t="shared" si="8"/>
        <v>0</v>
      </c>
      <c r="J24" s="1722"/>
      <c r="K24" s="1721"/>
      <c r="N24" s="649" t="s">
        <v>2531</v>
      </c>
      <c r="O24" s="654" t="s">
        <v>2523</v>
      </c>
      <c r="P24" s="654" t="s">
        <v>2524</v>
      </c>
      <c r="Q24" s="654" t="s">
        <v>2525</v>
      </c>
      <c r="R24" s="654" t="s">
        <v>2526</v>
      </c>
      <c r="S24" s="422" t="s">
        <v>2527</v>
      </c>
      <c r="AB24" s="1740"/>
      <c r="AC24" s="891"/>
      <c r="AD24" s="901"/>
      <c r="AE24" s="892"/>
      <c r="AF24" s="892"/>
      <c r="AG24" s="892"/>
      <c r="AH24" s="893">
        <f t="shared" si="7"/>
        <v>0</v>
      </c>
      <c r="AI24" s="893">
        <f t="shared" si="9"/>
        <v>0</v>
      </c>
      <c r="AJ24" s="1722"/>
      <c r="AK24" s="1721"/>
      <c r="AN24" s="649" t="s">
        <v>2531</v>
      </c>
      <c r="AO24" s="654" t="s">
        <v>2523</v>
      </c>
      <c r="AP24" s="654" t="s">
        <v>2524</v>
      </c>
      <c r="AQ24" s="654" t="s">
        <v>2525</v>
      </c>
      <c r="AR24" s="654" t="s">
        <v>2526</v>
      </c>
      <c r="AS24" s="422" t="s">
        <v>2527</v>
      </c>
    </row>
    <row r="25" spans="2:48" ht="18" customHeight="1" thickBot="1">
      <c r="B25" s="1740"/>
      <c r="C25" s="894"/>
      <c r="D25" s="902"/>
      <c r="E25" s="895"/>
      <c r="F25" s="895"/>
      <c r="G25" s="895"/>
      <c r="H25" s="896">
        <f t="shared" si="6"/>
        <v>0</v>
      </c>
      <c r="I25" s="893">
        <f t="shared" si="8"/>
        <v>0</v>
      </c>
      <c r="J25" s="1722"/>
      <c r="K25" s="1721"/>
      <c r="N25" s="649" t="s">
        <v>2532</v>
      </c>
      <c r="O25" s="654" t="s">
        <v>2523</v>
      </c>
      <c r="P25" s="654" t="s">
        <v>2524</v>
      </c>
      <c r="Q25" s="654" t="s">
        <v>2525</v>
      </c>
      <c r="R25" s="655" t="s">
        <v>2533</v>
      </c>
      <c r="S25" s="422" t="s">
        <v>2534</v>
      </c>
      <c r="AB25" s="1740"/>
      <c r="AC25" s="894"/>
      <c r="AD25" s="902"/>
      <c r="AE25" s="895"/>
      <c r="AF25" s="895"/>
      <c r="AG25" s="895"/>
      <c r="AH25" s="896">
        <f t="shared" si="7"/>
        <v>0</v>
      </c>
      <c r="AI25" s="893">
        <f t="shared" si="9"/>
        <v>0</v>
      </c>
      <c r="AJ25" s="1722"/>
      <c r="AK25" s="1721"/>
      <c r="AN25" s="649" t="s">
        <v>2532</v>
      </c>
      <c r="AO25" s="654" t="s">
        <v>2523</v>
      </c>
      <c r="AP25" s="654" t="s">
        <v>2524</v>
      </c>
      <c r="AQ25" s="654" t="s">
        <v>2525</v>
      </c>
      <c r="AR25" s="655" t="s">
        <v>2533</v>
      </c>
      <c r="AS25" s="422" t="s">
        <v>2534</v>
      </c>
    </row>
    <row r="26" spans="2:48" ht="18" customHeight="1" thickBot="1">
      <c r="B26" s="1695" t="s">
        <v>2566</v>
      </c>
      <c r="C26" s="1696"/>
      <c r="D26" s="906"/>
      <c r="E26" s="897">
        <f>SUM(E16:E25)</f>
        <v>0</v>
      </c>
      <c r="F26" s="897">
        <f t="shared" ref="F26:G26" si="10">SUM(F16:F25)</f>
        <v>0</v>
      </c>
      <c r="G26" s="897">
        <f t="shared" si="10"/>
        <v>0</v>
      </c>
      <c r="H26" s="897">
        <f>SUM(H16:H25)</f>
        <v>0</v>
      </c>
      <c r="I26" s="898">
        <f>SUM(I16:I25)</f>
        <v>0</v>
      </c>
      <c r="J26" s="1720"/>
      <c r="K26" s="1721"/>
      <c r="N26" s="422"/>
      <c r="O26" s="422"/>
      <c r="P26" s="422"/>
      <c r="Q26" s="422"/>
      <c r="R26" s="422"/>
      <c r="S26" s="422"/>
      <c r="AB26" s="1695" t="s">
        <v>2566</v>
      </c>
      <c r="AC26" s="1696"/>
      <c r="AD26" s="906"/>
      <c r="AE26" s="897">
        <f>SUM(AE16:AE25)</f>
        <v>2500000</v>
      </c>
      <c r="AF26" s="897">
        <f t="shared" ref="AF26:AG26" si="11">SUM(AF16:AF25)</f>
        <v>0</v>
      </c>
      <c r="AG26" s="897">
        <f t="shared" si="11"/>
        <v>2500000</v>
      </c>
      <c r="AH26" s="897">
        <f>SUM(AH16:AH25)</f>
        <v>2500000</v>
      </c>
      <c r="AI26" s="898">
        <f>SUM(AI16:AI25)</f>
        <v>1250000</v>
      </c>
      <c r="AJ26" s="1720"/>
      <c r="AK26" s="1721"/>
      <c r="AN26" s="422"/>
      <c r="AO26" s="422"/>
      <c r="AP26" s="422"/>
      <c r="AQ26" s="422"/>
      <c r="AR26" s="422"/>
      <c r="AS26" s="422"/>
    </row>
    <row r="27" spans="2:48" ht="18" customHeight="1">
      <c r="B27" s="1740" t="s">
        <v>2576</v>
      </c>
      <c r="C27" s="888"/>
      <c r="D27" s="900"/>
      <c r="E27" s="889"/>
      <c r="F27" s="889"/>
      <c r="G27" s="889"/>
      <c r="H27" s="890">
        <f>G27-F27</f>
        <v>0</v>
      </c>
      <c r="I27" s="893">
        <f>(H27*$S$12)/$R$12</f>
        <v>0</v>
      </c>
      <c r="J27" s="1722"/>
      <c r="K27" s="1721"/>
      <c r="N27" s="658" t="s">
        <v>2596</v>
      </c>
      <c r="O27" s="777" t="s">
        <v>2584</v>
      </c>
      <c r="P27" s="649" t="s">
        <v>2583</v>
      </c>
      <c r="Q27" s="649" t="e">
        <f>Q28/Q29</f>
        <v>#DIV/0!</v>
      </c>
      <c r="R27" s="422"/>
      <c r="AB27" s="1740" t="s">
        <v>2576</v>
      </c>
      <c r="AC27" s="966" t="s">
        <v>3399</v>
      </c>
      <c r="AD27" s="969" t="s">
        <v>3400</v>
      </c>
      <c r="AE27" s="970">
        <v>1500000</v>
      </c>
      <c r="AF27" s="970"/>
      <c r="AG27" s="970">
        <v>1500000</v>
      </c>
      <c r="AH27" s="890">
        <f>AG27-AF27</f>
        <v>1500000</v>
      </c>
      <c r="AI27" s="893">
        <f>(AH27*$S$12)/$R$12</f>
        <v>750000</v>
      </c>
      <c r="AJ27" s="1722"/>
      <c r="AK27" s="1721"/>
      <c r="AN27" s="658" t="s">
        <v>2596</v>
      </c>
      <c r="AO27" s="777" t="s">
        <v>2584</v>
      </c>
      <c r="AP27" s="649" t="s">
        <v>2583</v>
      </c>
      <c r="AQ27" s="649" t="e">
        <f>AQ28/AQ29</f>
        <v>#DIV/0!</v>
      </c>
      <c r="AR27" s="422"/>
    </row>
    <row r="28" spans="2:48" ht="18" customHeight="1">
      <c r="B28" s="1740"/>
      <c r="C28" s="891"/>
      <c r="D28" s="901"/>
      <c r="E28" s="892"/>
      <c r="F28" s="892"/>
      <c r="G28" s="892"/>
      <c r="H28" s="893">
        <f t="shared" ref="H28:H37" si="12">G28-F28</f>
        <v>0</v>
      </c>
      <c r="I28" s="893">
        <f t="shared" ref="I28:I36" si="13">(H28*$S$12)/$R$12</f>
        <v>0</v>
      </c>
      <c r="J28" s="1722"/>
      <c r="K28" s="1721"/>
      <c r="N28" s="783" t="s">
        <v>2849</v>
      </c>
      <c r="O28" s="777"/>
      <c r="P28" s="649" t="s">
        <v>2553</v>
      </c>
      <c r="Q28" s="656">
        <f>H40-I45</f>
        <v>0</v>
      </c>
      <c r="R28" s="422"/>
      <c r="AB28" s="1740"/>
      <c r="AC28" s="891"/>
      <c r="AD28" s="901"/>
      <c r="AE28" s="892"/>
      <c r="AF28" s="892"/>
      <c r="AG28" s="892"/>
      <c r="AH28" s="893">
        <f t="shared" ref="AH28:AH37" si="14">AG28-AF28</f>
        <v>0</v>
      </c>
      <c r="AI28" s="893">
        <f t="shared" ref="AI28:AI32" si="15">(AH28*$S$12)/$R$12</f>
        <v>0</v>
      </c>
      <c r="AJ28" s="1722"/>
      <c r="AK28" s="1721"/>
      <c r="AN28" s="783" t="s">
        <v>2849</v>
      </c>
      <c r="AO28" s="777"/>
      <c r="AP28" s="649" t="s">
        <v>2553</v>
      </c>
      <c r="AQ28" s="656">
        <f>AH40-AI45</f>
        <v>2250000</v>
      </c>
      <c r="AR28" s="422"/>
    </row>
    <row r="29" spans="2:48" ht="18" customHeight="1">
      <c r="B29" s="1740"/>
      <c r="C29" s="891"/>
      <c r="D29" s="901"/>
      <c r="E29" s="892"/>
      <c r="F29" s="892"/>
      <c r="G29" s="892"/>
      <c r="H29" s="893">
        <f t="shared" si="12"/>
        <v>0</v>
      </c>
      <c r="I29" s="893">
        <f t="shared" si="13"/>
        <v>0</v>
      </c>
      <c r="J29" s="1722"/>
      <c r="K29" s="1721"/>
      <c r="N29" s="658" t="s">
        <v>2844</v>
      </c>
      <c r="O29" s="778">
        <v>17</v>
      </c>
      <c r="P29" s="649" t="s">
        <v>2588</v>
      </c>
      <c r="Q29" s="656">
        <f>E7-F7</f>
        <v>0</v>
      </c>
      <c r="R29" s="422"/>
      <c r="AB29" s="1740"/>
      <c r="AC29" s="891"/>
      <c r="AD29" s="901"/>
      <c r="AE29" s="892"/>
      <c r="AF29" s="892"/>
      <c r="AG29" s="892"/>
      <c r="AH29" s="893">
        <f t="shared" si="14"/>
        <v>0</v>
      </c>
      <c r="AI29" s="893">
        <f t="shared" si="15"/>
        <v>0</v>
      </c>
      <c r="AJ29" s="1722"/>
      <c r="AK29" s="1721"/>
      <c r="AN29" s="658" t="s">
        <v>2844</v>
      </c>
      <c r="AO29" s="778">
        <v>17</v>
      </c>
      <c r="AP29" s="649" t="s">
        <v>2588</v>
      </c>
      <c r="AQ29" s="656">
        <f>AE7-AF7</f>
        <v>0</v>
      </c>
      <c r="AR29" s="422"/>
    </row>
    <row r="30" spans="2:48" ht="18" customHeight="1">
      <c r="B30" s="1740"/>
      <c r="C30" s="891"/>
      <c r="D30" s="901"/>
      <c r="E30" s="892"/>
      <c r="F30" s="892"/>
      <c r="G30" s="892"/>
      <c r="H30" s="893">
        <f t="shared" si="12"/>
        <v>0</v>
      </c>
      <c r="I30" s="893">
        <f t="shared" si="13"/>
        <v>0</v>
      </c>
      <c r="J30" s="1722"/>
      <c r="K30" s="1721"/>
      <c r="N30" s="658" t="s">
        <v>2845</v>
      </c>
      <c r="O30" s="778">
        <v>20</v>
      </c>
      <c r="P30" s="422"/>
      <c r="Q30" s="422"/>
      <c r="R30" s="422"/>
      <c r="AB30" s="1740"/>
      <c r="AC30" s="891"/>
      <c r="AD30" s="901"/>
      <c r="AE30" s="892"/>
      <c r="AF30" s="892"/>
      <c r="AG30" s="892"/>
      <c r="AH30" s="893">
        <f t="shared" si="14"/>
        <v>0</v>
      </c>
      <c r="AI30" s="893">
        <f t="shared" si="15"/>
        <v>0</v>
      </c>
      <c r="AJ30" s="1722"/>
      <c r="AK30" s="1721"/>
      <c r="AN30" s="658" t="s">
        <v>2845</v>
      </c>
      <c r="AO30" s="778">
        <v>20</v>
      </c>
      <c r="AP30" s="422"/>
      <c r="AQ30" s="422"/>
      <c r="AR30" s="422"/>
    </row>
    <row r="31" spans="2:48" ht="18" customHeight="1">
      <c r="B31" s="1740"/>
      <c r="C31" s="891"/>
      <c r="D31" s="901"/>
      <c r="E31" s="892"/>
      <c r="F31" s="892"/>
      <c r="G31" s="892"/>
      <c r="H31" s="893">
        <f t="shared" si="12"/>
        <v>0</v>
      </c>
      <c r="I31" s="893">
        <f t="shared" si="13"/>
        <v>0</v>
      </c>
      <c r="J31" s="1722"/>
      <c r="K31" s="1721"/>
      <c r="N31" s="658" t="s">
        <v>2846</v>
      </c>
      <c r="O31" s="778">
        <v>15</v>
      </c>
      <c r="P31" s="422"/>
      <c r="Q31" s="422"/>
      <c r="R31" s="422"/>
      <c r="AB31" s="1740"/>
      <c r="AC31" s="891"/>
      <c r="AD31" s="901"/>
      <c r="AE31" s="892"/>
      <c r="AF31" s="892"/>
      <c r="AG31" s="892"/>
      <c r="AH31" s="893">
        <f t="shared" si="14"/>
        <v>0</v>
      </c>
      <c r="AI31" s="893">
        <f t="shared" si="15"/>
        <v>0</v>
      </c>
      <c r="AJ31" s="1722"/>
      <c r="AK31" s="1721"/>
      <c r="AN31" s="658" t="s">
        <v>2846</v>
      </c>
      <c r="AO31" s="778">
        <v>15</v>
      </c>
      <c r="AP31" s="422"/>
      <c r="AQ31" s="422"/>
      <c r="AR31" s="422"/>
    </row>
    <row r="32" spans="2:48" ht="18" customHeight="1">
      <c r="B32" s="1740"/>
      <c r="C32" s="891"/>
      <c r="D32" s="901"/>
      <c r="E32" s="892"/>
      <c r="F32" s="892"/>
      <c r="G32" s="892"/>
      <c r="H32" s="893">
        <f t="shared" si="12"/>
        <v>0</v>
      </c>
      <c r="I32" s="893">
        <f t="shared" si="13"/>
        <v>0</v>
      </c>
      <c r="J32" s="1722"/>
      <c r="K32" s="1721"/>
      <c r="N32" s="658" t="s">
        <v>2847</v>
      </c>
      <c r="O32" s="778">
        <v>15</v>
      </c>
      <c r="P32" s="422"/>
      <c r="Q32" s="422"/>
      <c r="R32" s="422"/>
      <c r="AB32" s="1740"/>
      <c r="AC32" s="891"/>
      <c r="AD32" s="901"/>
      <c r="AE32" s="892"/>
      <c r="AF32" s="892"/>
      <c r="AG32" s="892"/>
      <c r="AH32" s="893">
        <f t="shared" si="14"/>
        <v>0</v>
      </c>
      <c r="AI32" s="893">
        <f t="shared" si="15"/>
        <v>0</v>
      </c>
      <c r="AJ32" s="1722"/>
      <c r="AK32" s="1721"/>
      <c r="AN32" s="658" t="s">
        <v>2847</v>
      </c>
      <c r="AO32" s="778">
        <v>15</v>
      </c>
      <c r="AP32" s="422"/>
      <c r="AQ32" s="422"/>
      <c r="AR32" s="422"/>
    </row>
    <row r="33" spans="2:40" ht="18" customHeight="1">
      <c r="B33" s="1740"/>
      <c r="C33" s="891"/>
      <c r="D33" s="901"/>
      <c r="E33" s="892"/>
      <c r="F33" s="892"/>
      <c r="G33" s="892"/>
      <c r="H33" s="893">
        <f t="shared" si="12"/>
        <v>0</v>
      </c>
      <c r="I33" s="893">
        <f>(H33*$S$12)/$R$12</f>
        <v>0</v>
      </c>
      <c r="J33" s="1722"/>
      <c r="K33" s="1721"/>
      <c r="N33" s="658" t="s">
        <v>2848</v>
      </c>
      <c r="AB33" s="1740"/>
      <c r="AC33" s="891"/>
      <c r="AD33" s="901"/>
      <c r="AE33" s="892"/>
      <c r="AF33" s="892"/>
      <c r="AG33" s="892"/>
      <c r="AH33" s="893">
        <f t="shared" si="14"/>
        <v>0</v>
      </c>
      <c r="AI33" s="893">
        <f>(AH33*$S$12)/$R$12</f>
        <v>0</v>
      </c>
      <c r="AJ33" s="1722"/>
      <c r="AK33" s="1721"/>
      <c r="AN33" s="658" t="s">
        <v>2848</v>
      </c>
    </row>
    <row r="34" spans="2:40" ht="18" customHeight="1">
      <c r="B34" s="1740"/>
      <c r="C34" s="891"/>
      <c r="D34" s="901"/>
      <c r="E34" s="892"/>
      <c r="F34" s="892"/>
      <c r="G34" s="892"/>
      <c r="H34" s="893">
        <f t="shared" si="12"/>
        <v>0</v>
      </c>
      <c r="I34" s="893">
        <f t="shared" si="13"/>
        <v>0</v>
      </c>
      <c r="J34" s="1722"/>
      <c r="K34" s="1721"/>
      <c r="AB34" s="1740"/>
      <c r="AC34" s="891"/>
      <c r="AD34" s="901"/>
      <c r="AE34" s="892"/>
      <c r="AF34" s="892"/>
      <c r="AG34" s="892"/>
      <c r="AH34" s="893">
        <f t="shared" si="14"/>
        <v>0</v>
      </c>
      <c r="AI34" s="893">
        <f t="shared" ref="AI34:AI36" si="16">(AH34*$S$12)/$R$12</f>
        <v>0</v>
      </c>
      <c r="AJ34" s="1722"/>
      <c r="AK34" s="1721"/>
    </row>
    <row r="35" spans="2:40" ht="18" customHeight="1">
      <c r="B35" s="1740"/>
      <c r="C35" s="891"/>
      <c r="D35" s="901"/>
      <c r="E35" s="892"/>
      <c r="F35" s="892"/>
      <c r="G35" s="892"/>
      <c r="H35" s="893">
        <f t="shared" si="12"/>
        <v>0</v>
      </c>
      <c r="I35" s="893">
        <f t="shared" si="13"/>
        <v>0</v>
      </c>
      <c r="J35" s="1722"/>
      <c r="K35" s="1721"/>
      <c r="AB35" s="1740"/>
      <c r="AC35" s="891"/>
      <c r="AD35" s="901"/>
      <c r="AE35" s="892"/>
      <c r="AF35" s="892"/>
      <c r="AG35" s="892"/>
      <c r="AH35" s="893">
        <f t="shared" si="14"/>
        <v>0</v>
      </c>
      <c r="AI35" s="893">
        <f t="shared" si="16"/>
        <v>0</v>
      </c>
      <c r="AJ35" s="1722"/>
      <c r="AK35" s="1721"/>
    </row>
    <row r="36" spans="2:40" ht="18" customHeight="1">
      <c r="B36" s="1740"/>
      <c r="C36" s="891"/>
      <c r="D36" s="901"/>
      <c r="E36" s="892"/>
      <c r="F36" s="892"/>
      <c r="G36" s="892"/>
      <c r="H36" s="893">
        <f t="shared" si="12"/>
        <v>0</v>
      </c>
      <c r="I36" s="893">
        <f t="shared" si="13"/>
        <v>0</v>
      </c>
      <c r="J36" s="1722"/>
      <c r="K36" s="1721"/>
      <c r="AB36" s="1740"/>
      <c r="AC36" s="891"/>
      <c r="AD36" s="901"/>
      <c r="AE36" s="892"/>
      <c r="AF36" s="892"/>
      <c r="AG36" s="892"/>
      <c r="AH36" s="893">
        <f t="shared" si="14"/>
        <v>0</v>
      </c>
      <c r="AI36" s="893">
        <f t="shared" si="16"/>
        <v>0</v>
      </c>
      <c r="AJ36" s="1722"/>
      <c r="AK36" s="1721"/>
    </row>
    <row r="37" spans="2:40" ht="18" customHeight="1" thickBot="1">
      <c r="B37" s="1740"/>
      <c r="C37" s="894"/>
      <c r="D37" s="902"/>
      <c r="E37" s="895"/>
      <c r="F37" s="895"/>
      <c r="G37" s="895"/>
      <c r="H37" s="896">
        <f t="shared" si="12"/>
        <v>0</v>
      </c>
      <c r="I37" s="893">
        <f>(H37*$S$12)/$R$12</f>
        <v>0</v>
      </c>
      <c r="J37" s="1722"/>
      <c r="K37" s="1721"/>
      <c r="AB37" s="1740"/>
      <c r="AC37" s="894"/>
      <c r="AD37" s="902"/>
      <c r="AE37" s="895"/>
      <c r="AF37" s="895"/>
      <c r="AG37" s="895"/>
      <c r="AH37" s="896">
        <f t="shared" si="14"/>
        <v>0</v>
      </c>
      <c r="AI37" s="893">
        <f>(AH37*$S$12)/$R$12</f>
        <v>0</v>
      </c>
      <c r="AJ37" s="1722"/>
      <c r="AK37" s="1721"/>
    </row>
    <row r="38" spans="2:40" ht="18" customHeight="1" thickBot="1">
      <c r="B38" s="1695" t="s">
        <v>2566</v>
      </c>
      <c r="C38" s="1696"/>
      <c r="D38" s="897"/>
      <c r="E38" s="897">
        <f>SUM(E27:E37)</f>
        <v>0</v>
      </c>
      <c r="F38" s="897">
        <f t="shared" ref="F38:H38" si="17">SUM(F27:F37)</f>
        <v>0</v>
      </c>
      <c r="G38" s="897">
        <f t="shared" si="17"/>
        <v>0</v>
      </c>
      <c r="H38" s="897">
        <f t="shared" si="17"/>
        <v>0</v>
      </c>
      <c r="I38" s="898">
        <f>SUM(I27:I37)</f>
        <v>0</v>
      </c>
      <c r="J38" s="1720"/>
      <c r="K38" s="1721"/>
      <c r="AB38" s="1695" t="s">
        <v>2566</v>
      </c>
      <c r="AC38" s="1696"/>
      <c r="AD38" s="897"/>
      <c r="AE38" s="897">
        <f>SUM(AE27:AE37)</f>
        <v>1500000</v>
      </c>
      <c r="AF38" s="897">
        <f t="shared" ref="AF38:AH38" si="18">SUM(AF27:AF37)</f>
        <v>0</v>
      </c>
      <c r="AG38" s="897">
        <f t="shared" si="18"/>
        <v>1500000</v>
      </c>
      <c r="AH38" s="897">
        <f t="shared" si="18"/>
        <v>1500000</v>
      </c>
      <c r="AI38" s="898">
        <f>SUM(AI27:AI37)</f>
        <v>750000</v>
      </c>
      <c r="AJ38" s="1720"/>
      <c r="AK38" s="1721"/>
    </row>
    <row r="39" spans="2:40" ht="18" customHeight="1" thickBot="1">
      <c r="B39" s="1695" t="s">
        <v>2577</v>
      </c>
      <c r="C39" s="1696"/>
      <c r="D39" s="897"/>
      <c r="E39" s="897">
        <f>E41-E40</f>
        <v>0</v>
      </c>
      <c r="F39" s="897">
        <f t="shared" ref="F39:G39" si="19">F41-F40</f>
        <v>0</v>
      </c>
      <c r="G39" s="897">
        <f t="shared" si="19"/>
        <v>0</v>
      </c>
      <c r="H39" s="897">
        <f>H41-H40</f>
        <v>0</v>
      </c>
      <c r="I39" s="898">
        <f>(H39*$S$12)/$R$12</f>
        <v>0</v>
      </c>
      <c r="J39" s="1720"/>
      <c r="K39" s="1721"/>
      <c r="AB39" s="1695" t="s">
        <v>2577</v>
      </c>
      <c r="AC39" s="1696"/>
      <c r="AD39" s="897"/>
      <c r="AE39" s="897">
        <f>AE41-AE40</f>
        <v>450000</v>
      </c>
      <c r="AF39" s="897">
        <f t="shared" ref="AF39:AG39" si="20">AF41-AF40</f>
        <v>0</v>
      </c>
      <c r="AG39" s="897">
        <f t="shared" si="20"/>
        <v>450000</v>
      </c>
      <c r="AH39" s="897">
        <f>AH41-AH40</f>
        <v>450000</v>
      </c>
      <c r="AI39" s="898">
        <f>(AH39*$S$12)/$R$12</f>
        <v>225000</v>
      </c>
      <c r="AJ39" s="1720"/>
      <c r="AK39" s="1721"/>
    </row>
    <row r="40" spans="2:40" ht="18" customHeight="1" thickBot="1">
      <c r="B40" s="1695" t="s">
        <v>2600</v>
      </c>
      <c r="C40" s="1696"/>
      <c r="D40" s="897"/>
      <c r="E40" s="897">
        <f>E15+E26+E38</f>
        <v>0</v>
      </c>
      <c r="F40" s="897">
        <f t="shared" ref="F40:G40" si="21">F15+F26+F38</f>
        <v>0</v>
      </c>
      <c r="G40" s="897">
        <f t="shared" si="21"/>
        <v>0</v>
      </c>
      <c r="H40" s="897">
        <f>H15+H26+H38</f>
        <v>0</v>
      </c>
      <c r="I40" s="898">
        <f>I15+I26+I38</f>
        <v>0</v>
      </c>
      <c r="J40" s="1720"/>
      <c r="K40" s="1721"/>
      <c r="AB40" s="1695" t="s">
        <v>2600</v>
      </c>
      <c r="AC40" s="1696"/>
      <c r="AD40" s="897"/>
      <c r="AE40" s="897">
        <f>AE15+AE26+AE38</f>
        <v>4500000</v>
      </c>
      <c r="AF40" s="897">
        <f t="shared" ref="AF40:AG40" si="22">AF15+AF26+AF38</f>
        <v>0</v>
      </c>
      <c r="AG40" s="897">
        <f t="shared" si="22"/>
        <v>4500000</v>
      </c>
      <c r="AH40" s="897">
        <f>AH15+AH26+AH38</f>
        <v>4500000</v>
      </c>
      <c r="AI40" s="898">
        <f>AI15+AI26+AI38</f>
        <v>2250000</v>
      </c>
      <c r="AJ40" s="1720"/>
      <c r="AK40" s="1721"/>
    </row>
    <row r="41" spans="2:40" ht="18" customHeight="1" thickBot="1">
      <c r="B41" s="1695" t="s">
        <v>2579</v>
      </c>
      <c r="C41" s="1696"/>
      <c r="D41" s="897"/>
      <c r="E41" s="897">
        <f>ROUNDDOWN(E40*1.1,0)</f>
        <v>0</v>
      </c>
      <c r="F41" s="897">
        <f t="shared" ref="F41:H41" si="23">ROUNDDOWN(F40*1.1,0)</f>
        <v>0</v>
      </c>
      <c r="G41" s="897">
        <f t="shared" si="23"/>
        <v>0</v>
      </c>
      <c r="H41" s="897">
        <f t="shared" si="23"/>
        <v>0</v>
      </c>
      <c r="I41" s="898">
        <f>SUM(I39:I40)</f>
        <v>0</v>
      </c>
      <c r="J41" s="1720"/>
      <c r="K41" s="1721"/>
      <c r="AB41" s="1695" t="s">
        <v>2579</v>
      </c>
      <c r="AC41" s="1696"/>
      <c r="AD41" s="897"/>
      <c r="AE41" s="897">
        <f>ROUNDDOWN(AE40*1.1,0)</f>
        <v>4950000</v>
      </c>
      <c r="AF41" s="897">
        <f t="shared" ref="AF41:AH41" si="24">ROUNDDOWN(AF40*1.1,0)</f>
        <v>0</v>
      </c>
      <c r="AG41" s="897">
        <f t="shared" si="24"/>
        <v>4950000</v>
      </c>
      <c r="AH41" s="897">
        <f t="shared" si="24"/>
        <v>4950000</v>
      </c>
      <c r="AI41" s="898">
        <f>SUM(AI39:AI40)</f>
        <v>2475000</v>
      </c>
      <c r="AJ41" s="1720"/>
      <c r="AK41" s="1721"/>
    </row>
    <row r="42" spans="2:40" ht="9" customHeight="1" thickBot="1">
      <c r="B42" s="899"/>
      <c r="C42" s="899"/>
      <c r="D42" s="899"/>
      <c r="E42" s="899"/>
      <c r="F42" s="899"/>
      <c r="G42" s="899"/>
      <c r="H42" s="899"/>
      <c r="I42" s="899"/>
      <c r="J42" s="899"/>
      <c r="K42" s="899"/>
      <c r="AB42" s="899"/>
      <c r="AC42" s="899"/>
      <c r="AD42" s="899"/>
      <c r="AE42" s="899"/>
      <c r="AF42" s="899"/>
      <c r="AG42" s="899"/>
      <c r="AH42" s="899"/>
      <c r="AI42" s="899"/>
      <c r="AJ42" s="899"/>
      <c r="AK42" s="899"/>
    </row>
    <row r="43" spans="2:40" ht="11.4" hidden="1" thickBot="1">
      <c r="B43" s="1734"/>
      <c r="C43" s="1734"/>
      <c r="D43" s="1734"/>
      <c r="E43" s="1735"/>
      <c r="F43" s="1736"/>
      <c r="G43" s="1738" t="str">
        <f>IF(F7&gt;E7,"要件を満たしていません。申請不可です。","")</f>
        <v/>
      </c>
      <c r="H43" s="1738"/>
      <c r="I43" s="1738"/>
      <c r="J43" s="1738"/>
      <c r="K43" s="1738"/>
      <c r="AB43" s="1734"/>
      <c r="AC43" s="1734"/>
      <c r="AD43" s="1734"/>
      <c r="AE43" s="1735"/>
      <c r="AF43" s="1736"/>
      <c r="AG43" s="1738" t="str">
        <f>IF(AF7&gt;AE7,"要件を満たしていません。申請不可です。","")</f>
        <v/>
      </c>
      <c r="AH43" s="1738"/>
      <c r="AI43" s="1738"/>
      <c r="AJ43" s="1738"/>
      <c r="AK43" s="1738"/>
    </row>
    <row r="44" spans="2:40" ht="10.199999999999999" hidden="1" customHeight="1" thickBot="1">
      <c r="B44" s="1699"/>
      <c r="C44" s="1699"/>
      <c r="D44" s="1699"/>
      <c r="E44" s="1737"/>
      <c r="F44" s="1737"/>
      <c r="G44" s="1739"/>
      <c r="H44" s="1739"/>
      <c r="I44" s="1739"/>
      <c r="J44" s="1739"/>
      <c r="K44" s="1739"/>
      <c r="AB44" s="1699"/>
      <c r="AC44" s="1699"/>
      <c r="AD44" s="1699"/>
      <c r="AE44" s="1737"/>
      <c r="AF44" s="1737"/>
      <c r="AG44" s="1739"/>
      <c r="AH44" s="1739"/>
      <c r="AI44" s="1739"/>
      <c r="AJ44" s="1739"/>
      <c r="AK44" s="1739"/>
    </row>
    <row r="45" spans="2:40" ht="7.8" customHeight="1">
      <c r="B45" s="1690" t="s">
        <v>2580</v>
      </c>
      <c r="C45" s="1698"/>
      <c r="D45" s="1691"/>
      <c r="E45" s="1729">
        <f>IF(D5="","",(MIN(O15:O16)))</f>
        <v>75000000</v>
      </c>
      <c r="F45" s="1730"/>
      <c r="G45" s="1690" t="str">
        <f>共通様式_太陽光発電!G43</f>
        <v>交付申請額</v>
      </c>
      <c r="H45" s="1691"/>
      <c r="I45" s="1729">
        <f>O19</f>
        <v>0</v>
      </c>
      <c r="J45" s="1733"/>
      <c r="K45" s="1730"/>
      <c r="AB45" s="1690" t="s">
        <v>2580</v>
      </c>
      <c r="AC45" s="1698"/>
      <c r="AD45" s="1691"/>
      <c r="AE45" s="1729">
        <f>IF(AD5="","",(MIN(AO15:AO16)))</f>
        <v>75000000</v>
      </c>
      <c r="AF45" s="1730"/>
      <c r="AG45" s="1690" t="str">
        <f>共通様式_太陽光発電!AG43</f>
        <v>交付申請額</v>
      </c>
      <c r="AH45" s="1691"/>
      <c r="AI45" s="1729">
        <f>AO19</f>
        <v>2250000</v>
      </c>
      <c r="AJ45" s="1733"/>
      <c r="AK45" s="1730"/>
    </row>
    <row r="46" spans="2:40" ht="11.4" thickBot="1">
      <c r="B46" s="1692"/>
      <c r="C46" s="1699"/>
      <c r="D46" s="1693"/>
      <c r="E46" s="1731"/>
      <c r="F46" s="1732"/>
      <c r="G46" s="1692"/>
      <c r="H46" s="1693"/>
      <c r="I46" s="1731"/>
      <c r="J46" s="1731"/>
      <c r="K46" s="1732"/>
      <c r="AB46" s="1692"/>
      <c r="AC46" s="1699"/>
      <c r="AD46" s="1693"/>
      <c r="AE46" s="1731"/>
      <c r="AF46" s="1732"/>
      <c r="AG46" s="1692"/>
      <c r="AH46" s="1693"/>
      <c r="AI46" s="1731"/>
      <c r="AJ46" s="1731"/>
      <c r="AK46" s="1732"/>
    </row>
  </sheetData>
  <sheetProtection algorithmName="SHA-512" hashValue="V6VAhE+Cbbe6dUzYUcX+FS7lynbpO6VrMcXpbo+DIQxiNWEGJ+0Iqmsu0psrEjOJt6ywExZKlUwlXWuoNeoZqw==" saltValue="4O/HsqQZ5M+CzYwSq0Lptw==" spinCount="100000" sheet="1" formatCells="0"/>
  <mergeCells count="112">
    <mergeCell ref="AB45:AD46"/>
    <mergeCell ref="AE45:AF46"/>
    <mergeCell ref="AG45:AH46"/>
    <mergeCell ref="AI45:AK46"/>
    <mergeCell ref="AB41:AC41"/>
    <mergeCell ref="AJ41:AK41"/>
    <mergeCell ref="AB43:AD44"/>
    <mergeCell ref="AE43:AF44"/>
    <mergeCell ref="AG43:AK44"/>
    <mergeCell ref="AB38:AC38"/>
    <mergeCell ref="AJ38:AK38"/>
    <mergeCell ref="AB39:AC39"/>
    <mergeCell ref="AJ39:AK39"/>
    <mergeCell ref="AB40:AC40"/>
    <mergeCell ref="AJ40:AK40"/>
    <mergeCell ref="AB26:AC26"/>
    <mergeCell ref="AJ26:AK26"/>
    <mergeCell ref="AB27:AB37"/>
    <mergeCell ref="AJ27:AK27"/>
    <mergeCell ref="AJ28:AK28"/>
    <mergeCell ref="AJ29:AK29"/>
    <mergeCell ref="AJ30:AK30"/>
    <mergeCell ref="AJ31:AK31"/>
    <mergeCell ref="AJ32:AK32"/>
    <mergeCell ref="AJ33:AK33"/>
    <mergeCell ref="AJ34:AK34"/>
    <mergeCell ref="AJ35:AK35"/>
    <mergeCell ref="AJ36:AK36"/>
    <mergeCell ref="AJ37:AK37"/>
    <mergeCell ref="AB15:AC15"/>
    <mergeCell ref="AJ15:AK15"/>
    <mergeCell ref="AB16:AB25"/>
    <mergeCell ref="AJ16:AK16"/>
    <mergeCell ref="AJ17:AK17"/>
    <mergeCell ref="AJ18:AK18"/>
    <mergeCell ref="AJ19:AK19"/>
    <mergeCell ref="AJ20:AK20"/>
    <mergeCell ref="AJ21:AK21"/>
    <mergeCell ref="AJ22:AK22"/>
    <mergeCell ref="AJ23:AK23"/>
    <mergeCell ref="AJ24:AK24"/>
    <mergeCell ref="AJ25:AK25"/>
    <mergeCell ref="AJ9:AK10"/>
    <mergeCell ref="AJ11:AK11"/>
    <mergeCell ref="AB12:AB14"/>
    <mergeCell ref="AJ12:AK12"/>
    <mergeCell ref="AJ13:AK13"/>
    <mergeCell ref="AJ14:AK14"/>
    <mergeCell ref="AF2:AG2"/>
    <mergeCell ref="AB5:AC5"/>
    <mergeCell ref="AD5:AE5"/>
    <mergeCell ref="AN5:AO5"/>
    <mergeCell ref="AB6:AC6"/>
    <mergeCell ref="AD6:AE6"/>
    <mergeCell ref="AI6:AJ7"/>
    <mergeCell ref="AD7:AE7"/>
    <mergeCell ref="F2:G2"/>
    <mergeCell ref="B5:C5"/>
    <mergeCell ref="D5:E5"/>
    <mergeCell ref="N5:O5"/>
    <mergeCell ref="B6:C6"/>
    <mergeCell ref="I6:J7"/>
    <mergeCell ref="D6:E6"/>
    <mergeCell ref="D7:E7"/>
    <mergeCell ref="J9:K10"/>
    <mergeCell ref="J11:K11"/>
    <mergeCell ref="B12:B14"/>
    <mergeCell ref="J12:K12"/>
    <mergeCell ref="J13:K13"/>
    <mergeCell ref="J14:K14"/>
    <mergeCell ref="B15:C15"/>
    <mergeCell ref="J15:K15"/>
    <mergeCell ref="B16:B25"/>
    <mergeCell ref="J16:K16"/>
    <mergeCell ref="J17:K17"/>
    <mergeCell ref="J18:K18"/>
    <mergeCell ref="J19:K19"/>
    <mergeCell ref="J20:K20"/>
    <mergeCell ref="J21:K21"/>
    <mergeCell ref="J22:K22"/>
    <mergeCell ref="J36:K36"/>
    <mergeCell ref="J23:K23"/>
    <mergeCell ref="J24:K24"/>
    <mergeCell ref="J25:K25"/>
    <mergeCell ref="B26:C26"/>
    <mergeCell ref="J26:K26"/>
    <mergeCell ref="B27:B37"/>
    <mergeCell ref="J27:K27"/>
    <mergeCell ref="J28:K28"/>
    <mergeCell ref="J29:K29"/>
    <mergeCell ref="J30:K30"/>
    <mergeCell ref="J31:K31"/>
    <mergeCell ref="J32:K32"/>
    <mergeCell ref="J33:K33"/>
    <mergeCell ref="J34:K34"/>
    <mergeCell ref="J35:K35"/>
    <mergeCell ref="B45:D46"/>
    <mergeCell ref="E45:F46"/>
    <mergeCell ref="G45:H46"/>
    <mergeCell ref="I45:K46"/>
    <mergeCell ref="J37:K37"/>
    <mergeCell ref="B38:C38"/>
    <mergeCell ref="J38:K38"/>
    <mergeCell ref="B39:C39"/>
    <mergeCell ref="J39:K39"/>
    <mergeCell ref="B40:C40"/>
    <mergeCell ref="J40:K40"/>
    <mergeCell ref="B41:C41"/>
    <mergeCell ref="J41:K41"/>
    <mergeCell ref="B43:D44"/>
    <mergeCell ref="E43:F44"/>
    <mergeCell ref="G43:K44"/>
  </mergeCells>
  <phoneticPr fontId="65"/>
  <dataValidations count="3">
    <dataValidation type="list" allowBlank="1" showInputMessage="1" showErrorMessage="1" sqref="D7 AD7" xr:uid="{00000000-0002-0000-2000-000000000000}">
      <formula1>$P$6:$P$8</formula1>
    </dataValidation>
    <dataValidation type="list" allowBlank="1" showInputMessage="1" showErrorMessage="1" sqref="B7 AB7" xr:uid="{00000000-0002-0000-2000-000001000000}">
      <formula1>$O$6:$O$8</formula1>
    </dataValidation>
    <dataValidation type="list" allowBlank="1" showInputMessage="1" showErrorMessage="1" sqref="D5:E5 AD5:AE5" xr:uid="{00000000-0002-0000-2000-000002000000}">
      <formula1>$N$28:$N$33</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U46"/>
  <sheetViews>
    <sheetView showGridLines="0" showZeros="0" view="pageBreakPreview" zoomScale="90" zoomScaleNormal="100" zoomScaleSheetLayoutView="90" workbookViewId="0">
      <selection activeCell="M18" sqref="M18:U26"/>
    </sheetView>
  </sheetViews>
  <sheetFormatPr defaultColWidth="8.88671875" defaultRowHeight="13.2"/>
  <cols>
    <col min="1" max="1" width="1" style="841" customWidth="1"/>
    <col min="2" max="2" width="4.21875" style="841" customWidth="1"/>
    <col min="3" max="3" width="13.77734375" style="841" customWidth="1"/>
    <col min="4" max="4" width="10.77734375" style="841" customWidth="1"/>
    <col min="5" max="5" width="13.77734375" style="841" customWidth="1"/>
    <col min="6" max="6" width="10.77734375" style="841" customWidth="1"/>
    <col min="7" max="7" width="0" style="841" hidden="1" customWidth="1"/>
    <col min="8" max="8" width="13.77734375" style="841" customWidth="1"/>
    <col min="9" max="9" width="10.77734375" style="841" customWidth="1"/>
    <col min="10" max="10" width="4.109375" style="841" customWidth="1"/>
    <col min="11" max="13" width="4.5546875" style="841" customWidth="1"/>
    <col min="14" max="16384" width="8.88671875" style="841"/>
  </cols>
  <sheetData>
    <row r="1" spans="2:16" ht="18.600000000000001" customHeight="1">
      <c r="B1" s="840" t="s">
        <v>3086</v>
      </c>
    </row>
    <row r="2" spans="2:16" ht="11.4" hidden="1" customHeight="1">
      <c r="B2" s="1748"/>
      <c r="C2" s="1748"/>
      <c r="D2" s="1748"/>
    </row>
    <row r="3" spans="2:16" ht="11.4" hidden="1" customHeight="1">
      <c r="B3" s="1748"/>
      <c r="C3" s="1748"/>
      <c r="D3" s="1748"/>
    </row>
    <row r="4" spans="2:16" ht="11.4" customHeight="1" thickBot="1"/>
    <row r="5" spans="2:16">
      <c r="B5" s="842"/>
      <c r="C5" s="843"/>
      <c r="D5" s="843"/>
      <c r="E5" s="843"/>
      <c r="F5" s="843"/>
      <c r="G5" s="843"/>
      <c r="H5" s="844"/>
      <c r="I5" s="843"/>
      <c r="J5" s="845"/>
      <c r="K5" s="846"/>
      <c r="L5" s="846"/>
      <c r="M5" s="846"/>
    </row>
    <row r="6" spans="2:16" ht="25.05" customHeight="1">
      <c r="B6" s="847"/>
      <c r="C6" s="1749" t="s">
        <v>3087</v>
      </c>
      <c r="D6" s="1750"/>
      <c r="E6" s="1751"/>
      <c r="F6" s="848" t="s">
        <v>3088</v>
      </c>
      <c r="G6" s="846"/>
      <c r="H6" s="849"/>
      <c r="I6" s="846"/>
      <c r="J6" s="850"/>
      <c r="K6" s="846"/>
      <c r="L6" s="846"/>
      <c r="M6" s="846"/>
    </row>
    <row r="7" spans="2:16" ht="25.05" customHeight="1">
      <c r="B7" s="847"/>
      <c r="C7" s="1752"/>
      <c r="D7" s="1753"/>
      <c r="E7" s="1754"/>
      <c r="F7" s="851" t="s">
        <v>3089</v>
      </c>
      <c r="G7" s="846"/>
      <c r="H7" s="849"/>
      <c r="I7" s="846"/>
      <c r="J7" s="850"/>
      <c r="K7" s="846"/>
      <c r="L7" s="846"/>
      <c r="M7" s="846"/>
    </row>
    <row r="8" spans="2:16">
      <c r="B8" s="847"/>
      <c r="C8" s="846"/>
      <c r="D8" s="846"/>
      <c r="E8" s="846"/>
      <c r="F8" s="846"/>
      <c r="G8" s="846"/>
      <c r="H8" s="849"/>
      <c r="I8" s="846"/>
      <c r="J8" s="850"/>
      <c r="K8" s="846"/>
      <c r="L8" s="846"/>
      <c r="M8" s="846"/>
    </row>
    <row r="9" spans="2:16" ht="28.05" customHeight="1">
      <c r="B9" s="847"/>
      <c r="C9" s="852"/>
      <c r="D9" s="852" t="s">
        <v>3090</v>
      </c>
      <c r="E9" s="852"/>
      <c r="F9" s="852" t="s">
        <v>3091</v>
      </c>
      <c r="G9" s="852"/>
      <c r="H9" s="853"/>
      <c r="I9" s="852" t="s">
        <v>3092</v>
      </c>
      <c r="J9" s="850"/>
      <c r="K9" s="846"/>
      <c r="L9" s="846"/>
      <c r="M9" s="846"/>
    </row>
    <row r="10" spans="2:16" ht="28.05" customHeight="1">
      <c r="B10" s="847"/>
      <c r="C10" s="853" t="s">
        <v>3093</v>
      </c>
      <c r="D10" s="854"/>
      <c r="E10" s="853" t="s">
        <v>3094</v>
      </c>
      <c r="F10" s="855"/>
      <c r="G10" s="852"/>
      <c r="H10" s="853" t="s">
        <v>3095</v>
      </c>
      <c r="I10" s="856" t="str">
        <f>IFERROR((D12/F12)*F10," ")</f>
        <v xml:space="preserve"> </v>
      </c>
      <c r="J10" s="850"/>
      <c r="K10" s="846"/>
      <c r="L10" s="846"/>
      <c r="M10" s="846"/>
    </row>
    <row r="11" spans="2:16" ht="28.05" customHeight="1">
      <c r="B11" s="847"/>
      <c r="C11" s="852" t="s">
        <v>3096</v>
      </c>
      <c r="D11" s="856">
        <f>D10-D12</f>
        <v>0</v>
      </c>
      <c r="E11" s="853" t="s">
        <v>3097</v>
      </c>
      <c r="F11" s="855"/>
      <c r="G11" s="852"/>
      <c r="H11" s="853" t="s">
        <v>3098</v>
      </c>
      <c r="I11" s="856" t="str">
        <f>IFERROR((D12/F12)*F11,"")</f>
        <v/>
      </c>
      <c r="J11" s="850"/>
      <c r="K11" s="846"/>
      <c r="L11" s="846"/>
      <c r="M11" s="846"/>
    </row>
    <row r="12" spans="2:16" ht="28.05" customHeight="1">
      <c r="B12" s="847"/>
      <c r="C12" s="852" t="s">
        <v>3099</v>
      </c>
      <c r="D12" s="854"/>
      <c r="E12" s="853" t="s">
        <v>3100</v>
      </c>
      <c r="F12" s="851">
        <f>IFERROR(SUM(F10:F11)," ")</f>
        <v>0</v>
      </c>
      <c r="G12" s="852"/>
      <c r="H12" s="853" t="s">
        <v>3101</v>
      </c>
      <c r="I12" s="856">
        <f>IFERROR(SUM(I10:I11),"")</f>
        <v>0</v>
      </c>
      <c r="J12" s="850"/>
      <c r="K12" s="846"/>
      <c r="L12" s="846"/>
      <c r="M12" s="846"/>
    </row>
    <row r="13" spans="2:16" ht="28.05" customHeight="1">
      <c r="B13" s="847"/>
      <c r="C13" s="852"/>
      <c r="D13" s="852"/>
      <c r="E13" s="853"/>
      <c r="F13" s="852"/>
      <c r="G13" s="852"/>
      <c r="H13" s="853" t="s">
        <v>3102</v>
      </c>
      <c r="I13" s="856">
        <f>D10</f>
        <v>0</v>
      </c>
      <c r="J13" s="850"/>
      <c r="K13" s="846"/>
      <c r="L13" s="846"/>
      <c r="M13" s="846"/>
      <c r="N13" s="840"/>
      <c r="O13" s="840"/>
      <c r="P13" s="840"/>
    </row>
    <row r="14" spans="2:16" ht="28.8" customHeight="1" thickBot="1">
      <c r="B14" s="857"/>
      <c r="C14" s="858" t="s">
        <v>3103</v>
      </c>
      <c r="D14" s="859"/>
      <c r="E14" s="859"/>
      <c r="F14" s="859"/>
      <c r="G14" s="859"/>
      <c r="H14" s="860"/>
      <c r="I14" s="861"/>
      <c r="J14" s="862"/>
      <c r="K14" s="846"/>
      <c r="L14" s="846"/>
      <c r="M14" s="846"/>
      <c r="N14" s="840"/>
      <c r="O14" s="840"/>
      <c r="P14" s="840"/>
    </row>
    <row r="15" spans="2:16" ht="4.95" customHeight="1">
      <c r="B15" s="846"/>
      <c r="C15" s="846"/>
      <c r="D15" s="846"/>
      <c r="E15" s="846"/>
      <c r="F15" s="846"/>
      <c r="G15" s="846"/>
      <c r="H15" s="849"/>
      <c r="I15" s="863"/>
      <c r="J15" s="846"/>
      <c r="K15" s="846"/>
      <c r="L15" s="846"/>
      <c r="M15" s="846"/>
      <c r="N15" s="840"/>
      <c r="O15" s="840"/>
      <c r="P15" s="840"/>
    </row>
    <row r="16" spans="2:16" ht="4.95" customHeight="1" thickBot="1">
      <c r="B16" s="846"/>
      <c r="C16" s="846"/>
      <c r="D16" s="846"/>
      <c r="E16" s="846"/>
      <c r="F16" s="846"/>
      <c r="G16" s="846"/>
      <c r="H16" s="849"/>
      <c r="I16" s="863"/>
      <c r="J16" s="846"/>
      <c r="K16" s="846"/>
      <c r="L16" s="846"/>
      <c r="M16" s="846"/>
      <c r="N16" s="840"/>
      <c r="O16" s="840"/>
      <c r="P16" s="840"/>
    </row>
    <row r="17" spans="2:21" ht="13.8" customHeight="1">
      <c r="B17" s="842"/>
      <c r="C17" s="843"/>
      <c r="D17" s="843"/>
      <c r="E17" s="843"/>
      <c r="F17" s="843"/>
      <c r="G17" s="843"/>
      <c r="H17" s="844"/>
      <c r="I17" s="843"/>
      <c r="J17" s="845"/>
      <c r="K17" s="846"/>
      <c r="L17" s="846"/>
      <c r="M17" s="846"/>
      <c r="N17" s="840"/>
      <c r="O17" s="840"/>
      <c r="P17" s="840"/>
    </row>
    <row r="18" spans="2:21" ht="25.05" customHeight="1">
      <c r="B18" s="847"/>
      <c r="C18" s="1749" t="s">
        <v>3104</v>
      </c>
      <c r="D18" s="1750"/>
      <c r="E18" s="1751"/>
      <c r="F18" s="848" t="s">
        <v>3088</v>
      </c>
      <c r="G18" s="846"/>
      <c r="H18" s="849"/>
      <c r="I18" s="846"/>
      <c r="J18" s="850"/>
      <c r="K18" s="846"/>
      <c r="L18" s="846"/>
      <c r="M18" s="1755" t="s">
        <v>3105</v>
      </c>
      <c r="N18" s="1756"/>
      <c r="O18" s="1756"/>
      <c r="P18" s="1756"/>
      <c r="Q18" s="1756"/>
      <c r="R18" s="1756"/>
      <c r="S18" s="1756"/>
      <c r="T18" s="1756"/>
      <c r="U18" s="1756"/>
    </row>
    <row r="19" spans="2:21" ht="25.05" customHeight="1">
      <c r="B19" s="847"/>
      <c r="C19" s="1752"/>
      <c r="D19" s="1753"/>
      <c r="E19" s="1754"/>
      <c r="F19" s="851" t="s">
        <v>3089</v>
      </c>
      <c r="G19" s="846"/>
      <c r="H19" s="849"/>
      <c r="I19" s="846"/>
      <c r="J19" s="850"/>
      <c r="K19" s="846"/>
      <c r="L19" s="846"/>
      <c r="M19" s="1756"/>
      <c r="N19" s="1756"/>
      <c r="O19" s="1756"/>
      <c r="P19" s="1756"/>
      <c r="Q19" s="1756"/>
      <c r="R19" s="1756"/>
      <c r="S19" s="1756"/>
      <c r="T19" s="1756"/>
      <c r="U19" s="1756"/>
    </row>
    <row r="20" spans="2:21">
      <c r="B20" s="847"/>
      <c r="C20" s="846"/>
      <c r="D20" s="846"/>
      <c r="E20" s="846"/>
      <c r="F20" s="846"/>
      <c r="G20" s="846"/>
      <c r="H20" s="849"/>
      <c r="I20" s="846"/>
      <c r="J20" s="850"/>
      <c r="K20" s="846"/>
      <c r="L20" s="846"/>
      <c r="M20" s="1756"/>
      <c r="N20" s="1756"/>
      <c r="O20" s="1756"/>
      <c r="P20" s="1756"/>
      <c r="Q20" s="1756"/>
      <c r="R20" s="1756"/>
      <c r="S20" s="1756"/>
      <c r="T20" s="1756"/>
      <c r="U20" s="1756"/>
    </row>
    <row r="21" spans="2:21" ht="28.05" customHeight="1">
      <c r="B21" s="847"/>
      <c r="C21" s="852"/>
      <c r="D21" s="852" t="s">
        <v>3090</v>
      </c>
      <c r="E21" s="852"/>
      <c r="F21" s="852" t="s">
        <v>3091</v>
      </c>
      <c r="G21" s="852"/>
      <c r="H21" s="853"/>
      <c r="I21" s="852" t="s">
        <v>3092</v>
      </c>
      <c r="J21" s="850"/>
      <c r="K21" s="846"/>
      <c r="L21" s="846"/>
      <c r="M21" s="1756"/>
      <c r="N21" s="1756"/>
      <c r="O21" s="1756"/>
      <c r="P21" s="1756"/>
      <c r="Q21" s="1756"/>
      <c r="R21" s="1756"/>
      <c r="S21" s="1756"/>
      <c r="T21" s="1756"/>
      <c r="U21" s="1756"/>
    </row>
    <row r="22" spans="2:21" ht="28.05" customHeight="1">
      <c r="B22" s="847"/>
      <c r="C22" s="852" t="s">
        <v>3106</v>
      </c>
      <c r="D22" s="854"/>
      <c r="E22" s="853" t="s">
        <v>3094</v>
      </c>
      <c r="F22" s="855"/>
      <c r="G22" s="852"/>
      <c r="H22" s="853" t="s">
        <v>3095</v>
      </c>
      <c r="I22" s="856" t="str">
        <f>IFERROR((D22/F24)*F22," ")</f>
        <v xml:space="preserve"> </v>
      </c>
      <c r="J22" s="850"/>
      <c r="K22" s="846"/>
      <c r="L22" s="846"/>
      <c r="M22" s="1756"/>
      <c r="N22" s="1756"/>
      <c r="O22" s="1756"/>
      <c r="P22" s="1756"/>
      <c r="Q22" s="1756"/>
      <c r="R22" s="1756"/>
      <c r="S22" s="1756"/>
      <c r="T22" s="1756"/>
      <c r="U22" s="1756"/>
    </row>
    <row r="23" spans="2:21" ht="28.05" customHeight="1">
      <c r="B23" s="847"/>
      <c r="C23" s="852"/>
      <c r="D23" s="864"/>
      <c r="E23" s="853" t="s">
        <v>3097</v>
      </c>
      <c r="F23" s="855"/>
      <c r="G23" s="852"/>
      <c r="H23" s="853" t="s">
        <v>3098</v>
      </c>
      <c r="I23" s="856" t="str">
        <f>IFERROR((D22/F24)*F23,"")</f>
        <v/>
      </c>
      <c r="J23" s="850"/>
      <c r="K23" s="846"/>
      <c r="L23" s="846"/>
      <c r="M23" s="1756"/>
      <c r="N23" s="1756"/>
      <c r="O23" s="1756"/>
      <c r="P23" s="1756"/>
      <c r="Q23" s="1756"/>
      <c r="R23" s="1756"/>
      <c r="S23" s="1756"/>
      <c r="T23" s="1756"/>
      <c r="U23" s="1756"/>
    </row>
    <row r="24" spans="2:21" ht="28.05" customHeight="1">
      <c r="B24" s="847"/>
      <c r="C24" s="852"/>
      <c r="D24" s="865"/>
      <c r="E24" s="853" t="s">
        <v>3100</v>
      </c>
      <c r="F24" s="851">
        <f>SUM(F22:F23)</f>
        <v>0</v>
      </c>
      <c r="G24" s="852"/>
      <c r="H24" s="853" t="s">
        <v>3101</v>
      </c>
      <c r="I24" s="856">
        <f>SUM(I22:I23)</f>
        <v>0</v>
      </c>
      <c r="J24" s="850"/>
      <c r="K24" s="846"/>
      <c r="L24" s="846"/>
      <c r="M24" s="1756"/>
      <c r="N24" s="1756"/>
      <c r="O24" s="1756"/>
      <c r="P24" s="1756"/>
      <c r="Q24" s="1756"/>
      <c r="R24" s="1756"/>
      <c r="S24" s="1756"/>
      <c r="T24" s="1756"/>
      <c r="U24" s="1756"/>
    </row>
    <row r="25" spans="2:21" ht="28.05" customHeight="1">
      <c r="B25" s="847"/>
      <c r="C25" s="852"/>
      <c r="D25" s="852"/>
      <c r="E25" s="853"/>
      <c r="F25" s="852"/>
      <c r="G25" s="852"/>
      <c r="H25" s="853" t="s">
        <v>3107</v>
      </c>
      <c r="I25" s="856">
        <f>D22</f>
        <v>0</v>
      </c>
      <c r="J25" s="850"/>
      <c r="K25" s="846"/>
      <c r="L25" s="846"/>
      <c r="M25" s="1756"/>
      <c r="N25" s="1756"/>
      <c r="O25" s="1756"/>
      <c r="P25" s="1756"/>
      <c r="Q25" s="1756"/>
      <c r="R25" s="1756"/>
      <c r="S25" s="1756"/>
      <c r="T25" s="1756"/>
      <c r="U25" s="1756"/>
    </row>
    <row r="26" spans="2:21" ht="10.050000000000001" customHeight="1" thickBot="1">
      <c r="B26" s="857"/>
      <c r="C26" s="859"/>
      <c r="D26" s="859"/>
      <c r="E26" s="860"/>
      <c r="F26" s="859"/>
      <c r="G26" s="859"/>
      <c r="H26" s="860"/>
      <c r="I26" s="861"/>
      <c r="J26" s="862"/>
      <c r="K26" s="846"/>
      <c r="L26" s="846"/>
      <c r="M26" s="1756"/>
      <c r="N26" s="1756"/>
      <c r="O26" s="1756"/>
      <c r="P26" s="1756"/>
      <c r="Q26" s="1756"/>
      <c r="R26" s="1756"/>
      <c r="S26" s="1756"/>
      <c r="T26" s="1756"/>
      <c r="U26" s="1756"/>
    </row>
    <row r="27" spans="2:21" ht="10.199999999999999" customHeight="1" thickBot="1">
      <c r="B27" s="846"/>
      <c r="C27" s="846"/>
      <c r="D27" s="846"/>
      <c r="E27" s="849"/>
      <c r="F27" s="846"/>
      <c r="G27" s="846"/>
      <c r="H27" s="849"/>
      <c r="I27" s="863"/>
      <c r="J27" s="846"/>
      <c r="K27" s="846"/>
      <c r="L27" s="846"/>
      <c r="M27" s="846"/>
    </row>
    <row r="28" spans="2:21">
      <c r="B28" s="866"/>
      <c r="C28" s="867"/>
      <c r="D28" s="867"/>
      <c r="E28" s="867"/>
      <c r="F28" s="867"/>
      <c r="G28" s="867"/>
      <c r="H28" s="868"/>
      <c r="I28" s="867"/>
      <c r="J28" s="869"/>
    </row>
    <row r="29" spans="2:21" ht="25.05" customHeight="1">
      <c r="B29" s="847"/>
      <c r="C29" s="1749" t="s">
        <v>3108</v>
      </c>
      <c r="D29" s="1750"/>
      <c r="E29" s="1751"/>
      <c r="F29" s="848" t="s">
        <v>3088</v>
      </c>
      <c r="G29" s="846"/>
      <c r="H29" s="849"/>
      <c r="I29" s="846"/>
      <c r="J29" s="850"/>
      <c r="K29" s="846"/>
      <c r="L29" s="846"/>
      <c r="M29" s="846"/>
    </row>
    <row r="30" spans="2:21" ht="25.05" customHeight="1">
      <c r="B30" s="847"/>
      <c r="C30" s="1752"/>
      <c r="D30" s="1753"/>
      <c r="E30" s="1754"/>
      <c r="F30" s="851" t="s">
        <v>3089</v>
      </c>
      <c r="G30" s="846"/>
      <c r="H30" s="849"/>
      <c r="I30" s="846"/>
      <c r="J30" s="850"/>
      <c r="K30" s="846"/>
      <c r="L30" s="846"/>
      <c r="M30" s="846"/>
    </row>
    <row r="31" spans="2:21">
      <c r="B31" s="847"/>
      <c r="C31" s="846"/>
      <c r="D31" s="846"/>
      <c r="E31" s="846"/>
      <c r="F31" s="846"/>
      <c r="G31" s="846"/>
      <c r="H31" s="849"/>
      <c r="I31" s="846"/>
      <c r="J31" s="850"/>
      <c r="K31" s="846"/>
      <c r="L31" s="846"/>
      <c r="M31" s="846"/>
    </row>
    <row r="32" spans="2:21" ht="28.05" customHeight="1">
      <c r="B32" s="847"/>
      <c r="C32" s="852"/>
      <c r="D32" s="852" t="s">
        <v>3090</v>
      </c>
      <c r="E32" s="852"/>
      <c r="F32" s="852" t="s">
        <v>3091</v>
      </c>
      <c r="G32" s="852"/>
      <c r="H32" s="853"/>
      <c r="I32" s="852" t="s">
        <v>3092</v>
      </c>
      <c r="J32" s="850"/>
      <c r="K32" s="846"/>
      <c r="L32" s="846"/>
      <c r="M32" s="846"/>
    </row>
    <row r="33" spans="2:13" ht="28.05" customHeight="1">
      <c r="B33" s="847"/>
      <c r="C33" s="853" t="s">
        <v>3109</v>
      </c>
      <c r="D33" s="854"/>
      <c r="E33" s="853" t="s">
        <v>3110</v>
      </c>
      <c r="F33" s="855"/>
      <c r="G33" s="852"/>
      <c r="H33" s="853" t="s">
        <v>3111</v>
      </c>
      <c r="I33" s="856" t="str">
        <f>IFERROR((D33/F35)*F33," ")</f>
        <v xml:space="preserve"> </v>
      </c>
      <c r="J33" s="850"/>
      <c r="K33" s="846"/>
      <c r="L33" s="846"/>
      <c r="M33" s="846"/>
    </row>
    <row r="34" spans="2:13" ht="28.05" customHeight="1">
      <c r="B34" s="847"/>
      <c r="C34" s="870"/>
      <c r="D34" s="864"/>
      <c r="E34" s="853" t="s">
        <v>3112</v>
      </c>
      <c r="F34" s="855"/>
      <c r="G34" s="852"/>
      <c r="H34" s="853" t="s">
        <v>3113</v>
      </c>
      <c r="I34" s="856" t="str">
        <f>IFERROR((D33/F35)*F34,"")</f>
        <v/>
      </c>
      <c r="J34" s="850"/>
      <c r="K34" s="846"/>
      <c r="L34" s="846"/>
      <c r="M34" s="846"/>
    </row>
    <row r="35" spans="2:13" ht="28.05" customHeight="1">
      <c r="B35" s="847"/>
      <c r="C35" s="870"/>
      <c r="D35" s="865"/>
      <c r="E35" s="853" t="s">
        <v>3100</v>
      </c>
      <c r="F35" s="851">
        <f>SUM(F33:F34)</f>
        <v>0</v>
      </c>
      <c r="G35" s="852"/>
      <c r="H35" s="853" t="s">
        <v>3101</v>
      </c>
      <c r="I35" s="856">
        <f>SUM(I33:I34)</f>
        <v>0</v>
      </c>
      <c r="J35" s="850"/>
      <c r="K35" s="846"/>
      <c r="L35" s="846"/>
      <c r="M35" s="846"/>
    </row>
    <row r="36" spans="2:13" ht="28.05" customHeight="1">
      <c r="B36" s="847"/>
      <c r="C36" s="852"/>
      <c r="D36" s="852"/>
      <c r="E36" s="853"/>
      <c r="F36" s="852"/>
      <c r="G36" s="852"/>
      <c r="H36" s="853" t="s">
        <v>3114</v>
      </c>
      <c r="I36" s="856">
        <f>D33</f>
        <v>0</v>
      </c>
      <c r="J36" s="850"/>
      <c r="K36" s="846"/>
      <c r="L36" s="846"/>
      <c r="M36" s="846"/>
    </row>
    <row r="37" spans="2:13">
      <c r="B37" s="847"/>
      <c r="C37" s="846"/>
      <c r="D37" s="846"/>
      <c r="E37" s="846"/>
      <c r="F37" s="846"/>
      <c r="G37" s="846"/>
      <c r="H37" s="849"/>
      <c r="I37" s="863"/>
      <c r="J37" s="850"/>
      <c r="K37" s="846"/>
      <c r="L37" s="846"/>
      <c r="M37" s="846"/>
    </row>
    <row r="38" spans="2:13" ht="13.8" thickBot="1">
      <c r="B38" s="857"/>
      <c r="C38" s="858" t="s">
        <v>3115</v>
      </c>
      <c r="D38" s="859"/>
      <c r="E38" s="859"/>
      <c r="F38" s="859"/>
      <c r="G38" s="859"/>
      <c r="H38" s="860"/>
      <c r="I38" s="859"/>
      <c r="J38" s="862"/>
      <c r="K38" s="846"/>
      <c r="L38" s="846"/>
      <c r="M38" s="846"/>
    </row>
    <row r="39" spans="2:13">
      <c r="H39" s="871"/>
    </row>
    <row r="40" spans="2:13">
      <c r="H40" s="871"/>
    </row>
    <row r="41" spans="2:13">
      <c r="H41" s="871"/>
    </row>
    <row r="42" spans="2:13">
      <c r="H42" s="871"/>
    </row>
    <row r="43" spans="2:13">
      <c r="H43" s="871"/>
    </row>
    <row r="44" spans="2:13">
      <c r="H44" s="871"/>
    </row>
    <row r="45" spans="2:13">
      <c r="H45" s="871"/>
    </row>
    <row r="46" spans="2:13">
      <c r="H46" s="871"/>
    </row>
  </sheetData>
  <sheetProtection algorithmName="SHA-512" hashValue="/9Vy3gy/woZc6P+GNGIRDPsQlGPXDWBitILTzFGNe3eQS9T5g8Gd4IP7QCynmNS09x3NOw2yHdi0tTrhRRc/Gg==" saltValue="bbhmO5OiO6fJCpL7lY0a+A==" spinCount="100000" sheet="1" formatCells="0"/>
  <mergeCells count="5">
    <mergeCell ref="B2:D3"/>
    <mergeCell ref="C6:E7"/>
    <mergeCell ref="C18:E19"/>
    <mergeCell ref="M18:U26"/>
    <mergeCell ref="C29:E30"/>
  </mergeCells>
  <phoneticPr fontId="65"/>
  <pageMargins left="0.70866141732283472" right="0.70866141732283472" top="0.74803149606299213" bottom="0.74803149606299213" header="0.31496062992125984" footer="0.31496062992125984"/>
  <pageSetup paperSize="9" orientation="portrait" blackAndWhite="1" r:id="rId1"/>
  <rowBreaks count="1" manualBreakCount="1">
    <brk id="42" max="1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B1:BZ51"/>
  <sheetViews>
    <sheetView showGridLines="0" showZeros="0" view="pageBreakPreview" topLeftCell="K1" zoomScaleNormal="100" zoomScaleSheetLayoutView="100" workbookViewId="0">
      <selection activeCell="BM33" sqref="BM33:BP33"/>
    </sheetView>
  </sheetViews>
  <sheetFormatPr defaultRowHeight="13.2"/>
  <cols>
    <col min="1" max="1" width="2.109375" style="348" customWidth="1"/>
    <col min="2" max="2" width="2.332031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9" width="3.6640625" style="348" customWidth="1"/>
    <col min="10" max="10" width="4.6640625" style="348" customWidth="1"/>
    <col min="11" max="11" width="1.21875" style="348" customWidth="1"/>
    <col min="12" max="12" width="3.109375" style="348" customWidth="1"/>
    <col min="13" max="13" width="4.6640625" style="348" customWidth="1"/>
    <col min="14" max="14" width="3.6640625" style="348" customWidth="1"/>
    <col min="15" max="15" width="5.6640625" style="348" customWidth="1"/>
    <col min="16" max="16" width="2.6640625" style="348" customWidth="1"/>
    <col min="17" max="17" width="5.6640625" style="348" customWidth="1"/>
    <col min="18" max="20" width="3.6640625" style="348" customWidth="1"/>
    <col min="21" max="24" width="3.6640625" style="349" customWidth="1"/>
    <col min="25" max="25" width="2.21875" style="349" customWidth="1"/>
    <col min="26" max="27" width="2.109375" style="349" customWidth="1"/>
    <col min="28" max="28" width="7.21875" style="348" hidden="1" customWidth="1"/>
    <col min="29" max="32" width="0" style="348" hidden="1" customWidth="1"/>
    <col min="33" max="34" width="8.88671875" style="348"/>
    <col min="35" max="52" width="0" style="348" hidden="1" customWidth="1"/>
    <col min="53" max="53" width="2.109375" style="348" customWidth="1"/>
    <col min="54" max="54" width="2.332031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1" width="3.6640625" style="348" customWidth="1"/>
    <col min="62" max="62" width="4.6640625" style="348" customWidth="1"/>
    <col min="63" max="63" width="1.21875" style="348" customWidth="1"/>
    <col min="64" max="64" width="3.109375" style="348" customWidth="1"/>
    <col min="65" max="65" width="4.6640625" style="348" customWidth="1"/>
    <col min="66" max="66" width="3.6640625" style="348" customWidth="1"/>
    <col min="67" max="67" width="5.6640625" style="348" customWidth="1"/>
    <col min="68" max="68" width="2.6640625" style="348" customWidth="1"/>
    <col min="69" max="69" width="5.6640625" style="348" customWidth="1"/>
    <col min="70" max="72" width="3.6640625" style="348" customWidth="1"/>
    <col min="73" max="76" width="3.6640625" style="349" customWidth="1"/>
    <col min="77" max="77" width="2.21875" style="349" customWidth="1"/>
    <col min="78" max="78" width="2.109375" style="349" customWidth="1"/>
    <col min="79" max="289" width="8.88671875" style="348"/>
    <col min="290" max="290" width="2.44140625" style="348" customWidth="1"/>
    <col min="291" max="291" width="2.33203125" style="348" customWidth="1"/>
    <col min="292" max="292" width="1.109375" style="348" customWidth="1"/>
    <col min="293" max="293" width="22.6640625" style="348" customWidth="1"/>
    <col min="294" max="294" width="1.21875" style="348" customWidth="1"/>
    <col min="295" max="296" width="11.77734375" style="348" customWidth="1"/>
    <col min="297" max="297" width="1.77734375" style="348" customWidth="1"/>
    <col min="298" max="298" width="6.88671875" style="348" customWidth="1"/>
    <col min="299" max="299" width="4.44140625" style="348" customWidth="1"/>
    <col min="300" max="300" width="3.6640625" style="348" customWidth="1"/>
    <col min="301" max="301" width="0.77734375" style="348" customWidth="1"/>
    <col min="302" max="302" width="3.33203125" style="348" customWidth="1"/>
    <col min="303" max="303" width="3.6640625" style="348" customWidth="1"/>
    <col min="304" max="304" width="3" style="348" customWidth="1"/>
    <col min="305" max="305" width="3.6640625" style="348" customWidth="1"/>
    <col min="306" max="306" width="3.109375" style="348" customWidth="1"/>
    <col min="307" max="307" width="1.88671875" style="348" customWidth="1"/>
    <col min="308" max="309" width="2.21875" style="348" customWidth="1"/>
    <col min="310" max="310" width="7.21875" style="348" customWidth="1"/>
    <col min="311" max="545" width="8.88671875" style="348"/>
    <col min="546" max="546" width="2.44140625" style="348" customWidth="1"/>
    <col min="547" max="547" width="2.33203125" style="348" customWidth="1"/>
    <col min="548" max="548" width="1.109375" style="348" customWidth="1"/>
    <col min="549" max="549" width="22.6640625" style="348" customWidth="1"/>
    <col min="550" max="550" width="1.21875" style="348" customWidth="1"/>
    <col min="551" max="552" width="11.77734375" style="348" customWidth="1"/>
    <col min="553" max="553" width="1.77734375" style="348" customWidth="1"/>
    <col min="554" max="554" width="6.88671875" style="348" customWidth="1"/>
    <col min="555" max="555" width="4.44140625" style="348" customWidth="1"/>
    <col min="556" max="556" width="3.6640625" style="348" customWidth="1"/>
    <col min="557" max="557" width="0.77734375" style="348" customWidth="1"/>
    <col min="558" max="558" width="3.33203125" style="348" customWidth="1"/>
    <col min="559" max="559" width="3.6640625" style="348" customWidth="1"/>
    <col min="560" max="560" width="3" style="348" customWidth="1"/>
    <col min="561" max="561" width="3.6640625" style="348" customWidth="1"/>
    <col min="562" max="562" width="3.109375" style="348" customWidth="1"/>
    <col min="563" max="563" width="1.88671875" style="348" customWidth="1"/>
    <col min="564" max="565" width="2.21875" style="348" customWidth="1"/>
    <col min="566" max="566" width="7.21875" style="348" customWidth="1"/>
    <col min="567" max="801" width="8.88671875" style="348"/>
    <col min="802" max="802" width="2.44140625" style="348" customWidth="1"/>
    <col min="803" max="803" width="2.33203125" style="348" customWidth="1"/>
    <col min="804" max="804" width="1.109375" style="348" customWidth="1"/>
    <col min="805" max="805" width="22.6640625" style="348" customWidth="1"/>
    <col min="806" max="806" width="1.21875" style="348" customWidth="1"/>
    <col min="807" max="808" width="11.77734375" style="348" customWidth="1"/>
    <col min="809" max="809" width="1.77734375" style="348" customWidth="1"/>
    <col min="810" max="810" width="6.88671875" style="348" customWidth="1"/>
    <col min="811" max="811" width="4.44140625" style="348" customWidth="1"/>
    <col min="812" max="812" width="3.6640625" style="348" customWidth="1"/>
    <col min="813" max="813" width="0.77734375" style="348" customWidth="1"/>
    <col min="814" max="814" width="3.33203125" style="348" customWidth="1"/>
    <col min="815" max="815" width="3.6640625" style="348" customWidth="1"/>
    <col min="816" max="816" width="3" style="348" customWidth="1"/>
    <col min="817" max="817" width="3.6640625" style="348" customWidth="1"/>
    <col min="818" max="818" width="3.109375" style="348" customWidth="1"/>
    <col min="819" max="819" width="1.88671875" style="348" customWidth="1"/>
    <col min="820" max="821" width="2.21875" style="348" customWidth="1"/>
    <col min="822" max="822" width="7.21875" style="348" customWidth="1"/>
    <col min="823" max="1057" width="8.88671875" style="348"/>
    <col min="1058" max="1058" width="2.44140625" style="348" customWidth="1"/>
    <col min="1059" max="1059" width="2.33203125" style="348" customWidth="1"/>
    <col min="1060" max="1060" width="1.109375" style="348" customWidth="1"/>
    <col min="1061" max="1061" width="22.6640625" style="348" customWidth="1"/>
    <col min="1062" max="1062" width="1.21875" style="348" customWidth="1"/>
    <col min="1063" max="1064" width="11.77734375" style="348" customWidth="1"/>
    <col min="1065" max="1065" width="1.77734375" style="348" customWidth="1"/>
    <col min="1066" max="1066" width="6.88671875" style="348" customWidth="1"/>
    <col min="1067" max="1067" width="4.44140625" style="348" customWidth="1"/>
    <col min="1068" max="1068" width="3.6640625" style="348" customWidth="1"/>
    <col min="1069" max="1069" width="0.77734375" style="348" customWidth="1"/>
    <col min="1070" max="1070" width="3.33203125" style="348" customWidth="1"/>
    <col min="1071" max="1071" width="3.6640625" style="348" customWidth="1"/>
    <col min="1072" max="1072" width="3" style="348" customWidth="1"/>
    <col min="1073" max="1073" width="3.6640625" style="348" customWidth="1"/>
    <col min="1074" max="1074" width="3.109375" style="348" customWidth="1"/>
    <col min="1075" max="1075" width="1.88671875" style="348" customWidth="1"/>
    <col min="1076" max="1077" width="2.21875" style="348" customWidth="1"/>
    <col min="1078" max="1078" width="7.21875" style="348" customWidth="1"/>
    <col min="1079" max="1313" width="8.88671875" style="348"/>
    <col min="1314" max="1314" width="2.44140625" style="348" customWidth="1"/>
    <col min="1315" max="1315" width="2.33203125" style="348" customWidth="1"/>
    <col min="1316" max="1316" width="1.109375" style="348" customWidth="1"/>
    <col min="1317" max="1317" width="22.6640625" style="348" customWidth="1"/>
    <col min="1318" max="1318" width="1.21875" style="348" customWidth="1"/>
    <col min="1319" max="1320" width="11.77734375" style="348" customWidth="1"/>
    <col min="1321" max="1321" width="1.77734375" style="348" customWidth="1"/>
    <col min="1322" max="1322" width="6.88671875" style="348" customWidth="1"/>
    <col min="1323" max="1323" width="4.44140625" style="348" customWidth="1"/>
    <col min="1324" max="1324" width="3.6640625" style="348" customWidth="1"/>
    <col min="1325" max="1325" width="0.77734375" style="348" customWidth="1"/>
    <col min="1326" max="1326" width="3.33203125" style="348" customWidth="1"/>
    <col min="1327" max="1327" width="3.6640625" style="348" customWidth="1"/>
    <col min="1328" max="1328" width="3" style="348" customWidth="1"/>
    <col min="1329" max="1329" width="3.6640625" style="348" customWidth="1"/>
    <col min="1330" max="1330" width="3.109375" style="348" customWidth="1"/>
    <col min="1331" max="1331" width="1.88671875" style="348" customWidth="1"/>
    <col min="1332" max="1333" width="2.21875" style="348" customWidth="1"/>
    <col min="1334" max="1334" width="7.21875" style="348" customWidth="1"/>
    <col min="1335" max="1569" width="8.88671875" style="348"/>
    <col min="1570" max="1570" width="2.44140625" style="348" customWidth="1"/>
    <col min="1571" max="1571" width="2.33203125" style="348" customWidth="1"/>
    <col min="1572" max="1572" width="1.109375" style="348" customWidth="1"/>
    <col min="1573" max="1573" width="22.6640625" style="348" customWidth="1"/>
    <col min="1574" max="1574" width="1.21875" style="348" customWidth="1"/>
    <col min="1575" max="1576" width="11.77734375" style="348" customWidth="1"/>
    <col min="1577" max="1577" width="1.77734375" style="348" customWidth="1"/>
    <col min="1578" max="1578" width="6.88671875" style="348" customWidth="1"/>
    <col min="1579" max="1579" width="4.44140625" style="348" customWidth="1"/>
    <col min="1580" max="1580" width="3.6640625" style="348" customWidth="1"/>
    <col min="1581" max="1581" width="0.77734375" style="348" customWidth="1"/>
    <col min="1582" max="1582" width="3.33203125" style="348" customWidth="1"/>
    <col min="1583" max="1583" width="3.6640625" style="348" customWidth="1"/>
    <col min="1584" max="1584" width="3" style="348" customWidth="1"/>
    <col min="1585" max="1585" width="3.6640625" style="348" customWidth="1"/>
    <col min="1586" max="1586" width="3.109375" style="348" customWidth="1"/>
    <col min="1587" max="1587" width="1.88671875" style="348" customWidth="1"/>
    <col min="1588" max="1589" width="2.21875" style="348" customWidth="1"/>
    <col min="1590" max="1590" width="7.21875" style="348" customWidth="1"/>
    <col min="1591" max="1825" width="8.88671875" style="348"/>
    <col min="1826" max="1826" width="2.44140625" style="348" customWidth="1"/>
    <col min="1827" max="1827" width="2.33203125" style="348" customWidth="1"/>
    <col min="1828" max="1828" width="1.109375" style="348" customWidth="1"/>
    <col min="1829" max="1829" width="22.6640625" style="348" customWidth="1"/>
    <col min="1830" max="1830" width="1.21875" style="348" customWidth="1"/>
    <col min="1831" max="1832" width="11.77734375" style="348" customWidth="1"/>
    <col min="1833" max="1833" width="1.77734375" style="348" customWidth="1"/>
    <col min="1834" max="1834" width="6.88671875" style="348" customWidth="1"/>
    <col min="1835" max="1835" width="4.44140625" style="348" customWidth="1"/>
    <col min="1836" max="1836" width="3.6640625" style="348" customWidth="1"/>
    <col min="1837" max="1837" width="0.77734375" style="348" customWidth="1"/>
    <col min="1838" max="1838" width="3.33203125" style="348" customWidth="1"/>
    <col min="1839" max="1839" width="3.6640625" style="348" customWidth="1"/>
    <col min="1840" max="1840" width="3" style="348" customWidth="1"/>
    <col min="1841" max="1841" width="3.6640625" style="348" customWidth="1"/>
    <col min="1842" max="1842" width="3.109375" style="348" customWidth="1"/>
    <col min="1843" max="1843" width="1.88671875" style="348" customWidth="1"/>
    <col min="1844" max="1845" width="2.21875" style="348" customWidth="1"/>
    <col min="1846" max="1846" width="7.21875" style="348" customWidth="1"/>
    <col min="1847" max="2081" width="8.88671875" style="348"/>
    <col min="2082" max="2082" width="2.44140625" style="348" customWidth="1"/>
    <col min="2083" max="2083" width="2.33203125" style="348" customWidth="1"/>
    <col min="2084" max="2084" width="1.109375" style="348" customWidth="1"/>
    <col min="2085" max="2085" width="22.6640625" style="348" customWidth="1"/>
    <col min="2086" max="2086" width="1.21875" style="348" customWidth="1"/>
    <col min="2087" max="2088" width="11.77734375" style="348" customWidth="1"/>
    <col min="2089" max="2089" width="1.77734375" style="348" customWidth="1"/>
    <col min="2090" max="2090" width="6.88671875" style="348" customWidth="1"/>
    <col min="2091" max="2091" width="4.44140625" style="348" customWidth="1"/>
    <col min="2092" max="2092" width="3.6640625" style="348" customWidth="1"/>
    <col min="2093" max="2093" width="0.77734375" style="348" customWidth="1"/>
    <col min="2094" max="2094" width="3.33203125" style="348" customWidth="1"/>
    <col min="2095" max="2095" width="3.6640625" style="348" customWidth="1"/>
    <col min="2096" max="2096" width="3" style="348" customWidth="1"/>
    <col min="2097" max="2097" width="3.6640625" style="348" customWidth="1"/>
    <col min="2098" max="2098" width="3.109375" style="348" customWidth="1"/>
    <col min="2099" max="2099" width="1.88671875" style="348" customWidth="1"/>
    <col min="2100" max="2101" width="2.21875" style="348" customWidth="1"/>
    <col min="2102" max="2102" width="7.21875" style="348" customWidth="1"/>
    <col min="2103" max="2337" width="8.88671875" style="348"/>
    <col min="2338" max="2338" width="2.44140625" style="348" customWidth="1"/>
    <col min="2339" max="2339" width="2.33203125" style="348" customWidth="1"/>
    <col min="2340" max="2340" width="1.109375" style="348" customWidth="1"/>
    <col min="2341" max="2341" width="22.6640625" style="348" customWidth="1"/>
    <col min="2342" max="2342" width="1.21875" style="348" customWidth="1"/>
    <col min="2343" max="2344" width="11.77734375" style="348" customWidth="1"/>
    <col min="2345" max="2345" width="1.77734375" style="348" customWidth="1"/>
    <col min="2346" max="2346" width="6.88671875" style="348" customWidth="1"/>
    <col min="2347" max="2347" width="4.44140625" style="348" customWidth="1"/>
    <col min="2348" max="2348" width="3.6640625" style="348" customWidth="1"/>
    <col min="2349" max="2349" width="0.77734375" style="348" customWidth="1"/>
    <col min="2350" max="2350" width="3.33203125" style="348" customWidth="1"/>
    <col min="2351" max="2351" width="3.6640625" style="348" customWidth="1"/>
    <col min="2352" max="2352" width="3" style="348" customWidth="1"/>
    <col min="2353" max="2353" width="3.6640625" style="348" customWidth="1"/>
    <col min="2354" max="2354" width="3.109375" style="348" customWidth="1"/>
    <col min="2355" max="2355" width="1.88671875" style="348" customWidth="1"/>
    <col min="2356" max="2357" width="2.21875" style="348" customWidth="1"/>
    <col min="2358" max="2358" width="7.21875" style="348" customWidth="1"/>
    <col min="2359" max="2593" width="8.88671875" style="348"/>
    <col min="2594" max="2594" width="2.44140625" style="348" customWidth="1"/>
    <col min="2595" max="2595" width="2.33203125" style="348" customWidth="1"/>
    <col min="2596" max="2596" width="1.109375" style="348" customWidth="1"/>
    <col min="2597" max="2597" width="22.6640625" style="348" customWidth="1"/>
    <col min="2598" max="2598" width="1.21875" style="348" customWidth="1"/>
    <col min="2599" max="2600" width="11.77734375" style="348" customWidth="1"/>
    <col min="2601" max="2601" width="1.77734375" style="348" customWidth="1"/>
    <col min="2602" max="2602" width="6.88671875" style="348" customWidth="1"/>
    <col min="2603" max="2603" width="4.44140625" style="348" customWidth="1"/>
    <col min="2604" max="2604" width="3.6640625" style="348" customWidth="1"/>
    <col min="2605" max="2605" width="0.77734375" style="348" customWidth="1"/>
    <col min="2606" max="2606" width="3.33203125" style="348" customWidth="1"/>
    <col min="2607" max="2607" width="3.6640625" style="348" customWidth="1"/>
    <col min="2608" max="2608" width="3" style="348" customWidth="1"/>
    <col min="2609" max="2609" width="3.6640625" style="348" customWidth="1"/>
    <col min="2610" max="2610" width="3.109375" style="348" customWidth="1"/>
    <col min="2611" max="2611" width="1.88671875" style="348" customWidth="1"/>
    <col min="2612" max="2613" width="2.21875" style="348" customWidth="1"/>
    <col min="2614" max="2614" width="7.21875" style="348" customWidth="1"/>
    <col min="2615" max="2849" width="8.88671875" style="348"/>
    <col min="2850" max="2850" width="2.44140625" style="348" customWidth="1"/>
    <col min="2851" max="2851" width="2.33203125" style="348" customWidth="1"/>
    <col min="2852" max="2852" width="1.109375" style="348" customWidth="1"/>
    <col min="2853" max="2853" width="22.6640625" style="348" customWidth="1"/>
    <col min="2854" max="2854" width="1.21875" style="348" customWidth="1"/>
    <col min="2855" max="2856" width="11.77734375" style="348" customWidth="1"/>
    <col min="2857" max="2857" width="1.77734375" style="348" customWidth="1"/>
    <col min="2858" max="2858" width="6.88671875" style="348" customWidth="1"/>
    <col min="2859" max="2859" width="4.44140625" style="348" customWidth="1"/>
    <col min="2860" max="2860" width="3.6640625" style="348" customWidth="1"/>
    <col min="2861" max="2861" width="0.77734375" style="348" customWidth="1"/>
    <col min="2862" max="2862" width="3.33203125" style="348" customWidth="1"/>
    <col min="2863" max="2863" width="3.6640625" style="348" customWidth="1"/>
    <col min="2864" max="2864" width="3" style="348" customWidth="1"/>
    <col min="2865" max="2865" width="3.6640625" style="348" customWidth="1"/>
    <col min="2866" max="2866" width="3.109375" style="348" customWidth="1"/>
    <col min="2867" max="2867" width="1.88671875" style="348" customWidth="1"/>
    <col min="2868" max="2869" width="2.21875" style="348" customWidth="1"/>
    <col min="2870" max="2870" width="7.21875" style="348" customWidth="1"/>
    <col min="2871" max="3105" width="8.88671875" style="348"/>
    <col min="3106" max="3106" width="2.44140625" style="348" customWidth="1"/>
    <col min="3107" max="3107" width="2.33203125" style="348" customWidth="1"/>
    <col min="3108" max="3108" width="1.109375" style="348" customWidth="1"/>
    <col min="3109" max="3109" width="22.6640625" style="348" customWidth="1"/>
    <col min="3110" max="3110" width="1.21875" style="348" customWidth="1"/>
    <col min="3111" max="3112" width="11.77734375" style="348" customWidth="1"/>
    <col min="3113" max="3113" width="1.77734375" style="348" customWidth="1"/>
    <col min="3114" max="3114" width="6.88671875" style="348" customWidth="1"/>
    <col min="3115" max="3115" width="4.44140625" style="348" customWidth="1"/>
    <col min="3116" max="3116" width="3.6640625" style="348" customWidth="1"/>
    <col min="3117" max="3117" width="0.77734375" style="348" customWidth="1"/>
    <col min="3118" max="3118" width="3.33203125" style="348" customWidth="1"/>
    <col min="3119" max="3119" width="3.6640625" style="348" customWidth="1"/>
    <col min="3120" max="3120" width="3" style="348" customWidth="1"/>
    <col min="3121" max="3121" width="3.6640625" style="348" customWidth="1"/>
    <col min="3122" max="3122" width="3.109375" style="348" customWidth="1"/>
    <col min="3123" max="3123" width="1.88671875" style="348" customWidth="1"/>
    <col min="3124" max="3125" width="2.21875" style="348" customWidth="1"/>
    <col min="3126" max="3126" width="7.21875" style="348" customWidth="1"/>
    <col min="3127" max="3361" width="8.88671875" style="348"/>
    <col min="3362" max="3362" width="2.44140625" style="348" customWidth="1"/>
    <col min="3363" max="3363" width="2.33203125" style="348" customWidth="1"/>
    <col min="3364" max="3364" width="1.109375" style="348" customWidth="1"/>
    <col min="3365" max="3365" width="22.6640625" style="348" customWidth="1"/>
    <col min="3366" max="3366" width="1.21875" style="348" customWidth="1"/>
    <col min="3367" max="3368" width="11.77734375" style="348" customWidth="1"/>
    <col min="3369" max="3369" width="1.77734375" style="348" customWidth="1"/>
    <col min="3370" max="3370" width="6.88671875" style="348" customWidth="1"/>
    <col min="3371" max="3371" width="4.44140625" style="348" customWidth="1"/>
    <col min="3372" max="3372" width="3.6640625" style="348" customWidth="1"/>
    <col min="3373" max="3373" width="0.77734375" style="348" customWidth="1"/>
    <col min="3374" max="3374" width="3.33203125" style="348" customWidth="1"/>
    <col min="3375" max="3375" width="3.6640625" style="348" customWidth="1"/>
    <col min="3376" max="3376" width="3" style="348" customWidth="1"/>
    <col min="3377" max="3377" width="3.6640625" style="348" customWidth="1"/>
    <col min="3378" max="3378" width="3.109375" style="348" customWidth="1"/>
    <col min="3379" max="3379" width="1.88671875" style="348" customWidth="1"/>
    <col min="3380" max="3381" width="2.21875" style="348" customWidth="1"/>
    <col min="3382" max="3382" width="7.21875" style="348" customWidth="1"/>
    <col min="3383" max="3617" width="8.88671875" style="348"/>
    <col min="3618" max="3618" width="2.44140625" style="348" customWidth="1"/>
    <col min="3619" max="3619" width="2.33203125" style="348" customWidth="1"/>
    <col min="3620" max="3620" width="1.109375" style="348" customWidth="1"/>
    <col min="3621" max="3621" width="22.6640625" style="348" customWidth="1"/>
    <col min="3622" max="3622" width="1.21875" style="348" customWidth="1"/>
    <col min="3623" max="3624" width="11.77734375" style="348" customWidth="1"/>
    <col min="3625" max="3625" width="1.77734375" style="348" customWidth="1"/>
    <col min="3626" max="3626" width="6.88671875" style="348" customWidth="1"/>
    <col min="3627" max="3627" width="4.44140625" style="348" customWidth="1"/>
    <col min="3628" max="3628" width="3.6640625" style="348" customWidth="1"/>
    <col min="3629" max="3629" width="0.77734375" style="348" customWidth="1"/>
    <col min="3630" max="3630" width="3.33203125" style="348" customWidth="1"/>
    <col min="3631" max="3631" width="3.6640625" style="348" customWidth="1"/>
    <col min="3632" max="3632" width="3" style="348" customWidth="1"/>
    <col min="3633" max="3633" width="3.6640625" style="348" customWidth="1"/>
    <col min="3634" max="3634" width="3.109375" style="348" customWidth="1"/>
    <col min="3635" max="3635" width="1.88671875" style="348" customWidth="1"/>
    <col min="3636" max="3637" width="2.21875" style="348" customWidth="1"/>
    <col min="3638" max="3638" width="7.21875" style="348" customWidth="1"/>
    <col min="3639" max="3873" width="8.88671875" style="348"/>
    <col min="3874" max="3874" width="2.44140625" style="348" customWidth="1"/>
    <col min="3875" max="3875" width="2.33203125" style="348" customWidth="1"/>
    <col min="3876" max="3876" width="1.109375" style="348" customWidth="1"/>
    <col min="3877" max="3877" width="22.6640625" style="348" customWidth="1"/>
    <col min="3878" max="3878" width="1.21875" style="348" customWidth="1"/>
    <col min="3879" max="3880" width="11.77734375" style="348" customWidth="1"/>
    <col min="3881" max="3881" width="1.77734375" style="348" customWidth="1"/>
    <col min="3882" max="3882" width="6.88671875" style="348" customWidth="1"/>
    <col min="3883" max="3883" width="4.44140625" style="348" customWidth="1"/>
    <col min="3884" max="3884" width="3.6640625" style="348" customWidth="1"/>
    <col min="3885" max="3885" width="0.77734375" style="348" customWidth="1"/>
    <col min="3886" max="3886" width="3.33203125" style="348" customWidth="1"/>
    <col min="3887" max="3887" width="3.6640625" style="348" customWidth="1"/>
    <col min="3888" max="3888" width="3" style="348" customWidth="1"/>
    <col min="3889" max="3889" width="3.6640625" style="348" customWidth="1"/>
    <col min="3890" max="3890" width="3.109375" style="348" customWidth="1"/>
    <col min="3891" max="3891" width="1.88671875" style="348" customWidth="1"/>
    <col min="3892" max="3893" width="2.21875" style="348" customWidth="1"/>
    <col min="3894" max="3894" width="7.21875" style="348" customWidth="1"/>
    <col min="3895" max="4129" width="8.88671875" style="348"/>
    <col min="4130" max="4130" width="2.44140625" style="348" customWidth="1"/>
    <col min="4131" max="4131" width="2.33203125" style="348" customWidth="1"/>
    <col min="4132" max="4132" width="1.109375" style="348" customWidth="1"/>
    <col min="4133" max="4133" width="22.6640625" style="348" customWidth="1"/>
    <col min="4134" max="4134" width="1.21875" style="348" customWidth="1"/>
    <col min="4135" max="4136" width="11.77734375" style="348" customWidth="1"/>
    <col min="4137" max="4137" width="1.77734375" style="348" customWidth="1"/>
    <col min="4138" max="4138" width="6.88671875" style="348" customWidth="1"/>
    <col min="4139" max="4139" width="4.44140625" style="348" customWidth="1"/>
    <col min="4140" max="4140" width="3.6640625" style="348" customWidth="1"/>
    <col min="4141" max="4141" width="0.77734375" style="348" customWidth="1"/>
    <col min="4142" max="4142" width="3.33203125" style="348" customWidth="1"/>
    <col min="4143" max="4143" width="3.6640625" style="348" customWidth="1"/>
    <col min="4144" max="4144" width="3" style="348" customWidth="1"/>
    <col min="4145" max="4145" width="3.6640625" style="348" customWidth="1"/>
    <col min="4146" max="4146" width="3.109375" style="348" customWidth="1"/>
    <col min="4147" max="4147" width="1.88671875" style="348" customWidth="1"/>
    <col min="4148" max="4149" width="2.21875" style="348" customWidth="1"/>
    <col min="4150" max="4150" width="7.21875" style="348" customWidth="1"/>
    <col min="4151" max="4385" width="8.88671875" style="348"/>
    <col min="4386" max="4386" width="2.44140625" style="348" customWidth="1"/>
    <col min="4387" max="4387" width="2.33203125" style="348" customWidth="1"/>
    <col min="4388" max="4388" width="1.109375" style="348" customWidth="1"/>
    <col min="4389" max="4389" width="22.6640625" style="348" customWidth="1"/>
    <col min="4390" max="4390" width="1.21875" style="348" customWidth="1"/>
    <col min="4391" max="4392" width="11.77734375" style="348" customWidth="1"/>
    <col min="4393" max="4393" width="1.77734375" style="348" customWidth="1"/>
    <col min="4394" max="4394" width="6.88671875" style="348" customWidth="1"/>
    <col min="4395" max="4395" width="4.44140625" style="348" customWidth="1"/>
    <col min="4396" max="4396" width="3.6640625" style="348" customWidth="1"/>
    <col min="4397" max="4397" width="0.77734375" style="348" customWidth="1"/>
    <col min="4398" max="4398" width="3.33203125" style="348" customWidth="1"/>
    <col min="4399" max="4399" width="3.6640625" style="348" customWidth="1"/>
    <col min="4400" max="4400" width="3" style="348" customWidth="1"/>
    <col min="4401" max="4401" width="3.6640625" style="348" customWidth="1"/>
    <col min="4402" max="4402" width="3.109375" style="348" customWidth="1"/>
    <col min="4403" max="4403" width="1.88671875" style="348" customWidth="1"/>
    <col min="4404" max="4405" width="2.21875" style="348" customWidth="1"/>
    <col min="4406" max="4406" width="7.21875" style="348" customWidth="1"/>
    <col min="4407" max="4641" width="8.88671875" style="348"/>
    <col min="4642" max="4642" width="2.44140625" style="348" customWidth="1"/>
    <col min="4643" max="4643" width="2.33203125" style="348" customWidth="1"/>
    <col min="4644" max="4644" width="1.109375" style="348" customWidth="1"/>
    <col min="4645" max="4645" width="22.6640625" style="348" customWidth="1"/>
    <col min="4646" max="4646" width="1.21875" style="348" customWidth="1"/>
    <col min="4647" max="4648" width="11.77734375" style="348" customWidth="1"/>
    <col min="4649" max="4649" width="1.77734375" style="348" customWidth="1"/>
    <col min="4650" max="4650" width="6.88671875" style="348" customWidth="1"/>
    <col min="4651" max="4651" width="4.44140625" style="348" customWidth="1"/>
    <col min="4652" max="4652" width="3.6640625" style="348" customWidth="1"/>
    <col min="4653" max="4653" width="0.77734375" style="348" customWidth="1"/>
    <col min="4654" max="4654" width="3.33203125" style="348" customWidth="1"/>
    <col min="4655" max="4655" width="3.6640625" style="348" customWidth="1"/>
    <col min="4656" max="4656" width="3" style="348" customWidth="1"/>
    <col min="4657" max="4657" width="3.6640625" style="348" customWidth="1"/>
    <col min="4658" max="4658" width="3.109375" style="348" customWidth="1"/>
    <col min="4659" max="4659" width="1.88671875" style="348" customWidth="1"/>
    <col min="4660" max="4661" width="2.21875" style="348" customWidth="1"/>
    <col min="4662" max="4662" width="7.21875" style="348" customWidth="1"/>
    <col min="4663" max="4897" width="8.88671875" style="348"/>
    <col min="4898" max="4898" width="2.44140625" style="348" customWidth="1"/>
    <col min="4899" max="4899" width="2.33203125" style="348" customWidth="1"/>
    <col min="4900" max="4900" width="1.109375" style="348" customWidth="1"/>
    <col min="4901" max="4901" width="22.6640625" style="348" customWidth="1"/>
    <col min="4902" max="4902" width="1.21875" style="348" customWidth="1"/>
    <col min="4903" max="4904" width="11.77734375" style="348" customWidth="1"/>
    <col min="4905" max="4905" width="1.77734375" style="348" customWidth="1"/>
    <col min="4906" max="4906" width="6.88671875" style="348" customWidth="1"/>
    <col min="4907" max="4907" width="4.44140625" style="348" customWidth="1"/>
    <col min="4908" max="4908" width="3.6640625" style="348" customWidth="1"/>
    <col min="4909" max="4909" width="0.77734375" style="348" customWidth="1"/>
    <col min="4910" max="4910" width="3.33203125" style="348" customWidth="1"/>
    <col min="4911" max="4911" width="3.6640625" style="348" customWidth="1"/>
    <col min="4912" max="4912" width="3" style="348" customWidth="1"/>
    <col min="4913" max="4913" width="3.6640625" style="348" customWidth="1"/>
    <col min="4914" max="4914" width="3.109375" style="348" customWidth="1"/>
    <col min="4915" max="4915" width="1.88671875" style="348" customWidth="1"/>
    <col min="4916" max="4917" width="2.21875" style="348" customWidth="1"/>
    <col min="4918" max="4918" width="7.21875" style="348" customWidth="1"/>
    <col min="4919" max="5153" width="8.88671875" style="348"/>
    <col min="5154" max="5154" width="2.44140625" style="348" customWidth="1"/>
    <col min="5155" max="5155" width="2.33203125" style="348" customWidth="1"/>
    <col min="5156" max="5156" width="1.109375" style="348" customWidth="1"/>
    <col min="5157" max="5157" width="22.6640625" style="348" customWidth="1"/>
    <col min="5158" max="5158" width="1.21875" style="348" customWidth="1"/>
    <col min="5159" max="5160" width="11.77734375" style="348" customWidth="1"/>
    <col min="5161" max="5161" width="1.77734375" style="348" customWidth="1"/>
    <col min="5162" max="5162" width="6.88671875" style="348" customWidth="1"/>
    <col min="5163" max="5163" width="4.44140625" style="348" customWidth="1"/>
    <col min="5164" max="5164" width="3.6640625" style="348" customWidth="1"/>
    <col min="5165" max="5165" width="0.77734375" style="348" customWidth="1"/>
    <col min="5166" max="5166" width="3.33203125" style="348" customWidth="1"/>
    <col min="5167" max="5167" width="3.6640625" style="348" customWidth="1"/>
    <col min="5168" max="5168" width="3" style="348" customWidth="1"/>
    <col min="5169" max="5169" width="3.6640625" style="348" customWidth="1"/>
    <col min="5170" max="5170" width="3.109375" style="348" customWidth="1"/>
    <col min="5171" max="5171" width="1.88671875" style="348" customWidth="1"/>
    <col min="5172" max="5173" width="2.21875" style="348" customWidth="1"/>
    <col min="5174" max="5174" width="7.21875" style="348" customWidth="1"/>
    <col min="5175" max="5409" width="8.88671875" style="348"/>
    <col min="5410" max="5410" width="2.44140625" style="348" customWidth="1"/>
    <col min="5411" max="5411" width="2.33203125" style="348" customWidth="1"/>
    <col min="5412" max="5412" width="1.109375" style="348" customWidth="1"/>
    <col min="5413" max="5413" width="22.6640625" style="348" customWidth="1"/>
    <col min="5414" max="5414" width="1.21875" style="348" customWidth="1"/>
    <col min="5415" max="5416" width="11.77734375" style="348" customWidth="1"/>
    <col min="5417" max="5417" width="1.77734375" style="348" customWidth="1"/>
    <col min="5418" max="5418" width="6.88671875" style="348" customWidth="1"/>
    <col min="5419" max="5419" width="4.44140625" style="348" customWidth="1"/>
    <col min="5420" max="5420" width="3.6640625" style="348" customWidth="1"/>
    <col min="5421" max="5421" width="0.77734375" style="348" customWidth="1"/>
    <col min="5422" max="5422" width="3.33203125" style="348" customWidth="1"/>
    <col min="5423" max="5423" width="3.6640625" style="348" customWidth="1"/>
    <col min="5424" max="5424" width="3" style="348" customWidth="1"/>
    <col min="5425" max="5425" width="3.6640625" style="348" customWidth="1"/>
    <col min="5426" max="5426" width="3.109375" style="348" customWidth="1"/>
    <col min="5427" max="5427" width="1.88671875" style="348" customWidth="1"/>
    <col min="5428" max="5429" width="2.21875" style="348" customWidth="1"/>
    <col min="5430" max="5430" width="7.21875" style="348" customWidth="1"/>
    <col min="5431" max="5665" width="8.88671875" style="348"/>
    <col min="5666" max="5666" width="2.44140625" style="348" customWidth="1"/>
    <col min="5667" max="5667" width="2.33203125" style="348" customWidth="1"/>
    <col min="5668" max="5668" width="1.109375" style="348" customWidth="1"/>
    <col min="5669" max="5669" width="22.6640625" style="348" customWidth="1"/>
    <col min="5670" max="5670" width="1.21875" style="348" customWidth="1"/>
    <col min="5671" max="5672" width="11.77734375" style="348" customWidth="1"/>
    <col min="5673" max="5673" width="1.77734375" style="348" customWidth="1"/>
    <col min="5674" max="5674" width="6.88671875" style="348" customWidth="1"/>
    <col min="5675" max="5675" width="4.44140625" style="348" customWidth="1"/>
    <col min="5676" max="5676" width="3.6640625" style="348" customWidth="1"/>
    <col min="5677" max="5677" width="0.77734375" style="348" customWidth="1"/>
    <col min="5678" max="5678" width="3.33203125" style="348" customWidth="1"/>
    <col min="5679" max="5679" width="3.6640625" style="348" customWidth="1"/>
    <col min="5680" max="5680" width="3" style="348" customWidth="1"/>
    <col min="5681" max="5681" width="3.6640625" style="348" customWidth="1"/>
    <col min="5682" max="5682" width="3.109375" style="348" customWidth="1"/>
    <col min="5683" max="5683" width="1.88671875" style="348" customWidth="1"/>
    <col min="5684" max="5685" width="2.21875" style="348" customWidth="1"/>
    <col min="5686" max="5686" width="7.21875" style="348" customWidth="1"/>
    <col min="5687" max="5921" width="8.88671875" style="348"/>
    <col min="5922" max="5922" width="2.44140625" style="348" customWidth="1"/>
    <col min="5923" max="5923" width="2.33203125" style="348" customWidth="1"/>
    <col min="5924" max="5924" width="1.109375" style="348" customWidth="1"/>
    <col min="5925" max="5925" width="22.6640625" style="348" customWidth="1"/>
    <col min="5926" max="5926" width="1.21875" style="348" customWidth="1"/>
    <col min="5927" max="5928" width="11.77734375" style="348" customWidth="1"/>
    <col min="5929" max="5929" width="1.77734375" style="348" customWidth="1"/>
    <col min="5930" max="5930" width="6.88671875" style="348" customWidth="1"/>
    <col min="5931" max="5931" width="4.44140625" style="348" customWidth="1"/>
    <col min="5932" max="5932" width="3.6640625" style="348" customWidth="1"/>
    <col min="5933" max="5933" width="0.77734375" style="348" customWidth="1"/>
    <col min="5934" max="5934" width="3.33203125" style="348" customWidth="1"/>
    <col min="5935" max="5935" width="3.6640625" style="348" customWidth="1"/>
    <col min="5936" max="5936" width="3" style="348" customWidth="1"/>
    <col min="5937" max="5937" width="3.6640625" style="348" customWidth="1"/>
    <col min="5938" max="5938" width="3.109375" style="348" customWidth="1"/>
    <col min="5939" max="5939" width="1.88671875" style="348" customWidth="1"/>
    <col min="5940" max="5941" width="2.21875" style="348" customWidth="1"/>
    <col min="5942" max="5942" width="7.21875" style="348" customWidth="1"/>
    <col min="5943" max="6177" width="8.88671875" style="348"/>
    <col min="6178" max="6178" width="2.44140625" style="348" customWidth="1"/>
    <col min="6179" max="6179" width="2.33203125" style="348" customWidth="1"/>
    <col min="6180" max="6180" width="1.109375" style="348" customWidth="1"/>
    <col min="6181" max="6181" width="22.6640625" style="348" customWidth="1"/>
    <col min="6182" max="6182" width="1.21875" style="348" customWidth="1"/>
    <col min="6183" max="6184" width="11.77734375" style="348" customWidth="1"/>
    <col min="6185" max="6185" width="1.77734375" style="348" customWidth="1"/>
    <col min="6186" max="6186" width="6.88671875" style="348" customWidth="1"/>
    <col min="6187" max="6187" width="4.44140625" style="348" customWidth="1"/>
    <col min="6188" max="6188" width="3.6640625" style="348" customWidth="1"/>
    <col min="6189" max="6189" width="0.77734375" style="348" customWidth="1"/>
    <col min="6190" max="6190" width="3.33203125" style="348" customWidth="1"/>
    <col min="6191" max="6191" width="3.6640625" style="348" customWidth="1"/>
    <col min="6192" max="6192" width="3" style="348" customWidth="1"/>
    <col min="6193" max="6193" width="3.6640625" style="348" customWidth="1"/>
    <col min="6194" max="6194" width="3.109375" style="348" customWidth="1"/>
    <col min="6195" max="6195" width="1.88671875" style="348" customWidth="1"/>
    <col min="6196" max="6197" width="2.21875" style="348" customWidth="1"/>
    <col min="6198" max="6198" width="7.21875" style="348" customWidth="1"/>
    <col min="6199" max="6433" width="8.88671875" style="348"/>
    <col min="6434" max="6434" width="2.44140625" style="348" customWidth="1"/>
    <col min="6435" max="6435" width="2.33203125" style="348" customWidth="1"/>
    <col min="6436" max="6436" width="1.109375" style="348" customWidth="1"/>
    <col min="6437" max="6437" width="22.6640625" style="348" customWidth="1"/>
    <col min="6438" max="6438" width="1.21875" style="348" customWidth="1"/>
    <col min="6439" max="6440" width="11.77734375" style="348" customWidth="1"/>
    <col min="6441" max="6441" width="1.77734375" style="348" customWidth="1"/>
    <col min="6442" max="6442" width="6.88671875" style="348" customWidth="1"/>
    <col min="6443" max="6443" width="4.44140625" style="348" customWidth="1"/>
    <col min="6444" max="6444" width="3.6640625" style="348" customWidth="1"/>
    <col min="6445" max="6445" width="0.77734375" style="348" customWidth="1"/>
    <col min="6446" max="6446" width="3.33203125" style="348" customWidth="1"/>
    <col min="6447" max="6447" width="3.6640625" style="348" customWidth="1"/>
    <col min="6448" max="6448" width="3" style="348" customWidth="1"/>
    <col min="6449" max="6449" width="3.6640625" style="348" customWidth="1"/>
    <col min="6450" max="6450" width="3.109375" style="348" customWidth="1"/>
    <col min="6451" max="6451" width="1.88671875" style="348" customWidth="1"/>
    <col min="6452" max="6453" width="2.21875" style="348" customWidth="1"/>
    <col min="6454" max="6454" width="7.21875" style="348" customWidth="1"/>
    <col min="6455" max="6689" width="8.88671875" style="348"/>
    <col min="6690" max="6690" width="2.44140625" style="348" customWidth="1"/>
    <col min="6691" max="6691" width="2.33203125" style="348" customWidth="1"/>
    <col min="6692" max="6692" width="1.109375" style="348" customWidth="1"/>
    <col min="6693" max="6693" width="22.6640625" style="348" customWidth="1"/>
    <col min="6694" max="6694" width="1.21875" style="348" customWidth="1"/>
    <col min="6695" max="6696" width="11.77734375" style="348" customWidth="1"/>
    <col min="6697" max="6697" width="1.77734375" style="348" customWidth="1"/>
    <col min="6698" max="6698" width="6.88671875" style="348" customWidth="1"/>
    <col min="6699" max="6699" width="4.44140625" style="348" customWidth="1"/>
    <col min="6700" max="6700" width="3.6640625" style="348" customWidth="1"/>
    <col min="6701" max="6701" width="0.77734375" style="348" customWidth="1"/>
    <col min="6702" max="6702" width="3.33203125" style="348" customWidth="1"/>
    <col min="6703" max="6703" width="3.6640625" style="348" customWidth="1"/>
    <col min="6704" max="6704" width="3" style="348" customWidth="1"/>
    <col min="6705" max="6705" width="3.6640625" style="348" customWidth="1"/>
    <col min="6706" max="6706" width="3.109375" style="348" customWidth="1"/>
    <col min="6707" max="6707" width="1.88671875" style="348" customWidth="1"/>
    <col min="6708" max="6709" width="2.21875" style="348" customWidth="1"/>
    <col min="6710" max="6710" width="7.21875" style="348" customWidth="1"/>
    <col min="6711" max="6945" width="8.88671875" style="348"/>
    <col min="6946" max="6946" width="2.44140625" style="348" customWidth="1"/>
    <col min="6947" max="6947" width="2.33203125" style="348" customWidth="1"/>
    <col min="6948" max="6948" width="1.109375" style="348" customWidth="1"/>
    <col min="6949" max="6949" width="22.6640625" style="348" customWidth="1"/>
    <col min="6950" max="6950" width="1.21875" style="348" customWidth="1"/>
    <col min="6951" max="6952" width="11.77734375" style="348" customWidth="1"/>
    <col min="6953" max="6953" width="1.77734375" style="348" customWidth="1"/>
    <col min="6954" max="6954" width="6.88671875" style="348" customWidth="1"/>
    <col min="6955" max="6955" width="4.44140625" style="348" customWidth="1"/>
    <col min="6956" max="6956" width="3.6640625" style="348" customWidth="1"/>
    <col min="6957" max="6957" width="0.77734375" style="348" customWidth="1"/>
    <col min="6958" max="6958" width="3.33203125" style="348" customWidth="1"/>
    <col min="6959" max="6959" width="3.6640625" style="348" customWidth="1"/>
    <col min="6960" max="6960" width="3" style="348" customWidth="1"/>
    <col min="6961" max="6961" width="3.6640625" style="348" customWidth="1"/>
    <col min="6962" max="6962" width="3.109375" style="348" customWidth="1"/>
    <col min="6963" max="6963" width="1.88671875" style="348" customWidth="1"/>
    <col min="6964" max="6965" width="2.21875" style="348" customWidth="1"/>
    <col min="6966" max="6966" width="7.21875" style="348" customWidth="1"/>
    <col min="6967" max="7201" width="8.88671875" style="348"/>
    <col min="7202" max="7202" width="2.44140625" style="348" customWidth="1"/>
    <col min="7203" max="7203" width="2.33203125" style="348" customWidth="1"/>
    <col min="7204" max="7204" width="1.109375" style="348" customWidth="1"/>
    <col min="7205" max="7205" width="22.6640625" style="348" customWidth="1"/>
    <col min="7206" max="7206" width="1.21875" style="348" customWidth="1"/>
    <col min="7207" max="7208" width="11.77734375" style="348" customWidth="1"/>
    <col min="7209" max="7209" width="1.77734375" style="348" customWidth="1"/>
    <col min="7210" max="7210" width="6.88671875" style="348" customWidth="1"/>
    <col min="7211" max="7211" width="4.44140625" style="348" customWidth="1"/>
    <col min="7212" max="7212" width="3.6640625" style="348" customWidth="1"/>
    <col min="7213" max="7213" width="0.77734375" style="348" customWidth="1"/>
    <col min="7214" max="7214" width="3.33203125" style="348" customWidth="1"/>
    <col min="7215" max="7215" width="3.6640625" style="348" customWidth="1"/>
    <col min="7216" max="7216" width="3" style="348" customWidth="1"/>
    <col min="7217" max="7217" width="3.6640625" style="348" customWidth="1"/>
    <col min="7218" max="7218" width="3.109375" style="348" customWidth="1"/>
    <col min="7219" max="7219" width="1.88671875" style="348" customWidth="1"/>
    <col min="7220" max="7221" width="2.21875" style="348" customWidth="1"/>
    <col min="7222" max="7222" width="7.21875" style="348" customWidth="1"/>
    <col min="7223" max="7457" width="8.88671875" style="348"/>
    <col min="7458" max="7458" width="2.44140625" style="348" customWidth="1"/>
    <col min="7459" max="7459" width="2.33203125" style="348" customWidth="1"/>
    <col min="7460" max="7460" width="1.109375" style="348" customWidth="1"/>
    <col min="7461" max="7461" width="22.6640625" style="348" customWidth="1"/>
    <col min="7462" max="7462" width="1.21875" style="348" customWidth="1"/>
    <col min="7463" max="7464" width="11.77734375" style="348" customWidth="1"/>
    <col min="7465" max="7465" width="1.77734375" style="348" customWidth="1"/>
    <col min="7466" max="7466" width="6.88671875" style="348" customWidth="1"/>
    <col min="7467" max="7467" width="4.44140625" style="348" customWidth="1"/>
    <col min="7468" max="7468" width="3.6640625" style="348" customWidth="1"/>
    <col min="7469" max="7469" width="0.77734375" style="348" customWidth="1"/>
    <col min="7470" max="7470" width="3.33203125" style="348" customWidth="1"/>
    <col min="7471" max="7471" width="3.6640625" style="348" customWidth="1"/>
    <col min="7472" max="7472" width="3" style="348" customWidth="1"/>
    <col min="7473" max="7473" width="3.6640625" style="348" customWidth="1"/>
    <col min="7474" max="7474" width="3.109375" style="348" customWidth="1"/>
    <col min="7475" max="7475" width="1.88671875" style="348" customWidth="1"/>
    <col min="7476" max="7477" width="2.21875" style="348" customWidth="1"/>
    <col min="7478" max="7478" width="7.21875" style="348" customWidth="1"/>
    <col min="7479" max="7713" width="8.88671875" style="348"/>
    <col min="7714" max="7714" width="2.44140625" style="348" customWidth="1"/>
    <col min="7715" max="7715" width="2.33203125" style="348" customWidth="1"/>
    <col min="7716" max="7716" width="1.109375" style="348" customWidth="1"/>
    <col min="7717" max="7717" width="22.6640625" style="348" customWidth="1"/>
    <col min="7718" max="7718" width="1.21875" style="348" customWidth="1"/>
    <col min="7719" max="7720" width="11.77734375" style="348" customWidth="1"/>
    <col min="7721" max="7721" width="1.77734375" style="348" customWidth="1"/>
    <col min="7722" max="7722" width="6.88671875" style="348" customWidth="1"/>
    <col min="7723" max="7723" width="4.44140625" style="348" customWidth="1"/>
    <col min="7724" max="7724" width="3.6640625" style="348" customWidth="1"/>
    <col min="7725" max="7725" width="0.77734375" style="348" customWidth="1"/>
    <col min="7726" max="7726" width="3.33203125" style="348" customWidth="1"/>
    <col min="7727" max="7727" width="3.6640625" style="348" customWidth="1"/>
    <col min="7728" max="7728" width="3" style="348" customWidth="1"/>
    <col min="7729" max="7729" width="3.6640625" style="348" customWidth="1"/>
    <col min="7730" max="7730" width="3.109375" style="348" customWidth="1"/>
    <col min="7731" max="7731" width="1.88671875" style="348" customWidth="1"/>
    <col min="7732" max="7733" width="2.21875" style="348" customWidth="1"/>
    <col min="7734" max="7734" width="7.21875" style="348" customWidth="1"/>
    <col min="7735" max="7969" width="8.88671875" style="348"/>
    <col min="7970" max="7970" width="2.44140625" style="348" customWidth="1"/>
    <col min="7971" max="7971" width="2.33203125" style="348" customWidth="1"/>
    <col min="7972" max="7972" width="1.109375" style="348" customWidth="1"/>
    <col min="7973" max="7973" width="22.6640625" style="348" customWidth="1"/>
    <col min="7974" max="7974" width="1.21875" style="348" customWidth="1"/>
    <col min="7975" max="7976" width="11.77734375" style="348" customWidth="1"/>
    <col min="7977" max="7977" width="1.77734375" style="348" customWidth="1"/>
    <col min="7978" max="7978" width="6.88671875" style="348" customWidth="1"/>
    <col min="7979" max="7979" width="4.44140625" style="348" customWidth="1"/>
    <col min="7980" max="7980" width="3.6640625" style="348" customWidth="1"/>
    <col min="7981" max="7981" width="0.77734375" style="348" customWidth="1"/>
    <col min="7982" max="7982" width="3.33203125" style="348" customWidth="1"/>
    <col min="7983" max="7983" width="3.6640625" style="348" customWidth="1"/>
    <col min="7984" max="7984" width="3" style="348" customWidth="1"/>
    <col min="7985" max="7985" width="3.6640625" style="348" customWidth="1"/>
    <col min="7986" max="7986" width="3.109375" style="348" customWidth="1"/>
    <col min="7987" max="7987" width="1.88671875" style="348" customWidth="1"/>
    <col min="7988" max="7989" width="2.21875" style="348" customWidth="1"/>
    <col min="7990" max="7990" width="7.21875" style="348" customWidth="1"/>
    <col min="7991" max="8225" width="8.88671875" style="348"/>
    <col min="8226" max="8226" width="2.44140625" style="348" customWidth="1"/>
    <col min="8227" max="8227" width="2.33203125" style="348" customWidth="1"/>
    <col min="8228" max="8228" width="1.109375" style="348" customWidth="1"/>
    <col min="8229" max="8229" width="22.6640625" style="348" customWidth="1"/>
    <col min="8230" max="8230" width="1.21875" style="348" customWidth="1"/>
    <col min="8231" max="8232" width="11.77734375" style="348" customWidth="1"/>
    <col min="8233" max="8233" width="1.77734375" style="348" customWidth="1"/>
    <col min="8234" max="8234" width="6.88671875" style="348" customWidth="1"/>
    <col min="8235" max="8235" width="4.44140625" style="348" customWidth="1"/>
    <col min="8236" max="8236" width="3.6640625" style="348" customWidth="1"/>
    <col min="8237" max="8237" width="0.77734375" style="348" customWidth="1"/>
    <col min="8238" max="8238" width="3.33203125" style="348" customWidth="1"/>
    <col min="8239" max="8239" width="3.6640625" style="348" customWidth="1"/>
    <col min="8240" max="8240" width="3" style="348" customWidth="1"/>
    <col min="8241" max="8241" width="3.6640625" style="348" customWidth="1"/>
    <col min="8242" max="8242" width="3.109375" style="348" customWidth="1"/>
    <col min="8243" max="8243" width="1.88671875" style="348" customWidth="1"/>
    <col min="8244" max="8245" width="2.21875" style="348" customWidth="1"/>
    <col min="8246" max="8246" width="7.21875" style="348" customWidth="1"/>
    <col min="8247" max="8481" width="8.88671875" style="348"/>
    <col min="8482" max="8482" width="2.44140625" style="348" customWidth="1"/>
    <col min="8483" max="8483" width="2.33203125" style="348" customWidth="1"/>
    <col min="8484" max="8484" width="1.109375" style="348" customWidth="1"/>
    <col min="8485" max="8485" width="22.6640625" style="348" customWidth="1"/>
    <col min="8486" max="8486" width="1.21875" style="348" customWidth="1"/>
    <col min="8487" max="8488" width="11.77734375" style="348" customWidth="1"/>
    <col min="8489" max="8489" width="1.77734375" style="348" customWidth="1"/>
    <col min="8490" max="8490" width="6.88671875" style="348" customWidth="1"/>
    <col min="8491" max="8491" width="4.44140625" style="348" customWidth="1"/>
    <col min="8492" max="8492" width="3.6640625" style="348" customWidth="1"/>
    <col min="8493" max="8493" width="0.77734375" style="348" customWidth="1"/>
    <col min="8494" max="8494" width="3.33203125" style="348" customWidth="1"/>
    <col min="8495" max="8495" width="3.6640625" style="348" customWidth="1"/>
    <col min="8496" max="8496" width="3" style="348" customWidth="1"/>
    <col min="8497" max="8497" width="3.6640625" style="348" customWidth="1"/>
    <col min="8498" max="8498" width="3.109375" style="348" customWidth="1"/>
    <col min="8499" max="8499" width="1.88671875" style="348" customWidth="1"/>
    <col min="8500" max="8501" width="2.21875" style="348" customWidth="1"/>
    <col min="8502" max="8502" width="7.21875" style="348" customWidth="1"/>
    <col min="8503" max="8737" width="8.88671875" style="348"/>
    <col min="8738" max="8738" width="2.44140625" style="348" customWidth="1"/>
    <col min="8739" max="8739" width="2.33203125" style="348" customWidth="1"/>
    <col min="8740" max="8740" width="1.109375" style="348" customWidth="1"/>
    <col min="8741" max="8741" width="22.6640625" style="348" customWidth="1"/>
    <col min="8742" max="8742" width="1.21875" style="348" customWidth="1"/>
    <col min="8743" max="8744" width="11.77734375" style="348" customWidth="1"/>
    <col min="8745" max="8745" width="1.77734375" style="348" customWidth="1"/>
    <col min="8746" max="8746" width="6.88671875" style="348" customWidth="1"/>
    <col min="8747" max="8747" width="4.44140625" style="348" customWidth="1"/>
    <col min="8748" max="8748" width="3.6640625" style="348" customWidth="1"/>
    <col min="8749" max="8749" width="0.77734375" style="348" customWidth="1"/>
    <col min="8750" max="8750" width="3.33203125" style="348" customWidth="1"/>
    <col min="8751" max="8751" width="3.6640625" style="348" customWidth="1"/>
    <col min="8752" max="8752" width="3" style="348" customWidth="1"/>
    <col min="8753" max="8753" width="3.6640625" style="348" customWidth="1"/>
    <col min="8754" max="8754" width="3.109375" style="348" customWidth="1"/>
    <col min="8755" max="8755" width="1.88671875" style="348" customWidth="1"/>
    <col min="8756" max="8757" width="2.21875" style="348" customWidth="1"/>
    <col min="8758" max="8758" width="7.21875" style="348" customWidth="1"/>
    <col min="8759" max="8993" width="8.88671875" style="348"/>
    <col min="8994" max="8994" width="2.44140625" style="348" customWidth="1"/>
    <col min="8995" max="8995" width="2.33203125" style="348" customWidth="1"/>
    <col min="8996" max="8996" width="1.109375" style="348" customWidth="1"/>
    <col min="8997" max="8997" width="22.6640625" style="348" customWidth="1"/>
    <col min="8998" max="8998" width="1.21875" style="348" customWidth="1"/>
    <col min="8999" max="9000" width="11.77734375" style="348" customWidth="1"/>
    <col min="9001" max="9001" width="1.77734375" style="348" customWidth="1"/>
    <col min="9002" max="9002" width="6.88671875" style="348" customWidth="1"/>
    <col min="9003" max="9003" width="4.44140625" style="348" customWidth="1"/>
    <col min="9004" max="9004" width="3.6640625" style="348" customWidth="1"/>
    <col min="9005" max="9005" width="0.77734375" style="348" customWidth="1"/>
    <col min="9006" max="9006" width="3.33203125" style="348" customWidth="1"/>
    <col min="9007" max="9007" width="3.6640625" style="348" customWidth="1"/>
    <col min="9008" max="9008" width="3" style="348" customWidth="1"/>
    <col min="9009" max="9009" width="3.6640625" style="348" customWidth="1"/>
    <col min="9010" max="9010" width="3.109375" style="348" customWidth="1"/>
    <col min="9011" max="9011" width="1.88671875" style="348" customWidth="1"/>
    <col min="9012" max="9013" width="2.21875" style="348" customWidth="1"/>
    <col min="9014" max="9014" width="7.21875" style="348" customWidth="1"/>
    <col min="9015" max="9249" width="8.88671875" style="348"/>
    <col min="9250" max="9250" width="2.44140625" style="348" customWidth="1"/>
    <col min="9251" max="9251" width="2.33203125" style="348" customWidth="1"/>
    <col min="9252" max="9252" width="1.109375" style="348" customWidth="1"/>
    <col min="9253" max="9253" width="22.6640625" style="348" customWidth="1"/>
    <col min="9254" max="9254" width="1.21875" style="348" customWidth="1"/>
    <col min="9255" max="9256" width="11.77734375" style="348" customWidth="1"/>
    <col min="9257" max="9257" width="1.77734375" style="348" customWidth="1"/>
    <col min="9258" max="9258" width="6.88671875" style="348" customWidth="1"/>
    <col min="9259" max="9259" width="4.44140625" style="348" customWidth="1"/>
    <col min="9260" max="9260" width="3.6640625" style="348" customWidth="1"/>
    <col min="9261" max="9261" width="0.77734375" style="348" customWidth="1"/>
    <col min="9262" max="9262" width="3.33203125" style="348" customWidth="1"/>
    <col min="9263" max="9263" width="3.6640625" style="348" customWidth="1"/>
    <col min="9264" max="9264" width="3" style="348" customWidth="1"/>
    <col min="9265" max="9265" width="3.6640625" style="348" customWidth="1"/>
    <col min="9266" max="9266" width="3.109375" style="348" customWidth="1"/>
    <col min="9267" max="9267" width="1.88671875" style="348" customWidth="1"/>
    <col min="9268" max="9269" width="2.21875" style="348" customWidth="1"/>
    <col min="9270" max="9270" width="7.21875" style="348" customWidth="1"/>
    <col min="9271" max="9505" width="8.88671875" style="348"/>
    <col min="9506" max="9506" width="2.44140625" style="348" customWidth="1"/>
    <col min="9507" max="9507" width="2.33203125" style="348" customWidth="1"/>
    <col min="9508" max="9508" width="1.109375" style="348" customWidth="1"/>
    <col min="9509" max="9509" width="22.6640625" style="348" customWidth="1"/>
    <col min="9510" max="9510" width="1.21875" style="348" customWidth="1"/>
    <col min="9511" max="9512" width="11.77734375" style="348" customWidth="1"/>
    <col min="9513" max="9513" width="1.77734375" style="348" customWidth="1"/>
    <col min="9514" max="9514" width="6.88671875" style="348" customWidth="1"/>
    <col min="9515" max="9515" width="4.44140625" style="348" customWidth="1"/>
    <col min="9516" max="9516" width="3.6640625" style="348" customWidth="1"/>
    <col min="9517" max="9517" width="0.77734375" style="348" customWidth="1"/>
    <col min="9518" max="9518" width="3.33203125" style="348" customWidth="1"/>
    <col min="9519" max="9519" width="3.6640625" style="348" customWidth="1"/>
    <col min="9520" max="9520" width="3" style="348" customWidth="1"/>
    <col min="9521" max="9521" width="3.6640625" style="348" customWidth="1"/>
    <col min="9522" max="9522" width="3.109375" style="348" customWidth="1"/>
    <col min="9523" max="9523" width="1.88671875" style="348" customWidth="1"/>
    <col min="9524" max="9525" width="2.21875" style="348" customWidth="1"/>
    <col min="9526" max="9526" width="7.21875" style="348" customWidth="1"/>
    <col min="9527" max="9761" width="8.88671875" style="348"/>
    <col min="9762" max="9762" width="2.44140625" style="348" customWidth="1"/>
    <col min="9763" max="9763" width="2.33203125" style="348" customWidth="1"/>
    <col min="9764" max="9764" width="1.109375" style="348" customWidth="1"/>
    <col min="9765" max="9765" width="22.6640625" style="348" customWidth="1"/>
    <col min="9766" max="9766" width="1.21875" style="348" customWidth="1"/>
    <col min="9767" max="9768" width="11.77734375" style="348" customWidth="1"/>
    <col min="9769" max="9769" width="1.77734375" style="348" customWidth="1"/>
    <col min="9770" max="9770" width="6.88671875" style="348" customWidth="1"/>
    <col min="9771" max="9771" width="4.44140625" style="348" customWidth="1"/>
    <col min="9772" max="9772" width="3.6640625" style="348" customWidth="1"/>
    <col min="9773" max="9773" width="0.77734375" style="348" customWidth="1"/>
    <col min="9774" max="9774" width="3.33203125" style="348" customWidth="1"/>
    <col min="9775" max="9775" width="3.6640625" style="348" customWidth="1"/>
    <col min="9776" max="9776" width="3" style="348" customWidth="1"/>
    <col min="9777" max="9777" width="3.6640625" style="348" customWidth="1"/>
    <col min="9778" max="9778" width="3.109375" style="348" customWidth="1"/>
    <col min="9779" max="9779" width="1.88671875" style="348" customWidth="1"/>
    <col min="9780" max="9781" width="2.21875" style="348" customWidth="1"/>
    <col min="9782" max="9782" width="7.21875" style="348" customWidth="1"/>
    <col min="9783" max="10017" width="8.88671875" style="348"/>
    <col min="10018" max="10018" width="2.44140625" style="348" customWidth="1"/>
    <col min="10019" max="10019" width="2.33203125" style="348" customWidth="1"/>
    <col min="10020" max="10020" width="1.109375" style="348" customWidth="1"/>
    <col min="10021" max="10021" width="22.6640625" style="348" customWidth="1"/>
    <col min="10022" max="10022" width="1.21875" style="348" customWidth="1"/>
    <col min="10023" max="10024" width="11.77734375" style="348" customWidth="1"/>
    <col min="10025" max="10025" width="1.77734375" style="348" customWidth="1"/>
    <col min="10026" max="10026" width="6.88671875" style="348" customWidth="1"/>
    <col min="10027" max="10027" width="4.44140625" style="348" customWidth="1"/>
    <col min="10028" max="10028" width="3.6640625" style="348" customWidth="1"/>
    <col min="10029" max="10029" width="0.77734375" style="348" customWidth="1"/>
    <col min="10030" max="10030" width="3.33203125" style="348" customWidth="1"/>
    <col min="10031" max="10031" width="3.6640625" style="348" customWidth="1"/>
    <col min="10032" max="10032" width="3" style="348" customWidth="1"/>
    <col min="10033" max="10033" width="3.6640625" style="348" customWidth="1"/>
    <col min="10034" max="10034" width="3.109375" style="348" customWidth="1"/>
    <col min="10035" max="10035" width="1.88671875" style="348" customWidth="1"/>
    <col min="10036" max="10037" width="2.21875" style="348" customWidth="1"/>
    <col min="10038" max="10038" width="7.21875" style="348" customWidth="1"/>
    <col min="10039" max="10273" width="8.88671875" style="348"/>
    <col min="10274" max="10274" width="2.44140625" style="348" customWidth="1"/>
    <col min="10275" max="10275" width="2.33203125" style="348" customWidth="1"/>
    <col min="10276" max="10276" width="1.109375" style="348" customWidth="1"/>
    <col min="10277" max="10277" width="22.6640625" style="348" customWidth="1"/>
    <col min="10278" max="10278" width="1.21875" style="348" customWidth="1"/>
    <col min="10279" max="10280" width="11.77734375" style="348" customWidth="1"/>
    <col min="10281" max="10281" width="1.77734375" style="348" customWidth="1"/>
    <col min="10282" max="10282" width="6.88671875" style="348" customWidth="1"/>
    <col min="10283" max="10283" width="4.44140625" style="348" customWidth="1"/>
    <col min="10284" max="10284" width="3.6640625" style="348" customWidth="1"/>
    <col min="10285" max="10285" width="0.77734375" style="348" customWidth="1"/>
    <col min="10286" max="10286" width="3.33203125" style="348" customWidth="1"/>
    <col min="10287" max="10287" width="3.6640625" style="348" customWidth="1"/>
    <col min="10288" max="10288" width="3" style="348" customWidth="1"/>
    <col min="10289" max="10289" width="3.6640625" style="348" customWidth="1"/>
    <col min="10290" max="10290" width="3.109375" style="348" customWidth="1"/>
    <col min="10291" max="10291" width="1.88671875" style="348" customWidth="1"/>
    <col min="10292" max="10293" width="2.21875" style="348" customWidth="1"/>
    <col min="10294" max="10294" width="7.21875" style="348" customWidth="1"/>
    <col min="10295" max="10529" width="8.88671875" style="348"/>
    <col min="10530" max="10530" width="2.44140625" style="348" customWidth="1"/>
    <col min="10531" max="10531" width="2.33203125" style="348" customWidth="1"/>
    <col min="10532" max="10532" width="1.109375" style="348" customWidth="1"/>
    <col min="10533" max="10533" width="22.6640625" style="348" customWidth="1"/>
    <col min="10534" max="10534" width="1.21875" style="348" customWidth="1"/>
    <col min="10535" max="10536" width="11.77734375" style="348" customWidth="1"/>
    <col min="10537" max="10537" width="1.77734375" style="348" customWidth="1"/>
    <col min="10538" max="10538" width="6.88671875" style="348" customWidth="1"/>
    <col min="10539" max="10539" width="4.44140625" style="348" customWidth="1"/>
    <col min="10540" max="10540" width="3.6640625" style="348" customWidth="1"/>
    <col min="10541" max="10541" width="0.77734375" style="348" customWidth="1"/>
    <col min="10542" max="10542" width="3.33203125" style="348" customWidth="1"/>
    <col min="10543" max="10543" width="3.6640625" style="348" customWidth="1"/>
    <col min="10544" max="10544" width="3" style="348" customWidth="1"/>
    <col min="10545" max="10545" width="3.6640625" style="348" customWidth="1"/>
    <col min="10546" max="10546" width="3.109375" style="348" customWidth="1"/>
    <col min="10547" max="10547" width="1.88671875" style="348" customWidth="1"/>
    <col min="10548" max="10549" width="2.21875" style="348" customWidth="1"/>
    <col min="10550" max="10550" width="7.21875" style="348" customWidth="1"/>
    <col min="10551" max="10785" width="8.88671875" style="348"/>
    <col min="10786" max="10786" width="2.44140625" style="348" customWidth="1"/>
    <col min="10787" max="10787" width="2.33203125" style="348" customWidth="1"/>
    <col min="10788" max="10788" width="1.109375" style="348" customWidth="1"/>
    <col min="10789" max="10789" width="22.6640625" style="348" customWidth="1"/>
    <col min="10790" max="10790" width="1.21875" style="348" customWidth="1"/>
    <col min="10791" max="10792" width="11.77734375" style="348" customWidth="1"/>
    <col min="10793" max="10793" width="1.77734375" style="348" customWidth="1"/>
    <col min="10794" max="10794" width="6.88671875" style="348" customWidth="1"/>
    <col min="10795" max="10795" width="4.44140625" style="348" customWidth="1"/>
    <col min="10796" max="10796" width="3.6640625" style="348" customWidth="1"/>
    <col min="10797" max="10797" width="0.77734375" style="348" customWidth="1"/>
    <col min="10798" max="10798" width="3.33203125" style="348" customWidth="1"/>
    <col min="10799" max="10799" width="3.6640625" style="348" customWidth="1"/>
    <col min="10800" max="10800" width="3" style="348" customWidth="1"/>
    <col min="10801" max="10801" width="3.6640625" style="348" customWidth="1"/>
    <col min="10802" max="10802" width="3.109375" style="348" customWidth="1"/>
    <col min="10803" max="10803" width="1.88671875" style="348" customWidth="1"/>
    <col min="10804" max="10805" width="2.21875" style="348" customWidth="1"/>
    <col min="10806" max="10806" width="7.21875" style="348" customWidth="1"/>
    <col min="10807" max="11041" width="8.88671875" style="348"/>
    <col min="11042" max="11042" width="2.44140625" style="348" customWidth="1"/>
    <col min="11043" max="11043" width="2.33203125" style="348" customWidth="1"/>
    <col min="11044" max="11044" width="1.109375" style="348" customWidth="1"/>
    <col min="11045" max="11045" width="22.6640625" style="348" customWidth="1"/>
    <col min="11046" max="11046" width="1.21875" style="348" customWidth="1"/>
    <col min="11047" max="11048" width="11.77734375" style="348" customWidth="1"/>
    <col min="11049" max="11049" width="1.77734375" style="348" customWidth="1"/>
    <col min="11050" max="11050" width="6.88671875" style="348" customWidth="1"/>
    <col min="11051" max="11051" width="4.44140625" style="348" customWidth="1"/>
    <col min="11052" max="11052" width="3.6640625" style="348" customWidth="1"/>
    <col min="11053" max="11053" width="0.77734375" style="348" customWidth="1"/>
    <col min="11054" max="11054" width="3.33203125" style="348" customWidth="1"/>
    <col min="11055" max="11055" width="3.6640625" style="348" customWidth="1"/>
    <col min="11056" max="11056" width="3" style="348" customWidth="1"/>
    <col min="11057" max="11057" width="3.6640625" style="348" customWidth="1"/>
    <col min="11058" max="11058" width="3.109375" style="348" customWidth="1"/>
    <col min="11059" max="11059" width="1.88671875" style="348" customWidth="1"/>
    <col min="11060" max="11061" width="2.21875" style="348" customWidth="1"/>
    <col min="11062" max="11062" width="7.21875" style="348" customWidth="1"/>
    <col min="11063" max="11297" width="8.88671875" style="348"/>
    <col min="11298" max="11298" width="2.44140625" style="348" customWidth="1"/>
    <col min="11299" max="11299" width="2.33203125" style="348" customWidth="1"/>
    <col min="11300" max="11300" width="1.109375" style="348" customWidth="1"/>
    <col min="11301" max="11301" width="22.6640625" style="348" customWidth="1"/>
    <col min="11302" max="11302" width="1.21875" style="348" customWidth="1"/>
    <col min="11303" max="11304" width="11.77734375" style="348" customWidth="1"/>
    <col min="11305" max="11305" width="1.77734375" style="348" customWidth="1"/>
    <col min="11306" max="11306" width="6.88671875" style="348" customWidth="1"/>
    <col min="11307" max="11307" width="4.44140625" style="348" customWidth="1"/>
    <col min="11308" max="11308" width="3.6640625" style="348" customWidth="1"/>
    <col min="11309" max="11309" width="0.77734375" style="348" customWidth="1"/>
    <col min="11310" max="11310" width="3.33203125" style="348" customWidth="1"/>
    <col min="11311" max="11311" width="3.6640625" style="348" customWidth="1"/>
    <col min="11312" max="11312" width="3" style="348" customWidth="1"/>
    <col min="11313" max="11313" width="3.6640625" style="348" customWidth="1"/>
    <col min="11314" max="11314" width="3.109375" style="348" customWidth="1"/>
    <col min="11315" max="11315" width="1.88671875" style="348" customWidth="1"/>
    <col min="11316" max="11317" width="2.21875" style="348" customWidth="1"/>
    <col min="11318" max="11318" width="7.21875" style="348" customWidth="1"/>
    <col min="11319" max="11553" width="8.88671875" style="348"/>
    <col min="11554" max="11554" width="2.44140625" style="348" customWidth="1"/>
    <col min="11555" max="11555" width="2.33203125" style="348" customWidth="1"/>
    <col min="11556" max="11556" width="1.109375" style="348" customWidth="1"/>
    <col min="11557" max="11557" width="22.6640625" style="348" customWidth="1"/>
    <col min="11558" max="11558" width="1.21875" style="348" customWidth="1"/>
    <col min="11559" max="11560" width="11.77734375" style="348" customWidth="1"/>
    <col min="11561" max="11561" width="1.77734375" style="348" customWidth="1"/>
    <col min="11562" max="11562" width="6.88671875" style="348" customWidth="1"/>
    <col min="11563" max="11563" width="4.44140625" style="348" customWidth="1"/>
    <col min="11564" max="11564" width="3.6640625" style="348" customWidth="1"/>
    <col min="11565" max="11565" width="0.77734375" style="348" customWidth="1"/>
    <col min="11566" max="11566" width="3.33203125" style="348" customWidth="1"/>
    <col min="11567" max="11567" width="3.6640625" style="348" customWidth="1"/>
    <col min="11568" max="11568" width="3" style="348" customWidth="1"/>
    <col min="11569" max="11569" width="3.6640625" style="348" customWidth="1"/>
    <col min="11570" max="11570" width="3.109375" style="348" customWidth="1"/>
    <col min="11571" max="11571" width="1.88671875" style="348" customWidth="1"/>
    <col min="11572" max="11573" width="2.21875" style="348" customWidth="1"/>
    <col min="11574" max="11574" width="7.21875" style="348" customWidth="1"/>
    <col min="11575" max="11809" width="8.88671875" style="348"/>
    <col min="11810" max="11810" width="2.44140625" style="348" customWidth="1"/>
    <col min="11811" max="11811" width="2.33203125" style="348" customWidth="1"/>
    <col min="11812" max="11812" width="1.109375" style="348" customWidth="1"/>
    <col min="11813" max="11813" width="22.6640625" style="348" customWidth="1"/>
    <col min="11814" max="11814" width="1.21875" style="348" customWidth="1"/>
    <col min="11815" max="11816" width="11.77734375" style="348" customWidth="1"/>
    <col min="11817" max="11817" width="1.77734375" style="348" customWidth="1"/>
    <col min="11818" max="11818" width="6.88671875" style="348" customWidth="1"/>
    <col min="11819" max="11819" width="4.44140625" style="348" customWidth="1"/>
    <col min="11820" max="11820" width="3.6640625" style="348" customWidth="1"/>
    <col min="11821" max="11821" width="0.77734375" style="348" customWidth="1"/>
    <col min="11822" max="11822" width="3.33203125" style="348" customWidth="1"/>
    <col min="11823" max="11823" width="3.6640625" style="348" customWidth="1"/>
    <col min="11824" max="11824" width="3" style="348" customWidth="1"/>
    <col min="11825" max="11825" width="3.6640625" style="348" customWidth="1"/>
    <col min="11826" max="11826" width="3.109375" style="348" customWidth="1"/>
    <col min="11827" max="11827" width="1.88671875" style="348" customWidth="1"/>
    <col min="11828" max="11829" width="2.21875" style="348" customWidth="1"/>
    <col min="11830" max="11830" width="7.21875" style="348" customWidth="1"/>
    <col min="11831" max="12065" width="8.88671875" style="348"/>
    <col min="12066" max="12066" width="2.44140625" style="348" customWidth="1"/>
    <col min="12067" max="12067" width="2.33203125" style="348" customWidth="1"/>
    <col min="12068" max="12068" width="1.109375" style="348" customWidth="1"/>
    <col min="12069" max="12069" width="22.6640625" style="348" customWidth="1"/>
    <col min="12070" max="12070" width="1.21875" style="348" customWidth="1"/>
    <col min="12071" max="12072" width="11.77734375" style="348" customWidth="1"/>
    <col min="12073" max="12073" width="1.77734375" style="348" customWidth="1"/>
    <col min="12074" max="12074" width="6.88671875" style="348" customWidth="1"/>
    <col min="12075" max="12075" width="4.44140625" style="348" customWidth="1"/>
    <col min="12076" max="12076" width="3.6640625" style="348" customWidth="1"/>
    <col min="12077" max="12077" width="0.77734375" style="348" customWidth="1"/>
    <col min="12078" max="12078" width="3.33203125" style="348" customWidth="1"/>
    <col min="12079" max="12079" width="3.6640625" style="348" customWidth="1"/>
    <col min="12080" max="12080" width="3" style="348" customWidth="1"/>
    <col min="12081" max="12081" width="3.6640625" style="348" customWidth="1"/>
    <col min="12082" max="12082" width="3.109375" style="348" customWidth="1"/>
    <col min="12083" max="12083" width="1.88671875" style="348" customWidth="1"/>
    <col min="12084" max="12085" width="2.21875" style="348" customWidth="1"/>
    <col min="12086" max="12086" width="7.21875" style="348" customWidth="1"/>
    <col min="12087" max="12321" width="8.88671875" style="348"/>
    <col min="12322" max="12322" width="2.44140625" style="348" customWidth="1"/>
    <col min="12323" max="12323" width="2.33203125" style="348" customWidth="1"/>
    <col min="12324" max="12324" width="1.109375" style="348" customWidth="1"/>
    <col min="12325" max="12325" width="22.6640625" style="348" customWidth="1"/>
    <col min="12326" max="12326" width="1.21875" style="348" customWidth="1"/>
    <col min="12327" max="12328" width="11.77734375" style="348" customWidth="1"/>
    <col min="12329" max="12329" width="1.77734375" style="348" customWidth="1"/>
    <col min="12330" max="12330" width="6.88671875" style="348" customWidth="1"/>
    <col min="12331" max="12331" width="4.44140625" style="348" customWidth="1"/>
    <col min="12332" max="12332" width="3.6640625" style="348" customWidth="1"/>
    <col min="12333" max="12333" width="0.77734375" style="348" customWidth="1"/>
    <col min="12334" max="12334" width="3.33203125" style="348" customWidth="1"/>
    <col min="12335" max="12335" width="3.6640625" style="348" customWidth="1"/>
    <col min="12336" max="12336" width="3" style="348" customWidth="1"/>
    <col min="12337" max="12337" width="3.6640625" style="348" customWidth="1"/>
    <col min="12338" max="12338" width="3.109375" style="348" customWidth="1"/>
    <col min="12339" max="12339" width="1.88671875" style="348" customWidth="1"/>
    <col min="12340" max="12341" width="2.21875" style="348" customWidth="1"/>
    <col min="12342" max="12342" width="7.21875" style="348" customWidth="1"/>
    <col min="12343" max="12577" width="8.88671875" style="348"/>
    <col min="12578" max="12578" width="2.44140625" style="348" customWidth="1"/>
    <col min="12579" max="12579" width="2.33203125" style="348" customWidth="1"/>
    <col min="12580" max="12580" width="1.109375" style="348" customWidth="1"/>
    <col min="12581" max="12581" width="22.6640625" style="348" customWidth="1"/>
    <col min="12582" max="12582" width="1.21875" style="348" customWidth="1"/>
    <col min="12583" max="12584" width="11.77734375" style="348" customWidth="1"/>
    <col min="12585" max="12585" width="1.77734375" style="348" customWidth="1"/>
    <col min="12586" max="12586" width="6.88671875" style="348" customWidth="1"/>
    <col min="12587" max="12587" width="4.44140625" style="348" customWidth="1"/>
    <col min="12588" max="12588" width="3.6640625" style="348" customWidth="1"/>
    <col min="12589" max="12589" width="0.77734375" style="348" customWidth="1"/>
    <col min="12590" max="12590" width="3.33203125" style="348" customWidth="1"/>
    <col min="12591" max="12591" width="3.6640625" style="348" customWidth="1"/>
    <col min="12592" max="12592" width="3" style="348" customWidth="1"/>
    <col min="12593" max="12593" width="3.6640625" style="348" customWidth="1"/>
    <col min="12594" max="12594" width="3.109375" style="348" customWidth="1"/>
    <col min="12595" max="12595" width="1.88671875" style="348" customWidth="1"/>
    <col min="12596" max="12597" width="2.21875" style="348" customWidth="1"/>
    <col min="12598" max="12598" width="7.21875" style="348" customWidth="1"/>
    <col min="12599" max="12833" width="8.88671875" style="348"/>
    <col min="12834" max="12834" width="2.44140625" style="348" customWidth="1"/>
    <col min="12835" max="12835" width="2.33203125" style="348" customWidth="1"/>
    <col min="12836" max="12836" width="1.109375" style="348" customWidth="1"/>
    <col min="12837" max="12837" width="22.6640625" style="348" customWidth="1"/>
    <col min="12838" max="12838" width="1.21875" style="348" customWidth="1"/>
    <col min="12839" max="12840" width="11.77734375" style="348" customWidth="1"/>
    <col min="12841" max="12841" width="1.77734375" style="348" customWidth="1"/>
    <col min="12842" max="12842" width="6.88671875" style="348" customWidth="1"/>
    <col min="12843" max="12843" width="4.44140625" style="348" customWidth="1"/>
    <col min="12844" max="12844" width="3.6640625" style="348" customWidth="1"/>
    <col min="12845" max="12845" width="0.77734375" style="348" customWidth="1"/>
    <col min="12846" max="12846" width="3.33203125" style="348" customWidth="1"/>
    <col min="12847" max="12847" width="3.6640625" style="348" customWidth="1"/>
    <col min="12848" max="12848" width="3" style="348" customWidth="1"/>
    <col min="12849" max="12849" width="3.6640625" style="348" customWidth="1"/>
    <col min="12850" max="12850" width="3.109375" style="348" customWidth="1"/>
    <col min="12851" max="12851" width="1.88671875" style="348" customWidth="1"/>
    <col min="12852" max="12853" width="2.21875" style="348" customWidth="1"/>
    <col min="12854" max="12854" width="7.21875" style="348" customWidth="1"/>
    <col min="12855" max="13089" width="8.88671875" style="348"/>
    <col min="13090" max="13090" width="2.44140625" style="348" customWidth="1"/>
    <col min="13091" max="13091" width="2.33203125" style="348" customWidth="1"/>
    <col min="13092" max="13092" width="1.109375" style="348" customWidth="1"/>
    <col min="13093" max="13093" width="22.6640625" style="348" customWidth="1"/>
    <col min="13094" max="13094" width="1.21875" style="348" customWidth="1"/>
    <col min="13095" max="13096" width="11.77734375" style="348" customWidth="1"/>
    <col min="13097" max="13097" width="1.77734375" style="348" customWidth="1"/>
    <col min="13098" max="13098" width="6.88671875" style="348" customWidth="1"/>
    <col min="13099" max="13099" width="4.44140625" style="348" customWidth="1"/>
    <col min="13100" max="13100" width="3.6640625" style="348" customWidth="1"/>
    <col min="13101" max="13101" width="0.77734375" style="348" customWidth="1"/>
    <col min="13102" max="13102" width="3.33203125" style="348" customWidth="1"/>
    <col min="13103" max="13103" width="3.6640625" style="348" customWidth="1"/>
    <col min="13104" max="13104" width="3" style="348" customWidth="1"/>
    <col min="13105" max="13105" width="3.6640625" style="348" customWidth="1"/>
    <col min="13106" max="13106" width="3.109375" style="348" customWidth="1"/>
    <col min="13107" max="13107" width="1.88671875" style="348" customWidth="1"/>
    <col min="13108" max="13109" width="2.21875" style="348" customWidth="1"/>
    <col min="13110" max="13110" width="7.21875" style="348" customWidth="1"/>
    <col min="13111" max="13345" width="8.88671875" style="348"/>
    <col min="13346" max="13346" width="2.44140625" style="348" customWidth="1"/>
    <col min="13347" max="13347" width="2.33203125" style="348" customWidth="1"/>
    <col min="13348" max="13348" width="1.109375" style="348" customWidth="1"/>
    <col min="13349" max="13349" width="22.6640625" style="348" customWidth="1"/>
    <col min="13350" max="13350" width="1.21875" style="348" customWidth="1"/>
    <col min="13351" max="13352" width="11.77734375" style="348" customWidth="1"/>
    <col min="13353" max="13353" width="1.77734375" style="348" customWidth="1"/>
    <col min="13354" max="13354" width="6.88671875" style="348" customWidth="1"/>
    <col min="13355" max="13355" width="4.44140625" style="348" customWidth="1"/>
    <col min="13356" max="13356" width="3.6640625" style="348" customWidth="1"/>
    <col min="13357" max="13357" width="0.77734375" style="348" customWidth="1"/>
    <col min="13358" max="13358" width="3.33203125" style="348" customWidth="1"/>
    <col min="13359" max="13359" width="3.6640625" style="348" customWidth="1"/>
    <col min="13360" max="13360" width="3" style="348" customWidth="1"/>
    <col min="13361" max="13361" width="3.6640625" style="348" customWidth="1"/>
    <col min="13362" max="13362" width="3.109375" style="348" customWidth="1"/>
    <col min="13363" max="13363" width="1.88671875" style="348" customWidth="1"/>
    <col min="13364" max="13365" width="2.21875" style="348" customWidth="1"/>
    <col min="13366" max="13366" width="7.21875" style="348" customWidth="1"/>
    <col min="13367" max="13601" width="8.88671875" style="348"/>
    <col min="13602" max="13602" width="2.44140625" style="348" customWidth="1"/>
    <col min="13603" max="13603" width="2.33203125" style="348" customWidth="1"/>
    <col min="13604" max="13604" width="1.109375" style="348" customWidth="1"/>
    <col min="13605" max="13605" width="22.6640625" style="348" customWidth="1"/>
    <col min="13606" max="13606" width="1.21875" style="348" customWidth="1"/>
    <col min="13607" max="13608" width="11.77734375" style="348" customWidth="1"/>
    <col min="13609" max="13609" width="1.77734375" style="348" customWidth="1"/>
    <col min="13610" max="13610" width="6.88671875" style="348" customWidth="1"/>
    <col min="13611" max="13611" width="4.44140625" style="348" customWidth="1"/>
    <col min="13612" max="13612" width="3.6640625" style="348" customWidth="1"/>
    <col min="13613" max="13613" width="0.77734375" style="348" customWidth="1"/>
    <col min="13614" max="13614" width="3.33203125" style="348" customWidth="1"/>
    <col min="13615" max="13615" width="3.6640625" style="348" customWidth="1"/>
    <col min="13616" max="13616" width="3" style="348" customWidth="1"/>
    <col min="13617" max="13617" width="3.6640625" style="348" customWidth="1"/>
    <col min="13618" max="13618" width="3.109375" style="348" customWidth="1"/>
    <col min="13619" max="13619" width="1.88671875" style="348" customWidth="1"/>
    <col min="13620" max="13621" width="2.21875" style="348" customWidth="1"/>
    <col min="13622" max="13622" width="7.21875" style="348" customWidth="1"/>
    <col min="13623" max="13857" width="8.88671875" style="348"/>
    <col min="13858" max="13858" width="2.44140625" style="348" customWidth="1"/>
    <col min="13859" max="13859" width="2.33203125" style="348" customWidth="1"/>
    <col min="13860" max="13860" width="1.109375" style="348" customWidth="1"/>
    <col min="13861" max="13861" width="22.6640625" style="348" customWidth="1"/>
    <col min="13862" max="13862" width="1.21875" style="348" customWidth="1"/>
    <col min="13863" max="13864" width="11.77734375" style="348" customWidth="1"/>
    <col min="13865" max="13865" width="1.77734375" style="348" customWidth="1"/>
    <col min="13866" max="13866" width="6.88671875" style="348" customWidth="1"/>
    <col min="13867" max="13867" width="4.44140625" style="348" customWidth="1"/>
    <col min="13868" max="13868" width="3.6640625" style="348" customWidth="1"/>
    <col min="13869" max="13869" width="0.77734375" style="348" customWidth="1"/>
    <col min="13870" max="13870" width="3.33203125" style="348" customWidth="1"/>
    <col min="13871" max="13871" width="3.6640625" style="348" customWidth="1"/>
    <col min="13872" max="13872" width="3" style="348" customWidth="1"/>
    <col min="13873" max="13873" width="3.6640625" style="348" customWidth="1"/>
    <col min="13874" max="13874" width="3.109375" style="348" customWidth="1"/>
    <col min="13875" max="13875" width="1.88671875" style="348" customWidth="1"/>
    <col min="13876" max="13877" width="2.21875" style="348" customWidth="1"/>
    <col min="13878" max="13878" width="7.21875" style="348" customWidth="1"/>
    <col min="13879" max="14113" width="8.88671875" style="348"/>
    <col min="14114" max="14114" width="2.44140625" style="348" customWidth="1"/>
    <col min="14115" max="14115" width="2.33203125" style="348" customWidth="1"/>
    <col min="14116" max="14116" width="1.109375" style="348" customWidth="1"/>
    <col min="14117" max="14117" width="22.6640625" style="348" customWidth="1"/>
    <col min="14118" max="14118" width="1.21875" style="348" customWidth="1"/>
    <col min="14119" max="14120" width="11.77734375" style="348" customWidth="1"/>
    <col min="14121" max="14121" width="1.77734375" style="348" customWidth="1"/>
    <col min="14122" max="14122" width="6.88671875" style="348" customWidth="1"/>
    <col min="14123" max="14123" width="4.44140625" style="348" customWidth="1"/>
    <col min="14124" max="14124" width="3.6640625" style="348" customWidth="1"/>
    <col min="14125" max="14125" width="0.77734375" style="348" customWidth="1"/>
    <col min="14126" max="14126" width="3.33203125" style="348" customWidth="1"/>
    <col min="14127" max="14127" width="3.6640625" style="348" customWidth="1"/>
    <col min="14128" max="14128" width="3" style="348" customWidth="1"/>
    <col min="14129" max="14129" width="3.6640625" style="348" customWidth="1"/>
    <col min="14130" max="14130" width="3.109375" style="348" customWidth="1"/>
    <col min="14131" max="14131" width="1.88671875" style="348" customWidth="1"/>
    <col min="14132" max="14133" width="2.21875" style="348" customWidth="1"/>
    <col min="14134" max="14134" width="7.21875" style="348" customWidth="1"/>
    <col min="14135" max="14369" width="8.88671875" style="348"/>
    <col min="14370" max="14370" width="2.44140625" style="348" customWidth="1"/>
    <col min="14371" max="14371" width="2.33203125" style="348" customWidth="1"/>
    <col min="14372" max="14372" width="1.109375" style="348" customWidth="1"/>
    <col min="14373" max="14373" width="22.6640625" style="348" customWidth="1"/>
    <col min="14374" max="14374" width="1.21875" style="348" customWidth="1"/>
    <col min="14375" max="14376" width="11.77734375" style="348" customWidth="1"/>
    <col min="14377" max="14377" width="1.77734375" style="348" customWidth="1"/>
    <col min="14378" max="14378" width="6.88671875" style="348" customWidth="1"/>
    <col min="14379" max="14379" width="4.44140625" style="348" customWidth="1"/>
    <col min="14380" max="14380" width="3.6640625" style="348" customWidth="1"/>
    <col min="14381" max="14381" width="0.77734375" style="348" customWidth="1"/>
    <col min="14382" max="14382" width="3.33203125" style="348" customWidth="1"/>
    <col min="14383" max="14383" width="3.6640625" style="348" customWidth="1"/>
    <col min="14384" max="14384" width="3" style="348" customWidth="1"/>
    <col min="14385" max="14385" width="3.6640625" style="348" customWidth="1"/>
    <col min="14386" max="14386" width="3.109375" style="348" customWidth="1"/>
    <col min="14387" max="14387" width="1.88671875" style="348" customWidth="1"/>
    <col min="14388" max="14389" width="2.21875" style="348" customWidth="1"/>
    <col min="14390" max="14390" width="7.21875" style="348" customWidth="1"/>
    <col min="14391" max="14625" width="8.88671875" style="348"/>
    <col min="14626" max="14626" width="2.44140625" style="348" customWidth="1"/>
    <col min="14627" max="14627" width="2.33203125" style="348" customWidth="1"/>
    <col min="14628" max="14628" width="1.109375" style="348" customWidth="1"/>
    <col min="14629" max="14629" width="22.6640625" style="348" customWidth="1"/>
    <col min="14630" max="14630" width="1.21875" style="348" customWidth="1"/>
    <col min="14631" max="14632" width="11.77734375" style="348" customWidth="1"/>
    <col min="14633" max="14633" width="1.77734375" style="348" customWidth="1"/>
    <col min="14634" max="14634" width="6.88671875" style="348" customWidth="1"/>
    <col min="14635" max="14635" width="4.44140625" style="348" customWidth="1"/>
    <col min="14636" max="14636" width="3.6640625" style="348" customWidth="1"/>
    <col min="14637" max="14637" width="0.77734375" style="348" customWidth="1"/>
    <col min="14638" max="14638" width="3.33203125" style="348" customWidth="1"/>
    <col min="14639" max="14639" width="3.6640625" style="348" customWidth="1"/>
    <col min="14640" max="14640" width="3" style="348" customWidth="1"/>
    <col min="14641" max="14641" width="3.6640625" style="348" customWidth="1"/>
    <col min="14642" max="14642" width="3.109375" style="348" customWidth="1"/>
    <col min="14643" max="14643" width="1.88671875" style="348" customWidth="1"/>
    <col min="14644" max="14645" width="2.21875" style="348" customWidth="1"/>
    <col min="14646" max="14646" width="7.21875" style="348" customWidth="1"/>
    <col min="14647" max="14881" width="8.88671875" style="348"/>
    <col min="14882" max="14882" width="2.44140625" style="348" customWidth="1"/>
    <col min="14883" max="14883" width="2.33203125" style="348" customWidth="1"/>
    <col min="14884" max="14884" width="1.109375" style="348" customWidth="1"/>
    <col min="14885" max="14885" width="22.6640625" style="348" customWidth="1"/>
    <col min="14886" max="14886" width="1.21875" style="348" customWidth="1"/>
    <col min="14887" max="14888" width="11.77734375" style="348" customWidth="1"/>
    <col min="14889" max="14889" width="1.77734375" style="348" customWidth="1"/>
    <col min="14890" max="14890" width="6.88671875" style="348" customWidth="1"/>
    <col min="14891" max="14891" width="4.44140625" style="348" customWidth="1"/>
    <col min="14892" max="14892" width="3.6640625" style="348" customWidth="1"/>
    <col min="14893" max="14893" width="0.77734375" style="348" customWidth="1"/>
    <col min="14894" max="14894" width="3.33203125" style="348" customWidth="1"/>
    <col min="14895" max="14895" width="3.6640625" style="348" customWidth="1"/>
    <col min="14896" max="14896" width="3" style="348" customWidth="1"/>
    <col min="14897" max="14897" width="3.6640625" style="348" customWidth="1"/>
    <col min="14898" max="14898" width="3.109375" style="348" customWidth="1"/>
    <col min="14899" max="14899" width="1.88671875" style="348" customWidth="1"/>
    <col min="14900" max="14901" width="2.21875" style="348" customWidth="1"/>
    <col min="14902" max="14902" width="7.21875" style="348" customWidth="1"/>
    <col min="14903" max="15137" width="8.88671875" style="348"/>
    <col min="15138" max="15138" width="2.44140625" style="348" customWidth="1"/>
    <col min="15139" max="15139" width="2.33203125" style="348" customWidth="1"/>
    <col min="15140" max="15140" width="1.109375" style="348" customWidth="1"/>
    <col min="15141" max="15141" width="22.6640625" style="348" customWidth="1"/>
    <col min="15142" max="15142" width="1.21875" style="348" customWidth="1"/>
    <col min="15143" max="15144" width="11.77734375" style="348" customWidth="1"/>
    <col min="15145" max="15145" width="1.77734375" style="348" customWidth="1"/>
    <col min="15146" max="15146" width="6.88671875" style="348" customWidth="1"/>
    <col min="15147" max="15147" width="4.44140625" style="348" customWidth="1"/>
    <col min="15148" max="15148" width="3.6640625" style="348" customWidth="1"/>
    <col min="15149" max="15149" width="0.77734375" style="348" customWidth="1"/>
    <col min="15150" max="15150" width="3.33203125" style="348" customWidth="1"/>
    <col min="15151" max="15151" width="3.6640625" style="348" customWidth="1"/>
    <col min="15152" max="15152" width="3" style="348" customWidth="1"/>
    <col min="15153" max="15153" width="3.6640625" style="348" customWidth="1"/>
    <col min="15154" max="15154" width="3.109375" style="348" customWidth="1"/>
    <col min="15155" max="15155" width="1.88671875" style="348" customWidth="1"/>
    <col min="15156" max="15157" width="2.21875" style="348" customWidth="1"/>
    <col min="15158" max="15158" width="7.21875" style="348" customWidth="1"/>
    <col min="15159" max="15393" width="8.88671875" style="348"/>
    <col min="15394" max="15394" width="2.44140625" style="348" customWidth="1"/>
    <col min="15395" max="15395" width="2.33203125" style="348" customWidth="1"/>
    <col min="15396" max="15396" width="1.109375" style="348" customWidth="1"/>
    <col min="15397" max="15397" width="22.6640625" style="348" customWidth="1"/>
    <col min="15398" max="15398" width="1.21875" style="348" customWidth="1"/>
    <col min="15399" max="15400" width="11.77734375" style="348" customWidth="1"/>
    <col min="15401" max="15401" width="1.77734375" style="348" customWidth="1"/>
    <col min="15402" max="15402" width="6.88671875" style="348" customWidth="1"/>
    <col min="15403" max="15403" width="4.44140625" style="348" customWidth="1"/>
    <col min="15404" max="15404" width="3.6640625" style="348" customWidth="1"/>
    <col min="15405" max="15405" width="0.77734375" style="348" customWidth="1"/>
    <col min="15406" max="15406" width="3.33203125" style="348" customWidth="1"/>
    <col min="15407" max="15407" width="3.6640625" style="348" customWidth="1"/>
    <col min="15408" max="15408" width="3" style="348" customWidth="1"/>
    <col min="15409" max="15409" width="3.6640625" style="348" customWidth="1"/>
    <col min="15410" max="15410" width="3.109375" style="348" customWidth="1"/>
    <col min="15411" max="15411" width="1.88671875" style="348" customWidth="1"/>
    <col min="15412" max="15413" width="2.21875" style="348" customWidth="1"/>
    <col min="15414" max="15414" width="7.21875" style="348" customWidth="1"/>
    <col min="15415" max="15649" width="8.88671875" style="348"/>
    <col min="15650" max="15650" width="2.44140625" style="348" customWidth="1"/>
    <col min="15651" max="15651" width="2.33203125" style="348" customWidth="1"/>
    <col min="15652" max="15652" width="1.109375" style="348" customWidth="1"/>
    <col min="15653" max="15653" width="22.6640625" style="348" customWidth="1"/>
    <col min="15654" max="15654" width="1.21875" style="348" customWidth="1"/>
    <col min="15655" max="15656" width="11.77734375" style="348" customWidth="1"/>
    <col min="15657" max="15657" width="1.77734375" style="348" customWidth="1"/>
    <col min="15658" max="15658" width="6.88671875" style="348" customWidth="1"/>
    <col min="15659" max="15659" width="4.44140625" style="348" customWidth="1"/>
    <col min="15660" max="15660" width="3.6640625" style="348" customWidth="1"/>
    <col min="15661" max="15661" width="0.77734375" style="348" customWidth="1"/>
    <col min="15662" max="15662" width="3.33203125" style="348" customWidth="1"/>
    <col min="15663" max="15663" width="3.6640625" style="348" customWidth="1"/>
    <col min="15664" max="15664" width="3" style="348" customWidth="1"/>
    <col min="15665" max="15665" width="3.6640625" style="348" customWidth="1"/>
    <col min="15666" max="15666" width="3.109375" style="348" customWidth="1"/>
    <col min="15667" max="15667" width="1.88671875" style="348" customWidth="1"/>
    <col min="15668" max="15669" width="2.21875" style="348" customWidth="1"/>
    <col min="15670" max="15670" width="7.21875" style="348" customWidth="1"/>
    <col min="15671" max="15905" width="8.88671875" style="348"/>
    <col min="15906" max="15906" width="2.44140625" style="348" customWidth="1"/>
    <col min="15907" max="15907" width="2.33203125" style="348" customWidth="1"/>
    <col min="15908" max="15908" width="1.109375" style="348" customWidth="1"/>
    <col min="15909" max="15909" width="22.6640625" style="348" customWidth="1"/>
    <col min="15910" max="15910" width="1.21875" style="348" customWidth="1"/>
    <col min="15911" max="15912" width="11.77734375" style="348" customWidth="1"/>
    <col min="15913" max="15913" width="1.77734375" style="348" customWidth="1"/>
    <col min="15914" max="15914" width="6.88671875" style="348" customWidth="1"/>
    <col min="15915" max="15915" width="4.44140625" style="348" customWidth="1"/>
    <col min="15916" max="15916" width="3.6640625" style="348" customWidth="1"/>
    <col min="15917" max="15917" width="0.77734375" style="348" customWidth="1"/>
    <col min="15918" max="15918" width="3.33203125" style="348" customWidth="1"/>
    <col min="15919" max="15919" width="3.6640625" style="348" customWidth="1"/>
    <col min="15920" max="15920" width="3" style="348" customWidth="1"/>
    <col min="15921" max="15921" width="3.6640625" style="348" customWidth="1"/>
    <col min="15922" max="15922" width="3.109375" style="348" customWidth="1"/>
    <col min="15923" max="15923" width="1.88671875" style="348" customWidth="1"/>
    <col min="15924" max="15925" width="2.21875" style="348" customWidth="1"/>
    <col min="15926" max="15926" width="7.21875" style="348" customWidth="1"/>
    <col min="15927" max="16161" width="8.88671875" style="348"/>
    <col min="16162" max="16162" width="2.44140625" style="348" customWidth="1"/>
    <col min="16163" max="16163" width="2.33203125" style="348" customWidth="1"/>
    <col min="16164" max="16164" width="1.109375" style="348" customWidth="1"/>
    <col min="16165" max="16165" width="22.6640625" style="348" customWidth="1"/>
    <col min="16166" max="16166" width="1.21875" style="348" customWidth="1"/>
    <col min="16167" max="16168" width="11.77734375" style="348" customWidth="1"/>
    <col min="16169" max="16169" width="1.77734375" style="348" customWidth="1"/>
    <col min="16170" max="16170" width="6.88671875" style="348" customWidth="1"/>
    <col min="16171" max="16171" width="4.44140625" style="348" customWidth="1"/>
    <col min="16172" max="16172" width="3.6640625" style="348" customWidth="1"/>
    <col min="16173" max="16173" width="0.77734375" style="348" customWidth="1"/>
    <col min="16174" max="16174" width="3.33203125" style="348" customWidth="1"/>
    <col min="16175" max="16175" width="3.6640625" style="348" customWidth="1"/>
    <col min="16176" max="16176" width="3" style="348" customWidth="1"/>
    <col min="16177" max="16177" width="3.6640625" style="348" customWidth="1"/>
    <col min="16178" max="16178" width="3.109375" style="348" customWidth="1"/>
    <col min="16179" max="16179" width="1.88671875" style="348" customWidth="1"/>
    <col min="16180" max="16181" width="2.21875" style="348" customWidth="1"/>
    <col min="16182" max="16182" width="7.21875" style="348" customWidth="1"/>
    <col min="16183" max="16384" width="8.88671875" style="348"/>
  </cols>
  <sheetData>
    <row r="1" spans="2:76" ht="18" customHeight="1">
      <c r="B1" s="346" t="s">
        <v>2632</v>
      </c>
      <c r="C1" s="347"/>
      <c r="BB1" s="346" t="s">
        <v>2632</v>
      </c>
      <c r="BC1" s="347"/>
    </row>
    <row r="2" spans="2:76" ht="12" customHeight="1">
      <c r="S2" s="350"/>
      <c r="T2" s="350"/>
      <c r="X2" s="350"/>
      <c r="AB2" s="978"/>
      <c r="BS2" s="350"/>
      <c r="BT2" s="350"/>
      <c r="BX2" s="350"/>
    </row>
    <row r="3" spans="2:76">
      <c r="R3" s="1796"/>
      <c r="S3" s="1797"/>
      <c r="T3" s="351" t="s">
        <v>2633</v>
      </c>
      <c r="U3" s="352"/>
      <c r="V3" s="351" t="s">
        <v>2634</v>
      </c>
      <c r="W3" s="352"/>
      <c r="X3" s="351" t="s">
        <v>2635</v>
      </c>
      <c r="BR3" s="1794" t="s">
        <v>3409</v>
      </c>
      <c r="BS3" s="1795"/>
      <c r="BT3" s="351" t="s">
        <v>2633</v>
      </c>
      <c r="BU3" s="977" t="s">
        <v>3406</v>
      </c>
      <c r="BV3" s="351" t="s">
        <v>2634</v>
      </c>
      <c r="BW3" s="977" t="s">
        <v>3406</v>
      </c>
      <c r="BX3" s="351" t="s">
        <v>2635</v>
      </c>
    </row>
    <row r="4" spans="2:76" ht="12" customHeight="1">
      <c r="T4" s="353"/>
      <c r="U4" s="353"/>
      <c r="V4" s="353"/>
      <c r="W4" s="353"/>
      <c r="X4" s="353"/>
      <c r="BT4" s="353"/>
      <c r="BU4" s="353"/>
      <c r="BV4" s="353"/>
      <c r="BW4" s="353"/>
      <c r="BX4" s="353"/>
    </row>
    <row r="5" spans="2:76" ht="24.6" customHeight="1">
      <c r="C5" s="348" t="s">
        <v>2636</v>
      </c>
      <c r="N5" s="346" t="s">
        <v>2637</v>
      </c>
      <c r="P5" s="346"/>
      <c r="Q5" s="346"/>
      <c r="R5" s="354"/>
      <c r="S5" s="354"/>
      <c r="T5" s="354"/>
      <c r="U5" s="354"/>
      <c r="V5" s="354"/>
      <c r="W5" s="354"/>
      <c r="X5" s="354"/>
      <c r="BC5" s="348" t="s">
        <v>2636</v>
      </c>
      <c r="BN5" s="346" t="s">
        <v>2637</v>
      </c>
      <c r="BP5" s="346"/>
      <c r="BQ5" s="346"/>
      <c r="BR5" s="354"/>
      <c r="BS5" s="354"/>
      <c r="BT5" s="354"/>
      <c r="BU5" s="354"/>
      <c r="BV5" s="354"/>
      <c r="BW5" s="354"/>
      <c r="BX5" s="354"/>
    </row>
    <row r="6" spans="2:76" ht="24.6" customHeight="1">
      <c r="C6" s="348" t="s">
        <v>2638</v>
      </c>
      <c r="E6" s="346"/>
      <c r="F6" s="346"/>
      <c r="G6" s="346"/>
      <c r="H6" s="346"/>
      <c r="I6" s="346"/>
      <c r="J6" s="346"/>
      <c r="N6" s="1787" t="s">
        <v>2639</v>
      </c>
      <c r="O6" s="1787"/>
      <c r="P6" s="1788">
        <f>第1号!L10</f>
        <v>0</v>
      </c>
      <c r="Q6" s="1123"/>
      <c r="R6" s="1123"/>
      <c r="S6" s="1123"/>
      <c r="T6" s="1123"/>
      <c r="U6" s="1123"/>
      <c r="V6" s="1123"/>
      <c r="W6" s="1123"/>
      <c r="X6" s="1123"/>
      <c r="BC6" s="348" t="s">
        <v>2638</v>
      </c>
      <c r="BE6" s="346"/>
      <c r="BF6" s="346"/>
      <c r="BG6" s="346"/>
      <c r="BH6" s="346"/>
      <c r="BI6" s="346"/>
      <c r="BJ6" s="346"/>
      <c r="BN6" s="1787" t="s">
        <v>2639</v>
      </c>
      <c r="BO6" s="1787"/>
      <c r="BP6" s="1788" t="str">
        <f>[10]第1号!AL10</f>
        <v>東京都新宿区西新宿○-○○-○○</v>
      </c>
      <c r="BQ6" s="1123"/>
      <c r="BR6" s="1123"/>
      <c r="BS6" s="1123"/>
      <c r="BT6" s="1123"/>
      <c r="BU6" s="1123"/>
      <c r="BV6" s="1123"/>
      <c r="BW6" s="1123"/>
      <c r="BX6" s="1123"/>
    </row>
    <row r="7" spans="2:76" ht="2.4" customHeight="1">
      <c r="D7" s="346"/>
      <c r="E7" s="346"/>
      <c r="F7" s="346"/>
      <c r="G7" s="346"/>
      <c r="H7" s="346"/>
      <c r="I7" s="346"/>
      <c r="J7" s="346"/>
      <c r="O7" s="346"/>
      <c r="P7" s="355"/>
      <c r="Q7" s="355"/>
      <c r="R7" s="355"/>
      <c r="S7" s="355"/>
      <c r="T7" s="355"/>
      <c r="U7" s="355"/>
      <c r="V7" s="355"/>
      <c r="W7" s="355"/>
      <c r="X7" s="355"/>
      <c r="BD7" s="346"/>
      <c r="BE7" s="346"/>
      <c r="BF7" s="346"/>
      <c r="BG7" s="346"/>
      <c r="BH7" s="346"/>
      <c r="BI7" s="346"/>
      <c r="BJ7" s="346"/>
      <c r="BO7" s="346"/>
      <c r="BP7" s="355"/>
      <c r="BQ7" s="355"/>
      <c r="BR7" s="355"/>
      <c r="BS7" s="355"/>
      <c r="BT7" s="355"/>
      <c r="BU7" s="355"/>
      <c r="BV7" s="355"/>
      <c r="BW7" s="355"/>
      <c r="BX7" s="355"/>
    </row>
    <row r="8" spans="2:76" ht="24.6" customHeight="1">
      <c r="D8" s="346"/>
      <c r="E8" s="346"/>
      <c r="F8" s="346"/>
      <c r="G8" s="346"/>
      <c r="H8" s="346"/>
      <c r="I8" s="346"/>
      <c r="J8" s="346"/>
      <c r="N8" s="1787" t="s">
        <v>2640</v>
      </c>
      <c r="O8" s="1787"/>
      <c r="P8" s="1788">
        <f>第1号!J11</f>
        <v>0</v>
      </c>
      <c r="Q8" s="1123"/>
      <c r="R8" s="1123"/>
      <c r="S8" s="1123"/>
      <c r="T8" s="1123"/>
      <c r="U8" s="1123"/>
      <c r="V8" s="1123"/>
      <c r="W8" s="1123"/>
      <c r="X8" s="1123"/>
      <c r="BD8" s="346"/>
      <c r="BE8" s="346"/>
      <c r="BF8" s="346"/>
      <c r="BG8" s="346"/>
      <c r="BH8" s="346"/>
      <c r="BI8" s="346"/>
      <c r="BJ8" s="346"/>
      <c r="BN8" s="1787" t="s">
        <v>2640</v>
      </c>
      <c r="BO8" s="1787"/>
      <c r="BP8" s="1788" t="str">
        <f>[10]第1号!AJ11</f>
        <v>○○株式会社</v>
      </c>
      <c r="BQ8" s="1123"/>
      <c r="BR8" s="1123"/>
      <c r="BS8" s="1123"/>
      <c r="BT8" s="1123"/>
      <c r="BU8" s="1123"/>
      <c r="BV8" s="1123"/>
      <c r="BW8" s="1123"/>
      <c r="BX8" s="1123"/>
    </row>
    <row r="9" spans="2:76" ht="2.4" customHeight="1">
      <c r="O9" s="346"/>
      <c r="P9" s="355"/>
      <c r="Q9" s="355"/>
      <c r="R9" s="355"/>
      <c r="S9" s="355"/>
      <c r="T9" s="355"/>
      <c r="U9" s="355"/>
      <c r="V9" s="355"/>
      <c r="W9" s="355"/>
      <c r="X9" s="355"/>
      <c r="BO9" s="346"/>
      <c r="BP9" s="355"/>
      <c r="BQ9" s="355"/>
      <c r="BR9" s="355"/>
      <c r="BS9" s="355"/>
      <c r="BT9" s="355"/>
      <c r="BU9" s="355"/>
      <c r="BV9" s="355"/>
      <c r="BW9" s="355"/>
      <c r="BX9" s="355"/>
    </row>
    <row r="10" spans="2:76" ht="24.6" customHeight="1">
      <c r="N10" s="1789" t="s">
        <v>2491</v>
      </c>
      <c r="O10" s="1789"/>
      <c r="P10" s="1788">
        <f>第1号!J12</f>
        <v>0</v>
      </c>
      <c r="Q10" s="1123"/>
      <c r="R10" s="1123"/>
      <c r="S10" s="1123"/>
      <c r="T10" s="1788">
        <f>第1号!M12</f>
        <v>0</v>
      </c>
      <c r="U10" s="1123"/>
      <c r="V10" s="1123"/>
      <c r="W10" s="1123"/>
      <c r="X10" s="1123"/>
      <c r="AB10" s="356"/>
      <c r="BN10" s="1789" t="s">
        <v>2491</v>
      </c>
      <c r="BO10" s="1789"/>
      <c r="BP10" s="1788" t="str">
        <f>[10]第1号!AJ12</f>
        <v>代表取締役</v>
      </c>
      <c r="BQ10" s="1123"/>
      <c r="BR10" s="1123"/>
      <c r="BS10" s="1123"/>
      <c r="BT10" s="1788" t="s">
        <v>3411</v>
      </c>
      <c r="BU10" s="1123"/>
      <c r="BV10" s="1123"/>
      <c r="BW10" s="1123"/>
      <c r="BX10" s="1123"/>
    </row>
    <row r="11" spans="2:76" ht="6.6" customHeight="1">
      <c r="O11" s="346"/>
      <c r="P11" s="355"/>
      <c r="Q11" s="355"/>
      <c r="R11" s="355"/>
      <c r="S11" s="355"/>
      <c r="T11" s="355"/>
      <c r="U11" s="355"/>
      <c r="V11" s="355"/>
      <c r="W11" s="355"/>
      <c r="X11" s="355"/>
      <c r="BO11" s="346"/>
      <c r="BP11" s="355"/>
      <c r="BQ11" s="355"/>
      <c r="BR11" s="355"/>
      <c r="BS11" s="355"/>
      <c r="BT11" s="355"/>
      <c r="BU11" s="355"/>
      <c r="BV11" s="355"/>
      <c r="BW11" s="355"/>
      <c r="BX11" s="355"/>
    </row>
    <row r="12" spans="2:76" ht="24.6" customHeight="1">
      <c r="N12" s="348" t="s">
        <v>2431</v>
      </c>
      <c r="P12" s="357"/>
      <c r="Q12" s="357"/>
      <c r="R12" s="355"/>
      <c r="S12" s="355"/>
      <c r="T12" s="355"/>
      <c r="U12" s="355"/>
      <c r="V12" s="355"/>
      <c r="W12" s="355"/>
      <c r="X12" s="355"/>
      <c r="BN12" s="348" t="s">
        <v>2431</v>
      </c>
      <c r="BP12" s="357"/>
      <c r="BQ12" s="357"/>
      <c r="BR12" s="355"/>
      <c r="BS12" s="355"/>
      <c r="BT12" s="355"/>
      <c r="BU12" s="355"/>
      <c r="BV12" s="355"/>
      <c r="BW12" s="355"/>
      <c r="BX12" s="355"/>
    </row>
    <row r="13" spans="2:76" ht="24.6" customHeight="1">
      <c r="N13" s="1787" t="s">
        <v>2639</v>
      </c>
      <c r="O13" s="1787"/>
      <c r="P13" s="1788">
        <f>第1号!J15</f>
        <v>0</v>
      </c>
      <c r="Q13" s="1123"/>
      <c r="R13" s="1123"/>
      <c r="S13" s="1123"/>
      <c r="T13" s="1123"/>
      <c r="U13" s="1123"/>
      <c r="V13" s="1123"/>
      <c r="W13" s="1123"/>
      <c r="X13" s="1123"/>
      <c r="BN13" s="1787" t="s">
        <v>2639</v>
      </c>
      <c r="BO13" s="1787"/>
      <c r="BP13" s="1788" t="str">
        <f>[10]第1号!AJ15</f>
        <v>東京都新宿区新宿○-○○-○○</v>
      </c>
      <c r="BQ13" s="1123"/>
      <c r="BR13" s="1123"/>
      <c r="BS13" s="1123"/>
      <c r="BT13" s="1123"/>
      <c r="BU13" s="1123"/>
      <c r="BV13" s="1123"/>
      <c r="BW13" s="1123"/>
      <c r="BX13" s="1123"/>
    </row>
    <row r="14" spans="2:76" ht="2.4" customHeight="1">
      <c r="O14" s="346"/>
      <c r="P14" s="355"/>
      <c r="Q14" s="355"/>
      <c r="R14" s="355"/>
      <c r="S14" s="355"/>
      <c r="T14" s="355"/>
      <c r="U14" s="355"/>
      <c r="V14" s="355"/>
      <c r="W14" s="355"/>
      <c r="X14" s="355"/>
      <c r="AB14" s="356"/>
      <c r="BO14" s="346"/>
      <c r="BP14" s="355"/>
      <c r="BQ14" s="355"/>
      <c r="BR14" s="355"/>
      <c r="BS14" s="355"/>
      <c r="BT14" s="355"/>
      <c r="BU14" s="355"/>
      <c r="BV14" s="355"/>
      <c r="BW14" s="355"/>
      <c r="BX14" s="355"/>
    </row>
    <row r="15" spans="2:76" ht="24.6" customHeight="1">
      <c r="N15" s="1787" t="s">
        <v>2640</v>
      </c>
      <c r="O15" s="1787"/>
      <c r="P15" s="1788">
        <f>第1号!J16</f>
        <v>0</v>
      </c>
      <c r="Q15" s="1123"/>
      <c r="R15" s="1123"/>
      <c r="S15" s="1123"/>
      <c r="T15" s="1123"/>
      <c r="U15" s="1123"/>
      <c r="V15" s="1123"/>
      <c r="W15" s="1123"/>
      <c r="X15" s="1123"/>
      <c r="BN15" s="1787" t="s">
        <v>2640</v>
      </c>
      <c r="BO15" s="1787"/>
      <c r="BP15" s="1788" t="str">
        <f>[10]第1号!AJ16</f>
        <v>株式会社××</v>
      </c>
      <c r="BQ15" s="1123"/>
      <c r="BR15" s="1123"/>
      <c r="BS15" s="1123"/>
      <c r="BT15" s="1123"/>
      <c r="BU15" s="1123"/>
      <c r="BV15" s="1123"/>
      <c r="BW15" s="1123"/>
      <c r="BX15" s="1123"/>
    </row>
    <row r="16" spans="2:76" ht="2.4" customHeight="1">
      <c r="O16" s="346"/>
      <c r="P16" s="355"/>
      <c r="Q16" s="355"/>
      <c r="R16" s="355"/>
      <c r="S16" s="355"/>
      <c r="T16" s="355"/>
      <c r="U16" s="355"/>
      <c r="V16" s="355"/>
      <c r="W16" s="355"/>
      <c r="X16" s="355"/>
      <c r="BO16" s="346"/>
      <c r="BP16" s="355"/>
      <c r="BQ16" s="355"/>
      <c r="BR16" s="355"/>
      <c r="BS16" s="355"/>
      <c r="BT16" s="355"/>
      <c r="BU16" s="355"/>
      <c r="BV16" s="355"/>
      <c r="BW16" s="355"/>
      <c r="BX16" s="355"/>
    </row>
    <row r="17" spans="3:78" ht="24.6" customHeight="1">
      <c r="N17" s="1789" t="s">
        <v>2491</v>
      </c>
      <c r="O17" s="1789"/>
      <c r="P17" s="1788">
        <f>第1号!J17</f>
        <v>0</v>
      </c>
      <c r="Q17" s="1123"/>
      <c r="R17" s="1123"/>
      <c r="S17" s="1123"/>
      <c r="T17" s="1788">
        <f>第1号!M17</f>
        <v>0</v>
      </c>
      <c r="U17" s="1123"/>
      <c r="V17" s="1123"/>
      <c r="W17" s="1123"/>
      <c r="X17" s="1123"/>
      <c r="AB17" s="356"/>
      <c r="BN17" s="1789" t="s">
        <v>2491</v>
      </c>
      <c r="BO17" s="1789"/>
      <c r="BP17" s="1788" t="str">
        <f>[10]第1号!AJ17</f>
        <v>代表取締役</v>
      </c>
      <c r="BQ17" s="1123"/>
      <c r="BR17" s="1123"/>
      <c r="BS17" s="1123"/>
      <c r="BT17" s="1788" t="s">
        <v>3412</v>
      </c>
      <c r="BU17" s="1123"/>
      <c r="BV17" s="1123"/>
      <c r="BW17" s="1123"/>
      <c r="BX17" s="1123"/>
    </row>
    <row r="18" spans="3:78" ht="6.6" customHeight="1">
      <c r="O18" s="346"/>
      <c r="P18" s="355"/>
      <c r="Q18" s="355"/>
      <c r="R18" s="355"/>
      <c r="S18" s="355"/>
      <c r="T18" s="355"/>
      <c r="U18" s="355"/>
      <c r="V18" s="355"/>
      <c r="W18" s="355"/>
      <c r="X18" s="355"/>
      <c r="BO18" s="346"/>
      <c r="BP18" s="355"/>
      <c r="BQ18" s="355"/>
      <c r="BR18" s="355"/>
      <c r="BS18" s="355"/>
      <c r="BT18" s="355"/>
      <c r="BU18" s="355"/>
      <c r="BV18" s="355"/>
      <c r="BW18" s="355"/>
      <c r="BX18" s="355"/>
    </row>
    <row r="19" spans="3:78" ht="24.6" customHeight="1">
      <c r="N19" s="348" t="s">
        <v>2432</v>
      </c>
      <c r="P19" s="357"/>
      <c r="Q19" s="357"/>
      <c r="R19" s="355"/>
      <c r="S19" s="355"/>
      <c r="T19" s="355"/>
      <c r="U19" s="355"/>
      <c r="V19" s="355"/>
      <c r="W19" s="355"/>
      <c r="X19" s="355"/>
      <c r="BN19" s="348" t="s">
        <v>2432</v>
      </c>
      <c r="BP19" s="357"/>
      <c r="BQ19" s="357"/>
      <c r="BR19" s="355"/>
      <c r="BS19" s="355"/>
      <c r="BT19" s="355"/>
      <c r="BU19" s="355"/>
      <c r="BV19" s="355"/>
      <c r="BW19" s="355"/>
      <c r="BX19" s="355"/>
    </row>
    <row r="20" spans="3:78" ht="24.6" customHeight="1">
      <c r="N20" s="1787" t="s">
        <v>2639</v>
      </c>
      <c r="O20" s="1787"/>
      <c r="P20" s="1788">
        <f>第1号!J20</f>
        <v>0</v>
      </c>
      <c r="Q20" s="1123"/>
      <c r="R20" s="1123"/>
      <c r="S20" s="1123"/>
      <c r="T20" s="1123"/>
      <c r="U20" s="1123"/>
      <c r="V20" s="1123"/>
      <c r="W20" s="1123"/>
      <c r="X20" s="1123"/>
      <c r="BN20" s="1787" t="s">
        <v>2639</v>
      </c>
      <c r="BO20" s="1787"/>
      <c r="BP20" s="1788" t="str">
        <f>[10]第1号!AJ20</f>
        <v>東京都新宿区新宿○-○○-○○</v>
      </c>
      <c r="BQ20" s="1123"/>
      <c r="BR20" s="1123"/>
      <c r="BS20" s="1123"/>
      <c r="BT20" s="1123"/>
      <c r="BU20" s="1123"/>
      <c r="BV20" s="1123"/>
      <c r="BW20" s="1123"/>
      <c r="BX20" s="1123"/>
    </row>
    <row r="21" spans="3:78" ht="2.4" customHeight="1">
      <c r="O21" s="346"/>
      <c r="P21" s="355"/>
      <c r="Q21" s="355"/>
      <c r="R21" s="355"/>
      <c r="S21" s="355"/>
      <c r="T21" s="355"/>
      <c r="U21" s="355"/>
      <c r="V21" s="355"/>
      <c r="W21" s="355"/>
      <c r="X21" s="355"/>
      <c r="AB21" s="356"/>
      <c r="BO21" s="346"/>
      <c r="BP21" s="355"/>
      <c r="BQ21" s="355"/>
      <c r="BR21" s="355"/>
      <c r="BS21" s="355"/>
      <c r="BT21" s="355"/>
      <c r="BU21" s="355"/>
      <c r="BV21" s="355"/>
      <c r="BW21" s="355"/>
      <c r="BX21" s="355"/>
    </row>
    <row r="22" spans="3:78" ht="25.2" customHeight="1">
      <c r="N22" s="1787" t="s">
        <v>2640</v>
      </c>
      <c r="O22" s="1787"/>
      <c r="P22" s="1788">
        <f>第1号!J21</f>
        <v>0</v>
      </c>
      <c r="Q22" s="1123"/>
      <c r="R22" s="1123"/>
      <c r="S22" s="1123"/>
      <c r="T22" s="1123"/>
      <c r="U22" s="1123"/>
      <c r="V22" s="1123"/>
      <c r="W22" s="1123"/>
      <c r="X22" s="1123"/>
      <c r="AB22" s="349"/>
      <c r="BN22" s="1787" t="s">
        <v>2640</v>
      </c>
      <c r="BO22" s="1787"/>
      <c r="BP22" s="1788" t="str">
        <f>[10]第1号!AJ21</f>
        <v>××株式会社</v>
      </c>
      <c r="BQ22" s="1123"/>
      <c r="BR22" s="1123"/>
      <c r="BS22" s="1123"/>
      <c r="BT22" s="1123"/>
      <c r="BU22" s="1123"/>
      <c r="BV22" s="1123"/>
      <c r="BW22" s="1123"/>
      <c r="BX22" s="1123"/>
    </row>
    <row r="23" spans="3:78" ht="2.4" customHeight="1">
      <c r="O23" s="346"/>
      <c r="P23" s="355"/>
      <c r="Q23" s="355"/>
      <c r="R23" s="355"/>
      <c r="S23" s="355"/>
      <c r="T23" s="355"/>
      <c r="U23" s="355"/>
      <c r="V23" s="355"/>
      <c r="W23" s="355"/>
      <c r="X23" s="355"/>
      <c r="BO23" s="346"/>
      <c r="BP23" s="355"/>
      <c r="BQ23" s="355"/>
      <c r="BR23" s="355"/>
      <c r="BS23" s="355"/>
      <c r="BT23" s="355"/>
      <c r="BU23" s="355"/>
      <c r="BV23" s="355"/>
      <c r="BW23" s="355"/>
      <c r="BX23" s="355"/>
    </row>
    <row r="24" spans="3:78" ht="25.2" customHeight="1">
      <c r="N24" s="1789" t="s">
        <v>2491</v>
      </c>
      <c r="O24" s="1789"/>
      <c r="P24" s="1788">
        <f>第1号!J22</f>
        <v>0</v>
      </c>
      <c r="Q24" s="1123"/>
      <c r="R24" s="1123"/>
      <c r="S24" s="1123"/>
      <c r="T24" s="1788">
        <f>第1号!M22</f>
        <v>0</v>
      </c>
      <c r="U24" s="1123"/>
      <c r="V24" s="1123"/>
      <c r="W24" s="1123"/>
      <c r="X24" s="1123"/>
      <c r="AB24" s="356"/>
      <c r="BN24" s="1789" t="s">
        <v>2491</v>
      </c>
      <c r="BO24" s="1789"/>
      <c r="BP24" s="1788" t="str">
        <f>[10]第1号!AJ22</f>
        <v>代表取締役</v>
      </c>
      <c r="BQ24" s="1123"/>
      <c r="BR24" s="1123"/>
      <c r="BS24" s="1123"/>
      <c r="BT24" s="1788" t="s">
        <v>3413</v>
      </c>
      <c r="BU24" s="1123"/>
      <c r="BV24" s="1123"/>
      <c r="BW24" s="1123"/>
      <c r="BX24" s="1123"/>
    </row>
    <row r="25" spans="3:78" ht="25.2" customHeight="1">
      <c r="N25" s="358"/>
      <c r="O25" s="358"/>
      <c r="P25" s="357"/>
      <c r="Q25" s="357"/>
      <c r="R25" s="357"/>
      <c r="S25" s="357"/>
      <c r="T25" s="357"/>
      <c r="U25" s="357"/>
      <c r="V25" s="357"/>
      <c r="W25" s="357"/>
      <c r="X25" s="354"/>
      <c r="BN25" s="358"/>
      <c r="BO25" s="358"/>
      <c r="BP25" s="357"/>
      <c r="BQ25" s="357"/>
      <c r="BR25" s="357"/>
      <c r="BS25" s="357"/>
      <c r="BT25" s="357"/>
      <c r="BU25" s="357"/>
      <c r="BV25" s="357"/>
      <c r="BW25" s="357"/>
      <c r="BX25" s="354"/>
    </row>
    <row r="26" spans="3:78" ht="25.8">
      <c r="C26" s="1790" t="s">
        <v>2641</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BC26" s="1790" t="s">
        <v>2641</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row>
    <row r="27" spans="3:78" ht="16.5" customHeight="1"/>
    <row r="28" spans="3:78" ht="18" customHeight="1">
      <c r="D28" s="1791"/>
      <c r="E28" s="1792"/>
      <c r="F28" s="355" t="s">
        <v>2633</v>
      </c>
      <c r="G28" s="359"/>
      <c r="H28" s="355" t="s">
        <v>2634</v>
      </c>
      <c r="I28" s="359"/>
      <c r="J28" s="355" t="s">
        <v>2642</v>
      </c>
      <c r="K28" s="1791"/>
      <c r="L28" s="1791"/>
      <c r="M28" s="1762" t="s">
        <v>2643</v>
      </c>
      <c r="N28" s="1762"/>
      <c r="O28" s="1762"/>
      <c r="P28" s="1791"/>
      <c r="Q28" s="1791"/>
      <c r="R28" s="1793" t="s">
        <v>2644</v>
      </c>
      <c r="S28" s="1793"/>
      <c r="T28" s="1793"/>
      <c r="U28" s="1793"/>
      <c r="V28" s="1793"/>
      <c r="W28" s="1793"/>
      <c r="X28" s="1793"/>
      <c r="Y28" s="346"/>
      <c r="Z28" s="348"/>
      <c r="AB28" s="356"/>
      <c r="AC28" s="349"/>
      <c r="BD28" s="1798" t="s">
        <v>3405</v>
      </c>
      <c r="BE28" s="1799"/>
      <c r="BF28" s="355" t="s">
        <v>2633</v>
      </c>
      <c r="BG28" s="971" t="s">
        <v>3406</v>
      </c>
      <c r="BH28" s="355" t="s">
        <v>2634</v>
      </c>
      <c r="BI28" s="971" t="s">
        <v>3406</v>
      </c>
      <c r="BJ28" s="355" t="s">
        <v>2642</v>
      </c>
      <c r="BK28" s="1798" t="s">
        <v>3407</v>
      </c>
      <c r="BL28" s="1798"/>
      <c r="BM28" s="1762" t="s">
        <v>2643</v>
      </c>
      <c r="BN28" s="1762"/>
      <c r="BO28" s="1762"/>
      <c r="BP28" s="1798" t="s">
        <v>3408</v>
      </c>
      <c r="BQ28" s="1798"/>
      <c r="BR28" s="1793" t="s">
        <v>2644</v>
      </c>
      <c r="BS28" s="1793"/>
      <c r="BT28" s="1793"/>
      <c r="BU28" s="1793"/>
      <c r="BV28" s="1793"/>
      <c r="BW28" s="1793"/>
      <c r="BX28" s="1793"/>
      <c r="BY28" s="346"/>
      <c r="BZ28" s="348"/>
    </row>
    <row r="29" spans="3:78" ht="42" customHeight="1">
      <c r="C29" s="1766" t="s">
        <v>3154</v>
      </c>
      <c r="D29" s="1766"/>
      <c r="E29" s="1766"/>
      <c r="F29" s="1766"/>
      <c r="G29" s="1766"/>
      <c r="H29" s="1766"/>
      <c r="I29" s="1766"/>
      <c r="J29" s="1766"/>
      <c r="K29" s="1766"/>
      <c r="L29" s="1766"/>
      <c r="M29" s="1766"/>
      <c r="N29" s="1766"/>
      <c r="O29" s="1766"/>
      <c r="P29" s="1766"/>
      <c r="Q29" s="1766"/>
      <c r="R29" s="1766"/>
      <c r="S29" s="1766"/>
      <c r="T29" s="1766"/>
      <c r="U29" s="1766"/>
      <c r="V29" s="1766"/>
      <c r="W29" s="1766"/>
      <c r="X29" s="1766"/>
      <c r="BC29" s="1766" t="s">
        <v>3154</v>
      </c>
      <c r="BD29" s="1766"/>
      <c r="BE29" s="1766"/>
      <c r="BF29" s="1766"/>
      <c r="BG29" s="1766"/>
      <c r="BH29" s="1766"/>
      <c r="BI29" s="1766"/>
      <c r="BJ29" s="1766"/>
      <c r="BK29" s="1766"/>
      <c r="BL29" s="1766"/>
      <c r="BM29" s="1766"/>
      <c r="BN29" s="1766"/>
      <c r="BO29" s="1766"/>
      <c r="BP29" s="1766"/>
      <c r="BQ29" s="1766"/>
      <c r="BR29" s="1766"/>
      <c r="BS29" s="1766"/>
      <c r="BT29" s="1766"/>
      <c r="BU29" s="1766"/>
      <c r="BV29" s="1766"/>
      <c r="BW29" s="1766"/>
      <c r="BX29" s="1766"/>
    </row>
    <row r="30" spans="3:78" ht="24" customHeight="1">
      <c r="D30" s="1767" t="s">
        <v>2645</v>
      </c>
      <c r="E30" s="1767"/>
      <c r="F30" s="1767"/>
      <c r="G30" s="1767"/>
      <c r="H30" s="1767"/>
      <c r="I30" s="1767"/>
      <c r="J30" s="1767"/>
      <c r="K30" s="1767"/>
      <c r="L30" s="1767"/>
      <c r="M30" s="1767"/>
      <c r="N30" s="1767"/>
      <c r="O30" s="1767"/>
      <c r="P30" s="1767"/>
      <c r="Q30" s="1767"/>
      <c r="R30" s="1767"/>
      <c r="S30" s="1767"/>
      <c r="T30" s="1767"/>
      <c r="U30" s="1767"/>
      <c r="V30" s="1767"/>
      <c r="W30" s="1767"/>
      <c r="X30" s="1767"/>
      <c r="BD30" s="1767" t="s">
        <v>2645</v>
      </c>
      <c r="BE30" s="1767"/>
      <c r="BF30" s="1767"/>
      <c r="BG30" s="1767"/>
      <c r="BH30" s="1767"/>
      <c r="BI30" s="1767"/>
      <c r="BJ30" s="1767"/>
      <c r="BK30" s="1767"/>
      <c r="BL30" s="1767"/>
      <c r="BM30" s="1767"/>
      <c r="BN30" s="1767"/>
      <c r="BO30" s="1767"/>
      <c r="BP30" s="1767"/>
      <c r="BQ30" s="1767"/>
      <c r="BR30" s="1767"/>
      <c r="BS30" s="1767"/>
      <c r="BT30" s="1767"/>
      <c r="BU30" s="1767"/>
      <c r="BV30" s="1767"/>
      <c r="BW30" s="1767"/>
      <c r="BX30" s="1767"/>
    </row>
    <row r="31" spans="3:78" ht="30" customHeight="1">
      <c r="C31" s="360"/>
      <c r="D31" s="1768" t="s">
        <v>2646</v>
      </c>
      <c r="E31" s="1768"/>
      <c r="F31" s="1768"/>
      <c r="G31" s="1768"/>
      <c r="H31" s="1768"/>
      <c r="I31" s="1768"/>
      <c r="J31" s="1769"/>
      <c r="K31" s="361"/>
      <c r="L31" s="1773">
        <f>第1号!G30</f>
        <v>0</v>
      </c>
      <c r="M31" s="1367"/>
      <c r="N31" s="1367"/>
      <c r="O31" s="1367"/>
      <c r="P31" s="1367"/>
      <c r="Q31" s="1774">
        <f>第1号!L30</f>
        <v>0</v>
      </c>
      <c r="R31" s="1775"/>
      <c r="S31" s="1775"/>
      <c r="T31" s="1775"/>
      <c r="U31" s="1776" t="str">
        <f>第1号!P30</f>
        <v>　</v>
      </c>
      <c r="V31" s="1776"/>
      <c r="W31" s="1367"/>
      <c r="X31" s="1368"/>
      <c r="BC31" s="360"/>
      <c r="BD31" s="1768" t="s">
        <v>2646</v>
      </c>
      <c r="BE31" s="1768"/>
      <c r="BF31" s="1768"/>
      <c r="BG31" s="1768"/>
      <c r="BH31" s="1768"/>
      <c r="BI31" s="1768"/>
      <c r="BJ31" s="1769"/>
      <c r="BK31" s="361"/>
      <c r="BL31" s="1773" t="str">
        <f>基本情報!AD4</f>
        <v>○○株式会社 本社工場</v>
      </c>
      <c r="BM31" s="1367"/>
      <c r="BN31" s="1367"/>
      <c r="BO31" s="1367"/>
      <c r="BP31" s="1367"/>
      <c r="BQ31" s="1774" t="s">
        <v>3401</v>
      </c>
      <c r="BR31" s="1775"/>
      <c r="BS31" s="1775"/>
      <c r="BT31" s="1775"/>
      <c r="BU31" s="1776" t="s">
        <v>3402</v>
      </c>
      <c r="BV31" s="1776"/>
      <c r="BW31" s="1367"/>
      <c r="BX31" s="1368"/>
    </row>
    <row r="32" spans="3:78" ht="2.25" customHeight="1">
      <c r="C32" s="362"/>
      <c r="D32" s="346"/>
      <c r="E32" s="346"/>
      <c r="F32" s="346"/>
      <c r="G32" s="346"/>
      <c r="H32" s="346"/>
      <c r="I32" s="346"/>
      <c r="J32" s="363"/>
      <c r="K32" s="362"/>
      <c r="L32" s="364"/>
      <c r="M32" s="364"/>
      <c r="N32" s="364"/>
      <c r="O32" s="364"/>
      <c r="P32" s="354"/>
      <c r="Q32" s="365"/>
      <c r="R32" s="355"/>
      <c r="S32" s="366"/>
      <c r="T32" s="355"/>
      <c r="U32" s="354"/>
      <c r="V32" s="355"/>
      <c r="W32" s="366"/>
      <c r="X32" s="363"/>
      <c r="BC32" s="362"/>
      <c r="BD32" s="346"/>
      <c r="BE32" s="346"/>
      <c r="BF32" s="346"/>
      <c r="BG32" s="346"/>
      <c r="BH32" s="346"/>
      <c r="BI32" s="346"/>
      <c r="BJ32" s="363"/>
      <c r="BK32" s="362"/>
      <c r="BL32" s="364"/>
      <c r="BM32" s="364"/>
      <c r="BN32" s="364"/>
      <c r="BO32" s="364"/>
      <c r="BP32" s="354"/>
      <c r="BQ32" s="365"/>
      <c r="BR32" s="355"/>
      <c r="BS32" s="366"/>
      <c r="BT32" s="355"/>
      <c r="BU32" s="354"/>
      <c r="BV32" s="355"/>
      <c r="BW32" s="366"/>
      <c r="BX32" s="363"/>
    </row>
    <row r="33" spans="3:76" ht="30" customHeight="1">
      <c r="C33" s="362"/>
      <c r="D33" s="1770" t="s">
        <v>2647</v>
      </c>
      <c r="E33" s="1770"/>
      <c r="F33" s="1770"/>
      <c r="G33" s="1770"/>
      <c r="H33" s="1770"/>
      <c r="I33" s="1770"/>
      <c r="J33" s="1771"/>
      <c r="K33" s="346"/>
      <c r="L33" s="367" t="s">
        <v>2648</v>
      </c>
      <c r="M33" s="1772"/>
      <c r="N33" s="1772"/>
      <c r="O33" s="1772"/>
      <c r="P33" s="1772"/>
      <c r="Q33" s="368" t="s">
        <v>2649</v>
      </c>
      <c r="R33" s="368"/>
      <c r="S33" s="368"/>
      <c r="T33" s="368"/>
      <c r="U33" s="368"/>
      <c r="V33" s="368"/>
      <c r="W33" s="368"/>
      <c r="X33" s="369"/>
      <c r="BC33" s="362"/>
      <c r="BD33" s="1770" t="s">
        <v>2647</v>
      </c>
      <c r="BE33" s="1770"/>
      <c r="BF33" s="1770"/>
      <c r="BG33" s="1770"/>
      <c r="BH33" s="1770"/>
      <c r="BI33" s="1770"/>
      <c r="BJ33" s="1771"/>
      <c r="BK33" s="346"/>
      <c r="BL33" s="367" t="s">
        <v>2648</v>
      </c>
      <c r="BM33" s="1800" t="s">
        <v>3403</v>
      </c>
      <c r="BN33" s="1800"/>
      <c r="BO33" s="1800"/>
      <c r="BP33" s="1800"/>
      <c r="BQ33" s="368" t="s">
        <v>2649</v>
      </c>
      <c r="BR33" s="368"/>
      <c r="BS33" s="368"/>
      <c r="BT33" s="368"/>
      <c r="BU33" s="368"/>
      <c r="BV33" s="368"/>
      <c r="BW33" s="368"/>
      <c r="BX33" s="369"/>
    </row>
    <row r="34" spans="3:76" ht="19.8" customHeight="1">
      <c r="C34" s="360"/>
      <c r="D34" s="1777" t="s">
        <v>2650</v>
      </c>
      <c r="E34" s="1777"/>
      <c r="F34" s="1777"/>
      <c r="G34" s="1777"/>
      <c r="H34" s="1777"/>
      <c r="I34" s="1777"/>
      <c r="J34" s="1778"/>
      <c r="K34" s="360"/>
      <c r="L34" s="1781" t="s">
        <v>2651</v>
      </c>
      <c r="M34" s="1781"/>
      <c r="N34" s="1781"/>
      <c r="O34" s="1781"/>
      <c r="P34" s="370" t="s">
        <v>2652</v>
      </c>
      <c r="Q34" s="1782"/>
      <c r="R34" s="1783"/>
      <c r="S34" s="371" t="s">
        <v>2487</v>
      </c>
      <c r="T34" s="372"/>
      <c r="U34" s="370" t="s">
        <v>2653</v>
      </c>
      <c r="V34" s="372"/>
      <c r="W34" s="371" t="s">
        <v>2654</v>
      </c>
      <c r="X34" s="373"/>
      <c r="AB34" s="374"/>
      <c r="BC34" s="360"/>
      <c r="BD34" s="1777" t="s">
        <v>2650</v>
      </c>
      <c r="BE34" s="1777"/>
      <c r="BF34" s="1777"/>
      <c r="BG34" s="1777"/>
      <c r="BH34" s="1777"/>
      <c r="BI34" s="1777"/>
      <c r="BJ34" s="1778"/>
      <c r="BK34" s="360"/>
      <c r="BL34" s="1781" t="s">
        <v>2651</v>
      </c>
      <c r="BM34" s="1781"/>
      <c r="BN34" s="1781"/>
      <c r="BO34" s="1781"/>
      <c r="BP34" s="370" t="s">
        <v>2652</v>
      </c>
      <c r="BQ34" s="1801" t="s">
        <v>3405</v>
      </c>
      <c r="BR34" s="1802"/>
      <c r="BS34" s="371" t="s">
        <v>2487</v>
      </c>
      <c r="BT34" s="974" t="s">
        <v>3406</v>
      </c>
      <c r="BU34" s="370" t="s">
        <v>2653</v>
      </c>
      <c r="BV34" s="974" t="s">
        <v>3406</v>
      </c>
      <c r="BW34" s="371" t="s">
        <v>2654</v>
      </c>
      <c r="BX34" s="373"/>
    </row>
    <row r="35" spans="3:76" ht="4.2" customHeight="1">
      <c r="C35" s="362"/>
      <c r="D35" s="1760"/>
      <c r="E35" s="1760"/>
      <c r="F35" s="1760"/>
      <c r="G35" s="1760"/>
      <c r="H35" s="1760"/>
      <c r="I35" s="1760"/>
      <c r="J35" s="1761"/>
      <c r="K35" s="362"/>
      <c r="L35" s="364"/>
      <c r="M35" s="364"/>
      <c r="N35" s="364"/>
      <c r="O35" s="364"/>
      <c r="P35" s="354"/>
      <c r="Q35" s="375"/>
      <c r="R35" s="355"/>
      <c r="S35" s="366"/>
      <c r="T35" s="376"/>
      <c r="U35" s="354"/>
      <c r="V35" s="376"/>
      <c r="W35" s="366"/>
      <c r="X35" s="363"/>
      <c r="BC35" s="362"/>
      <c r="BD35" s="1760"/>
      <c r="BE35" s="1760"/>
      <c r="BF35" s="1760"/>
      <c r="BG35" s="1760"/>
      <c r="BH35" s="1760"/>
      <c r="BI35" s="1760"/>
      <c r="BJ35" s="1761"/>
      <c r="BK35" s="362"/>
      <c r="BL35" s="364"/>
      <c r="BM35" s="364"/>
      <c r="BN35" s="364"/>
      <c r="BO35" s="364"/>
      <c r="BP35" s="354"/>
      <c r="BQ35" s="972"/>
      <c r="BR35" s="973"/>
      <c r="BS35" s="366"/>
      <c r="BT35" s="975"/>
      <c r="BU35" s="354"/>
      <c r="BV35" s="975"/>
      <c r="BW35" s="366"/>
      <c r="BX35" s="363"/>
    </row>
    <row r="36" spans="3:76" ht="21" customHeight="1">
      <c r="C36" s="377"/>
      <c r="D36" s="1770"/>
      <c r="E36" s="1770"/>
      <c r="F36" s="1770"/>
      <c r="G36" s="1770"/>
      <c r="H36" s="1770"/>
      <c r="I36" s="1770"/>
      <c r="J36" s="1771"/>
      <c r="K36" s="377"/>
      <c r="L36" s="1784" t="s">
        <v>2655</v>
      </c>
      <c r="M36" s="1784"/>
      <c r="N36" s="1784"/>
      <c r="O36" s="1784"/>
      <c r="P36" s="378" t="s">
        <v>2652</v>
      </c>
      <c r="Q36" s="1785"/>
      <c r="R36" s="1786"/>
      <c r="S36" s="379" t="s">
        <v>2487</v>
      </c>
      <c r="T36" s="380"/>
      <c r="U36" s="379" t="s">
        <v>2653</v>
      </c>
      <c r="V36" s="380"/>
      <c r="W36" s="379" t="s">
        <v>2654</v>
      </c>
      <c r="X36" s="381"/>
      <c r="AB36" s="374"/>
      <c r="BC36" s="377"/>
      <c r="BD36" s="1770"/>
      <c r="BE36" s="1770"/>
      <c r="BF36" s="1770"/>
      <c r="BG36" s="1770"/>
      <c r="BH36" s="1770"/>
      <c r="BI36" s="1770"/>
      <c r="BJ36" s="1771"/>
      <c r="BK36" s="377"/>
      <c r="BL36" s="1784" t="s">
        <v>2655</v>
      </c>
      <c r="BM36" s="1784"/>
      <c r="BN36" s="1784"/>
      <c r="BO36" s="1784"/>
      <c r="BP36" s="378" t="s">
        <v>2652</v>
      </c>
      <c r="BQ36" s="1803" t="s">
        <v>3405</v>
      </c>
      <c r="BR36" s="1804"/>
      <c r="BS36" s="379" t="s">
        <v>2487</v>
      </c>
      <c r="BT36" s="976" t="s">
        <v>3406</v>
      </c>
      <c r="BU36" s="379" t="s">
        <v>2653</v>
      </c>
      <c r="BV36" s="976" t="s">
        <v>3406</v>
      </c>
      <c r="BW36" s="379" t="s">
        <v>2654</v>
      </c>
      <c r="BX36" s="381"/>
    </row>
    <row r="37" spans="3:76" ht="7.2" customHeight="1">
      <c r="C37" s="360"/>
      <c r="D37" s="1777" t="s">
        <v>2656</v>
      </c>
      <c r="E37" s="1777"/>
      <c r="F37" s="1777"/>
      <c r="G37" s="1777"/>
      <c r="H37" s="1777"/>
      <c r="I37" s="1777"/>
      <c r="J37" s="1778"/>
      <c r="K37" s="382"/>
      <c r="L37" s="361"/>
      <c r="M37" s="1779"/>
      <c r="N37" s="1779"/>
      <c r="O37" s="1779"/>
      <c r="P37" s="1779"/>
      <c r="Q37" s="1779"/>
      <c r="R37" s="1779"/>
      <c r="S37" s="383"/>
      <c r="T37" s="383"/>
      <c r="U37" s="383"/>
      <c r="V37" s="383"/>
      <c r="W37" s="383"/>
      <c r="X37" s="384"/>
      <c r="AC37" s="1760"/>
      <c r="AD37" s="1760"/>
      <c r="AE37" s="1760"/>
      <c r="AF37" s="1760"/>
      <c r="AG37" s="1760"/>
      <c r="AH37" s="1760"/>
      <c r="BC37" s="360"/>
      <c r="BD37" s="1777" t="s">
        <v>2656</v>
      </c>
      <c r="BE37" s="1777"/>
      <c r="BF37" s="1777"/>
      <c r="BG37" s="1777"/>
      <c r="BH37" s="1777"/>
      <c r="BI37" s="1777"/>
      <c r="BJ37" s="1778"/>
      <c r="BK37" s="382"/>
      <c r="BL37" s="361"/>
      <c r="BM37" s="1779"/>
      <c r="BN37" s="1779"/>
      <c r="BO37" s="1779"/>
      <c r="BP37" s="1779"/>
      <c r="BQ37" s="1779"/>
      <c r="BR37" s="1779"/>
      <c r="BS37" s="383"/>
      <c r="BT37" s="383"/>
      <c r="BU37" s="383"/>
      <c r="BV37" s="383"/>
      <c r="BW37" s="383"/>
      <c r="BX37" s="384"/>
    </row>
    <row r="38" spans="3:76" ht="19.5" customHeight="1">
      <c r="C38" s="362"/>
      <c r="D38" s="1760"/>
      <c r="E38" s="1760"/>
      <c r="F38" s="1760"/>
      <c r="G38" s="1760"/>
      <c r="H38" s="1760"/>
      <c r="I38" s="1760"/>
      <c r="J38" s="1761"/>
      <c r="K38" s="385"/>
      <c r="L38" s="1760" t="s">
        <v>2657</v>
      </c>
      <c r="M38" s="1760"/>
      <c r="N38" s="1760"/>
      <c r="O38" s="1760"/>
      <c r="P38" s="1760"/>
      <c r="Q38" s="1760"/>
      <c r="R38" s="1760"/>
      <c r="S38" s="1760"/>
      <c r="T38" s="1760"/>
      <c r="U38" s="1760"/>
      <c r="V38" s="1760"/>
      <c r="W38" s="1760"/>
      <c r="X38" s="1761"/>
      <c r="AC38" s="346"/>
      <c r="AD38" s="346"/>
      <c r="AE38" s="346"/>
      <c r="AF38" s="346"/>
      <c r="AG38" s="346"/>
      <c r="AH38" s="346"/>
      <c r="BC38" s="362"/>
      <c r="BD38" s="1760"/>
      <c r="BE38" s="1760"/>
      <c r="BF38" s="1760"/>
      <c r="BG38" s="1760"/>
      <c r="BH38" s="1760"/>
      <c r="BI38" s="1760"/>
      <c r="BJ38" s="1761"/>
      <c r="BK38" s="385"/>
      <c r="BL38" s="1760" t="s">
        <v>2657</v>
      </c>
      <c r="BM38" s="1760"/>
      <c r="BN38" s="1760"/>
      <c r="BO38" s="1760"/>
      <c r="BP38" s="1760"/>
      <c r="BQ38" s="1760"/>
      <c r="BR38" s="1760"/>
      <c r="BS38" s="1760"/>
      <c r="BT38" s="1760"/>
      <c r="BU38" s="1760"/>
      <c r="BV38" s="1760"/>
      <c r="BW38" s="1760"/>
      <c r="BX38" s="1761"/>
    </row>
    <row r="39" spans="3:76" ht="3.75" customHeight="1">
      <c r="C39" s="362"/>
      <c r="D39" s="1760"/>
      <c r="E39" s="1760"/>
      <c r="F39" s="1760"/>
      <c r="G39" s="1760"/>
      <c r="H39" s="1760"/>
      <c r="I39" s="1760"/>
      <c r="J39" s="1761"/>
      <c r="K39" s="385"/>
      <c r="L39" s="1762"/>
      <c r="M39" s="1762"/>
      <c r="N39" s="1762"/>
      <c r="O39" s="1762"/>
      <c r="P39" s="1762"/>
      <c r="Q39" s="1762"/>
      <c r="R39" s="1762"/>
      <c r="S39" s="1762"/>
      <c r="T39" s="1762"/>
      <c r="U39" s="1762"/>
      <c r="V39" s="1762"/>
      <c r="W39" s="1762"/>
      <c r="X39" s="1763"/>
      <c r="BC39" s="362"/>
      <c r="BD39" s="1760"/>
      <c r="BE39" s="1760"/>
      <c r="BF39" s="1760"/>
      <c r="BG39" s="1760"/>
      <c r="BH39" s="1760"/>
      <c r="BI39" s="1760"/>
      <c r="BJ39" s="1761"/>
      <c r="BK39" s="385"/>
      <c r="BL39" s="1762"/>
      <c r="BM39" s="1762"/>
      <c r="BN39" s="1762"/>
      <c r="BO39" s="1762"/>
      <c r="BP39" s="1762"/>
      <c r="BQ39" s="1762"/>
      <c r="BR39" s="1762"/>
      <c r="BS39" s="1762"/>
      <c r="BT39" s="1762"/>
      <c r="BU39" s="1762"/>
      <c r="BV39" s="1762"/>
      <c r="BW39" s="1762"/>
      <c r="BX39" s="1763"/>
    </row>
    <row r="40" spans="3:76" ht="19.5" customHeight="1">
      <c r="C40" s="362"/>
      <c r="D40" s="1760"/>
      <c r="E40" s="1760"/>
      <c r="F40" s="1760"/>
      <c r="G40" s="1760"/>
      <c r="H40" s="1760"/>
      <c r="I40" s="1760"/>
      <c r="J40" s="1761"/>
      <c r="K40" s="385"/>
      <c r="L40" s="1758"/>
      <c r="M40" s="1758"/>
      <c r="N40" s="1758"/>
      <c r="O40" s="1758"/>
      <c r="P40" s="1758"/>
      <c r="Q40" s="1758"/>
      <c r="R40" s="1758"/>
      <c r="S40" s="1758"/>
      <c r="T40" s="1758"/>
      <c r="U40" s="1758"/>
      <c r="V40" s="1758"/>
      <c r="W40" s="1758"/>
      <c r="X40" s="1759"/>
      <c r="BC40" s="362"/>
      <c r="BD40" s="1760"/>
      <c r="BE40" s="1760"/>
      <c r="BF40" s="1760"/>
      <c r="BG40" s="1760"/>
      <c r="BH40" s="1760"/>
      <c r="BI40" s="1760"/>
      <c r="BJ40" s="1761"/>
      <c r="BK40" s="385"/>
      <c r="BL40" s="1805" t="s">
        <v>3404</v>
      </c>
      <c r="BM40" s="1805"/>
      <c r="BN40" s="1805"/>
      <c r="BO40" s="1805"/>
      <c r="BP40" s="1805"/>
      <c r="BQ40" s="1805"/>
      <c r="BR40" s="1805"/>
      <c r="BS40" s="1805"/>
      <c r="BT40" s="1805"/>
      <c r="BU40" s="1805"/>
      <c r="BV40" s="1805"/>
      <c r="BW40" s="1805"/>
      <c r="BX40" s="1806"/>
    </row>
    <row r="41" spans="3:76" ht="3.75" customHeight="1">
      <c r="C41" s="362"/>
      <c r="D41" s="1760"/>
      <c r="E41" s="1760"/>
      <c r="F41" s="1760"/>
      <c r="G41" s="1760"/>
      <c r="H41" s="1760"/>
      <c r="I41" s="1760"/>
      <c r="J41" s="1761"/>
      <c r="K41" s="385"/>
      <c r="L41" s="386"/>
      <c r="M41" s="386"/>
      <c r="N41" s="386"/>
      <c r="O41" s="386"/>
      <c r="P41" s="386"/>
      <c r="Q41" s="386"/>
      <c r="R41" s="1764"/>
      <c r="S41" s="1764"/>
      <c r="T41" s="1764"/>
      <c r="U41" s="1764"/>
      <c r="V41" s="1764"/>
      <c r="W41" s="1764"/>
      <c r="X41" s="1765"/>
      <c r="BC41" s="362"/>
      <c r="BD41" s="1760"/>
      <c r="BE41" s="1760"/>
      <c r="BF41" s="1760"/>
      <c r="BG41" s="1760"/>
      <c r="BH41" s="1760"/>
      <c r="BI41" s="1760"/>
      <c r="BJ41" s="1761"/>
      <c r="BK41" s="385"/>
      <c r="BL41" s="386"/>
      <c r="BM41" s="386"/>
      <c r="BN41" s="386"/>
      <c r="BO41" s="386"/>
      <c r="BP41" s="386"/>
      <c r="BQ41" s="386"/>
      <c r="BR41" s="1764"/>
      <c r="BS41" s="1764"/>
      <c r="BT41" s="1764"/>
      <c r="BU41" s="1764"/>
      <c r="BV41" s="1764"/>
      <c r="BW41" s="1764"/>
      <c r="BX41" s="1765"/>
    </row>
    <row r="42" spans="3:76" ht="19.5" customHeight="1">
      <c r="C42" s="362"/>
      <c r="D42" s="1760"/>
      <c r="E42" s="1760"/>
      <c r="F42" s="1760"/>
      <c r="G42" s="1760"/>
      <c r="H42" s="1760"/>
      <c r="I42" s="1760"/>
      <c r="J42" s="1761"/>
      <c r="K42" s="385"/>
      <c r="L42" s="1758"/>
      <c r="M42" s="1758"/>
      <c r="N42" s="1758"/>
      <c r="O42" s="1758"/>
      <c r="P42" s="1758"/>
      <c r="Q42" s="1758"/>
      <c r="R42" s="1758"/>
      <c r="S42" s="1758"/>
      <c r="T42" s="1758"/>
      <c r="U42" s="1758"/>
      <c r="V42" s="1758"/>
      <c r="W42" s="1758"/>
      <c r="X42" s="1759"/>
      <c r="AA42" s="374"/>
      <c r="BC42" s="362"/>
      <c r="BD42" s="1760"/>
      <c r="BE42" s="1760"/>
      <c r="BF42" s="1760"/>
      <c r="BG42" s="1760"/>
      <c r="BH42" s="1760"/>
      <c r="BI42" s="1760"/>
      <c r="BJ42" s="1761"/>
      <c r="BK42" s="385"/>
      <c r="BL42" s="1758"/>
      <c r="BM42" s="1758"/>
      <c r="BN42" s="1758"/>
      <c r="BO42" s="1758"/>
      <c r="BP42" s="1758"/>
      <c r="BQ42" s="1758"/>
      <c r="BR42" s="1758"/>
      <c r="BS42" s="1758"/>
      <c r="BT42" s="1758"/>
      <c r="BU42" s="1758"/>
      <c r="BV42" s="1758"/>
      <c r="BW42" s="1758"/>
      <c r="BX42" s="1759"/>
    </row>
    <row r="43" spans="3:76" ht="3.75" customHeight="1">
      <c r="C43" s="362"/>
      <c r="D43" s="1760"/>
      <c r="E43" s="1760"/>
      <c r="F43" s="1760"/>
      <c r="G43" s="1760"/>
      <c r="H43" s="1760"/>
      <c r="I43" s="1760"/>
      <c r="J43" s="1761"/>
      <c r="K43" s="385"/>
      <c r="L43" s="1764"/>
      <c r="M43" s="1764"/>
      <c r="N43" s="1764"/>
      <c r="O43" s="1764"/>
      <c r="P43" s="1764"/>
      <c r="Q43" s="1764"/>
      <c r="R43" s="1764"/>
      <c r="S43" s="1764"/>
      <c r="T43" s="1764"/>
      <c r="U43" s="1764"/>
      <c r="V43" s="1764"/>
      <c r="W43" s="1764"/>
      <c r="X43" s="1765"/>
      <c r="BC43" s="362"/>
      <c r="BD43" s="1760"/>
      <c r="BE43" s="1760"/>
      <c r="BF43" s="1760"/>
      <c r="BG43" s="1760"/>
      <c r="BH43" s="1760"/>
      <c r="BI43" s="1760"/>
      <c r="BJ43" s="1761"/>
      <c r="BK43" s="385"/>
      <c r="BL43" s="1764"/>
      <c r="BM43" s="1764"/>
      <c r="BN43" s="1764"/>
      <c r="BO43" s="1764"/>
      <c r="BP43" s="1764"/>
      <c r="BQ43" s="1764"/>
      <c r="BR43" s="1764"/>
      <c r="BS43" s="1764"/>
      <c r="BT43" s="1764"/>
      <c r="BU43" s="1764"/>
      <c r="BV43" s="1764"/>
      <c r="BW43" s="1764"/>
      <c r="BX43" s="1765"/>
    </row>
    <row r="44" spans="3:76" ht="19.5" customHeight="1">
      <c r="C44" s="362"/>
      <c r="D44" s="1760"/>
      <c r="E44" s="1760"/>
      <c r="F44" s="1760"/>
      <c r="G44" s="1760"/>
      <c r="H44" s="1760"/>
      <c r="I44" s="1760"/>
      <c r="J44" s="1761"/>
      <c r="K44" s="385"/>
      <c r="L44" s="1758"/>
      <c r="M44" s="1758"/>
      <c r="N44" s="1758"/>
      <c r="O44" s="1758"/>
      <c r="P44" s="1758"/>
      <c r="Q44" s="1758"/>
      <c r="R44" s="1758"/>
      <c r="S44" s="1758"/>
      <c r="T44" s="1758"/>
      <c r="U44" s="1758"/>
      <c r="V44" s="1758"/>
      <c r="W44" s="1758"/>
      <c r="X44" s="1759"/>
      <c r="AB44" s="374"/>
      <c r="BC44" s="362"/>
      <c r="BD44" s="1760"/>
      <c r="BE44" s="1760"/>
      <c r="BF44" s="1760"/>
      <c r="BG44" s="1760"/>
      <c r="BH44" s="1760"/>
      <c r="BI44" s="1760"/>
      <c r="BJ44" s="1761"/>
      <c r="BK44" s="385"/>
      <c r="BL44" s="1758"/>
      <c r="BM44" s="1758"/>
      <c r="BN44" s="1758"/>
      <c r="BO44" s="1758"/>
      <c r="BP44" s="1758"/>
      <c r="BQ44" s="1758"/>
      <c r="BR44" s="1758"/>
      <c r="BS44" s="1758"/>
      <c r="BT44" s="1758"/>
      <c r="BU44" s="1758"/>
      <c r="BV44" s="1758"/>
      <c r="BW44" s="1758"/>
      <c r="BX44" s="1759"/>
    </row>
    <row r="45" spans="3:76" ht="3.75" customHeight="1">
      <c r="C45" s="362"/>
      <c r="D45" s="1760"/>
      <c r="E45" s="1760"/>
      <c r="F45" s="1760"/>
      <c r="G45" s="1760"/>
      <c r="H45" s="1760"/>
      <c r="I45" s="1760"/>
      <c r="J45" s="1761"/>
      <c r="K45" s="385"/>
      <c r="L45" s="1764"/>
      <c r="M45" s="1764"/>
      <c r="N45" s="1764"/>
      <c r="O45" s="1764"/>
      <c r="P45" s="1764"/>
      <c r="Q45" s="1764"/>
      <c r="R45" s="1764"/>
      <c r="S45" s="1764"/>
      <c r="T45" s="1764"/>
      <c r="U45" s="1764"/>
      <c r="V45" s="1764"/>
      <c r="W45" s="1764"/>
      <c r="X45" s="1765"/>
      <c r="BC45" s="362"/>
      <c r="BD45" s="1760"/>
      <c r="BE45" s="1760"/>
      <c r="BF45" s="1760"/>
      <c r="BG45" s="1760"/>
      <c r="BH45" s="1760"/>
      <c r="BI45" s="1760"/>
      <c r="BJ45" s="1761"/>
      <c r="BK45" s="385"/>
      <c r="BL45" s="1764"/>
      <c r="BM45" s="1764"/>
      <c r="BN45" s="1764"/>
      <c r="BO45" s="1764"/>
      <c r="BP45" s="1764"/>
      <c r="BQ45" s="1764"/>
      <c r="BR45" s="1764"/>
      <c r="BS45" s="1764"/>
      <c r="BT45" s="1764"/>
      <c r="BU45" s="1764"/>
      <c r="BV45" s="1764"/>
      <c r="BW45" s="1764"/>
      <c r="BX45" s="1765"/>
    </row>
    <row r="46" spans="3:76" ht="19.5" customHeight="1">
      <c r="C46" s="362"/>
      <c r="D46" s="1760"/>
      <c r="E46" s="1760"/>
      <c r="F46" s="1760"/>
      <c r="G46" s="1760"/>
      <c r="H46" s="1760"/>
      <c r="I46" s="1760"/>
      <c r="J46" s="1761"/>
      <c r="K46" s="385"/>
      <c r="L46" s="1758"/>
      <c r="M46" s="1758"/>
      <c r="N46" s="1758"/>
      <c r="O46" s="1758"/>
      <c r="P46" s="1758"/>
      <c r="Q46" s="1758"/>
      <c r="R46" s="1758"/>
      <c r="S46" s="1758"/>
      <c r="T46" s="1758"/>
      <c r="U46" s="1758"/>
      <c r="V46" s="1758"/>
      <c r="W46" s="1758"/>
      <c r="X46" s="1759"/>
      <c r="AB46" s="1757"/>
      <c r="AC46" s="1757"/>
      <c r="AD46" s="1757"/>
      <c r="AE46" s="1757"/>
      <c r="AF46" s="1757"/>
      <c r="AG46" s="1757"/>
      <c r="AH46" s="1757"/>
      <c r="BC46" s="362"/>
      <c r="BD46" s="1760"/>
      <c r="BE46" s="1760"/>
      <c r="BF46" s="1760"/>
      <c r="BG46" s="1760"/>
      <c r="BH46" s="1760"/>
      <c r="BI46" s="1760"/>
      <c r="BJ46" s="1761"/>
      <c r="BK46" s="385"/>
      <c r="BL46" s="1758"/>
      <c r="BM46" s="1758"/>
      <c r="BN46" s="1758"/>
      <c r="BO46" s="1758"/>
      <c r="BP46" s="1758"/>
      <c r="BQ46" s="1758"/>
      <c r="BR46" s="1758"/>
      <c r="BS46" s="1758"/>
      <c r="BT46" s="1758"/>
      <c r="BU46" s="1758"/>
      <c r="BV46" s="1758"/>
      <c r="BW46" s="1758"/>
      <c r="BX46" s="1759"/>
    </row>
    <row r="47" spans="3:76" ht="3.75" customHeight="1">
      <c r="C47" s="362"/>
      <c r="D47" s="1760"/>
      <c r="E47" s="1760"/>
      <c r="F47" s="1760"/>
      <c r="G47" s="1760"/>
      <c r="H47" s="1760"/>
      <c r="I47" s="1760"/>
      <c r="J47" s="1761"/>
      <c r="K47" s="362"/>
      <c r="L47" s="386"/>
      <c r="M47" s="386"/>
      <c r="N47" s="386"/>
      <c r="O47" s="387"/>
      <c r="P47" s="387"/>
      <c r="Q47" s="387"/>
      <c r="R47" s="387"/>
      <c r="S47" s="387"/>
      <c r="T47" s="387"/>
      <c r="U47" s="387"/>
      <c r="V47" s="387"/>
      <c r="W47" s="387"/>
      <c r="X47" s="388"/>
      <c r="AB47" s="1757"/>
      <c r="AC47" s="1757"/>
      <c r="AD47" s="1757"/>
      <c r="AE47" s="1757"/>
      <c r="AF47" s="1757"/>
      <c r="AG47" s="1757"/>
      <c r="AH47" s="1757"/>
      <c r="BC47" s="362"/>
      <c r="BD47" s="1760"/>
      <c r="BE47" s="1760"/>
      <c r="BF47" s="1760"/>
      <c r="BG47" s="1760"/>
      <c r="BH47" s="1760"/>
      <c r="BI47" s="1760"/>
      <c r="BJ47" s="1761"/>
      <c r="BK47" s="362"/>
      <c r="BL47" s="386"/>
      <c r="BM47" s="386"/>
      <c r="BN47" s="386"/>
      <c r="BO47" s="387"/>
      <c r="BP47" s="387"/>
      <c r="BQ47" s="387"/>
      <c r="BR47" s="387"/>
      <c r="BS47" s="387"/>
      <c r="BT47" s="387"/>
      <c r="BU47" s="387"/>
      <c r="BV47" s="387"/>
      <c r="BW47" s="387"/>
      <c r="BX47" s="388"/>
    </row>
    <row r="48" spans="3:76" ht="19.5" customHeight="1">
      <c r="C48" s="362"/>
      <c r="D48" s="1760"/>
      <c r="E48" s="1760"/>
      <c r="F48" s="1760"/>
      <c r="G48" s="1760"/>
      <c r="H48" s="1760"/>
      <c r="I48" s="1760"/>
      <c r="J48" s="1761"/>
      <c r="K48" s="385"/>
      <c r="L48" s="1758"/>
      <c r="M48" s="1758"/>
      <c r="N48" s="1758"/>
      <c r="O48" s="1758"/>
      <c r="P48" s="1758"/>
      <c r="Q48" s="1758"/>
      <c r="R48" s="1758"/>
      <c r="S48" s="1758"/>
      <c r="T48" s="1758"/>
      <c r="U48" s="1758"/>
      <c r="V48" s="1758"/>
      <c r="W48" s="1758"/>
      <c r="X48" s="1759"/>
      <c r="AA48" s="374"/>
      <c r="AB48" s="1757"/>
      <c r="AC48" s="1757"/>
      <c r="AD48" s="1757"/>
      <c r="AE48" s="1757"/>
      <c r="AF48" s="1757"/>
      <c r="AG48" s="1757"/>
      <c r="AH48" s="1757"/>
      <c r="BC48" s="362"/>
      <c r="BD48" s="1760"/>
      <c r="BE48" s="1760"/>
      <c r="BF48" s="1760"/>
      <c r="BG48" s="1760"/>
      <c r="BH48" s="1760"/>
      <c r="BI48" s="1760"/>
      <c r="BJ48" s="1761"/>
      <c r="BK48" s="385"/>
      <c r="BL48" s="1758"/>
      <c r="BM48" s="1758"/>
      <c r="BN48" s="1758"/>
      <c r="BO48" s="1758"/>
      <c r="BP48" s="1758"/>
      <c r="BQ48" s="1758"/>
      <c r="BR48" s="1758"/>
      <c r="BS48" s="1758"/>
      <c r="BT48" s="1758"/>
      <c r="BU48" s="1758"/>
      <c r="BV48" s="1758"/>
      <c r="BW48" s="1758"/>
      <c r="BX48" s="1759"/>
    </row>
    <row r="49" spans="3:76" ht="9.75" customHeight="1">
      <c r="C49" s="377"/>
      <c r="D49" s="1770"/>
      <c r="E49" s="1770"/>
      <c r="F49" s="1770"/>
      <c r="G49" s="1770"/>
      <c r="H49" s="1770"/>
      <c r="I49" s="1770"/>
      <c r="J49" s="1771"/>
      <c r="K49" s="389"/>
      <c r="L49" s="390"/>
      <c r="M49" s="1780"/>
      <c r="N49" s="1780"/>
      <c r="O49" s="1780"/>
      <c r="P49" s="1780"/>
      <c r="Q49" s="1780"/>
      <c r="R49" s="1780"/>
      <c r="S49" s="391"/>
      <c r="T49" s="391"/>
      <c r="U49" s="391"/>
      <c r="V49" s="391"/>
      <c r="W49" s="391"/>
      <c r="X49" s="392"/>
      <c r="BC49" s="377"/>
      <c r="BD49" s="1770"/>
      <c r="BE49" s="1770"/>
      <c r="BF49" s="1770"/>
      <c r="BG49" s="1770"/>
      <c r="BH49" s="1770"/>
      <c r="BI49" s="1770"/>
      <c r="BJ49" s="1771"/>
      <c r="BK49" s="389"/>
      <c r="BL49" s="390"/>
      <c r="BM49" s="1780"/>
      <c r="BN49" s="1780"/>
      <c r="BO49" s="1780"/>
      <c r="BP49" s="1780"/>
      <c r="BQ49" s="1780"/>
      <c r="BR49" s="1780"/>
      <c r="BS49" s="391"/>
      <c r="BT49" s="391"/>
      <c r="BU49" s="391"/>
      <c r="BV49" s="391"/>
      <c r="BW49" s="391"/>
      <c r="BX49" s="392"/>
    </row>
    <row r="50" spans="3:76" ht="9" customHeight="1">
      <c r="C50" s="393"/>
      <c r="D50" s="361"/>
      <c r="E50" s="361"/>
      <c r="F50" s="361"/>
      <c r="G50" s="361"/>
      <c r="H50" s="361"/>
      <c r="I50" s="361"/>
      <c r="J50" s="361"/>
      <c r="K50" s="361"/>
      <c r="L50" s="361"/>
      <c r="M50" s="361"/>
      <c r="N50" s="361"/>
      <c r="O50" s="361"/>
      <c r="P50" s="361"/>
      <c r="Q50" s="361"/>
      <c r="R50" s="361"/>
      <c r="S50" s="393"/>
      <c r="T50" s="361"/>
      <c r="U50" s="348"/>
      <c r="V50" s="370"/>
      <c r="W50" s="370"/>
      <c r="X50" s="370"/>
      <c r="BC50" s="393"/>
      <c r="BD50" s="361"/>
      <c r="BE50" s="361"/>
      <c r="BF50" s="361"/>
      <c r="BG50" s="361"/>
      <c r="BH50" s="361"/>
      <c r="BI50" s="361"/>
      <c r="BJ50" s="361"/>
      <c r="BK50" s="361"/>
      <c r="BL50" s="361"/>
      <c r="BM50" s="361"/>
      <c r="BN50" s="361"/>
      <c r="BO50" s="361"/>
      <c r="BP50" s="361"/>
      <c r="BQ50" s="361"/>
      <c r="BR50" s="361"/>
      <c r="BS50" s="393"/>
      <c r="BT50" s="361"/>
      <c r="BU50" s="348"/>
      <c r="BV50" s="370"/>
      <c r="BW50" s="370"/>
      <c r="BX50" s="370"/>
    </row>
    <row r="51" spans="3:76" ht="13.5" customHeight="1">
      <c r="T51" s="350"/>
      <c r="X51" s="394"/>
      <c r="BT51" s="350"/>
      <c r="BX51" s="394"/>
    </row>
  </sheetData>
  <sheetProtection algorithmName="SHA-512" hashValue="96wT15oSdulHAX5s36lHwBFlCrqkUAwaMa0hoDTAX4w6u8uT7qqg4IMcq44z4NIx8+KGkxRRSp/xQ2RZX2mmLw==" saltValue="sulnkWnYz9vPttZVOH9rGQ==" spinCount="100000" sheet="1" formatCells="0" insertRows="0" deleteRows="0" selectLockedCells="1"/>
  <mergeCells count="116">
    <mergeCell ref="BD37:BJ49"/>
    <mergeCell ref="BM37:BR37"/>
    <mergeCell ref="BL38:BQ38"/>
    <mergeCell ref="BR38:BX38"/>
    <mergeCell ref="BL39:BX39"/>
    <mergeCell ref="BL40:BX40"/>
    <mergeCell ref="BR41:BX41"/>
    <mergeCell ref="BL42:BX42"/>
    <mergeCell ref="BL43:BQ43"/>
    <mergeCell ref="BR43:BX43"/>
    <mergeCell ref="BL44:BX44"/>
    <mergeCell ref="BL45:BQ45"/>
    <mergeCell ref="BR45:BX45"/>
    <mergeCell ref="BL46:BX46"/>
    <mergeCell ref="BL48:BX48"/>
    <mergeCell ref="BM49:BR49"/>
    <mergeCell ref="BD33:BJ33"/>
    <mergeCell ref="BM33:BP33"/>
    <mergeCell ref="BD34:BJ36"/>
    <mergeCell ref="BL34:BO34"/>
    <mergeCell ref="BQ34:BR34"/>
    <mergeCell ref="BL36:BO36"/>
    <mergeCell ref="BQ36:BR36"/>
    <mergeCell ref="BC29:BX29"/>
    <mergeCell ref="BD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R3:S3"/>
    <mergeCell ref="N10:O10"/>
    <mergeCell ref="P10:S10"/>
    <mergeCell ref="N6:O6"/>
    <mergeCell ref="P6:X6"/>
    <mergeCell ref="N8:O8"/>
    <mergeCell ref="P8:X8"/>
    <mergeCell ref="T10:X10"/>
    <mergeCell ref="N13:O13"/>
    <mergeCell ref="P13:X13"/>
    <mergeCell ref="N15:O15"/>
    <mergeCell ref="P15:X15"/>
    <mergeCell ref="N17:O17"/>
    <mergeCell ref="P17:S17"/>
    <mergeCell ref="T17:X17"/>
    <mergeCell ref="N20:O20"/>
    <mergeCell ref="P20:X20"/>
    <mergeCell ref="N22:O22"/>
    <mergeCell ref="P22:X22"/>
    <mergeCell ref="N24:O24"/>
    <mergeCell ref="P24:S24"/>
    <mergeCell ref="T24:X24"/>
    <mergeCell ref="C26:X26"/>
    <mergeCell ref="D28:E28"/>
    <mergeCell ref="K28:L28"/>
    <mergeCell ref="M28:O28"/>
    <mergeCell ref="P28:Q28"/>
    <mergeCell ref="R28:X28"/>
    <mergeCell ref="C29:X29"/>
    <mergeCell ref="D30:X30"/>
    <mergeCell ref="D31:J31"/>
    <mergeCell ref="D33:J33"/>
    <mergeCell ref="M33:P33"/>
    <mergeCell ref="L31:P31"/>
    <mergeCell ref="Q31:T31"/>
    <mergeCell ref="U31:X31"/>
    <mergeCell ref="D37:J49"/>
    <mergeCell ref="M37:R37"/>
    <mergeCell ref="L42:X42"/>
    <mergeCell ref="L43:Q43"/>
    <mergeCell ref="R43:X43"/>
    <mergeCell ref="M49:R49"/>
    <mergeCell ref="D34:J36"/>
    <mergeCell ref="L34:O34"/>
    <mergeCell ref="Q34:R34"/>
    <mergeCell ref="L36:O36"/>
    <mergeCell ref="Q36:R36"/>
    <mergeCell ref="AB46:AH48"/>
    <mergeCell ref="L48:X48"/>
    <mergeCell ref="AC37:AH37"/>
    <mergeCell ref="L38:Q38"/>
    <mergeCell ref="R38:X38"/>
    <mergeCell ref="L39:X39"/>
    <mergeCell ref="L40:X40"/>
    <mergeCell ref="R41:X41"/>
    <mergeCell ref="L44:X44"/>
    <mergeCell ref="L45:Q45"/>
    <mergeCell ref="R45:X45"/>
    <mergeCell ref="L46:X46"/>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B1:BZ50"/>
  <sheetViews>
    <sheetView showGridLines="0" showZeros="0" view="pageBreakPreview" topLeftCell="L1" zoomScaleNormal="100" zoomScaleSheetLayoutView="100" workbookViewId="0">
      <selection activeCell="L35" sqref="L35:X35"/>
    </sheetView>
  </sheetViews>
  <sheetFormatPr defaultRowHeight="13.2"/>
  <cols>
    <col min="1" max="1" width="2.109375" style="348" customWidth="1"/>
    <col min="2" max="2" width="2.332031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9" width="3.6640625" style="348" customWidth="1"/>
    <col min="10" max="10" width="4.6640625" style="348" customWidth="1"/>
    <col min="11" max="11" width="1.21875" style="348" customWidth="1"/>
    <col min="12" max="12" width="3.109375" style="348" customWidth="1"/>
    <col min="13" max="13" width="4.44140625" style="348" customWidth="1"/>
    <col min="14" max="14" width="3.6640625" style="348" customWidth="1"/>
    <col min="15" max="15" width="5.6640625" style="348" customWidth="1"/>
    <col min="16" max="16" width="3.6640625" style="348" customWidth="1"/>
    <col min="17" max="17" width="4.6640625" style="348" customWidth="1"/>
    <col min="18" max="20" width="3.6640625" style="348" customWidth="1"/>
    <col min="21" max="24" width="3.6640625" style="349" customWidth="1"/>
    <col min="25" max="25" width="2.21875" style="349" customWidth="1"/>
    <col min="26" max="27" width="2.109375" style="349" customWidth="1"/>
    <col min="28" max="28" width="4" style="348" customWidth="1"/>
    <col min="29" max="29" width="8.88671875" style="348"/>
    <col min="30" max="51" width="0" style="348" hidden="1" customWidth="1"/>
    <col min="52" max="52" width="8.88671875" style="348"/>
    <col min="53" max="53" width="2.109375" style="348" customWidth="1"/>
    <col min="54" max="54" width="2.332031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1" width="3.6640625" style="348" customWidth="1"/>
    <col min="62" max="62" width="4.6640625" style="348" customWidth="1"/>
    <col min="63" max="63" width="1.21875" style="348" customWidth="1"/>
    <col min="64" max="64" width="3.109375" style="348" customWidth="1"/>
    <col min="65" max="65" width="4.44140625" style="348" customWidth="1"/>
    <col min="66" max="66" width="3.6640625" style="348" customWidth="1"/>
    <col min="67" max="67" width="5.6640625" style="348" customWidth="1"/>
    <col min="68" max="68" width="3.6640625" style="348" customWidth="1"/>
    <col min="69" max="69" width="4.6640625" style="348" customWidth="1"/>
    <col min="70" max="72" width="3.6640625" style="348" customWidth="1"/>
    <col min="73" max="76" width="3.6640625" style="349" customWidth="1"/>
    <col min="77" max="77" width="2.21875" style="349" customWidth="1"/>
    <col min="78" max="78" width="2.109375" style="349" customWidth="1"/>
    <col min="79" max="289" width="8.88671875" style="348"/>
    <col min="290" max="290" width="2.44140625" style="348" customWidth="1"/>
    <col min="291" max="291" width="2.33203125" style="348" customWidth="1"/>
    <col min="292" max="292" width="1.109375" style="348" customWidth="1"/>
    <col min="293" max="293" width="22.6640625" style="348" customWidth="1"/>
    <col min="294" max="294" width="1.21875" style="348" customWidth="1"/>
    <col min="295" max="296" width="11.77734375" style="348" customWidth="1"/>
    <col min="297" max="297" width="1.77734375" style="348" customWidth="1"/>
    <col min="298" max="298" width="6.88671875" style="348" customWidth="1"/>
    <col min="299" max="299" width="4.44140625" style="348" customWidth="1"/>
    <col min="300" max="300" width="3.6640625" style="348" customWidth="1"/>
    <col min="301" max="301" width="0.77734375" style="348" customWidth="1"/>
    <col min="302" max="302" width="3.33203125" style="348" customWidth="1"/>
    <col min="303" max="303" width="3.6640625" style="348" customWidth="1"/>
    <col min="304" max="304" width="3" style="348" customWidth="1"/>
    <col min="305" max="305" width="3.6640625" style="348" customWidth="1"/>
    <col min="306" max="306" width="3.109375" style="348" customWidth="1"/>
    <col min="307" max="307" width="1.88671875" style="348" customWidth="1"/>
    <col min="308" max="309" width="2.21875" style="348" customWidth="1"/>
    <col min="310" max="310" width="7.21875" style="348" customWidth="1"/>
    <col min="311" max="545" width="8.88671875" style="348"/>
    <col min="546" max="546" width="2.44140625" style="348" customWidth="1"/>
    <col min="547" max="547" width="2.33203125" style="348" customWidth="1"/>
    <col min="548" max="548" width="1.109375" style="348" customWidth="1"/>
    <col min="549" max="549" width="22.6640625" style="348" customWidth="1"/>
    <col min="550" max="550" width="1.21875" style="348" customWidth="1"/>
    <col min="551" max="552" width="11.77734375" style="348" customWidth="1"/>
    <col min="553" max="553" width="1.77734375" style="348" customWidth="1"/>
    <col min="554" max="554" width="6.88671875" style="348" customWidth="1"/>
    <col min="555" max="555" width="4.44140625" style="348" customWidth="1"/>
    <col min="556" max="556" width="3.6640625" style="348" customWidth="1"/>
    <col min="557" max="557" width="0.77734375" style="348" customWidth="1"/>
    <col min="558" max="558" width="3.33203125" style="348" customWidth="1"/>
    <col min="559" max="559" width="3.6640625" style="348" customWidth="1"/>
    <col min="560" max="560" width="3" style="348" customWidth="1"/>
    <col min="561" max="561" width="3.6640625" style="348" customWidth="1"/>
    <col min="562" max="562" width="3.109375" style="348" customWidth="1"/>
    <col min="563" max="563" width="1.88671875" style="348" customWidth="1"/>
    <col min="564" max="565" width="2.21875" style="348" customWidth="1"/>
    <col min="566" max="566" width="7.21875" style="348" customWidth="1"/>
    <col min="567" max="801" width="8.88671875" style="348"/>
    <col min="802" max="802" width="2.44140625" style="348" customWidth="1"/>
    <col min="803" max="803" width="2.33203125" style="348" customWidth="1"/>
    <col min="804" max="804" width="1.109375" style="348" customWidth="1"/>
    <col min="805" max="805" width="22.6640625" style="348" customWidth="1"/>
    <col min="806" max="806" width="1.21875" style="348" customWidth="1"/>
    <col min="807" max="808" width="11.77734375" style="348" customWidth="1"/>
    <col min="809" max="809" width="1.77734375" style="348" customWidth="1"/>
    <col min="810" max="810" width="6.88671875" style="348" customWidth="1"/>
    <col min="811" max="811" width="4.44140625" style="348" customWidth="1"/>
    <col min="812" max="812" width="3.6640625" style="348" customWidth="1"/>
    <col min="813" max="813" width="0.77734375" style="348" customWidth="1"/>
    <col min="814" max="814" width="3.33203125" style="348" customWidth="1"/>
    <col min="815" max="815" width="3.6640625" style="348" customWidth="1"/>
    <col min="816" max="816" width="3" style="348" customWidth="1"/>
    <col min="817" max="817" width="3.6640625" style="348" customWidth="1"/>
    <col min="818" max="818" width="3.109375" style="348" customWidth="1"/>
    <col min="819" max="819" width="1.88671875" style="348" customWidth="1"/>
    <col min="820" max="821" width="2.21875" style="348" customWidth="1"/>
    <col min="822" max="822" width="7.21875" style="348" customWidth="1"/>
    <col min="823" max="1057" width="8.88671875" style="348"/>
    <col min="1058" max="1058" width="2.44140625" style="348" customWidth="1"/>
    <col min="1059" max="1059" width="2.33203125" style="348" customWidth="1"/>
    <col min="1060" max="1060" width="1.109375" style="348" customWidth="1"/>
    <col min="1061" max="1061" width="22.6640625" style="348" customWidth="1"/>
    <col min="1062" max="1062" width="1.21875" style="348" customWidth="1"/>
    <col min="1063" max="1064" width="11.77734375" style="348" customWidth="1"/>
    <col min="1065" max="1065" width="1.77734375" style="348" customWidth="1"/>
    <col min="1066" max="1066" width="6.88671875" style="348" customWidth="1"/>
    <col min="1067" max="1067" width="4.44140625" style="348" customWidth="1"/>
    <col min="1068" max="1068" width="3.6640625" style="348" customWidth="1"/>
    <col min="1069" max="1069" width="0.77734375" style="348" customWidth="1"/>
    <col min="1070" max="1070" width="3.33203125" style="348" customWidth="1"/>
    <col min="1071" max="1071" width="3.6640625" style="348" customWidth="1"/>
    <col min="1072" max="1072" width="3" style="348" customWidth="1"/>
    <col min="1073" max="1073" width="3.6640625" style="348" customWidth="1"/>
    <col min="1074" max="1074" width="3.109375" style="348" customWidth="1"/>
    <col min="1075" max="1075" width="1.88671875" style="348" customWidth="1"/>
    <col min="1076" max="1077" width="2.21875" style="348" customWidth="1"/>
    <col min="1078" max="1078" width="7.21875" style="348" customWidth="1"/>
    <col min="1079" max="1313" width="8.88671875" style="348"/>
    <col min="1314" max="1314" width="2.44140625" style="348" customWidth="1"/>
    <col min="1315" max="1315" width="2.33203125" style="348" customWidth="1"/>
    <col min="1316" max="1316" width="1.109375" style="348" customWidth="1"/>
    <col min="1317" max="1317" width="22.6640625" style="348" customWidth="1"/>
    <col min="1318" max="1318" width="1.21875" style="348" customWidth="1"/>
    <col min="1319" max="1320" width="11.77734375" style="348" customWidth="1"/>
    <col min="1321" max="1321" width="1.77734375" style="348" customWidth="1"/>
    <col min="1322" max="1322" width="6.88671875" style="348" customWidth="1"/>
    <col min="1323" max="1323" width="4.44140625" style="348" customWidth="1"/>
    <col min="1324" max="1324" width="3.6640625" style="348" customWidth="1"/>
    <col min="1325" max="1325" width="0.77734375" style="348" customWidth="1"/>
    <col min="1326" max="1326" width="3.33203125" style="348" customWidth="1"/>
    <col min="1327" max="1327" width="3.6640625" style="348" customWidth="1"/>
    <col min="1328" max="1328" width="3" style="348" customWidth="1"/>
    <col min="1329" max="1329" width="3.6640625" style="348" customWidth="1"/>
    <col min="1330" max="1330" width="3.109375" style="348" customWidth="1"/>
    <col min="1331" max="1331" width="1.88671875" style="348" customWidth="1"/>
    <col min="1332" max="1333" width="2.21875" style="348" customWidth="1"/>
    <col min="1334" max="1334" width="7.21875" style="348" customWidth="1"/>
    <col min="1335" max="1569" width="8.88671875" style="348"/>
    <col min="1570" max="1570" width="2.44140625" style="348" customWidth="1"/>
    <col min="1571" max="1571" width="2.33203125" style="348" customWidth="1"/>
    <col min="1572" max="1572" width="1.109375" style="348" customWidth="1"/>
    <col min="1573" max="1573" width="22.6640625" style="348" customWidth="1"/>
    <col min="1574" max="1574" width="1.21875" style="348" customWidth="1"/>
    <col min="1575" max="1576" width="11.77734375" style="348" customWidth="1"/>
    <col min="1577" max="1577" width="1.77734375" style="348" customWidth="1"/>
    <col min="1578" max="1578" width="6.88671875" style="348" customWidth="1"/>
    <col min="1579" max="1579" width="4.44140625" style="348" customWidth="1"/>
    <col min="1580" max="1580" width="3.6640625" style="348" customWidth="1"/>
    <col min="1581" max="1581" width="0.77734375" style="348" customWidth="1"/>
    <col min="1582" max="1582" width="3.33203125" style="348" customWidth="1"/>
    <col min="1583" max="1583" width="3.6640625" style="348" customWidth="1"/>
    <col min="1584" max="1584" width="3" style="348" customWidth="1"/>
    <col min="1585" max="1585" width="3.6640625" style="348" customWidth="1"/>
    <col min="1586" max="1586" width="3.109375" style="348" customWidth="1"/>
    <col min="1587" max="1587" width="1.88671875" style="348" customWidth="1"/>
    <col min="1588" max="1589" width="2.21875" style="348" customWidth="1"/>
    <col min="1590" max="1590" width="7.21875" style="348" customWidth="1"/>
    <col min="1591" max="1825" width="8.88671875" style="348"/>
    <col min="1826" max="1826" width="2.44140625" style="348" customWidth="1"/>
    <col min="1827" max="1827" width="2.33203125" style="348" customWidth="1"/>
    <col min="1828" max="1828" width="1.109375" style="348" customWidth="1"/>
    <col min="1829" max="1829" width="22.6640625" style="348" customWidth="1"/>
    <col min="1830" max="1830" width="1.21875" style="348" customWidth="1"/>
    <col min="1831" max="1832" width="11.77734375" style="348" customWidth="1"/>
    <col min="1833" max="1833" width="1.77734375" style="348" customWidth="1"/>
    <col min="1834" max="1834" width="6.88671875" style="348" customWidth="1"/>
    <col min="1835" max="1835" width="4.44140625" style="348" customWidth="1"/>
    <col min="1836" max="1836" width="3.6640625" style="348" customWidth="1"/>
    <col min="1837" max="1837" width="0.77734375" style="348" customWidth="1"/>
    <col min="1838" max="1838" width="3.33203125" style="348" customWidth="1"/>
    <col min="1839" max="1839" width="3.6640625" style="348" customWidth="1"/>
    <col min="1840" max="1840" width="3" style="348" customWidth="1"/>
    <col min="1841" max="1841" width="3.6640625" style="348" customWidth="1"/>
    <col min="1842" max="1842" width="3.109375" style="348" customWidth="1"/>
    <col min="1843" max="1843" width="1.88671875" style="348" customWidth="1"/>
    <col min="1844" max="1845" width="2.21875" style="348" customWidth="1"/>
    <col min="1846" max="1846" width="7.21875" style="348" customWidth="1"/>
    <col min="1847" max="2081" width="8.88671875" style="348"/>
    <col min="2082" max="2082" width="2.44140625" style="348" customWidth="1"/>
    <col min="2083" max="2083" width="2.33203125" style="348" customWidth="1"/>
    <col min="2084" max="2084" width="1.109375" style="348" customWidth="1"/>
    <col min="2085" max="2085" width="22.6640625" style="348" customWidth="1"/>
    <col min="2086" max="2086" width="1.21875" style="348" customWidth="1"/>
    <col min="2087" max="2088" width="11.77734375" style="348" customWidth="1"/>
    <col min="2089" max="2089" width="1.77734375" style="348" customWidth="1"/>
    <col min="2090" max="2090" width="6.88671875" style="348" customWidth="1"/>
    <col min="2091" max="2091" width="4.44140625" style="348" customWidth="1"/>
    <col min="2092" max="2092" width="3.6640625" style="348" customWidth="1"/>
    <col min="2093" max="2093" width="0.77734375" style="348" customWidth="1"/>
    <col min="2094" max="2094" width="3.33203125" style="348" customWidth="1"/>
    <col min="2095" max="2095" width="3.6640625" style="348" customWidth="1"/>
    <col min="2096" max="2096" width="3" style="348" customWidth="1"/>
    <col min="2097" max="2097" width="3.6640625" style="348" customWidth="1"/>
    <col min="2098" max="2098" width="3.109375" style="348" customWidth="1"/>
    <col min="2099" max="2099" width="1.88671875" style="348" customWidth="1"/>
    <col min="2100" max="2101" width="2.21875" style="348" customWidth="1"/>
    <col min="2102" max="2102" width="7.21875" style="348" customWidth="1"/>
    <col min="2103" max="2337" width="8.88671875" style="348"/>
    <col min="2338" max="2338" width="2.44140625" style="348" customWidth="1"/>
    <col min="2339" max="2339" width="2.33203125" style="348" customWidth="1"/>
    <col min="2340" max="2340" width="1.109375" style="348" customWidth="1"/>
    <col min="2341" max="2341" width="22.6640625" style="348" customWidth="1"/>
    <col min="2342" max="2342" width="1.21875" style="348" customWidth="1"/>
    <col min="2343" max="2344" width="11.77734375" style="348" customWidth="1"/>
    <col min="2345" max="2345" width="1.77734375" style="348" customWidth="1"/>
    <col min="2346" max="2346" width="6.88671875" style="348" customWidth="1"/>
    <col min="2347" max="2347" width="4.44140625" style="348" customWidth="1"/>
    <col min="2348" max="2348" width="3.6640625" style="348" customWidth="1"/>
    <col min="2349" max="2349" width="0.77734375" style="348" customWidth="1"/>
    <col min="2350" max="2350" width="3.33203125" style="348" customWidth="1"/>
    <col min="2351" max="2351" width="3.6640625" style="348" customWidth="1"/>
    <col min="2352" max="2352" width="3" style="348" customWidth="1"/>
    <col min="2353" max="2353" width="3.6640625" style="348" customWidth="1"/>
    <col min="2354" max="2354" width="3.109375" style="348" customWidth="1"/>
    <col min="2355" max="2355" width="1.88671875" style="348" customWidth="1"/>
    <col min="2356" max="2357" width="2.21875" style="348" customWidth="1"/>
    <col min="2358" max="2358" width="7.21875" style="348" customWidth="1"/>
    <col min="2359" max="2593" width="8.88671875" style="348"/>
    <col min="2594" max="2594" width="2.44140625" style="348" customWidth="1"/>
    <col min="2595" max="2595" width="2.33203125" style="348" customWidth="1"/>
    <col min="2596" max="2596" width="1.109375" style="348" customWidth="1"/>
    <col min="2597" max="2597" width="22.6640625" style="348" customWidth="1"/>
    <col min="2598" max="2598" width="1.21875" style="348" customWidth="1"/>
    <col min="2599" max="2600" width="11.77734375" style="348" customWidth="1"/>
    <col min="2601" max="2601" width="1.77734375" style="348" customWidth="1"/>
    <col min="2602" max="2602" width="6.88671875" style="348" customWidth="1"/>
    <col min="2603" max="2603" width="4.44140625" style="348" customWidth="1"/>
    <col min="2604" max="2604" width="3.6640625" style="348" customWidth="1"/>
    <col min="2605" max="2605" width="0.77734375" style="348" customWidth="1"/>
    <col min="2606" max="2606" width="3.33203125" style="348" customWidth="1"/>
    <col min="2607" max="2607" width="3.6640625" style="348" customWidth="1"/>
    <col min="2608" max="2608" width="3" style="348" customWidth="1"/>
    <col min="2609" max="2609" width="3.6640625" style="348" customWidth="1"/>
    <col min="2610" max="2610" width="3.109375" style="348" customWidth="1"/>
    <col min="2611" max="2611" width="1.88671875" style="348" customWidth="1"/>
    <col min="2612" max="2613" width="2.21875" style="348" customWidth="1"/>
    <col min="2614" max="2614" width="7.21875" style="348" customWidth="1"/>
    <col min="2615" max="2849" width="8.88671875" style="348"/>
    <col min="2850" max="2850" width="2.44140625" style="348" customWidth="1"/>
    <col min="2851" max="2851" width="2.33203125" style="348" customWidth="1"/>
    <col min="2852" max="2852" width="1.109375" style="348" customWidth="1"/>
    <col min="2853" max="2853" width="22.6640625" style="348" customWidth="1"/>
    <col min="2854" max="2854" width="1.21875" style="348" customWidth="1"/>
    <col min="2855" max="2856" width="11.77734375" style="348" customWidth="1"/>
    <col min="2857" max="2857" width="1.77734375" style="348" customWidth="1"/>
    <col min="2858" max="2858" width="6.88671875" style="348" customWidth="1"/>
    <col min="2859" max="2859" width="4.44140625" style="348" customWidth="1"/>
    <col min="2860" max="2860" width="3.6640625" style="348" customWidth="1"/>
    <col min="2861" max="2861" width="0.77734375" style="348" customWidth="1"/>
    <col min="2862" max="2862" width="3.33203125" style="348" customWidth="1"/>
    <col min="2863" max="2863" width="3.6640625" style="348" customWidth="1"/>
    <col min="2864" max="2864" width="3" style="348" customWidth="1"/>
    <col min="2865" max="2865" width="3.6640625" style="348" customWidth="1"/>
    <col min="2866" max="2866" width="3.109375" style="348" customWidth="1"/>
    <col min="2867" max="2867" width="1.88671875" style="348" customWidth="1"/>
    <col min="2868" max="2869" width="2.21875" style="348" customWidth="1"/>
    <col min="2870" max="2870" width="7.21875" style="348" customWidth="1"/>
    <col min="2871" max="3105" width="8.88671875" style="348"/>
    <col min="3106" max="3106" width="2.44140625" style="348" customWidth="1"/>
    <col min="3107" max="3107" width="2.33203125" style="348" customWidth="1"/>
    <col min="3108" max="3108" width="1.109375" style="348" customWidth="1"/>
    <col min="3109" max="3109" width="22.6640625" style="348" customWidth="1"/>
    <col min="3110" max="3110" width="1.21875" style="348" customWidth="1"/>
    <col min="3111" max="3112" width="11.77734375" style="348" customWidth="1"/>
    <col min="3113" max="3113" width="1.77734375" style="348" customWidth="1"/>
    <col min="3114" max="3114" width="6.88671875" style="348" customWidth="1"/>
    <col min="3115" max="3115" width="4.44140625" style="348" customWidth="1"/>
    <col min="3116" max="3116" width="3.6640625" style="348" customWidth="1"/>
    <col min="3117" max="3117" width="0.77734375" style="348" customWidth="1"/>
    <col min="3118" max="3118" width="3.33203125" style="348" customWidth="1"/>
    <col min="3119" max="3119" width="3.6640625" style="348" customWidth="1"/>
    <col min="3120" max="3120" width="3" style="348" customWidth="1"/>
    <col min="3121" max="3121" width="3.6640625" style="348" customWidth="1"/>
    <col min="3122" max="3122" width="3.109375" style="348" customWidth="1"/>
    <col min="3123" max="3123" width="1.88671875" style="348" customWidth="1"/>
    <col min="3124" max="3125" width="2.21875" style="348" customWidth="1"/>
    <col min="3126" max="3126" width="7.21875" style="348" customWidth="1"/>
    <col min="3127" max="3361" width="8.88671875" style="348"/>
    <col min="3362" max="3362" width="2.44140625" style="348" customWidth="1"/>
    <col min="3363" max="3363" width="2.33203125" style="348" customWidth="1"/>
    <col min="3364" max="3364" width="1.109375" style="348" customWidth="1"/>
    <col min="3365" max="3365" width="22.6640625" style="348" customWidth="1"/>
    <col min="3366" max="3366" width="1.21875" style="348" customWidth="1"/>
    <col min="3367" max="3368" width="11.77734375" style="348" customWidth="1"/>
    <col min="3369" max="3369" width="1.77734375" style="348" customWidth="1"/>
    <col min="3370" max="3370" width="6.88671875" style="348" customWidth="1"/>
    <col min="3371" max="3371" width="4.44140625" style="348" customWidth="1"/>
    <col min="3372" max="3372" width="3.6640625" style="348" customWidth="1"/>
    <col min="3373" max="3373" width="0.77734375" style="348" customWidth="1"/>
    <col min="3374" max="3374" width="3.33203125" style="348" customWidth="1"/>
    <col min="3375" max="3375" width="3.6640625" style="348" customWidth="1"/>
    <col min="3376" max="3376" width="3" style="348" customWidth="1"/>
    <col min="3377" max="3377" width="3.6640625" style="348" customWidth="1"/>
    <col min="3378" max="3378" width="3.109375" style="348" customWidth="1"/>
    <col min="3379" max="3379" width="1.88671875" style="348" customWidth="1"/>
    <col min="3380" max="3381" width="2.21875" style="348" customWidth="1"/>
    <col min="3382" max="3382" width="7.21875" style="348" customWidth="1"/>
    <col min="3383" max="3617" width="8.88671875" style="348"/>
    <col min="3618" max="3618" width="2.44140625" style="348" customWidth="1"/>
    <col min="3619" max="3619" width="2.33203125" style="348" customWidth="1"/>
    <col min="3620" max="3620" width="1.109375" style="348" customWidth="1"/>
    <col min="3621" max="3621" width="22.6640625" style="348" customWidth="1"/>
    <col min="3622" max="3622" width="1.21875" style="348" customWidth="1"/>
    <col min="3623" max="3624" width="11.77734375" style="348" customWidth="1"/>
    <col min="3625" max="3625" width="1.77734375" style="348" customWidth="1"/>
    <col min="3626" max="3626" width="6.88671875" style="348" customWidth="1"/>
    <col min="3627" max="3627" width="4.44140625" style="348" customWidth="1"/>
    <col min="3628" max="3628" width="3.6640625" style="348" customWidth="1"/>
    <col min="3629" max="3629" width="0.77734375" style="348" customWidth="1"/>
    <col min="3630" max="3630" width="3.33203125" style="348" customWidth="1"/>
    <col min="3631" max="3631" width="3.6640625" style="348" customWidth="1"/>
    <col min="3632" max="3632" width="3" style="348" customWidth="1"/>
    <col min="3633" max="3633" width="3.6640625" style="348" customWidth="1"/>
    <col min="3634" max="3634" width="3.109375" style="348" customWidth="1"/>
    <col min="3635" max="3635" width="1.88671875" style="348" customWidth="1"/>
    <col min="3636" max="3637" width="2.21875" style="348" customWidth="1"/>
    <col min="3638" max="3638" width="7.21875" style="348" customWidth="1"/>
    <col min="3639" max="3873" width="8.88671875" style="348"/>
    <col min="3874" max="3874" width="2.44140625" style="348" customWidth="1"/>
    <col min="3875" max="3875" width="2.33203125" style="348" customWidth="1"/>
    <col min="3876" max="3876" width="1.109375" style="348" customWidth="1"/>
    <col min="3877" max="3877" width="22.6640625" style="348" customWidth="1"/>
    <col min="3878" max="3878" width="1.21875" style="348" customWidth="1"/>
    <col min="3879" max="3880" width="11.77734375" style="348" customWidth="1"/>
    <col min="3881" max="3881" width="1.77734375" style="348" customWidth="1"/>
    <col min="3882" max="3882" width="6.88671875" style="348" customWidth="1"/>
    <col min="3883" max="3883" width="4.44140625" style="348" customWidth="1"/>
    <col min="3884" max="3884" width="3.6640625" style="348" customWidth="1"/>
    <col min="3885" max="3885" width="0.77734375" style="348" customWidth="1"/>
    <col min="3886" max="3886" width="3.33203125" style="348" customWidth="1"/>
    <col min="3887" max="3887" width="3.6640625" style="348" customWidth="1"/>
    <col min="3888" max="3888" width="3" style="348" customWidth="1"/>
    <col min="3889" max="3889" width="3.6640625" style="348" customWidth="1"/>
    <col min="3890" max="3890" width="3.109375" style="348" customWidth="1"/>
    <col min="3891" max="3891" width="1.88671875" style="348" customWidth="1"/>
    <col min="3892" max="3893" width="2.21875" style="348" customWidth="1"/>
    <col min="3894" max="3894" width="7.21875" style="348" customWidth="1"/>
    <col min="3895" max="4129" width="8.88671875" style="348"/>
    <col min="4130" max="4130" width="2.44140625" style="348" customWidth="1"/>
    <col min="4131" max="4131" width="2.33203125" style="348" customWidth="1"/>
    <col min="4132" max="4132" width="1.109375" style="348" customWidth="1"/>
    <col min="4133" max="4133" width="22.6640625" style="348" customWidth="1"/>
    <col min="4134" max="4134" width="1.21875" style="348" customWidth="1"/>
    <col min="4135" max="4136" width="11.77734375" style="348" customWidth="1"/>
    <col min="4137" max="4137" width="1.77734375" style="348" customWidth="1"/>
    <col min="4138" max="4138" width="6.88671875" style="348" customWidth="1"/>
    <col min="4139" max="4139" width="4.44140625" style="348" customWidth="1"/>
    <col min="4140" max="4140" width="3.6640625" style="348" customWidth="1"/>
    <col min="4141" max="4141" width="0.77734375" style="348" customWidth="1"/>
    <col min="4142" max="4142" width="3.33203125" style="348" customWidth="1"/>
    <col min="4143" max="4143" width="3.6640625" style="348" customWidth="1"/>
    <col min="4144" max="4144" width="3" style="348" customWidth="1"/>
    <col min="4145" max="4145" width="3.6640625" style="348" customWidth="1"/>
    <col min="4146" max="4146" width="3.109375" style="348" customWidth="1"/>
    <col min="4147" max="4147" width="1.88671875" style="348" customWidth="1"/>
    <col min="4148" max="4149" width="2.21875" style="348" customWidth="1"/>
    <col min="4150" max="4150" width="7.21875" style="348" customWidth="1"/>
    <col min="4151" max="4385" width="8.88671875" style="348"/>
    <col min="4386" max="4386" width="2.44140625" style="348" customWidth="1"/>
    <col min="4387" max="4387" width="2.33203125" style="348" customWidth="1"/>
    <col min="4388" max="4388" width="1.109375" style="348" customWidth="1"/>
    <col min="4389" max="4389" width="22.6640625" style="348" customWidth="1"/>
    <col min="4390" max="4390" width="1.21875" style="348" customWidth="1"/>
    <col min="4391" max="4392" width="11.77734375" style="348" customWidth="1"/>
    <col min="4393" max="4393" width="1.77734375" style="348" customWidth="1"/>
    <col min="4394" max="4394" width="6.88671875" style="348" customWidth="1"/>
    <col min="4395" max="4395" width="4.44140625" style="348" customWidth="1"/>
    <col min="4396" max="4396" width="3.6640625" style="348" customWidth="1"/>
    <col min="4397" max="4397" width="0.77734375" style="348" customWidth="1"/>
    <col min="4398" max="4398" width="3.33203125" style="348" customWidth="1"/>
    <col min="4399" max="4399" width="3.6640625" style="348" customWidth="1"/>
    <col min="4400" max="4400" width="3" style="348" customWidth="1"/>
    <col min="4401" max="4401" width="3.6640625" style="348" customWidth="1"/>
    <col min="4402" max="4402" width="3.109375" style="348" customWidth="1"/>
    <col min="4403" max="4403" width="1.88671875" style="348" customWidth="1"/>
    <col min="4404" max="4405" width="2.21875" style="348" customWidth="1"/>
    <col min="4406" max="4406" width="7.21875" style="348" customWidth="1"/>
    <col min="4407" max="4641" width="8.88671875" style="348"/>
    <col min="4642" max="4642" width="2.44140625" style="348" customWidth="1"/>
    <col min="4643" max="4643" width="2.33203125" style="348" customWidth="1"/>
    <col min="4644" max="4644" width="1.109375" style="348" customWidth="1"/>
    <col min="4645" max="4645" width="22.6640625" style="348" customWidth="1"/>
    <col min="4646" max="4646" width="1.21875" style="348" customWidth="1"/>
    <col min="4647" max="4648" width="11.77734375" style="348" customWidth="1"/>
    <col min="4649" max="4649" width="1.77734375" style="348" customWidth="1"/>
    <col min="4650" max="4650" width="6.88671875" style="348" customWidth="1"/>
    <col min="4651" max="4651" width="4.44140625" style="348" customWidth="1"/>
    <col min="4652" max="4652" width="3.6640625" style="348" customWidth="1"/>
    <col min="4653" max="4653" width="0.77734375" style="348" customWidth="1"/>
    <col min="4654" max="4654" width="3.33203125" style="348" customWidth="1"/>
    <col min="4655" max="4655" width="3.6640625" style="348" customWidth="1"/>
    <col min="4656" max="4656" width="3" style="348" customWidth="1"/>
    <col min="4657" max="4657" width="3.6640625" style="348" customWidth="1"/>
    <col min="4658" max="4658" width="3.109375" style="348" customWidth="1"/>
    <col min="4659" max="4659" width="1.88671875" style="348" customWidth="1"/>
    <col min="4660" max="4661" width="2.21875" style="348" customWidth="1"/>
    <col min="4662" max="4662" width="7.21875" style="348" customWidth="1"/>
    <col min="4663" max="4897" width="8.88671875" style="348"/>
    <col min="4898" max="4898" width="2.44140625" style="348" customWidth="1"/>
    <col min="4899" max="4899" width="2.33203125" style="348" customWidth="1"/>
    <col min="4900" max="4900" width="1.109375" style="348" customWidth="1"/>
    <col min="4901" max="4901" width="22.6640625" style="348" customWidth="1"/>
    <col min="4902" max="4902" width="1.21875" style="348" customWidth="1"/>
    <col min="4903" max="4904" width="11.77734375" style="348" customWidth="1"/>
    <col min="4905" max="4905" width="1.77734375" style="348" customWidth="1"/>
    <col min="4906" max="4906" width="6.88671875" style="348" customWidth="1"/>
    <col min="4907" max="4907" width="4.44140625" style="348" customWidth="1"/>
    <col min="4908" max="4908" width="3.6640625" style="348" customWidth="1"/>
    <col min="4909" max="4909" width="0.77734375" style="348" customWidth="1"/>
    <col min="4910" max="4910" width="3.33203125" style="348" customWidth="1"/>
    <col min="4911" max="4911" width="3.6640625" style="348" customWidth="1"/>
    <col min="4912" max="4912" width="3" style="348" customWidth="1"/>
    <col min="4913" max="4913" width="3.6640625" style="348" customWidth="1"/>
    <col min="4914" max="4914" width="3.109375" style="348" customWidth="1"/>
    <col min="4915" max="4915" width="1.88671875" style="348" customWidth="1"/>
    <col min="4916" max="4917" width="2.21875" style="348" customWidth="1"/>
    <col min="4918" max="4918" width="7.21875" style="348" customWidth="1"/>
    <col min="4919" max="5153" width="8.88671875" style="348"/>
    <col min="5154" max="5154" width="2.44140625" style="348" customWidth="1"/>
    <col min="5155" max="5155" width="2.33203125" style="348" customWidth="1"/>
    <col min="5156" max="5156" width="1.109375" style="348" customWidth="1"/>
    <col min="5157" max="5157" width="22.6640625" style="348" customWidth="1"/>
    <col min="5158" max="5158" width="1.21875" style="348" customWidth="1"/>
    <col min="5159" max="5160" width="11.77734375" style="348" customWidth="1"/>
    <col min="5161" max="5161" width="1.77734375" style="348" customWidth="1"/>
    <col min="5162" max="5162" width="6.88671875" style="348" customWidth="1"/>
    <col min="5163" max="5163" width="4.44140625" style="348" customWidth="1"/>
    <col min="5164" max="5164" width="3.6640625" style="348" customWidth="1"/>
    <col min="5165" max="5165" width="0.77734375" style="348" customWidth="1"/>
    <col min="5166" max="5166" width="3.33203125" style="348" customWidth="1"/>
    <col min="5167" max="5167" width="3.6640625" style="348" customWidth="1"/>
    <col min="5168" max="5168" width="3" style="348" customWidth="1"/>
    <col min="5169" max="5169" width="3.6640625" style="348" customWidth="1"/>
    <col min="5170" max="5170" width="3.109375" style="348" customWidth="1"/>
    <col min="5171" max="5171" width="1.88671875" style="348" customWidth="1"/>
    <col min="5172" max="5173" width="2.21875" style="348" customWidth="1"/>
    <col min="5174" max="5174" width="7.21875" style="348" customWidth="1"/>
    <col min="5175" max="5409" width="8.88671875" style="348"/>
    <col min="5410" max="5410" width="2.44140625" style="348" customWidth="1"/>
    <col min="5411" max="5411" width="2.33203125" style="348" customWidth="1"/>
    <col min="5412" max="5412" width="1.109375" style="348" customWidth="1"/>
    <col min="5413" max="5413" width="22.6640625" style="348" customWidth="1"/>
    <col min="5414" max="5414" width="1.21875" style="348" customWidth="1"/>
    <col min="5415" max="5416" width="11.77734375" style="348" customWidth="1"/>
    <col min="5417" max="5417" width="1.77734375" style="348" customWidth="1"/>
    <col min="5418" max="5418" width="6.88671875" style="348" customWidth="1"/>
    <col min="5419" max="5419" width="4.44140625" style="348" customWidth="1"/>
    <col min="5420" max="5420" width="3.6640625" style="348" customWidth="1"/>
    <col min="5421" max="5421" width="0.77734375" style="348" customWidth="1"/>
    <col min="5422" max="5422" width="3.33203125" style="348" customWidth="1"/>
    <col min="5423" max="5423" width="3.6640625" style="348" customWidth="1"/>
    <col min="5424" max="5424" width="3" style="348" customWidth="1"/>
    <col min="5425" max="5425" width="3.6640625" style="348" customWidth="1"/>
    <col min="5426" max="5426" width="3.109375" style="348" customWidth="1"/>
    <col min="5427" max="5427" width="1.88671875" style="348" customWidth="1"/>
    <col min="5428" max="5429" width="2.21875" style="348" customWidth="1"/>
    <col min="5430" max="5430" width="7.21875" style="348" customWidth="1"/>
    <col min="5431" max="5665" width="8.88671875" style="348"/>
    <col min="5666" max="5666" width="2.44140625" style="348" customWidth="1"/>
    <col min="5667" max="5667" width="2.33203125" style="348" customWidth="1"/>
    <col min="5668" max="5668" width="1.109375" style="348" customWidth="1"/>
    <col min="5669" max="5669" width="22.6640625" style="348" customWidth="1"/>
    <col min="5670" max="5670" width="1.21875" style="348" customWidth="1"/>
    <col min="5671" max="5672" width="11.77734375" style="348" customWidth="1"/>
    <col min="5673" max="5673" width="1.77734375" style="348" customWidth="1"/>
    <col min="5674" max="5674" width="6.88671875" style="348" customWidth="1"/>
    <col min="5675" max="5675" width="4.44140625" style="348" customWidth="1"/>
    <col min="5676" max="5676" width="3.6640625" style="348" customWidth="1"/>
    <col min="5677" max="5677" width="0.77734375" style="348" customWidth="1"/>
    <col min="5678" max="5678" width="3.33203125" style="348" customWidth="1"/>
    <col min="5679" max="5679" width="3.6640625" style="348" customWidth="1"/>
    <col min="5680" max="5680" width="3" style="348" customWidth="1"/>
    <col min="5681" max="5681" width="3.6640625" style="348" customWidth="1"/>
    <col min="5682" max="5682" width="3.109375" style="348" customWidth="1"/>
    <col min="5683" max="5683" width="1.88671875" style="348" customWidth="1"/>
    <col min="5684" max="5685" width="2.21875" style="348" customWidth="1"/>
    <col min="5686" max="5686" width="7.21875" style="348" customWidth="1"/>
    <col min="5687" max="5921" width="8.88671875" style="348"/>
    <col min="5922" max="5922" width="2.44140625" style="348" customWidth="1"/>
    <col min="5923" max="5923" width="2.33203125" style="348" customWidth="1"/>
    <col min="5924" max="5924" width="1.109375" style="348" customWidth="1"/>
    <col min="5925" max="5925" width="22.6640625" style="348" customWidth="1"/>
    <col min="5926" max="5926" width="1.21875" style="348" customWidth="1"/>
    <col min="5927" max="5928" width="11.77734375" style="348" customWidth="1"/>
    <col min="5929" max="5929" width="1.77734375" style="348" customWidth="1"/>
    <col min="5930" max="5930" width="6.88671875" style="348" customWidth="1"/>
    <col min="5931" max="5931" width="4.44140625" style="348" customWidth="1"/>
    <col min="5932" max="5932" width="3.6640625" style="348" customWidth="1"/>
    <col min="5933" max="5933" width="0.77734375" style="348" customWidth="1"/>
    <col min="5934" max="5934" width="3.33203125" style="348" customWidth="1"/>
    <col min="5935" max="5935" width="3.6640625" style="348" customWidth="1"/>
    <col min="5936" max="5936" width="3" style="348" customWidth="1"/>
    <col min="5937" max="5937" width="3.6640625" style="348" customWidth="1"/>
    <col min="5938" max="5938" width="3.109375" style="348" customWidth="1"/>
    <col min="5939" max="5939" width="1.88671875" style="348" customWidth="1"/>
    <col min="5940" max="5941" width="2.21875" style="348" customWidth="1"/>
    <col min="5942" max="5942" width="7.21875" style="348" customWidth="1"/>
    <col min="5943" max="6177" width="8.88671875" style="348"/>
    <col min="6178" max="6178" width="2.44140625" style="348" customWidth="1"/>
    <col min="6179" max="6179" width="2.33203125" style="348" customWidth="1"/>
    <col min="6180" max="6180" width="1.109375" style="348" customWidth="1"/>
    <col min="6181" max="6181" width="22.6640625" style="348" customWidth="1"/>
    <col min="6182" max="6182" width="1.21875" style="348" customWidth="1"/>
    <col min="6183" max="6184" width="11.77734375" style="348" customWidth="1"/>
    <col min="6185" max="6185" width="1.77734375" style="348" customWidth="1"/>
    <col min="6186" max="6186" width="6.88671875" style="348" customWidth="1"/>
    <col min="6187" max="6187" width="4.44140625" style="348" customWidth="1"/>
    <col min="6188" max="6188" width="3.6640625" style="348" customWidth="1"/>
    <col min="6189" max="6189" width="0.77734375" style="348" customWidth="1"/>
    <col min="6190" max="6190" width="3.33203125" style="348" customWidth="1"/>
    <col min="6191" max="6191" width="3.6640625" style="348" customWidth="1"/>
    <col min="6192" max="6192" width="3" style="348" customWidth="1"/>
    <col min="6193" max="6193" width="3.6640625" style="348" customWidth="1"/>
    <col min="6194" max="6194" width="3.109375" style="348" customWidth="1"/>
    <col min="6195" max="6195" width="1.88671875" style="348" customWidth="1"/>
    <col min="6196" max="6197" width="2.21875" style="348" customWidth="1"/>
    <col min="6198" max="6198" width="7.21875" style="348" customWidth="1"/>
    <col min="6199" max="6433" width="8.88671875" style="348"/>
    <col min="6434" max="6434" width="2.44140625" style="348" customWidth="1"/>
    <col min="6435" max="6435" width="2.33203125" style="348" customWidth="1"/>
    <col min="6436" max="6436" width="1.109375" style="348" customWidth="1"/>
    <col min="6437" max="6437" width="22.6640625" style="348" customWidth="1"/>
    <col min="6438" max="6438" width="1.21875" style="348" customWidth="1"/>
    <col min="6439" max="6440" width="11.77734375" style="348" customWidth="1"/>
    <col min="6441" max="6441" width="1.77734375" style="348" customWidth="1"/>
    <col min="6442" max="6442" width="6.88671875" style="348" customWidth="1"/>
    <col min="6443" max="6443" width="4.44140625" style="348" customWidth="1"/>
    <col min="6444" max="6444" width="3.6640625" style="348" customWidth="1"/>
    <col min="6445" max="6445" width="0.77734375" style="348" customWidth="1"/>
    <col min="6446" max="6446" width="3.33203125" style="348" customWidth="1"/>
    <col min="6447" max="6447" width="3.6640625" style="348" customWidth="1"/>
    <col min="6448" max="6448" width="3" style="348" customWidth="1"/>
    <col min="6449" max="6449" width="3.6640625" style="348" customWidth="1"/>
    <col min="6450" max="6450" width="3.109375" style="348" customWidth="1"/>
    <col min="6451" max="6451" width="1.88671875" style="348" customWidth="1"/>
    <col min="6452" max="6453" width="2.21875" style="348" customWidth="1"/>
    <col min="6454" max="6454" width="7.21875" style="348" customWidth="1"/>
    <col min="6455" max="6689" width="8.88671875" style="348"/>
    <col min="6690" max="6690" width="2.44140625" style="348" customWidth="1"/>
    <col min="6691" max="6691" width="2.33203125" style="348" customWidth="1"/>
    <col min="6692" max="6692" width="1.109375" style="348" customWidth="1"/>
    <col min="6693" max="6693" width="22.6640625" style="348" customWidth="1"/>
    <col min="6694" max="6694" width="1.21875" style="348" customWidth="1"/>
    <col min="6695" max="6696" width="11.77734375" style="348" customWidth="1"/>
    <col min="6697" max="6697" width="1.77734375" style="348" customWidth="1"/>
    <col min="6698" max="6698" width="6.88671875" style="348" customWidth="1"/>
    <col min="6699" max="6699" width="4.44140625" style="348" customWidth="1"/>
    <col min="6700" max="6700" width="3.6640625" style="348" customWidth="1"/>
    <col min="6701" max="6701" width="0.77734375" style="348" customWidth="1"/>
    <col min="6702" max="6702" width="3.33203125" style="348" customWidth="1"/>
    <col min="6703" max="6703" width="3.6640625" style="348" customWidth="1"/>
    <col min="6704" max="6704" width="3" style="348" customWidth="1"/>
    <col min="6705" max="6705" width="3.6640625" style="348" customWidth="1"/>
    <col min="6706" max="6706" width="3.109375" style="348" customWidth="1"/>
    <col min="6707" max="6707" width="1.88671875" style="348" customWidth="1"/>
    <col min="6708" max="6709" width="2.21875" style="348" customWidth="1"/>
    <col min="6710" max="6710" width="7.21875" style="348" customWidth="1"/>
    <col min="6711" max="6945" width="8.88671875" style="348"/>
    <col min="6946" max="6946" width="2.44140625" style="348" customWidth="1"/>
    <col min="6947" max="6947" width="2.33203125" style="348" customWidth="1"/>
    <col min="6948" max="6948" width="1.109375" style="348" customWidth="1"/>
    <col min="6949" max="6949" width="22.6640625" style="348" customWidth="1"/>
    <col min="6950" max="6950" width="1.21875" style="348" customWidth="1"/>
    <col min="6951" max="6952" width="11.77734375" style="348" customWidth="1"/>
    <col min="6953" max="6953" width="1.77734375" style="348" customWidth="1"/>
    <col min="6954" max="6954" width="6.88671875" style="348" customWidth="1"/>
    <col min="6955" max="6955" width="4.44140625" style="348" customWidth="1"/>
    <col min="6956" max="6956" width="3.6640625" style="348" customWidth="1"/>
    <col min="6957" max="6957" width="0.77734375" style="348" customWidth="1"/>
    <col min="6958" max="6958" width="3.33203125" style="348" customWidth="1"/>
    <col min="6959" max="6959" width="3.6640625" style="348" customWidth="1"/>
    <col min="6960" max="6960" width="3" style="348" customWidth="1"/>
    <col min="6961" max="6961" width="3.6640625" style="348" customWidth="1"/>
    <col min="6962" max="6962" width="3.109375" style="348" customWidth="1"/>
    <col min="6963" max="6963" width="1.88671875" style="348" customWidth="1"/>
    <col min="6964" max="6965" width="2.21875" style="348" customWidth="1"/>
    <col min="6966" max="6966" width="7.21875" style="348" customWidth="1"/>
    <col min="6967" max="7201" width="8.88671875" style="348"/>
    <col min="7202" max="7202" width="2.44140625" style="348" customWidth="1"/>
    <col min="7203" max="7203" width="2.33203125" style="348" customWidth="1"/>
    <col min="7204" max="7204" width="1.109375" style="348" customWidth="1"/>
    <col min="7205" max="7205" width="22.6640625" style="348" customWidth="1"/>
    <col min="7206" max="7206" width="1.21875" style="348" customWidth="1"/>
    <col min="7207" max="7208" width="11.77734375" style="348" customWidth="1"/>
    <col min="7209" max="7209" width="1.77734375" style="348" customWidth="1"/>
    <col min="7210" max="7210" width="6.88671875" style="348" customWidth="1"/>
    <col min="7211" max="7211" width="4.44140625" style="348" customWidth="1"/>
    <col min="7212" max="7212" width="3.6640625" style="348" customWidth="1"/>
    <col min="7213" max="7213" width="0.77734375" style="348" customWidth="1"/>
    <col min="7214" max="7214" width="3.33203125" style="348" customWidth="1"/>
    <col min="7215" max="7215" width="3.6640625" style="348" customWidth="1"/>
    <col min="7216" max="7216" width="3" style="348" customWidth="1"/>
    <col min="7217" max="7217" width="3.6640625" style="348" customWidth="1"/>
    <col min="7218" max="7218" width="3.109375" style="348" customWidth="1"/>
    <col min="7219" max="7219" width="1.88671875" style="348" customWidth="1"/>
    <col min="7220" max="7221" width="2.21875" style="348" customWidth="1"/>
    <col min="7222" max="7222" width="7.21875" style="348" customWidth="1"/>
    <col min="7223" max="7457" width="8.88671875" style="348"/>
    <col min="7458" max="7458" width="2.44140625" style="348" customWidth="1"/>
    <col min="7459" max="7459" width="2.33203125" style="348" customWidth="1"/>
    <col min="7460" max="7460" width="1.109375" style="348" customWidth="1"/>
    <col min="7461" max="7461" width="22.6640625" style="348" customWidth="1"/>
    <col min="7462" max="7462" width="1.21875" style="348" customWidth="1"/>
    <col min="7463" max="7464" width="11.77734375" style="348" customWidth="1"/>
    <col min="7465" max="7465" width="1.77734375" style="348" customWidth="1"/>
    <col min="7466" max="7466" width="6.88671875" style="348" customWidth="1"/>
    <col min="7467" max="7467" width="4.44140625" style="348" customWidth="1"/>
    <col min="7468" max="7468" width="3.6640625" style="348" customWidth="1"/>
    <col min="7469" max="7469" width="0.77734375" style="348" customWidth="1"/>
    <col min="7470" max="7470" width="3.33203125" style="348" customWidth="1"/>
    <col min="7471" max="7471" width="3.6640625" style="348" customWidth="1"/>
    <col min="7472" max="7472" width="3" style="348" customWidth="1"/>
    <col min="7473" max="7473" width="3.6640625" style="348" customWidth="1"/>
    <col min="7474" max="7474" width="3.109375" style="348" customWidth="1"/>
    <col min="7475" max="7475" width="1.88671875" style="348" customWidth="1"/>
    <col min="7476" max="7477" width="2.21875" style="348" customWidth="1"/>
    <col min="7478" max="7478" width="7.21875" style="348" customWidth="1"/>
    <col min="7479" max="7713" width="8.88671875" style="348"/>
    <col min="7714" max="7714" width="2.44140625" style="348" customWidth="1"/>
    <col min="7715" max="7715" width="2.33203125" style="348" customWidth="1"/>
    <col min="7716" max="7716" width="1.109375" style="348" customWidth="1"/>
    <col min="7717" max="7717" width="22.6640625" style="348" customWidth="1"/>
    <col min="7718" max="7718" width="1.21875" style="348" customWidth="1"/>
    <col min="7719" max="7720" width="11.77734375" style="348" customWidth="1"/>
    <col min="7721" max="7721" width="1.77734375" style="348" customWidth="1"/>
    <col min="7722" max="7722" width="6.88671875" style="348" customWidth="1"/>
    <col min="7723" max="7723" width="4.44140625" style="348" customWidth="1"/>
    <col min="7724" max="7724" width="3.6640625" style="348" customWidth="1"/>
    <col min="7725" max="7725" width="0.77734375" style="348" customWidth="1"/>
    <col min="7726" max="7726" width="3.33203125" style="348" customWidth="1"/>
    <col min="7727" max="7727" width="3.6640625" style="348" customWidth="1"/>
    <col min="7728" max="7728" width="3" style="348" customWidth="1"/>
    <col min="7729" max="7729" width="3.6640625" style="348" customWidth="1"/>
    <col min="7730" max="7730" width="3.109375" style="348" customWidth="1"/>
    <col min="7731" max="7731" width="1.88671875" style="348" customWidth="1"/>
    <col min="7732" max="7733" width="2.21875" style="348" customWidth="1"/>
    <col min="7734" max="7734" width="7.21875" style="348" customWidth="1"/>
    <col min="7735" max="7969" width="8.88671875" style="348"/>
    <col min="7970" max="7970" width="2.44140625" style="348" customWidth="1"/>
    <col min="7971" max="7971" width="2.33203125" style="348" customWidth="1"/>
    <col min="7972" max="7972" width="1.109375" style="348" customWidth="1"/>
    <col min="7973" max="7973" width="22.6640625" style="348" customWidth="1"/>
    <col min="7974" max="7974" width="1.21875" style="348" customWidth="1"/>
    <col min="7975" max="7976" width="11.77734375" style="348" customWidth="1"/>
    <col min="7977" max="7977" width="1.77734375" style="348" customWidth="1"/>
    <col min="7978" max="7978" width="6.88671875" style="348" customWidth="1"/>
    <col min="7979" max="7979" width="4.44140625" style="348" customWidth="1"/>
    <col min="7980" max="7980" width="3.6640625" style="348" customWidth="1"/>
    <col min="7981" max="7981" width="0.77734375" style="348" customWidth="1"/>
    <col min="7982" max="7982" width="3.33203125" style="348" customWidth="1"/>
    <col min="7983" max="7983" width="3.6640625" style="348" customWidth="1"/>
    <col min="7984" max="7984" width="3" style="348" customWidth="1"/>
    <col min="7985" max="7985" width="3.6640625" style="348" customWidth="1"/>
    <col min="7986" max="7986" width="3.109375" style="348" customWidth="1"/>
    <col min="7987" max="7987" width="1.88671875" style="348" customWidth="1"/>
    <col min="7988" max="7989" width="2.21875" style="348" customWidth="1"/>
    <col min="7990" max="7990" width="7.21875" style="348" customWidth="1"/>
    <col min="7991" max="8225" width="8.88671875" style="348"/>
    <col min="8226" max="8226" width="2.44140625" style="348" customWidth="1"/>
    <col min="8227" max="8227" width="2.33203125" style="348" customWidth="1"/>
    <col min="8228" max="8228" width="1.109375" style="348" customWidth="1"/>
    <col min="8229" max="8229" width="22.6640625" style="348" customWidth="1"/>
    <col min="8230" max="8230" width="1.21875" style="348" customWidth="1"/>
    <col min="8231" max="8232" width="11.77734375" style="348" customWidth="1"/>
    <col min="8233" max="8233" width="1.77734375" style="348" customWidth="1"/>
    <col min="8234" max="8234" width="6.88671875" style="348" customWidth="1"/>
    <col min="8235" max="8235" width="4.44140625" style="348" customWidth="1"/>
    <col min="8236" max="8236" width="3.6640625" style="348" customWidth="1"/>
    <col min="8237" max="8237" width="0.77734375" style="348" customWidth="1"/>
    <col min="8238" max="8238" width="3.33203125" style="348" customWidth="1"/>
    <col min="8239" max="8239" width="3.6640625" style="348" customWidth="1"/>
    <col min="8240" max="8240" width="3" style="348" customWidth="1"/>
    <col min="8241" max="8241" width="3.6640625" style="348" customWidth="1"/>
    <col min="8242" max="8242" width="3.109375" style="348" customWidth="1"/>
    <col min="8243" max="8243" width="1.88671875" style="348" customWidth="1"/>
    <col min="8244" max="8245" width="2.21875" style="348" customWidth="1"/>
    <col min="8246" max="8246" width="7.21875" style="348" customWidth="1"/>
    <col min="8247" max="8481" width="8.88671875" style="348"/>
    <col min="8482" max="8482" width="2.44140625" style="348" customWidth="1"/>
    <col min="8483" max="8483" width="2.33203125" style="348" customWidth="1"/>
    <col min="8484" max="8484" width="1.109375" style="348" customWidth="1"/>
    <col min="8485" max="8485" width="22.6640625" style="348" customWidth="1"/>
    <col min="8486" max="8486" width="1.21875" style="348" customWidth="1"/>
    <col min="8487" max="8488" width="11.77734375" style="348" customWidth="1"/>
    <col min="8489" max="8489" width="1.77734375" style="348" customWidth="1"/>
    <col min="8490" max="8490" width="6.88671875" style="348" customWidth="1"/>
    <col min="8491" max="8491" width="4.44140625" style="348" customWidth="1"/>
    <col min="8492" max="8492" width="3.6640625" style="348" customWidth="1"/>
    <col min="8493" max="8493" width="0.77734375" style="348" customWidth="1"/>
    <col min="8494" max="8494" width="3.33203125" style="348" customWidth="1"/>
    <col min="8495" max="8495" width="3.6640625" style="348" customWidth="1"/>
    <col min="8496" max="8496" width="3" style="348" customWidth="1"/>
    <col min="8497" max="8497" width="3.6640625" style="348" customWidth="1"/>
    <col min="8498" max="8498" width="3.109375" style="348" customWidth="1"/>
    <col min="8499" max="8499" width="1.88671875" style="348" customWidth="1"/>
    <col min="8500" max="8501" width="2.21875" style="348" customWidth="1"/>
    <col min="8502" max="8502" width="7.21875" style="348" customWidth="1"/>
    <col min="8503" max="8737" width="8.88671875" style="348"/>
    <col min="8738" max="8738" width="2.44140625" style="348" customWidth="1"/>
    <col min="8739" max="8739" width="2.33203125" style="348" customWidth="1"/>
    <col min="8740" max="8740" width="1.109375" style="348" customWidth="1"/>
    <col min="8741" max="8741" width="22.6640625" style="348" customWidth="1"/>
    <col min="8742" max="8742" width="1.21875" style="348" customWidth="1"/>
    <col min="8743" max="8744" width="11.77734375" style="348" customWidth="1"/>
    <col min="8745" max="8745" width="1.77734375" style="348" customWidth="1"/>
    <col min="8746" max="8746" width="6.88671875" style="348" customWidth="1"/>
    <col min="8747" max="8747" width="4.44140625" style="348" customWidth="1"/>
    <col min="8748" max="8748" width="3.6640625" style="348" customWidth="1"/>
    <col min="8749" max="8749" width="0.77734375" style="348" customWidth="1"/>
    <col min="8750" max="8750" width="3.33203125" style="348" customWidth="1"/>
    <col min="8751" max="8751" width="3.6640625" style="348" customWidth="1"/>
    <col min="8752" max="8752" width="3" style="348" customWidth="1"/>
    <col min="8753" max="8753" width="3.6640625" style="348" customWidth="1"/>
    <col min="8754" max="8754" width="3.109375" style="348" customWidth="1"/>
    <col min="8755" max="8755" width="1.88671875" style="348" customWidth="1"/>
    <col min="8756" max="8757" width="2.21875" style="348" customWidth="1"/>
    <col min="8758" max="8758" width="7.21875" style="348" customWidth="1"/>
    <col min="8759" max="8993" width="8.88671875" style="348"/>
    <col min="8994" max="8994" width="2.44140625" style="348" customWidth="1"/>
    <col min="8995" max="8995" width="2.33203125" style="348" customWidth="1"/>
    <col min="8996" max="8996" width="1.109375" style="348" customWidth="1"/>
    <col min="8997" max="8997" width="22.6640625" style="348" customWidth="1"/>
    <col min="8998" max="8998" width="1.21875" style="348" customWidth="1"/>
    <col min="8999" max="9000" width="11.77734375" style="348" customWidth="1"/>
    <col min="9001" max="9001" width="1.77734375" style="348" customWidth="1"/>
    <col min="9002" max="9002" width="6.88671875" style="348" customWidth="1"/>
    <col min="9003" max="9003" width="4.44140625" style="348" customWidth="1"/>
    <col min="9004" max="9004" width="3.6640625" style="348" customWidth="1"/>
    <col min="9005" max="9005" width="0.77734375" style="348" customWidth="1"/>
    <col min="9006" max="9006" width="3.33203125" style="348" customWidth="1"/>
    <col min="9007" max="9007" width="3.6640625" style="348" customWidth="1"/>
    <col min="9008" max="9008" width="3" style="348" customWidth="1"/>
    <col min="9009" max="9009" width="3.6640625" style="348" customWidth="1"/>
    <col min="9010" max="9010" width="3.109375" style="348" customWidth="1"/>
    <col min="9011" max="9011" width="1.88671875" style="348" customWidth="1"/>
    <col min="9012" max="9013" width="2.21875" style="348" customWidth="1"/>
    <col min="9014" max="9014" width="7.21875" style="348" customWidth="1"/>
    <col min="9015" max="9249" width="8.88671875" style="348"/>
    <col min="9250" max="9250" width="2.44140625" style="348" customWidth="1"/>
    <col min="9251" max="9251" width="2.33203125" style="348" customWidth="1"/>
    <col min="9252" max="9252" width="1.109375" style="348" customWidth="1"/>
    <col min="9253" max="9253" width="22.6640625" style="348" customWidth="1"/>
    <col min="9254" max="9254" width="1.21875" style="348" customWidth="1"/>
    <col min="9255" max="9256" width="11.77734375" style="348" customWidth="1"/>
    <col min="9257" max="9257" width="1.77734375" style="348" customWidth="1"/>
    <col min="9258" max="9258" width="6.88671875" style="348" customWidth="1"/>
    <col min="9259" max="9259" width="4.44140625" style="348" customWidth="1"/>
    <col min="9260" max="9260" width="3.6640625" style="348" customWidth="1"/>
    <col min="9261" max="9261" width="0.77734375" style="348" customWidth="1"/>
    <col min="9262" max="9262" width="3.33203125" style="348" customWidth="1"/>
    <col min="9263" max="9263" width="3.6640625" style="348" customWidth="1"/>
    <col min="9264" max="9264" width="3" style="348" customWidth="1"/>
    <col min="9265" max="9265" width="3.6640625" style="348" customWidth="1"/>
    <col min="9266" max="9266" width="3.109375" style="348" customWidth="1"/>
    <col min="9267" max="9267" width="1.88671875" style="348" customWidth="1"/>
    <col min="9268" max="9269" width="2.21875" style="348" customWidth="1"/>
    <col min="9270" max="9270" width="7.21875" style="348" customWidth="1"/>
    <col min="9271" max="9505" width="8.88671875" style="348"/>
    <col min="9506" max="9506" width="2.44140625" style="348" customWidth="1"/>
    <col min="9507" max="9507" width="2.33203125" style="348" customWidth="1"/>
    <col min="9508" max="9508" width="1.109375" style="348" customWidth="1"/>
    <col min="9509" max="9509" width="22.6640625" style="348" customWidth="1"/>
    <col min="9510" max="9510" width="1.21875" style="348" customWidth="1"/>
    <col min="9511" max="9512" width="11.77734375" style="348" customWidth="1"/>
    <col min="9513" max="9513" width="1.77734375" style="348" customWidth="1"/>
    <col min="9514" max="9514" width="6.88671875" style="348" customWidth="1"/>
    <col min="9515" max="9515" width="4.44140625" style="348" customWidth="1"/>
    <col min="9516" max="9516" width="3.6640625" style="348" customWidth="1"/>
    <col min="9517" max="9517" width="0.77734375" style="348" customWidth="1"/>
    <col min="9518" max="9518" width="3.33203125" style="348" customWidth="1"/>
    <col min="9519" max="9519" width="3.6640625" style="348" customWidth="1"/>
    <col min="9520" max="9520" width="3" style="348" customWidth="1"/>
    <col min="9521" max="9521" width="3.6640625" style="348" customWidth="1"/>
    <col min="9522" max="9522" width="3.109375" style="348" customWidth="1"/>
    <col min="9523" max="9523" width="1.88671875" style="348" customWidth="1"/>
    <col min="9524" max="9525" width="2.21875" style="348" customWidth="1"/>
    <col min="9526" max="9526" width="7.21875" style="348" customWidth="1"/>
    <col min="9527" max="9761" width="8.88671875" style="348"/>
    <col min="9762" max="9762" width="2.44140625" style="348" customWidth="1"/>
    <col min="9763" max="9763" width="2.33203125" style="348" customWidth="1"/>
    <col min="9764" max="9764" width="1.109375" style="348" customWidth="1"/>
    <col min="9765" max="9765" width="22.6640625" style="348" customWidth="1"/>
    <col min="9766" max="9766" width="1.21875" style="348" customWidth="1"/>
    <col min="9767" max="9768" width="11.77734375" style="348" customWidth="1"/>
    <col min="9769" max="9769" width="1.77734375" style="348" customWidth="1"/>
    <col min="9770" max="9770" width="6.88671875" style="348" customWidth="1"/>
    <col min="9771" max="9771" width="4.44140625" style="348" customWidth="1"/>
    <col min="9772" max="9772" width="3.6640625" style="348" customWidth="1"/>
    <col min="9773" max="9773" width="0.77734375" style="348" customWidth="1"/>
    <col min="9774" max="9774" width="3.33203125" style="348" customWidth="1"/>
    <col min="9775" max="9775" width="3.6640625" style="348" customWidth="1"/>
    <col min="9776" max="9776" width="3" style="348" customWidth="1"/>
    <col min="9777" max="9777" width="3.6640625" style="348" customWidth="1"/>
    <col min="9778" max="9778" width="3.109375" style="348" customWidth="1"/>
    <col min="9779" max="9779" width="1.88671875" style="348" customWidth="1"/>
    <col min="9780" max="9781" width="2.21875" style="348" customWidth="1"/>
    <col min="9782" max="9782" width="7.21875" style="348" customWidth="1"/>
    <col min="9783" max="10017" width="8.88671875" style="348"/>
    <col min="10018" max="10018" width="2.44140625" style="348" customWidth="1"/>
    <col min="10019" max="10019" width="2.33203125" style="348" customWidth="1"/>
    <col min="10020" max="10020" width="1.109375" style="348" customWidth="1"/>
    <col min="10021" max="10021" width="22.6640625" style="348" customWidth="1"/>
    <col min="10022" max="10022" width="1.21875" style="348" customWidth="1"/>
    <col min="10023" max="10024" width="11.77734375" style="348" customWidth="1"/>
    <col min="10025" max="10025" width="1.77734375" style="348" customWidth="1"/>
    <col min="10026" max="10026" width="6.88671875" style="348" customWidth="1"/>
    <col min="10027" max="10027" width="4.44140625" style="348" customWidth="1"/>
    <col min="10028" max="10028" width="3.6640625" style="348" customWidth="1"/>
    <col min="10029" max="10029" width="0.77734375" style="348" customWidth="1"/>
    <col min="10030" max="10030" width="3.33203125" style="348" customWidth="1"/>
    <col min="10031" max="10031" width="3.6640625" style="348" customWidth="1"/>
    <col min="10032" max="10032" width="3" style="348" customWidth="1"/>
    <col min="10033" max="10033" width="3.6640625" style="348" customWidth="1"/>
    <col min="10034" max="10034" width="3.109375" style="348" customWidth="1"/>
    <col min="10035" max="10035" width="1.88671875" style="348" customWidth="1"/>
    <col min="10036" max="10037" width="2.21875" style="348" customWidth="1"/>
    <col min="10038" max="10038" width="7.21875" style="348" customWidth="1"/>
    <col min="10039" max="10273" width="8.88671875" style="348"/>
    <col min="10274" max="10274" width="2.44140625" style="348" customWidth="1"/>
    <col min="10275" max="10275" width="2.33203125" style="348" customWidth="1"/>
    <col min="10276" max="10276" width="1.109375" style="348" customWidth="1"/>
    <col min="10277" max="10277" width="22.6640625" style="348" customWidth="1"/>
    <col min="10278" max="10278" width="1.21875" style="348" customWidth="1"/>
    <col min="10279" max="10280" width="11.77734375" style="348" customWidth="1"/>
    <col min="10281" max="10281" width="1.77734375" style="348" customWidth="1"/>
    <col min="10282" max="10282" width="6.88671875" style="348" customWidth="1"/>
    <col min="10283" max="10283" width="4.44140625" style="348" customWidth="1"/>
    <col min="10284" max="10284" width="3.6640625" style="348" customWidth="1"/>
    <col min="10285" max="10285" width="0.77734375" style="348" customWidth="1"/>
    <col min="10286" max="10286" width="3.33203125" style="348" customWidth="1"/>
    <col min="10287" max="10287" width="3.6640625" style="348" customWidth="1"/>
    <col min="10288" max="10288" width="3" style="348" customWidth="1"/>
    <col min="10289" max="10289" width="3.6640625" style="348" customWidth="1"/>
    <col min="10290" max="10290" width="3.109375" style="348" customWidth="1"/>
    <col min="10291" max="10291" width="1.88671875" style="348" customWidth="1"/>
    <col min="10292" max="10293" width="2.21875" style="348" customWidth="1"/>
    <col min="10294" max="10294" width="7.21875" style="348" customWidth="1"/>
    <col min="10295" max="10529" width="8.88671875" style="348"/>
    <col min="10530" max="10530" width="2.44140625" style="348" customWidth="1"/>
    <col min="10531" max="10531" width="2.33203125" style="348" customWidth="1"/>
    <col min="10532" max="10532" width="1.109375" style="348" customWidth="1"/>
    <col min="10533" max="10533" width="22.6640625" style="348" customWidth="1"/>
    <col min="10534" max="10534" width="1.21875" style="348" customWidth="1"/>
    <col min="10535" max="10536" width="11.77734375" style="348" customWidth="1"/>
    <col min="10537" max="10537" width="1.77734375" style="348" customWidth="1"/>
    <col min="10538" max="10538" width="6.88671875" style="348" customWidth="1"/>
    <col min="10539" max="10539" width="4.44140625" style="348" customWidth="1"/>
    <col min="10540" max="10540" width="3.6640625" style="348" customWidth="1"/>
    <col min="10541" max="10541" width="0.77734375" style="348" customWidth="1"/>
    <col min="10542" max="10542" width="3.33203125" style="348" customWidth="1"/>
    <col min="10543" max="10543" width="3.6640625" style="348" customWidth="1"/>
    <col min="10544" max="10544" width="3" style="348" customWidth="1"/>
    <col min="10545" max="10545" width="3.6640625" style="348" customWidth="1"/>
    <col min="10546" max="10546" width="3.109375" style="348" customWidth="1"/>
    <col min="10547" max="10547" width="1.88671875" style="348" customWidth="1"/>
    <col min="10548" max="10549" width="2.21875" style="348" customWidth="1"/>
    <col min="10550" max="10550" width="7.21875" style="348" customWidth="1"/>
    <col min="10551" max="10785" width="8.88671875" style="348"/>
    <col min="10786" max="10786" width="2.44140625" style="348" customWidth="1"/>
    <col min="10787" max="10787" width="2.33203125" style="348" customWidth="1"/>
    <col min="10788" max="10788" width="1.109375" style="348" customWidth="1"/>
    <col min="10789" max="10789" width="22.6640625" style="348" customWidth="1"/>
    <col min="10790" max="10790" width="1.21875" style="348" customWidth="1"/>
    <col min="10791" max="10792" width="11.77734375" style="348" customWidth="1"/>
    <col min="10793" max="10793" width="1.77734375" style="348" customWidth="1"/>
    <col min="10794" max="10794" width="6.88671875" style="348" customWidth="1"/>
    <col min="10795" max="10795" width="4.44140625" style="348" customWidth="1"/>
    <col min="10796" max="10796" width="3.6640625" style="348" customWidth="1"/>
    <col min="10797" max="10797" width="0.77734375" style="348" customWidth="1"/>
    <col min="10798" max="10798" width="3.33203125" style="348" customWidth="1"/>
    <col min="10799" max="10799" width="3.6640625" style="348" customWidth="1"/>
    <col min="10800" max="10800" width="3" style="348" customWidth="1"/>
    <col min="10801" max="10801" width="3.6640625" style="348" customWidth="1"/>
    <col min="10802" max="10802" width="3.109375" style="348" customWidth="1"/>
    <col min="10803" max="10803" width="1.88671875" style="348" customWidth="1"/>
    <col min="10804" max="10805" width="2.21875" style="348" customWidth="1"/>
    <col min="10806" max="10806" width="7.21875" style="348" customWidth="1"/>
    <col min="10807" max="11041" width="8.88671875" style="348"/>
    <col min="11042" max="11042" width="2.44140625" style="348" customWidth="1"/>
    <col min="11043" max="11043" width="2.33203125" style="348" customWidth="1"/>
    <col min="11044" max="11044" width="1.109375" style="348" customWidth="1"/>
    <col min="11045" max="11045" width="22.6640625" style="348" customWidth="1"/>
    <col min="11046" max="11046" width="1.21875" style="348" customWidth="1"/>
    <col min="11047" max="11048" width="11.77734375" style="348" customWidth="1"/>
    <col min="11049" max="11049" width="1.77734375" style="348" customWidth="1"/>
    <col min="11050" max="11050" width="6.88671875" style="348" customWidth="1"/>
    <col min="11051" max="11051" width="4.44140625" style="348" customWidth="1"/>
    <col min="11052" max="11052" width="3.6640625" style="348" customWidth="1"/>
    <col min="11053" max="11053" width="0.77734375" style="348" customWidth="1"/>
    <col min="11054" max="11054" width="3.33203125" style="348" customWidth="1"/>
    <col min="11055" max="11055" width="3.6640625" style="348" customWidth="1"/>
    <col min="11056" max="11056" width="3" style="348" customWidth="1"/>
    <col min="11057" max="11057" width="3.6640625" style="348" customWidth="1"/>
    <col min="11058" max="11058" width="3.109375" style="348" customWidth="1"/>
    <col min="11059" max="11059" width="1.88671875" style="348" customWidth="1"/>
    <col min="11060" max="11061" width="2.21875" style="348" customWidth="1"/>
    <col min="11062" max="11062" width="7.21875" style="348" customWidth="1"/>
    <col min="11063" max="11297" width="8.88671875" style="348"/>
    <col min="11298" max="11298" width="2.44140625" style="348" customWidth="1"/>
    <col min="11299" max="11299" width="2.33203125" style="348" customWidth="1"/>
    <col min="11300" max="11300" width="1.109375" style="348" customWidth="1"/>
    <col min="11301" max="11301" width="22.6640625" style="348" customWidth="1"/>
    <col min="11302" max="11302" width="1.21875" style="348" customWidth="1"/>
    <col min="11303" max="11304" width="11.77734375" style="348" customWidth="1"/>
    <col min="11305" max="11305" width="1.77734375" style="348" customWidth="1"/>
    <col min="11306" max="11306" width="6.88671875" style="348" customWidth="1"/>
    <col min="11307" max="11307" width="4.44140625" style="348" customWidth="1"/>
    <col min="11308" max="11308" width="3.6640625" style="348" customWidth="1"/>
    <col min="11309" max="11309" width="0.77734375" style="348" customWidth="1"/>
    <col min="11310" max="11310" width="3.33203125" style="348" customWidth="1"/>
    <col min="11311" max="11311" width="3.6640625" style="348" customWidth="1"/>
    <col min="11312" max="11312" width="3" style="348" customWidth="1"/>
    <col min="11313" max="11313" width="3.6640625" style="348" customWidth="1"/>
    <col min="11314" max="11314" width="3.109375" style="348" customWidth="1"/>
    <col min="11315" max="11315" width="1.88671875" style="348" customWidth="1"/>
    <col min="11316" max="11317" width="2.21875" style="348" customWidth="1"/>
    <col min="11318" max="11318" width="7.21875" style="348" customWidth="1"/>
    <col min="11319" max="11553" width="8.88671875" style="348"/>
    <col min="11554" max="11554" width="2.44140625" style="348" customWidth="1"/>
    <col min="11555" max="11555" width="2.33203125" style="348" customWidth="1"/>
    <col min="11556" max="11556" width="1.109375" style="348" customWidth="1"/>
    <col min="11557" max="11557" width="22.6640625" style="348" customWidth="1"/>
    <col min="11558" max="11558" width="1.21875" style="348" customWidth="1"/>
    <col min="11559" max="11560" width="11.77734375" style="348" customWidth="1"/>
    <col min="11561" max="11561" width="1.77734375" style="348" customWidth="1"/>
    <col min="11562" max="11562" width="6.88671875" style="348" customWidth="1"/>
    <col min="11563" max="11563" width="4.44140625" style="348" customWidth="1"/>
    <col min="11564" max="11564" width="3.6640625" style="348" customWidth="1"/>
    <col min="11565" max="11565" width="0.77734375" style="348" customWidth="1"/>
    <col min="11566" max="11566" width="3.33203125" style="348" customWidth="1"/>
    <col min="11567" max="11567" width="3.6640625" style="348" customWidth="1"/>
    <col min="11568" max="11568" width="3" style="348" customWidth="1"/>
    <col min="11569" max="11569" width="3.6640625" style="348" customWidth="1"/>
    <col min="11570" max="11570" width="3.109375" style="348" customWidth="1"/>
    <col min="11571" max="11571" width="1.88671875" style="348" customWidth="1"/>
    <col min="11572" max="11573" width="2.21875" style="348" customWidth="1"/>
    <col min="11574" max="11574" width="7.21875" style="348" customWidth="1"/>
    <col min="11575" max="11809" width="8.88671875" style="348"/>
    <col min="11810" max="11810" width="2.44140625" style="348" customWidth="1"/>
    <col min="11811" max="11811" width="2.33203125" style="348" customWidth="1"/>
    <col min="11812" max="11812" width="1.109375" style="348" customWidth="1"/>
    <col min="11813" max="11813" width="22.6640625" style="348" customWidth="1"/>
    <col min="11814" max="11814" width="1.21875" style="348" customWidth="1"/>
    <col min="11815" max="11816" width="11.77734375" style="348" customWidth="1"/>
    <col min="11817" max="11817" width="1.77734375" style="348" customWidth="1"/>
    <col min="11818" max="11818" width="6.88671875" style="348" customWidth="1"/>
    <col min="11819" max="11819" width="4.44140625" style="348" customWidth="1"/>
    <col min="11820" max="11820" width="3.6640625" style="348" customWidth="1"/>
    <col min="11821" max="11821" width="0.77734375" style="348" customWidth="1"/>
    <col min="11822" max="11822" width="3.33203125" style="348" customWidth="1"/>
    <col min="11823" max="11823" width="3.6640625" style="348" customWidth="1"/>
    <col min="11824" max="11824" width="3" style="348" customWidth="1"/>
    <col min="11825" max="11825" width="3.6640625" style="348" customWidth="1"/>
    <col min="11826" max="11826" width="3.109375" style="348" customWidth="1"/>
    <col min="11827" max="11827" width="1.88671875" style="348" customWidth="1"/>
    <col min="11828" max="11829" width="2.21875" style="348" customWidth="1"/>
    <col min="11830" max="11830" width="7.21875" style="348" customWidth="1"/>
    <col min="11831" max="12065" width="8.88671875" style="348"/>
    <col min="12066" max="12066" width="2.44140625" style="348" customWidth="1"/>
    <col min="12067" max="12067" width="2.33203125" style="348" customWidth="1"/>
    <col min="12068" max="12068" width="1.109375" style="348" customWidth="1"/>
    <col min="12069" max="12069" width="22.6640625" style="348" customWidth="1"/>
    <col min="12070" max="12070" width="1.21875" style="348" customWidth="1"/>
    <col min="12071" max="12072" width="11.77734375" style="348" customWidth="1"/>
    <col min="12073" max="12073" width="1.77734375" style="348" customWidth="1"/>
    <col min="12074" max="12074" width="6.88671875" style="348" customWidth="1"/>
    <col min="12075" max="12075" width="4.44140625" style="348" customWidth="1"/>
    <col min="12076" max="12076" width="3.6640625" style="348" customWidth="1"/>
    <col min="12077" max="12077" width="0.77734375" style="348" customWidth="1"/>
    <col min="12078" max="12078" width="3.33203125" style="348" customWidth="1"/>
    <col min="12079" max="12079" width="3.6640625" style="348" customWidth="1"/>
    <col min="12080" max="12080" width="3" style="348" customWidth="1"/>
    <col min="12081" max="12081" width="3.6640625" style="348" customWidth="1"/>
    <col min="12082" max="12082" width="3.109375" style="348" customWidth="1"/>
    <col min="12083" max="12083" width="1.88671875" style="348" customWidth="1"/>
    <col min="12084" max="12085" width="2.21875" style="348" customWidth="1"/>
    <col min="12086" max="12086" width="7.21875" style="348" customWidth="1"/>
    <col min="12087" max="12321" width="8.88671875" style="348"/>
    <col min="12322" max="12322" width="2.44140625" style="348" customWidth="1"/>
    <col min="12323" max="12323" width="2.33203125" style="348" customWidth="1"/>
    <col min="12324" max="12324" width="1.109375" style="348" customWidth="1"/>
    <col min="12325" max="12325" width="22.6640625" style="348" customWidth="1"/>
    <col min="12326" max="12326" width="1.21875" style="348" customWidth="1"/>
    <col min="12327" max="12328" width="11.77734375" style="348" customWidth="1"/>
    <col min="12329" max="12329" width="1.77734375" style="348" customWidth="1"/>
    <col min="12330" max="12330" width="6.88671875" style="348" customWidth="1"/>
    <col min="12331" max="12331" width="4.44140625" style="348" customWidth="1"/>
    <col min="12332" max="12332" width="3.6640625" style="348" customWidth="1"/>
    <col min="12333" max="12333" width="0.77734375" style="348" customWidth="1"/>
    <col min="12334" max="12334" width="3.33203125" style="348" customWidth="1"/>
    <col min="12335" max="12335" width="3.6640625" style="348" customWidth="1"/>
    <col min="12336" max="12336" width="3" style="348" customWidth="1"/>
    <col min="12337" max="12337" width="3.6640625" style="348" customWidth="1"/>
    <col min="12338" max="12338" width="3.109375" style="348" customWidth="1"/>
    <col min="12339" max="12339" width="1.88671875" style="348" customWidth="1"/>
    <col min="12340" max="12341" width="2.21875" style="348" customWidth="1"/>
    <col min="12342" max="12342" width="7.21875" style="348" customWidth="1"/>
    <col min="12343" max="12577" width="8.88671875" style="348"/>
    <col min="12578" max="12578" width="2.44140625" style="348" customWidth="1"/>
    <col min="12579" max="12579" width="2.33203125" style="348" customWidth="1"/>
    <col min="12580" max="12580" width="1.109375" style="348" customWidth="1"/>
    <col min="12581" max="12581" width="22.6640625" style="348" customWidth="1"/>
    <col min="12582" max="12582" width="1.21875" style="348" customWidth="1"/>
    <col min="12583" max="12584" width="11.77734375" style="348" customWidth="1"/>
    <col min="12585" max="12585" width="1.77734375" style="348" customWidth="1"/>
    <col min="12586" max="12586" width="6.88671875" style="348" customWidth="1"/>
    <col min="12587" max="12587" width="4.44140625" style="348" customWidth="1"/>
    <col min="12588" max="12588" width="3.6640625" style="348" customWidth="1"/>
    <col min="12589" max="12589" width="0.77734375" style="348" customWidth="1"/>
    <col min="12590" max="12590" width="3.33203125" style="348" customWidth="1"/>
    <col min="12591" max="12591" width="3.6640625" style="348" customWidth="1"/>
    <col min="12592" max="12592" width="3" style="348" customWidth="1"/>
    <col min="12593" max="12593" width="3.6640625" style="348" customWidth="1"/>
    <col min="12594" max="12594" width="3.109375" style="348" customWidth="1"/>
    <col min="12595" max="12595" width="1.88671875" style="348" customWidth="1"/>
    <col min="12596" max="12597" width="2.21875" style="348" customWidth="1"/>
    <col min="12598" max="12598" width="7.21875" style="348" customWidth="1"/>
    <col min="12599" max="12833" width="8.88671875" style="348"/>
    <col min="12834" max="12834" width="2.44140625" style="348" customWidth="1"/>
    <col min="12835" max="12835" width="2.33203125" style="348" customWidth="1"/>
    <col min="12836" max="12836" width="1.109375" style="348" customWidth="1"/>
    <col min="12837" max="12837" width="22.6640625" style="348" customWidth="1"/>
    <col min="12838" max="12838" width="1.21875" style="348" customWidth="1"/>
    <col min="12839" max="12840" width="11.77734375" style="348" customWidth="1"/>
    <col min="12841" max="12841" width="1.77734375" style="348" customWidth="1"/>
    <col min="12842" max="12842" width="6.88671875" style="348" customWidth="1"/>
    <col min="12843" max="12843" width="4.44140625" style="348" customWidth="1"/>
    <col min="12844" max="12844" width="3.6640625" style="348" customWidth="1"/>
    <col min="12845" max="12845" width="0.77734375" style="348" customWidth="1"/>
    <col min="12846" max="12846" width="3.33203125" style="348" customWidth="1"/>
    <col min="12847" max="12847" width="3.6640625" style="348" customWidth="1"/>
    <col min="12848" max="12848" width="3" style="348" customWidth="1"/>
    <col min="12849" max="12849" width="3.6640625" style="348" customWidth="1"/>
    <col min="12850" max="12850" width="3.109375" style="348" customWidth="1"/>
    <col min="12851" max="12851" width="1.88671875" style="348" customWidth="1"/>
    <col min="12852" max="12853" width="2.21875" style="348" customWidth="1"/>
    <col min="12854" max="12854" width="7.21875" style="348" customWidth="1"/>
    <col min="12855" max="13089" width="8.88671875" style="348"/>
    <col min="13090" max="13090" width="2.44140625" style="348" customWidth="1"/>
    <col min="13091" max="13091" width="2.33203125" style="348" customWidth="1"/>
    <col min="13092" max="13092" width="1.109375" style="348" customWidth="1"/>
    <col min="13093" max="13093" width="22.6640625" style="348" customWidth="1"/>
    <col min="13094" max="13094" width="1.21875" style="348" customWidth="1"/>
    <col min="13095" max="13096" width="11.77734375" style="348" customWidth="1"/>
    <col min="13097" max="13097" width="1.77734375" style="348" customWidth="1"/>
    <col min="13098" max="13098" width="6.88671875" style="348" customWidth="1"/>
    <col min="13099" max="13099" width="4.44140625" style="348" customWidth="1"/>
    <col min="13100" max="13100" width="3.6640625" style="348" customWidth="1"/>
    <col min="13101" max="13101" width="0.77734375" style="348" customWidth="1"/>
    <col min="13102" max="13102" width="3.33203125" style="348" customWidth="1"/>
    <col min="13103" max="13103" width="3.6640625" style="348" customWidth="1"/>
    <col min="13104" max="13104" width="3" style="348" customWidth="1"/>
    <col min="13105" max="13105" width="3.6640625" style="348" customWidth="1"/>
    <col min="13106" max="13106" width="3.109375" style="348" customWidth="1"/>
    <col min="13107" max="13107" width="1.88671875" style="348" customWidth="1"/>
    <col min="13108" max="13109" width="2.21875" style="348" customWidth="1"/>
    <col min="13110" max="13110" width="7.21875" style="348" customWidth="1"/>
    <col min="13111" max="13345" width="8.88671875" style="348"/>
    <col min="13346" max="13346" width="2.44140625" style="348" customWidth="1"/>
    <col min="13347" max="13347" width="2.33203125" style="348" customWidth="1"/>
    <col min="13348" max="13348" width="1.109375" style="348" customWidth="1"/>
    <col min="13349" max="13349" width="22.6640625" style="348" customWidth="1"/>
    <col min="13350" max="13350" width="1.21875" style="348" customWidth="1"/>
    <col min="13351" max="13352" width="11.77734375" style="348" customWidth="1"/>
    <col min="13353" max="13353" width="1.77734375" style="348" customWidth="1"/>
    <col min="13354" max="13354" width="6.88671875" style="348" customWidth="1"/>
    <col min="13355" max="13355" width="4.44140625" style="348" customWidth="1"/>
    <col min="13356" max="13356" width="3.6640625" style="348" customWidth="1"/>
    <col min="13357" max="13357" width="0.77734375" style="348" customWidth="1"/>
    <col min="13358" max="13358" width="3.33203125" style="348" customWidth="1"/>
    <col min="13359" max="13359" width="3.6640625" style="348" customWidth="1"/>
    <col min="13360" max="13360" width="3" style="348" customWidth="1"/>
    <col min="13361" max="13361" width="3.6640625" style="348" customWidth="1"/>
    <col min="13362" max="13362" width="3.109375" style="348" customWidth="1"/>
    <col min="13363" max="13363" width="1.88671875" style="348" customWidth="1"/>
    <col min="13364" max="13365" width="2.21875" style="348" customWidth="1"/>
    <col min="13366" max="13366" width="7.21875" style="348" customWidth="1"/>
    <col min="13367" max="13601" width="8.88671875" style="348"/>
    <col min="13602" max="13602" width="2.44140625" style="348" customWidth="1"/>
    <col min="13603" max="13603" width="2.33203125" style="348" customWidth="1"/>
    <col min="13604" max="13604" width="1.109375" style="348" customWidth="1"/>
    <col min="13605" max="13605" width="22.6640625" style="348" customWidth="1"/>
    <col min="13606" max="13606" width="1.21875" style="348" customWidth="1"/>
    <col min="13607" max="13608" width="11.77734375" style="348" customWidth="1"/>
    <col min="13609" max="13609" width="1.77734375" style="348" customWidth="1"/>
    <col min="13610" max="13610" width="6.88671875" style="348" customWidth="1"/>
    <col min="13611" max="13611" width="4.44140625" style="348" customWidth="1"/>
    <col min="13612" max="13612" width="3.6640625" style="348" customWidth="1"/>
    <col min="13613" max="13613" width="0.77734375" style="348" customWidth="1"/>
    <col min="13614" max="13614" width="3.33203125" style="348" customWidth="1"/>
    <col min="13615" max="13615" width="3.6640625" style="348" customWidth="1"/>
    <col min="13616" max="13616" width="3" style="348" customWidth="1"/>
    <col min="13617" max="13617" width="3.6640625" style="348" customWidth="1"/>
    <col min="13618" max="13618" width="3.109375" style="348" customWidth="1"/>
    <col min="13619" max="13619" width="1.88671875" style="348" customWidth="1"/>
    <col min="13620" max="13621" width="2.21875" style="348" customWidth="1"/>
    <col min="13622" max="13622" width="7.21875" style="348" customWidth="1"/>
    <col min="13623" max="13857" width="8.88671875" style="348"/>
    <col min="13858" max="13858" width="2.44140625" style="348" customWidth="1"/>
    <col min="13859" max="13859" width="2.33203125" style="348" customWidth="1"/>
    <col min="13860" max="13860" width="1.109375" style="348" customWidth="1"/>
    <col min="13861" max="13861" width="22.6640625" style="348" customWidth="1"/>
    <col min="13862" max="13862" width="1.21875" style="348" customWidth="1"/>
    <col min="13863" max="13864" width="11.77734375" style="348" customWidth="1"/>
    <col min="13865" max="13865" width="1.77734375" style="348" customWidth="1"/>
    <col min="13866" max="13866" width="6.88671875" style="348" customWidth="1"/>
    <col min="13867" max="13867" width="4.44140625" style="348" customWidth="1"/>
    <col min="13868" max="13868" width="3.6640625" style="348" customWidth="1"/>
    <col min="13869" max="13869" width="0.77734375" style="348" customWidth="1"/>
    <col min="13870" max="13870" width="3.33203125" style="348" customWidth="1"/>
    <col min="13871" max="13871" width="3.6640625" style="348" customWidth="1"/>
    <col min="13872" max="13872" width="3" style="348" customWidth="1"/>
    <col min="13873" max="13873" width="3.6640625" style="348" customWidth="1"/>
    <col min="13874" max="13874" width="3.109375" style="348" customWidth="1"/>
    <col min="13875" max="13875" width="1.88671875" style="348" customWidth="1"/>
    <col min="13876" max="13877" width="2.21875" style="348" customWidth="1"/>
    <col min="13878" max="13878" width="7.21875" style="348" customWidth="1"/>
    <col min="13879" max="14113" width="8.88671875" style="348"/>
    <col min="14114" max="14114" width="2.44140625" style="348" customWidth="1"/>
    <col min="14115" max="14115" width="2.33203125" style="348" customWidth="1"/>
    <col min="14116" max="14116" width="1.109375" style="348" customWidth="1"/>
    <col min="14117" max="14117" width="22.6640625" style="348" customWidth="1"/>
    <col min="14118" max="14118" width="1.21875" style="348" customWidth="1"/>
    <col min="14119" max="14120" width="11.77734375" style="348" customWidth="1"/>
    <col min="14121" max="14121" width="1.77734375" style="348" customWidth="1"/>
    <col min="14122" max="14122" width="6.88671875" style="348" customWidth="1"/>
    <col min="14123" max="14123" width="4.44140625" style="348" customWidth="1"/>
    <col min="14124" max="14124" width="3.6640625" style="348" customWidth="1"/>
    <col min="14125" max="14125" width="0.77734375" style="348" customWidth="1"/>
    <col min="14126" max="14126" width="3.33203125" style="348" customWidth="1"/>
    <col min="14127" max="14127" width="3.6640625" style="348" customWidth="1"/>
    <col min="14128" max="14128" width="3" style="348" customWidth="1"/>
    <col min="14129" max="14129" width="3.6640625" style="348" customWidth="1"/>
    <col min="14130" max="14130" width="3.109375" style="348" customWidth="1"/>
    <col min="14131" max="14131" width="1.88671875" style="348" customWidth="1"/>
    <col min="14132" max="14133" width="2.21875" style="348" customWidth="1"/>
    <col min="14134" max="14134" width="7.21875" style="348" customWidth="1"/>
    <col min="14135" max="14369" width="8.88671875" style="348"/>
    <col min="14370" max="14370" width="2.44140625" style="348" customWidth="1"/>
    <col min="14371" max="14371" width="2.33203125" style="348" customWidth="1"/>
    <col min="14372" max="14372" width="1.109375" style="348" customWidth="1"/>
    <col min="14373" max="14373" width="22.6640625" style="348" customWidth="1"/>
    <col min="14374" max="14374" width="1.21875" style="348" customWidth="1"/>
    <col min="14375" max="14376" width="11.77734375" style="348" customWidth="1"/>
    <col min="14377" max="14377" width="1.77734375" style="348" customWidth="1"/>
    <col min="14378" max="14378" width="6.88671875" style="348" customWidth="1"/>
    <col min="14379" max="14379" width="4.44140625" style="348" customWidth="1"/>
    <col min="14380" max="14380" width="3.6640625" style="348" customWidth="1"/>
    <col min="14381" max="14381" width="0.77734375" style="348" customWidth="1"/>
    <col min="14382" max="14382" width="3.33203125" style="348" customWidth="1"/>
    <col min="14383" max="14383" width="3.6640625" style="348" customWidth="1"/>
    <col min="14384" max="14384" width="3" style="348" customWidth="1"/>
    <col min="14385" max="14385" width="3.6640625" style="348" customWidth="1"/>
    <col min="14386" max="14386" width="3.109375" style="348" customWidth="1"/>
    <col min="14387" max="14387" width="1.88671875" style="348" customWidth="1"/>
    <col min="14388" max="14389" width="2.21875" style="348" customWidth="1"/>
    <col min="14390" max="14390" width="7.21875" style="348" customWidth="1"/>
    <col min="14391" max="14625" width="8.88671875" style="348"/>
    <col min="14626" max="14626" width="2.44140625" style="348" customWidth="1"/>
    <col min="14627" max="14627" width="2.33203125" style="348" customWidth="1"/>
    <col min="14628" max="14628" width="1.109375" style="348" customWidth="1"/>
    <col min="14629" max="14629" width="22.6640625" style="348" customWidth="1"/>
    <col min="14630" max="14630" width="1.21875" style="348" customWidth="1"/>
    <col min="14631" max="14632" width="11.77734375" style="348" customWidth="1"/>
    <col min="14633" max="14633" width="1.77734375" style="348" customWidth="1"/>
    <col min="14634" max="14634" width="6.88671875" style="348" customWidth="1"/>
    <col min="14635" max="14635" width="4.44140625" style="348" customWidth="1"/>
    <col min="14636" max="14636" width="3.6640625" style="348" customWidth="1"/>
    <col min="14637" max="14637" width="0.77734375" style="348" customWidth="1"/>
    <col min="14638" max="14638" width="3.33203125" style="348" customWidth="1"/>
    <col min="14639" max="14639" width="3.6640625" style="348" customWidth="1"/>
    <col min="14640" max="14640" width="3" style="348" customWidth="1"/>
    <col min="14641" max="14641" width="3.6640625" style="348" customWidth="1"/>
    <col min="14642" max="14642" width="3.109375" style="348" customWidth="1"/>
    <col min="14643" max="14643" width="1.88671875" style="348" customWidth="1"/>
    <col min="14644" max="14645" width="2.21875" style="348" customWidth="1"/>
    <col min="14646" max="14646" width="7.21875" style="348" customWidth="1"/>
    <col min="14647" max="14881" width="8.88671875" style="348"/>
    <col min="14882" max="14882" width="2.44140625" style="348" customWidth="1"/>
    <col min="14883" max="14883" width="2.33203125" style="348" customWidth="1"/>
    <col min="14884" max="14884" width="1.109375" style="348" customWidth="1"/>
    <col min="14885" max="14885" width="22.6640625" style="348" customWidth="1"/>
    <col min="14886" max="14886" width="1.21875" style="348" customWidth="1"/>
    <col min="14887" max="14888" width="11.77734375" style="348" customWidth="1"/>
    <col min="14889" max="14889" width="1.77734375" style="348" customWidth="1"/>
    <col min="14890" max="14890" width="6.88671875" style="348" customWidth="1"/>
    <col min="14891" max="14891" width="4.44140625" style="348" customWidth="1"/>
    <col min="14892" max="14892" width="3.6640625" style="348" customWidth="1"/>
    <col min="14893" max="14893" width="0.77734375" style="348" customWidth="1"/>
    <col min="14894" max="14894" width="3.33203125" style="348" customWidth="1"/>
    <col min="14895" max="14895" width="3.6640625" style="348" customWidth="1"/>
    <col min="14896" max="14896" width="3" style="348" customWidth="1"/>
    <col min="14897" max="14897" width="3.6640625" style="348" customWidth="1"/>
    <col min="14898" max="14898" width="3.109375" style="348" customWidth="1"/>
    <col min="14899" max="14899" width="1.88671875" style="348" customWidth="1"/>
    <col min="14900" max="14901" width="2.21875" style="348" customWidth="1"/>
    <col min="14902" max="14902" width="7.21875" style="348" customWidth="1"/>
    <col min="14903" max="15137" width="8.88671875" style="348"/>
    <col min="15138" max="15138" width="2.44140625" style="348" customWidth="1"/>
    <col min="15139" max="15139" width="2.33203125" style="348" customWidth="1"/>
    <col min="15140" max="15140" width="1.109375" style="348" customWidth="1"/>
    <col min="15141" max="15141" width="22.6640625" style="348" customWidth="1"/>
    <col min="15142" max="15142" width="1.21875" style="348" customWidth="1"/>
    <col min="15143" max="15144" width="11.77734375" style="348" customWidth="1"/>
    <col min="15145" max="15145" width="1.77734375" style="348" customWidth="1"/>
    <col min="15146" max="15146" width="6.88671875" style="348" customWidth="1"/>
    <col min="15147" max="15147" width="4.44140625" style="348" customWidth="1"/>
    <col min="15148" max="15148" width="3.6640625" style="348" customWidth="1"/>
    <col min="15149" max="15149" width="0.77734375" style="348" customWidth="1"/>
    <col min="15150" max="15150" width="3.33203125" style="348" customWidth="1"/>
    <col min="15151" max="15151" width="3.6640625" style="348" customWidth="1"/>
    <col min="15152" max="15152" width="3" style="348" customWidth="1"/>
    <col min="15153" max="15153" width="3.6640625" style="348" customWidth="1"/>
    <col min="15154" max="15154" width="3.109375" style="348" customWidth="1"/>
    <col min="15155" max="15155" width="1.88671875" style="348" customWidth="1"/>
    <col min="15156" max="15157" width="2.21875" style="348" customWidth="1"/>
    <col min="15158" max="15158" width="7.21875" style="348" customWidth="1"/>
    <col min="15159" max="15393" width="8.88671875" style="348"/>
    <col min="15394" max="15394" width="2.44140625" style="348" customWidth="1"/>
    <col min="15395" max="15395" width="2.33203125" style="348" customWidth="1"/>
    <col min="15396" max="15396" width="1.109375" style="348" customWidth="1"/>
    <col min="15397" max="15397" width="22.6640625" style="348" customWidth="1"/>
    <col min="15398" max="15398" width="1.21875" style="348" customWidth="1"/>
    <col min="15399" max="15400" width="11.77734375" style="348" customWidth="1"/>
    <col min="15401" max="15401" width="1.77734375" style="348" customWidth="1"/>
    <col min="15402" max="15402" width="6.88671875" style="348" customWidth="1"/>
    <col min="15403" max="15403" width="4.44140625" style="348" customWidth="1"/>
    <col min="15404" max="15404" width="3.6640625" style="348" customWidth="1"/>
    <col min="15405" max="15405" width="0.77734375" style="348" customWidth="1"/>
    <col min="15406" max="15406" width="3.33203125" style="348" customWidth="1"/>
    <col min="15407" max="15407" width="3.6640625" style="348" customWidth="1"/>
    <col min="15408" max="15408" width="3" style="348" customWidth="1"/>
    <col min="15409" max="15409" width="3.6640625" style="348" customWidth="1"/>
    <col min="15410" max="15410" width="3.109375" style="348" customWidth="1"/>
    <col min="15411" max="15411" width="1.88671875" style="348" customWidth="1"/>
    <col min="15412" max="15413" width="2.21875" style="348" customWidth="1"/>
    <col min="15414" max="15414" width="7.21875" style="348" customWidth="1"/>
    <col min="15415" max="15649" width="8.88671875" style="348"/>
    <col min="15650" max="15650" width="2.44140625" style="348" customWidth="1"/>
    <col min="15651" max="15651" width="2.33203125" style="348" customWidth="1"/>
    <col min="15652" max="15652" width="1.109375" style="348" customWidth="1"/>
    <col min="15653" max="15653" width="22.6640625" style="348" customWidth="1"/>
    <col min="15654" max="15654" width="1.21875" style="348" customWidth="1"/>
    <col min="15655" max="15656" width="11.77734375" style="348" customWidth="1"/>
    <col min="15657" max="15657" width="1.77734375" style="348" customWidth="1"/>
    <col min="15658" max="15658" width="6.88671875" style="348" customWidth="1"/>
    <col min="15659" max="15659" width="4.44140625" style="348" customWidth="1"/>
    <col min="15660" max="15660" width="3.6640625" style="348" customWidth="1"/>
    <col min="15661" max="15661" width="0.77734375" style="348" customWidth="1"/>
    <col min="15662" max="15662" width="3.33203125" style="348" customWidth="1"/>
    <col min="15663" max="15663" width="3.6640625" style="348" customWidth="1"/>
    <col min="15664" max="15664" width="3" style="348" customWidth="1"/>
    <col min="15665" max="15665" width="3.6640625" style="348" customWidth="1"/>
    <col min="15666" max="15666" width="3.109375" style="348" customWidth="1"/>
    <col min="15667" max="15667" width="1.88671875" style="348" customWidth="1"/>
    <col min="15668" max="15669" width="2.21875" style="348" customWidth="1"/>
    <col min="15670" max="15670" width="7.21875" style="348" customWidth="1"/>
    <col min="15671" max="15905" width="8.88671875" style="348"/>
    <col min="15906" max="15906" width="2.44140625" style="348" customWidth="1"/>
    <col min="15907" max="15907" width="2.33203125" style="348" customWidth="1"/>
    <col min="15908" max="15908" width="1.109375" style="348" customWidth="1"/>
    <col min="15909" max="15909" width="22.6640625" style="348" customWidth="1"/>
    <col min="15910" max="15910" width="1.21875" style="348" customWidth="1"/>
    <col min="15911" max="15912" width="11.77734375" style="348" customWidth="1"/>
    <col min="15913" max="15913" width="1.77734375" style="348" customWidth="1"/>
    <col min="15914" max="15914" width="6.88671875" style="348" customWidth="1"/>
    <col min="15915" max="15915" width="4.44140625" style="348" customWidth="1"/>
    <col min="15916" max="15916" width="3.6640625" style="348" customWidth="1"/>
    <col min="15917" max="15917" width="0.77734375" style="348" customWidth="1"/>
    <col min="15918" max="15918" width="3.33203125" style="348" customWidth="1"/>
    <col min="15919" max="15919" width="3.6640625" style="348" customWidth="1"/>
    <col min="15920" max="15920" width="3" style="348" customWidth="1"/>
    <col min="15921" max="15921" width="3.6640625" style="348" customWidth="1"/>
    <col min="15922" max="15922" width="3.109375" style="348" customWidth="1"/>
    <col min="15923" max="15923" width="1.88671875" style="348" customWidth="1"/>
    <col min="15924" max="15925" width="2.21875" style="348" customWidth="1"/>
    <col min="15926" max="15926" width="7.21875" style="348" customWidth="1"/>
    <col min="15927" max="16161" width="8.88671875" style="348"/>
    <col min="16162" max="16162" width="2.44140625" style="348" customWidth="1"/>
    <col min="16163" max="16163" width="2.33203125" style="348" customWidth="1"/>
    <col min="16164" max="16164" width="1.109375" style="348" customWidth="1"/>
    <col min="16165" max="16165" width="22.6640625" style="348" customWidth="1"/>
    <col min="16166" max="16166" width="1.21875" style="348" customWidth="1"/>
    <col min="16167" max="16168" width="11.77734375" style="348" customWidth="1"/>
    <col min="16169" max="16169" width="1.77734375" style="348" customWidth="1"/>
    <col min="16170" max="16170" width="6.88671875" style="348" customWidth="1"/>
    <col min="16171" max="16171" width="4.44140625" style="348" customWidth="1"/>
    <col min="16172" max="16172" width="3.6640625" style="348" customWidth="1"/>
    <col min="16173" max="16173" width="0.77734375" style="348" customWidth="1"/>
    <col min="16174" max="16174" width="3.33203125" style="348" customWidth="1"/>
    <col min="16175" max="16175" width="3.6640625" style="348" customWidth="1"/>
    <col min="16176" max="16176" width="3" style="348" customWidth="1"/>
    <col min="16177" max="16177" width="3.6640625" style="348" customWidth="1"/>
    <col min="16178" max="16178" width="3.109375" style="348" customWidth="1"/>
    <col min="16179" max="16179" width="1.88671875" style="348" customWidth="1"/>
    <col min="16180" max="16181" width="2.21875" style="348" customWidth="1"/>
    <col min="16182" max="16182" width="7.21875" style="348" customWidth="1"/>
    <col min="16183" max="16384" width="8.88671875" style="348"/>
  </cols>
  <sheetData>
    <row r="1" spans="2:76" ht="20.25" customHeight="1">
      <c r="B1" s="346" t="s">
        <v>2659</v>
      </c>
      <c r="BB1" s="346" t="s">
        <v>2659</v>
      </c>
    </row>
    <row r="2" spans="2:76" ht="12" customHeight="1">
      <c r="S2" s="350"/>
      <c r="T2" s="350"/>
      <c r="X2" s="350"/>
      <c r="AB2" s="978"/>
      <c r="BS2" s="350"/>
      <c r="BT2" s="350"/>
      <c r="BX2" s="350"/>
    </row>
    <row r="3" spans="2:76">
      <c r="R3" s="1796"/>
      <c r="S3" s="1797"/>
      <c r="T3" s="351" t="s">
        <v>2633</v>
      </c>
      <c r="U3" s="352"/>
      <c r="V3" s="351" t="s">
        <v>2634</v>
      </c>
      <c r="W3" s="352"/>
      <c r="X3" s="351" t="s">
        <v>2635</v>
      </c>
      <c r="BR3" s="1794" t="s">
        <v>3409</v>
      </c>
      <c r="BS3" s="1795"/>
      <c r="BT3" s="351" t="s">
        <v>2633</v>
      </c>
      <c r="BU3" s="977" t="s">
        <v>3406</v>
      </c>
      <c r="BV3" s="351" t="s">
        <v>2634</v>
      </c>
      <c r="BW3" s="977" t="s">
        <v>3406</v>
      </c>
      <c r="BX3" s="351" t="s">
        <v>2635</v>
      </c>
    </row>
    <row r="4" spans="2:76">
      <c r="Q4" s="395"/>
      <c r="R4" s="395"/>
      <c r="S4" s="396"/>
      <c r="T4" s="351"/>
      <c r="U4" s="396"/>
      <c r="V4" s="351"/>
      <c r="W4" s="396"/>
      <c r="X4" s="351"/>
      <c r="BQ4" s="395"/>
      <c r="BR4" s="395"/>
      <c r="BS4" s="396"/>
      <c r="BT4" s="351"/>
      <c r="BU4" s="396"/>
      <c r="BV4" s="351"/>
      <c r="BW4" s="396"/>
      <c r="BX4" s="351"/>
    </row>
    <row r="5" spans="2:76" ht="12" customHeight="1">
      <c r="N5" s="348" t="s">
        <v>2660</v>
      </c>
      <c r="T5" s="353"/>
      <c r="U5" s="353"/>
      <c r="V5" s="353"/>
      <c r="W5" s="353"/>
      <c r="X5" s="353"/>
      <c r="BN5" s="348" t="s">
        <v>2660</v>
      </c>
      <c r="BT5" s="353"/>
      <c r="BU5" s="353"/>
      <c r="BV5" s="353"/>
      <c r="BW5" s="353"/>
      <c r="BX5" s="353"/>
    </row>
    <row r="6" spans="2:76" ht="22.8" customHeight="1">
      <c r="C6" s="348" t="s">
        <v>2636</v>
      </c>
      <c r="N6" s="1787" t="s">
        <v>2661</v>
      </c>
      <c r="O6" s="1818"/>
      <c r="P6" s="1788">
        <f>第1号!L10</f>
        <v>0</v>
      </c>
      <c r="Q6" s="1123"/>
      <c r="R6" s="1123"/>
      <c r="S6" s="1123"/>
      <c r="T6" s="1123"/>
      <c r="U6" s="1123"/>
      <c r="V6" s="1123"/>
      <c r="W6" s="1123"/>
      <c r="X6" s="1123"/>
      <c r="BC6" s="348" t="s">
        <v>2636</v>
      </c>
      <c r="BN6" s="1787" t="s">
        <v>2661</v>
      </c>
      <c r="BO6" s="1818"/>
      <c r="BP6" s="1788" t="str">
        <f>第7号様式!BP6</f>
        <v>東京都新宿区西新宿○-○○-○○</v>
      </c>
      <c r="BQ6" s="1123"/>
      <c r="BR6" s="1123"/>
      <c r="BS6" s="1123"/>
      <c r="BT6" s="1123"/>
      <c r="BU6" s="1123"/>
      <c r="BV6" s="1123"/>
      <c r="BW6" s="1123"/>
      <c r="BX6" s="1123"/>
    </row>
    <row r="7" spans="2:76" ht="2.4" customHeight="1">
      <c r="C7" s="348" t="s">
        <v>2662</v>
      </c>
      <c r="E7" s="346"/>
      <c r="F7" s="346"/>
      <c r="G7" s="346"/>
      <c r="H7" s="346"/>
      <c r="I7" s="346"/>
      <c r="J7" s="346"/>
      <c r="O7" s="346"/>
      <c r="P7" s="355"/>
      <c r="Q7" s="355"/>
      <c r="R7" s="355"/>
      <c r="S7" s="355"/>
      <c r="T7" s="355"/>
      <c r="U7" s="355"/>
      <c r="V7" s="355"/>
      <c r="W7" s="355"/>
      <c r="X7" s="355"/>
      <c r="BC7" s="348" t="s">
        <v>2662</v>
      </c>
      <c r="BE7" s="346"/>
      <c r="BF7" s="346"/>
      <c r="BG7" s="346"/>
      <c r="BH7" s="346"/>
      <c r="BI7" s="346"/>
      <c r="BJ7" s="346"/>
      <c r="BO7" s="346"/>
      <c r="BP7" s="355"/>
      <c r="BQ7" s="355"/>
      <c r="BR7" s="355"/>
      <c r="BS7" s="355"/>
      <c r="BT7" s="355"/>
      <c r="BU7" s="355"/>
      <c r="BV7" s="355"/>
      <c r="BW7" s="355"/>
      <c r="BX7" s="355"/>
    </row>
    <row r="8" spans="2:76" ht="22.8" customHeight="1">
      <c r="B8" s="348" t="s">
        <v>2663</v>
      </c>
      <c r="C8" s="348" t="s">
        <v>2664</v>
      </c>
      <c r="D8" s="346"/>
      <c r="E8" s="346"/>
      <c r="F8" s="346"/>
      <c r="G8" s="346"/>
      <c r="H8" s="346"/>
      <c r="I8" s="346"/>
      <c r="J8" s="346"/>
      <c r="N8" s="1787" t="s">
        <v>2640</v>
      </c>
      <c r="O8" s="1818"/>
      <c r="P8" s="1788">
        <f>第1号!J11</f>
        <v>0</v>
      </c>
      <c r="Q8" s="1123"/>
      <c r="R8" s="1123"/>
      <c r="S8" s="1123"/>
      <c r="T8" s="1123"/>
      <c r="U8" s="1123"/>
      <c r="V8" s="1123"/>
      <c r="W8" s="1123"/>
      <c r="X8" s="1123"/>
      <c r="AB8" s="397"/>
      <c r="AC8" s="397"/>
      <c r="AD8" s="397"/>
      <c r="AE8" s="397"/>
      <c r="AF8" s="397"/>
      <c r="AG8" s="397"/>
      <c r="BB8" s="348" t="s">
        <v>2663</v>
      </c>
      <c r="BC8" s="348" t="s">
        <v>2664</v>
      </c>
      <c r="BD8" s="346"/>
      <c r="BE8" s="346"/>
      <c r="BF8" s="346"/>
      <c r="BG8" s="346"/>
      <c r="BH8" s="346"/>
      <c r="BI8" s="346"/>
      <c r="BJ8" s="346"/>
      <c r="BN8" s="1787" t="s">
        <v>2640</v>
      </c>
      <c r="BO8" s="1818"/>
      <c r="BP8" s="1788" t="str">
        <f>第7号様式!BP8</f>
        <v>○○株式会社</v>
      </c>
      <c r="BQ8" s="1123"/>
      <c r="BR8" s="1123"/>
      <c r="BS8" s="1123"/>
      <c r="BT8" s="1123"/>
      <c r="BU8" s="1123"/>
      <c r="BV8" s="1123"/>
      <c r="BW8" s="1123"/>
      <c r="BX8" s="1123"/>
    </row>
    <row r="9" spans="2:76" ht="2.4" customHeight="1">
      <c r="D9" s="346"/>
      <c r="E9" s="346"/>
      <c r="F9" s="346"/>
      <c r="G9" s="346"/>
      <c r="H9" s="346"/>
      <c r="I9" s="346"/>
      <c r="J9" s="346"/>
      <c r="O9" s="346"/>
      <c r="P9" s="355"/>
      <c r="Q9" s="355"/>
      <c r="R9" s="355"/>
      <c r="S9" s="355"/>
      <c r="T9" s="355"/>
      <c r="U9" s="355"/>
      <c r="V9" s="355"/>
      <c r="W9" s="355"/>
      <c r="X9" s="355"/>
      <c r="AB9" s="397"/>
      <c r="AC9" s="397"/>
      <c r="AD9" s="397"/>
      <c r="AE9" s="397"/>
      <c r="AF9" s="397"/>
      <c r="AG9" s="397"/>
      <c r="BD9" s="346"/>
      <c r="BE9" s="346"/>
      <c r="BF9" s="346"/>
      <c r="BG9" s="346"/>
      <c r="BH9" s="346"/>
      <c r="BI9" s="346"/>
      <c r="BJ9" s="346"/>
      <c r="BO9" s="346"/>
      <c r="BP9" s="355"/>
      <c r="BQ9" s="355"/>
      <c r="BR9" s="355"/>
      <c r="BS9" s="355"/>
      <c r="BT9" s="355"/>
      <c r="BU9" s="355"/>
      <c r="BV9" s="355"/>
      <c r="BW9" s="355"/>
      <c r="BX9" s="355"/>
    </row>
    <row r="10" spans="2:76" ht="22.8" customHeight="1">
      <c r="D10" s="346"/>
      <c r="E10" s="346"/>
      <c r="F10" s="346"/>
      <c r="G10" s="346"/>
      <c r="H10" s="346"/>
      <c r="I10" s="346"/>
      <c r="J10" s="346"/>
      <c r="N10" s="1789" t="s">
        <v>2491</v>
      </c>
      <c r="O10" s="1819"/>
      <c r="P10" s="1788">
        <f>第1号!J12</f>
        <v>0</v>
      </c>
      <c r="Q10" s="1123"/>
      <c r="R10" s="1123"/>
      <c r="S10" s="1123"/>
      <c r="T10" s="1788">
        <f>第1号!M12</f>
        <v>0</v>
      </c>
      <c r="U10" s="1123"/>
      <c r="V10" s="1123"/>
      <c r="W10" s="1123"/>
      <c r="X10" s="1123"/>
      <c r="AB10" s="374"/>
      <c r="AC10" s="374"/>
      <c r="AD10" s="374"/>
      <c r="AE10" s="374"/>
      <c r="AF10" s="374"/>
      <c r="AG10" s="374"/>
      <c r="BD10" s="346"/>
      <c r="BE10" s="346"/>
      <c r="BF10" s="346"/>
      <c r="BG10" s="346"/>
      <c r="BH10" s="346"/>
      <c r="BI10" s="346"/>
      <c r="BJ10" s="346"/>
      <c r="BN10" s="1789" t="s">
        <v>2491</v>
      </c>
      <c r="BO10" s="1819"/>
      <c r="BP10" s="1788" t="str">
        <f>第7号様式!BP10</f>
        <v>代表取締役</v>
      </c>
      <c r="BQ10" s="1123"/>
      <c r="BR10" s="1123"/>
      <c r="BS10" s="1123"/>
      <c r="BT10" s="1788" t="str">
        <f>第7号様式!BT10</f>
        <v>環境　太郎</v>
      </c>
      <c r="BU10" s="1123"/>
      <c r="BV10" s="1123"/>
      <c r="BW10" s="1123"/>
      <c r="BX10" s="1123"/>
    </row>
    <row r="11" spans="2:76" ht="7.2" customHeight="1">
      <c r="O11" s="346"/>
      <c r="P11" s="354"/>
      <c r="Q11" s="354"/>
      <c r="R11" s="354"/>
      <c r="S11" s="354"/>
      <c r="T11" s="354"/>
      <c r="U11" s="354"/>
      <c r="V11" s="354"/>
      <c r="W11" s="354"/>
      <c r="X11" s="354"/>
      <c r="AB11" s="374"/>
      <c r="AC11" s="374"/>
      <c r="AD11" s="374"/>
      <c r="AE11" s="374"/>
      <c r="AF11" s="374"/>
      <c r="AG11" s="374"/>
      <c r="BO11" s="346"/>
      <c r="BP11" s="354"/>
      <c r="BQ11" s="354"/>
      <c r="BR11" s="354"/>
      <c r="BS11" s="354"/>
      <c r="BT11" s="354"/>
      <c r="BU11" s="354"/>
      <c r="BV11" s="354"/>
      <c r="BW11" s="354"/>
      <c r="BX11" s="354"/>
    </row>
    <row r="12" spans="2:76" ht="23.4" customHeight="1">
      <c r="D12" s="350"/>
      <c r="N12" s="348" t="s">
        <v>2665</v>
      </c>
      <c r="O12" s="398"/>
      <c r="P12" s="346"/>
      <c r="Q12" s="346"/>
      <c r="R12" s="354"/>
      <c r="S12" s="354"/>
      <c r="T12" s="354"/>
      <c r="U12" s="354"/>
      <c r="V12" s="354"/>
      <c r="W12" s="354"/>
      <c r="X12" s="354"/>
      <c r="AB12" s="374"/>
      <c r="AC12" s="374"/>
      <c r="AD12" s="374"/>
      <c r="AE12" s="374"/>
      <c r="AF12" s="374"/>
      <c r="AG12" s="374"/>
      <c r="BD12" s="350"/>
      <c r="BN12" s="348" t="s">
        <v>2665</v>
      </c>
      <c r="BO12" s="398"/>
      <c r="BP12" s="346"/>
      <c r="BQ12" s="346"/>
      <c r="BR12" s="354"/>
      <c r="BS12" s="354"/>
      <c r="BT12" s="354"/>
      <c r="BU12" s="354"/>
      <c r="BV12" s="354"/>
      <c r="BW12" s="354"/>
      <c r="BX12" s="354"/>
    </row>
    <row r="13" spans="2:76" ht="22.8" customHeight="1">
      <c r="D13" s="350"/>
      <c r="N13" s="1787" t="s">
        <v>2661</v>
      </c>
      <c r="O13" s="1818"/>
      <c r="P13" s="1788">
        <f>第1号!J15</f>
        <v>0</v>
      </c>
      <c r="Q13" s="1123"/>
      <c r="R13" s="1123"/>
      <c r="S13" s="1123"/>
      <c r="T13" s="1123"/>
      <c r="U13" s="1123"/>
      <c r="V13" s="1123"/>
      <c r="W13" s="1123"/>
      <c r="X13" s="1123"/>
      <c r="AB13" s="374"/>
      <c r="AC13" s="374"/>
      <c r="AD13" s="374"/>
      <c r="AE13" s="374"/>
      <c r="AF13" s="374"/>
      <c r="AG13" s="374"/>
      <c r="BD13" s="350"/>
      <c r="BN13" s="1787" t="s">
        <v>2661</v>
      </c>
      <c r="BO13" s="1818"/>
      <c r="BP13" s="1788" t="str">
        <f>第7号様式!BP13</f>
        <v>東京都新宿区新宿○-○○-○○</v>
      </c>
      <c r="BQ13" s="1123"/>
      <c r="BR13" s="1123"/>
      <c r="BS13" s="1123"/>
      <c r="BT13" s="1123"/>
      <c r="BU13" s="1123"/>
      <c r="BV13" s="1123"/>
      <c r="BW13" s="1123"/>
      <c r="BX13" s="1123"/>
    </row>
    <row r="14" spans="2:76" ht="2.4" customHeight="1">
      <c r="O14" s="346"/>
      <c r="P14" s="355"/>
      <c r="Q14" s="355"/>
      <c r="R14" s="355"/>
      <c r="S14" s="355"/>
      <c r="T14" s="355"/>
      <c r="U14" s="355"/>
      <c r="V14" s="355"/>
      <c r="W14" s="355"/>
      <c r="X14" s="355"/>
      <c r="AB14" s="374"/>
      <c r="AC14" s="374"/>
      <c r="AD14" s="374"/>
      <c r="AE14" s="374"/>
      <c r="AF14" s="374"/>
      <c r="AG14" s="374"/>
      <c r="BO14" s="346"/>
      <c r="BP14" s="355"/>
      <c r="BQ14" s="355"/>
      <c r="BR14" s="355"/>
      <c r="BS14" s="355"/>
      <c r="BT14" s="355"/>
      <c r="BU14" s="355"/>
      <c r="BV14" s="355"/>
      <c r="BW14" s="355"/>
      <c r="BX14" s="355"/>
    </row>
    <row r="15" spans="2:76" ht="22.8" customHeight="1">
      <c r="N15" s="1787" t="s">
        <v>2640</v>
      </c>
      <c r="O15" s="1787"/>
      <c r="P15" s="1788">
        <f>第1号!J16</f>
        <v>0</v>
      </c>
      <c r="Q15" s="1123"/>
      <c r="R15" s="1123"/>
      <c r="S15" s="1123"/>
      <c r="T15" s="1123"/>
      <c r="U15" s="1123"/>
      <c r="V15" s="1123"/>
      <c r="W15" s="1123"/>
      <c r="X15" s="1123"/>
      <c r="AB15" s="374"/>
      <c r="AC15" s="374"/>
      <c r="AD15" s="374"/>
      <c r="AE15" s="374"/>
      <c r="AF15" s="374"/>
      <c r="AG15" s="374"/>
      <c r="AH15" s="356"/>
      <c r="BN15" s="1787" t="s">
        <v>2640</v>
      </c>
      <c r="BO15" s="1787"/>
      <c r="BP15" s="1788" t="str">
        <f>第7号様式!BP15</f>
        <v>株式会社××</v>
      </c>
      <c r="BQ15" s="1123"/>
      <c r="BR15" s="1123"/>
      <c r="BS15" s="1123"/>
      <c r="BT15" s="1123"/>
      <c r="BU15" s="1123"/>
      <c r="BV15" s="1123"/>
      <c r="BW15" s="1123"/>
      <c r="BX15" s="1123"/>
    </row>
    <row r="16" spans="2:76" ht="2.4" customHeight="1">
      <c r="O16" s="346"/>
      <c r="P16" s="355"/>
      <c r="Q16" s="355"/>
      <c r="R16" s="355"/>
      <c r="S16" s="355"/>
      <c r="T16" s="355"/>
      <c r="U16" s="355"/>
      <c r="V16" s="355"/>
      <c r="W16" s="355"/>
      <c r="X16" s="355"/>
      <c r="AB16" s="356"/>
      <c r="AC16" s="374"/>
      <c r="AD16" s="374"/>
      <c r="AE16" s="374"/>
      <c r="AF16" s="374"/>
      <c r="AG16" s="374"/>
      <c r="BO16" s="346"/>
      <c r="BP16" s="355"/>
      <c r="BQ16" s="355"/>
      <c r="BR16" s="355"/>
      <c r="BS16" s="355"/>
      <c r="BT16" s="355"/>
      <c r="BU16" s="355"/>
      <c r="BV16" s="355"/>
      <c r="BW16" s="355"/>
      <c r="BX16" s="355"/>
    </row>
    <row r="17" spans="2:77" ht="22.8" customHeight="1">
      <c r="N17" s="1789" t="s">
        <v>2491</v>
      </c>
      <c r="O17" s="1789"/>
      <c r="P17" s="1788">
        <f>第1号!J17</f>
        <v>0</v>
      </c>
      <c r="Q17" s="1123"/>
      <c r="R17" s="1123"/>
      <c r="S17" s="1123"/>
      <c r="T17" s="1788">
        <f>第1号!M17</f>
        <v>0</v>
      </c>
      <c r="U17" s="1123"/>
      <c r="V17" s="1123"/>
      <c r="W17" s="1123"/>
      <c r="X17" s="1123"/>
      <c r="AB17" s="374"/>
      <c r="AC17" s="374"/>
      <c r="AD17" s="374"/>
      <c r="AE17" s="374"/>
      <c r="AF17" s="374"/>
      <c r="AG17" s="374"/>
      <c r="BN17" s="1789" t="s">
        <v>2491</v>
      </c>
      <c r="BO17" s="1789"/>
      <c r="BP17" s="1788" t="str">
        <f>第7号様式!BP17</f>
        <v>代表取締役</v>
      </c>
      <c r="BQ17" s="1123"/>
      <c r="BR17" s="1123"/>
      <c r="BS17" s="1123"/>
      <c r="BT17" s="1788" t="str">
        <f>第7号様式!BT17</f>
        <v>東京　太郎</v>
      </c>
      <c r="BU17" s="1123"/>
      <c r="BV17" s="1123"/>
      <c r="BW17" s="1123"/>
      <c r="BX17" s="1123"/>
    </row>
    <row r="18" spans="2:77" ht="7.8" customHeight="1">
      <c r="O18" s="346"/>
      <c r="P18" s="354"/>
      <c r="Q18" s="354"/>
      <c r="R18" s="354"/>
      <c r="S18" s="354"/>
      <c r="T18" s="354"/>
      <c r="U18" s="354"/>
      <c r="V18" s="354"/>
      <c r="W18" s="354"/>
      <c r="X18" s="354"/>
      <c r="AB18" s="374"/>
      <c r="AC18" s="374"/>
      <c r="AD18" s="374"/>
      <c r="AE18" s="374"/>
      <c r="AF18" s="374"/>
      <c r="AG18" s="374"/>
      <c r="BO18" s="346"/>
      <c r="BP18" s="354"/>
      <c r="BQ18" s="354"/>
      <c r="BR18" s="354"/>
      <c r="BS18" s="354"/>
      <c r="BT18" s="354"/>
      <c r="BU18" s="354"/>
      <c r="BV18" s="354"/>
      <c r="BW18" s="354"/>
      <c r="BX18" s="354"/>
    </row>
    <row r="19" spans="2:77" ht="22.8" customHeight="1">
      <c r="N19" s="348" t="s">
        <v>2432</v>
      </c>
      <c r="O19" s="398"/>
      <c r="P19" s="346"/>
      <c r="Q19" s="346"/>
      <c r="R19" s="354"/>
      <c r="S19" s="354"/>
      <c r="T19" s="354"/>
      <c r="U19" s="354"/>
      <c r="V19" s="354"/>
      <c r="W19" s="354"/>
      <c r="X19" s="354"/>
      <c r="AB19" s="374"/>
      <c r="AC19" s="374"/>
      <c r="AD19" s="374"/>
      <c r="AE19" s="374"/>
      <c r="AF19" s="374"/>
      <c r="AG19" s="374"/>
      <c r="BN19" s="348" t="s">
        <v>2432</v>
      </c>
      <c r="BO19" s="398"/>
      <c r="BP19" s="346"/>
      <c r="BQ19" s="346"/>
      <c r="BR19" s="354"/>
      <c r="BS19" s="354"/>
      <c r="BT19" s="354"/>
      <c r="BU19" s="354"/>
      <c r="BV19" s="354"/>
      <c r="BW19" s="354"/>
      <c r="BX19" s="354"/>
    </row>
    <row r="20" spans="2:77" ht="22.8" customHeight="1">
      <c r="N20" s="1787" t="s">
        <v>2661</v>
      </c>
      <c r="O20" s="1818"/>
      <c r="P20" s="1788">
        <f>第1号!J20</f>
        <v>0</v>
      </c>
      <c r="Q20" s="1123"/>
      <c r="R20" s="1123"/>
      <c r="S20" s="1123"/>
      <c r="T20" s="1123"/>
      <c r="U20" s="1123"/>
      <c r="V20" s="1123"/>
      <c r="W20" s="1123"/>
      <c r="X20" s="1123"/>
      <c r="AB20" s="374"/>
      <c r="AC20" s="374"/>
      <c r="AD20" s="374"/>
      <c r="AE20" s="374"/>
      <c r="AF20" s="374"/>
      <c r="AG20" s="374"/>
      <c r="BN20" s="1787" t="s">
        <v>2661</v>
      </c>
      <c r="BO20" s="1818"/>
      <c r="BP20" s="1788" t="str">
        <f>第7号様式!BP20</f>
        <v>東京都新宿区新宿○-○○-○○</v>
      </c>
      <c r="BQ20" s="1123"/>
      <c r="BR20" s="1123"/>
      <c r="BS20" s="1123"/>
      <c r="BT20" s="1123"/>
      <c r="BU20" s="1123"/>
      <c r="BV20" s="1123"/>
      <c r="BW20" s="1123"/>
      <c r="BX20" s="1123"/>
    </row>
    <row r="21" spans="2:77" ht="2.4" customHeight="1">
      <c r="O21" s="346"/>
      <c r="P21" s="355"/>
      <c r="Q21" s="355"/>
      <c r="R21" s="355"/>
      <c r="S21" s="355"/>
      <c r="T21" s="355"/>
      <c r="U21" s="355"/>
      <c r="V21" s="355"/>
      <c r="W21" s="355"/>
      <c r="X21" s="355"/>
      <c r="AB21" s="374"/>
      <c r="AC21" s="374"/>
      <c r="AD21" s="374"/>
      <c r="AE21" s="374"/>
      <c r="AF21" s="374"/>
      <c r="AG21" s="374"/>
      <c r="BO21" s="346"/>
      <c r="BP21" s="355"/>
      <c r="BQ21" s="355"/>
      <c r="BR21" s="355"/>
      <c r="BS21" s="355"/>
      <c r="BT21" s="355"/>
      <c r="BU21" s="355"/>
      <c r="BV21" s="355"/>
      <c r="BW21" s="355"/>
      <c r="BX21" s="355"/>
    </row>
    <row r="22" spans="2:77" ht="22.8" customHeight="1">
      <c r="N22" s="1787" t="s">
        <v>2640</v>
      </c>
      <c r="O22" s="1787"/>
      <c r="P22" s="1788">
        <f>第1号!J21</f>
        <v>0</v>
      </c>
      <c r="Q22" s="1123"/>
      <c r="R22" s="1123"/>
      <c r="S22" s="1123"/>
      <c r="T22" s="1123"/>
      <c r="U22" s="1123"/>
      <c r="V22" s="1123"/>
      <c r="W22" s="1123"/>
      <c r="X22" s="1123"/>
      <c r="AB22" s="374"/>
      <c r="AC22" s="374"/>
      <c r="AD22" s="374"/>
      <c r="AE22" s="374"/>
      <c r="AF22" s="374"/>
      <c r="AG22" s="374"/>
      <c r="BN22" s="1787" t="s">
        <v>2640</v>
      </c>
      <c r="BO22" s="1787"/>
      <c r="BP22" s="1788" t="str">
        <f>第7号様式!BP22</f>
        <v>××株式会社</v>
      </c>
      <c r="BQ22" s="1123"/>
      <c r="BR22" s="1123"/>
      <c r="BS22" s="1123"/>
      <c r="BT22" s="1123"/>
      <c r="BU22" s="1123"/>
      <c r="BV22" s="1123"/>
      <c r="BW22" s="1123"/>
      <c r="BX22" s="1123"/>
    </row>
    <row r="23" spans="2:77" ht="2.4" customHeight="1">
      <c r="O23" s="346"/>
      <c r="P23" s="355"/>
      <c r="Q23" s="355"/>
      <c r="R23" s="355"/>
      <c r="S23" s="355"/>
      <c r="T23" s="355"/>
      <c r="U23" s="355"/>
      <c r="V23" s="355"/>
      <c r="W23" s="355"/>
      <c r="X23" s="355"/>
      <c r="AB23" s="356"/>
      <c r="AC23" s="374"/>
      <c r="AD23" s="374"/>
      <c r="AE23" s="374"/>
      <c r="AF23" s="374"/>
      <c r="AG23" s="374"/>
      <c r="BO23" s="346"/>
      <c r="BP23" s="355"/>
      <c r="BQ23" s="355"/>
      <c r="BR23" s="355"/>
      <c r="BS23" s="355"/>
      <c r="BT23" s="355"/>
      <c r="BU23" s="355"/>
      <c r="BV23" s="355"/>
      <c r="BW23" s="355"/>
      <c r="BX23" s="355"/>
    </row>
    <row r="24" spans="2:77" ht="22.8" customHeight="1">
      <c r="N24" s="1789" t="s">
        <v>2491</v>
      </c>
      <c r="O24" s="1789"/>
      <c r="P24" s="1788">
        <f>第1号!J22</f>
        <v>0</v>
      </c>
      <c r="Q24" s="1123"/>
      <c r="R24" s="1123"/>
      <c r="S24" s="1123"/>
      <c r="T24" s="1788">
        <f>第1号!M22</f>
        <v>0</v>
      </c>
      <c r="U24" s="1123"/>
      <c r="V24" s="1123"/>
      <c r="W24" s="1123"/>
      <c r="X24" s="1123"/>
      <c r="AB24" s="374"/>
      <c r="AC24" s="374"/>
      <c r="AD24" s="374"/>
      <c r="AE24" s="374"/>
      <c r="AF24" s="374"/>
      <c r="AG24" s="374"/>
      <c r="BN24" s="1789" t="s">
        <v>2491</v>
      </c>
      <c r="BO24" s="1789"/>
      <c r="BP24" s="1788" t="str">
        <f>第7号様式!BP24</f>
        <v>代表取締役</v>
      </c>
      <c r="BQ24" s="1123"/>
      <c r="BR24" s="1123"/>
      <c r="BS24" s="1123"/>
      <c r="BT24" s="1788" t="str">
        <f>第7号様式!BT24</f>
        <v>新宿　太郎</v>
      </c>
      <c r="BU24" s="1123"/>
      <c r="BV24" s="1123"/>
      <c r="BW24" s="1123"/>
      <c r="BX24" s="1123"/>
    </row>
    <row r="25" spans="2:77" ht="13.5" customHeight="1">
      <c r="AB25" s="399"/>
      <c r="AC25" s="399"/>
      <c r="AD25" s="399"/>
      <c r="AE25" s="399"/>
      <c r="AF25" s="399"/>
      <c r="AG25" s="399"/>
    </row>
    <row r="26" spans="2:77" ht="25.8">
      <c r="C26" s="1790" t="s">
        <v>2666</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AB26" s="399"/>
      <c r="AC26" s="399"/>
      <c r="AD26" s="399"/>
      <c r="AE26" s="399"/>
      <c r="AF26" s="399"/>
      <c r="AG26" s="399"/>
      <c r="BC26" s="1790" t="s">
        <v>2666</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row>
    <row r="27" spans="2:77" ht="18" customHeight="1"/>
    <row r="28" spans="2:77" ht="18" customHeight="1">
      <c r="B28" s="346"/>
      <c r="C28" s="346"/>
      <c r="D28" s="1813">
        <f>第7号様式!D28</f>
        <v>0</v>
      </c>
      <c r="E28" s="1123"/>
      <c r="F28" s="355" t="s">
        <v>2633</v>
      </c>
      <c r="G28" s="756">
        <f>第7号様式!G28</f>
        <v>0</v>
      </c>
      <c r="H28" s="355" t="s">
        <v>2634</v>
      </c>
      <c r="I28" s="756">
        <f>第7号様式!I28</f>
        <v>0</v>
      </c>
      <c r="J28" s="355" t="s">
        <v>2642</v>
      </c>
      <c r="K28" s="1811">
        <f>第7号様式!K28</f>
        <v>0</v>
      </c>
      <c r="L28" s="1811"/>
      <c r="M28" s="1762" t="s">
        <v>2643</v>
      </c>
      <c r="N28" s="1762"/>
      <c r="O28" s="1762"/>
      <c r="P28" s="1811">
        <f>第7号様式!P28</f>
        <v>0</v>
      </c>
      <c r="Q28" s="1811"/>
      <c r="R28" s="1793" t="s">
        <v>2644</v>
      </c>
      <c r="S28" s="1793"/>
      <c r="T28" s="1793"/>
      <c r="U28" s="1793"/>
      <c r="V28" s="1793"/>
      <c r="W28" s="1793"/>
      <c r="X28" s="1793"/>
      <c r="Y28" s="354"/>
      <c r="AB28" s="356"/>
      <c r="BB28" s="346"/>
      <c r="BC28" s="346"/>
      <c r="BD28" s="1813" t="str">
        <f>第7号様式!BD28</f>
        <v>令和●</v>
      </c>
      <c r="BE28" s="1123"/>
      <c r="BF28" s="355" t="s">
        <v>2633</v>
      </c>
      <c r="BG28" s="756" t="str">
        <f>第7号様式!BG28</f>
        <v>●</v>
      </c>
      <c r="BH28" s="355" t="s">
        <v>2634</v>
      </c>
      <c r="BI28" s="756" t="str">
        <f>第7号様式!BI28</f>
        <v>●</v>
      </c>
      <c r="BJ28" s="355" t="s">
        <v>2642</v>
      </c>
      <c r="BK28" s="1811" t="str">
        <f>第7号様式!BK28</f>
        <v>●●</v>
      </c>
      <c r="BL28" s="1811"/>
      <c r="BM28" s="1762" t="s">
        <v>2643</v>
      </c>
      <c r="BN28" s="1762"/>
      <c r="BO28" s="1762"/>
      <c r="BP28" s="1811" t="str">
        <f>第7号様式!BP28</f>
        <v>●●●</v>
      </c>
      <c r="BQ28" s="1811"/>
      <c r="BR28" s="1793" t="s">
        <v>2644</v>
      </c>
      <c r="BS28" s="1793"/>
      <c r="BT28" s="1793"/>
      <c r="BU28" s="1793"/>
      <c r="BV28" s="1793"/>
      <c r="BW28" s="1793"/>
      <c r="BX28" s="1793"/>
      <c r="BY28" s="354"/>
    </row>
    <row r="29" spans="2:77" ht="48" customHeight="1">
      <c r="C29" s="1812" t="s">
        <v>3155</v>
      </c>
      <c r="D29" s="1812"/>
      <c r="E29" s="1812"/>
      <c r="F29" s="1812"/>
      <c r="G29" s="1812"/>
      <c r="H29" s="1812"/>
      <c r="I29" s="1812"/>
      <c r="J29" s="1812"/>
      <c r="K29" s="1812"/>
      <c r="L29" s="1812"/>
      <c r="M29" s="1812"/>
      <c r="N29" s="1812"/>
      <c r="O29" s="1812"/>
      <c r="P29" s="1812"/>
      <c r="Q29" s="1812"/>
      <c r="R29" s="1812"/>
      <c r="S29" s="1812"/>
      <c r="T29" s="1812"/>
      <c r="U29" s="1812"/>
      <c r="V29" s="1812"/>
      <c r="W29" s="1812"/>
      <c r="X29" s="1812"/>
      <c r="BC29" s="1812" t="s">
        <v>3155</v>
      </c>
      <c r="BD29" s="1812"/>
      <c r="BE29" s="1812"/>
      <c r="BF29" s="1812"/>
      <c r="BG29" s="1812"/>
      <c r="BH29" s="1812"/>
      <c r="BI29" s="1812"/>
      <c r="BJ29" s="1812"/>
      <c r="BK29" s="1812"/>
      <c r="BL29" s="1812"/>
      <c r="BM29" s="1812"/>
      <c r="BN29" s="1812"/>
      <c r="BO29" s="1812"/>
      <c r="BP29" s="1812"/>
      <c r="BQ29" s="1812"/>
      <c r="BR29" s="1812"/>
      <c r="BS29" s="1812"/>
      <c r="BT29" s="1812"/>
      <c r="BU29" s="1812"/>
      <c r="BV29" s="1812"/>
      <c r="BW29" s="1812"/>
      <c r="BX29" s="1812"/>
    </row>
    <row r="30" spans="2:77" ht="12" customHeight="1">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BC30" s="1816"/>
      <c r="BD30" s="1816"/>
      <c r="BE30" s="1816"/>
      <c r="BF30" s="1816"/>
      <c r="BG30" s="1816"/>
      <c r="BH30" s="1816"/>
      <c r="BI30" s="1816"/>
      <c r="BJ30" s="1816"/>
      <c r="BK30" s="1816"/>
      <c r="BL30" s="1816"/>
      <c r="BM30" s="1816"/>
      <c r="BN30" s="1816"/>
      <c r="BO30" s="1816"/>
      <c r="BP30" s="1816"/>
      <c r="BQ30" s="1816"/>
      <c r="BR30" s="1816"/>
      <c r="BS30" s="1816"/>
      <c r="BT30" s="1816"/>
      <c r="BU30" s="1816"/>
      <c r="BV30" s="1816"/>
      <c r="BW30" s="1816"/>
      <c r="BX30" s="1816"/>
    </row>
    <row r="31" spans="2:77" ht="30" customHeight="1">
      <c r="C31" s="360"/>
      <c r="D31" s="1768" t="s">
        <v>2646</v>
      </c>
      <c r="E31" s="1768"/>
      <c r="F31" s="1768"/>
      <c r="G31" s="1768"/>
      <c r="H31" s="1768"/>
      <c r="I31" s="1768"/>
      <c r="J31" s="1769"/>
      <c r="K31" s="361"/>
      <c r="L31" s="1773">
        <f>第1号!G30</f>
        <v>0</v>
      </c>
      <c r="M31" s="1493"/>
      <c r="N31" s="1493"/>
      <c r="O31" s="1493"/>
      <c r="P31" s="1493"/>
      <c r="Q31" s="1774">
        <f>第1号!L30</f>
        <v>0</v>
      </c>
      <c r="R31" s="1775"/>
      <c r="S31" s="1775"/>
      <c r="T31" s="1775"/>
      <c r="U31" s="1776" t="str">
        <f>第1号!P30</f>
        <v>　</v>
      </c>
      <c r="V31" s="1776"/>
      <c r="W31" s="1367"/>
      <c r="X31" s="1368"/>
      <c r="AA31" s="348"/>
      <c r="BC31" s="360"/>
      <c r="BD31" s="1768" t="s">
        <v>2646</v>
      </c>
      <c r="BE31" s="1768"/>
      <c r="BF31" s="1768"/>
      <c r="BG31" s="1768"/>
      <c r="BH31" s="1768"/>
      <c r="BI31" s="1768"/>
      <c r="BJ31" s="1769"/>
      <c r="BK31" s="361"/>
      <c r="BL31" s="1773" t="str">
        <f>第7号様式!BL31</f>
        <v>○○株式会社 本社工場</v>
      </c>
      <c r="BM31" s="1493"/>
      <c r="BN31" s="1493"/>
      <c r="BO31" s="1493"/>
      <c r="BP31" s="1493"/>
      <c r="BQ31" s="1774" t="str">
        <f>第7号様式!BQ31</f>
        <v>太陽光発電・蓄電池</v>
      </c>
      <c r="BR31" s="1775"/>
      <c r="BS31" s="1775"/>
      <c r="BT31" s="1775"/>
      <c r="BU31" s="1776" t="str">
        <f>第7号様式!BU31</f>
        <v>設備導入事業</v>
      </c>
      <c r="BV31" s="1776"/>
      <c r="BW31" s="1367"/>
      <c r="BX31" s="1368"/>
    </row>
    <row r="32" spans="2:77" ht="2.25" customHeight="1">
      <c r="C32" s="362"/>
      <c r="D32" s="346"/>
      <c r="E32" s="346"/>
      <c r="F32" s="346"/>
      <c r="G32" s="346"/>
      <c r="H32" s="346"/>
      <c r="I32" s="346"/>
      <c r="J32" s="363"/>
      <c r="K32" s="362"/>
      <c r="L32" s="364"/>
      <c r="M32" s="364"/>
      <c r="N32" s="364"/>
      <c r="O32" s="354"/>
      <c r="P32" s="365"/>
      <c r="Q32" s="355"/>
      <c r="R32" s="366"/>
      <c r="S32" s="355"/>
      <c r="T32" s="354"/>
      <c r="U32" s="355"/>
      <c r="V32" s="366"/>
      <c r="W32" s="346"/>
      <c r="X32" s="400"/>
      <c r="AA32" s="348"/>
      <c r="BC32" s="362"/>
      <c r="BD32" s="346"/>
      <c r="BE32" s="346"/>
      <c r="BF32" s="346"/>
      <c r="BG32" s="346"/>
      <c r="BH32" s="346"/>
      <c r="BI32" s="346"/>
      <c r="BJ32" s="363"/>
      <c r="BK32" s="362"/>
      <c r="BL32" s="364"/>
      <c r="BM32" s="364"/>
      <c r="BN32" s="364"/>
      <c r="BO32" s="354"/>
      <c r="BP32" s="365"/>
      <c r="BQ32" s="355"/>
      <c r="BR32" s="366"/>
      <c r="BS32" s="355"/>
      <c r="BT32" s="354"/>
      <c r="BU32" s="355"/>
      <c r="BV32" s="366"/>
      <c r="BW32" s="346"/>
      <c r="BX32" s="400"/>
    </row>
    <row r="33" spans="3:76" ht="21" customHeight="1">
      <c r="C33" s="362"/>
      <c r="D33" s="1770" t="s">
        <v>2647</v>
      </c>
      <c r="E33" s="1770"/>
      <c r="F33" s="1770"/>
      <c r="G33" s="1770"/>
      <c r="H33" s="1770"/>
      <c r="I33" s="1770"/>
      <c r="J33" s="1771"/>
      <c r="K33" s="346"/>
      <c r="L33" s="367"/>
      <c r="M33" s="1817">
        <f>第7号様式!M33</f>
        <v>0</v>
      </c>
      <c r="N33" s="1817"/>
      <c r="O33" s="1817"/>
      <c r="P33" s="1817"/>
      <c r="Q33" s="368"/>
      <c r="R33" s="368"/>
      <c r="S33" s="368"/>
      <c r="T33" s="368"/>
      <c r="U33" s="368"/>
      <c r="V33" s="368"/>
      <c r="W33" s="368"/>
      <c r="X33" s="401"/>
      <c r="AA33" s="348"/>
      <c r="BC33" s="362"/>
      <c r="BD33" s="1770" t="s">
        <v>2647</v>
      </c>
      <c r="BE33" s="1770"/>
      <c r="BF33" s="1770"/>
      <c r="BG33" s="1770"/>
      <c r="BH33" s="1770"/>
      <c r="BI33" s="1770"/>
      <c r="BJ33" s="1771"/>
      <c r="BK33" s="346"/>
      <c r="BL33" s="367"/>
      <c r="BM33" s="1817" t="str">
        <f>第7号様式!BM33</f>
        <v>AB●●●●</v>
      </c>
      <c r="BN33" s="1817"/>
      <c r="BO33" s="1817"/>
      <c r="BP33" s="1817"/>
      <c r="BQ33" s="368"/>
      <c r="BR33" s="368"/>
      <c r="BS33" s="368"/>
      <c r="BT33" s="368"/>
      <c r="BU33" s="368"/>
      <c r="BV33" s="368"/>
      <c r="BW33" s="368"/>
      <c r="BX33" s="401"/>
    </row>
    <row r="34" spans="3:76" ht="22.2" customHeight="1">
      <c r="C34" s="402"/>
      <c r="D34" s="1807" t="s">
        <v>2667</v>
      </c>
      <c r="E34" s="1807"/>
      <c r="F34" s="1807"/>
      <c r="G34" s="1807"/>
      <c r="H34" s="1807"/>
      <c r="I34" s="1807"/>
      <c r="J34" s="1808"/>
      <c r="K34" s="402"/>
      <c r="L34" s="1814">
        <f>第1号!K3</f>
        <v>0</v>
      </c>
      <c r="M34" s="1814"/>
      <c r="N34" s="1815"/>
      <c r="O34" s="760" t="s">
        <v>2487</v>
      </c>
      <c r="P34" s="761">
        <f>第1号!N3</f>
        <v>0</v>
      </c>
      <c r="Q34" s="419" t="s">
        <v>2653</v>
      </c>
      <c r="R34" s="761">
        <f>第1号!P3</f>
        <v>0</v>
      </c>
      <c r="S34" s="760" t="s">
        <v>2654</v>
      </c>
      <c r="T34" s="762"/>
      <c r="U34" s="762"/>
      <c r="V34" s="762"/>
      <c r="W34" s="762"/>
      <c r="X34" s="763"/>
      <c r="BC34" s="402"/>
      <c r="BD34" s="1807" t="s">
        <v>2667</v>
      </c>
      <c r="BE34" s="1807"/>
      <c r="BF34" s="1807"/>
      <c r="BG34" s="1807"/>
      <c r="BH34" s="1807"/>
      <c r="BI34" s="1807"/>
      <c r="BJ34" s="1808"/>
      <c r="BK34" s="402"/>
      <c r="BL34" s="1814" t="str">
        <f>第1号!AJ3</f>
        <v>令和●</v>
      </c>
      <c r="BM34" s="1814"/>
      <c r="BN34" s="1815"/>
      <c r="BO34" s="760" t="s">
        <v>2487</v>
      </c>
      <c r="BP34" s="761" t="str">
        <f>第1号!AM3</f>
        <v>●</v>
      </c>
      <c r="BQ34" s="419" t="s">
        <v>2653</v>
      </c>
      <c r="BR34" s="761" t="str">
        <f>第1号!AO3</f>
        <v>●</v>
      </c>
      <c r="BS34" s="760" t="s">
        <v>2654</v>
      </c>
      <c r="BT34" s="762"/>
      <c r="BU34" s="762"/>
      <c r="BV34" s="762"/>
      <c r="BW34" s="762"/>
      <c r="BX34" s="763"/>
    </row>
    <row r="35" spans="3:76" ht="72" customHeight="1">
      <c r="C35" s="402"/>
      <c r="D35" s="1807" t="s">
        <v>2668</v>
      </c>
      <c r="E35" s="1807"/>
      <c r="F35" s="1807"/>
      <c r="G35" s="1807"/>
      <c r="H35" s="1807"/>
      <c r="I35" s="1807"/>
      <c r="J35" s="1808"/>
      <c r="K35" s="404"/>
      <c r="L35" s="1809"/>
      <c r="M35" s="1809"/>
      <c r="N35" s="1809"/>
      <c r="O35" s="1809"/>
      <c r="P35" s="1809"/>
      <c r="Q35" s="1809"/>
      <c r="R35" s="1809"/>
      <c r="S35" s="1809"/>
      <c r="T35" s="1809"/>
      <c r="U35" s="1809"/>
      <c r="V35" s="1809"/>
      <c r="W35" s="1809"/>
      <c r="X35" s="1810"/>
      <c r="BC35" s="402"/>
      <c r="BD35" s="1807" t="s">
        <v>2668</v>
      </c>
      <c r="BE35" s="1807"/>
      <c r="BF35" s="1807"/>
      <c r="BG35" s="1807"/>
      <c r="BH35" s="1807"/>
      <c r="BI35" s="1807"/>
      <c r="BJ35" s="1808"/>
      <c r="BK35" s="404"/>
      <c r="BL35" s="1820" t="s">
        <v>3443</v>
      </c>
      <c r="BM35" s="1820"/>
      <c r="BN35" s="1820"/>
      <c r="BO35" s="1820"/>
      <c r="BP35" s="1820"/>
      <c r="BQ35" s="1820"/>
      <c r="BR35" s="1820"/>
      <c r="BS35" s="1820"/>
      <c r="BT35" s="1820"/>
      <c r="BU35" s="1820"/>
      <c r="BV35" s="1820"/>
      <c r="BW35" s="1820"/>
      <c r="BX35" s="1821"/>
    </row>
    <row r="36" spans="3:76" ht="5.25" customHeight="1">
      <c r="C36" s="362"/>
      <c r="D36" s="1777" t="s">
        <v>2669</v>
      </c>
      <c r="E36" s="1777"/>
      <c r="F36" s="1777"/>
      <c r="G36" s="1777"/>
      <c r="H36" s="1777"/>
      <c r="I36" s="1777"/>
      <c r="J36" s="1778"/>
      <c r="K36" s="385"/>
      <c r="L36" s="346"/>
      <c r="M36" s="346"/>
      <c r="N36" s="346"/>
      <c r="O36" s="346"/>
      <c r="P36" s="346"/>
      <c r="Q36" s="346"/>
      <c r="R36" s="346"/>
      <c r="S36" s="346"/>
      <c r="T36" s="346"/>
      <c r="U36" s="346"/>
      <c r="V36" s="346"/>
      <c r="W36" s="346"/>
      <c r="X36" s="363"/>
      <c r="BC36" s="362"/>
      <c r="BD36" s="1777" t="s">
        <v>2669</v>
      </c>
      <c r="BE36" s="1777"/>
      <c r="BF36" s="1777"/>
      <c r="BG36" s="1777"/>
      <c r="BH36" s="1777"/>
      <c r="BI36" s="1777"/>
      <c r="BJ36" s="1778"/>
      <c r="BK36" s="385"/>
      <c r="BL36" s="346"/>
      <c r="BM36" s="346"/>
      <c r="BN36" s="346"/>
      <c r="BO36" s="346"/>
      <c r="BP36" s="346"/>
      <c r="BQ36" s="346"/>
      <c r="BR36" s="346"/>
      <c r="BS36" s="346"/>
      <c r="BT36" s="346"/>
      <c r="BU36" s="346"/>
      <c r="BV36" s="346"/>
      <c r="BW36" s="346"/>
      <c r="BX36" s="363"/>
    </row>
    <row r="37" spans="3:76" ht="24" customHeight="1">
      <c r="C37" s="362"/>
      <c r="D37" s="1760"/>
      <c r="E37" s="1760"/>
      <c r="F37" s="1760"/>
      <c r="G37" s="1760"/>
      <c r="H37" s="1760"/>
      <c r="I37" s="1760"/>
      <c r="J37" s="1761"/>
      <c r="K37" s="346"/>
      <c r="L37" s="346" t="s">
        <v>2670</v>
      </c>
      <c r="M37" s="346"/>
      <c r="N37" s="346"/>
      <c r="O37" s="1758"/>
      <c r="P37" s="1758"/>
      <c r="Q37" s="1758"/>
      <c r="R37" s="1758"/>
      <c r="S37" s="1758"/>
      <c r="T37" s="1758"/>
      <c r="U37" s="1758"/>
      <c r="V37" s="1758"/>
      <c r="W37" s="1758"/>
      <c r="X37" s="363"/>
      <c r="BC37" s="362"/>
      <c r="BD37" s="1760"/>
      <c r="BE37" s="1760"/>
      <c r="BF37" s="1760"/>
      <c r="BG37" s="1760"/>
      <c r="BH37" s="1760"/>
      <c r="BI37" s="1760"/>
      <c r="BJ37" s="1761"/>
      <c r="BK37" s="346"/>
      <c r="BL37" s="346" t="s">
        <v>2670</v>
      </c>
      <c r="BM37" s="346"/>
      <c r="BN37" s="346"/>
      <c r="BO37" s="1805" t="s">
        <v>3426</v>
      </c>
      <c r="BP37" s="1805"/>
      <c r="BQ37" s="1805"/>
      <c r="BR37" s="1805"/>
      <c r="BS37" s="1805"/>
      <c r="BT37" s="1805"/>
      <c r="BU37" s="1805"/>
      <c r="BV37" s="1805"/>
      <c r="BW37" s="1805"/>
      <c r="BX37" s="363"/>
    </row>
    <row r="38" spans="3:76" ht="2.25" customHeight="1">
      <c r="C38" s="362"/>
      <c r="D38" s="1760"/>
      <c r="E38" s="1760"/>
      <c r="F38" s="1760"/>
      <c r="G38" s="1760"/>
      <c r="H38" s="1760"/>
      <c r="I38" s="1760"/>
      <c r="J38" s="1761"/>
      <c r="K38" s="362"/>
      <c r="L38" s="364"/>
      <c r="M38" s="364"/>
      <c r="N38" s="364"/>
      <c r="O38" s="355"/>
      <c r="P38" s="375"/>
      <c r="Q38" s="355"/>
      <c r="R38" s="405"/>
      <c r="S38" s="355"/>
      <c r="T38" s="355"/>
      <c r="U38" s="355"/>
      <c r="V38" s="405"/>
      <c r="W38" s="357"/>
      <c r="X38" s="400"/>
      <c r="AA38" s="348"/>
      <c r="BC38" s="362"/>
      <c r="BD38" s="1760"/>
      <c r="BE38" s="1760"/>
      <c r="BF38" s="1760"/>
      <c r="BG38" s="1760"/>
      <c r="BH38" s="1760"/>
      <c r="BI38" s="1760"/>
      <c r="BJ38" s="1761"/>
      <c r="BK38" s="362"/>
      <c r="BL38" s="364"/>
      <c r="BM38" s="364"/>
      <c r="BN38" s="364"/>
      <c r="BO38" s="355"/>
      <c r="BP38" s="375"/>
      <c r="BQ38" s="355"/>
      <c r="BR38" s="405"/>
      <c r="BS38" s="355"/>
      <c r="BT38" s="355"/>
      <c r="BU38" s="355"/>
      <c r="BV38" s="405"/>
      <c r="BW38" s="357"/>
      <c r="BX38" s="400"/>
    </row>
    <row r="39" spans="3:76" ht="24" customHeight="1">
      <c r="C39" s="362"/>
      <c r="D39" s="1760"/>
      <c r="E39" s="1760"/>
      <c r="F39" s="1760"/>
      <c r="G39" s="1760"/>
      <c r="H39" s="1760"/>
      <c r="I39" s="1760"/>
      <c r="J39" s="1761"/>
      <c r="K39" s="346"/>
      <c r="L39" s="346" t="s">
        <v>2671</v>
      </c>
      <c r="M39" s="346"/>
      <c r="N39" s="346"/>
      <c r="O39" s="1758"/>
      <c r="P39" s="1758"/>
      <c r="Q39" s="1758"/>
      <c r="R39" s="1758"/>
      <c r="S39" s="1758"/>
      <c r="T39" s="1758"/>
      <c r="U39" s="1758"/>
      <c r="V39" s="1758"/>
      <c r="W39" s="1758"/>
      <c r="X39" s="363"/>
      <c r="BC39" s="362"/>
      <c r="BD39" s="1760"/>
      <c r="BE39" s="1760"/>
      <c r="BF39" s="1760"/>
      <c r="BG39" s="1760"/>
      <c r="BH39" s="1760"/>
      <c r="BI39" s="1760"/>
      <c r="BJ39" s="1761"/>
      <c r="BK39" s="346"/>
      <c r="BL39" s="346" t="s">
        <v>2671</v>
      </c>
      <c r="BM39" s="346"/>
      <c r="BN39" s="346"/>
      <c r="BO39" s="1805" t="s">
        <v>3444</v>
      </c>
      <c r="BP39" s="1805"/>
      <c r="BQ39" s="1805"/>
      <c r="BR39" s="1805"/>
      <c r="BS39" s="1805"/>
      <c r="BT39" s="1805"/>
      <c r="BU39" s="1805"/>
      <c r="BV39" s="1805"/>
      <c r="BW39" s="1805"/>
      <c r="BX39" s="363"/>
    </row>
    <row r="40" spans="3:76" ht="2.25" customHeight="1">
      <c r="C40" s="362"/>
      <c r="D40" s="1760"/>
      <c r="E40" s="1760"/>
      <c r="F40" s="1760"/>
      <c r="G40" s="1760"/>
      <c r="H40" s="1760"/>
      <c r="I40" s="1760"/>
      <c r="J40" s="1761"/>
      <c r="K40" s="362"/>
      <c r="L40" s="364"/>
      <c r="M40" s="364"/>
      <c r="N40" s="364"/>
      <c r="O40" s="355"/>
      <c r="P40" s="375"/>
      <c r="Q40" s="355"/>
      <c r="R40" s="405"/>
      <c r="S40" s="355"/>
      <c r="T40" s="355"/>
      <c r="U40" s="355"/>
      <c r="V40" s="405"/>
      <c r="W40" s="357"/>
      <c r="X40" s="400"/>
      <c r="AA40" s="348"/>
      <c r="BC40" s="362"/>
      <c r="BD40" s="1760"/>
      <c r="BE40" s="1760"/>
      <c r="BF40" s="1760"/>
      <c r="BG40" s="1760"/>
      <c r="BH40" s="1760"/>
      <c r="BI40" s="1760"/>
      <c r="BJ40" s="1761"/>
      <c r="BK40" s="362"/>
      <c r="BL40" s="364"/>
      <c r="BM40" s="364"/>
      <c r="BN40" s="364"/>
      <c r="BO40" s="355"/>
      <c r="BP40" s="375"/>
      <c r="BQ40" s="355"/>
      <c r="BR40" s="405"/>
      <c r="BS40" s="355"/>
      <c r="BT40" s="355"/>
      <c r="BU40" s="355"/>
      <c r="BV40" s="405"/>
      <c r="BW40" s="357"/>
      <c r="BX40" s="400"/>
    </row>
    <row r="41" spans="3:76" ht="24" customHeight="1">
      <c r="C41" s="362"/>
      <c r="D41" s="1760"/>
      <c r="E41" s="1760"/>
      <c r="F41" s="1760"/>
      <c r="G41" s="1760"/>
      <c r="H41" s="1760"/>
      <c r="I41" s="1760"/>
      <c r="J41" s="1761"/>
      <c r="K41" s="346"/>
      <c r="L41" s="346" t="s">
        <v>2672</v>
      </c>
      <c r="M41" s="346"/>
      <c r="N41" s="346"/>
      <c r="O41" s="1758"/>
      <c r="P41" s="1758"/>
      <c r="Q41" s="1758"/>
      <c r="R41" s="1758"/>
      <c r="S41" s="1758"/>
      <c r="T41" s="1758"/>
      <c r="U41" s="1758"/>
      <c r="V41" s="1758"/>
      <c r="W41" s="1758"/>
      <c r="X41" s="363"/>
      <c r="BC41" s="362"/>
      <c r="BD41" s="1760"/>
      <c r="BE41" s="1760"/>
      <c r="BF41" s="1760"/>
      <c r="BG41" s="1760"/>
      <c r="BH41" s="1760"/>
      <c r="BI41" s="1760"/>
      <c r="BJ41" s="1761"/>
      <c r="BK41" s="346"/>
      <c r="BL41" s="346" t="s">
        <v>2672</v>
      </c>
      <c r="BM41" s="346"/>
      <c r="BN41" s="346"/>
      <c r="BO41" s="1805" t="s">
        <v>3445</v>
      </c>
      <c r="BP41" s="1805"/>
      <c r="BQ41" s="1805"/>
      <c r="BR41" s="1805"/>
      <c r="BS41" s="1805"/>
      <c r="BT41" s="1805"/>
      <c r="BU41" s="1805"/>
      <c r="BV41" s="1805"/>
      <c r="BW41" s="1805"/>
      <c r="BX41" s="363"/>
    </row>
    <row r="42" spans="3:76" ht="2.25" customHeight="1">
      <c r="C42" s="362"/>
      <c r="D42" s="1760"/>
      <c r="E42" s="1760"/>
      <c r="F42" s="1760"/>
      <c r="G42" s="1760"/>
      <c r="H42" s="1760"/>
      <c r="I42" s="1760"/>
      <c r="J42" s="1761"/>
      <c r="K42" s="362"/>
      <c r="L42" s="364"/>
      <c r="M42" s="364"/>
      <c r="N42" s="364"/>
      <c r="O42" s="354"/>
      <c r="P42" s="365"/>
      <c r="Q42" s="355"/>
      <c r="R42" s="366"/>
      <c r="S42" s="355"/>
      <c r="T42" s="354"/>
      <c r="U42" s="355"/>
      <c r="V42" s="366"/>
      <c r="W42" s="346"/>
      <c r="X42" s="400"/>
      <c r="AA42" s="348"/>
      <c r="BC42" s="362"/>
      <c r="BD42" s="1760"/>
      <c r="BE42" s="1760"/>
      <c r="BF42" s="1760"/>
      <c r="BG42" s="1760"/>
      <c r="BH42" s="1760"/>
      <c r="BI42" s="1760"/>
      <c r="BJ42" s="1761"/>
      <c r="BK42" s="362"/>
      <c r="BL42" s="364"/>
      <c r="BM42" s="364"/>
      <c r="BN42" s="364"/>
      <c r="BO42" s="354"/>
      <c r="BP42" s="365"/>
      <c r="BQ42" s="355"/>
      <c r="BR42" s="366"/>
      <c r="BS42" s="355"/>
      <c r="BT42" s="354"/>
      <c r="BU42" s="355"/>
      <c r="BV42" s="366"/>
      <c r="BW42" s="346"/>
      <c r="BX42" s="400"/>
    </row>
    <row r="43" spans="3:76" ht="24" customHeight="1">
      <c r="C43" s="362"/>
      <c r="D43" s="1760"/>
      <c r="E43" s="1760"/>
      <c r="F43" s="1760"/>
      <c r="G43" s="1760"/>
      <c r="H43" s="1760"/>
      <c r="I43" s="1760"/>
      <c r="J43" s="1761"/>
      <c r="K43" s="346"/>
      <c r="L43" s="406" t="s">
        <v>2673</v>
      </c>
      <c r="M43" s="346"/>
      <c r="N43" s="346"/>
      <c r="O43" s="1758"/>
      <c r="P43" s="1758"/>
      <c r="Q43" s="1758"/>
      <c r="R43" s="1758"/>
      <c r="S43" s="1758"/>
      <c r="T43" s="1758"/>
      <c r="U43" s="1758"/>
      <c r="V43" s="1758"/>
      <c r="W43" s="346" t="s">
        <v>2649</v>
      </c>
      <c r="X43" s="363"/>
      <c r="BC43" s="362"/>
      <c r="BD43" s="1760"/>
      <c r="BE43" s="1760"/>
      <c r="BF43" s="1760"/>
      <c r="BG43" s="1760"/>
      <c r="BH43" s="1760"/>
      <c r="BI43" s="1760"/>
      <c r="BJ43" s="1761"/>
      <c r="BK43" s="346"/>
      <c r="BL43" s="406" t="s">
        <v>2673</v>
      </c>
      <c r="BM43" s="346"/>
      <c r="BN43" s="346"/>
      <c r="BO43" s="1805" t="s">
        <v>3447</v>
      </c>
      <c r="BP43" s="1805"/>
      <c r="BQ43" s="1805"/>
      <c r="BR43" s="1805"/>
      <c r="BS43" s="1805"/>
      <c r="BT43" s="1805"/>
      <c r="BU43" s="1805"/>
      <c r="BV43" s="1805"/>
      <c r="BW43" s="346" t="s">
        <v>2649</v>
      </c>
      <c r="BX43" s="363"/>
    </row>
    <row r="44" spans="3:76" ht="2.25" customHeight="1">
      <c r="C44" s="362"/>
      <c r="D44" s="1760"/>
      <c r="E44" s="1760"/>
      <c r="F44" s="1760"/>
      <c r="G44" s="1760"/>
      <c r="H44" s="1760"/>
      <c r="I44" s="1760"/>
      <c r="J44" s="1761"/>
      <c r="K44" s="362"/>
      <c r="L44" s="364"/>
      <c r="M44" s="364"/>
      <c r="N44" s="364"/>
      <c r="O44" s="354"/>
      <c r="P44" s="365"/>
      <c r="Q44" s="355"/>
      <c r="R44" s="366"/>
      <c r="S44" s="355"/>
      <c r="T44" s="354"/>
      <c r="U44" s="355"/>
      <c r="V44" s="366"/>
      <c r="W44" s="346"/>
      <c r="X44" s="400"/>
      <c r="AA44" s="348"/>
      <c r="BC44" s="362"/>
      <c r="BD44" s="1760"/>
      <c r="BE44" s="1760"/>
      <c r="BF44" s="1760"/>
      <c r="BG44" s="1760"/>
      <c r="BH44" s="1760"/>
      <c r="BI44" s="1760"/>
      <c r="BJ44" s="1761"/>
      <c r="BK44" s="362"/>
      <c r="BL44" s="364"/>
      <c r="BM44" s="364"/>
      <c r="BN44" s="364"/>
      <c r="BO44" s="990"/>
      <c r="BP44" s="991"/>
      <c r="BQ44" s="973"/>
      <c r="BR44" s="992"/>
      <c r="BS44" s="973"/>
      <c r="BT44" s="990"/>
      <c r="BU44" s="973"/>
      <c r="BV44" s="992"/>
      <c r="BW44" s="346"/>
      <c r="BX44" s="400"/>
    </row>
    <row r="45" spans="3:76" ht="24" customHeight="1">
      <c r="C45" s="362"/>
      <c r="D45" s="1760"/>
      <c r="E45" s="1760"/>
      <c r="F45" s="1760"/>
      <c r="G45" s="1760"/>
      <c r="H45" s="1760"/>
      <c r="I45" s="1760"/>
      <c r="J45" s="1761"/>
      <c r="K45" s="346"/>
      <c r="L45" s="406" t="s">
        <v>2674</v>
      </c>
      <c r="M45" s="346"/>
      <c r="N45" s="346"/>
      <c r="O45" s="1758"/>
      <c r="P45" s="1758"/>
      <c r="Q45" s="1758"/>
      <c r="R45" s="1758"/>
      <c r="S45" s="1758"/>
      <c r="T45" s="1758"/>
      <c r="U45" s="1758"/>
      <c r="V45" s="1758"/>
      <c r="W45" s="346" t="s">
        <v>2649</v>
      </c>
      <c r="X45" s="363"/>
      <c r="BC45" s="362"/>
      <c r="BD45" s="1760"/>
      <c r="BE45" s="1760"/>
      <c r="BF45" s="1760"/>
      <c r="BG45" s="1760"/>
      <c r="BH45" s="1760"/>
      <c r="BI45" s="1760"/>
      <c r="BJ45" s="1761"/>
      <c r="BK45" s="346"/>
      <c r="BL45" s="406" t="s">
        <v>2674</v>
      </c>
      <c r="BM45" s="346"/>
      <c r="BN45" s="346"/>
      <c r="BO45" s="1805" t="s">
        <v>3446</v>
      </c>
      <c r="BP45" s="1805"/>
      <c r="BQ45" s="1805"/>
      <c r="BR45" s="1805"/>
      <c r="BS45" s="1805"/>
      <c r="BT45" s="1805"/>
      <c r="BU45" s="1805"/>
      <c r="BV45" s="1805"/>
      <c r="BW45" s="346" t="s">
        <v>2649</v>
      </c>
      <c r="BX45" s="363"/>
    </row>
    <row r="46" spans="3:76" ht="2.25" customHeight="1">
      <c r="C46" s="362"/>
      <c r="D46" s="1760"/>
      <c r="E46" s="1760"/>
      <c r="F46" s="1760"/>
      <c r="G46" s="1760"/>
      <c r="H46" s="1760"/>
      <c r="I46" s="1760"/>
      <c r="J46" s="1761"/>
      <c r="K46" s="362"/>
      <c r="L46" s="364"/>
      <c r="M46" s="364"/>
      <c r="N46" s="364"/>
      <c r="O46" s="354"/>
      <c r="P46" s="365"/>
      <c r="Q46" s="355"/>
      <c r="R46" s="366"/>
      <c r="S46" s="355"/>
      <c r="T46" s="354"/>
      <c r="U46" s="355"/>
      <c r="V46" s="366"/>
      <c r="W46" s="346"/>
      <c r="X46" s="400"/>
      <c r="AA46" s="348"/>
      <c r="BC46" s="362"/>
      <c r="BD46" s="1760"/>
      <c r="BE46" s="1760"/>
      <c r="BF46" s="1760"/>
      <c r="BG46" s="1760"/>
      <c r="BH46" s="1760"/>
      <c r="BI46" s="1760"/>
      <c r="BJ46" s="1761"/>
      <c r="BK46" s="362"/>
      <c r="BL46" s="364"/>
      <c r="BM46" s="364"/>
      <c r="BN46" s="364"/>
      <c r="BO46" s="990"/>
      <c r="BP46" s="991"/>
      <c r="BQ46" s="973"/>
      <c r="BR46" s="992"/>
      <c r="BS46" s="973"/>
      <c r="BT46" s="990"/>
      <c r="BU46" s="973"/>
      <c r="BV46" s="992"/>
      <c r="BW46" s="346"/>
      <c r="BX46" s="400"/>
    </row>
    <row r="47" spans="3:76" ht="24" customHeight="1">
      <c r="C47" s="362"/>
      <c r="D47" s="1760"/>
      <c r="E47" s="1760"/>
      <c r="F47" s="1760"/>
      <c r="G47" s="1760"/>
      <c r="H47" s="1760"/>
      <c r="I47" s="1760"/>
      <c r="J47" s="1761"/>
      <c r="K47" s="346"/>
      <c r="L47" s="406" t="s">
        <v>2675</v>
      </c>
      <c r="M47" s="346"/>
      <c r="N47" s="346"/>
      <c r="O47" s="1758"/>
      <c r="P47" s="1758"/>
      <c r="Q47" s="1758"/>
      <c r="R47" s="1758"/>
      <c r="S47" s="1758"/>
      <c r="T47" s="1758"/>
      <c r="U47" s="1758"/>
      <c r="V47" s="1758"/>
      <c r="W47" s="346" t="s">
        <v>2649</v>
      </c>
      <c r="X47" s="363"/>
      <c r="BC47" s="362"/>
      <c r="BD47" s="1760"/>
      <c r="BE47" s="1760"/>
      <c r="BF47" s="1760"/>
      <c r="BG47" s="1760"/>
      <c r="BH47" s="1760"/>
      <c r="BI47" s="1760"/>
      <c r="BJ47" s="1761"/>
      <c r="BK47" s="346"/>
      <c r="BL47" s="406" t="s">
        <v>2675</v>
      </c>
      <c r="BM47" s="346"/>
      <c r="BN47" s="346"/>
      <c r="BO47" s="1805" t="s">
        <v>3448</v>
      </c>
      <c r="BP47" s="1805"/>
      <c r="BQ47" s="1805"/>
      <c r="BR47" s="1805"/>
      <c r="BS47" s="1805"/>
      <c r="BT47" s="1805"/>
      <c r="BU47" s="1805"/>
      <c r="BV47" s="1805"/>
      <c r="BW47" s="346" t="s">
        <v>2649</v>
      </c>
      <c r="BX47" s="363"/>
    </row>
    <row r="48" spans="3:76" ht="5.25" customHeight="1">
      <c r="C48" s="377"/>
      <c r="D48" s="1770"/>
      <c r="E48" s="1770"/>
      <c r="F48" s="1770"/>
      <c r="G48" s="1770"/>
      <c r="H48" s="1770"/>
      <c r="I48" s="1770"/>
      <c r="J48" s="1771"/>
      <c r="K48" s="346"/>
      <c r="L48" s="346"/>
      <c r="M48" s="390"/>
      <c r="N48" s="390"/>
      <c r="O48" s="390"/>
      <c r="P48" s="390"/>
      <c r="Q48" s="390"/>
      <c r="R48" s="390"/>
      <c r="S48" s="407"/>
      <c r="T48" s="407"/>
      <c r="U48" s="407"/>
      <c r="V48" s="407"/>
      <c r="W48" s="407"/>
      <c r="X48" s="392"/>
      <c r="BC48" s="377"/>
      <c r="BD48" s="1770"/>
      <c r="BE48" s="1770"/>
      <c r="BF48" s="1770"/>
      <c r="BG48" s="1770"/>
      <c r="BH48" s="1770"/>
      <c r="BI48" s="1770"/>
      <c r="BJ48" s="1771"/>
      <c r="BK48" s="346"/>
      <c r="BL48" s="346"/>
      <c r="BM48" s="390"/>
      <c r="BN48" s="390"/>
      <c r="BO48" s="390"/>
      <c r="BP48" s="390"/>
      <c r="BQ48" s="390"/>
      <c r="BR48" s="390"/>
      <c r="BS48" s="407"/>
      <c r="BT48" s="407"/>
      <c r="BU48" s="407"/>
      <c r="BV48" s="407"/>
      <c r="BW48" s="407"/>
      <c r="BX48" s="392"/>
    </row>
    <row r="49" spans="3:76" ht="10.5" customHeight="1">
      <c r="C49" s="393"/>
      <c r="D49" s="361"/>
      <c r="E49" s="361"/>
      <c r="F49" s="361"/>
      <c r="G49" s="361"/>
      <c r="H49" s="361"/>
      <c r="I49" s="361"/>
      <c r="J49" s="361"/>
      <c r="K49" s="361"/>
      <c r="L49" s="361"/>
      <c r="M49" s="361"/>
      <c r="N49" s="361"/>
      <c r="O49" s="361"/>
      <c r="P49" s="361"/>
      <c r="Q49" s="361"/>
      <c r="R49" s="361"/>
      <c r="S49" s="393"/>
      <c r="T49" s="361"/>
      <c r="U49" s="348"/>
      <c r="V49" s="370"/>
      <c r="W49" s="370"/>
      <c r="X49" s="370"/>
      <c r="BC49" s="393"/>
      <c r="BD49" s="361"/>
      <c r="BE49" s="361"/>
      <c r="BF49" s="361"/>
      <c r="BG49" s="361"/>
      <c r="BH49" s="361"/>
      <c r="BI49" s="361"/>
      <c r="BJ49" s="361"/>
      <c r="BK49" s="361"/>
      <c r="BL49" s="361"/>
      <c r="BM49" s="361"/>
      <c r="BN49" s="361"/>
      <c r="BO49" s="361"/>
      <c r="BP49" s="361"/>
      <c r="BQ49" s="361"/>
      <c r="BR49" s="361"/>
      <c r="BS49" s="393"/>
      <c r="BT49" s="361"/>
      <c r="BU49" s="348"/>
      <c r="BV49" s="370"/>
      <c r="BW49" s="370"/>
      <c r="BX49" s="370"/>
    </row>
    <row r="50" spans="3:76" ht="13.5" customHeight="1">
      <c r="T50" s="350"/>
      <c r="X50" s="394"/>
      <c r="BT50" s="350"/>
      <c r="BX50" s="394"/>
    </row>
  </sheetData>
  <sheetProtection algorithmName="SHA-512" hashValue="pODgDmSSjmQVRYPDHOKk56kJW8PDq382DXdZkYw4b5VDpxsmjOfiwqZG8G4NkAYjHKvKDJ31fcXFAdXCeWtsoQ==" saltValue="1JsWKuCg8mBptklEJt3DcQ==" spinCount="100000" sheet="1" formatCells="0" selectLockedCells="1"/>
  <mergeCells count="94">
    <mergeCell ref="BD36:BJ48"/>
    <mergeCell ref="BO37:BW37"/>
    <mergeCell ref="BO39:BW39"/>
    <mergeCell ref="BO41:BW41"/>
    <mergeCell ref="BO43:BV43"/>
    <mergeCell ref="BO45:BV45"/>
    <mergeCell ref="BO47:BV47"/>
    <mergeCell ref="BD33:BJ33"/>
    <mergeCell ref="BM33:BP33"/>
    <mergeCell ref="BD34:BJ34"/>
    <mergeCell ref="BL34:BN34"/>
    <mergeCell ref="BD35:BJ35"/>
    <mergeCell ref="BL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N10:O10"/>
    <mergeCell ref="P10:S10"/>
    <mergeCell ref="T10:X10"/>
    <mergeCell ref="P17:S17"/>
    <mergeCell ref="T17:X17"/>
    <mergeCell ref="N13:O13"/>
    <mergeCell ref="P13:X13"/>
    <mergeCell ref="N15:O15"/>
    <mergeCell ref="P15:X15"/>
    <mergeCell ref="N17:O17"/>
    <mergeCell ref="N6:O6"/>
    <mergeCell ref="P6:X6"/>
    <mergeCell ref="N8:O8"/>
    <mergeCell ref="P8:X8"/>
    <mergeCell ref="R3:S3"/>
    <mergeCell ref="N20:O20"/>
    <mergeCell ref="P20:X20"/>
    <mergeCell ref="N22:O22"/>
    <mergeCell ref="P22:X22"/>
    <mergeCell ref="N24:O24"/>
    <mergeCell ref="P24:S24"/>
    <mergeCell ref="T24:X24"/>
    <mergeCell ref="D34:J34"/>
    <mergeCell ref="C26:X26"/>
    <mergeCell ref="K28:L28"/>
    <mergeCell ref="M28:O28"/>
    <mergeCell ref="P28:Q28"/>
    <mergeCell ref="R28:X28"/>
    <mergeCell ref="C29:X29"/>
    <mergeCell ref="D28:E28"/>
    <mergeCell ref="L31:P31"/>
    <mergeCell ref="Q31:T31"/>
    <mergeCell ref="U31:X31"/>
    <mergeCell ref="L34:N34"/>
    <mergeCell ref="C30:X30"/>
    <mergeCell ref="D31:J31"/>
    <mergeCell ref="D33:J33"/>
    <mergeCell ref="M33:P33"/>
    <mergeCell ref="D35:J35"/>
    <mergeCell ref="L35:X35"/>
    <mergeCell ref="D36:J48"/>
    <mergeCell ref="O37:W37"/>
    <mergeCell ref="O39:W39"/>
    <mergeCell ref="O41:W41"/>
    <mergeCell ref="O43:V43"/>
    <mergeCell ref="O45:V45"/>
    <mergeCell ref="O47:V47"/>
  </mergeCells>
  <phoneticPr fontId="65"/>
  <pageMargins left="0.70866141732283472" right="0.70866141732283472" top="0.74803149606299213" bottom="0.74803149606299213" header="0.31496062992125984" footer="0.31496062992125984"/>
  <pageSetup paperSize="9" scale="99" orientation="portrait" blackAndWhite="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B1:BZ55"/>
  <sheetViews>
    <sheetView showGridLines="0" showZeros="0" view="pageBreakPreview" topLeftCell="J1" zoomScaleNormal="100" zoomScaleSheetLayoutView="100" workbookViewId="0">
      <selection activeCell="BO47" sqref="BO47:BV51"/>
    </sheetView>
  </sheetViews>
  <sheetFormatPr defaultRowHeight="13.2"/>
  <cols>
    <col min="1" max="1" width="2.109375" style="348" customWidth="1"/>
    <col min="2" max="2" width="2.332031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9" width="3.6640625" style="348" customWidth="1"/>
    <col min="10" max="10" width="4.6640625" style="348" customWidth="1"/>
    <col min="11" max="11" width="1.21875" style="348" customWidth="1"/>
    <col min="12" max="12" width="3.109375" style="348" customWidth="1"/>
    <col min="13" max="13" width="4.6640625" style="348" customWidth="1"/>
    <col min="14" max="14" width="3.6640625" style="348" customWidth="1"/>
    <col min="15" max="15" width="5.6640625" style="348" customWidth="1"/>
    <col min="16" max="16" width="3.6640625" style="348" customWidth="1"/>
    <col min="17" max="17" width="4.6640625" style="348" customWidth="1"/>
    <col min="18" max="20" width="3.6640625" style="348" customWidth="1"/>
    <col min="21" max="24" width="3.6640625" style="349" customWidth="1"/>
    <col min="25" max="25" width="2.21875" style="349" customWidth="1"/>
    <col min="26" max="27" width="2.109375" style="349" customWidth="1"/>
    <col min="28" max="28" width="7.21875" style="348" hidden="1" customWidth="1"/>
    <col min="29" max="50" width="0" style="348" hidden="1" customWidth="1"/>
    <col min="51" max="52" width="8.88671875" style="348"/>
    <col min="53" max="53" width="2.109375" style="348" customWidth="1"/>
    <col min="54" max="54" width="2.332031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1" width="3.6640625" style="348" customWidth="1"/>
    <col min="62" max="62" width="4.6640625" style="348" customWidth="1"/>
    <col min="63" max="63" width="1.21875" style="348" customWidth="1"/>
    <col min="64" max="64" width="3.109375" style="348" customWidth="1"/>
    <col min="65" max="65" width="4.6640625" style="348" customWidth="1"/>
    <col min="66" max="66" width="3.6640625" style="348" customWidth="1"/>
    <col min="67" max="67" width="5.6640625" style="348" customWidth="1"/>
    <col min="68" max="68" width="3.6640625" style="348" customWidth="1"/>
    <col min="69" max="69" width="4.6640625" style="348" customWidth="1"/>
    <col min="70" max="72" width="3.6640625" style="348" customWidth="1"/>
    <col min="73" max="76" width="3.6640625" style="349" customWidth="1"/>
    <col min="77" max="77" width="2.21875" style="349" customWidth="1"/>
    <col min="78" max="78" width="2.109375" style="349" customWidth="1"/>
    <col min="79" max="289" width="8.88671875" style="348"/>
    <col min="290" max="290" width="2.44140625" style="348" customWidth="1"/>
    <col min="291" max="291" width="2.33203125" style="348" customWidth="1"/>
    <col min="292" max="292" width="1.109375" style="348" customWidth="1"/>
    <col min="293" max="293" width="22.6640625" style="348" customWidth="1"/>
    <col min="294" max="294" width="1.21875" style="348" customWidth="1"/>
    <col min="295" max="296" width="11.77734375" style="348" customWidth="1"/>
    <col min="297" max="297" width="1.77734375" style="348" customWidth="1"/>
    <col min="298" max="298" width="6.88671875" style="348" customWidth="1"/>
    <col min="299" max="299" width="4.44140625" style="348" customWidth="1"/>
    <col min="300" max="300" width="3.6640625" style="348" customWidth="1"/>
    <col min="301" max="301" width="0.77734375" style="348" customWidth="1"/>
    <col min="302" max="302" width="3.33203125" style="348" customWidth="1"/>
    <col min="303" max="303" width="3.6640625" style="348" customWidth="1"/>
    <col min="304" max="304" width="3" style="348" customWidth="1"/>
    <col min="305" max="305" width="3.6640625" style="348" customWidth="1"/>
    <col min="306" max="306" width="3.109375" style="348" customWidth="1"/>
    <col min="307" max="307" width="1.88671875" style="348" customWidth="1"/>
    <col min="308" max="309" width="2.21875" style="348" customWidth="1"/>
    <col min="310" max="310" width="7.21875" style="348" customWidth="1"/>
    <col min="311" max="545" width="8.88671875" style="348"/>
    <col min="546" max="546" width="2.44140625" style="348" customWidth="1"/>
    <col min="547" max="547" width="2.33203125" style="348" customWidth="1"/>
    <col min="548" max="548" width="1.109375" style="348" customWidth="1"/>
    <col min="549" max="549" width="22.6640625" style="348" customWidth="1"/>
    <col min="550" max="550" width="1.21875" style="348" customWidth="1"/>
    <col min="551" max="552" width="11.77734375" style="348" customWidth="1"/>
    <col min="553" max="553" width="1.77734375" style="348" customWidth="1"/>
    <col min="554" max="554" width="6.88671875" style="348" customWidth="1"/>
    <col min="555" max="555" width="4.44140625" style="348" customWidth="1"/>
    <col min="556" max="556" width="3.6640625" style="348" customWidth="1"/>
    <col min="557" max="557" width="0.77734375" style="348" customWidth="1"/>
    <col min="558" max="558" width="3.33203125" style="348" customWidth="1"/>
    <col min="559" max="559" width="3.6640625" style="348" customWidth="1"/>
    <col min="560" max="560" width="3" style="348" customWidth="1"/>
    <col min="561" max="561" width="3.6640625" style="348" customWidth="1"/>
    <col min="562" max="562" width="3.109375" style="348" customWidth="1"/>
    <col min="563" max="563" width="1.88671875" style="348" customWidth="1"/>
    <col min="564" max="565" width="2.21875" style="348" customWidth="1"/>
    <col min="566" max="566" width="7.21875" style="348" customWidth="1"/>
    <col min="567" max="801" width="8.88671875" style="348"/>
    <col min="802" max="802" width="2.44140625" style="348" customWidth="1"/>
    <col min="803" max="803" width="2.33203125" style="348" customWidth="1"/>
    <col min="804" max="804" width="1.109375" style="348" customWidth="1"/>
    <col min="805" max="805" width="22.6640625" style="348" customWidth="1"/>
    <col min="806" max="806" width="1.21875" style="348" customWidth="1"/>
    <col min="807" max="808" width="11.77734375" style="348" customWidth="1"/>
    <col min="809" max="809" width="1.77734375" style="348" customWidth="1"/>
    <col min="810" max="810" width="6.88671875" style="348" customWidth="1"/>
    <col min="811" max="811" width="4.44140625" style="348" customWidth="1"/>
    <col min="812" max="812" width="3.6640625" style="348" customWidth="1"/>
    <col min="813" max="813" width="0.77734375" style="348" customWidth="1"/>
    <col min="814" max="814" width="3.33203125" style="348" customWidth="1"/>
    <col min="815" max="815" width="3.6640625" style="348" customWidth="1"/>
    <col min="816" max="816" width="3" style="348" customWidth="1"/>
    <col min="817" max="817" width="3.6640625" style="348" customWidth="1"/>
    <col min="818" max="818" width="3.109375" style="348" customWidth="1"/>
    <col min="819" max="819" width="1.88671875" style="348" customWidth="1"/>
    <col min="820" max="821" width="2.21875" style="348" customWidth="1"/>
    <col min="822" max="822" width="7.21875" style="348" customWidth="1"/>
    <col min="823" max="1057" width="8.88671875" style="348"/>
    <col min="1058" max="1058" width="2.44140625" style="348" customWidth="1"/>
    <col min="1059" max="1059" width="2.33203125" style="348" customWidth="1"/>
    <col min="1060" max="1060" width="1.109375" style="348" customWidth="1"/>
    <col min="1061" max="1061" width="22.6640625" style="348" customWidth="1"/>
    <col min="1062" max="1062" width="1.21875" style="348" customWidth="1"/>
    <col min="1063" max="1064" width="11.77734375" style="348" customWidth="1"/>
    <col min="1065" max="1065" width="1.77734375" style="348" customWidth="1"/>
    <col min="1066" max="1066" width="6.88671875" style="348" customWidth="1"/>
    <col min="1067" max="1067" width="4.44140625" style="348" customWidth="1"/>
    <col min="1068" max="1068" width="3.6640625" style="348" customWidth="1"/>
    <col min="1069" max="1069" width="0.77734375" style="348" customWidth="1"/>
    <col min="1070" max="1070" width="3.33203125" style="348" customWidth="1"/>
    <col min="1071" max="1071" width="3.6640625" style="348" customWidth="1"/>
    <col min="1072" max="1072" width="3" style="348" customWidth="1"/>
    <col min="1073" max="1073" width="3.6640625" style="348" customWidth="1"/>
    <col min="1074" max="1074" width="3.109375" style="348" customWidth="1"/>
    <col min="1075" max="1075" width="1.88671875" style="348" customWidth="1"/>
    <col min="1076" max="1077" width="2.21875" style="348" customWidth="1"/>
    <col min="1078" max="1078" width="7.21875" style="348" customWidth="1"/>
    <col min="1079" max="1313" width="8.88671875" style="348"/>
    <col min="1314" max="1314" width="2.44140625" style="348" customWidth="1"/>
    <col min="1315" max="1315" width="2.33203125" style="348" customWidth="1"/>
    <col min="1316" max="1316" width="1.109375" style="348" customWidth="1"/>
    <col min="1317" max="1317" width="22.6640625" style="348" customWidth="1"/>
    <col min="1318" max="1318" width="1.21875" style="348" customWidth="1"/>
    <col min="1319" max="1320" width="11.77734375" style="348" customWidth="1"/>
    <col min="1321" max="1321" width="1.77734375" style="348" customWidth="1"/>
    <col min="1322" max="1322" width="6.88671875" style="348" customWidth="1"/>
    <col min="1323" max="1323" width="4.44140625" style="348" customWidth="1"/>
    <col min="1324" max="1324" width="3.6640625" style="348" customWidth="1"/>
    <col min="1325" max="1325" width="0.77734375" style="348" customWidth="1"/>
    <col min="1326" max="1326" width="3.33203125" style="348" customWidth="1"/>
    <col min="1327" max="1327" width="3.6640625" style="348" customWidth="1"/>
    <col min="1328" max="1328" width="3" style="348" customWidth="1"/>
    <col min="1329" max="1329" width="3.6640625" style="348" customWidth="1"/>
    <col min="1330" max="1330" width="3.109375" style="348" customWidth="1"/>
    <col min="1331" max="1331" width="1.88671875" style="348" customWidth="1"/>
    <col min="1332" max="1333" width="2.21875" style="348" customWidth="1"/>
    <col min="1334" max="1334" width="7.21875" style="348" customWidth="1"/>
    <col min="1335" max="1569" width="8.88671875" style="348"/>
    <col min="1570" max="1570" width="2.44140625" style="348" customWidth="1"/>
    <col min="1571" max="1571" width="2.33203125" style="348" customWidth="1"/>
    <col min="1572" max="1572" width="1.109375" style="348" customWidth="1"/>
    <col min="1573" max="1573" width="22.6640625" style="348" customWidth="1"/>
    <col min="1574" max="1574" width="1.21875" style="348" customWidth="1"/>
    <col min="1575" max="1576" width="11.77734375" style="348" customWidth="1"/>
    <col min="1577" max="1577" width="1.77734375" style="348" customWidth="1"/>
    <col min="1578" max="1578" width="6.88671875" style="348" customWidth="1"/>
    <col min="1579" max="1579" width="4.44140625" style="348" customWidth="1"/>
    <col min="1580" max="1580" width="3.6640625" style="348" customWidth="1"/>
    <col min="1581" max="1581" width="0.77734375" style="348" customWidth="1"/>
    <col min="1582" max="1582" width="3.33203125" style="348" customWidth="1"/>
    <col min="1583" max="1583" width="3.6640625" style="348" customWidth="1"/>
    <col min="1584" max="1584" width="3" style="348" customWidth="1"/>
    <col min="1585" max="1585" width="3.6640625" style="348" customWidth="1"/>
    <col min="1586" max="1586" width="3.109375" style="348" customWidth="1"/>
    <col min="1587" max="1587" width="1.88671875" style="348" customWidth="1"/>
    <col min="1588" max="1589" width="2.21875" style="348" customWidth="1"/>
    <col min="1590" max="1590" width="7.21875" style="348" customWidth="1"/>
    <col min="1591" max="1825" width="8.88671875" style="348"/>
    <col min="1826" max="1826" width="2.44140625" style="348" customWidth="1"/>
    <col min="1827" max="1827" width="2.33203125" style="348" customWidth="1"/>
    <col min="1828" max="1828" width="1.109375" style="348" customWidth="1"/>
    <col min="1829" max="1829" width="22.6640625" style="348" customWidth="1"/>
    <col min="1830" max="1830" width="1.21875" style="348" customWidth="1"/>
    <col min="1831" max="1832" width="11.77734375" style="348" customWidth="1"/>
    <col min="1833" max="1833" width="1.77734375" style="348" customWidth="1"/>
    <col min="1834" max="1834" width="6.88671875" style="348" customWidth="1"/>
    <col min="1835" max="1835" width="4.44140625" style="348" customWidth="1"/>
    <col min="1836" max="1836" width="3.6640625" style="348" customWidth="1"/>
    <col min="1837" max="1837" width="0.77734375" style="348" customWidth="1"/>
    <col min="1838" max="1838" width="3.33203125" style="348" customWidth="1"/>
    <col min="1839" max="1839" width="3.6640625" style="348" customWidth="1"/>
    <col min="1840" max="1840" width="3" style="348" customWidth="1"/>
    <col min="1841" max="1841" width="3.6640625" style="348" customWidth="1"/>
    <col min="1842" max="1842" width="3.109375" style="348" customWidth="1"/>
    <col min="1843" max="1843" width="1.88671875" style="348" customWidth="1"/>
    <col min="1844" max="1845" width="2.21875" style="348" customWidth="1"/>
    <col min="1846" max="1846" width="7.21875" style="348" customWidth="1"/>
    <col min="1847" max="2081" width="8.88671875" style="348"/>
    <col min="2082" max="2082" width="2.44140625" style="348" customWidth="1"/>
    <col min="2083" max="2083" width="2.33203125" style="348" customWidth="1"/>
    <col min="2084" max="2084" width="1.109375" style="348" customWidth="1"/>
    <col min="2085" max="2085" width="22.6640625" style="348" customWidth="1"/>
    <col min="2086" max="2086" width="1.21875" style="348" customWidth="1"/>
    <col min="2087" max="2088" width="11.77734375" style="348" customWidth="1"/>
    <col min="2089" max="2089" width="1.77734375" style="348" customWidth="1"/>
    <col min="2090" max="2090" width="6.88671875" style="348" customWidth="1"/>
    <col min="2091" max="2091" width="4.44140625" style="348" customWidth="1"/>
    <col min="2092" max="2092" width="3.6640625" style="348" customWidth="1"/>
    <col min="2093" max="2093" width="0.77734375" style="348" customWidth="1"/>
    <col min="2094" max="2094" width="3.33203125" style="348" customWidth="1"/>
    <col min="2095" max="2095" width="3.6640625" style="348" customWidth="1"/>
    <col min="2096" max="2096" width="3" style="348" customWidth="1"/>
    <col min="2097" max="2097" width="3.6640625" style="348" customWidth="1"/>
    <col min="2098" max="2098" width="3.109375" style="348" customWidth="1"/>
    <col min="2099" max="2099" width="1.88671875" style="348" customWidth="1"/>
    <col min="2100" max="2101" width="2.21875" style="348" customWidth="1"/>
    <col min="2102" max="2102" width="7.21875" style="348" customWidth="1"/>
    <col min="2103" max="2337" width="8.88671875" style="348"/>
    <col min="2338" max="2338" width="2.44140625" style="348" customWidth="1"/>
    <col min="2339" max="2339" width="2.33203125" style="348" customWidth="1"/>
    <col min="2340" max="2340" width="1.109375" style="348" customWidth="1"/>
    <col min="2341" max="2341" width="22.6640625" style="348" customWidth="1"/>
    <col min="2342" max="2342" width="1.21875" style="348" customWidth="1"/>
    <col min="2343" max="2344" width="11.77734375" style="348" customWidth="1"/>
    <col min="2345" max="2345" width="1.77734375" style="348" customWidth="1"/>
    <col min="2346" max="2346" width="6.88671875" style="348" customWidth="1"/>
    <col min="2347" max="2347" width="4.44140625" style="348" customWidth="1"/>
    <col min="2348" max="2348" width="3.6640625" style="348" customWidth="1"/>
    <col min="2349" max="2349" width="0.77734375" style="348" customWidth="1"/>
    <col min="2350" max="2350" width="3.33203125" style="348" customWidth="1"/>
    <col min="2351" max="2351" width="3.6640625" style="348" customWidth="1"/>
    <col min="2352" max="2352" width="3" style="348" customWidth="1"/>
    <col min="2353" max="2353" width="3.6640625" style="348" customWidth="1"/>
    <col min="2354" max="2354" width="3.109375" style="348" customWidth="1"/>
    <col min="2355" max="2355" width="1.88671875" style="348" customWidth="1"/>
    <col min="2356" max="2357" width="2.21875" style="348" customWidth="1"/>
    <col min="2358" max="2358" width="7.21875" style="348" customWidth="1"/>
    <col min="2359" max="2593" width="8.88671875" style="348"/>
    <col min="2594" max="2594" width="2.44140625" style="348" customWidth="1"/>
    <col min="2595" max="2595" width="2.33203125" style="348" customWidth="1"/>
    <col min="2596" max="2596" width="1.109375" style="348" customWidth="1"/>
    <col min="2597" max="2597" width="22.6640625" style="348" customWidth="1"/>
    <col min="2598" max="2598" width="1.21875" style="348" customWidth="1"/>
    <col min="2599" max="2600" width="11.77734375" style="348" customWidth="1"/>
    <col min="2601" max="2601" width="1.77734375" style="348" customWidth="1"/>
    <col min="2602" max="2602" width="6.88671875" style="348" customWidth="1"/>
    <col min="2603" max="2603" width="4.44140625" style="348" customWidth="1"/>
    <col min="2604" max="2604" width="3.6640625" style="348" customWidth="1"/>
    <col min="2605" max="2605" width="0.77734375" style="348" customWidth="1"/>
    <col min="2606" max="2606" width="3.33203125" style="348" customWidth="1"/>
    <col min="2607" max="2607" width="3.6640625" style="348" customWidth="1"/>
    <col min="2608" max="2608" width="3" style="348" customWidth="1"/>
    <col min="2609" max="2609" width="3.6640625" style="348" customWidth="1"/>
    <col min="2610" max="2610" width="3.109375" style="348" customWidth="1"/>
    <col min="2611" max="2611" width="1.88671875" style="348" customWidth="1"/>
    <col min="2612" max="2613" width="2.21875" style="348" customWidth="1"/>
    <col min="2614" max="2614" width="7.21875" style="348" customWidth="1"/>
    <col min="2615" max="2849" width="8.88671875" style="348"/>
    <col min="2850" max="2850" width="2.44140625" style="348" customWidth="1"/>
    <col min="2851" max="2851" width="2.33203125" style="348" customWidth="1"/>
    <col min="2852" max="2852" width="1.109375" style="348" customWidth="1"/>
    <col min="2853" max="2853" width="22.6640625" style="348" customWidth="1"/>
    <col min="2854" max="2854" width="1.21875" style="348" customWidth="1"/>
    <col min="2855" max="2856" width="11.77734375" style="348" customWidth="1"/>
    <col min="2857" max="2857" width="1.77734375" style="348" customWidth="1"/>
    <col min="2858" max="2858" width="6.88671875" style="348" customWidth="1"/>
    <col min="2859" max="2859" width="4.44140625" style="348" customWidth="1"/>
    <col min="2860" max="2860" width="3.6640625" style="348" customWidth="1"/>
    <col min="2861" max="2861" width="0.77734375" style="348" customWidth="1"/>
    <col min="2862" max="2862" width="3.33203125" style="348" customWidth="1"/>
    <col min="2863" max="2863" width="3.6640625" style="348" customWidth="1"/>
    <col min="2864" max="2864" width="3" style="348" customWidth="1"/>
    <col min="2865" max="2865" width="3.6640625" style="348" customWidth="1"/>
    <col min="2866" max="2866" width="3.109375" style="348" customWidth="1"/>
    <col min="2867" max="2867" width="1.88671875" style="348" customWidth="1"/>
    <col min="2868" max="2869" width="2.21875" style="348" customWidth="1"/>
    <col min="2870" max="2870" width="7.21875" style="348" customWidth="1"/>
    <col min="2871" max="3105" width="8.88671875" style="348"/>
    <col min="3106" max="3106" width="2.44140625" style="348" customWidth="1"/>
    <col min="3107" max="3107" width="2.33203125" style="348" customWidth="1"/>
    <col min="3108" max="3108" width="1.109375" style="348" customWidth="1"/>
    <col min="3109" max="3109" width="22.6640625" style="348" customWidth="1"/>
    <col min="3110" max="3110" width="1.21875" style="348" customWidth="1"/>
    <col min="3111" max="3112" width="11.77734375" style="348" customWidth="1"/>
    <col min="3113" max="3113" width="1.77734375" style="348" customWidth="1"/>
    <col min="3114" max="3114" width="6.88671875" style="348" customWidth="1"/>
    <col min="3115" max="3115" width="4.44140625" style="348" customWidth="1"/>
    <col min="3116" max="3116" width="3.6640625" style="348" customWidth="1"/>
    <col min="3117" max="3117" width="0.77734375" style="348" customWidth="1"/>
    <col min="3118" max="3118" width="3.33203125" style="348" customWidth="1"/>
    <col min="3119" max="3119" width="3.6640625" style="348" customWidth="1"/>
    <col min="3120" max="3120" width="3" style="348" customWidth="1"/>
    <col min="3121" max="3121" width="3.6640625" style="348" customWidth="1"/>
    <col min="3122" max="3122" width="3.109375" style="348" customWidth="1"/>
    <col min="3123" max="3123" width="1.88671875" style="348" customWidth="1"/>
    <col min="3124" max="3125" width="2.21875" style="348" customWidth="1"/>
    <col min="3126" max="3126" width="7.21875" style="348" customWidth="1"/>
    <col min="3127" max="3361" width="8.88671875" style="348"/>
    <col min="3362" max="3362" width="2.44140625" style="348" customWidth="1"/>
    <col min="3363" max="3363" width="2.33203125" style="348" customWidth="1"/>
    <col min="3364" max="3364" width="1.109375" style="348" customWidth="1"/>
    <col min="3365" max="3365" width="22.6640625" style="348" customWidth="1"/>
    <col min="3366" max="3366" width="1.21875" style="348" customWidth="1"/>
    <col min="3367" max="3368" width="11.77734375" style="348" customWidth="1"/>
    <col min="3369" max="3369" width="1.77734375" style="348" customWidth="1"/>
    <col min="3370" max="3370" width="6.88671875" style="348" customWidth="1"/>
    <col min="3371" max="3371" width="4.44140625" style="348" customWidth="1"/>
    <col min="3372" max="3372" width="3.6640625" style="348" customWidth="1"/>
    <col min="3373" max="3373" width="0.77734375" style="348" customWidth="1"/>
    <col min="3374" max="3374" width="3.33203125" style="348" customWidth="1"/>
    <col min="3375" max="3375" width="3.6640625" style="348" customWidth="1"/>
    <col min="3376" max="3376" width="3" style="348" customWidth="1"/>
    <col min="3377" max="3377" width="3.6640625" style="348" customWidth="1"/>
    <col min="3378" max="3378" width="3.109375" style="348" customWidth="1"/>
    <col min="3379" max="3379" width="1.88671875" style="348" customWidth="1"/>
    <col min="3380" max="3381" width="2.21875" style="348" customWidth="1"/>
    <col min="3382" max="3382" width="7.21875" style="348" customWidth="1"/>
    <col min="3383" max="3617" width="8.88671875" style="348"/>
    <col min="3618" max="3618" width="2.44140625" style="348" customWidth="1"/>
    <col min="3619" max="3619" width="2.33203125" style="348" customWidth="1"/>
    <col min="3620" max="3620" width="1.109375" style="348" customWidth="1"/>
    <col min="3621" max="3621" width="22.6640625" style="348" customWidth="1"/>
    <col min="3622" max="3622" width="1.21875" style="348" customWidth="1"/>
    <col min="3623" max="3624" width="11.77734375" style="348" customWidth="1"/>
    <col min="3625" max="3625" width="1.77734375" style="348" customWidth="1"/>
    <col min="3626" max="3626" width="6.88671875" style="348" customWidth="1"/>
    <col min="3627" max="3627" width="4.44140625" style="348" customWidth="1"/>
    <col min="3628" max="3628" width="3.6640625" style="348" customWidth="1"/>
    <col min="3629" max="3629" width="0.77734375" style="348" customWidth="1"/>
    <col min="3630" max="3630" width="3.33203125" style="348" customWidth="1"/>
    <col min="3631" max="3631" width="3.6640625" style="348" customWidth="1"/>
    <col min="3632" max="3632" width="3" style="348" customWidth="1"/>
    <col min="3633" max="3633" width="3.6640625" style="348" customWidth="1"/>
    <col min="3634" max="3634" width="3.109375" style="348" customWidth="1"/>
    <col min="3635" max="3635" width="1.88671875" style="348" customWidth="1"/>
    <col min="3636" max="3637" width="2.21875" style="348" customWidth="1"/>
    <col min="3638" max="3638" width="7.21875" style="348" customWidth="1"/>
    <col min="3639" max="3873" width="8.88671875" style="348"/>
    <col min="3874" max="3874" width="2.44140625" style="348" customWidth="1"/>
    <col min="3875" max="3875" width="2.33203125" style="348" customWidth="1"/>
    <col min="3876" max="3876" width="1.109375" style="348" customWidth="1"/>
    <col min="3877" max="3877" width="22.6640625" style="348" customWidth="1"/>
    <col min="3878" max="3878" width="1.21875" style="348" customWidth="1"/>
    <col min="3879" max="3880" width="11.77734375" style="348" customWidth="1"/>
    <col min="3881" max="3881" width="1.77734375" style="348" customWidth="1"/>
    <col min="3882" max="3882" width="6.88671875" style="348" customWidth="1"/>
    <col min="3883" max="3883" width="4.44140625" style="348" customWidth="1"/>
    <col min="3884" max="3884" width="3.6640625" style="348" customWidth="1"/>
    <col min="3885" max="3885" width="0.77734375" style="348" customWidth="1"/>
    <col min="3886" max="3886" width="3.33203125" style="348" customWidth="1"/>
    <col min="3887" max="3887" width="3.6640625" style="348" customWidth="1"/>
    <col min="3888" max="3888" width="3" style="348" customWidth="1"/>
    <col min="3889" max="3889" width="3.6640625" style="348" customWidth="1"/>
    <col min="3890" max="3890" width="3.109375" style="348" customWidth="1"/>
    <col min="3891" max="3891" width="1.88671875" style="348" customWidth="1"/>
    <col min="3892" max="3893" width="2.21875" style="348" customWidth="1"/>
    <col min="3894" max="3894" width="7.21875" style="348" customWidth="1"/>
    <col min="3895" max="4129" width="8.88671875" style="348"/>
    <col min="4130" max="4130" width="2.44140625" style="348" customWidth="1"/>
    <col min="4131" max="4131" width="2.33203125" style="348" customWidth="1"/>
    <col min="4132" max="4132" width="1.109375" style="348" customWidth="1"/>
    <col min="4133" max="4133" width="22.6640625" style="348" customWidth="1"/>
    <col min="4134" max="4134" width="1.21875" style="348" customWidth="1"/>
    <col min="4135" max="4136" width="11.77734375" style="348" customWidth="1"/>
    <col min="4137" max="4137" width="1.77734375" style="348" customWidth="1"/>
    <col min="4138" max="4138" width="6.88671875" style="348" customWidth="1"/>
    <col min="4139" max="4139" width="4.44140625" style="348" customWidth="1"/>
    <col min="4140" max="4140" width="3.6640625" style="348" customWidth="1"/>
    <col min="4141" max="4141" width="0.77734375" style="348" customWidth="1"/>
    <col min="4142" max="4142" width="3.33203125" style="348" customWidth="1"/>
    <col min="4143" max="4143" width="3.6640625" style="348" customWidth="1"/>
    <col min="4144" max="4144" width="3" style="348" customWidth="1"/>
    <col min="4145" max="4145" width="3.6640625" style="348" customWidth="1"/>
    <col min="4146" max="4146" width="3.109375" style="348" customWidth="1"/>
    <col min="4147" max="4147" width="1.88671875" style="348" customWidth="1"/>
    <col min="4148" max="4149" width="2.21875" style="348" customWidth="1"/>
    <col min="4150" max="4150" width="7.21875" style="348" customWidth="1"/>
    <col min="4151" max="4385" width="8.88671875" style="348"/>
    <col min="4386" max="4386" width="2.44140625" style="348" customWidth="1"/>
    <col min="4387" max="4387" width="2.33203125" style="348" customWidth="1"/>
    <col min="4388" max="4388" width="1.109375" style="348" customWidth="1"/>
    <col min="4389" max="4389" width="22.6640625" style="348" customWidth="1"/>
    <col min="4390" max="4390" width="1.21875" style="348" customWidth="1"/>
    <col min="4391" max="4392" width="11.77734375" style="348" customWidth="1"/>
    <col min="4393" max="4393" width="1.77734375" style="348" customWidth="1"/>
    <col min="4394" max="4394" width="6.88671875" style="348" customWidth="1"/>
    <col min="4395" max="4395" width="4.44140625" style="348" customWidth="1"/>
    <col min="4396" max="4396" width="3.6640625" style="348" customWidth="1"/>
    <col min="4397" max="4397" width="0.77734375" style="348" customWidth="1"/>
    <col min="4398" max="4398" width="3.33203125" style="348" customWidth="1"/>
    <col min="4399" max="4399" width="3.6640625" style="348" customWidth="1"/>
    <col min="4400" max="4400" width="3" style="348" customWidth="1"/>
    <col min="4401" max="4401" width="3.6640625" style="348" customWidth="1"/>
    <col min="4402" max="4402" width="3.109375" style="348" customWidth="1"/>
    <col min="4403" max="4403" width="1.88671875" style="348" customWidth="1"/>
    <col min="4404" max="4405" width="2.21875" style="348" customWidth="1"/>
    <col min="4406" max="4406" width="7.21875" style="348" customWidth="1"/>
    <col min="4407" max="4641" width="8.88671875" style="348"/>
    <col min="4642" max="4642" width="2.44140625" style="348" customWidth="1"/>
    <col min="4643" max="4643" width="2.33203125" style="348" customWidth="1"/>
    <col min="4644" max="4644" width="1.109375" style="348" customWidth="1"/>
    <col min="4645" max="4645" width="22.6640625" style="348" customWidth="1"/>
    <col min="4646" max="4646" width="1.21875" style="348" customWidth="1"/>
    <col min="4647" max="4648" width="11.77734375" style="348" customWidth="1"/>
    <col min="4649" max="4649" width="1.77734375" style="348" customWidth="1"/>
    <col min="4650" max="4650" width="6.88671875" style="348" customWidth="1"/>
    <col min="4651" max="4651" width="4.44140625" style="348" customWidth="1"/>
    <col min="4652" max="4652" width="3.6640625" style="348" customWidth="1"/>
    <col min="4653" max="4653" width="0.77734375" style="348" customWidth="1"/>
    <col min="4654" max="4654" width="3.33203125" style="348" customWidth="1"/>
    <col min="4655" max="4655" width="3.6640625" style="348" customWidth="1"/>
    <col min="4656" max="4656" width="3" style="348" customWidth="1"/>
    <col min="4657" max="4657" width="3.6640625" style="348" customWidth="1"/>
    <col min="4658" max="4658" width="3.109375" style="348" customWidth="1"/>
    <col min="4659" max="4659" width="1.88671875" style="348" customWidth="1"/>
    <col min="4660" max="4661" width="2.21875" style="348" customWidth="1"/>
    <col min="4662" max="4662" width="7.21875" style="348" customWidth="1"/>
    <col min="4663" max="4897" width="8.88671875" style="348"/>
    <col min="4898" max="4898" width="2.44140625" style="348" customWidth="1"/>
    <col min="4899" max="4899" width="2.33203125" style="348" customWidth="1"/>
    <col min="4900" max="4900" width="1.109375" style="348" customWidth="1"/>
    <col min="4901" max="4901" width="22.6640625" style="348" customWidth="1"/>
    <col min="4902" max="4902" width="1.21875" style="348" customWidth="1"/>
    <col min="4903" max="4904" width="11.77734375" style="348" customWidth="1"/>
    <col min="4905" max="4905" width="1.77734375" style="348" customWidth="1"/>
    <col min="4906" max="4906" width="6.88671875" style="348" customWidth="1"/>
    <col min="4907" max="4907" width="4.44140625" style="348" customWidth="1"/>
    <col min="4908" max="4908" width="3.6640625" style="348" customWidth="1"/>
    <col min="4909" max="4909" width="0.77734375" style="348" customWidth="1"/>
    <col min="4910" max="4910" width="3.33203125" style="348" customWidth="1"/>
    <col min="4911" max="4911" width="3.6640625" style="348" customWidth="1"/>
    <col min="4912" max="4912" width="3" style="348" customWidth="1"/>
    <col min="4913" max="4913" width="3.6640625" style="348" customWidth="1"/>
    <col min="4914" max="4914" width="3.109375" style="348" customWidth="1"/>
    <col min="4915" max="4915" width="1.88671875" style="348" customWidth="1"/>
    <col min="4916" max="4917" width="2.21875" style="348" customWidth="1"/>
    <col min="4918" max="4918" width="7.21875" style="348" customWidth="1"/>
    <col min="4919" max="5153" width="8.88671875" style="348"/>
    <col min="5154" max="5154" width="2.44140625" style="348" customWidth="1"/>
    <col min="5155" max="5155" width="2.33203125" style="348" customWidth="1"/>
    <col min="5156" max="5156" width="1.109375" style="348" customWidth="1"/>
    <col min="5157" max="5157" width="22.6640625" style="348" customWidth="1"/>
    <col min="5158" max="5158" width="1.21875" style="348" customWidth="1"/>
    <col min="5159" max="5160" width="11.77734375" style="348" customWidth="1"/>
    <col min="5161" max="5161" width="1.77734375" style="348" customWidth="1"/>
    <col min="5162" max="5162" width="6.88671875" style="348" customWidth="1"/>
    <col min="5163" max="5163" width="4.44140625" style="348" customWidth="1"/>
    <col min="5164" max="5164" width="3.6640625" style="348" customWidth="1"/>
    <col min="5165" max="5165" width="0.77734375" style="348" customWidth="1"/>
    <col min="5166" max="5166" width="3.33203125" style="348" customWidth="1"/>
    <col min="5167" max="5167" width="3.6640625" style="348" customWidth="1"/>
    <col min="5168" max="5168" width="3" style="348" customWidth="1"/>
    <col min="5169" max="5169" width="3.6640625" style="348" customWidth="1"/>
    <col min="5170" max="5170" width="3.109375" style="348" customWidth="1"/>
    <col min="5171" max="5171" width="1.88671875" style="348" customWidth="1"/>
    <col min="5172" max="5173" width="2.21875" style="348" customWidth="1"/>
    <col min="5174" max="5174" width="7.21875" style="348" customWidth="1"/>
    <col min="5175" max="5409" width="8.88671875" style="348"/>
    <col min="5410" max="5410" width="2.44140625" style="348" customWidth="1"/>
    <col min="5411" max="5411" width="2.33203125" style="348" customWidth="1"/>
    <col min="5412" max="5412" width="1.109375" style="348" customWidth="1"/>
    <col min="5413" max="5413" width="22.6640625" style="348" customWidth="1"/>
    <col min="5414" max="5414" width="1.21875" style="348" customWidth="1"/>
    <col min="5415" max="5416" width="11.77734375" style="348" customWidth="1"/>
    <col min="5417" max="5417" width="1.77734375" style="348" customWidth="1"/>
    <col min="5418" max="5418" width="6.88671875" style="348" customWidth="1"/>
    <col min="5419" max="5419" width="4.44140625" style="348" customWidth="1"/>
    <col min="5420" max="5420" width="3.6640625" style="348" customWidth="1"/>
    <col min="5421" max="5421" width="0.77734375" style="348" customWidth="1"/>
    <col min="5422" max="5422" width="3.33203125" style="348" customWidth="1"/>
    <col min="5423" max="5423" width="3.6640625" style="348" customWidth="1"/>
    <col min="5424" max="5424" width="3" style="348" customWidth="1"/>
    <col min="5425" max="5425" width="3.6640625" style="348" customWidth="1"/>
    <col min="5426" max="5426" width="3.109375" style="348" customWidth="1"/>
    <col min="5427" max="5427" width="1.88671875" style="348" customWidth="1"/>
    <col min="5428" max="5429" width="2.21875" style="348" customWidth="1"/>
    <col min="5430" max="5430" width="7.21875" style="348" customWidth="1"/>
    <col min="5431" max="5665" width="8.88671875" style="348"/>
    <col min="5666" max="5666" width="2.44140625" style="348" customWidth="1"/>
    <col min="5667" max="5667" width="2.33203125" style="348" customWidth="1"/>
    <col min="5668" max="5668" width="1.109375" style="348" customWidth="1"/>
    <col min="5669" max="5669" width="22.6640625" style="348" customWidth="1"/>
    <col min="5670" max="5670" width="1.21875" style="348" customWidth="1"/>
    <col min="5671" max="5672" width="11.77734375" style="348" customWidth="1"/>
    <col min="5673" max="5673" width="1.77734375" style="348" customWidth="1"/>
    <col min="5674" max="5674" width="6.88671875" style="348" customWidth="1"/>
    <col min="5675" max="5675" width="4.44140625" style="348" customWidth="1"/>
    <col min="5676" max="5676" width="3.6640625" style="348" customWidth="1"/>
    <col min="5677" max="5677" width="0.77734375" style="348" customWidth="1"/>
    <col min="5678" max="5678" width="3.33203125" style="348" customWidth="1"/>
    <col min="5679" max="5679" width="3.6640625" style="348" customWidth="1"/>
    <col min="5680" max="5680" width="3" style="348" customWidth="1"/>
    <col min="5681" max="5681" width="3.6640625" style="348" customWidth="1"/>
    <col min="5682" max="5682" width="3.109375" style="348" customWidth="1"/>
    <col min="5683" max="5683" width="1.88671875" style="348" customWidth="1"/>
    <col min="5684" max="5685" width="2.21875" style="348" customWidth="1"/>
    <col min="5686" max="5686" width="7.21875" style="348" customWidth="1"/>
    <col min="5687" max="5921" width="8.88671875" style="348"/>
    <col min="5922" max="5922" width="2.44140625" style="348" customWidth="1"/>
    <col min="5923" max="5923" width="2.33203125" style="348" customWidth="1"/>
    <col min="5924" max="5924" width="1.109375" style="348" customWidth="1"/>
    <col min="5925" max="5925" width="22.6640625" style="348" customWidth="1"/>
    <col min="5926" max="5926" width="1.21875" style="348" customWidth="1"/>
    <col min="5927" max="5928" width="11.77734375" style="348" customWidth="1"/>
    <col min="5929" max="5929" width="1.77734375" style="348" customWidth="1"/>
    <col min="5930" max="5930" width="6.88671875" style="348" customWidth="1"/>
    <col min="5931" max="5931" width="4.44140625" style="348" customWidth="1"/>
    <col min="5932" max="5932" width="3.6640625" style="348" customWidth="1"/>
    <col min="5933" max="5933" width="0.77734375" style="348" customWidth="1"/>
    <col min="5934" max="5934" width="3.33203125" style="348" customWidth="1"/>
    <col min="5935" max="5935" width="3.6640625" style="348" customWidth="1"/>
    <col min="5936" max="5936" width="3" style="348" customWidth="1"/>
    <col min="5937" max="5937" width="3.6640625" style="348" customWidth="1"/>
    <col min="5938" max="5938" width="3.109375" style="348" customWidth="1"/>
    <col min="5939" max="5939" width="1.88671875" style="348" customWidth="1"/>
    <col min="5940" max="5941" width="2.21875" style="348" customWidth="1"/>
    <col min="5942" max="5942" width="7.21875" style="348" customWidth="1"/>
    <col min="5943" max="6177" width="8.88671875" style="348"/>
    <col min="6178" max="6178" width="2.44140625" style="348" customWidth="1"/>
    <col min="6179" max="6179" width="2.33203125" style="348" customWidth="1"/>
    <col min="6180" max="6180" width="1.109375" style="348" customWidth="1"/>
    <col min="6181" max="6181" width="22.6640625" style="348" customWidth="1"/>
    <col min="6182" max="6182" width="1.21875" style="348" customWidth="1"/>
    <col min="6183" max="6184" width="11.77734375" style="348" customWidth="1"/>
    <col min="6185" max="6185" width="1.77734375" style="348" customWidth="1"/>
    <col min="6186" max="6186" width="6.88671875" style="348" customWidth="1"/>
    <col min="6187" max="6187" width="4.44140625" style="348" customWidth="1"/>
    <col min="6188" max="6188" width="3.6640625" style="348" customWidth="1"/>
    <col min="6189" max="6189" width="0.77734375" style="348" customWidth="1"/>
    <col min="6190" max="6190" width="3.33203125" style="348" customWidth="1"/>
    <col min="6191" max="6191" width="3.6640625" style="348" customWidth="1"/>
    <col min="6192" max="6192" width="3" style="348" customWidth="1"/>
    <col min="6193" max="6193" width="3.6640625" style="348" customWidth="1"/>
    <col min="6194" max="6194" width="3.109375" style="348" customWidth="1"/>
    <col min="6195" max="6195" width="1.88671875" style="348" customWidth="1"/>
    <col min="6196" max="6197" width="2.21875" style="348" customWidth="1"/>
    <col min="6198" max="6198" width="7.21875" style="348" customWidth="1"/>
    <col min="6199" max="6433" width="8.88671875" style="348"/>
    <col min="6434" max="6434" width="2.44140625" style="348" customWidth="1"/>
    <col min="6435" max="6435" width="2.33203125" style="348" customWidth="1"/>
    <col min="6436" max="6436" width="1.109375" style="348" customWidth="1"/>
    <col min="6437" max="6437" width="22.6640625" style="348" customWidth="1"/>
    <col min="6438" max="6438" width="1.21875" style="348" customWidth="1"/>
    <col min="6439" max="6440" width="11.77734375" style="348" customWidth="1"/>
    <col min="6441" max="6441" width="1.77734375" style="348" customWidth="1"/>
    <col min="6442" max="6442" width="6.88671875" style="348" customWidth="1"/>
    <col min="6443" max="6443" width="4.44140625" style="348" customWidth="1"/>
    <col min="6444" max="6444" width="3.6640625" style="348" customWidth="1"/>
    <col min="6445" max="6445" width="0.77734375" style="348" customWidth="1"/>
    <col min="6446" max="6446" width="3.33203125" style="348" customWidth="1"/>
    <col min="6447" max="6447" width="3.6640625" style="348" customWidth="1"/>
    <col min="6448" max="6448" width="3" style="348" customWidth="1"/>
    <col min="6449" max="6449" width="3.6640625" style="348" customWidth="1"/>
    <col min="6450" max="6450" width="3.109375" style="348" customWidth="1"/>
    <col min="6451" max="6451" width="1.88671875" style="348" customWidth="1"/>
    <col min="6452" max="6453" width="2.21875" style="348" customWidth="1"/>
    <col min="6454" max="6454" width="7.21875" style="348" customWidth="1"/>
    <col min="6455" max="6689" width="8.88671875" style="348"/>
    <col min="6690" max="6690" width="2.44140625" style="348" customWidth="1"/>
    <col min="6691" max="6691" width="2.33203125" style="348" customWidth="1"/>
    <col min="6692" max="6692" width="1.109375" style="348" customWidth="1"/>
    <col min="6693" max="6693" width="22.6640625" style="348" customWidth="1"/>
    <col min="6694" max="6694" width="1.21875" style="348" customWidth="1"/>
    <col min="6695" max="6696" width="11.77734375" style="348" customWidth="1"/>
    <col min="6697" max="6697" width="1.77734375" style="348" customWidth="1"/>
    <col min="6698" max="6698" width="6.88671875" style="348" customWidth="1"/>
    <col min="6699" max="6699" width="4.44140625" style="348" customWidth="1"/>
    <col min="6700" max="6700" width="3.6640625" style="348" customWidth="1"/>
    <col min="6701" max="6701" width="0.77734375" style="348" customWidth="1"/>
    <col min="6702" max="6702" width="3.33203125" style="348" customWidth="1"/>
    <col min="6703" max="6703" width="3.6640625" style="348" customWidth="1"/>
    <col min="6704" max="6704" width="3" style="348" customWidth="1"/>
    <col min="6705" max="6705" width="3.6640625" style="348" customWidth="1"/>
    <col min="6706" max="6706" width="3.109375" style="348" customWidth="1"/>
    <col min="6707" max="6707" width="1.88671875" style="348" customWidth="1"/>
    <col min="6708" max="6709" width="2.21875" style="348" customWidth="1"/>
    <col min="6710" max="6710" width="7.21875" style="348" customWidth="1"/>
    <col min="6711" max="6945" width="8.88671875" style="348"/>
    <col min="6946" max="6946" width="2.44140625" style="348" customWidth="1"/>
    <col min="6947" max="6947" width="2.33203125" style="348" customWidth="1"/>
    <col min="6948" max="6948" width="1.109375" style="348" customWidth="1"/>
    <col min="6949" max="6949" width="22.6640625" style="348" customWidth="1"/>
    <col min="6950" max="6950" width="1.21875" style="348" customWidth="1"/>
    <col min="6951" max="6952" width="11.77734375" style="348" customWidth="1"/>
    <col min="6953" max="6953" width="1.77734375" style="348" customWidth="1"/>
    <col min="6954" max="6954" width="6.88671875" style="348" customWidth="1"/>
    <col min="6955" max="6955" width="4.44140625" style="348" customWidth="1"/>
    <col min="6956" max="6956" width="3.6640625" style="348" customWidth="1"/>
    <col min="6957" max="6957" width="0.77734375" style="348" customWidth="1"/>
    <col min="6958" max="6958" width="3.33203125" style="348" customWidth="1"/>
    <col min="6959" max="6959" width="3.6640625" style="348" customWidth="1"/>
    <col min="6960" max="6960" width="3" style="348" customWidth="1"/>
    <col min="6961" max="6961" width="3.6640625" style="348" customWidth="1"/>
    <col min="6962" max="6962" width="3.109375" style="348" customWidth="1"/>
    <col min="6963" max="6963" width="1.88671875" style="348" customWidth="1"/>
    <col min="6964" max="6965" width="2.21875" style="348" customWidth="1"/>
    <col min="6966" max="6966" width="7.21875" style="348" customWidth="1"/>
    <col min="6967" max="7201" width="8.88671875" style="348"/>
    <col min="7202" max="7202" width="2.44140625" style="348" customWidth="1"/>
    <col min="7203" max="7203" width="2.33203125" style="348" customWidth="1"/>
    <col min="7204" max="7204" width="1.109375" style="348" customWidth="1"/>
    <col min="7205" max="7205" width="22.6640625" style="348" customWidth="1"/>
    <col min="7206" max="7206" width="1.21875" style="348" customWidth="1"/>
    <col min="7207" max="7208" width="11.77734375" style="348" customWidth="1"/>
    <col min="7209" max="7209" width="1.77734375" style="348" customWidth="1"/>
    <col min="7210" max="7210" width="6.88671875" style="348" customWidth="1"/>
    <col min="7211" max="7211" width="4.44140625" style="348" customWidth="1"/>
    <col min="7212" max="7212" width="3.6640625" style="348" customWidth="1"/>
    <col min="7213" max="7213" width="0.77734375" style="348" customWidth="1"/>
    <col min="7214" max="7214" width="3.33203125" style="348" customWidth="1"/>
    <col min="7215" max="7215" width="3.6640625" style="348" customWidth="1"/>
    <col min="7216" max="7216" width="3" style="348" customWidth="1"/>
    <col min="7217" max="7217" width="3.6640625" style="348" customWidth="1"/>
    <col min="7218" max="7218" width="3.109375" style="348" customWidth="1"/>
    <col min="7219" max="7219" width="1.88671875" style="348" customWidth="1"/>
    <col min="7220" max="7221" width="2.21875" style="348" customWidth="1"/>
    <col min="7222" max="7222" width="7.21875" style="348" customWidth="1"/>
    <col min="7223" max="7457" width="8.88671875" style="348"/>
    <col min="7458" max="7458" width="2.44140625" style="348" customWidth="1"/>
    <col min="7459" max="7459" width="2.33203125" style="348" customWidth="1"/>
    <col min="7460" max="7460" width="1.109375" style="348" customWidth="1"/>
    <col min="7461" max="7461" width="22.6640625" style="348" customWidth="1"/>
    <col min="7462" max="7462" width="1.21875" style="348" customWidth="1"/>
    <col min="7463" max="7464" width="11.77734375" style="348" customWidth="1"/>
    <col min="7465" max="7465" width="1.77734375" style="348" customWidth="1"/>
    <col min="7466" max="7466" width="6.88671875" style="348" customWidth="1"/>
    <col min="7467" max="7467" width="4.44140625" style="348" customWidth="1"/>
    <col min="7468" max="7468" width="3.6640625" style="348" customWidth="1"/>
    <col min="7469" max="7469" width="0.77734375" style="348" customWidth="1"/>
    <col min="7470" max="7470" width="3.33203125" style="348" customWidth="1"/>
    <col min="7471" max="7471" width="3.6640625" style="348" customWidth="1"/>
    <col min="7472" max="7472" width="3" style="348" customWidth="1"/>
    <col min="7473" max="7473" width="3.6640625" style="348" customWidth="1"/>
    <col min="7474" max="7474" width="3.109375" style="348" customWidth="1"/>
    <col min="7475" max="7475" width="1.88671875" style="348" customWidth="1"/>
    <col min="7476" max="7477" width="2.21875" style="348" customWidth="1"/>
    <col min="7478" max="7478" width="7.21875" style="348" customWidth="1"/>
    <col min="7479" max="7713" width="8.88671875" style="348"/>
    <col min="7714" max="7714" width="2.44140625" style="348" customWidth="1"/>
    <col min="7715" max="7715" width="2.33203125" style="348" customWidth="1"/>
    <col min="7716" max="7716" width="1.109375" style="348" customWidth="1"/>
    <col min="7717" max="7717" width="22.6640625" style="348" customWidth="1"/>
    <col min="7718" max="7718" width="1.21875" style="348" customWidth="1"/>
    <col min="7719" max="7720" width="11.77734375" style="348" customWidth="1"/>
    <col min="7721" max="7721" width="1.77734375" style="348" customWidth="1"/>
    <col min="7722" max="7722" width="6.88671875" style="348" customWidth="1"/>
    <col min="7723" max="7723" width="4.44140625" style="348" customWidth="1"/>
    <col min="7724" max="7724" width="3.6640625" style="348" customWidth="1"/>
    <col min="7725" max="7725" width="0.77734375" style="348" customWidth="1"/>
    <col min="7726" max="7726" width="3.33203125" style="348" customWidth="1"/>
    <col min="7727" max="7727" width="3.6640625" style="348" customWidth="1"/>
    <col min="7728" max="7728" width="3" style="348" customWidth="1"/>
    <col min="7729" max="7729" width="3.6640625" style="348" customWidth="1"/>
    <col min="7730" max="7730" width="3.109375" style="348" customWidth="1"/>
    <col min="7731" max="7731" width="1.88671875" style="348" customWidth="1"/>
    <col min="7732" max="7733" width="2.21875" style="348" customWidth="1"/>
    <col min="7734" max="7734" width="7.21875" style="348" customWidth="1"/>
    <col min="7735" max="7969" width="8.88671875" style="348"/>
    <col min="7970" max="7970" width="2.44140625" style="348" customWidth="1"/>
    <col min="7971" max="7971" width="2.33203125" style="348" customWidth="1"/>
    <col min="7972" max="7972" width="1.109375" style="348" customWidth="1"/>
    <col min="7973" max="7973" width="22.6640625" style="348" customWidth="1"/>
    <col min="7974" max="7974" width="1.21875" style="348" customWidth="1"/>
    <col min="7975" max="7976" width="11.77734375" style="348" customWidth="1"/>
    <col min="7977" max="7977" width="1.77734375" style="348" customWidth="1"/>
    <col min="7978" max="7978" width="6.88671875" style="348" customWidth="1"/>
    <col min="7979" max="7979" width="4.44140625" style="348" customWidth="1"/>
    <col min="7980" max="7980" width="3.6640625" style="348" customWidth="1"/>
    <col min="7981" max="7981" width="0.77734375" style="348" customWidth="1"/>
    <col min="7982" max="7982" width="3.33203125" style="348" customWidth="1"/>
    <col min="7983" max="7983" width="3.6640625" style="348" customWidth="1"/>
    <col min="7984" max="7984" width="3" style="348" customWidth="1"/>
    <col min="7985" max="7985" width="3.6640625" style="348" customWidth="1"/>
    <col min="7986" max="7986" width="3.109375" style="348" customWidth="1"/>
    <col min="7987" max="7987" width="1.88671875" style="348" customWidth="1"/>
    <col min="7988" max="7989" width="2.21875" style="348" customWidth="1"/>
    <col min="7990" max="7990" width="7.21875" style="348" customWidth="1"/>
    <col min="7991" max="8225" width="8.88671875" style="348"/>
    <col min="8226" max="8226" width="2.44140625" style="348" customWidth="1"/>
    <col min="8227" max="8227" width="2.33203125" style="348" customWidth="1"/>
    <col min="8228" max="8228" width="1.109375" style="348" customWidth="1"/>
    <col min="8229" max="8229" width="22.6640625" style="348" customWidth="1"/>
    <col min="8230" max="8230" width="1.21875" style="348" customWidth="1"/>
    <col min="8231" max="8232" width="11.77734375" style="348" customWidth="1"/>
    <col min="8233" max="8233" width="1.77734375" style="348" customWidth="1"/>
    <col min="8234" max="8234" width="6.88671875" style="348" customWidth="1"/>
    <col min="8235" max="8235" width="4.44140625" style="348" customWidth="1"/>
    <col min="8236" max="8236" width="3.6640625" style="348" customWidth="1"/>
    <col min="8237" max="8237" width="0.77734375" style="348" customWidth="1"/>
    <col min="8238" max="8238" width="3.33203125" style="348" customWidth="1"/>
    <col min="8239" max="8239" width="3.6640625" style="348" customWidth="1"/>
    <col min="8240" max="8240" width="3" style="348" customWidth="1"/>
    <col min="8241" max="8241" width="3.6640625" style="348" customWidth="1"/>
    <col min="8242" max="8242" width="3.109375" style="348" customWidth="1"/>
    <col min="8243" max="8243" width="1.88671875" style="348" customWidth="1"/>
    <col min="8244" max="8245" width="2.21875" style="348" customWidth="1"/>
    <col min="8246" max="8246" width="7.21875" style="348" customWidth="1"/>
    <col min="8247" max="8481" width="8.88671875" style="348"/>
    <col min="8482" max="8482" width="2.44140625" style="348" customWidth="1"/>
    <col min="8483" max="8483" width="2.33203125" style="348" customWidth="1"/>
    <col min="8484" max="8484" width="1.109375" style="348" customWidth="1"/>
    <col min="8485" max="8485" width="22.6640625" style="348" customWidth="1"/>
    <col min="8486" max="8486" width="1.21875" style="348" customWidth="1"/>
    <col min="8487" max="8488" width="11.77734375" style="348" customWidth="1"/>
    <col min="8489" max="8489" width="1.77734375" style="348" customWidth="1"/>
    <col min="8490" max="8490" width="6.88671875" style="348" customWidth="1"/>
    <col min="8491" max="8491" width="4.44140625" style="348" customWidth="1"/>
    <col min="8492" max="8492" width="3.6640625" style="348" customWidth="1"/>
    <col min="8493" max="8493" width="0.77734375" style="348" customWidth="1"/>
    <col min="8494" max="8494" width="3.33203125" style="348" customWidth="1"/>
    <col min="8495" max="8495" width="3.6640625" style="348" customWidth="1"/>
    <col min="8496" max="8496" width="3" style="348" customWidth="1"/>
    <col min="8497" max="8497" width="3.6640625" style="348" customWidth="1"/>
    <col min="8498" max="8498" width="3.109375" style="348" customWidth="1"/>
    <col min="8499" max="8499" width="1.88671875" style="348" customWidth="1"/>
    <col min="8500" max="8501" width="2.21875" style="348" customWidth="1"/>
    <col min="8502" max="8502" width="7.21875" style="348" customWidth="1"/>
    <col min="8503" max="8737" width="8.88671875" style="348"/>
    <col min="8738" max="8738" width="2.44140625" style="348" customWidth="1"/>
    <col min="8739" max="8739" width="2.33203125" style="348" customWidth="1"/>
    <col min="8740" max="8740" width="1.109375" style="348" customWidth="1"/>
    <col min="8741" max="8741" width="22.6640625" style="348" customWidth="1"/>
    <col min="8742" max="8742" width="1.21875" style="348" customWidth="1"/>
    <col min="8743" max="8744" width="11.77734375" style="348" customWidth="1"/>
    <col min="8745" max="8745" width="1.77734375" style="348" customWidth="1"/>
    <col min="8746" max="8746" width="6.88671875" style="348" customWidth="1"/>
    <col min="8747" max="8747" width="4.44140625" style="348" customWidth="1"/>
    <col min="8748" max="8748" width="3.6640625" style="348" customWidth="1"/>
    <col min="8749" max="8749" width="0.77734375" style="348" customWidth="1"/>
    <col min="8750" max="8750" width="3.33203125" style="348" customWidth="1"/>
    <col min="8751" max="8751" width="3.6640625" style="348" customWidth="1"/>
    <col min="8752" max="8752" width="3" style="348" customWidth="1"/>
    <col min="8753" max="8753" width="3.6640625" style="348" customWidth="1"/>
    <col min="8754" max="8754" width="3.109375" style="348" customWidth="1"/>
    <col min="8755" max="8755" width="1.88671875" style="348" customWidth="1"/>
    <col min="8756" max="8757" width="2.21875" style="348" customWidth="1"/>
    <col min="8758" max="8758" width="7.21875" style="348" customWidth="1"/>
    <col min="8759" max="8993" width="8.88671875" style="348"/>
    <col min="8994" max="8994" width="2.44140625" style="348" customWidth="1"/>
    <col min="8995" max="8995" width="2.33203125" style="348" customWidth="1"/>
    <col min="8996" max="8996" width="1.109375" style="348" customWidth="1"/>
    <col min="8997" max="8997" width="22.6640625" style="348" customWidth="1"/>
    <col min="8998" max="8998" width="1.21875" style="348" customWidth="1"/>
    <col min="8999" max="9000" width="11.77734375" style="348" customWidth="1"/>
    <col min="9001" max="9001" width="1.77734375" style="348" customWidth="1"/>
    <col min="9002" max="9002" width="6.88671875" style="348" customWidth="1"/>
    <col min="9003" max="9003" width="4.44140625" style="348" customWidth="1"/>
    <col min="9004" max="9004" width="3.6640625" style="348" customWidth="1"/>
    <col min="9005" max="9005" width="0.77734375" style="348" customWidth="1"/>
    <col min="9006" max="9006" width="3.33203125" style="348" customWidth="1"/>
    <col min="9007" max="9007" width="3.6640625" style="348" customWidth="1"/>
    <col min="9008" max="9008" width="3" style="348" customWidth="1"/>
    <col min="9009" max="9009" width="3.6640625" style="348" customWidth="1"/>
    <col min="9010" max="9010" width="3.109375" style="348" customWidth="1"/>
    <col min="9011" max="9011" width="1.88671875" style="348" customWidth="1"/>
    <col min="9012" max="9013" width="2.21875" style="348" customWidth="1"/>
    <col min="9014" max="9014" width="7.21875" style="348" customWidth="1"/>
    <col min="9015" max="9249" width="8.88671875" style="348"/>
    <col min="9250" max="9250" width="2.44140625" style="348" customWidth="1"/>
    <col min="9251" max="9251" width="2.33203125" style="348" customWidth="1"/>
    <col min="9252" max="9252" width="1.109375" style="348" customWidth="1"/>
    <col min="9253" max="9253" width="22.6640625" style="348" customWidth="1"/>
    <col min="9254" max="9254" width="1.21875" style="348" customWidth="1"/>
    <col min="9255" max="9256" width="11.77734375" style="348" customWidth="1"/>
    <col min="9257" max="9257" width="1.77734375" style="348" customWidth="1"/>
    <col min="9258" max="9258" width="6.88671875" style="348" customWidth="1"/>
    <col min="9259" max="9259" width="4.44140625" style="348" customWidth="1"/>
    <col min="9260" max="9260" width="3.6640625" style="348" customWidth="1"/>
    <col min="9261" max="9261" width="0.77734375" style="348" customWidth="1"/>
    <col min="9262" max="9262" width="3.33203125" style="348" customWidth="1"/>
    <col min="9263" max="9263" width="3.6640625" style="348" customWidth="1"/>
    <col min="9264" max="9264" width="3" style="348" customWidth="1"/>
    <col min="9265" max="9265" width="3.6640625" style="348" customWidth="1"/>
    <col min="9266" max="9266" width="3.109375" style="348" customWidth="1"/>
    <col min="9267" max="9267" width="1.88671875" style="348" customWidth="1"/>
    <col min="9268" max="9269" width="2.21875" style="348" customWidth="1"/>
    <col min="9270" max="9270" width="7.21875" style="348" customWidth="1"/>
    <col min="9271" max="9505" width="8.88671875" style="348"/>
    <col min="9506" max="9506" width="2.44140625" style="348" customWidth="1"/>
    <col min="9507" max="9507" width="2.33203125" style="348" customWidth="1"/>
    <col min="9508" max="9508" width="1.109375" style="348" customWidth="1"/>
    <col min="9509" max="9509" width="22.6640625" style="348" customWidth="1"/>
    <col min="9510" max="9510" width="1.21875" style="348" customWidth="1"/>
    <col min="9511" max="9512" width="11.77734375" style="348" customWidth="1"/>
    <col min="9513" max="9513" width="1.77734375" style="348" customWidth="1"/>
    <col min="9514" max="9514" width="6.88671875" style="348" customWidth="1"/>
    <col min="9515" max="9515" width="4.44140625" style="348" customWidth="1"/>
    <col min="9516" max="9516" width="3.6640625" style="348" customWidth="1"/>
    <col min="9517" max="9517" width="0.77734375" style="348" customWidth="1"/>
    <col min="9518" max="9518" width="3.33203125" style="348" customWidth="1"/>
    <col min="9519" max="9519" width="3.6640625" style="348" customWidth="1"/>
    <col min="9520" max="9520" width="3" style="348" customWidth="1"/>
    <col min="9521" max="9521" width="3.6640625" style="348" customWidth="1"/>
    <col min="9522" max="9522" width="3.109375" style="348" customWidth="1"/>
    <col min="9523" max="9523" width="1.88671875" style="348" customWidth="1"/>
    <col min="9524" max="9525" width="2.21875" style="348" customWidth="1"/>
    <col min="9526" max="9526" width="7.21875" style="348" customWidth="1"/>
    <col min="9527" max="9761" width="8.88671875" style="348"/>
    <col min="9762" max="9762" width="2.44140625" style="348" customWidth="1"/>
    <col min="9763" max="9763" width="2.33203125" style="348" customWidth="1"/>
    <col min="9764" max="9764" width="1.109375" style="348" customWidth="1"/>
    <col min="9765" max="9765" width="22.6640625" style="348" customWidth="1"/>
    <col min="9766" max="9766" width="1.21875" style="348" customWidth="1"/>
    <col min="9767" max="9768" width="11.77734375" style="348" customWidth="1"/>
    <col min="9769" max="9769" width="1.77734375" style="348" customWidth="1"/>
    <col min="9770" max="9770" width="6.88671875" style="348" customWidth="1"/>
    <col min="9771" max="9771" width="4.44140625" style="348" customWidth="1"/>
    <col min="9772" max="9772" width="3.6640625" style="348" customWidth="1"/>
    <col min="9773" max="9773" width="0.77734375" style="348" customWidth="1"/>
    <col min="9774" max="9774" width="3.33203125" style="348" customWidth="1"/>
    <col min="9775" max="9775" width="3.6640625" style="348" customWidth="1"/>
    <col min="9776" max="9776" width="3" style="348" customWidth="1"/>
    <col min="9777" max="9777" width="3.6640625" style="348" customWidth="1"/>
    <col min="9778" max="9778" width="3.109375" style="348" customWidth="1"/>
    <col min="9779" max="9779" width="1.88671875" style="348" customWidth="1"/>
    <col min="9780" max="9781" width="2.21875" style="348" customWidth="1"/>
    <col min="9782" max="9782" width="7.21875" style="348" customWidth="1"/>
    <col min="9783" max="10017" width="8.88671875" style="348"/>
    <col min="10018" max="10018" width="2.44140625" style="348" customWidth="1"/>
    <col min="10019" max="10019" width="2.33203125" style="348" customWidth="1"/>
    <col min="10020" max="10020" width="1.109375" style="348" customWidth="1"/>
    <col min="10021" max="10021" width="22.6640625" style="348" customWidth="1"/>
    <col min="10022" max="10022" width="1.21875" style="348" customWidth="1"/>
    <col min="10023" max="10024" width="11.77734375" style="348" customWidth="1"/>
    <col min="10025" max="10025" width="1.77734375" style="348" customWidth="1"/>
    <col min="10026" max="10026" width="6.88671875" style="348" customWidth="1"/>
    <col min="10027" max="10027" width="4.44140625" style="348" customWidth="1"/>
    <col min="10028" max="10028" width="3.6640625" style="348" customWidth="1"/>
    <col min="10029" max="10029" width="0.77734375" style="348" customWidth="1"/>
    <col min="10030" max="10030" width="3.33203125" style="348" customWidth="1"/>
    <col min="10031" max="10031" width="3.6640625" style="348" customWidth="1"/>
    <col min="10032" max="10032" width="3" style="348" customWidth="1"/>
    <col min="10033" max="10033" width="3.6640625" style="348" customWidth="1"/>
    <col min="10034" max="10034" width="3.109375" style="348" customWidth="1"/>
    <col min="10035" max="10035" width="1.88671875" style="348" customWidth="1"/>
    <col min="10036" max="10037" width="2.21875" style="348" customWidth="1"/>
    <col min="10038" max="10038" width="7.21875" style="348" customWidth="1"/>
    <col min="10039" max="10273" width="8.88671875" style="348"/>
    <col min="10274" max="10274" width="2.44140625" style="348" customWidth="1"/>
    <col min="10275" max="10275" width="2.33203125" style="348" customWidth="1"/>
    <col min="10276" max="10276" width="1.109375" style="348" customWidth="1"/>
    <col min="10277" max="10277" width="22.6640625" style="348" customWidth="1"/>
    <col min="10278" max="10278" width="1.21875" style="348" customWidth="1"/>
    <col min="10279" max="10280" width="11.77734375" style="348" customWidth="1"/>
    <col min="10281" max="10281" width="1.77734375" style="348" customWidth="1"/>
    <col min="10282" max="10282" width="6.88671875" style="348" customWidth="1"/>
    <col min="10283" max="10283" width="4.44140625" style="348" customWidth="1"/>
    <col min="10284" max="10284" width="3.6640625" style="348" customWidth="1"/>
    <col min="10285" max="10285" width="0.77734375" style="348" customWidth="1"/>
    <col min="10286" max="10286" width="3.33203125" style="348" customWidth="1"/>
    <col min="10287" max="10287" width="3.6640625" style="348" customWidth="1"/>
    <col min="10288" max="10288" width="3" style="348" customWidth="1"/>
    <col min="10289" max="10289" width="3.6640625" style="348" customWidth="1"/>
    <col min="10290" max="10290" width="3.109375" style="348" customWidth="1"/>
    <col min="10291" max="10291" width="1.88671875" style="348" customWidth="1"/>
    <col min="10292" max="10293" width="2.21875" style="348" customWidth="1"/>
    <col min="10294" max="10294" width="7.21875" style="348" customWidth="1"/>
    <col min="10295" max="10529" width="8.88671875" style="348"/>
    <col min="10530" max="10530" width="2.44140625" style="348" customWidth="1"/>
    <col min="10531" max="10531" width="2.33203125" style="348" customWidth="1"/>
    <col min="10532" max="10532" width="1.109375" style="348" customWidth="1"/>
    <col min="10533" max="10533" width="22.6640625" style="348" customWidth="1"/>
    <col min="10534" max="10534" width="1.21875" style="348" customWidth="1"/>
    <col min="10535" max="10536" width="11.77734375" style="348" customWidth="1"/>
    <col min="10537" max="10537" width="1.77734375" style="348" customWidth="1"/>
    <col min="10538" max="10538" width="6.88671875" style="348" customWidth="1"/>
    <col min="10539" max="10539" width="4.44140625" style="348" customWidth="1"/>
    <col min="10540" max="10540" width="3.6640625" style="348" customWidth="1"/>
    <col min="10541" max="10541" width="0.77734375" style="348" customWidth="1"/>
    <col min="10542" max="10542" width="3.33203125" style="348" customWidth="1"/>
    <col min="10543" max="10543" width="3.6640625" style="348" customWidth="1"/>
    <col min="10544" max="10544" width="3" style="348" customWidth="1"/>
    <col min="10545" max="10545" width="3.6640625" style="348" customWidth="1"/>
    <col min="10546" max="10546" width="3.109375" style="348" customWidth="1"/>
    <col min="10547" max="10547" width="1.88671875" style="348" customWidth="1"/>
    <col min="10548" max="10549" width="2.21875" style="348" customWidth="1"/>
    <col min="10550" max="10550" width="7.21875" style="348" customWidth="1"/>
    <col min="10551" max="10785" width="8.88671875" style="348"/>
    <col min="10786" max="10786" width="2.44140625" style="348" customWidth="1"/>
    <col min="10787" max="10787" width="2.33203125" style="348" customWidth="1"/>
    <col min="10788" max="10788" width="1.109375" style="348" customWidth="1"/>
    <col min="10789" max="10789" width="22.6640625" style="348" customWidth="1"/>
    <col min="10790" max="10790" width="1.21875" style="348" customWidth="1"/>
    <col min="10791" max="10792" width="11.77734375" style="348" customWidth="1"/>
    <col min="10793" max="10793" width="1.77734375" style="348" customWidth="1"/>
    <col min="10794" max="10794" width="6.88671875" style="348" customWidth="1"/>
    <col min="10795" max="10795" width="4.44140625" style="348" customWidth="1"/>
    <col min="10796" max="10796" width="3.6640625" style="348" customWidth="1"/>
    <col min="10797" max="10797" width="0.77734375" style="348" customWidth="1"/>
    <col min="10798" max="10798" width="3.33203125" style="348" customWidth="1"/>
    <col min="10799" max="10799" width="3.6640625" style="348" customWidth="1"/>
    <col min="10800" max="10800" width="3" style="348" customWidth="1"/>
    <col min="10801" max="10801" width="3.6640625" style="348" customWidth="1"/>
    <col min="10802" max="10802" width="3.109375" style="348" customWidth="1"/>
    <col min="10803" max="10803" width="1.88671875" style="348" customWidth="1"/>
    <col min="10804" max="10805" width="2.21875" style="348" customWidth="1"/>
    <col min="10806" max="10806" width="7.21875" style="348" customWidth="1"/>
    <col min="10807" max="11041" width="8.88671875" style="348"/>
    <col min="11042" max="11042" width="2.44140625" style="348" customWidth="1"/>
    <col min="11043" max="11043" width="2.33203125" style="348" customWidth="1"/>
    <col min="11044" max="11044" width="1.109375" style="348" customWidth="1"/>
    <col min="11045" max="11045" width="22.6640625" style="348" customWidth="1"/>
    <col min="11046" max="11046" width="1.21875" style="348" customWidth="1"/>
    <col min="11047" max="11048" width="11.77734375" style="348" customWidth="1"/>
    <col min="11049" max="11049" width="1.77734375" style="348" customWidth="1"/>
    <col min="11050" max="11050" width="6.88671875" style="348" customWidth="1"/>
    <col min="11051" max="11051" width="4.44140625" style="348" customWidth="1"/>
    <col min="11052" max="11052" width="3.6640625" style="348" customWidth="1"/>
    <col min="11053" max="11053" width="0.77734375" style="348" customWidth="1"/>
    <col min="11054" max="11054" width="3.33203125" style="348" customWidth="1"/>
    <col min="11055" max="11055" width="3.6640625" style="348" customWidth="1"/>
    <col min="11056" max="11056" width="3" style="348" customWidth="1"/>
    <col min="11057" max="11057" width="3.6640625" style="348" customWidth="1"/>
    <col min="11058" max="11058" width="3.109375" style="348" customWidth="1"/>
    <col min="11059" max="11059" width="1.88671875" style="348" customWidth="1"/>
    <col min="11060" max="11061" width="2.21875" style="348" customWidth="1"/>
    <col min="11062" max="11062" width="7.21875" style="348" customWidth="1"/>
    <col min="11063" max="11297" width="8.88671875" style="348"/>
    <col min="11298" max="11298" width="2.44140625" style="348" customWidth="1"/>
    <col min="11299" max="11299" width="2.33203125" style="348" customWidth="1"/>
    <col min="11300" max="11300" width="1.109375" style="348" customWidth="1"/>
    <col min="11301" max="11301" width="22.6640625" style="348" customWidth="1"/>
    <col min="11302" max="11302" width="1.21875" style="348" customWidth="1"/>
    <col min="11303" max="11304" width="11.77734375" style="348" customWidth="1"/>
    <col min="11305" max="11305" width="1.77734375" style="348" customWidth="1"/>
    <col min="11306" max="11306" width="6.88671875" style="348" customWidth="1"/>
    <col min="11307" max="11307" width="4.44140625" style="348" customWidth="1"/>
    <col min="11308" max="11308" width="3.6640625" style="348" customWidth="1"/>
    <col min="11309" max="11309" width="0.77734375" style="348" customWidth="1"/>
    <col min="11310" max="11310" width="3.33203125" style="348" customWidth="1"/>
    <col min="11311" max="11311" width="3.6640625" style="348" customWidth="1"/>
    <col min="11312" max="11312" width="3" style="348" customWidth="1"/>
    <col min="11313" max="11313" width="3.6640625" style="348" customWidth="1"/>
    <col min="11314" max="11314" width="3.109375" style="348" customWidth="1"/>
    <col min="11315" max="11315" width="1.88671875" style="348" customWidth="1"/>
    <col min="11316" max="11317" width="2.21875" style="348" customWidth="1"/>
    <col min="11318" max="11318" width="7.21875" style="348" customWidth="1"/>
    <col min="11319" max="11553" width="8.88671875" style="348"/>
    <col min="11554" max="11554" width="2.44140625" style="348" customWidth="1"/>
    <col min="11555" max="11555" width="2.33203125" style="348" customWidth="1"/>
    <col min="11556" max="11556" width="1.109375" style="348" customWidth="1"/>
    <col min="11557" max="11557" width="22.6640625" style="348" customWidth="1"/>
    <col min="11558" max="11558" width="1.21875" style="348" customWidth="1"/>
    <col min="11559" max="11560" width="11.77734375" style="348" customWidth="1"/>
    <col min="11561" max="11561" width="1.77734375" style="348" customWidth="1"/>
    <col min="11562" max="11562" width="6.88671875" style="348" customWidth="1"/>
    <col min="11563" max="11563" width="4.44140625" style="348" customWidth="1"/>
    <col min="11564" max="11564" width="3.6640625" style="348" customWidth="1"/>
    <col min="11565" max="11565" width="0.77734375" style="348" customWidth="1"/>
    <col min="11566" max="11566" width="3.33203125" style="348" customWidth="1"/>
    <col min="11567" max="11567" width="3.6640625" style="348" customWidth="1"/>
    <col min="11568" max="11568" width="3" style="348" customWidth="1"/>
    <col min="11569" max="11569" width="3.6640625" style="348" customWidth="1"/>
    <col min="11570" max="11570" width="3.109375" style="348" customWidth="1"/>
    <col min="11571" max="11571" width="1.88671875" style="348" customWidth="1"/>
    <col min="11572" max="11573" width="2.21875" style="348" customWidth="1"/>
    <col min="11574" max="11574" width="7.21875" style="348" customWidth="1"/>
    <col min="11575" max="11809" width="8.88671875" style="348"/>
    <col min="11810" max="11810" width="2.44140625" style="348" customWidth="1"/>
    <col min="11811" max="11811" width="2.33203125" style="348" customWidth="1"/>
    <col min="11812" max="11812" width="1.109375" style="348" customWidth="1"/>
    <col min="11813" max="11813" width="22.6640625" style="348" customWidth="1"/>
    <col min="11814" max="11814" width="1.21875" style="348" customWidth="1"/>
    <col min="11815" max="11816" width="11.77734375" style="348" customWidth="1"/>
    <col min="11817" max="11817" width="1.77734375" style="348" customWidth="1"/>
    <col min="11818" max="11818" width="6.88671875" style="348" customWidth="1"/>
    <col min="11819" max="11819" width="4.44140625" style="348" customWidth="1"/>
    <col min="11820" max="11820" width="3.6640625" style="348" customWidth="1"/>
    <col min="11821" max="11821" width="0.77734375" style="348" customWidth="1"/>
    <col min="11822" max="11822" width="3.33203125" style="348" customWidth="1"/>
    <col min="11823" max="11823" width="3.6640625" style="348" customWidth="1"/>
    <col min="11824" max="11824" width="3" style="348" customWidth="1"/>
    <col min="11825" max="11825" width="3.6640625" style="348" customWidth="1"/>
    <col min="11826" max="11826" width="3.109375" style="348" customWidth="1"/>
    <col min="11827" max="11827" width="1.88671875" style="348" customWidth="1"/>
    <col min="11828" max="11829" width="2.21875" style="348" customWidth="1"/>
    <col min="11830" max="11830" width="7.21875" style="348" customWidth="1"/>
    <col min="11831" max="12065" width="8.88671875" style="348"/>
    <col min="12066" max="12066" width="2.44140625" style="348" customWidth="1"/>
    <col min="12067" max="12067" width="2.33203125" style="348" customWidth="1"/>
    <col min="12068" max="12068" width="1.109375" style="348" customWidth="1"/>
    <col min="12069" max="12069" width="22.6640625" style="348" customWidth="1"/>
    <col min="12070" max="12070" width="1.21875" style="348" customWidth="1"/>
    <col min="12071" max="12072" width="11.77734375" style="348" customWidth="1"/>
    <col min="12073" max="12073" width="1.77734375" style="348" customWidth="1"/>
    <col min="12074" max="12074" width="6.88671875" style="348" customWidth="1"/>
    <col min="12075" max="12075" width="4.44140625" style="348" customWidth="1"/>
    <col min="12076" max="12076" width="3.6640625" style="348" customWidth="1"/>
    <col min="12077" max="12077" width="0.77734375" style="348" customWidth="1"/>
    <col min="12078" max="12078" width="3.33203125" style="348" customWidth="1"/>
    <col min="12079" max="12079" width="3.6640625" style="348" customWidth="1"/>
    <col min="12080" max="12080" width="3" style="348" customWidth="1"/>
    <col min="12081" max="12081" width="3.6640625" style="348" customWidth="1"/>
    <col min="12082" max="12082" width="3.109375" style="348" customWidth="1"/>
    <col min="12083" max="12083" width="1.88671875" style="348" customWidth="1"/>
    <col min="12084" max="12085" width="2.21875" style="348" customWidth="1"/>
    <col min="12086" max="12086" width="7.21875" style="348" customWidth="1"/>
    <col min="12087" max="12321" width="8.88671875" style="348"/>
    <col min="12322" max="12322" width="2.44140625" style="348" customWidth="1"/>
    <col min="12323" max="12323" width="2.33203125" style="348" customWidth="1"/>
    <col min="12324" max="12324" width="1.109375" style="348" customWidth="1"/>
    <col min="12325" max="12325" width="22.6640625" style="348" customWidth="1"/>
    <col min="12326" max="12326" width="1.21875" style="348" customWidth="1"/>
    <col min="12327" max="12328" width="11.77734375" style="348" customWidth="1"/>
    <col min="12329" max="12329" width="1.77734375" style="348" customWidth="1"/>
    <col min="12330" max="12330" width="6.88671875" style="348" customWidth="1"/>
    <col min="12331" max="12331" width="4.44140625" style="348" customWidth="1"/>
    <col min="12332" max="12332" width="3.6640625" style="348" customWidth="1"/>
    <col min="12333" max="12333" width="0.77734375" style="348" customWidth="1"/>
    <col min="12334" max="12334" width="3.33203125" style="348" customWidth="1"/>
    <col min="12335" max="12335" width="3.6640625" style="348" customWidth="1"/>
    <col min="12336" max="12336" width="3" style="348" customWidth="1"/>
    <col min="12337" max="12337" width="3.6640625" style="348" customWidth="1"/>
    <col min="12338" max="12338" width="3.109375" style="348" customWidth="1"/>
    <col min="12339" max="12339" width="1.88671875" style="348" customWidth="1"/>
    <col min="12340" max="12341" width="2.21875" style="348" customWidth="1"/>
    <col min="12342" max="12342" width="7.21875" style="348" customWidth="1"/>
    <col min="12343" max="12577" width="8.88671875" style="348"/>
    <col min="12578" max="12578" width="2.44140625" style="348" customWidth="1"/>
    <col min="12579" max="12579" width="2.33203125" style="348" customWidth="1"/>
    <col min="12580" max="12580" width="1.109375" style="348" customWidth="1"/>
    <col min="12581" max="12581" width="22.6640625" style="348" customWidth="1"/>
    <col min="12582" max="12582" width="1.21875" style="348" customWidth="1"/>
    <col min="12583" max="12584" width="11.77734375" style="348" customWidth="1"/>
    <col min="12585" max="12585" width="1.77734375" style="348" customWidth="1"/>
    <col min="12586" max="12586" width="6.88671875" style="348" customWidth="1"/>
    <col min="12587" max="12587" width="4.44140625" style="348" customWidth="1"/>
    <col min="12588" max="12588" width="3.6640625" style="348" customWidth="1"/>
    <col min="12589" max="12589" width="0.77734375" style="348" customWidth="1"/>
    <col min="12590" max="12590" width="3.33203125" style="348" customWidth="1"/>
    <col min="12591" max="12591" width="3.6640625" style="348" customWidth="1"/>
    <col min="12592" max="12592" width="3" style="348" customWidth="1"/>
    <col min="12593" max="12593" width="3.6640625" style="348" customWidth="1"/>
    <col min="12594" max="12594" width="3.109375" style="348" customWidth="1"/>
    <col min="12595" max="12595" width="1.88671875" style="348" customWidth="1"/>
    <col min="12596" max="12597" width="2.21875" style="348" customWidth="1"/>
    <col min="12598" max="12598" width="7.21875" style="348" customWidth="1"/>
    <col min="12599" max="12833" width="8.88671875" style="348"/>
    <col min="12834" max="12834" width="2.44140625" style="348" customWidth="1"/>
    <col min="12835" max="12835" width="2.33203125" style="348" customWidth="1"/>
    <col min="12836" max="12836" width="1.109375" style="348" customWidth="1"/>
    <col min="12837" max="12837" width="22.6640625" style="348" customWidth="1"/>
    <col min="12838" max="12838" width="1.21875" style="348" customWidth="1"/>
    <col min="12839" max="12840" width="11.77734375" style="348" customWidth="1"/>
    <col min="12841" max="12841" width="1.77734375" style="348" customWidth="1"/>
    <col min="12842" max="12842" width="6.88671875" style="348" customWidth="1"/>
    <col min="12843" max="12843" width="4.44140625" style="348" customWidth="1"/>
    <col min="12844" max="12844" width="3.6640625" style="348" customWidth="1"/>
    <col min="12845" max="12845" width="0.77734375" style="348" customWidth="1"/>
    <col min="12846" max="12846" width="3.33203125" style="348" customWidth="1"/>
    <col min="12847" max="12847" width="3.6640625" style="348" customWidth="1"/>
    <col min="12848" max="12848" width="3" style="348" customWidth="1"/>
    <col min="12849" max="12849" width="3.6640625" style="348" customWidth="1"/>
    <col min="12850" max="12850" width="3.109375" style="348" customWidth="1"/>
    <col min="12851" max="12851" width="1.88671875" style="348" customWidth="1"/>
    <col min="12852" max="12853" width="2.21875" style="348" customWidth="1"/>
    <col min="12854" max="12854" width="7.21875" style="348" customWidth="1"/>
    <col min="12855" max="13089" width="8.88671875" style="348"/>
    <col min="13090" max="13090" width="2.44140625" style="348" customWidth="1"/>
    <col min="13091" max="13091" width="2.33203125" style="348" customWidth="1"/>
    <col min="13092" max="13092" width="1.109375" style="348" customWidth="1"/>
    <col min="13093" max="13093" width="22.6640625" style="348" customWidth="1"/>
    <col min="13094" max="13094" width="1.21875" style="348" customWidth="1"/>
    <col min="13095" max="13096" width="11.77734375" style="348" customWidth="1"/>
    <col min="13097" max="13097" width="1.77734375" style="348" customWidth="1"/>
    <col min="13098" max="13098" width="6.88671875" style="348" customWidth="1"/>
    <col min="13099" max="13099" width="4.44140625" style="348" customWidth="1"/>
    <col min="13100" max="13100" width="3.6640625" style="348" customWidth="1"/>
    <col min="13101" max="13101" width="0.77734375" style="348" customWidth="1"/>
    <col min="13102" max="13102" width="3.33203125" style="348" customWidth="1"/>
    <col min="13103" max="13103" width="3.6640625" style="348" customWidth="1"/>
    <col min="13104" max="13104" width="3" style="348" customWidth="1"/>
    <col min="13105" max="13105" width="3.6640625" style="348" customWidth="1"/>
    <col min="13106" max="13106" width="3.109375" style="348" customWidth="1"/>
    <col min="13107" max="13107" width="1.88671875" style="348" customWidth="1"/>
    <col min="13108" max="13109" width="2.21875" style="348" customWidth="1"/>
    <col min="13110" max="13110" width="7.21875" style="348" customWidth="1"/>
    <col min="13111" max="13345" width="8.88671875" style="348"/>
    <col min="13346" max="13346" width="2.44140625" style="348" customWidth="1"/>
    <col min="13347" max="13347" width="2.33203125" style="348" customWidth="1"/>
    <col min="13348" max="13348" width="1.109375" style="348" customWidth="1"/>
    <col min="13349" max="13349" width="22.6640625" style="348" customWidth="1"/>
    <col min="13350" max="13350" width="1.21875" style="348" customWidth="1"/>
    <col min="13351" max="13352" width="11.77734375" style="348" customWidth="1"/>
    <col min="13353" max="13353" width="1.77734375" style="348" customWidth="1"/>
    <col min="13354" max="13354" width="6.88671875" style="348" customWidth="1"/>
    <col min="13355" max="13355" width="4.44140625" style="348" customWidth="1"/>
    <col min="13356" max="13356" width="3.6640625" style="348" customWidth="1"/>
    <col min="13357" max="13357" width="0.77734375" style="348" customWidth="1"/>
    <col min="13358" max="13358" width="3.33203125" style="348" customWidth="1"/>
    <col min="13359" max="13359" width="3.6640625" style="348" customWidth="1"/>
    <col min="13360" max="13360" width="3" style="348" customWidth="1"/>
    <col min="13361" max="13361" width="3.6640625" style="348" customWidth="1"/>
    <col min="13362" max="13362" width="3.109375" style="348" customWidth="1"/>
    <col min="13363" max="13363" width="1.88671875" style="348" customWidth="1"/>
    <col min="13364" max="13365" width="2.21875" style="348" customWidth="1"/>
    <col min="13366" max="13366" width="7.21875" style="348" customWidth="1"/>
    <col min="13367" max="13601" width="8.88671875" style="348"/>
    <col min="13602" max="13602" width="2.44140625" style="348" customWidth="1"/>
    <col min="13603" max="13603" width="2.33203125" style="348" customWidth="1"/>
    <col min="13604" max="13604" width="1.109375" style="348" customWidth="1"/>
    <col min="13605" max="13605" width="22.6640625" style="348" customWidth="1"/>
    <col min="13606" max="13606" width="1.21875" style="348" customWidth="1"/>
    <col min="13607" max="13608" width="11.77734375" style="348" customWidth="1"/>
    <col min="13609" max="13609" width="1.77734375" style="348" customWidth="1"/>
    <col min="13610" max="13610" width="6.88671875" style="348" customWidth="1"/>
    <col min="13611" max="13611" width="4.44140625" style="348" customWidth="1"/>
    <col min="13612" max="13612" width="3.6640625" style="348" customWidth="1"/>
    <col min="13613" max="13613" width="0.77734375" style="348" customWidth="1"/>
    <col min="13614" max="13614" width="3.33203125" style="348" customWidth="1"/>
    <col min="13615" max="13615" width="3.6640625" style="348" customWidth="1"/>
    <col min="13616" max="13616" width="3" style="348" customWidth="1"/>
    <col min="13617" max="13617" width="3.6640625" style="348" customWidth="1"/>
    <col min="13618" max="13618" width="3.109375" style="348" customWidth="1"/>
    <col min="13619" max="13619" width="1.88671875" style="348" customWidth="1"/>
    <col min="13620" max="13621" width="2.21875" style="348" customWidth="1"/>
    <col min="13622" max="13622" width="7.21875" style="348" customWidth="1"/>
    <col min="13623" max="13857" width="8.88671875" style="348"/>
    <col min="13858" max="13858" width="2.44140625" style="348" customWidth="1"/>
    <col min="13859" max="13859" width="2.33203125" style="348" customWidth="1"/>
    <col min="13860" max="13860" width="1.109375" style="348" customWidth="1"/>
    <col min="13861" max="13861" width="22.6640625" style="348" customWidth="1"/>
    <col min="13862" max="13862" width="1.21875" style="348" customWidth="1"/>
    <col min="13863" max="13864" width="11.77734375" style="348" customWidth="1"/>
    <col min="13865" max="13865" width="1.77734375" style="348" customWidth="1"/>
    <col min="13866" max="13866" width="6.88671875" style="348" customWidth="1"/>
    <col min="13867" max="13867" width="4.44140625" style="348" customWidth="1"/>
    <col min="13868" max="13868" width="3.6640625" style="348" customWidth="1"/>
    <col min="13869" max="13869" width="0.77734375" style="348" customWidth="1"/>
    <col min="13870" max="13870" width="3.33203125" style="348" customWidth="1"/>
    <col min="13871" max="13871" width="3.6640625" style="348" customWidth="1"/>
    <col min="13872" max="13872" width="3" style="348" customWidth="1"/>
    <col min="13873" max="13873" width="3.6640625" style="348" customWidth="1"/>
    <col min="13874" max="13874" width="3.109375" style="348" customWidth="1"/>
    <col min="13875" max="13875" width="1.88671875" style="348" customWidth="1"/>
    <col min="13876" max="13877" width="2.21875" style="348" customWidth="1"/>
    <col min="13878" max="13878" width="7.21875" style="348" customWidth="1"/>
    <col min="13879" max="14113" width="8.88671875" style="348"/>
    <col min="14114" max="14114" width="2.44140625" style="348" customWidth="1"/>
    <col min="14115" max="14115" width="2.33203125" style="348" customWidth="1"/>
    <col min="14116" max="14116" width="1.109375" style="348" customWidth="1"/>
    <col min="14117" max="14117" width="22.6640625" style="348" customWidth="1"/>
    <col min="14118" max="14118" width="1.21875" style="348" customWidth="1"/>
    <col min="14119" max="14120" width="11.77734375" style="348" customWidth="1"/>
    <col min="14121" max="14121" width="1.77734375" style="348" customWidth="1"/>
    <col min="14122" max="14122" width="6.88671875" style="348" customWidth="1"/>
    <col min="14123" max="14123" width="4.44140625" style="348" customWidth="1"/>
    <col min="14124" max="14124" width="3.6640625" style="348" customWidth="1"/>
    <col min="14125" max="14125" width="0.77734375" style="348" customWidth="1"/>
    <col min="14126" max="14126" width="3.33203125" style="348" customWidth="1"/>
    <col min="14127" max="14127" width="3.6640625" style="348" customWidth="1"/>
    <col min="14128" max="14128" width="3" style="348" customWidth="1"/>
    <col min="14129" max="14129" width="3.6640625" style="348" customWidth="1"/>
    <col min="14130" max="14130" width="3.109375" style="348" customWidth="1"/>
    <col min="14131" max="14131" width="1.88671875" style="348" customWidth="1"/>
    <col min="14132" max="14133" width="2.21875" style="348" customWidth="1"/>
    <col min="14134" max="14134" width="7.21875" style="348" customWidth="1"/>
    <col min="14135" max="14369" width="8.88671875" style="348"/>
    <col min="14370" max="14370" width="2.44140625" style="348" customWidth="1"/>
    <col min="14371" max="14371" width="2.33203125" style="348" customWidth="1"/>
    <col min="14372" max="14372" width="1.109375" style="348" customWidth="1"/>
    <col min="14373" max="14373" width="22.6640625" style="348" customWidth="1"/>
    <col min="14374" max="14374" width="1.21875" style="348" customWidth="1"/>
    <col min="14375" max="14376" width="11.77734375" style="348" customWidth="1"/>
    <col min="14377" max="14377" width="1.77734375" style="348" customWidth="1"/>
    <col min="14378" max="14378" width="6.88671875" style="348" customWidth="1"/>
    <col min="14379" max="14379" width="4.44140625" style="348" customWidth="1"/>
    <col min="14380" max="14380" width="3.6640625" style="348" customWidth="1"/>
    <col min="14381" max="14381" width="0.77734375" style="348" customWidth="1"/>
    <col min="14382" max="14382" width="3.33203125" style="348" customWidth="1"/>
    <col min="14383" max="14383" width="3.6640625" style="348" customWidth="1"/>
    <col min="14384" max="14384" width="3" style="348" customWidth="1"/>
    <col min="14385" max="14385" width="3.6640625" style="348" customWidth="1"/>
    <col min="14386" max="14386" width="3.109375" style="348" customWidth="1"/>
    <col min="14387" max="14387" width="1.88671875" style="348" customWidth="1"/>
    <col min="14388" max="14389" width="2.21875" style="348" customWidth="1"/>
    <col min="14390" max="14390" width="7.21875" style="348" customWidth="1"/>
    <col min="14391" max="14625" width="8.88671875" style="348"/>
    <col min="14626" max="14626" width="2.44140625" style="348" customWidth="1"/>
    <col min="14627" max="14627" width="2.33203125" style="348" customWidth="1"/>
    <col min="14628" max="14628" width="1.109375" style="348" customWidth="1"/>
    <col min="14629" max="14629" width="22.6640625" style="348" customWidth="1"/>
    <col min="14630" max="14630" width="1.21875" style="348" customWidth="1"/>
    <col min="14631" max="14632" width="11.77734375" style="348" customWidth="1"/>
    <col min="14633" max="14633" width="1.77734375" style="348" customWidth="1"/>
    <col min="14634" max="14634" width="6.88671875" style="348" customWidth="1"/>
    <col min="14635" max="14635" width="4.44140625" style="348" customWidth="1"/>
    <col min="14636" max="14636" width="3.6640625" style="348" customWidth="1"/>
    <col min="14637" max="14637" width="0.77734375" style="348" customWidth="1"/>
    <col min="14638" max="14638" width="3.33203125" style="348" customWidth="1"/>
    <col min="14639" max="14639" width="3.6640625" style="348" customWidth="1"/>
    <col min="14640" max="14640" width="3" style="348" customWidth="1"/>
    <col min="14641" max="14641" width="3.6640625" style="348" customWidth="1"/>
    <col min="14642" max="14642" width="3.109375" style="348" customWidth="1"/>
    <col min="14643" max="14643" width="1.88671875" style="348" customWidth="1"/>
    <col min="14644" max="14645" width="2.21875" style="348" customWidth="1"/>
    <col min="14646" max="14646" width="7.21875" style="348" customWidth="1"/>
    <col min="14647" max="14881" width="8.88671875" style="348"/>
    <col min="14882" max="14882" width="2.44140625" style="348" customWidth="1"/>
    <col min="14883" max="14883" width="2.33203125" style="348" customWidth="1"/>
    <col min="14884" max="14884" width="1.109375" style="348" customWidth="1"/>
    <col min="14885" max="14885" width="22.6640625" style="348" customWidth="1"/>
    <col min="14886" max="14886" width="1.21875" style="348" customWidth="1"/>
    <col min="14887" max="14888" width="11.77734375" style="348" customWidth="1"/>
    <col min="14889" max="14889" width="1.77734375" style="348" customWidth="1"/>
    <col min="14890" max="14890" width="6.88671875" style="348" customWidth="1"/>
    <col min="14891" max="14891" width="4.44140625" style="348" customWidth="1"/>
    <col min="14892" max="14892" width="3.6640625" style="348" customWidth="1"/>
    <col min="14893" max="14893" width="0.77734375" style="348" customWidth="1"/>
    <col min="14894" max="14894" width="3.33203125" style="348" customWidth="1"/>
    <col min="14895" max="14895" width="3.6640625" style="348" customWidth="1"/>
    <col min="14896" max="14896" width="3" style="348" customWidth="1"/>
    <col min="14897" max="14897" width="3.6640625" style="348" customWidth="1"/>
    <col min="14898" max="14898" width="3.109375" style="348" customWidth="1"/>
    <col min="14899" max="14899" width="1.88671875" style="348" customWidth="1"/>
    <col min="14900" max="14901" width="2.21875" style="348" customWidth="1"/>
    <col min="14902" max="14902" width="7.21875" style="348" customWidth="1"/>
    <col min="14903" max="15137" width="8.88671875" style="348"/>
    <col min="15138" max="15138" width="2.44140625" style="348" customWidth="1"/>
    <col min="15139" max="15139" width="2.33203125" style="348" customWidth="1"/>
    <col min="15140" max="15140" width="1.109375" style="348" customWidth="1"/>
    <col min="15141" max="15141" width="22.6640625" style="348" customWidth="1"/>
    <col min="15142" max="15142" width="1.21875" style="348" customWidth="1"/>
    <col min="15143" max="15144" width="11.77734375" style="348" customWidth="1"/>
    <col min="15145" max="15145" width="1.77734375" style="348" customWidth="1"/>
    <col min="15146" max="15146" width="6.88671875" style="348" customWidth="1"/>
    <col min="15147" max="15147" width="4.44140625" style="348" customWidth="1"/>
    <col min="15148" max="15148" width="3.6640625" style="348" customWidth="1"/>
    <col min="15149" max="15149" width="0.77734375" style="348" customWidth="1"/>
    <col min="15150" max="15150" width="3.33203125" style="348" customWidth="1"/>
    <col min="15151" max="15151" width="3.6640625" style="348" customWidth="1"/>
    <col min="15152" max="15152" width="3" style="348" customWidth="1"/>
    <col min="15153" max="15153" width="3.6640625" style="348" customWidth="1"/>
    <col min="15154" max="15154" width="3.109375" style="348" customWidth="1"/>
    <col min="15155" max="15155" width="1.88671875" style="348" customWidth="1"/>
    <col min="15156" max="15157" width="2.21875" style="348" customWidth="1"/>
    <col min="15158" max="15158" width="7.21875" style="348" customWidth="1"/>
    <col min="15159" max="15393" width="8.88671875" style="348"/>
    <col min="15394" max="15394" width="2.44140625" style="348" customWidth="1"/>
    <col min="15395" max="15395" width="2.33203125" style="348" customWidth="1"/>
    <col min="15396" max="15396" width="1.109375" style="348" customWidth="1"/>
    <col min="15397" max="15397" width="22.6640625" style="348" customWidth="1"/>
    <col min="15398" max="15398" width="1.21875" style="348" customWidth="1"/>
    <col min="15399" max="15400" width="11.77734375" style="348" customWidth="1"/>
    <col min="15401" max="15401" width="1.77734375" style="348" customWidth="1"/>
    <col min="15402" max="15402" width="6.88671875" style="348" customWidth="1"/>
    <col min="15403" max="15403" width="4.44140625" style="348" customWidth="1"/>
    <col min="15404" max="15404" width="3.6640625" style="348" customWidth="1"/>
    <col min="15405" max="15405" width="0.77734375" style="348" customWidth="1"/>
    <col min="15406" max="15406" width="3.33203125" style="348" customWidth="1"/>
    <col min="15407" max="15407" width="3.6640625" style="348" customWidth="1"/>
    <col min="15408" max="15408" width="3" style="348" customWidth="1"/>
    <col min="15409" max="15409" width="3.6640625" style="348" customWidth="1"/>
    <col min="15410" max="15410" width="3.109375" style="348" customWidth="1"/>
    <col min="15411" max="15411" width="1.88671875" style="348" customWidth="1"/>
    <col min="15412" max="15413" width="2.21875" style="348" customWidth="1"/>
    <col min="15414" max="15414" width="7.21875" style="348" customWidth="1"/>
    <col min="15415" max="15649" width="8.88671875" style="348"/>
    <col min="15650" max="15650" width="2.44140625" style="348" customWidth="1"/>
    <col min="15651" max="15651" width="2.33203125" style="348" customWidth="1"/>
    <col min="15652" max="15652" width="1.109375" style="348" customWidth="1"/>
    <col min="15653" max="15653" width="22.6640625" style="348" customWidth="1"/>
    <col min="15654" max="15654" width="1.21875" style="348" customWidth="1"/>
    <col min="15655" max="15656" width="11.77734375" style="348" customWidth="1"/>
    <col min="15657" max="15657" width="1.77734375" style="348" customWidth="1"/>
    <col min="15658" max="15658" width="6.88671875" style="348" customWidth="1"/>
    <col min="15659" max="15659" width="4.44140625" style="348" customWidth="1"/>
    <col min="15660" max="15660" width="3.6640625" style="348" customWidth="1"/>
    <col min="15661" max="15661" width="0.77734375" style="348" customWidth="1"/>
    <col min="15662" max="15662" width="3.33203125" style="348" customWidth="1"/>
    <col min="15663" max="15663" width="3.6640625" style="348" customWidth="1"/>
    <col min="15664" max="15664" width="3" style="348" customWidth="1"/>
    <col min="15665" max="15665" width="3.6640625" style="348" customWidth="1"/>
    <col min="15666" max="15666" width="3.109375" style="348" customWidth="1"/>
    <col min="15667" max="15667" width="1.88671875" style="348" customWidth="1"/>
    <col min="15668" max="15669" width="2.21875" style="348" customWidth="1"/>
    <col min="15670" max="15670" width="7.21875" style="348" customWidth="1"/>
    <col min="15671" max="15905" width="8.88671875" style="348"/>
    <col min="15906" max="15906" width="2.44140625" style="348" customWidth="1"/>
    <col min="15907" max="15907" width="2.33203125" style="348" customWidth="1"/>
    <col min="15908" max="15908" width="1.109375" style="348" customWidth="1"/>
    <col min="15909" max="15909" width="22.6640625" style="348" customWidth="1"/>
    <col min="15910" max="15910" width="1.21875" style="348" customWidth="1"/>
    <col min="15911" max="15912" width="11.77734375" style="348" customWidth="1"/>
    <col min="15913" max="15913" width="1.77734375" style="348" customWidth="1"/>
    <col min="15914" max="15914" width="6.88671875" style="348" customWidth="1"/>
    <col min="15915" max="15915" width="4.44140625" style="348" customWidth="1"/>
    <col min="15916" max="15916" width="3.6640625" style="348" customWidth="1"/>
    <col min="15917" max="15917" width="0.77734375" style="348" customWidth="1"/>
    <col min="15918" max="15918" width="3.33203125" style="348" customWidth="1"/>
    <col min="15919" max="15919" width="3.6640625" style="348" customWidth="1"/>
    <col min="15920" max="15920" width="3" style="348" customWidth="1"/>
    <col min="15921" max="15921" width="3.6640625" style="348" customWidth="1"/>
    <col min="15922" max="15922" width="3.109375" style="348" customWidth="1"/>
    <col min="15923" max="15923" width="1.88671875" style="348" customWidth="1"/>
    <col min="15924" max="15925" width="2.21875" style="348" customWidth="1"/>
    <col min="15926" max="15926" width="7.21875" style="348" customWidth="1"/>
    <col min="15927" max="16161" width="8.88671875" style="348"/>
    <col min="16162" max="16162" width="2.44140625" style="348" customWidth="1"/>
    <col min="16163" max="16163" width="2.33203125" style="348" customWidth="1"/>
    <col min="16164" max="16164" width="1.109375" style="348" customWidth="1"/>
    <col min="16165" max="16165" width="22.6640625" style="348" customWidth="1"/>
    <col min="16166" max="16166" width="1.21875" style="348" customWidth="1"/>
    <col min="16167" max="16168" width="11.77734375" style="348" customWidth="1"/>
    <col min="16169" max="16169" width="1.77734375" style="348" customWidth="1"/>
    <col min="16170" max="16170" width="6.88671875" style="348" customWidth="1"/>
    <col min="16171" max="16171" width="4.44140625" style="348" customWidth="1"/>
    <col min="16172" max="16172" width="3.6640625" style="348" customWidth="1"/>
    <col min="16173" max="16173" width="0.77734375" style="348" customWidth="1"/>
    <col min="16174" max="16174" width="3.33203125" style="348" customWidth="1"/>
    <col min="16175" max="16175" width="3.6640625" style="348" customWidth="1"/>
    <col min="16176" max="16176" width="3" style="348" customWidth="1"/>
    <col min="16177" max="16177" width="3.6640625" style="348" customWidth="1"/>
    <col min="16178" max="16178" width="3.109375" style="348" customWidth="1"/>
    <col min="16179" max="16179" width="1.88671875" style="348" customWidth="1"/>
    <col min="16180" max="16181" width="2.21875" style="348" customWidth="1"/>
    <col min="16182" max="16182" width="7.21875" style="348" customWidth="1"/>
    <col min="16183" max="16384" width="8.88671875" style="348"/>
  </cols>
  <sheetData>
    <row r="1" spans="2:76" ht="20.25" customHeight="1">
      <c r="B1" s="346" t="s">
        <v>2676</v>
      </c>
      <c r="BB1" s="346" t="s">
        <v>2676</v>
      </c>
    </row>
    <row r="2" spans="2:76" ht="9" customHeight="1">
      <c r="S2" s="350"/>
      <c r="T2" s="350"/>
      <c r="X2" s="350"/>
      <c r="AB2" s="978"/>
      <c r="BS2" s="350"/>
      <c r="BT2" s="350"/>
      <c r="BX2" s="350"/>
    </row>
    <row r="3" spans="2:76">
      <c r="R3" s="1796"/>
      <c r="S3" s="1797"/>
      <c r="T3" s="351" t="s">
        <v>2633</v>
      </c>
      <c r="U3" s="352"/>
      <c r="V3" s="351" t="s">
        <v>2634</v>
      </c>
      <c r="W3" s="352"/>
      <c r="X3" s="351" t="s">
        <v>2635</v>
      </c>
      <c r="BR3" s="1794" t="s">
        <v>3409</v>
      </c>
      <c r="BS3" s="1795"/>
      <c r="BT3" s="351" t="s">
        <v>2633</v>
      </c>
      <c r="BU3" s="977" t="s">
        <v>3406</v>
      </c>
      <c r="BV3" s="351" t="s">
        <v>2634</v>
      </c>
      <c r="BW3" s="977" t="s">
        <v>3406</v>
      </c>
      <c r="BX3" s="351" t="s">
        <v>2635</v>
      </c>
    </row>
    <row r="4" spans="2:76">
      <c r="Q4" s="395"/>
      <c r="R4" s="395"/>
      <c r="S4" s="396"/>
      <c r="T4" s="351"/>
      <c r="U4" s="396"/>
      <c r="V4" s="351"/>
      <c r="W4" s="396"/>
      <c r="X4" s="351"/>
      <c r="BQ4" s="395"/>
      <c r="BR4" s="395"/>
      <c r="BS4" s="396"/>
      <c r="BT4" s="351"/>
      <c r="BU4" s="396"/>
      <c r="BV4" s="351"/>
      <c r="BW4" s="396"/>
      <c r="BX4" s="351"/>
    </row>
    <row r="5" spans="2:76" ht="12" customHeight="1">
      <c r="N5" s="348" t="s">
        <v>2660</v>
      </c>
      <c r="T5" s="353"/>
      <c r="U5" s="353"/>
      <c r="V5" s="353"/>
      <c r="W5" s="353"/>
      <c r="X5" s="353"/>
      <c r="BN5" s="348" t="s">
        <v>2660</v>
      </c>
      <c r="BT5" s="353"/>
      <c r="BU5" s="353"/>
      <c r="BV5" s="353"/>
      <c r="BW5" s="353"/>
      <c r="BX5" s="353"/>
    </row>
    <row r="6" spans="2:76" ht="21" customHeight="1">
      <c r="C6" s="348" t="s">
        <v>2636</v>
      </c>
      <c r="N6" s="1787" t="s">
        <v>2639</v>
      </c>
      <c r="O6" s="1787"/>
      <c r="P6" s="1788">
        <f>第1号!L10</f>
        <v>0</v>
      </c>
      <c r="Q6" s="1123"/>
      <c r="R6" s="1123"/>
      <c r="S6" s="1123"/>
      <c r="T6" s="1123"/>
      <c r="U6" s="1123"/>
      <c r="V6" s="1123"/>
      <c r="W6" s="1123"/>
      <c r="X6" s="1123"/>
      <c r="BC6" s="348" t="s">
        <v>2636</v>
      </c>
      <c r="BN6" s="1787" t="s">
        <v>2639</v>
      </c>
      <c r="BO6" s="1787"/>
      <c r="BP6" s="1788" t="str">
        <f>第7号様式!BP6</f>
        <v>東京都新宿区西新宿○-○○-○○</v>
      </c>
      <c r="BQ6" s="1123"/>
      <c r="BR6" s="1123"/>
      <c r="BS6" s="1123"/>
      <c r="BT6" s="1123"/>
      <c r="BU6" s="1123"/>
      <c r="BV6" s="1123"/>
      <c r="BW6" s="1123"/>
      <c r="BX6" s="1123"/>
    </row>
    <row r="7" spans="2:76" ht="2.4" customHeight="1">
      <c r="B7" s="348" t="s">
        <v>2662</v>
      </c>
      <c r="O7" s="346"/>
      <c r="P7" s="355"/>
      <c r="Q7" s="355"/>
      <c r="R7" s="355"/>
      <c r="S7" s="355"/>
      <c r="T7" s="355"/>
      <c r="U7" s="355"/>
      <c r="V7" s="355"/>
      <c r="W7" s="355"/>
      <c r="X7" s="355"/>
      <c r="BB7" s="348" t="s">
        <v>2662</v>
      </c>
      <c r="BO7" s="346"/>
      <c r="BP7" s="355"/>
      <c r="BQ7" s="355"/>
      <c r="BR7" s="355"/>
      <c r="BS7" s="355"/>
      <c r="BT7" s="355"/>
      <c r="BU7" s="355"/>
      <c r="BV7" s="355"/>
      <c r="BW7" s="355"/>
      <c r="BX7" s="355"/>
    </row>
    <row r="8" spans="2:76" ht="21" customHeight="1">
      <c r="C8" s="348" t="s">
        <v>2677</v>
      </c>
      <c r="E8" s="346"/>
      <c r="F8" s="346"/>
      <c r="G8" s="346"/>
      <c r="H8" s="346"/>
      <c r="I8" s="346"/>
      <c r="J8" s="346"/>
      <c r="N8" s="1787" t="s">
        <v>2640</v>
      </c>
      <c r="O8" s="1787"/>
      <c r="P8" s="1788">
        <f>第1号!J11</f>
        <v>0</v>
      </c>
      <c r="Q8" s="1123"/>
      <c r="R8" s="1123"/>
      <c r="S8" s="1123"/>
      <c r="T8" s="1123"/>
      <c r="U8" s="1123"/>
      <c r="V8" s="1123"/>
      <c r="W8" s="1123"/>
      <c r="X8" s="1123"/>
      <c r="BC8" s="348" t="s">
        <v>2677</v>
      </c>
      <c r="BE8" s="346"/>
      <c r="BF8" s="346"/>
      <c r="BG8" s="346"/>
      <c r="BH8" s="346"/>
      <c r="BI8" s="346"/>
      <c r="BJ8" s="346"/>
      <c r="BN8" s="1787" t="s">
        <v>2640</v>
      </c>
      <c r="BO8" s="1787"/>
      <c r="BP8" s="1788" t="str">
        <f>第7号様式!BP8</f>
        <v>○○株式会社</v>
      </c>
      <c r="BQ8" s="1123"/>
      <c r="BR8" s="1123"/>
      <c r="BS8" s="1123"/>
      <c r="BT8" s="1123"/>
      <c r="BU8" s="1123"/>
      <c r="BV8" s="1123"/>
      <c r="BW8" s="1123"/>
      <c r="BX8" s="1123"/>
    </row>
    <row r="9" spans="2:76" ht="2.4" customHeight="1">
      <c r="D9" s="346"/>
      <c r="E9" s="346"/>
      <c r="F9" s="346"/>
      <c r="G9" s="346"/>
      <c r="H9" s="346"/>
      <c r="I9" s="346"/>
      <c r="J9" s="346"/>
      <c r="O9" s="346"/>
      <c r="P9" s="355"/>
      <c r="Q9" s="355"/>
      <c r="R9" s="355"/>
      <c r="S9" s="355"/>
      <c r="T9" s="355"/>
      <c r="U9" s="355"/>
      <c r="V9" s="355"/>
      <c r="W9" s="355"/>
      <c r="X9" s="355"/>
      <c r="BD9" s="346"/>
      <c r="BE9" s="346"/>
      <c r="BF9" s="346"/>
      <c r="BG9" s="346"/>
      <c r="BH9" s="346"/>
      <c r="BI9" s="346"/>
      <c r="BJ9" s="346"/>
      <c r="BO9" s="346"/>
      <c r="BP9" s="355"/>
      <c r="BQ9" s="355"/>
      <c r="BR9" s="355"/>
      <c r="BS9" s="355"/>
      <c r="BT9" s="355"/>
      <c r="BU9" s="355"/>
      <c r="BV9" s="355"/>
      <c r="BW9" s="355"/>
      <c r="BX9" s="355"/>
    </row>
    <row r="10" spans="2:76" ht="21" customHeight="1">
      <c r="N10" s="1789" t="s">
        <v>2491</v>
      </c>
      <c r="O10" s="1789"/>
      <c r="P10" s="1788">
        <f>第1号!J12</f>
        <v>0</v>
      </c>
      <c r="Q10" s="1123"/>
      <c r="R10" s="1123"/>
      <c r="S10" s="1123"/>
      <c r="T10" s="1788">
        <f>第1号!M12</f>
        <v>0</v>
      </c>
      <c r="U10" s="1123"/>
      <c r="V10" s="1123"/>
      <c r="W10" s="1123"/>
      <c r="X10" s="1123"/>
      <c r="BN10" s="1789" t="s">
        <v>2491</v>
      </c>
      <c r="BO10" s="1789"/>
      <c r="BP10" s="1788" t="str">
        <f>第7号様式!BP10</f>
        <v>代表取締役</v>
      </c>
      <c r="BQ10" s="1123"/>
      <c r="BR10" s="1123"/>
      <c r="BS10" s="1123"/>
      <c r="BT10" s="1788" t="str">
        <f>第7号様式!BT10</f>
        <v>環境　太郎</v>
      </c>
      <c r="BU10" s="1123"/>
      <c r="BV10" s="1123"/>
      <c r="BW10" s="1123"/>
      <c r="BX10" s="1123"/>
    </row>
    <row r="11" spans="2:76" ht="3.6" customHeight="1">
      <c r="O11" s="346"/>
      <c r="P11" s="354"/>
      <c r="Q11" s="354"/>
      <c r="R11" s="354"/>
      <c r="S11" s="354"/>
      <c r="T11" s="354"/>
      <c r="U11" s="354"/>
      <c r="V11" s="354"/>
      <c r="W11" s="354"/>
      <c r="X11" s="354"/>
      <c r="BO11" s="346"/>
      <c r="BP11" s="354"/>
      <c r="BQ11" s="354"/>
      <c r="BR11" s="354"/>
      <c r="BS11" s="354"/>
      <c r="BT11" s="354"/>
      <c r="BU11" s="354"/>
      <c r="BV11" s="354"/>
      <c r="BW11" s="354"/>
      <c r="BX11" s="354"/>
    </row>
    <row r="12" spans="2:76" ht="21" customHeight="1">
      <c r="N12" s="348" t="s">
        <v>2431</v>
      </c>
      <c r="P12" s="346"/>
      <c r="Q12" s="346"/>
      <c r="R12" s="354"/>
      <c r="S12" s="354"/>
      <c r="T12" s="354"/>
      <c r="U12" s="354"/>
      <c r="V12" s="354"/>
      <c r="W12" s="354"/>
      <c r="X12" s="354"/>
      <c r="BN12" s="348" t="s">
        <v>2431</v>
      </c>
      <c r="BP12" s="346"/>
      <c r="BQ12" s="346"/>
      <c r="BR12" s="354"/>
      <c r="BS12" s="354"/>
      <c r="BT12" s="354"/>
      <c r="BU12" s="354"/>
      <c r="BV12" s="354"/>
      <c r="BW12" s="354"/>
      <c r="BX12" s="354"/>
    </row>
    <row r="13" spans="2:76" ht="21" customHeight="1">
      <c r="N13" s="1787" t="s">
        <v>2639</v>
      </c>
      <c r="O13" s="1787"/>
      <c r="P13" s="1788">
        <f>第1号!J15</f>
        <v>0</v>
      </c>
      <c r="Q13" s="1123"/>
      <c r="R13" s="1123"/>
      <c r="S13" s="1123"/>
      <c r="T13" s="1123"/>
      <c r="U13" s="1123"/>
      <c r="V13" s="1123"/>
      <c r="W13" s="1123"/>
      <c r="X13" s="1123"/>
      <c r="BN13" s="1787" t="s">
        <v>2639</v>
      </c>
      <c r="BO13" s="1787"/>
      <c r="BP13" s="1788" t="str">
        <f>第7号様式!BP13</f>
        <v>東京都新宿区新宿○-○○-○○</v>
      </c>
      <c r="BQ13" s="1123"/>
      <c r="BR13" s="1123"/>
      <c r="BS13" s="1123"/>
      <c r="BT13" s="1123"/>
      <c r="BU13" s="1123"/>
      <c r="BV13" s="1123"/>
      <c r="BW13" s="1123"/>
      <c r="BX13" s="1123"/>
    </row>
    <row r="14" spans="2:76" ht="2.4" customHeight="1">
      <c r="O14" s="346"/>
      <c r="P14" s="355"/>
      <c r="Q14" s="355"/>
      <c r="R14" s="355"/>
      <c r="S14" s="355"/>
      <c r="T14" s="355"/>
      <c r="U14" s="355"/>
      <c r="V14" s="355"/>
      <c r="W14" s="355"/>
      <c r="X14" s="355"/>
      <c r="BO14" s="346"/>
      <c r="BP14" s="355"/>
      <c r="BQ14" s="355"/>
      <c r="BR14" s="355"/>
      <c r="BS14" s="355"/>
      <c r="BT14" s="355"/>
      <c r="BU14" s="355"/>
      <c r="BV14" s="355"/>
      <c r="BW14" s="355"/>
      <c r="BX14" s="355"/>
    </row>
    <row r="15" spans="2:76" ht="21" customHeight="1">
      <c r="N15" s="1787" t="s">
        <v>2640</v>
      </c>
      <c r="O15" s="1787"/>
      <c r="P15" s="1788">
        <f>第1号!J16</f>
        <v>0</v>
      </c>
      <c r="Q15" s="1123"/>
      <c r="R15" s="1123"/>
      <c r="S15" s="1123"/>
      <c r="T15" s="1123"/>
      <c r="U15" s="1123"/>
      <c r="V15" s="1123"/>
      <c r="W15" s="1123"/>
      <c r="X15" s="1123"/>
      <c r="AB15" s="356"/>
      <c r="BN15" s="1787" t="s">
        <v>2640</v>
      </c>
      <c r="BO15" s="1787"/>
      <c r="BP15" s="1788" t="str">
        <f>第7号様式!BP15</f>
        <v>株式会社××</v>
      </c>
      <c r="BQ15" s="1123"/>
      <c r="BR15" s="1123"/>
      <c r="BS15" s="1123"/>
      <c r="BT15" s="1123"/>
      <c r="BU15" s="1123"/>
      <c r="BV15" s="1123"/>
      <c r="BW15" s="1123"/>
      <c r="BX15" s="1123"/>
    </row>
    <row r="16" spans="2:76" ht="2.4" customHeight="1">
      <c r="O16" s="346"/>
      <c r="P16" s="355"/>
      <c r="Q16" s="355"/>
      <c r="R16" s="355"/>
      <c r="S16" s="355"/>
      <c r="T16" s="355"/>
      <c r="U16" s="355"/>
      <c r="V16" s="355"/>
      <c r="W16" s="355"/>
      <c r="X16" s="355"/>
      <c r="BO16" s="346"/>
      <c r="BP16" s="355"/>
      <c r="BQ16" s="355"/>
      <c r="BR16" s="355"/>
      <c r="BS16" s="355"/>
      <c r="BT16" s="355"/>
      <c r="BU16" s="355"/>
      <c r="BV16" s="355"/>
      <c r="BW16" s="355"/>
      <c r="BX16" s="355"/>
    </row>
    <row r="17" spans="2:76" ht="21" customHeight="1">
      <c r="N17" s="1789" t="s">
        <v>2491</v>
      </c>
      <c r="O17" s="1789"/>
      <c r="P17" s="1788">
        <f>第1号!J17</f>
        <v>0</v>
      </c>
      <c r="Q17" s="1123"/>
      <c r="R17" s="1123"/>
      <c r="S17" s="1123"/>
      <c r="T17" s="1788">
        <f>第1号!M17</f>
        <v>0</v>
      </c>
      <c r="U17" s="1123"/>
      <c r="V17" s="1123"/>
      <c r="W17" s="1123"/>
      <c r="X17" s="1123"/>
      <c r="BN17" s="1789" t="s">
        <v>2491</v>
      </c>
      <c r="BO17" s="1789"/>
      <c r="BP17" s="1788" t="str">
        <f>第7号様式!BP17</f>
        <v>代表取締役</v>
      </c>
      <c r="BQ17" s="1123"/>
      <c r="BR17" s="1123"/>
      <c r="BS17" s="1123"/>
      <c r="BT17" s="1788" t="str">
        <f>第7号様式!BT17</f>
        <v>東京　太郎</v>
      </c>
      <c r="BU17" s="1123"/>
      <c r="BV17" s="1123"/>
      <c r="BW17" s="1123"/>
      <c r="BX17" s="1123"/>
    </row>
    <row r="18" spans="2:76" ht="2.4" customHeight="1">
      <c r="O18" s="346"/>
      <c r="P18" s="354"/>
      <c r="Q18" s="354"/>
      <c r="R18" s="354"/>
      <c r="S18" s="354"/>
      <c r="T18" s="354"/>
      <c r="U18" s="354"/>
      <c r="V18" s="354"/>
      <c r="W18" s="354"/>
      <c r="X18" s="354"/>
      <c r="BO18" s="346"/>
      <c r="BP18" s="354"/>
      <c r="BQ18" s="354"/>
      <c r="BR18" s="354"/>
      <c r="BS18" s="354"/>
      <c r="BT18" s="354"/>
      <c r="BU18" s="354"/>
      <c r="BV18" s="354"/>
      <c r="BW18" s="354"/>
      <c r="BX18" s="354"/>
    </row>
    <row r="19" spans="2:76" ht="21" customHeight="1">
      <c r="N19" s="348" t="s">
        <v>2432</v>
      </c>
      <c r="P19" s="346"/>
      <c r="Q19" s="346"/>
      <c r="R19" s="354"/>
      <c r="S19" s="354"/>
      <c r="T19" s="354"/>
      <c r="U19" s="354"/>
      <c r="V19" s="354"/>
      <c r="W19" s="354"/>
      <c r="X19" s="354"/>
      <c r="BN19" s="348" t="s">
        <v>2432</v>
      </c>
      <c r="BP19" s="346"/>
      <c r="BQ19" s="346"/>
      <c r="BR19" s="354"/>
      <c r="BS19" s="354"/>
      <c r="BT19" s="354"/>
      <c r="BU19" s="354"/>
      <c r="BV19" s="354"/>
      <c r="BW19" s="354"/>
      <c r="BX19" s="354"/>
    </row>
    <row r="20" spans="2:76" ht="21" customHeight="1">
      <c r="N20" s="1787" t="s">
        <v>2639</v>
      </c>
      <c r="O20" s="1787"/>
      <c r="P20" s="1788">
        <f>第1号!J20</f>
        <v>0</v>
      </c>
      <c r="Q20" s="1123"/>
      <c r="R20" s="1123"/>
      <c r="S20" s="1123"/>
      <c r="T20" s="1123"/>
      <c r="U20" s="1123"/>
      <c r="V20" s="1123"/>
      <c r="W20" s="1123"/>
      <c r="X20" s="1123"/>
      <c r="BN20" s="1787" t="s">
        <v>2639</v>
      </c>
      <c r="BO20" s="1787"/>
      <c r="BP20" s="1788" t="str">
        <f>第7号様式!BP20</f>
        <v>東京都新宿区新宿○-○○-○○</v>
      </c>
      <c r="BQ20" s="1123"/>
      <c r="BR20" s="1123"/>
      <c r="BS20" s="1123"/>
      <c r="BT20" s="1123"/>
      <c r="BU20" s="1123"/>
      <c r="BV20" s="1123"/>
      <c r="BW20" s="1123"/>
      <c r="BX20" s="1123"/>
    </row>
    <row r="21" spans="2:76" ht="2.4" customHeight="1">
      <c r="O21" s="346"/>
      <c r="P21" s="355"/>
      <c r="Q21" s="355"/>
      <c r="R21" s="355"/>
      <c r="S21" s="355"/>
      <c r="T21" s="355"/>
      <c r="U21" s="355"/>
      <c r="V21" s="355"/>
      <c r="W21" s="355"/>
      <c r="X21" s="355"/>
      <c r="BO21" s="346"/>
      <c r="BP21" s="355"/>
      <c r="BQ21" s="355"/>
      <c r="BR21" s="355"/>
      <c r="BS21" s="355"/>
      <c r="BT21" s="355"/>
      <c r="BU21" s="355"/>
      <c r="BV21" s="355"/>
      <c r="BW21" s="355"/>
      <c r="BX21" s="355"/>
    </row>
    <row r="22" spans="2:76" ht="21" customHeight="1">
      <c r="N22" s="1787" t="s">
        <v>2640</v>
      </c>
      <c r="O22" s="1787"/>
      <c r="P22" s="1788">
        <f>第1号!J21</f>
        <v>0</v>
      </c>
      <c r="Q22" s="1123"/>
      <c r="R22" s="1123"/>
      <c r="S22" s="1123"/>
      <c r="T22" s="1123"/>
      <c r="U22" s="1123"/>
      <c r="V22" s="1123"/>
      <c r="W22" s="1123"/>
      <c r="X22" s="1123"/>
      <c r="AB22" s="356"/>
      <c r="BN22" s="1787" t="s">
        <v>2640</v>
      </c>
      <c r="BO22" s="1787"/>
      <c r="BP22" s="1788" t="str">
        <f>第7号様式!BP22</f>
        <v>××株式会社</v>
      </c>
      <c r="BQ22" s="1123"/>
      <c r="BR22" s="1123"/>
      <c r="BS22" s="1123"/>
      <c r="BT22" s="1123"/>
      <c r="BU22" s="1123"/>
      <c r="BV22" s="1123"/>
      <c r="BW22" s="1123"/>
      <c r="BX22" s="1123"/>
    </row>
    <row r="23" spans="2:76" ht="2.4" customHeight="1">
      <c r="O23" s="346"/>
      <c r="P23" s="355"/>
      <c r="Q23" s="355"/>
      <c r="R23" s="355"/>
      <c r="S23" s="355"/>
      <c r="T23" s="355"/>
      <c r="U23" s="355"/>
      <c r="V23" s="355"/>
      <c r="W23" s="355"/>
      <c r="X23" s="355"/>
      <c r="BO23" s="346"/>
      <c r="BP23" s="355"/>
      <c r="BQ23" s="355"/>
      <c r="BR23" s="355"/>
      <c r="BS23" s="355"/>
      <c r="BT23" s="355"/>
      <c r="BU23" s="355"/>
      <c r="BV23" s="355"/>
      <c r="BW23" s="355"/>
      <c r="BX23" s="355"/>
    </row>
    <row r="24" spans="2:76" ht="21" customHeight="1">
      <c r="N24" s="1789" t="s">
        <v>2491</v>
      </c>
      <c r="O24" s="1789"/>
      <c r="P24" s="1788">
        <f>第1号!J22</f>
        <v>0</v>
      </c>
      <c r="Q24" s="1123"/>
      <c r="R24" s="1123"/>
      <c r="S24" s="1123"/>
      <c r="T24" s="1788">
        <f>第1号!M22</f>
        <v>0</v>
      </c>
      <c r="U24" s="1123"/>
      <c r="V24" s="1123"/>
      <c r="W24" s="1123"/>
      <c r="X24" s="1123"/>
      <c r="BN24" s="1789" t="s">
        <v>2491</v>
      </c>
      <c r="BO24" s="1789"/>
      <c r="BP24" s="1788" t="str">
        <f>第7号様式!BP24</f>
        <v>代表取締役</v>
      </c>
      <c r="BQ24" s="1123"/>
      <c r="BR24" s="1123"/>
      <c r="BS24" s="1123"/>
      <c r="BT24" s="1788" t="str">
        <f>第7号様式!BT24</f>
        <v>新宿　太郎</v>
      </c>
      <c r="BU24" s="1123"/>
      <c r="BV24" s="1123"/>
      <c r="BW24" s="1123"/>
      <c r="BX24" s="1123"/>
    </row>
    <row r="25" spans="2:76" ht="11.4" customHeight="1">
      <c r="N25" s="358"/>
      <c r="O25" s="358"/>
      <c r="P25" s="759"/>
      <c r="Q25" s="759"/>
      <c r="R25" s="759"/>
      <c r="S25" s="759"/>
      <c r="T25" s="759"/>
      <c r="U25" s="759"/>
      <c r="V25" s="759"/>
      <c r="W25" s="759"/>
      <c r="X25" s="354"/>
      <c r="BN25" s="358"/>
      <c r="BO25" s="358"/>
      <c r="BP25" s="759"/>
      <c r="BQ25" s="759"/>
      <c r="BR25" s="759"/>
      <c r="BS25" s="759"/>
      <c r="BT25" s="759"/>
      <c r="BU25" s="759"/>
      <c r="BV25" s="759"/>
      <c r="BW25" s="759"/>
      <c r="BX25" s="354"/>
    </row>
    <row r="26" spans="2:76" ht="25.8">
      <c r="C26" s="1790" t="s">
        <v>2678</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BC26" s="1790" t="s">
        <v>2678</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row>
    <row r="27" spans="2:76" ht="11.4" customHeight="1"/>
    <row r="28" spans="2:76" ht="18" customHeight="1">
      <c r="B28" s="346"/>
      <c r="C28" s="346"/>
      <c r="D28" s="1813">
        <f>第7号様式!D28</f>
        <v>0</v>
      </c>
      <c r="E28" s="1123"/>
      <c r="F28" s="355" t="s">
        <v>2633</v>
      </c>
      <c r="G28" s="756">
        <f>第7号様式!G28</f>
        <v>0</v>
      </c>
      <c r="H28" s="355" t="s">
        <v>2634</v>
      </c>
      <c r="I28" s="756">
        <f>第7号様式!I28</f>
        <v>0</v>
      </c>
      <c r="J28" s="355" t="s">
        <v>2642</v>
      </c>
      <c r="K28" s="1811">
        <f>第7号様式!K28</f>
        <v>0</v>
      </c>
      <c r="L28" s="1811"/>
      <c r="M28" s="1762" t="s">
        <v>2643</v>
      </c>
      <c r="N28" s="1762"/>
      <c r="O28" s="1762"/>
      <c r="P28" s="1811">
        <f>第7号様式!P28</f>
        <v>0</v>
      </c>
      <c r="Q28" s="1811"/>
      <c r="R28" s="1793" t="s">
        <v>2679</v>
      </c>
      <c r="S28" s="1793"/>
      <c r="T28" s="1793"/>
      <c r="U28" s="1793"/>
      <c r="V28" s="1793"/>
      <c r="W28" s="1793"/>
      <c r="X28" s="1793"/>
      <c r="AB28" s="356"/>
      <c r="BB28" s="346"/>
      <c r="BC28" s="346"/>
      <c r="BD28" s="1813" t="str">
        <f>第7号様式!BD28</f>
        <v>令和●</v>
      </c>
      <c r="BE28" s="1123"/>
      <c r="BF28" s="355" t="s">
        <v>2633</v>
      </c>
      <c r="BG28" s="756" t="str">
        <f>第7号様式!BG28</f>
        <v>●</v>
      </c>
      <c r="BH28" s="355" t="s">
        <v>2634</v>
      </c>
      <c r="BI28" s="756" t="str">
        <f>第7号様式!BI28</f>
        <v>●</v>
      </c>
      <c r="BJ28" s="355" t="s">
        <v>2642</v>
      </c>
      <c r="BK28" s="1811" t="str">
        <f>第7号様式!BK28</f>
        <v>●●</v>
      </c>
      <c r="BL28" s="1811"/>
      <c r="BM28" s="1762" t="s">
        <v>2643</v>
      </c>
      <c r="BN28" s="1762"/>
      <c r="BO28" s="1762"/>
      <c r="BP28" s="1811" t="str">
        <f>第7号様式!BP28</f>
        <v>●●●</v>
      </c>
      <c r="BQ28" s="1811"/>
      <c r="BR28" s="1793" t="s">
        <v>2679</v>
      </c>
      <c r="BS28" s="1793"/>
      <c r="BT28" s="1793"/>
      <c r="BU28" s="1793"/>
      <c r="BV28" s="1793"/>
      <c r="BW28" s="1793"/>
      <c r="BX28" s="1793"/>
    </row>
    <row r="29" spans="2:76" ht="42" customHeight="1">
      <c r="C29" s="1812" t="s">
        <v>3156</v>
      </c>
      <c r="D29" s="1812"/>
      <c r="E29" s="1812"/>
      <c r="F29" s="1812"/>
      <c r="G29" s="1812"/>
      <c r="H29" s="1812"/>
      <c r="I29" s="1812"/>
      <c r="J29" s="1812"/>
      <c r="K29" s="1812"/>
      <c r="L29" s="1812"/>
      <c r="M29" s="1812"/>
      <c r="N29" s="1812"/>
      <c r="O29" s="1812"/>
      <c r="P29" s="1812"/>
      <c r="Q29" s="1812"/>
      <c r="R29" s="1812"/>
      <c r="S29" s="1812"/>
      <c r="T29" s="1812"/>
      <c r="U29" s="1812"/>
      <c r="V29" s="1812"/>
      <c r="W29" s="1812"/>
      <c r="X29" s="1812"/>
      <c r="BC29" s="1812" t="s">
        <v>3156</v>
      </c>
      <c r="BD29" s="1812"/>
      <c r="BE29" s="1812"/>
      <c r="BF29" s="1812"/>
      <c r="BG29" s="1812"/>
      <c r="BH29" s="1812"/>
      <c r="BI29" s="1812"/>
      <c r="BJ29" s="1812"/>
      <c r="BK29" s="1812"/>
      <c r="BL29" s="1812"/>
      <c r="BM29" s="1812"/>
      <c r="BN29" s="1812"/>
      <c r="BO29" s="1812"/>
      <c r="BP29" s="1812"/>
      <c r="BQ29" s="1812"/>
      <c r="BR29" s="1812"/>
      <c r="BS29" s="1812"/>
      <c r="BT29" s="1812"/>
      <c r="BU29" s="1812"/>
      <c r="BV29" s="1812"/>
      <c r="BW29" s="1812"/>
      <c r="BX29" s="1812"/>
    </row>
    <row r="30" spans="2:76" ht="15.6" customHeight="1">
      <c r="C30" s="1816" t="s">
        <v>2645</v>
      </c>
      <c r="D30" s="1816"/>
      <c r="E30" s="1816"/>
      <c r="F30" s="1816"/>
      <c r="G30" s="1816"/>
      <c r="H30" s="1816"/>
      <c r="I30" s="1816"/>
      <c r="J30" s="1816"/>
      <c r="K30" s="1816"/>
      <c r="L30" s="1816"/>
      <c r="M30" s="1816"/>
      <c r="N30" s="1816"/>
      <c r="O30" s="1816"/>
      <c r="P30" s="1816"/>
      <c r="Q30" s="1816"/>
      <c r="R30" s="1816"/>
      <c r="S30" s="1816"/>
      <c r="T30" s="1816"/>
      <c r="U30" s="1816"/>
      <c r="V30" s="1816"/>
      <c r="W30" s="1816"/>
      <c r="X30" s="1816"/>
      <c r="BC30" s="1816" t="s">
        <v>2645</v>
      </c>
      <c r="BD30" s="1816"/>
      <c r="BE30" s="1816"/>
      <c r="BF30" s="1816"/>
      <c r="BG30" s="1816"/>
      <c r="BH30" s="1816"/>
      <c r="BI30" s="1816"/>
      <c r="BJ30" s="1816"/>
      <c r="BK30" s="1816"/>
      <c r="BL30" s="1816"/>
      <c r="BM30" s="1816"/>
      <c r="BN30" s="1816"/>
      <c r="BO30" s="1816"/>
      <c r="BP30" s="1816"/>
      <c r="BQ30" s="1816"/>
      <c r="BR30" s="1816"/>
      <c r="BS30" s="1816"/>
      <c r="BT30" s="1816"/>
      <c r="BU30" s="1816"/>
      <c r="BV30" s="1816"/>
      <c r="BW30" s="1816"/>
      <c r="BX30" s="1816"/>
    </row>
    <row r="31" spans="2:76" ht="30" customHeight="1">
      <c r="C31" s="360"/>
      <c r="D31" s="1768" t="s">
        <v>2646</v>
      </c>
      <c r="E31" s="1768"/>
      <c r="F31" s="1768"/>
      <c r="G31" s="1768"/>
      <c r="H31" s="1768"/>
      <c r="I31" s="1768"/>
      <c r="J31" s="1769"/>
      <c r="K31" s="361"/>
      <c r="L31" s="1773">
        <f>第1号!G30</f>
        <v>0</v>
      </c>
      <c r="M31" s="1493"/>
      <c r="N31" s="1493"/>
      <c r="O31" s="1493"/>
      <c r="P31" s="1493"/>
      <c r="Q31" s="1774">
        <f>第1号!L30</f>
        <v>0</v>
      </c>
      <c r="R31" s="1775"/>
      <c r="S31" s="1775"/>
      <c r="T31" s="1775"/>
      <c r="U31" s="1776" t="str">
        <f>第1号!P30</f>
        <v>　</v>
      </c>
      <c r="V31" s="1776"/>
      <c r="W31" s="1367"/>
      <c r="X31" s="1368"/>
      <c r="AA31" s="348"/>
      <c r="BC31" s="360"/>
      <c r="BD31" s="1768" t="s">
        <v>2646</v>
      </c>
      <c r="BE31" s="1768"/>
      <c r="BF31" s="1768"/>
      <c r="BG31" s="1768"/>
      <c r="BH31" s="1768"/>
      <c r="BI31" s="1768"/>
      <c r="BJ31" s="1769"/>
      <c r="BK31" s="361"/>
      <c r="BL31" s="1773" t="str">
        <f>第7号様式!BL31</f>
        <v>○○株式会社 本社工場</v>
      </c>
      <c r="BM31" s="1493"/>
      <c r="BN31" s="1493"/>
      <c r="BO31" s="1493"/>
      <c r="BP31" s="1493"/>
      <c r="BQ31" s="1774" t="str">
        <f>第7号様式!BQ31</f>
        <v>太陽光発電・蓄電池</v>
      </c>
      <c r="BR31" s="1775"/>
      <c r="BS31" s="1775"/>
      <c r="BT31" s="1775"/>
      <c r="BU31" s="1776" t="str">
        <f>第7号様式!BU31</f>
        <v>設備導入事業</v>
      </c>
      <c r="BV31" s="1776"/>
      <c r="BW31" s="1367"/>
      <c r="BX31" s="1368"/>
    </row>
    <row r="32" spans="2:76" ht="2.25" customHeight="1">
      <c r="C32" s="362"/>
      <c r="D32" s="346"/>
      <c r="E32" s="346"/>
      <c r="F32" s="346"/>
      <c r="G32" s="346"/>
      <c r="H32" s="346"/>
      <c r="I32" s="346"/>
      <c r="J32" s="363"/>
      <c r="K32" s="362"/>
      <c r="L32" s="364"/>
      <c r="M32" s="364"/>
      <c r="N32" s="364"/>
      <c r="O32" s="354"/>
      <c r="P32" s="365"/>
      <c r="Q32" s="355"/>
      <c r="R32" s="366"/>
      <c r="S32" s="355"/>
      <c r="T32" s="354"/>
      <c r="U32" s="355"/>
      <c r="V32" s="366"/>
      <c r="W32" s="346"/>
      <c r="X32" s="400"/>
      <c r="AA32" s="348"/>
      <c r="BC32" s="362"/>
      <c r="BD32" s="346"/>
      <c r="BE32" s="346"/>
      <c r="BF32" s="346"/>
      <c r="BG32" s="346"/>
      <c r="BH32" s="346"/>
      <c r="BI32" s="346"/>
      <c r="BJ32" s="363"/>
      <c r="BK32" s="362"/>
      <c r="BL32" s="364"/>
      <c r="BM32" s="364"/>
      <c r="BN32" s="364"/>
      <c r="BO32" s="354"/>
      <c r="BP32" s="365"/>
      <c r="BQ32" s="355"/>
      <c r="BR32" s="366"/>
      <c r="BS32" s="355"/>
      <c r="BT32" s="354"/>
      <c r="BU32" s="355"/>
      <c r="BV32" s="366"/>
      <c r="BW32" s="346"/>
      <c r="BX32" s="400"/>
    </row>
    <row r="33" spans="3:76" ht="21" customHeight="1">
      <c r="C33" s="362"/>
      <c r="D33" s="1770" t="s">
        <v>2647</v>
      </c>
      <c r="E33" s="1770"/>
      <c r="F33" s="1770"/>
      <c r="G33" s="1770"/>
      <c r="H33" s="1770"/>
      <c r="I33" s="1770"/>
      <c r="J33" s="1771"/>
      <c r="K33" s="346"/>
      <c r="L33" s="367" t="s">
        <v>2648</v>
      </c>
      <c r="M33" s="1817">
        <f>第7号様式!M33</f>
        <v>0</v>
      </c>
      <c r="N33" s="1817"/>
      <c r="O33" s="1817"/>
      <c r="P33" s="1817"/>
      <c r="Q33" s="368" t="s">
        <v>2649</v>
      </c>
      <c r="R33" s="368"/>
      <c r="S33" s="368"/>
      <c r="T33" s="368"/>
      <c r="U33" s="368"/>
      <c r="V33" s="368"/>
      <c r="W33" s="368"/>
      <c r="X33" s="401"/>
      <c r="AA33" s="348"/>
      <c r="BC33" s="362"/>
      <c r="BD33" s="1770" t="s">
        <v>2647</v>
      </c>
      <c r="BE33" s="1770"/>
      <c r="BF33" s="1770"/>
      <c r="BG33" s="1770"/>
      <c r="BH33" s="1770"/>
      <c r="BI33" s="1770"/>
      <c r="BJ33" s="1771"/>
      <c r="BK33" s="346"/>
      <c r="BL33" s="367" t="s">
        <v>2648</v>
      </c>
      <c r="BM33" s="1817" t="str">
        <f>第7号様式!BM33</f>
        <v>AB●●●●</v>
      </c>
      <c r="BN33" s="1817"/>
      <c r="BO33" s="1817"/>
      <c r="BP33" s="1817"/>
      <c r="BQ33" s="368" t="s">
        <v>2649</v>
      </c>
      <c r="BR33" s="368"/>
      <c r="BS33" s="368"/>
      <c r="BT33" s="368"/>
      <c r="BU33" s="368"/>
      <c r="BV33" s="368"/>
      <c r="BW33" s="368"/>
      <c r="BX33" s="401"/>
    </row>
    <row r="34" spans="3:76" ht="27" customHeight="1">
      <c r="C34" s="360"/>
      <c r="D34" s="1777" t="s">
        <v>2680</v>
      </c>
      <c r="E34" s="1777"/>
      <c r="F34" s="1777"/>
      <c r="G34" s="1777"/>
      <c r="H34" s="1777"/>
      <c r="I34" s="1777"/>
      <c r="J34" s="1778"/>
      <c r="K34" s="360"/>
      <c r="L34" s="1825" t="s">
        <v>2681</v>
      </c>
      <c r="M34" s="1825"/>
      <c r="N34" s="1826"/>
      <c r="O34" s="1826"/>
      <c r="P34" s="1826"/>
      <c r="Q34" s="1826"/>
      <c r="R34" s="1826"/>
      <c r="S34" s="1826"/>
      <c r="T34" s="1826"/>
      <c r="U34" s="1826"/>
      <c r="V34" s="1826"/>
      <c r="W34" s="1826"/>
      <c r="X34" s="1827"/>
      <c r="BC34" s="360"/>
      <c r="BD34" s="1777" t="s">
        <v>2680</v>
      </c>
      <c r="BE34" s="1777"/>
      <c r="BF34" s="1777"/>
      <c r="BG34" s="1777"/>
      <c r="BH34" s="1777"/>
      <c r="BI34" s="1777"/>
      <c r="BJ34" s="1778"/>
      <c r="BK34" s="360"/>
      <c r="BL34" s="1825" t="s">
        <v>2681</v>
      </c>
      <c r="BM34" s="1825"/>
      <c r="BN34" s="1832" t="s">
        <v>3410</v>
      </c>
      <c r="BO34" s="1832"/>
      <c r="BP34" s="1832"/>
      <c r="BQ34" s="1832"/>
      <c r="BR34" s="1832"/>
      <c r="BS34" s="1832"/>
      <c r="BT34" s="1832"/>
      <c r="BU34" s="1832"/>
      <c r="BV34" s="1832"/>
      <c r="BW34" s="1832"/>
      <c r="BX34" s="1833"/>
    </row>
    <row r="35" spans="3:76" ht="2.25" customHeight="1">
      <c r="C35" s="362"/>
      <c r="D35" s="1760"/>
      <c r="E35" s="1760"/>
      <c r="F35" s="1760"/>
      <c r="G35" s="1760"/>
      <c r="H35" s="1760"/>
      <c r="I35" s="1760"/>
      <c r="J35" s="1761"/>
      <c r="K35" s="362"/>
      <c r="L35" s="354"/>
      <c r="M35" s="354"/>
      <c r="N35" s="357"/>
      <c r="O35" s="357"/>
      <c r="P35" s="357"/>
      <c r="Q35" s="357"/>
      <c r="R35" s="357"/>
      <c r="S35" s="357"/>
      <c r="T35" s="357"/>
      <c r="U35" s="357"/>
      <c r="V35" s="357"/>
      <c r="W35" s="357"/>
      <c r="X35" s="408"/>
      <c r="BC35" s="362"/>
      <c r="BD35" s="1760"/>
      <c r="BE35" s="1760"/>
      <c r="BF35" s="1760"/>
      <c r="BG35" s="1760"/>
      <c r="BH35" s="1760"/>
      <c r="BI35" s="1760"/>
      <c r="BJ35" s="1761"/>
      <c r="BK35" s="362"/>
      <c r="BL35" s="354"/>
      <c r="BM35" s="354"/>
      <c r="BN35" s="357"/>
      <c r="BO35" s="357"/>
      <c r="BP35" s="357"/>
      <c r="BQ35" s="357"/>
      <c r="BR35" s="357"/>
      <c r="BS35" s="357"/>
      <c r="BT35" s="357"/>
      <c r="BU35" s="357"/>
      <c r="BV35" s="357"/>
      <c r="BW35" s="357"/>
      <c r="BX35" s="408"/>
    </row>
    <row r="36" spans="3:76" ht="27" customHeight="1">
      <c r="C36" s="362"/>
      <c r="D36" s="1760"/>
      <c r="E36" s="1760"/>
      <c r="F36" s="1760"/>
      <c r="G36" s="1760"/>
      <c r="H36" s="1760"/>
      <c r="I36" s="1760"/>
      <c r="J36" s="1761"/>
      <c r="K36" s="362"/>
      <c r="L36" s="1789" t="s">
        <v>2640</v>
      </c>
      <c r="M36" s="1789"/>
      <c r="N36" s="1824"/>
      <c r="O36" s="1824"/>
      <c r="P36" s="1824"/>
      <c r="Q36" s="1824"/>
      <c r="R36" s="1824"/>
      <c r="S36" s="1824"/>
      <c r="T36" s="1824"/>
      <c r="U36" s="1824"/>
      <c r="V36" s="1824"/>
      <c r="W36" s="1824"/>
      <c r="X36" s="1828"/>
      <c r="BC36" s="362"/>
      <c r="BD36" s="1760"/>
      <c r="BE36" s="1760"/>
      <c r="BF36" s="1760"/>
      <c r="BG36" s="1760"/>
      <c r="BH36" s="1760"/>
      <c r="BI36" s="1760"/>
      <c r="BJ36" s="1761"/>
      <c r="BK36" s="362"/>
      <c r="BL36" s="1789" t="s">
        <v>2640</v>
      </c>
      <c r="BM36" s="1789"/>
      <c r="BN36" s="1834" t="s">
        <v>3414</v>
      </c>
      <c r="BO36" s="1834"/>
      <c r="BP36" s="1834"/>
      <c r="BQ36" s="1834"/>
      <c r="BR36" s="1834"/>
      <c r="BS36" s="1834"/>
      <c r="BT36" s="1834"/>
      <c r="BU36" s="1834"/>
      <c r="BV36" s="1834"/>
      <c r="BW36" s="1834"/>
      <c r="BX36" s="1835"/>
    </row>
    <row r="37" spans="3:76" ht="2.25" customHeight="1">
      <c r="C37" s="362"/>
      <c r="D37" s="1760"/>
      <c r="E37" s="1760"/>
      <c r="F37" s="1760"/>
      <c r="G37" s="1760"/>
      <c r="H37" s="1760"/>
      <c r="I37" s="1760"/>
      <c r="J37" s="1761"/>
      <c r="K37" s="362"/>
      <c r="L37" s="364"/>
      <c r="M37" s="364"/>
      <c r="N37" s="409"/>
      <c r="O37" s="355"/>
      <c r="P37" s="375"/>
      <c r="Q37" s="355"/>
      <c r="R37" s="405"/>
      <c r="S37" s="355"/>
      <c r="T37" s="355"/>
      <c r="U37" s="355"/>
      <c r="V37" s="405"/>
      <c r="W37" s="357"/>
      <c r="X37" s="410"/>
      <c r="AA37" s="348"/>
      <c r="BC37" s="362"/>
      <c r="BD37" s="1760"/>
      <c r="BE37" s="1760"/>
      <c r="BF37" s="1760"/>
      <c r="BG37" s="1760"/>
      <c r="BH37" s="1760"/>
      <c r="BI37" s="1760"/>
      <c r="BJ37" s="1761"/>
      <c r="BK37" s="362"/>
      <c r="BL37" s="364"/>
      <c r="BM37" s="364"/>
      <c r="BN37" s="409"/>
      <c r="BO37" s="355"/>
      <c r="BP37" s="375"/>
      <c r="BQ37" s="355"/>
      <c r="BR37" s="405"/>
      <c r="BS37" s="355"/>
      <c r="BT37" s="355"/>
      <c r="BU37" s="355"/>
      <c r="BV37" s="405"/>
      <c r="BW37" s="357"/>
      <c r="BX37" s="410"/>
    </row>
    <row r="38" spans="3:76" ht="27" customHeight="1">
      <c r="C38" s="377"/>
      <c r="D38" s="1770"/>
      <c r="E38" s="1770"/>
      <c r="F38" s="1770"/>
      <c r="G38" s="1770"/>
      <c r="H38" s="1770"/>
      <c r="I38" s="1770"/>
      <c r="J38" s="1771"/>
      <c r="K38" s="389"/>
      <c r="L38" s="1829" t="s">
        <v>2491</v>
      </c>
      <c r="M38" s="1829"/>
      <c r="N38" s="1830"/>
      <c r="O38" s="1830"/>
      <c r="P38" s="1830"/>
      <c r="Q38" s="1830"/>
      <c r="R38" s="1830"/>
      <c r="S38" s="1830"/>
      <c r="T38" s="1830"/>
      <c r="U38" s="1830"/>
      <c r="V38" s="1830"/>
      <c r="W38" s="1830"/>
      <c r="X38" s="1831"/>
      <c r="AA38" s="348"/>
      <c r="BC38" s="377"/>
      <c r="BD38" s="1770"/>
      <c r="BE38" s="1770"/>
      <c r="BF38" s="1770"/>
      <c r="BG38" s="1770"/>
      <c r="BH38" s="1770"/>
      <c r="BI38" s="1770"/>
      <c r="BJ38" s="1771"/>
      <c r="BK38" s="389"/>
      <c r="BL38" s="1829" t="s">
        <v>2491</v>
      </c>
      <c r="BM38" s="1829"/>
      <c r="BN38" s="1836" t="s">
        <v>3415</v>
      </c>
      <c r="BO38" s="1836"/>
      <c r="BP38" s="1836"/>
      <c r="BQ38" s="1836"/>
      <c r="BR38" s="1836"/>
      <c r="BS38" s="1836"/>
      <c r="BT38" s="1836"/>
      <c r="BU38" s="1836"/>
      <c r="BV38" s="1836"/>
      <c r="BW38" s="1836"/>
      <c r="BX38" s="1837"/>
    </row>
    <row r="39" spans="3:76" ht="39" customHeight="1">
      <c r="C39" s="402"/>
      <c r="D39" s="1807" t="s">
        <v>2682</v>
      </c>
      <c r="E39" s="1807"/>
      <c r="F39" s="1807"/>
      <c r="G39" s="1807"/>
      <c r="H39" s="1807"/>
      <c r="I39" s="1807"/>
      <c r="J39" s="1808"/>
      <c r="K39" s="404"/>
      <c r="L39" s="1822"/>
      <c r="M39" s="1822"/>
      <c r="N39" s="1822"/>
      <c r="O39" s="1822"/>
      <c r="P39" s="1822"/>
      <c r="Q39" s="1822"/>
      <c r="R39" s="1822"/>
      <c r="S39" s="1822"/>
      <c r="T39" s="1822"/>
      <c r="U39" s="1822"/>
      <c r="V39" s="1822"/>
      <c r="W39" s="1822"/>
      <c r="X39" s="1823"/>
      <c r="BC39" s="402"/>
      <c r="BD39" s="1807" t="s">
        <v>2682</v>
      </c>
      <c r="BE39" s="1807"/>
      <c r="BF39" s="1807"/>
      <c r="BG39" s="1807"/>
      <c r="BH39" s="1807"/>
      <c r="BI39" s="1807"/>
      <c r="BJ39" s="1808"/>
      <c r="BK39" s="404"/>
      <c r="BL39" s="1822"/>
      <c r="BM39" s="1822"/>
      <c r="BN39" s="1822"/>
      <c r="BO39" s="1822"/>
      <c r="BP39" s="1822"/>
      <c r="BQ39" s="1822"/>
      <c r="BR39" s="1822"/>
      <c r="BS39" s="1822"/>
      <c r="BT39" s="1822"/>
      <c r="BU39" s="1822"/>
      <c r="BV39" s="1822"/>
      <c r="BW39" s="1822"/>
      <c r="BX39" s="1823"/>
    </row>
    <row r="40" spans="3:76" ht="5.25" customHeight="1">
      <c r="C40" s="362"/>
      <c r="D40" s="1777" t="s">
        <v>2683</v>
      </c>
      <c r="E40" s="1777"/>
      <c r="F40" s="1777"/>
      <c r="G40" s="1777"/>
      <c r="H40" s="1777"/>
      <c r="I40" s="1777"/>
      <c r="J40" s="1778"/>
      <c r="K40" s="385"/>
      <c r="L40" s="346"/>
      <c r="M40" s="346"/>
      <c r="N40" s="346"/>
      <c r="O40" s="346"/>
      <c r="P40" s="346"/>
      <c r="Q40" s="346"/>
      <c r="R40" s="346"/>
      <c r="S40" s="346"/>
      <c r="T40" s="346"/>
      <c r="U40" s="346"/>
      <c r="V40" s="346"/>
      <c r="W40" s="346"/>
      <c r="X40" s="363"/>
      <c r="BC40" s="362"/>
      <c r="BD40" s="1777" t="s">
        <v>2683</v>
      </c>
      <c r="BE40" s="1777"/>
      <c r="BF40" s="1777"/>
      <c r="BG40" s="1777"/>
      <c r="BH40" s="1777"/>
      <c r="BI40" s="1777"/>
      <c r="BJ40" s="1778"/>
      <c r="BK40" s="385"/>
      <c r="BL40" s="346"/>
      <c r="BM40" s="346"/>
      <c r="BN40" s="346"/>
      <c r="BO40" s="346"/>
      <c r="BP40" s="346"/>
      <c r="BQ40" s="346"/>
      <c r="BR40" s="346"/>
      <c r="BS40" s="346"/>
      <c r="BT40" s="346"/>
      <c r="BU40" s="346"/>
      <c r="BV40" s="346"/>
      <c r="BW40" s="346"/>
      <c r="BX40" s="363"/>
    </row>
    <row r="41" spans="3:76" ht="24" customHeight="1">
      <c r="C41" s="362"/>
      <c r="D41" s="1760"/>
      <c r="E41" s="1760"/>
      <c r="F41" s="1760"/>
      <c r="G41" s="1760"/>
      <c r="H41" s="1760"/>
      <c r="I41" s="1760"/>
      <c r="J41" s="1761"/>
      <c r="K41" s="346"/>
      <c r="L41" s="346" t="s">
        <v>2670</v>
      </c>
      <c r="M41" s="346"/>
      <c r="N41" s="346"/>
      <c r="O41" s="1824"/>
      <c r="P41" s="1824"/>
      <c r="Q41" s="1824"/>
      <c r="R41" s="1824"/>
      <c r="S41" s="1824"/>
      <c r="T41" s="1824"/>
      <c r="U41" s="1824"/>
      <c r="V41" s="1824"/>
      <c r="W41" s="1824"/>
      <c r="X41" s="363"/>
      <c r="BC41" s="362"/>
      <c r="BD41" s="1760"/>
      <c r="BE41" s="1760"/>
      <c r="BF41" s="1760"/>
      <c r="BG41" s="1760"/>
      <c r="BH41" s="1760"/>
      <c r="BI41" s="1760"/>
      <c r="BJ41" s="1761"/>
      <c r="BK41" s="346"/>
      <c r="BL41" s="346" t="s">
        <v>2670</v>
      </c>
      <c r="BM41" s="346"/>
      <c r="BN41" s="346"/>
      <c r="BO41" s="1834" t="s">
        <v>3462</v>
      </c>
      <c r="BP41" s="1834"/>
      <c r="BQ41" s="1834"/>
      <c r="BR41" s="1834"/>
      <c r="BS41" s="1834"/>
      <c r="BT41" s="1834"/>
      <c r="BU41" s="1834"/>
      <c r="BV41" s="1834"/>
      <c r="BW41" s="1834"/>
      <c r="BX41" s="363"/>
    </row>
    <row r="42" spans="3:76" ht="2.25" customHeight="1">
      <c r="C42" s="362"/>
      <c r="D42" s="1760"/>
      <c r="E42" s="1760"/>
      <c r="F42" s="1760"/>
      <c r="G42" s="1760"/>
      <c r="H42" s="1760"/>
      <c r="I42" s="1760"/>
      <c r="J42" s="1761"/>
      <c r="K42" s="362"/>
      <c r="L42" s="364"/>
      <c r="M42" s="364"/>
      <c r="N42" s="364"/>
      <c r="O42" s="355"/>
      <c r="P42" s="375"/>
      <c r="Q42" s="355"/>
      <c r="R42" s="405"/>
      <c r="S42" s="355"/>
      <c r="T42" s="355"/>
      <c r="U42" s="355"/>
      <c r="V42" s="405"/>
      <c r="W42" s="357"/>
      <c r="X42" s="400"/>
      <c r="AA42" s="348"/>
      <c r="BC42" s="362"/>
      <c r="BD42" s="1760"/>
      <c r="BE42" s="1760"/>
      <c r="BF42" s="1760"/>
      <c r="BG42" s="1760"/>
      <c r="BH42" s="1760"/>
      <c r="BI42" s="1760"/>
      <c r="BJ42" s="1761"/>
      <c r="BK42" s="362"/>
      <c r="BL42" s="364"/>
      <c r="BM42" s="364"/>
      <c r="BN42" s="364"/>
      <c r="BO42" s="973"/>
      <c r="BP42" s="972"/>
      <c r="BQ42" s="973"/>
      <c r="BR42" s="998"/>
      <c r="BS42" s="973"/>
      <c r="BT42" s="973"/>
      <c r="BU42" s="973"/>
      <c r="BV42" s="998"/>
      <c r="BW42" s="999"/>
      <c r="BX42" s="400"/>
    </row>
    <row r="43" spans="3:76" ht="24" customHeight="1">
      <c r="C43" s="362"/>
      <c r="D43" s="1760"/>
      <c r="E43" s="1760"/>
      <c r="F43" s="1760"/>
      <c r="G43" s="1760"/>
      <c r="H43" s="1760"/>
      <c r="I43" s="1760"/>
      <c r="J43" s="1761"/>
      <c r="K43" s="346"/>
      <c r="L43" s="346" t="s">
        <v>2671</v>
      </c>
      <c r="M43" s="346"/>
      <c r="N43" s="346"/>
      <c r="O43" s="1824"/>
      <c r="P43" s="1824"/>
      <c r="Q43" s="1824"/>
      <c r="R43" s="1824"/>
      <c r="S43" s="1824"/>
      <c r="T43" s="1824"/>
      <c r="U43" s="1824"/>
      <c r="V43" s="1824"/>
      <c r="W43" s="1824"/>
      <c r="X43" s="363"/>
      <c r="BC43" s="362"/>
      <c r="BD43" s="1760"/>
      <c r="BE43" s="1760"/>
      <c r="BF43" s="1760"/>
      <c r="BG43" s="1760"/>
      <c r="BH43" s="1760"/>
      <c r="BI43" s="1760"/>
      <c r="BJ43" s="1761"/>
      <c r="BK43" s="346"/>
      <c r="BL43" s="346" t="s">
        <v>2671</v>
      </c>
      <c r="BM43" s="346"/>
      <c r="BN43" s="346"/>
      <c r="BO43" s="1834" t="s">
        <v>3463</v>
      </c>
      <c r="BP43" s="1834"/>
      <c r="BQ43" s="1834"/>
      <c r="BR43" s="1834"/>
      <c r="BS43" s="1834"/>
      <c r="BT43" s="1834"/>
      <c r="BU43" s="1834"/>
      <c r="BV43" s="1834"/>
      <c r="BW43" s="1834"/>
      <c r="BX43" s="363"/>
    </row>
    <row r="44" spans="3:76" ht="2.25" customHeight="1">
      <c r="C44" s="362"/>
      <c r="D44" s="1760"/>
      <c r="E44" s="1760"/>
      <c r="F44" s="1760"/>
      <c r="G44" s="1760"/>
      <c r="H44" s="1760"/>
      <c r="I44" s="1760"/>
      <c r="J44" s="1761"/>
      <c r="K44" s="362"/>
      <c r="L44" s="364"/>
      <c r="M44" s="364"/>
      <c r="N44" s="364"/>
      <c r="O44" s="355"/>
      <c r="P44" s="375"/>
      <c r="Q44" s="355"/>
      <c r="R44" s="405"/>
      <c r="S44" s="355"/>
      <c r="T44" s="355"/>
      <c r="U44" s="355"/>
      <c r="V44" s="405"/>
      <c r="W44" s="357"/>
      <c r="X44" s="400"/>
      <c r="AA44" s="348"/>
      <c r="BC44" s="362"/>
      <c r="BD44" s="1760"/>
      <c r="BE44" s="1760"/>
      <c r="BF44" s="1760"/>
      <c r="BG44" s="1760"/>
      <c r="BH44" s="1760"/>
      <c r="BI44" s="1760"/>
      <c r="BJ44" s="1761"/>
      <c r="BK44" s="362"/>
      <c r="BL44" s="364"/>
      <c r="BM44" s="364"/>
      <c r="BN44" s="364"/>
      <c r="BO44" s="355"/>
      <c r="BP44" s="375"/>
      <c r="BQ44" s="355"/>
      <c r="BR44" s="405"/>
      <c r="BS44" s="355"/>
      <c r="BT44" s="355"/>
      <c r="BU44" s="355"/>
      <c r="BV44" s="405"/>
      <c r="BW44" s="357"/>
      <c r="BX44" s="400"/>
    </row>
    <row r="45" spans="3:76" ht="24" customHeight="1">
      <c r="C45" s="362"/>
      <c r="D45" s="1760"/>
      <c r="E45" s="1760"/>
      <c r="F45" s="1760"/>
      <c r="G45" s="1760"/>
      <c r="H45" s="1760"/>
      <c r="I45" s="1760"/>
      <c r="J45" s="1761"/>
      <c r="K45" s="346"/>
      <c r="L45" s="346" t="s">
        <v>2672</v>
      </c>
      <c r="M45" s="346"/>
      <c r="N45" s="346"/>
      <c r="O45" s="1824"/>
      <c r="P45" s="1824"/>
      <c r="Q45" s="1824"/>
      <c r="R45" s="1824"/>
      <c r="S45" s="1824"/>
      <c r="T45" s="1824"/>
      <c r="U45" s="1824"/>
      <c r="V45" s="1824"/>
      <c r="W45" s="1824"/>
      <c r="X45" s="363"/>
      <c r="BC45" s="362"/>
      <c r="BD45" s="1760"/>
      <c r="BE45" s="1760"/>
      <c r="BF45" s="1760"/>
      <c r="BG45" s="1760"/>
      <c r="BH45" s="1760"/>
      <c r="BI45" s="1760"/>
      <c r="BJ45" s="1761"/>
      <c r="BK45" s="346"/>
      <c r="BL45" s="346" t="s">
        <v>2672</v>
      </c>
      <c r="BM45" s="346"/>
      <c r="BN45" s="346"/>
      <c r="BO45" s="1834" t="s">
        <v>3464</v>
      </c>
      <c r="BP45" s="1834"/>
      <c r="BQ45" s="1834"/>
      <c r="BR45" s="1834"/>
      <c r="BS45" s="1834"/>
      <c r="BT45" s="1834"/>
      <c r="BU45" s="1834"/>
      <c r="BV45" s="1834"/>
      <c r="BW45" s="1834"/>
      <c r="BX45" s="363"/>
    </row>
    <row r="46" spans="3:76" ht="2.25" customHeight="1">
      <c r="C46" s="362"/>
      <c r="D46" s="1760"/>
      <c r="E46" s="1760"/>
      <c r="F46" s="1760"/>
      <c r="G46" s="1760"/>
      <c r="H46" s="1760"/>
      <c r="I46" s="1760"/>
      <c r="J46" s="1761"/>
      <c r="K46" s="362"/>
      <c r="L46" s="364"/>
      <c r="M46" s="364"/>
      <c r="N46" s="364"/>
      <c r="O46" s="355"/>
      <c r="P46" s="375"/>
      <c r="Q46" s="355"/>
      <c r="R46" s="405"/>
      <c r="S46" s="355"/>
      <c r="T46" s="355"/>
      <c r="U46" s="355"/>
      <c r="V46" s="405"/>
      <c r="W46" s="357"/>
      <c r="X46" s="400"/>
      <c r="AA46" s="348"/>
      <c r="BC46" s="362"/>
      <c r="BD46" s="1760"/>
      <c r="BE46" s="1760"/>
      <c r="BF46" s="1760"/>
      <c r="BG46" s="1760"/>
      <c r="BH46" s="1760"/>
      <c r="BI46" s="1760"/>
      <c r="BJ46" s="1761"/>
      <c r="BK46" s="362"/>
      <c r="BL46" s="364"/>
      <c r="BM46" s="364"/>
      <c r="BN46" s="364"/>
      <c r="BO46" s="355"/>
      <c r="BP46" s="375"/>
      <c r="BQ46" s="355"/>
      <c r="BR46" s="405"/>
      <c r="BS46" s="355"/>
      <c r="BT46" s="355"/>
      <c r="BU46" s="355"/>
      <c r="BV46" s="405"/>
      <c r="BW46" s="357"/>
      <c r="BX46" s="400"/>
    </row>
    <row r="47" spans="3:76" ht="24" customHeight="1">
      <c r="C47" s="362"/>
      <c r="D47" s="1760"/>
      <c r="E47" s="1760"/>
      <c r="F47" s="1760"/>
      <c r="G47" s="1760"/>
      <c r="H47" s="1760"/>
      <c r="I47" s="1760"/>
      <c r="J47" s="1761"/>
      <c r="K47" s="346"/>
      <c r="L47" s="406" t="s">
        <v>2673</v>
      </c>
      <c r="M47" s="346"/>
      <c r="N47" s="346"/>
      <c r="O47" s="1824"/>
      <c r="P47" s="1824"/>
      <c r="Q47" s="1824"/>
      <c r="R47" s="1824"/>
      <c r="S47" s="1824"/>
      <c r="T47" s="1824"/>
      <c r="U47" s="1824"/>
      <c r="V47" s="1824"/>
      <c r="W47" s="357" t="s">
        <v>2649</v>
      </c>
      <c r="X47" s="363"/>
      <c r="BC47" s="362"/>
      <c r="BD47" s="1760"/>
      <c r="BE47" s="1760"/>
      <c r="BF47" s="1760"/>
      <c r="BG47" s="1760"/>
      <c r="BH47" s="1760"/>
      <c r="BI47" s="1760"/>
      <c r="BJ47" s="1761"/>
      <c r="BK47" s="346"/>
      <c r="BL47" s="406" t="s">
        <v>2673</v>
      </c>
      <c r="BM47" s="346"/>
      <c r="BN47" s="346"/>
      <c r="BO47" s="1834" t="s">
        <v>3447</v>
      </c>
      <c r="BP47" s="1834"/>
      <c r="BQ47" s="1834"/>
      <c r="BR47" s="1834"/>
      <c r="BS47" s="1834"/>
      <c r="BT47" s="1834"/>
      <c r="BU47" s="1834"/>
      <c r="BV47" s="1834"/>
      <c r="BW47" s="357" t="s">
        <v>2649</v>
      </c>
      <c r="BX47" s="363"/>
    </row>
    <row r="48" spans="3:76" ht="2.25" customHeight="1">
      <c r="C48" s="362"/>
      <c r="D48" s="1760"/>
      <c r="E48" s="1760"/>
      <c r="F48" s="1760"/>
      <c r="G48" s="1760"/>
      <c r="H48" s="1760"/>
      <c r="I48" s="1760"/>
      <c r="J48" s="1761"/>
      <c r="K48" s="362"/>
      <c r="L48" s="364"/>
      <c r="M48" s="364"/>
      <c r="N48" s="364"/>
      <c r="O48" s="355"/>
      <c r="P48" s="375"/>
      <c r="Q48" s="355"/>
      <c r="R48" s="405"/>
      <c r="S48" s="355"/>
      <c r="T48" s="355"/>
      <c r="U48" s="355"/>
      <c r="V48" s="405"/>
      <c r="W48" s="357"/>
      <c r="X48" s="400"/>
      <c r="AA48" s="348"/>
      <c r="BC48" s="362"/>
      <c r="BD48" s="1760"/>
      <c r="BE48" s="1760"/>
      <c r="BF48" s="1760"/>
      <c r="BG48" s="1760"/>
      <c r="BH48" s="1760"/>
      <c r="BI48" s="1760"/>
      <c r="BJ48" s="1761"/>
      <c r="BK48" s="362"/>
      <c r="BL48" s="364"/>
      <c r="BM48" s="364"/>
      <c r="BN48" s="364"/>
      <c r="BO48" s="973"/>
      <c r="BP48" s="972"/>
      <c r="BQ48" s="973"/>
      <c r="BR48" s="998"/>
      <c r="BS48" s="973"/>
      <c r="BT48" s="973"/>
      <c r="BU48" s="973"/>
      <c r="BV48" s="998"/>
      <c r="BW48" s="357"/>
      <c r="BX48" s="400"/>
    </row>
    <row r="49" spans="3:76" ht="24" customHeight="1">
      <c r="C49" s="362"/>
      <c r="D49" s="1760"/>
      <c r="E49" s="1760"/>
      <c r="F49" s="1760"/>
      <c r="G49" s="1760"/>
      <c r="H49" s="1760"/>
      <c r="I49" s="1760"/>
      <c r="J49" s="1761"/>
      <c r="K49" s="346"/>
      <c r="L49" s="406" t="s">
        <v>2674</v>
      </c>
      <c r="M49" s="346"/>
      <c r="N49" s="346"/>
      <c r="O49" s="1824"/>
      <c r="P49" s="1824"/>
      <c r="Q49" s="1824"/>
      <c r="R49" s="1824"/>
      <c r="S49" s="1824"/>
      <c r="T49" s="1824"/>
      <c r="U49" s="1824"/>
      <c r="V49" s="1824"/>
      <c r="W49" s="357" t="s">
        <v>2649</v>
      </c>
      <c r="X49" s="363"/>
      <c r="BC49" s="362"/>
      <c r="BD49" s="1760"/>
      <c r="BE49" s="1760"/>
      <c r="BF49" s="1760"/>
      <c r="BG49" s="1760"/>
      <c r="BH49" s="1760"/>
      <c r="BI49" s="1760"/>
      <c r="BJ49" s="1761"/>
      <c r="BK49" s="346"/>
      <c r="BL49" s="406" t="s">
        <v>2674</v>
      </c>
      <c r="BM49" s="346"/>
      <c r="BN49" s="346"/>
      <c r="BO49" s="1834" t="s">
        <v>3446</v>
      </c>
      <c r="BP49" s="1834"/>
      <c r="BQ49" s="1834"/>
      <c r="BR49" s="1834"/>
      <c r="BS49" s="1834"/>
      <c r="BT49" s="1834"/>
      <c r="BU49" s="1834"/>
      <c r="BV49" s="1834"/>
      <c r="BW49" s="357" t="s">
        <v>2649</v>
      </c>
      <c r="BX49" s="363"/>
    </row>
    <row r="50" spans="3:76" ht="2.25" customHeight="1">
      <c r="C50" s="362"/>
      <c r="D50" s="1760"/>
      <c r="E50" s="1760"/>
      <c r="F50" s="1760"/>
      <c r="G50" s="1760"/>
      <c r="H50" s="1760"/>
      <c r="I50" s="1760"/>
      <c r="J50" s="1761"/>
      <c r="K50" s="362"/>
      <c r="L50" s="364"/>
      <c r="M50" s="364"/>
      <c r="N50" s="364"/>
      <c r="O50" s="355"/>
      <c r="P50" s="375"/>
      <c r="Q50" s="355"/>
      <c r="R50" s="405"/>
      <c r="S50" s="355"/>
      <c r="T50" s="355"/>
      <c r="U50" s="355"/>
      <c r="V50" s="405"/>
      <c r="W50" s="357"/>
      <c r="X50" s="400"/>
      <c r="AA50" s="348"/>
      <c r="BC50" s="362"/>
      <c r="BD50" s="1760"/>
      <c r="BE50" s="1760"/>
      <c r="BF50" s="1760"/>
      <c r="BG50" s="1760"/>
      <c r="BH50" s="1760"/>
      <c r="BI50" s="1760"/>
      <c r="BJ50" s="1761"/>
      <c r="BK50" s="362"/>
      <c r="BL50" s="364"/>
      <c r="BM50" s="364"/>
      <c r="BN50" s="364"/>
      <c r="BO50" s="973"/>
      <c r="BP50" s="972"/>
      <c r="BQ50" s="973"/>
      <c r="BR50" s="998"/>
      <c r="BS50" s="973"/>
      <c r="BT50" s="973"/>
      <c r="BU50" s="973"/>
      <c r="BV50" s="998"/>
      <c r="BW50" s="357"/>
      <c r="BX50" s="400"/>
    </row>
    <row r="51" spans="3:76" ht="24" customHeight="1">
      <c r="C51" s="362"/>
      <c r="D51" s="1760"/>
      <c r="E51" s="1760"/>
      <c r="F51" s="1760"/>
      <c r="G51" s="1760"/>
      <c r="H51" s="1760"/>
      <c r="I51" s="1760"/>
      <c r="J51" s="1761"/>
      <c r="K51" s="346"/>
      <c r="L51" s="406" t="s">
        <v>2675</v>
      </c>
      <c r="M51" s="346"/>
      <c r="N51" s="346"/>
      <c r="O51" s="1824"/>
      <c r="P51" s="1824"/>
      <c r="Q51" s="1824"/>
      <c r="R51" s="1824"/>
      <c r="S51" s="1824"/>
      <c r="T51" s="1824"/>
      <c r="U51" s="1824"/>
      <c r="V51" s="1824"/>
      <c r="W51" s="357" t="s">
        <v>2649</v>
      </c>
      <c r="X51" s="363"/>
      <c r="BC51" s="362"/>
      <c r="BD51" s="1760"/>
      <c r="BE51" s="1760"/>
      <c r="BF51" s="1760"/>
      <c r="BG51" s="1760"/>
      <c r="BH51" s="1760"/>
      <c r="BI51" s="1760"/>
      <c r="BJ51" s="1761"/>
      <c r="BK51" s="346"/>
      <c r="BL51" s="406" t="s">
        <v>2675</v>
      </c>
      <c r="BM51" s="346"/>
      <c r="BN51" s="346"/>
      <c r="BO51" s="1834" t="s">
        <v>3465</v>
      </c>
      <c r="BP51" s="1834"/>
      <c r="BQ51" s="1834"/>
      <c r="BR51" s="1834"/>
      <c r="BS51" s="1834"/>
      <c r="BT51" s="1834"/>
      <c r="BU51" s="1834"/>
      <c r="BV51" s="1834"/>
      <c r="BW51" s="357" t="s">
        <v>2649</v>
      </c>
      <c r="BX51" s="363"/>
    </row>
    <row r="52" spans="3:76" ht="5.25" customHeight="1">
      <c r="C52" s="377"/>
      <c r="D52" s="1770"/>
      <c r="E52" s="1770"/>
      <c r="F52" s="1770"/>
      <c r="G52" s="1770"/>
      <c r="H52" s="1770"/>
      <c r="I52" s="1770"/>
      <c r="J52" s="1771"/>
      <c r="K52" s="346"/>
      <c r="L52" s="346"/>
      <c r="M52" s="390"/>
      <c r="N52" s="390"/>
      <c r="O52" s="390"/>
      <c r="P52" s="390"/>
      <c r="Q52" s="390"/>
      <c r="R52" s="390"/>
      <c r="S52" s="407"/>
      <c r="T52" s="407"/>
      <c r="U52" s="407"/>
      <c r="V52" s="407"/>
      <c r="W52" s="407"/>
      <c r="X52" s="392"/>
      <c r="BC52" s="377"/>
      <c r="BD52" s="1770"/>
      <c r="BE52" s="1770"/>
      <c r="BF52" s="1770"/>
      <c r="BG52" s="1770"/>
      <c r="BH52" s="1770"/>
      <c r="BI52" s="1770"/>
      <c r="BJ52" s="1771"/>
      <c r="BK52" s="346"/>
      <c r="BL52" s="346"/>
      <c r="BM52" s="390"/>
      <c r="BN52" s="390"/>
      <c r="BO52" s="390"/>
      <c r="BP52" s="390"/>
      <c r="BQ52" s="390"/>
      <c r="BR52" s="390"/>
      <c r="BS52" s="407"/>
      <c r="BT52" s="407"/>
      <c r="BU52" s="407"/>
      <c r="BV52" s="407"/>
      <c r="BW52" s="407"/>
      <c r="BX52" s="392"/>
    </row>
    <row r="53" spans="3:76" ht="6" customHeight="1">
      <c r="C53" s="393"/>
      <c r="D53" s="361"/>
      <c r="E53" s="361"/>
      <c r="F53" s="361"/>
      <c r="G53" s="361"/>
      <c r="H53" s="361"/>
      <c r="I53" s="361"/>
      <c r="J53" s="361"/>
      <c r="K53" s="361"/>
      <c r="L53" s="361"/>
      <c r="M53" s="361"/>
      <c r="N53" s="361"/>
      <c r="O53" s="361"/>
      <c r="P53" s="361"/>
      <c r="Q53" s="361"/>
      <c r="R53" s="361"/>
      <c r="S53" s="393"/>
      <c r="T53" s="361"/>
      <c r="U53" s="348"/>
      <c r="V53" s="370"/>
      <c r="W53" s="370"/>
      <c r="X53" s="370"/>
      <c r="BC53" s="393"/>
      <c r="BD53" s="361"/>
      <c r="BE53" s="361"/>
      <c r="BF53" s="361"/>
      <c r="BG53" s="361"/>
      <c r="BH53" s="361"/>
      <c r="BI53" s="361"/>
      <c r="BJ53" s="361"/>
      <c r="BK53" s="361"/>
      <c r="BL53" s="361"/>
      <c r="BM53" s="361"/>
      <c r="BN53" s="361"/>
      <c r="BO53" s="361"/>
      <c r="BP53" s="361"/>
      <c r="BQ53" s="361"/>
      <c r="BR53" s="361"/>
      <c r="BS53" s="393"/>
      <c r="BT53" s="361"/>
      <c r="BU53" s="348"/>
      <c r="BV53" s="370"/>
      <c r="BW53" s="370"/>
      <c r="BX53" s="370"/>
    </row>
    <row r="54" spans="3:76" ht="13.5" customHeight="1">
      <c r="D54" s="346" t="s">
        <v>2684</v>
      </c>
      <c r="E54" s="346"/>
      <c r="F54" s="346"/>
      <c r="G54" s="346"/>
      <c r="H54" s="346"/>
      <c r="I54" s="346"/>
      <c r="J54" s="346"/>
      <c r="K54" s="346"/>
      <c r="L54" s="346"/>
      <c r="M54" s="346"/>
      <c r="N54" s="346"/>
      <c r="O54" s="346"/>
      <c r="P54" s="346"/>
      <c r="Q54" s="346"/>
      <c r="R54" s="346"/>
      <c r="T54" s="346"/>
      <c r="U54" s="348"/>
      <c r="V54" s="354"/>
      <c r="W54" s="354"/>
      <c r="X54" s="354"/>
      <c r="BD54" s="346" t="s">
        <v>2684</v>
      </c>
      <c r="BE54" s="346"/>
      <c r="BF54" s="346"/>
      <c r="BG54" s="346"/>
      <c r="BH54" s="346"/>
      <c r="BI54" s="346"/>
      <c r="BJ54" s="346"/>
      <c r="BK54" s="346"/>
      <c r="BL54" s="346"/>
      <c r="BM54" s="346"/>
      <c r="BN54" s="346"/>
      <c r="BO54" s="346"/>
      <c r="BP54" s="346"/>
      <c r="BQ54" s="346"/>
      <c r="BR54" s="346"/>
      <c r="BT54" s="346"/>
      <c r="BU54" s="348"/>
      <c r="BV54" s="354"/>
      <c r="BW54" s="354"/>
      <c r="BX54" s="354"/>
    </row>
    <row r="55" spans="3:76" ht="13.5" customHeight="1">
      <c r="T55" s="350"/>
      <c r="X55" s="394"/>
      <c r="BT55" s="350"/>
      <c r="BX55" s="394"/>
    </row>
  </sheetData>
  <sheetProtection algorithmName="SHA-512" hashValue="9Xzik9+3KMR0SDZsvTi51kD1+DsKjdGrsda0L3RFx5zUhNgoYKrBxmFMutOlK2W+/lwYri6mqjInYHiFc6iKfw==" saltValue="LHviAxDpFyMHtZKhhYzkdA==" spinCount="100000" sheet="1" formatCells="0" selectLockedCells="1"/>
  <mergeCells count="104">
    <mergeCell ref="BD39:BJ39"/>
    <mergeCell ref="BL39:BX39"/>
    <mergeCell ref="BD40:BJ52"/>
    <mergeCell ref="BO41:BW41"/>
    <mergeCell ref="BO43:BW43"/>
    <mergeCell ref="BO45:BW45"/>
    <mergeCell ref="BO47:BV47"/>
    <mergeCell ref="BO49:BV49"/>
    <mergeCell ref="BO51:BV51"/>
    <mergeCell ref="BD33:BJ33"/>
    <mergeCell ref="BM33:BP33"/>
    <mergeCell ref="BD34:BJ38"/>
    <mergeCell ref="BL34:BM34"/>
    <mergeCell ref="BN34:BX34"/>
    <mergeCell ref="BL36:BM36"/>
    <mergeCell ref="BN36:BX36"/>
    <mergeCell ref="BL38:BM38"/>
    <mergeCell ref="BN38:BX38"/>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N6:O6"/>
    <mergeCell ref="P6:X6"/>
    <mergeCell ref="N8:O8"/>
    <mergeCell ref="P8:X8"/>
    <mergeCell ref="R3:S3"/>
    <mergeCell ref="N20:O20"/>
    <mergeCell ref="P20:X20"/>
    <mergeCell ref="N22:O22"/>
    <mergeCell ref="P22:X22"/>
    <mergeCell ref="N10:O10"/>
    <mergeCell ref="P10:S10"/>
    <mergeCell ref="T10:X10"/>
    <mergeCell ref="P17:S17"/>
    <mergeCell ref="T17:X17"/>
    <mergeCell ref="N13:O13"/>
    <mergeCell ref="P13:X13"/>
    <mergeCell ref="N15:O15"/>
    <mergeCell ref="P15:X15"/>
    <mergeCell ref="N17:O17"/>
    <mergeCell ref="N24:O24"/>
    <mergeCell ref="P24:S24"/>
    <mergeCell ref="T24:X24"/>
    <mergeCell ref="C26:X26"/>
    <mergeCell ref="D28:E28"/>
    <mergeCell ref="K28:L28"/>
    <mergeCell ref="M28:O28"/>
    <mergeCell ref="P28:Q28"/>
    <mergeCell ref="R28:X28"/>
    <mergeCell ref="C29:X29"/>
    <mergeCell ref="C30:X30"/>
    <mergeCell ref="D31:J31"/>
    <mergeCell ref="D33:J33"/>
    <mergeCell ref="M33:P33"/>
    <mergeCell ref="L31:P31"/>
    <mergeCell ref="Q31:T31"/>
    <mergeCell ref="U31:X31"/>
    <mergeCell ref="D34:J38"/>
    <mergeCell ref="L34:M34"/>
    <mergeCell ref="N34:X34"/>
    <mergeCell ref="L36:M36"/>
    <mergeCell ref="N36:X36"/>
    <mergeCell ref="L38:M38"/>
    <mergeCell ref="N38:X38"/>
    <mergeCell ref="D39:J39"/>
    <mergeCell ref="L39:X39"/>
    <mergeCell ref="D40:J52"/>
    <mergeCell ref="O41:W41"/>
    <mergeCell ref="O43:W43"/>
    <mergeCell ref="O45:W45"/>
    <mergeCell ref="O47:V47"/>
    <mergeCell ref="O49:V49"/>
    <mergeCell ref="O51:V51"/>
  </mergeCells>
  <phoneticPr fontId="65"/>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B1:BZ39"/>
  <sheetViews>
    <sheetView showGridLines="0" showZeros="0" view="pageBreakPreview" zoomScaleNormal="100" zoomScaleSheetLayoutView="100" workbookViewId="0">
      <selection activeCell="R3" sqref="R3:S3"/>
    </sheetView>
  </sheetViews>
  <sheetFormatPr defaultRowHeight="13.2"/>
  <cols>
    <col min="1" max="1" width="2.109375" style="348" customWidth="1"/>
    <col min="2" max="2" width="2.332031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9" width="3.6640625" style="348" customWidth="1"/>
    <col min="10" max="10" width="4.6640625" style="348" customWidth="1"/>
    <col min="11" max="11" width="1.21875" style="348" customWidth="1"/>
    <col min="12" max="12" width="3.109375" style="348" customWidth="1"/>
    <col min="13" max="13" width="4.44140625" style="348" customWidth="1"/>
    <col min="14" max="14" width="3.6640625" style="348" customWidth="1"/>
    <col min="15" max="15" width="5.6640625" style="348" customWidth="1"/>
    <col min="16" max="16" width="3.6640625" style="348" customWidth="1"/>
    <col min="17" max="17" width="4.6640625" style="348" customWidth="1"/>
    <col min="18" max="20" width="3.6640625" style="348" customWidth="1"/>
    <col min="21" max="24" width="3.6640625" style="349" customWidth="1"/>
    <col min="25" max="25" width="2.21875" style="349" customWidth="1"/>
    <col min="26" max="27" width="2.109375" style="349" customWidth="1"/>
    <col min="28" max="28" width="7.21875" style="348" hidden="1" customWidth="1"/>
    <col min="29" max="51" width="0" style="348" hidden="1" customWidth="1"/>
    <col min="52" max="52" width="16.21875" style="348" customWidth="1"/>
    <col min="53" max="53" width="2.109375" style="348" customWidth="1"/>
    <col min="54" max="54" width="2.332031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1" width="3.6640625" style="348" customWidth="1"/>
    <col min="62" max="62" width="4.6640625" style="348" customWidth="1"/>
    <col min="63" max="63" width="1.21875" style="348" customWidth="1"/>
    <col min="64" max="64" width="3.109375" style="348" customWidth="1"/>
    <col min="65" max="65" width="4.44140625" style="348" customWidth="1"/>
    <col min="66" max="66" width="3.6640625" style="348" customWidth="1"/>
    <col min="67" max="67" width="5.6640625" style="348" customWidth="1"/>
    <col min="68" max="68" width="3.6640625" style="348" customWidth="1"/>
    <col min="69" max="69" width="4.6640625" style="348" customWidth="1"/>
    <col min="70" max="72" width="3.6640625" style="348" customWidth="1"/>
    <col min="73" max="76" width="3.6640625" style="349" customWidth="1"/>
    <col min="77" max="77" width="2.21875" style="349" customWidth="1"/>
    <col min="78" max="78" width="2.109375" style="349" customWidth="1"/>
    <col min="79" max="289" width="8.88671875" style="348"/>
    <col min="290" max="290" width="2.44140625" style="348" customWidth="1"/>
    <col min="291" max="291" width="2.33203125" style="348" customWidth="1"/>
    <col min="292" max="292" width="1.109375" style="348" customWidth="1"/>
    <col min="293" max="293" width="22.6640625" style="348" customWidth="1"/>
    <col min="294" max="294" width="1.21875" style="348" customWidth="1"/>
    <col min="295" max="296" width="11.77734375" style="348" customWidth="1"/>
    <col min="297" max="297" width="1.77734375" style="348" customWidth="1"/>
    <col min="298" max="298" width="6.88671875" style="348" customWidth="1"/>
    <col min="299" max="299" width="4.44140625" style="348" customWidth="1"/>
    <col min="300" max="300" width="3.6640625" style="348" customWidth="1"/>
    <col min="301" max="301" width="0.77734375" style="348" customWidth="1"/>
    <col min="302" max="302" width="3.33203125" style="348" customWidth="1"/>
    <col min="303" max="303" width="3.6640625" style="348" customWidth="1"/>
    <col min="304" max="304" width="3" style="348" customWidth="1"/>
    <col min="305" max="305" width="3.6640625" style="348" customWidth="1"/>
    <col min="306" max="306" width="3.109375" style="348" customWidth="1"/>
    <col min="307" max="307" width="1.88671875" style="348" customWidth="1"/>
    <col min="308" max="309" width="2.21875" style="348" customWidth="1"/>
    <col min="310" max="310" width="7.21875" style="348" customWidth="1"/>
    <col min="311" max="545" width="8.88671875" style="348"/>
    <col min="546" max="546" width="2.44140625" style="348" customWidth="1"/>
    <col min="547" max="547" width="2.33203125" style="348" customWidth="1"/>
    <col min="548" max="548" width="1.109375" style="348" customWidth="1"/>
    <col min="549" max="549" width="22.6640625" style="348" customWidth="1"/>
    <col min="550" max="550" width="1.21875" style="348" customWidth="1"/>
    <col min="551" max="552" width="11.77734375" style="348" customWidth="1"/>
    <col min="553" max="553" width="1.77734375" style="348" customWidth="1"/>
    <col min="554" max="554" width="6.88671875" style="348" customWidth="1"/>
    <col min="555" max="555" width="4.44140625" style="348" customWidth="1"/>
    <col min="556" max="556" width="3.6640625" style="348" customWidth="1"/>
    <col min="557" max="557" width="0.77734375" style="348" customWidth="1"/>
    <col min="558" max="558" width="3.33203125" style="348" customWidth="1"/>
    <col min="559" max="559" width="3.6640625" style="348" customWidth="1"/>
    <col min="560" max="560" width="3" style="348" customWidth="1"/>
    <col min="561" max="561" width="3.6640625" style="348" customWidth="1"/>
    <col min="562" max="562" width="3.109375" style="348" customWidth="1"/>
    <col min="563" max="563" width="1.88671875" style="348" customWidth="1"/>
    <col min="564" max="565" width="2.21875" style="348" customWidth="1"/>
    <col min="566" max="566" width="7.21875" style="348" customWidth="1"/>
    <col min="567" max="801" width="8.88671875" style="348"/>
    <col min="802" max="802" width="2.44140625" style="348" customWidth="1"/>
    <col min="803" max="803" width="2.33203125" style="348" customWidth="1"/>
    <col min="804" max="804" width="1.109375" style="348" customWidth="1"/>
    <col min="805" max="805" width="22.6640625" style="348" customWidth="1"/>
    <col min="806" max="806" width="1.21875" style="348" customWidth="1"/>
    <col min="807" max="808" width="11.77734375" style="348" customWidth="1"/>
    <col min="809" max="809" width="1.77734375" style="348" customWidth="1"/>
    <col min="810" max="810" width="6.88671875" style="348" customWidth="1"/>
    <col min="811" max="811" width="4.44140625" style="348" customWidth="1"/>
    <col min="812" max="812" width="3.6640625" style="348" customWidth="1"/>
    <col min="813" max="813" width="0.77734375" style="348" customWidth="1"/>
    <col min="814" max="814" width="3.33203125" style="348" customWidth="1"/>
    <col min="815" max="815" width="3.6640625" style="348" customWidth="1"/>
    <col min="816" max="816" width="3" style="348" customWidth="1"/>
    <col min="817" max="817" width="3.6640625" style="348" customWidth="1"/>
    <col min="818" max="818" width="3.109375" style="348" customWidth="1"/>
    <col min="819" max="819" width="1.88671875" style="348" customWidth="1"/>
    <col min="820" max="821" width="2.21875" style="348" customWidth="1"/>
    <col min="822" max="822" width="7.21875" style="348" customWidth="1"/>
    <col min="823" max="1057" width="8.88671875" style="348"/>
    <col min="1058" max="1058" width="2.44140625" style="348" customWidth="1"/>
    <col min="1059" max="1059" width="2.33203125" style="348" customWidth="1"/>
    <col min="1060" max="1060" width="1.109375" style="348" customWidth="1"/>
    <col min="1061" max="1061" width="22.6640625" style="348" customWidth="1"/>
    <col min="1062" max="1062" width="1.21875" style="348" customWidth="1"/>
    <col min="1063" max="1064" width="11.77734375" style="348" customWidth="1"/>
    <col min="1065" max="1065" width="1.77734375" style="348" customWidth="1"/>
    <col min="1066" max="1066" width="6.88671875" style="348" customWidth="1"/>
    <col min="1067" max="1067" width="4.44140625" style="348" customWidth="1"/>
    <col min="1068" max="1068" width="3.6640625" style="348" customWidth="1"/>
    <col min="1069" max="1069" width="0.77734375" style="348" customWidth="1"/>
    <col min="1070" max="1070" width="3.33203125" style="348" customWidth="1"/>
    <col min="1071" max="1071" width="3.6640625" style="348" customWidth="1"/>
    <col min="1072" max="1072" width="3" style="348" customWidth="1"/>
    <col min="1073" max="1073" width="3.6640625" style="348" customWidth="1"/>
    <col min="1074" max="1074" width="3.109375" style="348" customWidth="1"/>
    <col min="1075" max="1075" width="1.88671875" style="348" customWidth="1"/>
    <col min="1076" max="1077" width="2.21875" style="348" customWidth="1"/>
    <col min="1078" max="1078" width="7.21875" style="348" customWidth="1"/>
    <col min="1079" max="1313" width="8.88671875" style="348"/>
    <col min="1314" max="1314" width="2.44140625" style="348" customWidth="1"/>
    <col min="1315" max="1315" width="2.33203125" style="348" customWidth="1"/>
    <col min="1316" max="1316" width="1.109375" style="348" customWidth="1"/>
    <col min="1317" max="1317" width="22.6640625" style="348" customWidth="1"/>
    <col min="1318" max="1318" width="1.21875" style="348" customWidth="1"/>
    <col min="1319" max="1320" width="11.77734375" style="348" customWidth="1"/>
    <col min="1321" max="1321" width="1.77734375" style="348" customWidth="1"/>
    <col min="1322" max="1322" width="6.88671875" style="348" customWidth="1"/>
    <col min="1323" max="1323" width="4.44140625" style="348" customWidth="1"/>
    <col min="1324" max="1324" width="3.6640625" style="348" customWidth="1"/>
    <col min="1325" max="1325" width="0.77734375" style="348" customWidth="1"/>
    <col min="1326" max="1326" width="3.33203125" style="348" customWidth="1"/>
    <col min="1327" max="1327" width="3.6640625" style="348" customWidth="1"/>
    <col min="1328" max="1328" width="3" style="348" customWidth="1"/>
    <col min="1329" max="1329" width="3.6640625" style="348" customWidth="1"/>
    <col min="1330" max="1330" width="3.109375" style="348" customWidth="1"/>
    <col min="1331" max="1331" width="1.88671875" style="348" customWidth="1"/>
    <col min="1332" max="1333" width="2.21875" style="348" customWidth="1"/>
    <col min="1334" max="1334" width="7.21875" style="348" customWidth="1"/>
    <col min="1335" max="1569" width="8.88671875" style="348"/>
    <col min="1570" max="1570" width="2.44140625" style="348" customWidth="1"/>
    <col min="1571" max="1571" width="2.33203125" style="348" customWidth="1"/>
    <col min="1572" max="1572" width="1.109375" style="348" customWidth="1"/>
    <col min="1573" max="1573" width="22.6640625" style="348" customWidth="1"/>
    <col min="1574" max="1574" width="1.21875" style="348" customWidth="1"/>
    <col min="1575" max="1576" width="11.77734375" style="348" customWidth="1"/>
    <col min="1577" max="1577" width="1.77734375" style="348" customWidth="1"/>
    <col min="1578" max="1578" width="6.88671875" style="348" customWidth="1"/>
    <col min="1579" max="1579" width="4.44140625" style="348" customWidth="1"/>
    <col min="1580" max="1580" width="3.6640625" style="348" customWidth="1"/>
    <col min="1581" max="1581" width="0.77734375" style="348" customWidth="1"/>
    <col min="1582" max="1582" width="3.33203125" style="348" customWidth="1"/>
    <col min="1583" max="1583" width="3.6640625" style="348" customWidth="1"/>
    <col min="1584" max="1584" width="3" style="348" customWidth="1"/>
    <col min="1585" max="1585" width="3.6640625" style="348" customWidth="1"/>
    <col min="1586" max="1586" width="3.109375" style="348" customWidth="1"/>
    <col min="1587" max="1587" width="1.88671875" style="348" customWidth="1"/>
    <col min="1588" max="1589" width="2.21875" style="348" customWidth="1"/>
    <col min="1590" max="1590" width="7.21875" style="348" customWidth="1"/>
    <col min="1591" max="1825" width="8.88671875" style="348"/>
    <col min="1826" max="1826" width="2.44140625" style="348" customWidth="1"/>
    <col min="1827" max="1827" width="2.33203125" style="348" customWidth="1"/>
    <col min="1828" max="1828" width="1.109375" style="348" customWidth="1"/>
    <col min="1829" max="1829" width="22.6640625" style="348" customWidth="1"/>
    <col min="1830" max="1830" width="1.21875" style="348" customWidth="1"/>
    <col min="1831" max="1832" width="11.77734375" style="348" customWidth="1"/>
    <col min="1833" max="1833" width="1.77734375" style="348" customWidth="1"/>
    <col min="1834" max="1834" width="6.88671875" style="348" customWidth="1"/>
    <col min="1835" max="1835" width="4.44140625" style="348" customWidth="1"/>
    <col min="1836" max="1836" width="3.6640625" style="348" customWidth="1"/>
    <col min="1837" max="1837" width="0.77734375" style="348" customWidth="1"/>
    <col min="1838" max="1838" width="3.33203125" style="348" customWidth="1"/>
    <col min="1839" max="1839" width="3.6640625" style="348" customWidth="1"/>
    <col min="1840" max="1840" width="3" style="348" customWidth="1"/>
    <col min="1841" max="1841" width="3.6640625" style="348" customWidth="1"/>
    <col min="1842" max="1842" width="3.109375" style="348" customWidth="1"/>
    <col min="1843" max="1843" width="1.88671875" style="348" customWidth="1"/>
    <col min="1844" max="1845" width="2.21875" style="348" customWidth="1"/>
    <col min="1846" max="1846" width="7.21875" style="348" customWidth="1"/>
    <col min="1847" max="2081" width="8.88671875" style="348"/>
    <col min="2082" max="2082" width="2.44140625" style="348" customWidth="1"/>
    <col min="2083" max="2083" width="2.33203125" style="348" customWidth="1"/>
    <col min="2084" max="2084" width="1.109375" style="348" customWidth="1"/>
    <col min="2085" max="2085" width="22.6640625" style="348" customWidth="1"/>
    <col min="2086" max="2086" width="1.21875" style="348" customWidth="1"/>
    <col min="2087" max="2088" width="11.77734375" style="348" customWidth="1"/>
    <col min="2089" max="2089" width="1.77734375" style="348" customWidth="1"/>
    <col min="2090" max="2090" width="6.88671875" style="348" customWidth="1"/>
    <col min="2091" max="2091" width="4.44140625" style="348" customWidth="1"/>
    <col min="2092" max="2092" width="3.6640625" style="348" customWidth="1"/>
    <col min="2093" max="2093" width="0.77734375" style="348" customWidth="1"/>
    <col min="2094" max="2094" width="3.33203125" style="348" customWidth="1"/>
    <col min="2095" max="2095" width="3.6640625" style="348" customWidth="1"/>
    <col min="2096" max="2096" width="3" style="348" customWidth="1"/>
    <col min="2097" max="2097" width="3.6640625" style="348" customWidth="1"/>
    <col min="2098" max="2098" width="3.109375" style="348" customWidth="1"/>
    <col min="2099" max="2099" width="1.88671875" style="348" customWidth="1"/>
    <col min="2100" max="2101" width="2.21875" style="348" customWidth="1"/>
    <col min="2102" max="2102" width="7.21875" style="348" customWidth="1"/>
    <col min="2103" max="2337" width="8.88671875" style="348"/>
    <col min="2338" max="2338" width="2.44140625" style="348" customWidth="1"/>
    <col min="2339" max="2339" width="2.33203125" style="348" customWidth="1"/>
    <col min="2340" max="2340" width="1.109375" style="348" customWidth="1"/>
    <col min="2341" max="2341" width="22.6640625" style="348" customWidth="1"/>
    <col min="2342" max="2342" width="1.21875" style="348" customWidth="1"/>
    <col min="2343" max="2344" width="11.77734375" style="348" customWidth="1"/>
    <col min="2345" max="2345" width="1.77734375" style="348" customWidth="1"/>
    <col min="2346" max="2346" width="6.88671875" style="348" customWidth="1"/>
    <col min="2347" max="2347" width="4.44140625" style="348" customWidth="1"/>
    <col min="2348" max="2348" width="3.6640625" style="348" customWidth="1"/>
    <col min="2349" max="2349" width="0.77734375" style="348" customWidth="1"/>
    <col min="2350" max="2350" width="3.33203125" style="348" customWidth="1"/>
    <col min="2351" max="2351" width="3.6640625" style="348" customWidth="1"/>
    <col min="2352" max="2352" width="3" style="348" customWidth="1"/>
    <col min="2353" max="2353" width="3.6640625" style="348" customWidth="1"/>
    <col min="2354" max="2354" width="3.109375" style="348" customWidth="1"/>
    <col min="2355" max="2355" width="1.88671875" style="348" customWidth="1"/>
    <col min="2356" max="2357" width="2.21875" style="348" customWidth="1"/>
    <col min="2358" max="2358" width="7.21875" style="348" customWidth="1"/>
    <col min="2359" max="2593" width="8.88671875" style="348"/>
    <col min="2594" max="2594" width="2.44140625" style="348" customWidth="1"/>
    <col min="2595" max="2595" width="2.33203125" style="348" customWidth="1"/>
    <col min="2596" max="2596" width="1.109375" style="348" customWidth="1"/>
    <col min="2597" max="2597" width="22.6640625" style="348" customWidth="1"/>
    <col min="2598" max="2598" width="1.21875" style="348" customWidth="1"/>
    <col min="2599" max="2600" width="11.77734375" style="348" customWidth="1"/>
    <col min="2601" max="2601" width="1.77734375" style="348" customWidth="1"/>
    <col min="2602" max="2602" width="6.88671875" style="348" customWidth="1"/>
    <col min="2603" max="2603" width="4.44140625" style="348" customWidth="1"/>
    <col min="2604" max="2604" width="3.6640625" style="348" customWidth="1"/>
    <col min="2605" max="2605" width="0.77734375" style="348" customWidth="1"/>
    <col min="2606" max="2606" width="3.33203125" style="348" customWidth="1"/>
    <col min="2607" max="2607" width="3.6640625" style="348" customWidth="1"/>
    <col min="2608" max="2608" width="3" style="348" customWidth="1"/>
    <col min="2609" max="2609" width="3.6640625" style="348" customWidth="1"/>
    <col min="2610" max="2610" width="3.109375" style="348" customWidth="1"/>
    <col min="2611" max="2611" width="1.88671875" style="348" customWidth="1"/>
    <col min="2612" max="2613" width="2.21875" style="348" customWidth="1"/>
    <col min="2614" max="2614" width="7.21875" style="348" customWidth="1"/>
    <col min="2615" max="2849" width="8.88671875" style="348"/>
    <col min="2850" max="2850" width="2.44140625" style="348" customWidth="1"/>
    <col min="2851" max="2851" width="2.33203125" style="348" customWidth="1"/>
    <col min="2852" max="2852" width="1.109375" style="348" customWidth="1"/>
    <col min="2853" max="2853" width="22.6640625" style="348" customWidth="1"/>
    <col min="2854" max="2854" width="1.21875" style="348" customWidth="1"/>
    <col min="2855" max="2856" width="11.77734375" style="348" customWidth="1"/>
    <col min="2857" max="2857" width="1.77734375" style="348" customWidth="1"/>
    <col min="2858" max="2858" width="6.88671875" style="348" customWidth="1"/>
    <col min="2859" max="2859" width="4.44140625" style="348" customWidth="1"/>
    <col min="2860" max="2860" width="3.6640625" style="348" customWidth="1"/>
    <col min="2861" max="2861" width="0.77734375" style="348" customWidth="1"/>
    <col min="2862" max="2862" width="3.33203125" style="348" customWidth="1"/>
    <col min="2863" max="2863" width="3.6640625" style="348" customWidth="1"/>
    <col min="2864" max="2864" width="3" style="348" customWidth="1"/>
    <col min="2865" max="2865" width="3.6640625" style="348" customWidth="1"/>
    <col min="2866" max="2866" width="3.109375" style="348" customWidth="1"/>
    <col min="2867" max="2867" width="1.88671875" style="348" customWidth="1"/>
    <col min="2868" max="2869" width="2.21875" style="348" customWidth="1"/>
    <col min="2870" max="2870" width="7.21875" style="348" customWidth="1"/>
    <col min="2871" max="3105" width="8.88671875" style="348"/>
    <col min="3106" max="3106" width="2.44140625" style="348" customWidth="1"/>
    <col min="3107" max="3107" width="2.33203125" style="348" customWidth="1"/>
    <col min="3108" max="3108" width="1.109375" style="348" customWidth="1"/>
    <col min="3109" max="3109" width="22.6640625" style="348" customWidth="1"/>
    <col min="3110" max="3110" width="1.21875" style="348" customWidth="1"/>
    <col min="3111" max="3112" width="11.77734375" style="348" customWidth="1"/>
    <col min="3113" max="3113" width="1.77734375" style="348" customWidth="1"/>
    <col min="3114" max="3114" width="6.88671875" style="348" customWidth="1"/>
    <col min="3115" max="3115" width="4.44140625" style="348" customWidth="1"/>
    <col min="3116" max="3116" width="3.6640625" style="348" customWidth="1"/>
    <col min="3117" max="3117" width="0.77734375" style="348" customWidth="1"/>
    <col min="3118" max="3118" width="3.33203125" style="348" customWidth="1"/>
    <col min="3119" max="3119" width="3.6640625" style="348" customWidth="1"/>
    <col min="3120" max="3120" width="3" style="348" customWidth="1"/>
    <col min="3121" max="3121" width="3.6640625" style="348" customWidth="1"/>
    <col min="3122" max="3122" width="3.109375" style="348" customWidth="1"/>
    <col min="3123" max="3123" width="1.88671875" style="348" customWidth="1"/>
    <col min="3124" max="3125" width="2.21875" style="348" customWidth="1"/>
    <col min="3126" max="3126" width="7.21875" style="348" customWidth="1"/>
    <col min="3127" max="3361" width="8.88671875" style="348"/>
    <col min="3362" max="3362" width="2.44140625" style="348" customWidth="1"/>
    <col min="3363" max="3363" width="2.33203125" style="348" customWidth="1"/>
    <col min="3364" max="3364" width="1.109375" style="348" customWidth="1"/>
    <col min="3365" max="3365" width="22.6640625" style="348" customWidth="1"/>
    <col min="3366" max="3366" width="1.21875" style="348" customWidth="1"/>
    <col min="3367" max="3368" width="11.77734375" style="348" customWidth="1"/>
    <col min="3369" max="3369" width="1.77734375" style="348" customWidth="1"/>
    <col min="3370" max="3370" width="6.88671875" style="348" customWidth="1"/>
    <col min="3371" max="3371" width="4.44140625" style="348" customWidth="1"/>
    <col min="3372" max="3372" width="3.6640625" style="348" customWidth="1"/>
    <col min="3373" max="3373" width="0.77734375" style="348" customWidth="1"/>
    <col min="3374" max="3374" width="3.33203125" style="348" customWidth="1"/>
    <col min="3375" max="3375" width="3.6640625" style="348" customWidth="1"/>
    <col min="3376" max="3376" width="3" style="348" customWidth="1"/>
    <col min="3377" max="3377" width="3.6640625" style="348" customWidth="1"/>
    <col min="3378" max="3378" width="3.109375" style="348" customWidth="1"/>
    <col min="3379" max="3379" width="1.88671875" style="348" customWidth="1"/>
    <col min="3380" max="3381" width="2.21875" style="348" customWidth="1"/>
    <col min="3382" max="3382" width="7.21875" style="348" customWidth="1"/>
    <col min="3383" max="3617" width="8.88671875" style="348"/>
    <col min="3618" max="3618" width="2.44140625" style="348" customWidth="1"/>
    <col min="3619" max="3619" width="2.33203125" style="348" customWidth="1"/>
    <col min="3620" max="3620" width="1.109375" style="348" customWidth="1"/>
    <col min="3621" max="3621" width="22.6640625" style="348" customWidth="1"/>
    <col min="3622" max="3622" width="1.21875" style="348" customWidth="1"/>
    <col min="3623" max="3624" width="11.77734375" style="348" customWidth="1"/>
    <col min="3625" max="3625" width="1.77734375" style="348" customWidth="1"/>
    <col min="3626" max="3626" width="6.88671875" style="348" customWidth="1"/>
    <col min="3627" max="3627" width="4.44140625" style="348" customWidth="1"/>
    <col min="3628" max="3628" width="3.6640625" style="348" customWidth="1"/>
    <col min="3629" max="3629" width="0.77734375" style="348" customWidth="1"/>
    <col min="3630" max="3630" width="3.33203125" style="348" customWidth="1"/>
    <col min="3631" max="3631" width="3.6640625" style="348" customWidth="1"/>
    <col min="3632" max="3632" width="3" style="348" customWidth="1"/>
    <col min="3633" max="3633" width="3.6640625" style="348" customWidth="1"/>
    <col min="3634" max="3634" width="3.109375" style="348" customWidth="1"/>
    <col min="3635" max="3635" width="1.88671875" style="348" customWidth="1"/>
    <col min="3636" max="3637" width="2.21875" style="348" customWidth="1"/>
    <col min="3638" max="3638" width="7.21875" style="348" customWidth="1"/>
    <col min="3639" max="3873" width="8.88671875" style="348"/>
    <col min="3874" max="3874" width="2.44140625" style="348" customWidth="1"/>
    <col min="3875" max="3875" width="2.33203125" style="348" customWidth="1"/>
    <col min="3876" max="3876" width="1.109375" style="348" customWidth="1"/>
    <col min="3877" max="3877" width="22.6640625" style="348" customWidth="1"/>
    <col min="3878" max="3878" width="1.21875" style="348" customWidth="1"/>
    <col min="3879" max="3880" width="11.77734375" style="348" customWidth="1"/>
    <col min="3881" max="3881" width="1.77734375" style="348" customWidth="1"/>
    <col min="3882" max="3882" width="6.88671875" style="348" customWidth="1"/>
    <col min="3883" max="3883" width="4.44140625" style="348" customWidth="1"/>
    <col min="3884" max="3884" width="3.6640625" style="348" customWidth="1"/>
    <col min="3885" max="3885" width="0.77734375" style="348" customWidth="1"/>
    <col min="3886" max="3886" width="3.33203125" style="348" customWidth="1"/>
    <col min="3887" max="3887" width="3.6640625" style="348" customWidth="1"/>
    <col min="3888" max="3888" width="3" style="348" customWidth="1"/>
    <col min="3889" max="3889" width="3.6640625" style="348" customWidth="1"/>
    <col min="3890" max="3890" width="3.109375" style="348" customWidth="1"/>
    <col min="3891" max="3891" width="1.88671875" style="348" customWidth="1"/>
    <col min="3892" max="3893" width="2.21875" style="348" customWidth="1"/>
    <col min="3894" max="3894" width="7.21875" style="348" customWidth="1"/>
    <col min="3895" max="4129" width="8.88671875" style="348"/>
    <col min="4130" max="4130" width="2.44140625" style="348" customWidth="1"/>
    <col min="4131" max="4131" width="2.33203125" style="348" customWidth="1"/>
    <col min="4132" max="4132" width="1.109375" style="348" customWidth="1"/>
    <col min="4133" max="4133" width="22.6640625" style="348" customWidth="1"/>
    <col min="4134" max="4134" width="1.21875" style="348" customWidth="1"/>
    <col min="4135" max="4136" width="11.77734375" style="348" customWidth="1"/>
    <col min="4137" max="4137" width="1.77734375" style="348" customWidth="1"/>
    <col min="4138" max="4138" width="6.88671875" style="348" customWidth="1"/>
    <col min="4139" max="4139" width="4.44140625" style="348" customWidth="1"/>
    <col min="4140" max="4140" width="3.6640625" style="348" customWidth="1"/>
    <col min="4141" max="4141" width="0.77734375" style="348" customWidth="1"/>
    <col min="4142" max="4142" width="3.33203125" style="348" customWidth="1"/>
    <col min="4143" max="4143" width="3.6640625" style="348" customWidth="1"/>
    <col min="4144" max="4144" width="3" style="348" customWidth="1"/>
    <col min="4145" max="4145" width="3.6640625" style="348" customWidth="1"/>
    <col min="4146" max="4146" width="3.109375" style="348" customWidth="1"/>
    <col min="4147" max="4147" width="1.88671875" style="348" customWidth="1"/>
    <col min="4148" max="4149" width="2.21875" style="348" customWidth="1"/>
    <col min="4150" max="4150" width="7.21875" style="348" customWidth="1"/>
    <col min="4151" max="4385" width="8.88671875" style="348"/>
    <col min="4386" max="4386" width="2.44140625" style="348" customWidth="1"/>
    <col min="4387" max="4387" width="2.33203125" style="348" customWidth="1"/>
    <col min="4388" max="4388" width="1.109375" style="348" customWidth="1"/>
    <col min="4389" max="4389" width="22.6640625" style="348" customWidth="1"/>
    <col min="4390" max="4390" width="1.21875" style="348" customWidth="1"/>
    <col min="4391" max="4392" width="11.77734375" style="348" customWidth="1"/>
    <col min="4393" max="4393" width="1.77734375" style="348" customWidth="1"/>
    <col min="4394" max="4394" width="6.88671875" style="348" customWidth="1"/>
    <col min="4395" max="4395" width="4.44140625" style="348" customWidth="1"/>
    <col min="4396" max="4396" width="3.6640625" style="348" customWidth="1"/>
    <col min="4397" max="4397" width="0.77734375" style="348" customWidth="1"/>
    <col min="4398" max="4398" width="3.33203125" style="348" customWidth="1"/>
    <col min="4399" max="4399" width="3.6640625" style="348" customWidth="1"/>
    <col min="4400" max="4400" width="3" style="348" customWidth="1"/>
    <col min="4401" max="4401" width="3.6640625" style="348" customWidth="1"/>
    <col min="4402" max="4402" width="3.109375" style="348" customWidth="1"/>
    <col min="4403" max="4403" width="1.88671875" style="348" customWidth="1"/>
    <col min="4404" max="4405" width="2.21875" style="348" customWidth="1"/>
    <col min="4406" max="4406" width="7.21875" style="348" customWidth="1"/>
    <col min="4407" max="4641" width="8.88671875" style="348"/>
    <col min="4642" max="4642" width="2.44140625" style="348" customWidth="1"/>
    <col min="4643" max="4643" width="2.33203125" style="348" customWidth="1"/>
    <col min="4644" max="4644" width="1.109375" style="348" customWidth="1"/>
    <col min="4645" max="4645" width="22.6640625" style="348" customWidth="1"/>
    <col min="4646" max="4646" width="1.21875" style="348" customWidth="1"/>
    <col min="4647" max="4648" width="11.77734375" style="348" customWidth="1"/>
    <col min="4649" max="4649" width="1.77734375" style="348" customWidth="1"/>
    <col min="4650" max="4650" width="6.88671875" style="348" customWidth="1"/>
    <col min="4651" max="4651" width="4.44140625" style="348" customWidth="1"/>
    <col min="4652" max="4652" width="3.6640625" style="348" customWidth="1"/>
    <col min="4653" max="4653" width="0.77734375" style="348" customWidth="1"/>
    <col min="4654" max="4654" width="3.33203125" style="348" customWidth="1"/>
    <col min="4655" max="4655" width="3.6640625" style="348" customWidth="1"/>
    <col min="4656" max="4656" width="3" style="348" customWidth="1"/>
    <col min="4657" max="4657" width="3.6640625" style="348" customWidth="1"/>
    <col min="4658" max="4658" width="3.109375" style="348" customWidth="1"/>
    <col min="4659" max="4659" width="1.88671875" style="348" customWidth="1"/>
    <col min="4660" max="4661" width="2.21875" style="348" customWidth="1"/>
    <col min="4662" max="4662" width="7.21875" style="348" customWidth="1"/>
    <col min="4663" max="4897" width="8.88671875" style="348"/>
    <col min="4898" max="4898" width="2.44140625" style="348" customWidth="1"/>
    <col min="4899" max="4899" width="2.33203125" style="348" customWidth="1"/>
    <col min="4900" max="4900" width="1.109375" style="348" customWidth="1"/>
    <col min="4901" max="4901" width="22.6640625" style="348" customWidth="1"/>
    <col min="4902" max="4902" width="1.21875" style="348" customWidth="1"/>
    <col min="4903" max="4904" width="11.77734375" style="348" customWidth="1"/>
    <col min="4905" max="4905" width="1.77734375" style="348" customWidth="1"/>
    <col min="4906" max="4906" width="6.88671875" style="348" customWidth="1"/>
    <col min="4907" max="4907" width="4.44140625" style="348" customWidth="1"/>
    <col min="4908" max="4908" width="3.6640625" style="348" customWidth="1"/>
    <col min="4909" max="4909" width="0.77734375" style="348" customWidth="1"/>
    <col min="4910" max="4910" width="3.33203125" style="348" customWidth="1"/>
    <col min="4911" max="4911" width="3.6640625" style="348" customWidth="1"/>
    <col min="4912" max="4912" width="3" style="348" customWidth="1"/>
    <col min="4913" max="4913" width="3.6640625" style="348" customWidth="1"/>
    <col min="4914" max="4914" width="3.109375" style="348" customWidth="1"/>
    <col min="4915" max="4915" width="1.88671875" style="348" customWidth="1"/>
    <col min="4916" max="4917" width="2.21875" style="348" customWidth="1"/>
    <col min="4918" max="4918" width="7.21875" style="348" customWidth="1"/>
    <col min="4919" max="5153" width="8.88671875" style="348"/>
    <col min="5154" max="5154" width="2.44140625" style="348" customWidth="1"/>
    <col min="5155" max="5155" width="2.33203125" style="348" customWidth="1"/>
    <col min="5156" max="5156" width="1.109375" style="348" customWidth="1"/>
    <col min="5157" max="5157" width="22.6640625" style="348" customWidth="1"/>
    <col min="5158" max="5158" width="1.21875" style="348" customWidth="1"/>
    <col min="5159" max="5160" width="11.77734375" style="348" customWidth="1"/>
    <col min="5161" max="5161" width="1.77734375" style="348" customWidth="1"/>
    <col min="5162" max="5162" width="6.88671875" style="348" customWidth="1"/>
    <col min="5163" max="5163" width="4.44140625" style="348" customWidth="1"/>
    <col min="5164" max="5164" width="3.6640625" style="348" customWidth="1"/>
    <col min="5165" max="5165" width="0.77734375" style="348" customWidth="1"/>
    <col min="5166" max="5166" width="3.33203125" style="348" customWidth="1"/>
    <col min="5167" max="5167" width="3.6640625" style="348" customWidth="1"/>
    <col min="5168" max="5168" width="3" style="348" customWidth="1"/>
    <col min="5169" max="5169" width="3.6640625" style="348" customWidth="1"/>
    <col min="5170" max="5170" width="3.109375" style="348" customWidth="1"/>
    <col min="5171" max="5171" width="1.88671875" style="348" customWidth="1"/>
    <col min="5172" max="5173" width="2.21875" style="348" customWidth="1"/>
    <col min="5174" max="5174" width="7.21875" style="348" customWidth="1"/>
    <col min="5175" max="5409" width="8.88671875" style="348"/>
    <col min="5410" max="5410" width="2.44140625" style="348" customWidth="1"/>
    <col min="5411" max="5411" width="2.33203125" style="348" customWidth="1"/>
    <col min="5412" max="5412" width="1.109375" style="348" customWidth="1"/>
    <col min="5413" max="5413" width="22.6640625" style="348" customWidth="1"/>
    <col min="5414" max="5414" width="1.21875" style="348" customWidth="1"/>
    <col min="5415" max="5416" width="11.77734375" style="348" customWidth="1"/>
    <col min="5417" max="5417" width="1.77734375" style="348" customWidth="1"/>
    <col min="5418" max="5418" width="6.88671875" style="348" customWidth="1"/>
    <col min="5419" max="5419" width="4.44140625" style="348" customWidth="1"/>
    <col min="5420" max="5420" width="3.6640625" style="348" customWidth="1"/>
    <col min="5421" max="5421" width="0.77734375" style="348" customWidth="1"/>
    <col min="5422" max="5422" width="3.33203125" style="348" customWidth="1"/>
    <col min="5423" max="5423" width="3.6640625" style="348" customWidth="1"/>
    <col min="5424" max="5424" width="3" style="348" customWidth="1"/>
    <col min="5425" max="5425" width="3.6640625" style="348" customWidth="1"/>
    <col min="5426" max="5426" width="3.109375" style="348" customWidth="1"/>
    <col min="5427" max="5427" width="1.88671875" style="348" customWidth="1"/>
    <col min="5428" max="5429" width="2.21875" style="348" customWidth="1"/>
    <col min="5430" max="5430" width="7.21875" style="348" customWidth="1"/>
    <col min="5431" max="5665" width="8.88671875" style="348"/>
    <col min="5666" max="5666" width="2.44140625" style="348" customWidth="1"/>
    <col min="5667" max="5667" width="2.33203125" style="348" customWidth="1"/>
    <col min="5668" max="5668" width="1.109375" style="348" customWidth="1"/>
    <col min="5669" max="5669" width="22.6640625" style="348" customWidth="1"/>
    <col min="5670" max="5670" width="1.21875" style="348" customWidth="1"/>
    <col min="5671" max="5672" width="11.77734375" style="348" customWidth="1"/>
    <col min="5673" max="5673" width="1.77734375" style="348" customWidth="1"/>
    <col min="5674" max="5674" width="6.88671875" style="348" customWidth="1"/>
    <col min="5675" max="5675" width="4.44140625" style="348" customWidth="1"/>
    <col min="5676" max="5676" width="3.6640625" style="348" customWidth="1"/>
    <col min="5677" max="5677" width="0.77734375" style="348" customWidth="1"/>
    <col min="5678" max="5678" width="3.33203125" style="348" customWidth="1"/>
    <col min="5679" max="5679" width="3.6640625" style="348" customWidth="1"/>
    <col min="5680" max="5680" width="3" style="348" customWidth="1"/>
    <col min="5681" max="5681" width="3.6640625" style="348" customWidth="1"/>
    <col min="5682" max="5682" width="3.109375" style="348" customWidth="1"/>
    <col min="5683" max="5683" width="1.88671875" style="348" customWidth="1"/>
    <col min="5684" max="5685" width="2.21875" style="348" customWidth="1"/>
    <col min="5686" max="5686" width="7.21875" style="348" customWidth="1"/>
    <col min="5687" max="5921" width="8.88671875" style="348"/>
    <col min="5922" max="5922" width="2.44140625" style="348" customWidth="1"/>
    <col min="5923" max="5923" width="2.33203125" style="348" customWidth="1"/>
    <col min="5924" max="5924" width="1.109375" style="348" customWidth="1"/>
    <col min="5925" max="5925" width="22.6640625" style="348" customWidth="1"/>
    <col min="5926" max="5926" width="1.21875" style="348" customWidth="1"/>
    <col min="5927" max="5928" width="11.77734375" style="348" customWidth="1"/>
    <col min="5929" max="5929" width="1.77734375" style="348" customWidth="1"/>
    <col min="5930" max="5930" width="6.88671875" style="348" customWidth="1"/>
    <col min="5931" max="5931" width="4.44140625" style="348" customWidth="1"/>
    <col min="5932" max="5932" width="3.6640625" style="348" customWidth="1"/>
    <col min="5933" max="5933" width="0.77734375" style="348" customWidth="1"/>
    <col min="5934" max="5934" width="3.33203125" style="348" customWidth="1"/>
    <col min="5935" max="5935" width="3.6640625" style="348" customWidth="1"/>
    <col min="5936" max="5936" width="3" style="348" customWidth="1"/>
    <col min="5937" max="5937" width="3.6640625" style="348" customWidth="1"/>
    <col min="5938" max="5938" width="3.109375" style="348" customWidth="1"/>
    <col min="5939" max="5939" width="1.88671875" style="348" customWidth="1"/>
    <col min="5940" max="5941" width="2.21875" style="348" customWidth="1"/>
    <col min="5942" max="5942" width="7.21875" style="348" customWidth="1"/>
    <col min="5943" max="6177" width="8.88671875" style="348"/>
    <col min="6178" max="6178" width="2.44140625" style="348" customWidth="1"/>
    <col min="6179" max="6179" width="2.33203125" style="348" customWidth="1"/>
    <col min="6180" max="6180" width="1.109375" style="348" customWidth="1"/>
    <col min="6181" max="6181" width="22.6640625" style="348" customWidth="1"/>
    <col min="6182" max="6182" width="1.21875" style="348" customWidth="1"/>
    <col min="6183" max="6184" width="11.77734375" style="348" customWidth="1"/>
    <col min="6185" max="6185" width="1.77734375" style="348" customWidth="1"/>
    <col min="6186" max="6186" width="6.88671875" style="348" customWidth="1"/>
    <col min="6187" max="6187" width="4.44140625" style="348" customWidth="1"/>
    <col min="6188" max="6188" width="3.6640625" style="348" customWidth="1"/>
    <col min="6189" max="6189" width="0.77734375" style="348" customWidth="1"/>
    <col min="6190" max="6190" width="3.33203125" style="348" customWidth="1"/>
    <col min="6191" max="6191" width="3.6640625" style="348" customWidth="1"/>
    <col min="6192" max="6192" width="3" style="348" customWidth="1"/>
    <col min="6193" max="6193" width="3.6640625" style="348" customWidth="1"/>
    <col min="6194" max="6194" width="3.109375" style="348" customWidth="1"/>
    <col min="6195" max="6195" width="1.88671875" style="348" customWidth="1"/>
    <col min="6196" max="6197" width="2.21875" style="348" customWidth="1"/>
    <col min="6198" max="6198" width="7.21875" style="348" customWidth="1"/>
    <col min="6199" max="6433" width="8.88671875" style="348"/>
    <col min="6434" max="6434" width="2.44140625" style="348" customWidth="1"/>
    <col min="6435" max="6435" width="2.33203125" style="348" customWidth="1"/>
    <col min="6436" max="6436" width="1.109375" style="348" customWidth="1"/>
    <col min="6437" max="6437" width="22.6640625" style="348" customWidth="1"/>
    <col min="6438" max="6438" width="1.21875" style="348" customWidth="1"/>
    <col min="6439" max="6440" width="11.77734375" style="348" customWidth="1"/>
    <col min="6441" max="6441" width="1.77734375" style="348" customWidth="1"/>
    <col min="6442" max="6442" width="6.88671875" style="348" customWidth="1"/>
    <col min="6443" max="6443" width="4.44140625" style="348" customWidth="1"/>
    <col min="6444" max="6444" width="3.6640625" style="348" customWidth="1"/>
    <col min="6445" max="6445" width="0.77734375" style="348" customWidth="1"/>
    <col min="6446" max="6446" width="3.33203125" style="348" customWidth="1"/>
    <col min="6447" max="6447" width="3.6640625" style="348" customWidth="1"/>
    <col min="6448" max="6448" width="3" style="348" customWidth="1"/>
    <col min="6449" max="6449" width="3.6640625" style="348" customWidth="1"/>
    <col min="6450" max="6450" width="3.109375" style="348" customWidth="1"/>
    <col min="6451" max="6451" width="1.88671875" style="348" customWidth="1"/>
    <col min="6452" max="6453" width="2.21875" style="348" customWidth="1"/>
    <col min="6454" max="6454" width="7.21875" style="348" customWidth="1"/>
    <col min="6455" max="6689" width="8.88671875" style="348"/>
    <col min="6690" max="6690" width="2.44140625" style="348" customWidth="1"/>
    <col min="6691" max="6691" width="2.33203125" style="348" customWidth="1"/>
    <col min="6692" max="6692" width="1.109375" style="348" customWidth="1"/>
    <col min="6693" max="6693" width="22.6640625" style="348" customWidth="1"/>
    <col min="6694" max="6694" width="1.21875" style="348" customWidth="1"/>
    <col min="6695" max="6696" width="11.77734375" style="348" customWidth="1"/>
    <col min="6697" max="6697" width="1.77734375" style="348" customWidth="1"/>
    <col min="6698" max="6698" width="6.88671875" style="348" customWidth="1"/>
    <col min="6699" max="6699" width="4.44140625" style="348" customWidth="1"/>
    <col min="6700" max="6700" width="3.6640625" style="348" customWidth="1"/>
    <col min="6701" max="6701" width="0.77734375" style="348" customWidth="1"/>
    <col min="6702" max="6702" width="3.33203125" style="348" customWidth="1"/>
    <col min="6703" max="6703" width="3.6640625" style="348" customWidth="1"/>
    <col min="6704" max="6704" width="3" style="348" customWidth="1"/>
    <col min="6705" max="6705" width="3.6640625" style="348" customWidth="1"/>
    <col min="6706" max="6706" width="3.109375" style="348" customWidth="1"/>
    <col min="6707" max="6707" width="1.88671875" style="348" customWidth="1"/>
    <col min="6708" max="6709" width="2.21875" style="348" customWidth="1"/>
    <col min="6710" max="6710" width="7.21875" style="348" customWidth="1"/>
    <col min="6711" max="6945" width="8.88671875" style="348"/>
    <col min="6946" max="6946" width="2.44140625" style="348" customWidth="1"/>
    <col min="6947" max="6947" width="2.33203125" style="348" customWidth="1"/>
    <col min="6948" max="6948" width="1.109375" style="348" customWidth="1"/>
    <col min="6949" max="6949" width="22.6640625" style="348" customWidth="1"/>
    <col min="6950" max="6950" width="1.21875" style="348" customWidth="1"/>
    <col min="6951" max="6952" width="11.77734375" style="348" customWidth="1"/>
    <col min="6953" max="6953" width="1.77734375" style="348" customWidth="1"/>
    <col min="6954" max="6954" width="6.88671875" style="348" customWidth="1"/>
    <col min="6955" max="6955" width="4.44140625" style="348" customWidth="1"/>
    <col min="6956" max="6956" width="3.6640625" style="348" customWidth="1"/>
    <col min="6957" max="6957" width="0.77734375" style="348" customWidth="1"/>
    <col min="6958" max="6958" width="3.33203125" style="348" customWidth="1"/>
    <col min="6959" max="6959" width="3.6640625" style="348" customWidth="1"/>
    <col min="6960" max="6960" width="3" style="348" customWidth="1"/>
    <col min="6961" max="6961" width="3.6640625" style="348" customWidth="1"/>
    <col min="6962" max="6962" width="3.109375" style="348" customWidth="1"/>
    <col min="6963" max="6963" width="1.88671875" style="348" customWidth="1"/>
    <col min="6964" max="6965" width="2.21875" style="348" customWidth="1"/>
    <col min="6966" max="6966" width="7.21875" style="348" customWidth="1"/>
    <col min="6967" max="7201" width="8.88671875" style="348"/>
    <col min="7202" max="7202" width="2.44140625" style="348" customWidth="1"/>
    <col min="7203" max="7203" width="2.33203125" style="348" customWidth="1"/>
    <col min="7204" max="7204" width="1.109375" style="348" customWidth="1"/>
    <col min="7205" max="7205" width="22.6640625" style="348" customWidth="1"/>
    <col min="7206" max="7206" width="1.21875" style="348" customWidth="1"/>
    <col min="7207" max="7208" width="11.77734375" style="348" customWidth="1"/>
    <col min="7209" max="7209" width="1.77734375" style="348" customWidth="1"/>
    <col min="7210" max="7210" width="6.88671875" style="348" customWidth="1"/>
    <col min="7211" max="7211" width="4.44140625" style="348" customWidth="1"/>
    <col min="7212" max="7212" width="3.6640625" style="348" customWidth="1"/>
    <col min="7213" max="7213" width="0.77734375" style="348" customWidth="1"/>
    <col min="7214" max="7214" width="3.33203125" style="348" customWidth="1"/>
    <col min="7215" max="7215" width="3.6640625" style="348" customWidth="1"/>
    <col min="7216" max="7216" width="3" style="348" customWidth="1"/>
    <col min="7217" max="7217" width="3.6640625" style="348" customWidth="1"/>
    <col min="7218" max="7218" width="3.109375" style="348" customWidth="1"/>
    <col min="7219" max="7219" width="1.88671875" style="348" customWidth="1"/>
    <col min="7220" max="7221" width="2.21875" style="348" customWidth="1"/>
    <col min="7222" max="7222" width="7.21875" style="348" customWidth="1"/>
    <col min="7223" max="7457" width="8.88671875" style="348"/>
    <col min="7458" max="7458" width="2.44140625" style="348" customWidth="1"/>
    <col min="7459" max="7459" width="2.33203125" style="348" customWidth="1"/>
    <col min="7460" max="7460" width="1.109375" style="348" customWidth="1"/>
    <col min="7461" max="7461" width="22.6640625" style="348" customWidth="1"/>
    <col min="7462" max="7462" width="1.21875" style="348" customWidth="1"/>
    <col min="7463" max="7464" width="11.77734375" style="348" customWidth="1"/>
    <col min="7465" max="7465" width="1.77734375" style="348" customWidth="1"/>
    <col min="7466" max="7466" width="6.88671875" style="348" customWidth="1"/>
    <col min="7467" max="7467" width="4.44140625" style="348" customWidth="1"/>
    <col min="7468" max="7468" width="3.6640625" style="348" customWidth="1"/>
    <col min="7469" max="7469" width="0.77734375" style="348" customWidth="1"/>
    <col min="7470" max="7470" width="3.33203125" style="348" customWidth="1"/>
    <col min="7471" max="7471" width="3.6640625" style="348" customWidth="1"/>
    <col min="7472" max="7472" width="3" style="348" customWidth="1"/>
    <col min="7473" max="7473" width="3.6640625" style="348" customWidth="1"/>
    <col min="7474" max="7474" width="3.109375" style="348" customWidth="1"/>
    <col min="7475" max="7475" width="1.88671875" style="348" customWidth="1"/>
    <col min="7476" max="7477" width="2.21875" style="348" customWidth="1"/>
    <col min="7478" max="7478" width="7.21875" style="348" customWidth="1"/>
    <col min="7479" max="7713" width="8.88671875" style="348"/>
    <col min="7714" max="7714" width="2.44140625" style="348" customWidth="1"/>
    <col min="7715" max="7715" width="2.33203125" style="348" customWidth="1"/>
    <col min="7716" max="7716" width="1.109375" style="348" customWidth="1"/>
    <col min="7717" max="7717" width="22.6640625" style="348" customWidth="1"/>
    <col min="7718" max="7718" width="1.21875" style="348" customWidth="1"/>
    <col min="7719" max="7720" width="11.77734375" style="348" customWidth="1"/>
    <col min="7721" max="7721" width="1.77734375" style="348" customWidth="1"/>
    <col min="7722" max="7722" width="6.88671875" style="348" customWidth="1"/>
    <col min="7723" max="7723" width="4.44140625" style="348" customWidth="1"/>
    <col min="7724" max="7724" width="3.6640625" style="348" customWidth="1"/>
    <col min="7725" max="7725" width="0.77734375" style="348" customWidth="1"/>
    <col min="7726" max="7726" width="3.33203125" style="348" customWidth="1"/>
    <col min="7727" max="7727" width="3.6640625" style="348" customWidth="1"/>
    <col min="7728" max="7728" width="3" style="348" customWidth="1"/>
    <col min="7729" max="7729" width="3.6640625" style="348" customWidth="1"/>
    <col min="7730" max="7730" width="3.109375" style="348" customWidth="1"/>
    <col min="7731" max="7731" width="1.88671875" style="348" customWidth="1"/>
    <col min="7732" max="7733" width="2.21875" style="348" customWidth="1"/>
    <col min="7734" max="7734" width="7.21875" style="348" customWidth="1"/>
    <col min="7735" max="7969" width="8.88671875" style="348"/>
    <col min="7970" max="7970" width="2.44140625" style="348" customWidth="1"/>
    <col min="7971" max="7971" width="2.33203125" style="348" customWidth="1"/>
    <col min="7972" max="7972" width="1.109375" style="348" customWidth="1"/>
    <col min="7973" max="7973" width="22.6640625" style="348" customWidth="1"/>
    <col min="7974" max="7974" width="1.21875" style="348" customWidth="1"/>
    <col min="7975" max="7976" width="11.77734375" style="348" customWidth="1"/>
    <col min="7977" max="7977" width="1.77734375" style="348" customWidth="1"/>
    <col min="7978" max="7978" width="6.88671875" style="348" customWidth="1"/>
    <col min="7979" max="7979" width="4.44140625" style="348" customWidth="1"/>
    <col min="7980" max="7980" width="3.6640625" style="348" customWidth="1"/>
    <col min="7981" max="7981" width="0.77734375" style="348" customWidth="1"/>
    <col min="7982" max="7982" width="3.33203125" style="348" customWidth="1"/>
    <col min="7983" max="7983" width="3.6640625" style="348" customWidth="1"/>
    <col min="7984" max="7984" width="3" style="348" customWidth="1"/>
    <col min="7985" max="7985" width="3.6640625" style="348" customWidth="1"/>
    <col min="7986" max="7986" width="3.109375" style="348" customWidth="1"/>
    <col min="7987" max="7987" width="1.88671875" style="348" customWidth="1"/>
    <col min="7988" max="7989" width="2.21875" style="348" customWidth="1"/>
    <col min="7990" max="7990" width="7.21875" style="348" customWidth="1"/>
    <col min="7991" max="8225" width="8.88671875" style="348"/>
    <col min="8226" max="8226" width="2.44140625" style="348" customWidth="1"/>
    <col min="8227" max="8227" width="2.33203125" style="348" customWidth="1"/>
    <col min="8228" max="8228" width="1.109375" style="348" customWidth="1"/>
    <col min="8229" max="8229" width="22.6640625" style="348" customWidth="1"/>
    <col min="8230" max="8230" width="1.21875" style="348" customWidth="1"/>
    <col min="8231" max="8232" width="11.77734375" style="348" customWidth="1"/>
    <col min="8233" max="8233" width="1.77734375" style="348" customWidth="1"/>
    <col min="8234" max="8234" width="6.88671875" style="348" customWidth="1"/>
    <col min="8235" max="8235" width="4.44140625" style="348" customWidth="1"/>
    <col min="8236" max="8236" width="3.6640625" style="348" customWidth="1"/>
    <col min="8237" max="8237" width="0.77734375" style="348" customWidth="1"/>
    <col min="8238" max="8238" width="3.33203125" style="348" customWidth="1"/>
    <col min="8239" max="8239" width="3.6640625" style="348" customWidth="1"/>
    <col min="8240" max="8240" width="3" style="348" customWidth="1"/>
    <col min="8241" max="8241" width="3.6640625" style="348" customWidth="1"/>
    <col min="8242" max="8242" width="3.109375" style="348" customWidth="1"/>
    <col min="8243" max="8243" width="1.88671875" style="348" customWidth="1"/>
    <col min="8244" max="8245" width="2.21875" style="348" customWidth="1"/>
    <col min="8246" max="8246" width="7.21875" style="348" customWidth="1"/>
    <col min="8247" max="8481" width="8.88671875" style="348"/>
    <col min="8482" max="8482" width="2.44140625" style="348" customWidth="1"/>
    <col min="8483" max="8483" width="2.33203125" style="348" customWidth="1"/>
    <col min="8484" max="8484" width="1.109375" style="348" customWidth="1"/>
    <col min="8485" max="8485" width="22.6640625" style="348" customWidth="1"/>
    <col min="8486" max="8486" width="1.21875" style="348" customWidth="1"/>
    <col min="8487" max="8488" width="11.77734375" style="348" customWidth="1"/>
    <col min="8489" max="8489" width="1.77734375" style="348" customWidth="1"/>
    <col min="8490" max="8490" width="6.88671875" style="348" customWidth="1"/>
    <col min="8491" max="8491" width="4.44140625" style="348" customWidth="1"/>
    <col min="8492" max="8492" width="3.6640625" style="348" customWidth="1"/>
    <col min="8493" max="8493" width="0.77734375" style="348" customWidth="1"/>
    <col min="8494" max="8494" width="3.33203125" style="348" customWidth="1"/>
    <col min="8495" max="8495" width="3.6640625" style="348" customWidth="1"/>
    <col min="8496" max="8496" width="3" style="348" customWidth="1"/>
    <col min="8497" max="8497" width="3.6640625" style="348" customWidth="1"/>
    <col min="8498" max="8498" width="3.109375" style="348" customWidth="1"/>
    <col min="8499" max="8499" width="1.88671875" style="348" customWidth="1"/>
    <col min="8500" max="8501" width="2.21875" style="348" customWidth="1"/>
    <col min="8502" max="8502" width="7.21875" style="348" customWidth="1"/>
    <col min="8503" max="8737" width="8.88671875" style="348"/>
    <col min="8738" max="8738" width="2.44140625" style="348" customWidth="1"/>
    <col min="8739" max="8739" width="2.33203125" style="348" customWidth="1"/>
    <col min="8740" max="8740" width="1.109375" style="348" customWidth="1"/>
    <col min="8741" max="8741" width="22.6640625" style="348" customWidth="1"/>
    <col min="8742" max="8742" width="1.21875" style="348" customWidth="1"/>
    <col min="8743" max="8744" width="11.77734375" style="348" customWidth="1"/>
    <col min="8745" max="8745" width="1.77734375" style="348" customWidth="1"/>
    <col min="8746" max="8746" width="6.88671875" style="348" customWidth="1"/>
    <col min="8747" max="8747" width="4.44140625" style="348" customWidth="1"/>
    <col min="8748" max="8748" width="3.6640625" style="348" customWidth="1"/>
    <col min="8749" max="8749" width="0.77734375" style="348" customWidth="1"/>
    <col min="8750" max="8750" width="3.33203125" style="348" customWidth="1"/>
    <col min="8751" max="8751" width="3.6640625" style="348" customWidth="1"/>
    <col min="8752" max="8752" width="3" style="348" customWidth="1"/>
    <col min="8753" max="8753" width="3.6640625" style="348" customWidth="1"/>
    <col min="8754" max="8754" width="3.109375" style="348" customWidth="1"/>
    <col min="8755" max="8755" width="1.88671875" style="348" customWidth="1"/>
    <col min="8756" max="8757" width="2.21875" style="348" customWidth="1"/>
    <col min="8758" max="8758" width="7.21875" style="348" customWidth="1"/>
    <col min="8759" max="8993" width="8.88671875" style="348"/>
    <col min="8994" max="8994" width="2.44140625" style="348" customWidth="1"/>
    <col min="8995" max="8995" width="2.33203125" style="348" customWidth="1"/>
    <col min="8996" max="8996" width="1.109375" style="348" customWidth="1"/>
    <col min="8997" max="8997" width="22.6640625" style="348" customWidth="1"/>
    <col min="8998" max="8998" width="1.21875" style="348" customWidth="1"/>
    <col min="8999" max="9000" width="11.77734375" style="348" customWidth="1"/>
    <col min="9001" max="9001" width="1.77734375" style="348" customWidth="1"/>
    <col min="9002" max="9002" width="6.88671875" style="348" customWidth="1"/>
    <col min="9003" max="9003" width="4.44140625" style="348" customWidth="1"/>
    <col min="9004" max="9004" width="3.6640625" style="348" customWidth="1"/>
    <col min="9005" max="9005" width="0.77734375" style="348" customWidth="1"/>
    <col min="9006" max="9006" width="3.33203125" style="348" customWidth="1"/>
    <col min="9007" max="9007" width="3.6640625" style="348" customWidth="1"/>
    <col min="9008" max="9008" width="3" style="348" customWidth="1"/>
    <col min="9009" max="9009" width="3.6640625" style="348" customWidth="1"/>
    <col min="9010" max="9010" width="3.109375" style="348" customWidth="1"/>
    <col min="9011" max="9011" width="1.88671875" style="348" customWidth="1"/>
    <col min="9012" max="9013" width="2.21875" style="348" customWidth="1"/>
    <col min="9014" max="9014" width="7.21875" style="348" customWidth="1"/>
    <col min="9015" max="9249" width="8.88671875" style="348"/>
    <col min="9250" max="9250" width="2.44140625" style="348" customWidth="1"/>
    <col min="9251" max="9251" width="2.33203125" style="348" customWidth="1"/>
    <col min="9252" max="9252" width="1.109375" style="348" customWidth="1"/>
    <col min="9253" max="9253" width="22.6640625" style="348" customWidth="1"/>
    <col min="9254" max="9254" width="1.21875" style="348" customWidth="1"/>
    <col min="9255" max="9256" width="11.77734375" style="348" customWidth="1"/>
    <col min="9257" max="9257" width="1.77734375" style="348" customWidth="1"/>
    <col min="9258" max="9258" width="6.88671875" style="348" customWidth="1"/>
    <col min="9259" max="9259" width="4.44140625" style="348" customWidth="1"/>
    <col min="9260" max="9260" width="3.6640625" style="348" customWidth="1"/>
    <col min="9261" max="9261" width="0.77734375" style="348" customWidth="1"/>
    <col min="9262" max="9262" width="3.33203125" style="348" customWidth="1"/>
    <col min="9263" max="9263" width="3.6640625" style="348" customWidth="1"/>
    <col min="9264" max="9264" width="3" style="348" customWidth="1"/>
    <col min="9265" max="9265" width="3.6640625" style="348" customWidth="1"/>
    <col min="9266" max="9266" width="3.109375" style="348" customWidth="1"/>
    <col min="9267" max="9267" width="1.88671875" style="348" customWidth="1"/>
    <col min="9268" max="9269" width="2.21875" style="348" customWidth="1"/>
    <col min="9270" max="9270" width="7.21875" style="348" customWidth="1"/>
    <col min="9271" max="9505" width="8.88671875" style="348"/>
    <col min="9506" max="9506" width="2.44140625" style="348" customWidth="1"/>
    <col min="9507" max="9507" width="2.33203125" style="348" customWidth="1"/>
    <col min="9508" max="9508" width="1.109375" style="348" customWidth="1"/>
    <col min="9509" max="9509" width="22.6640625" style="348" customWidth="1"/>
    <col min="9510" max="9510" width="1.21875" style="348" customWidth="1"/>
    <col min="9511" max="9512" width="11.77734375" style="348" customWidth="1"/>
    <col min="9513" max="9513" width="1.77734375" style="348" customWidth="1"/>
    <col min="9514" max="9514" width="6.88671875" style="348" customWidth="1"/>
    <col min="9515" max="9515" width="4.44140625" style="348" customWidth="1"/>
    <col min="9516" max="9516" width="3.6640625" style="348" customWidth="1"/>
    <col min="9517" max="9517" width="0.77734375" style="348" customWidth="1"/>
    <col min="9518" max="9518" width="3.33203125" style="348" customWidth="1"/>
    <col min="9519" max="9519" width="3.6640625" style="348" customWidth="1"/>
    <col min="9520" max="9520" width="3" style="348" customWidth="1"/>
    <col min="9521" max="9521" width="3.6640625" style="348" customWidth="1"/>
    <col min="9522" max="9522" width="3.109375" style="348" customWidth="1"/>
    <col min="9523" max="9523" width="1.88671875" style="348" customWidth="1"/>
    <col min="9524" max="9525" width="2.21875" style="348" customWidth="1"/>
    <col min="9526" max="9526" width="7.21875" style="348" customWidth="1"/>
    <col min="9527" max="9761" width="8.88671875" style="348"/>
    <col min="9762" max="9762" width="2.44140625" style="348" customWidth="1"/>
    <col min="9763" max="9763" width="2.33203125" style="348" customWidth="1"/>
    <col min="9764" max="9764" width="1.109375" style="348" customWidth="1"/>
    <col min="9765" max="9765" width="22.6640625" style="348" customWidth="1"/>
    <col min="9766" max="9766" width="1.21875" style="348" customWidth="1"/>
    <col min="9767" max="9768" width="11.77734375" style="348" customWidth="1"/>
    <col min="9769" max="9769" width="1.77734375" style="348" customWidth="1"/>
    <col min="9770" max="9770" width="6.88671875" style="348" customWidth="1"/>
    <col min="9771" max="9771" width="4.44140625" style="348" customWidth="1"/>
    <col min="9772" max="9772" width="3.6640625" style="348" customWidth="1"/>
    <col min="9773" max="9773" width="0.77734375" style="348" customWidth="1"/>
    <col min="9774" max="9774" width="3.33203125" style="348" customWidth="1"/>
    <col min="9775" max="9775" width="3.6640625" style="348" customWidth="1"/>
    <col min="9776" max="9776" width="3" style="348" customWidth="1"/>
    <col min="9777" max="9777" width="3.6640625" style="348" customWidth="1"/>
    <col min="9778" max="9778" width="3.109375" style="348" customWidth="1"/>
    <col min="9779" max="9779" width="1.88671875" style="348" customWidth="1"/>
    <col min="9780" max="9781" width="2.21875" style="348" customWidth="1"/>
    <col min="9782" max="9782" width="7.21875" style="348" customWidth="1"/>
    <col min="9783" max="10017" width="8.88671875" style="348"/>
    <col min="10018" max="10018" width="2.44140625" style="348" customWidth="1"/>
    <col min="10019" max="10019" width="2.33203125" style="348" customWidth="1"/>
    <col min="10020" max="10020" width="1.109375" style="348" customWidth="1"/>
    <col min="10021" max="10021" width="22.6640625" style="348" customWidth="1"/>
    <col min="10022" max="10022" width="1.21875" style="348" customWidth="1"/>
    <col min="10023" max="10024" width="11.77734375" style="348" customWidth="1"/>
    <col min="10025" max="10025" width="1.77734375" style="348" customWidth="1"/>
    <col min="10026" max="10026" width="6.88671875" style="348" customWidth="1"/>
    <col min="10027" max="10027" width="4.44140625" style="348" customWidth="1"/>
    <col min="10028" max="10028" width="3.6640625" style="348" customWidth="1"/>
    <col min="10029" max="10029" width="0.77734375" style="348" customWidth="1"/>
    <col min="10030" max="10030" width="3.33203125" style="348" customWidth="1"/>
    <col min="10031" max="10031" width="3.6640625" style="348" customWidth="1"/>
    <col min="10032" max="10032" width="3" style="348" customWidth="1"/>
    <col min="10033" max="10033" width="3.6640625" style="348" customWidth="1"/>
    <col min="10034" max="10034" width="3.109375" style="348" customWidth="1"/>
    <col min="10035" max="10035" width="1.88671875" style="348" customWidth="1"/>
    <col min="10036" max="10037" width="2.21875" style="348" customWidth="1"/>
    <col min="10038" max="10038" width="7.21875" style="348" customWidth="1"/>
    <col min="10039" max="10273" width="8.88671875" style="348"/>
    <col min="10274" max="10274" width="2.44140625" style="348" customWidth="1"/>
    <col min="10275" max="10275" width="2.33203125" style="348" customWidth="1"/>
    <col min="10276" max="10276" width="1.109375" style="348" customWidth="1"/>
    <col min="10277" max="10277" width="22.6640625" style="348" customWidth="1"/>
    <col min="10278" max="10278" width="1.21875" style="348" customWidth="1"/>
    <col min="10279" max="10280" width="11.77734375" style="348" customWidth="1"/>
    <col min="10281" max="10281" width="1.77734375" style="348" customWidth="1"/>
    <col min="10282" max="10282" width="6.88671875" style="348" customWidth="1"/>
    <col min="10283" max="10283" width="4.44140625" style="348" customWidth="1"/>
    <col min="10284" max="10284" width="3.6640625" style="348" customWidth="1"/>
    <col min="10285" max="10285" width="0.77734375" style="348" customWidth="1"/>
    <col min="10286" max="10286" width="3.33203125" style="348" customWidth="1"/>
    <col min="10287" max="10287" width="3.6640625" style="348" customWidth="1"/>
    <col min="10288" max="10288" width="3" style="348" customWidth="1"/>
    <col min="10289" max="10289" width="3.6640625" style="348" customWidth="1"/>
    <col min="10290" max="10290" width="3.109375" style="348" customWidth="1"/>
    <col min="10291" max="10291" width="1.88671875" style="348" customWidth="1"/>
    <col min="10292" max="10293" width="2.21875" style="348" customWidth="1"/>
    <col min="10294" max="10294" width="7.21875" style="348" customWidth="1"/>
    <col min="10295" max="10529" width="8.88671875" style="348"/>
    <col min="10530" max="10530" width="2.44140625" style="348" customWidth="1"/>
    <col min="10531" max="10531" width="2.33203125" style="348" customWidth="1"/>
    <col min="10532" max="10532" width="1.109375" style="348" customWidth="1"/>
    <col min="10533" max="10533" width="22.6640625" style="348" customWidth="1"/>
    <col min="10534" max="10534" width="1.21875" style="348" customWidth="1"/>
    <col min="10535" max="10536" width="11.77734375" style="348" customWidth="1"/>
    <col min="10537" max="10537" width="1.77734375" style="348" customWidth="1"/>
    <col min="10538" max="10538" width="6.88671875" style="348" customWidth="1"/>
    <col min="10539" max="10539" width="4.44140625" style="348" customWidth="1"/>
    <col min="10540" max="10540" width="3.6640625" style="348" customWidth="1"/>
    <col min="10541" max="10541" width="0.77734375" style="348" customWidth="1"/>
    <col min="10542" max="10542" width="3.33203125" style="348" customWidth="1"/>
    <col min="10543" max="10543" width="3.6640625" style="348" customWidth="1"/>
    <col min="10544" max="10544" width="3" style="348" customWidth="1"/>
    <col min="10545" max="10545" width="3.6640625" style="348" customWidth="1"/>
    <col min="10546" max="10546" width="3.109375" style="348" customWidth="1"/>
    <col min="10547" max="10547" width="1.88671875" style="348" customWidth="1"/>
    <col min="10548" max="10549" width="2.21875" style="348" customWidth="1"/>
    <col min="10550" max="10550" width="7.21875" style="348" customWidth="1"/>
    <col min="10551" max="10785" width="8.88671875" style="348"/>
    <col min="10786" max="10786" width="2.44140625" style="348" customWidth="1"/>
    <col min="10787" max="10787" width="2.33203125" style="348" customWidth="1"/>
    <col min="10788" max="10788" width="1.109375" style="348" customWidth="1"/>
    <col min="10789" max="10789" width="22.6640625" style="348" customWidth="1"/>
    <col min="10790" max="10790" width="1.21875" style="348" customWidth="1"/>
    <col min="10791" max="10792" width="11.77734375" style="348" customWidth="1"/>
    <col min="10793" max="10793" width="1.77734375" style="348" customWidth="1"/>
    <col min="10794" max="10794" width="6.88671875" style="348" customWidth="1"/>
    <col min="10795" max="10795" width="4.44140625" style="348" customWidth="1"/>
    <col min="10796" max="10796" width="3.6640625" style="348" customWidth="1"/>
    <col min="10797" max="10797" width="0.77734375" style="348" customWidth="1"/>
    <col min="10798" max="10798" width="3.33203125" style="348" customWidth="1"/>
    <col min="10799" max="10799" width="3.6640625" style="348" customWidth="1"/>
    <col min="10800" max="10800" width="3" style="348" customWidth="1"/>
    <col min="10801" max="10801" width="3.6640625" style="348" customWidth="1"/>
    <col min="10802" max="10802" width="3.109375" style="348" customWidth="1"/>
    <col min="10803" max="10803" width="1.88671875" style="348" customWidth="1"/>
    <col min="10804" max="10805" width="2.21875" style="348" customWidth="1"/>
    <col min="10806" max="10806" width="7.21875" style="348" customWidth="1"/>
    <col min="10807" max="11041" width="8.88671875" style="348"/>
    <col min="11042" max="11042" width="2.44140625" style="348" customWidth="1"/>
    <col min="11043" max="11043" width="2.33203125" style="348" customWidth="1"/>
    <col min="11044" max="11044" width="1.109375" style="348" customWidth="1"/>
    <col min="11045" max="11045" width="22.6640625" style="348" customWidth="1"/>
    <col min="11046" max="11046" width="1.21875" style="348" customWidth="1"/>
    <col min="11047" max="11048" width="11.77734375" style="348" customWidth="1"/>
    <col min="11049" max="11049" width="1.77734375" style="348" customWidth="1"/>
    <col min="11050" max="11050" width="6.88671875" style="348" customWidth="1"/>
    <col min="11051" max="11051" width="4.44140625" style="348" customWidth="1"/>
    <col min="11052" max="11052" width="3.6640625" style="348" customWidth="1"/>
    <col min="11053" max="11053" width="0.77734375" style="348" customWidth="1"/>
    <col min="11054" max="11054" width="3.33203125" style="348" customWidth="1"/>
    <col min="11055" max="11055" width="3.6640625" style="348" customWidth="1"/>
    <col min="11056" max="11056" width="3" style="348" customWidth="1"/>
    <col min="11057" max="11057" width="3.6640625" style="348" customWidth="1"/>
    <col min="11058" max="11058" width="3.109375" style="348" customWidth="1"/>
    <col min="11059" max="11059" width="1.88671875" style="348" customWidth="1"/>
    <col min="11060" max="11061" width="2.21875" style="348" customWidth="1"/>
    <col min="11062" max="11062" width="7.21875" style="348" customWidth="1"/>
    <col min="11063" max="11297" width="8.88671875" style="348"/>
    <col min="11298" max="11298" width="2.44140625" style="348" customWidth="1"/>
    <col min="11299" max="11299" width="2.33203125" style="348" customWidth="1"/>
    <col min="11300" max="11300" width="1.109375" style="348" customWidth="1"/>
    <col min="11301" max="11301" width="22.6640625" style="348" customWidth="1"/>
    <col min="11302" max="11302" width="1.21875" style="348" customWidth="1"/>
    <col min="11303" max="11304" width="11.77734375" style="348" customWidth="1"/>
    <col min="11305" max="11305" width="1.77734375" style="348" customWidth="1"/>
    <col min="11306" max="11306" width="6.88671875" style="348" customWidth="1"/>
    <col min="11307" max="11307" width="4.44140625" style="348" customWidth="1"/>
    <col min="11308" max="11308" width="3.6640625" style="348" customWidth="1"/>
    <col min="11309" max="11309" width="0.77734375" style="348" customWidth="1"/>
    <col min="11310" max="11310" width="3.33203125" style="348" customWidth="1"/>
    <col min="11311" max="11311" width="3.6640625" style="348" customWidth="1"/>
    <col min="11312" max="11312" width="3" style="348" customWidth="1"/>
    <col min="11313" max="11313" width="3.6640625" style="348" customWidth="1"/>
    <col min="11314" max="11314" width="3.109375" style="348" customWidth="1"/>
    <col min="11315" max="11315" width="1.88671875" style="348" customWidth="1"/>
    <col min="11316" max="11317" width="2.21875" style="348" customWidth="1"/>
    <col min="11318" max="11318" width="7.21875" style="348" customWidth="1"/>
    <col min="11319" max="11553" width="8.88671875" style="348"/>
    <col min="11554" max="11554" width="2.44140625" style="348" customWidth="1"/>
    <col min="11555" max="11555" width="2.33203125" style="348" customWidth="1"/>
    <col min="11556" max="11556" width="1.109375" style="348" customWidth="1"/>
    <col min="11557" max="11557" width="22.6640625" style="348" customWidth="1"/>
    <col min="11558" max="11558" width="1.21875" style="348" customWidth="1"/>
    <col min="11559" max="11560" width="11.77734375" style="348" customWidth="1"/>
    <col min="11561" max="11561" width="1.77734375" style="348" customWidth="1"/>
    <col min="11562" max="11562" width="6.88671875" style="348" customWidth="1"/>
    <col min="11563" max="11563" width="4.44140625" style="348" customWidth="1"/>
    <col min="11564" max="11564" width="3.6640625" style="348" customWidth="1"/>
    <col min="11565" max="11565" width="0.77734375" style="348" customWidth="1"/>
    <col min="11566" max="11566" width="3.33203125" style="348" customWidth="1"/>
    <col min="11567" max="11567" width="3.6640625" style="348" customWidth="1"/>
    <col min="11568" max="11568" width="3" style="348" customWidth="1"/>
    <col min="11569" max="11569" width="3.6640625" style="348" customWidth="1"/>
    <col min="11570" max="11570" width="3.109375" style="348" customWidth="1"/>
    <col min="11571" max="11571" width="1.88671875" style="348" customWidth="1"/>
    <col min="11572" max="11573" width="2.21875" style="348" customWidth="1"/>
    <col min="11574" max="11574" width="7.21875" style="348" customWidth="1"/>
    <col min="11575" max="11809" width="8.88671875" style="348"/>
    <col min="11810" max="11810" width="2.44140625" style="348" customWidth="1"/>
    <col min="11811" max="11811" width="2.33203125" style="348" customWidth="1"/>
    <col min="11812" max="11812" width="1.109375" style="348" customWidth="1"/>
    <col min="11813" max="11813" width="22.6640625" style="348" customWidth="1"/>
    <col min="11814" max="11814" width="1.21875" style="348" customWidth="1"/>
    <col min="11815" max="11816" width="11.77734375" style="348" customWidth="1"/>
    <col min="11817" max="11817" width="1.77734375" style="348" customWidth="1"/>
    <col min="11818" max="11818" width="6.88671875" style="348" customWidth="1"/>
    <col min="11819" max="11819" width="4.44140625" style="348" customWidth="1"/>
    <col min="11820" max="11820" width="3.6640625" style="348" customWidth="1"/>
    <col min="11821" max="11821" width="0.77734375" style="348" customWidth="1"/>
    <col min="11822" max="11822" width="3.33203125" style="348" customWidth="1"/>
    <col min="11823" max="11823" width="3.6640625" style="348" customWidth="1"/>
    <col min="11824" max="11824" width="3" style="348" customWidth="1"/>
    <col min="11825" max="11825" width="3.6640625" style="348" customWidth="1"/>
    <col min="11826" max="11826" width="3.109375" style="348" customWidth="1"/>
    <col min="11827" max="11827" width="1.88671875" style="348" customWidth="1"/>
    <col min="11828" max="11829" width="2.21875" style="348" customWidth="1"/>
    <col min="11830" max="11830" width="7.21875" style="348" customWidth="1"/>
    <col min="11831" max="12065" width="8.88671875" style="348"/>
    <col min="12066" max="12066" width="2.44140625" style="348" customWidth="1"/>
    <col min="12067" max="12067" width="2.33203125" style="348" customWidth="1"/>
    <col min="12068" max="12068" width="1.109375" style="348" customWidth="1"/>
    <col min="12069" max="12069" width="22.6640625" style="348" customWidth="1"/>
    <col min="12070" max="12070" width="1.21875" style="348" customWidth="1"/>
    <col min="12071" max="12072" width="11.77734375" style="348" customWidth="1"/>
    <col min="12073" max="12073" width="1.77734375" style="348" customWidth="1"/>
    <col min="12074" max="12074" width="6.88671875" style="348" customWidth="1"/>
    <col min="12075" max="12075" width="4.44140625" style="348" customWidth="1"/>
    <col min="12076" max="12076" width="3.6640625" style="348" customWidth="1"/>
    <col min="12077" max="12077" width="0.77734375" style="348" customWidth="1"/>
    <col min="12078" max="12078" width="3.33203125" style="348" customWidth="1"/>
    <col min="12079" max="12079" width="3.6640625" style="348" customWidth="1"/>
    <col min="12080" max="12080" width="3" style="348" customWidth="1"/>
    <col min="12081" max="12081" width="3.6640625" style="348" customWidth="1"/>
    <col min="12082" max="12082" width="3.109375" style="348" customWidth="1"/>
    <col min="12083" max="12083" width="1.88671875" style="348" customWidth="1"/>
    <col min="12084" max="12085" width="2.21875" style="348" customWidth="1"/>
    <col min="12086" max="12086" width="7.21875" style="348" customWidth="1"/>
    <col min="12087" max="12321" width="8.88671875" style="348"/>
    <col min="12322" max="12322" width="2.44140625" style="348" customWidth="1"/>
    <col min="12323" max="12323" width="2.33203125" style="348" customWidth="1"/>
    <col min="12324" max="12324" width="1.109375" style="348" customWidth="1"/>
    <col min="12325" max="12325" width="22.6640625" style="348" customWidth="1"/>
    <col min="12326" max="12326" width="1.21875" style="348" customWidth="1"/>
    <col min="12327" max="12328" width="11.77734375" style="348" customWidth="1"/>
    <col min="12329" max="12329" width="1.77734375" style="348" customWidth="1"/>
    <col min="12330" max="12330" width="6.88671875" style="348" customWidth="1"/>
    <col min="12331" max="12331" width="4.44140625" style="348" customWidth="1"/>
    <col min="12332" max="12332" width="3.6640625" style="348" customWidth="1"/>
    <col min="12333" max="12333" width="0.77734375" style="348" customWidth="1"/>
    <col min="12334" max="12334" width="3.33203125" style="348" customWidth="1"/>
    <col min="12335" max="12335" width="3.6640625" style="348" customWidth="1"/>
    <col min="12336" max="12336" width="3" style="348" customWidth="1"/>
    <col min="12337" max="12337" width="3.6640625" style="348" customWidth="1"/>
    <col min="12338" max="12338" width="3.109375" style="348" customWidth="1"/>
    <col min="12339" max="12339" width="1.88671875" style="348" customWidth="1"/>
    <col min="12340" max="12341" width="2.21875" style="348" customWidth="1"/>
    <col min="12342" max="12342" width="7.21875" style="348" customWidth="1"/>
    <col min="12343" max="12577" width="8.88671875" style="348"/>
    <col min="12578" max="12578" width="2.44140625" style="348" customWidth="1"/>
    <col min="12579" max="12579" width="2.33203125" style="348" customWidth="1"/>
    <col min="12580" max="12580" width="1.109375" style="348" customWidth="1"/>
    <col min="12581" max="12581" width="22.6640625" style="348" customWidth="1"/>
    <col min="12582" max="12582" width="1.21875" style="348" customWidth="1"/>
    <col min="12583" max="12584" width="11.77734375" style="348" customWidth="1"/>
    <col min="12585" max="12585" width="1.77734375" style="348" customWidth="1"/>
    <col min="12586" max="12586" width="6.88671875" style="348" customWidth="1"/>
    <col min="12587" max="12587" width="4.44140625" style="348" customWidth="1"/>
    <col min="12588" max="12588" width="3.6640625" style="348" customWidth="1"/>
    <col min="12589" max="12589" width="0.77734375" style="348" customWidth="1"/>
    <col min="12590" max="12590" width="3.33203125" style="348" customWidth="1"/>
    <col min="12591" max="12591" width="3.6640625" style="348" customWidth="1"/>
    <col min="12592" max="12592" width="3" style="348" customWidth="1"/>
    <col min="12593" max="12593" width="3.6640625" style="348" customWidth="1"/>
    <col min="12594" max="12594" width="3.109375" style="348" customWidth="1"/>
    <col min="12595" max="12595" width="1.88671875" style="348" customWidth="1"/>
    <col min="12596" max="12597" width="2.21875" style="348" customWidth="1"/>
    <col min="12598" max="12598" width="7.21875" style="348" customWidth="1"/>
    <col min="12599" max="12833" width="8.88671875" style="348"/>
    <col min="12834" max="12834" width="2.44140625" style="348" customWidth="1"/>
    <col min="12835" max="12835" width="2.33203125" style="348" customWidth="1"/>
    <col min="12836" max="12836" width="1.109375" style="348" customWidth="1"/>
    <col min="12837" max="12837" width="22.6640625" style="348" customWidth="1"/>
    <col min="12838" max="12838" width="1.21875" style="348" customWidth="1"/>
    <col min="12839" max="12840" width="11.77734375" style="348" customWidth="1"/>
    <col min="12841" max="12841" width="1.77734375" style="348" customWidth="1"/>
    <col min="12842" max="12842" width="6.88671875" style="348" customWidth="1"/>
    <col min="12843" max="12843" width="4.44140625" style="348" customWidth="1"/>
    <col min="12844" max="12844" width="3.6640625" style="348" customWidth="1"/>
    <col min="12845" max="12845" width="0.77734375" style="348" customWidth="1"/>
    <col min="12846" max="12846" width="3.33203125" style="348" customWidth="1"/>
    <col min="12847" max="12847" width="3.6640625" style="348" customWidth="1"/>
    <col min="12848" max="12848" width="3" style="348" customWidth="1"/>
    <col min="12849" max="12849" width="3.6640625" style="348" customWidth="1"/>
    <col min="12850" max="12850" width="3.109375" style="348" customWidth="1"/>
    <col min="12851" max="12851" width="1.88671875" style="348" customWidth="1"/>
    <col min="12852" max="12853" width="2.21875" style="348" customWidth="1"/>
    <col min="12854" max="12854" width="7.21875" style="348" customWidth="1"/>
    <col min="12855" max="13089" width="8.88671875" style="348"/>
    <col min="13090" max="13090" width="2.44140625" style="348" customWidth="1"/>
    <col min="13091" max="13091" width="2.33203125" style="348" customWidth="1"/>
    <col min="13092" max="13092" width="1.109375" style="348" customWidth="1"/>
    <col min="13093" max="13093" width="22.6640625" style="348" customWidth="1"/>
    <col min="13094" max="13094" width="1.21875" style="348" customWidth="1"/>
    <col min="13095" max="13096" width="11.77734375" style="348" customWidth="1"/>
    <col min="13097" max="13097" width="1.77734375" style="348" customWidth="1"/>
    <col min="13098" max="13098" width="6.88671875" style="348" customWidth="1"/>
    <col min="13099" max="13099" width="4.44140625" style="348" customWidth="1"/>
    <col min="13100" max="13100" width="3.6640625" style="348" customWidth="1"/>
    <col min="13101" max="13101" width="0.77734375" style="348" customWidth="1"/>
    <col min="13102" max="13102" width="3.33203125" style="348" customWidth="1"/>
    <col min="13103" max="13103" width="3.6640625" style="348" customWidth="1"/>
    <col min="13104" max="13104" width="3" style="348" customWidth="1"/>
    <col min="13105" max="13105" width="3.6640625" style="348" customWidth="1"/>
    <col min="13106" max="13106" width="3.109375" style="348" customWidth="1"/>
    <col min="13107" max="13107" width="1.88671875" style="348" customWidth="1"/>
    <col min="13108" max="13109" width="2.21875" style="348" customWidth="1"/>
    <col min="13110" max="13110" width="7.21875" style="348" customWidth="1"/>
    <col min="13111" max="13345" width="8.88671875" style="348"/>
    <col min="13346" max="13346" width="2.44140625" style="348" customWidth="1"/>
    <col min="13347" max="13347" width="2.33203125" style="348" customWidth="1"/>
    <col min="13348" max="13348" width="1.109375" style="348" customWidth="1"/>
    <col min="13349" max="13349" width="22.6640625" style="348" customWidth="1"/>
    <col min="13350" max="13350" width="1.21875" style="348" customWidth="1"/>
    <col min="13351" max="13352" width="11.77734375" style="348" customWidth="1"/>
    <col min="13353" max="13353" width="1.77734375" style="348" customWidth="1"/>
    <col min="13354" max="13354" width="6.88671875" style="348" customWidth="1"/>
    <col min="13355" max="13355" width="4.44140625" style="348" customWidth="1"/>
    <col min="13356" max="13356" width="3.6640625" style="348" customWidth="1"/>
    <col min="13357" max="13357" width="0.77734375" style="348" customWidth="1"/>
    <col min="13358" max="13358" width="3.33203125" style="348" customWidth="1"/>
    <col min="13359" max="13359" width="3.6640625" style="348" customWidth="1"/>
    <col min="13360" max="13360" width="3" style="348" customWidth="1"/>
    <col min="13361" max="13361" width="3.6640625" style="348" customWidth="1"/>
    <col min="13362" max="13362" width="3.109375" style="348" customWidth="1"/>
    <col min="13363" max="13363" width="1.88671875" style="348" customWidth="1"/>
    <col min="13364" max="13365" width="2.21875" style="348" customWidth="1"/>
    <col min="13366" max="13366" width="7.21875" style="348" customWidth="1"/>
    <col min="13367" max="13601" width="8.88671875" style="348"/>
    <col min="13602" max="13602" width="2.44140625" style="348" customWidth="1"/>
    <col min="13603" max="13603" width="2.33203125" style="348" customWidth="1"/>
    <col min="13604" max="13604" width="1.109375" style="348" customWidth="1"/>
    <col min="13605" max="13605" width="22.6640625" style="348" customWidth="1"/>
    <col min="13606" max="13606" width="1.21875" style="348" customWidth="1"/>
    <col min="13607" max="13608" width="11.77734375" style="348" customWidth="1"/>
    <col min="13609" max="13609" width="1.77734375" style="348" customWidth="1"/>
    <col min="13610" max="13610" width="6.88671875" style="348" customWidth="1"/>
    <col min="13611" max="13611" width="4.44140625" style="348" customWidth="1"/>
    <col min="13612" max="13612" width="3.6640625" style="348" customWidth="1"/>
    <col min="13613" max="13613" width="0.77734375" style="348" customWidth="1"/>
    <col min="13614" max="13614" width="3.33203125" style="348" customWidth="1"/>
    <col min="13615" max="13615" width="3.6640625" style="348" customWidth="1"/>
    <col min="13616" max="13616" width="3" style="348" customWidth="1"/>
    <col min="13617" max="13617" width="3.6640625" style="348" customWidth="1"/>
    <col min="13618" max="13618" width="3.109375" style="348" customWidth="1"/>
    <col min="13619" max="13619" width="1.88671875" style="348" customWidth="1"/>
    <col min="13620" max="13621" width="2.21875" style="348" customWidth="1"/>
    <col min="13622" max="13622" width="7.21875" style="348" customWidth="1"/>
    <col min="13623" max="13857" width="8.88671875" style="348"/>
    <col min="13858" max="13858" width="2.44140625" style="348" customWidth="1"/>
    <col min="13859" max="13859" width="2.33203125" style="348" customWidth="1"/>
    <col min="13860" max="13860" width="1.109375" style="348" customWidth="1"/>
    <col min="13861" max="13861" width="22.6640625" style="348" customWidth="1"/>
    <col min="13862" max="13862" width="1.21875" style="348" customWidth="1"/>
    <col min="13863" max="13864" width="11.77734375" style="348" customWidth="1"/>
    <col min="13865" max="13865" width="1.77734375" style="348" customWidth="1"/>
    <col min="13866" max="13866" width="6.88671875" style="348" customWidth="1"/>
    <col min="13867" max="13867" width="4.44140625" style="348" customWidth="1"/>
    <col min="13868" max="13868" width="3.6640625" style="348" customWidth="1"/>
    <col min="13869" max="13869" width="0.77734375" style="348" customWidth="1"/>
    <col min="13870" max="13870" width="3.33203125" style="348" customWidth="1"/>
    <col min="13871" max="13871" width="3.6640625" style="348" customWidth="1"/>
    <col min="13872" max="13872" width="3" style="348" customWidth="1"/>
    <col min="13873" max="13873" width="3.6640625" style="348" customWidth="1"/>
    <col min="13874" max="13874" width="3.109375" style="348" customWidth="1"/>
    <col min="13875" max="13875" width="1.88671875" style="348" customWidth="1"/>
    <col min="13876" max="13877" width="2.21875" style="348" customWidth="1"/>
    <col min="13878" max="13878" width="7.21875" style="348" customWidth="1"/>
    <col min="13879" max="14113" width="8.88671875" style="348"/>
    <col min="14114" max="14114" width="2.44140625" style="348" customWidth="1"/>
    <col min="14115" max="14115" width="2.33203125" style="348" customWidth="1"/>
    <col min="14116" max="14116" width="1.109375" style="348" customWidth="1"/>
    <col min="14117" max="14117" width="22.6640625" style="348" customWidth="1"/>
    <col min="14118" max="14118" width="1.21875" style="348" customWidth="1"/>
    <col min="14119" max="14120" width="11.77734375" style="348" customWidth="1"/>
    <col min="14121" max="14121" width="1.77734375" style="348" customWidth="1"/>
    <col min="14122" max="14122" width="6.88671875" style="348" customWidth="1"/>
    <col min="14123" max="14123" width="4.44140625" style="348" customWidth="1"/>
    <col min="14124" max="14124" width="3.6640625" style="348" customWidth="1"/>
    <col min="14125" max="14125" width="0.77734375" style="348" customWidth="1"/>
    <col min="14126" max="14126" width="3.33203125" style="348" customWidth="1"/>
    <col min="14127" max="14127" width="3.6640625" style="348" customWidth="1"/>
    <col min="14128" max="14128" width="3" style="348" customWidth="1"/>
    <col min="14129" max="14129" width="3.6640625" style="348" customWidth="1"/>
    <col min="14130" max="14130" width="3.109375" style="348" customWidth="1"/>
    <col min="14131" max="14131" width="1.88671875" style="348" customWidth="1"/>
    <col min="14132" max="14133" width="2.21875" style="348" customWidth="1"/>
    <col min="14134" max="14134" width="7.21875" style="348" customWidth="1"/>
    <col min="14135" max="14369" width="8.88671875" style="348"/>
    <col min="14370" max="14370" width="2.44140625" style="348" customWidth="1"/>
    <col min="14371" max="14371" width="2.33203125" style="348" customWidth="1"/>
    <col min="14372" max="14372" width="1.109375" style="348" customWidth="1"/>
    <col min="14373" max="14373" width="22.6640625" style="348" customWidth="1"/>
    <col min="14374" max="14374" width="1.21875" style="348" customWidth="1"/>
    <col min="14375" max="14376" width="11.77734375" style="348" customWidth="1"/>
    <col min="14377" max="14377" width="1.77734375" style="348" customWidth="1"/>
    <col min="14378" max="14378" width="6.88671875" style="348" customWidth="1"/>
    <col min="14379" max="14379" width="4.44140625" style="348" customWidth="1"/>
    <col min="14380" max="14380" width="3.6640625" style="348" customWidth="1"/>
    <col min="14381" max="14381" width="0.77734375" style="348" customWidth="1"/>
    <col min="14382" max="14382" width="3.33203125" style="348" customWidth="1"/>
    <col min="14383" max="14383" width="3.6640625" style="348" customWidth="1"/>
    <col min="14384" max="14384" width="3" style="348" customWidth="1"/>
    <col min="14385" max="14385" width="3.6640625" style="348" customWidth="1"/>
    <col min="14386" max="14386" width="3.109375" style="348" customWidth="1"/>
    <col min="14387" max="14387" width="1.88671875" style="348" customWidth="1"/>
    <col min="14388" max="14389" width="2.21875" style="348" customWidth="1"/>
    <col min="14390" max="14390" width="7.21875" style="348" customWidth="1"/>
    <col min="14391" max="14625" width="8.88671875" style="348"/>
    <col min="14626" max="14626" width="2.44140625" style="348" customWidth="1"/>
    <col min="14627" max="14627" width="2.33203125" style="348" customWidth="1"/>
    <col min="14628" max="14628" width="1.109375" style="348" customWidth="1"/>
    <col min="14629" max="14629" width="22.6640625" style="348" customWidth="1"/>
    <col min="14630" max="14630" width="1.21875" style="348" customWidth="1"/>
    <col min="14631" max="14632" width="11.77734375" style="348" customWidth="1"/>
    <col min="14633" max="14633" width="1.77734375" style="348" customWidth="1"/>
    <col min="14634" max="14634" width="6.88671875" style="348" customWidth="1"/>
    <col min="14635" max="14635" width="4.44140625" style="348" customWidth="1"/>
    <col min="14636" max="14636" width="3.6640625" style="348" customWidth="1"/>
    <col min="14637" max="14637" width="0.77734375" style="348" customWidth="1"/>
    <col min="14638" max="14638" width="3.33203125" style="348" customWidth="1"/>
    <col min="14639" max="14639" width="3.6640625" style="348" customWidth="1"/>
    <col min="14640" max="14640" width="3" style="348" customWidth="1"/>
    <col min="14641" max="14641" width="3.6640625" style="348" customWidth="1"/>
    <col min="14642" max="14642" width="3.109375" style="348" customWidth="1"/>
    <col min="14643" max="14643" width="1.88671875" style="348" customWidth="1"/>
    <col min="14644" max="14645" width="2.21875" style="348" customWidth="1"/>
    <col min="14646" max="14646" width="7.21875" style="348" customWidth="1"/>
    <col min="14647" max="14881" width="8.88671875" style="348"/>
    <col min="14882" max="14882" width="2.44140625" style="348" customWidth="1"/>
    <col min="14883" max="14883" width="2.33203125" style="348" customWidth="1"/>
    <col min="14884" max="14884" width="1.109375" style="348" customWidth="1"/>
    <col min="14885" max="14885" width="22.6640625" style="348" customWidth="1"/>
    <col min="14886" max="14886" width="1.21875" style="348" customWidth="1"/>
    <col min="14887" max="14888" width="11.77734375" style="348" customWidth="1"/>
    <col min="14889" max="14889" width="1.77734375" style="348" customWidth="1"/>
    <col min="14890" max="14890" width="6.88671875" style="348" customWidth="1"/>
    <col min="14891" max="14891" width="4.44140625" style="348" customWidth="1"/>
    <col min="14892" max="14892" width="3.6640625" style="348" customWidth="1"/>
    <col min="14893" max="14893" width="0.77734375" style="348" customWidth="1"/>
    <col min="14894" max="14894" width="3.33203125" style="348" customWidth="1"/>
    <col min="14895" max="14895" width="3.6640625" style="348" customWidth="1"/>
    <col min="14896" max="14896" width="3" style="348" customWidth="1"/>
    <col min="14897" max="14897" width="3.6640625" style="348" customWidth="1"/>
    <col min="14898" max="14898" width="3.109375" style="348" customWidth="1"/>
    <col min="14899" max="14899" width="1.88671875" style="348" customWidth="1"/>
    <col min="14900" max="14901" width="2.21875" style="348" customWidth="1"/>
    <col min="14902" max="14902" width="7.21875" style="348" customWidth="1"/>
    <col min="14903" max="15137" width="8.88671875" style="348"/>
    <col min="15138" max="15138" width="2.44140625" style="348" customWidth="1"/>
    <col min="15139" max="15139" width="2.33203125" style="348" customWidth="1"/>
    <col min="15140" max="15140" width="1.109375" style="348" customWidth="1"/>
    <col min="15141" max="15141" width="22.6640625" style="348" customWidth="1"/>
    <col min="15142" max="15142" width="1.21875" style="348" customWidth="1"/>
    <col min="15143" max="15144" width="11.77734375" style="348" customWidth="1"/>
    <col min="15145" max="15145" width="1.77734375" style="348" customWidth="1"/>
    <col min="15146" max="15146" width="6.88671875" style="348" customWidth="1"/>
    <col min="15147" max="15147" width="4.44140625" style="348" customWidth="1"/>
    <col min="15148" max="15148" width="3.6640625" style="348" customWidth="1"/>
    <col min="15149" max="15149" width="0.77734375" style="348" customWidth="1"/>
    <col min="15150" max="15150" width="3.33203125" style="348" customWidth="1"/>
    <col min="15151" max="15151" width="3.6640625" style="348" customWidth="1"/>
    <col min="15152" max="15152" width="3" style="348" customWidth="1"/>
    <col min="15153" max="15153" width="3.6640625" style="348" customWidth="1"/>
    <col min="15154" max="15154" width="3.109375" style="348" customWidth="1"/>
    <col min="15155" max="15155" width="1.88671875" style="348" customWidth="1"/>
    <col min="15156" max="15157" width="2.21875" style="348" customWidth="1"/>
    <col min="15158" max="15158" width="7.21875" style="348" customWidth="1"/>
    <col min="15159" max="15393" width="8.88671875" style="348"/>
    <col min="15394" max="15394" width="2.44140625" style="348" customWidth="1"/>
    <col min="15395" max="15395" width="2.33203125" style="348" customWidth="1"/>
    <col min="15396" max="15396" width="1.109375" style="348" customWidth="1"/>
    <col min="15397" max="15397" width="22.6640625" style="348" customWidth="1"/>
    <col min="15398" max="15398" width="1.21875" style="348" customWidth="1"/>
    <col min="15399" max="15400" width="11.77734375" style="348" customWidth="1"/>
    <col min="15401" max="15401" width="1.77734375" style="348" customWidth="1"/>
    <col min="15402" max="15402" width="6.88671875" style="348" customWidth="1"/>
    <col min="15403" max="15403" width="4.44140625" style="348" customWidth="1"/>
    <col min="15404" max="15404" width="3.6640625" style="348" customWidth="1"/>
    <col min="15405" max="15405" width="0.77734375" style="348" customWidth="1"/>
    <col min="15406" max="15406" width="3.33203125" style="348" customWidth="1"/>
    <col min="15407" max="15407" width="3.6640625" style="348" customWidth="1"/>
    <col min="15408" max="15408" width="3" style="348" customWidth="1"/>
    <col min="15409" max="15409" width="3.6640625" style="348" customWidth="1"/>
    <col min="15410" max="15410" width="3.109375" style="348" customWidth="1"/>
    <col min="15411" max="15411" width="1.88671875" style="348" customWidth="1"/>
    <col min="15412" max="15413" width="2.21875" style="348" customWidth="1"/>
    <col min="15414" max="15414" width="7.21875" style="348" customWidth="1"/>
    <col min="15415" max="15649" width="8.88671875" style="348"/>
    <col min="15650" max="15650" width="2.44140625" style="348" customWidth="1"/>
    <col min="15651" max="15651" width="2.33203125" style="348" customWidth="1"/>
    <col min="15652" max="15652" width="1.109375" style="348" customWidth="1"/>
    <col min="15653" max="15653" width="22.6640625" style="348" customWidth="1"/>
    <col min="15654" max="15654" width="1.21875" style="348" customWidth="1"/>
    <col min="15655" max="15656" width="11.77734375" style="348" customWidth="1"/>
    <col min="15657" max="15657" width="1.77734375" style="348" customWidth="1"/>
    <col min="15658" max="15658" width="6.88671875" style="348" customWidth="1"/>
    <col min="15659" max="15659" width="4.44140625" style="348" customWidth="1"/>
    <col min="15660" max="15660" width="3.6640625" style="348" customWidth="1"/>
    <col min="15661" max="15661" width="0.77734375" style="348" customWidth="1"/>
    <col min="15662" max="15662" width="3.33203125" style="348" customWidth="1"/>
    <col min="15663" max="15663" width="3.6640625" style="348" customWidth="1"/>
    <col min="15664" max="15664" width="3" style="348" customWidth="1"/>
    <col min="15665" max="15665" width="3.6640625" style="348" customWidth="1"/>
    <col min="15666" max="15666" width="3.109375" style="348" customWidth="1"/>
    <col min="15667" max="15667" width="1.88671875" style="348" customWidth="1"/>
    <col min="15668" max="15669" width="2.21875" style="348" customWidth="1"/>
    <col min="15670" max="15670" width="7.21875" style="348" customWidth="1"/>
    <col min="15671" max="15905" width="8.88671875" style="348"/>
    <col min="15906" max="15906" width="2.44140625" style="348" customWidth="1"/>
    <col min="15907" max="15907" width="2.33203125" style="348" customWidth="1"/>
    <col min="15908" max="15908" width="1.109375" style="348" customWidth="1"/>
    <col min="15909" max="15909" width="22.6640625" style="348" customWidth="1"/>
    <col min="15910" max="15910" width="1.21875" style="348" customWidth="1"/>
    <col min="15911" max="15912" width="11.77734375" style="348" customWidth="1"/>
    <col min="15913" max="15913" width="1.77734375" style="348" customWidth="1"/>
    <col min="15914" max="15914" width="6.88671875" style="348" customWidth="1"/>
    <col min="15915" max="15915" width="4.44140625" style="348" customWidth="1"/>
    <col min="15916" max="15916" width="3.6640625" style="348" customWidth="1"/>
    <col min="15917" max="15917" width="0.77734375" style="348" customWidth="1"/>
    <col min="15918" max="15918" width="3.33203125" style="348" customWidth="1"/>
    <col min="15919" max="15919" width="3.6640625" style="348" customWidth="1"/>
    <col min="15920" max="15920" width="3" style="348" customWidth="1"/>
    <col min="15921" max="15921" width="3.6640625" style="348" customWidth="1"/>
    <col min="15922" max="15922" width="3.109375" style="348" customWidth="1"/>
    <col min="15923" max="15923" width="1.88671875" style="348" customWidth="1"/>
    <col min="15924" max="15925" width="2.21875" style="348" customWidth="1"/>
    <col min="15926" max="15926" width="7.21875" style="348" customWidth="1"/>
    <col min="15927" max="16161" width="8.88671875" style="348"/>
    <col min="16162" max="16162" width="2.44140625" style="348" customWidth="1"/>
    <col min="16163" max="16163" width="2.33203125" style="348" customWidth="1"/>
    <col min="16164" max="16164" width="1.109375" style="348" customWidth="1"/>
    <col min="16165" max="16165" width="22.6640625" style="348" customWidth="1"/>
    <col min="16166" max="16166" width="1.21875" style="348" customWidth="1"/>
    <col min="16167" max="16168" width="11.77734375" style="348" customWidth="1"/>
    <col min="16169" max="16169" width="1.77734375" style="348" customWidth="1"/>
    <col min="16170" max="16170" width="6.88671875" style="348" customWidth="1"/>
    <col min="16171" max="16171" width="4.44140625" style="348" customWidth="1"/>
    <col min="16172" max="16172" width="3.6640625" style="348" customWidth="1"/>
    <col min="16173" max="16173" width="0.77734375" style="348" customWidth="1"/>
    <col min="16174" max="16174" width="3.33203125" style="348" customWidth="1"/>
    <col min="16175" max="16175" width="3.6640625" style="348" customWidth="1"/>
    <col min="16176" max="16176" width="3" style="348" customWidth="1"/>
    <col min="16177" max="16177" width="3.6640625" style="348" customWidth="1"/>
    <col min="16178" max="16178" width="3.109375" style="348" customWidth="1"/>
    <col min="16179" max="16179" width="1.88671875" style="348" customWidth="1"/>
    <col min="16180" max="16181" width="2.21875" style="348" customWidth="1"/>
    <col min="16182" max="16182" width="7.21875" style="348" customWidth="1"/>
    <col min="16183" max="16384" width="8.88671875" style="348"/>
  </cols>
  <sheetData>
    <row r="1" spans="2:76" ht="20.25" customHeight="1">
      <c r="B1" s="346" t="s">
        <v>2685</v>
      </c>
      <c r="BB1" s="346" t="s">
        <v>2685</v>
      </c>
    </row>
    <row r="2" spans="2:76" ht="12" customHeight="1">
      <c r="S2" s="350"/>
      <c r="T2" s="350"/>
      <c r="X2" s="350"/>
      <c r="AB2" s="978"/>
      <c r="BS2" s="350"/>
      <c r="BT2" s="350"/>
      <c r="BX2" s="350"/>
    </row>
    <row r="3" spans="2:76">
      <c r="R3" s="1796"/>
      <c r="S3" s="1797"/>
      <c r="T3" s="351" t="s">
        <v>2633</v>
      </c>
      <c r="U3" s="352"/>
      <c r="V3" s="351" t="s">
        <v>2634</v>
      </c>
      <c r="W3" s="352"/>
      <c r="X3" s="351" t="s">
        <v>2635</v>
      </c>
      <c r="BR3" s="1794" t="s">
        <v>3409</v>
      </c>
      <c r="BS3" s="1795"/>
      <c r="BT3" s="351" t="s">
        <v>2633</v>
      </c>
      <c r="BU3" s="977" t="s">
        <v>3406</v>
      </c>
      <c r="BV3" s="351" t="s">
        <v>2634</v>
      </c>
      <c r="BW3" s="977" t="s">
        <v>3406</v>
      </c>
      <c r="BX3" s="351" t="s">
        <v>2635</v>
      </c>
    </row>
    <row r="4" spans="2:76">
      <c r="Q4" s="395"/>
      <c r="R4" s="395"/>
      <c r="S4" s="396"/>
      <c r="T4" s="351"/>
      <c r="U4" s="396"/>
      <c r="V4" s="351"/>
      <c r="W4" s="396"/>
      <c r="X4" s="351"/>
      <c r="BQ4" s="395"/>
      <c r="BR4" s="395"/>
      <c r="BS4" s="396"/>
      <c r="BT4" s="351"/>
      <c r="BU4" s="396"/>
      <c r="BV4" s="351"/>
      <c r="BW4" s="396"/>
      <c r="BX4" s="351"/>
    </row>
    <row r="5" spans="2:76" ht="15.6" customHeight="1">
      <c r="N5" s="348" t="s">
        <v>2660</v>
      </c>
      <c r="T5" s="353"/>
      <c r="U5" s="353"/>
      <c r="V5" s="353"/>
      <c r="W5" s="353"/>
      <c r="X5" s="353"/>
      <c r="BN5" s="348" t="s">
        <v>2660</v>
      </c>
      <c r="BT5" s="353"/>
      <c r="BU5" s="353"/>
      <c r="BV5" s="353"/>
      <c r="BW5" s="353"/>
      <c r="BX5" s="353"/>
    </row>
    <row r="6" spans="2:76" ht="26.4" customHeight="1">
      <c r="C6" s="348" t="s">
        <v>2636</v>
      </c>
      <c r="N6" s="1787" t="s">
        <v>2661</v>
      </c>
      <c r="O6" s="1818"/>
      <c r="P6" s="1788">
        <f>第1号!L10</f>
        <v>0</v>
      </c>
      <c r="Q6" s="1123"/>
      <c r="R6" s="1123"/>
      <c r="S6" s="1123"/>
      <c r="T6" s="1123"/>
      <c r="U6" s="1123"/>
      <c r="V6" s="1123"/>
      <c r="W6" s="1123"/>
      <c r="X6" s="1123"/>
      <c r="BC6" s="348" t="s">
        <v>2636</v>
      </c>
      <c r="BN6" s="1787" t="s">
        <v>2661</v>
      </c>
      <c r="BO6" s="1818"/>
      <c r="BP6" s="1788" t="str">
        <f>第7号様式!BP6</f>
        <v>東京都新宿区西新宿○-○○-○○</v>
      </c>
      <c r="BQ6" s="1123"/>
      <c r="BR6" s="1123"/>
      <c r="BS6" s="1123"/>
      <c r="BT6" s="1123"/>
      <c r="BU6" s="1123"/>
      <c r="BV6" s="1123"/>
      <c r="BW6" s="1123"/>
      <c r="BX6" s="1123"/>
    </row>
    <row r="7" spans="2:76" ht="3.6" customHeight="1">
      <c r="O7" s="346"/>
      <c r="P7" s="355"/>
      <c r="Q7" s="355"/>
      <c r="R7" s="355"/>
      <c r="S7" s="355"/>
      <c r="T7" s="355"/>
      <c r="U7" s="355"/>
      <c r="V7" s="355"/>
      <c r="W7" s="355"/>
      <c r="X7" s="355"/>
      <c r="BO7" s="346"/>
      <c r="BP7" s="355"/>
      <c r="BQ7" s="355"/>
      <c r="BR7" s="355"/>
      <c r="BS7" s="355"/>
      <c r="BT7" s="355"/>
      <c r="BU7" s="355"/>
      <c r="BV7" s="355"/>
      <c r="BW7" s="355"/>
      <c r="BX7" s="355"/>
    </row>
    <row r="8" spans="2:76" ht="15.6" customHeight="1">
      <c r="C8" s="348" t="s">
        <v>2686</v>
      </c>
      <c r="E8" s="346"/>
      <c r="F8" s="346"/>
      <c r="G8" s="346"/>
      <c r="H8" s="346"/>
      <c r="I8" s="346"/>
      <c r="J8" s="346"/>
      <c r="N8" s="1787" t="s">
        <v>2640</v>
      </c>
      <c r="O8" s="1818"/>
      <c r="P8" s="1788">
        <f>第1号!J11</f>
        <v>0</v>
      </c>
      <c r="Q8" s="1123"/>
      <c r="R8" s="1123"/>
      <c r="S8" s="1123"/>
      <c r="T8" s="1123"/>
      <c r="U8" s="1123"/>
      <c r="V8" s="1123"/>
      <c r="W8" s="1123"/>
      <c r="X8" s="1123"/>
      <c r="BC8" s="348" t="s">
        <v>2686</v>
      </c>
      <c r="BE8" s="346"/>
      <c r="BF8" s="346"/>
      <c r="BG8" s="346"/>
      <c r="BH8" s="346"/>
      <c r="BI8" s="346"/>
      <c r="BJ8" s="346"/>
      <c r="BN8" s="1787" t="s">
        <v>2640</v>
      </c>
      <c r="BO8" s="1818"/>
      <c r="BP8" s="1788" t="str">
        <f>第7号様式!BP8</f>
        <v>○○株式会社</v>
      </c>
      <c r="BQ8" s="1123"/>
      <c r="BR8" s="1123"/>
      <c r="BS8" s="1123"/>
      <c r="BT8" s="1123"/>
      <c r="BU8" s="1123"/>
      <c r="BV8" s="1123"/>
      <c r="BW8" s="1123"/>
      <c r="BX8" s="1123"/>
    </row>
    <row r="9" spans="2:76" ht="2.4" customHeight="1">
      <c r="D9" s="346"/>
      <c r="E9" s="346"/>
      <c r="F9" s="346"/>
      <c r="G9" s="346"/>
      <c r="H9" s="346"/>
      <c r="I9" s="346"/>
      <c r="J9" s="346"/>
      <c r="O9" s="346"/>
      <c r="P9" s="355"/>
      <c r="Q9" s="355"/>
      <c r="R9" s="355"/>
      <c r="S9" s="355"/>
      <c r="T9" s="355"/>
      <c r="U9" s="355"/>
      <c r="V9" s="355"/>
      <c r="W9" s="355"/>
      <c r="X9" s="355"/>
      <c r="BD9" s="346"/>
      <c r="BE9" s="346"/>
      <c r="BF9" s="346"/>
      <c r="BG9" s="346"/>
      <c r="BH9" s="346"/>
      <c r="BI9" s="346"/>
      <c r="BJ9" s="346"/>
      <c r="BO9" s="346"/>
      <c r="BP9" s="355"/>
      <c r="BQ9" s="355"/>
      <c r="BR9" s="355"/>
      <c r="BS9" s="355"/>
      <c r="BT9" s="355"/>
      <c r="BU9" s="355"/>
      <c r="BV9" s="355"/>
      <c r="BW9" s="355"/>
      <c r="BX9" s="355"/>
    </row>
    <row r="10" spans="2:76" ht="26.4" customHeight="1">
      <c r="N10" s="1789" t="s">
        <v>2491</v>
      </c>
      <c r="O10" s="1819"/>
      <c r="P10" s="1788">
        <f>第1号!J12</f>
        <v>0</v>
      </c>
      <c r="Q10" s="1123"/>
      <c r="R10" s="1123"/>
      <c r="S10" s="1123"/>
      <c r="T10" s="1788">
        <f>第1号!M12</f>
        <v>0</v>
      </c>
      <c r="U10" s="1123"/>
      <c r="V10" s="1123"/>
      <c r="W10" s="1123"/>
      <c r="X10" s="1123"/>
      <c r="BN10" s="1789" t="s">
        <v>2491</v>
      </c>
      <c r="BO10" s="1819"/>
      <c r="BP10" s="1788" t="str">
        <f>第7号様式!BP10</f>
        <v>代表取締役</v>
      </c>
      <c r="BQ10" s="1123"/>
      <c r="BR10" s="1123"/>
      <c r="BS10" s="1123"/>
      <c r="BT10" s="1788" t="str">
        <f>第7号様式!BT10</f>
        <v>環境　太郎</v>
      </c>
      <c r="BU10" s="1123"/>
      <c r="BV10" s="1123"/>
      <c r="BW10" s="1123"/>
      <c r="BX10" s="1123"/>
    </row>
    <row r="11" spans="2:76" ht="6" customHeight="1">
      <c r="O11" s="346"/>
      <c r="P11" s="354"/>
      <c r="Q11" s="354"/>
      <c r="R11" s="354"/>
      <c r="S11" s="354"/>
      <c r="T11" s="354"/>
      <c r="U11" s="354"/>
      <c r="V11" s="354"/>
      <c r="W11" s="354"/>
      <c r="X11" s="354"/>
      <c r="BO11" s="346"/>
      <c r="BP11" s="354"/>
      <c r="BQ11" s="354"/>
      <c r="BR11" s="354"/>
      <c r="BS11" s="354"/>
      <c r="BT11" s="354"/>
      <c r="BU11" s="354"/>
      <c r="BV11" s="354"/>
      <c r="BW11" s="354"/>
      <c r="BX11" s="354"/>
    </row>
    <row r="12" spans="2:76" ht="26.4" customHeight="1">
      <c r="N12" s="348" t="s">
        <v>2687</v>
      </c>
      <c r="O12" s="398"/>
      <c r="P12" s="346"/>
      <c r="Q12" s="346"/>
      <c r="R12" s="354"/>
      <c r="S12" s="354"/>
      <c r="T12" s="354"/>
      <c r="U12" s="354"/>
      <c r="V12" s="354"/>
      <c r="W12" s="354"/>
      <c r="X12" s="354"/>
      <c r="BN12" s="348" t="s">
        <v>2687</v>
      </c>
      <c r="BO12" s="398"/>
      <c r="BP12" s="346"/>
      <c r="BQ12" s="346"/>
      <c r="BR12" s="354"/>
      <c r="BS12" s="354"/>
      <c r="BT12" s="354"/>
      <c r="BU12" s="354"/>
      <c r="BV12" s="354"/>
      <c r="BW12" s="354"/>
      <c r="BX12" s="354"/>
    </row>
    <row r="13" spans="2:76" ht="26.4" customHeight="1">
      <c r="N13" s="1787" t="s">
        <v>2661</v>
      </c>
      <c r="O13" s="1818"/>
      <c r="P13" s="1788">
        <f>第1号!J15</f>
        <v>0</v>
      </c>
      <c r="Q13" s="1123"/>
      <c r="R13" s="1123"/>
      <c r="S13" s="1123"/>
      <c r="T13" s="1123"/>
      <c r="U13" s="1123"/>
      <c r="V13" s="1123"/>
      <c r="W13" s="1123"/>
      <c r="X13" s="1123"/>
      <c r="BN13" s="1787" t="s">
        <v>2661</v>
      </c>
      <c r="BO13" s="1818"/>
      <c r="BP13" s="1788" t="str">
        <f>第7号様式!BP13</f>
        <v>東京都新宿区新宿○-○○-○○</v>
      </c>
      <c r="BQ13" s="1123"/>
      <c r="BR13" s="1123"/>
      <c r="BS13" s="1123"/>
      <c r="BT13" s="1123"/>
      <c r="BU13" s="1123"/>
      <c r="BV13" s="1123"/>
      <c r="BW13" s="1123"/>
      <c r="BX13" s="1123"/>
    </row>
    <row r="14" spans="2:76" ht="2.4" customHeight="1">
      <c r="O14" s="346"/>
      <c r="P14" s="355"/>
      <c r="Q14" s="355"/>
      <c r="R14" s="355"/>
      <c r="S14" s="355"/>
      <c r="T14" s="355"/>
      <c r="U14" s="355"/>
      <c r="V14" s="355"/>
      <c r="W14" s="355"/>
      <c r="X14" s="355"/>
      <c r="BO14" s="346"/>
      <c r="BP14" s="355"/>
      <c r="BQ14" s="355"/>
      <c r="BR14" s="355"/>
      <c r="BS14" s="355"/>
      <c r="BT14" s="355"/>
      <c r="BU14" s="355"/>
      <c r="BV14" s="355"/>
      <c r="BW14" s="355"/>
      <c r="BX14" s="355"/>
    </row>
    <row r="15" spans="2:76" ht="26.4" customHeight="1">
      <c r="N15" s="1787" t="s">
        <v>2640</v>
      </c>
      <c r="O15" s="1787"/>
      <c r="P15" s="1788">
        <f>第1号!J16</f>
        <v>0</v>
      </c>
      <c r="Q15" s="1123"/>
      <c r="R15" s="1123"/>
      <c r="S15" s="1123"/>
      <c r="T15" s="1123"/>
      <c r="U15" s="1123"/>
      <c r="V15" s="1123"/>
      <c r="W15" s="1123"/>
      <c r="X15" s="1123"/>
      <c r="AB15" s="356"/>
      <c r="BN15" s="1787" t="s">
        <v>2640</v>
      </c>
      <c r="BO15" s="1787"/>
      <c r="BP15" s="1788" t="str">
        <f>第7号様式!BP15</f>
        <v>株式会社××</v>
      </c>
      <c r="BQ15" s="1123"/>
      <c r="BR15" s="1123"/>
      <c r="BS15" s="1123"/>
      <c r="BT15" s="1123"/>
      <c r="BU15" s="1123"/>
      <c r="BV15" s="1123"/>
      <c r="BW15" s="1123"/>
      <c r="BX15" s="1123"/>
    </row>
    <row r="16" spans="2:76" ht="2.4" customHeight="1">
      <c r="O16" s="346"/>
      <c r="P16" s="355"/>
      <c r="Q16" s="355"/>
      <c r="R16" s="355"/>
      <c r="S16" s="355"/>
      <c r="T16" s="355"/>
      <c r="U16" s="355"/>
      <c r="V16" s="355"/>
      <c r="W16" s="355"/>
      <c r="X16" s="355"/>
      <c r="BO16" s="346"/>
      <c r="BP16" s="355"/>
      <c r="BQ16" s="355"/>
      <c r="BR16" s="355"/>
      <c r="BS16" s="355"/>
      <c r="BT16" s="355"/>
      <c r="BU16" s="355"/>
      <c r="BV16" s="355"/>
      <c r="BW16" s="355"/>
      <c r="BX16" s="355"/>
    </row>
    <row r="17" spans="3:76" ht="26.4" customHeight="1">
      <c r="N17" s="1789" t="s">
        <v>2491</v>
      </c>
      <c r="O17" s="1789"/>
      <c r="P17" s="1788">
        <f>第1号!J17</f>
        <v>0</v>
      </c>
      <c r="Q17" s="1123"/>
      <c r="R17" s="1123"/>
      <c r="S17" s="1123"/>
      <c r="T17" s="1788">
        <f>第1号!M17</f>
        <v>0</v>
      </c>
      <c r="U17" s="1123"/>
      <c r="V17" s="1123"/>
      <c r="W17" s="1123"/>
      <c r="X17" s="1123"/>
      <c r="BN17" s="1789" t="s">
        <v>2491</v>
      </c>
      <c r="BO17" s="1789"/>
      <c r="BP17" s="1788" t="str">
        <f>第7号様式!BP17</f>
        <v>代表取締役</v>
      </c>
      <c r="BQ17" s="1123"/>
      <c r="BR17" s="1123"/>
      <c r="BS17" s="1123"/>
      <c r="BT17" s="1788" t="str">
        <f>第7号様式!BT17</f>
        <v>東京　太郎</v>
      </c>
      <c r="BU17" s="1123"/>
      <c r="BV17" s="1123"/>
      <c r="BW17" s="1123"/>
      <c r="BX17" s="1123"/>
    </row>
    <row r="18" spans="3:76" ht="8.4" customHeight="1">
      <c r="O18" s="346"/>
      <c r="P18" s="354"/>
      <c r="Q18" s="354"/>
      <c r="R18" s="354"/>
      <c r="S18" s="354"/>
      <c r="T18" s="354"/>
      <c r="U18" s="354"/>
      <c r="V18" s="354"/>
      <c r="W18" s="354"/>
      <c r="X18" s="354"/>
      <c r="BO18" s="346"/>
      <c r="BP18" s="354"/>
      <c r="BQ18" s="354"/>
      <c r="BR18" s="354"/>
      <c r="BS18" s="354"/>
      <c r="BT18" s="354"/>
      <c r="BU18" s="354"/>
      <c r="BV18" s="354"/>
      <c r="BW18" s="354"/>
      <c r="BX18" s="354"/>
    </row>
    <row r="19" spans="3:76" ht="26.4" customHeight="1">
      <c r="N19" s="348" t="s">
        <v>2432</v>
      </c>
      <c r="O19" s="398"/>
      <c r="P19" s="346"/>
      <c r="Q19" s="346"/>
      <c r="R19" s="354"/>
      <c r="S19" s="354"/>
      <c r="T19" s="354"/>
      <c r="U19" s="354"/>
      <c r="V19" s="354"/>
      <c r="W19" s="354"/>
      <c r="X19" s="354"/>
      <c r="BN19" s="348" t="s">
        <v>2432</v>
      </c>
      <c r="BO19" s="398"/>
      <c r="BP19" s="346"/>
      <c r="BQ19" s="346"/>
      <c r="BR19" s="354"/>
      <c r="BS19" s="354"/>
      <c r="BT19" s="354"/>
      <c r="BU19" s="354"/>
      <c r="BV19" s="354"/>
      <c r="BW19" s="354"/>
      <c r="BX19" s="354"/>
    </row>
    <row r="20" spans="3:76" ht="26.4" customHeight="1">
      <c r="N20" s="1787" t="s">
        <v>2661</v>
      </c>
      <c r="O20" s="1818"/>
      <c r="P20" s="1788">
        <f>第1号!J20</f>
        <v>0</v>
      </c>
      <c r="Q20" s="1123"/>
      <c r="R20" s="1123"/>
      <c r="S20" s="1123"/>
      <c r="T20" s="1123"/>
      <c r="U20" s="1123"/>
      <c r="V20" s="1123"/>
      <c r="W20" s="1123"/>
      <c r="X20" s="1123"/>
      <c r="BN20" s="1787" t="s">
        <v>2661</v>
      </c>
      <c r="BO20" s="1818"/>
      <c r="BP20" s="1788" t="str">
        <f>第7号様式!BP20</f>
        <v>東京都新宿区新宿○-○○-○○</v>
      </c>
      <c r="BQ20" s="1123"/>
      <c r="BR20" s="1123"/>
      <c r="BS20" s="1123"/>
      <c r="BT20" s="1123"/>
      <c r="BU20" s="1123"/>
      <c r="BV20" s="1123"/>
      <c r="BW20" s="1123"/>
      <c r="BX20" s="1123"/>
    </row>
    <row r="21" spans="3:76" ht="2.4" customHeight="1">
      <c r="O21" s="346"/>
      <c r="P21" s="355"/>
      <c r="Q21" s="355"/>
      <c r="R21" s="355"/>
      <c r="S21" s="355"/>
      <c r="T21" s="355"/>
      <c r="U21" s="355"/>
      <c r="V21" s="355"/>
      <c r="W21" s="355"/>
      <c r="X21" s="355"/>
      <c r="BO21" s="346"/>
      <c r="BP21" s="355"/>
      <c r="BQ21" s="355"/>
      <c r="BR21" s="355"/>
      <c r="BS21" s="355"/>
      <c r="BT21" s="355"/>
      <c r="BU21" s="355"/>
      <c r="BV21" s="355"/>
      <c r="BW21" s="355"/>
      <c r="BX21" s="355"/>
    </row>
    <row r="22" spans="3:76" ht="26.4" customHeight="1">
      <c r="N22" s="1787" t="s">
        <v>2640</v>
      </c>
      <c r="O22" s="1787"/>
      <c r="P22" s="1788">
        <f>第1号!J21</f>
        <v>0</v>
      </c>
      <c r="Q22" s="1123"/>
      <c r="R22" s="1123"/>
      <c r="S22" s="1123"/>
      <c r="T22" s="1123"/>
      <c r="U22" s="1123"/>
      <c r="V22" s="1123"/>
      <c r="W22" s="1123"/>
      <c r="X22" s="1123"/>
      <c r="AB22" s="356"/>
      <c r="BN22" s="1787" t="s">
        <v>2640</v>
      </c>
      <c r="BO22" s="1787"/>
      <c r="BP22" s="1788" t="str">
        <f>第7号様式!BP22</f>
        <v>××株式会社</v>
      </c>
      <c r="BQ22" s="1123"/>
      <c r="BR22" s="1123"/>
      <c r="BS22" s="1123"/>
      <c r="BT22" s="1123"/>
      <c r="BU22" s="1123"/>
      <c r="BV22" s="1123"/>
      <c r="BW22" s="1123"/>
      <c r="BX22" s="1123"/>
    </row>
    <row r="23" spans="3:76" ht="2.4" customHeight="1">
      <c r="O23" s="346"/>
      <c r="P23" s="355"/>
      <c r="Q23" s="355"/>
      <c r="R23" s="355"/>
      <c r="S23" s="355"/>
      <c r="T23" s="355"/>
      <c r="U23" s="355"/>
      <c r="V23" s="355"/>
      <c r="W23" s="355"/>
      <c r="X23" s="355"/>
      <c r="AB23" s="349"/>
      <c r="BO23" s="346"/>
      <c r="BP23" s="355"/>
      <c r="BQ23" s="355"/>
      <c r="BR23" s="355"/>
      <c r="BS23" s="355"/>
      <c r="BT23" s="355"/>
      <c r="BU23" s="355"/>
      <c r="BV23" s="355"/>
      <c r="BW23" s="355"/>
      <c r="BX23" s="355"/>
    </row>
    <row r="24" spans="3:76" ht="26.4" customHeight="1">
      <c r="N24" s="1789" t="s">
        <v>2491</v>
      </c>
      <c r="O24" s="1789"/>
      <c r="P24" s="1788">
        <f>第1号!J22</f>
        <v>0</v>
      </c>
      <c r="Q24" s="1123"/>
      <c r="R24" s="1123"/>
      <c r="S24" s="1123"/>
      <c r="T24" s="1788">
        <f>第1号!M22</f>
        <v>0</v>
      </c>
      <c r="U24" s="1123"/>
      <c r="V24" s="1123"/>
      <c r="W24" s="1123"/>
      <c r="X24" s="1123"/>
      <c r="BN24" s="1789" t="s">
        <v>2491</v>
      </c>
      <c r="BO24" s="1789"/>
      <c r="BP24" s="1788" t="str">
        <f>第7号様式!BP24</f>
        <v>代表取締役</v>
      </c>
      <c r="BQ24" s="1123"/>
      <c r="BR24" s="1123"/>
      <c r="BS24" s="1123"/>
      <c r="BT24" s="1788" t="str">
        <f>第7号様式!BT24</f>
        <v>新宿　太郎</v>
      </c>
      <c r="BU24" s="1123"/>
      <c r="BV24" s="1123"/>
      <c r="BW24" s="1123"/>
      <c r="BX24" s="1123"/>
    </row>
    <row r="25" spans="3:76" ht="13.5" customHeight="1"/>
    <row r="26" spans="3:76" ht="25.8">
      <c r="C26" s="1790" t="s">
        <v>2688</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BC26" s="1790" t="s">
        <v>2688</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row>
    <row r="27" spans="3:76" ht="18" customHeight="1"/>
    <row r="28" spans="3:76" ht="18" customHeight="1">
      <c r="D28" s="1813">
        <f>第7号様式!D28</f>
        <v>0</v>
      </c>
      <c r="E28" s="1123"/>
      <c r="F28" s="355" t="s">
        <v>2633</v>
      </c>
      <c r="G28" s="756">
        <f>第7号様式!G28</f>
        <v>0</v>
      </c>
      <c r="H28" s="355" t="s">
        <v>2634</v>
      </c>
      <c r="I28" s="756">
        <f>第7号様式!I28</f>
        <v>0</v>
      </c>
      <c r="J28" s="355" t="s">
        <v>2642</v>
      </c>
      <c r="K28" s="1811">
        <f>第7号様式!K28</f>
        <v>0</v>
      </c>
      <c r="L28" s="1811"/>
      <c r="M28" s="1843" t="s">
        <v>2643</v>
      </c>
      <c r="N28" s="1843"/>
      <c r="O28" s="1843"/>
      <c r="P28" s="1811">
        <f>第7号様式!P28</f>
        <v>0</v>
      </c>
      <c r="Q28" s="1811"/>
      <c r="R28" s="1844" t="s">
        <v>2644</v>
      </c>
      <c r="S28" s="1844"/>
      <c r="T28" s="1844"/>
      <c r="U28" s="1844"/>
      <c r="V28" s="1844"/>
      <c r="W28" s="1844"/>
      <c r="X28" s="1844"/>
      <c r="AB28" s="356"/>
      <c r="BD28" s="1813" t="str">
        <f>第7号様式!BD28</f>
        <v>令和●</v>
      </c>
      <c r="BE28" s="1123"/>
      <c r="BF28" s="355" t="s">
        <v>2633</v>
      </c>
      <c r="BG28" s="756" t="str">
        <f>第7号様式!BG28</f>
        <v>●</v>
      </c>
      <c r="BH28" s="355" t="s">
        <v>2634</v>
      </c>
      <c r="BI28" s="756" t="str">
        <f>第7号様式!BI28</f>
        <v>●</v>
      </c>
      <c r="BJ28" s="355" t="s">
        <v>2642</v>
      </c>
      <c r="BK28" s="1811" t="str">
        <f>第7号様式!BK28</f>
        <v>●●</v>
      </c>
      <c r="BL28" s="1811"/>
      <c r="BM28" s="1843" t="s">
        <v>2643</v>
      </c>
      <c r="BN28" s="1843"/>
      <c r="BO28" s="1843"/>
      <c r="BP28" s="1811" t="str">
        <f>第7号様式!BP28</f>
        <v>●●●</v>
      </c>
      <c r="BQ28" s="1811"/>
      <c r="BR28" s="1844" t="s">
        <v>2644</v>
      </c>
      <c r="BS28" s="1844"/>
      <c r="BT28" s="1844"/>
      <c r="BU28" s="1844"/>
      <c r="BV28" s="1844"/>
      <c r="BW28" s="1844"/>
      <c r="BX28" s="1844"/>
    </row>
    <row r="29" spans="3:76" ht="39" customHeight="1">
      <c r="C29" s="1812" t="s">
        <v>3157</v>
      </c>
      <c r="D29" s="1812"/>
      <c r="E29" s="1812"/>
      <c r="F29" s="1812"/>
      <c r="G29" s="1812"/>
      <c r="H29" s="1812"/>
      <c r="I29" s="1812"/>
      <c r="J29" s="1812"/>
      <c r="K29" s="1812"/>
      <c r="L29" s="1812"/>
      <c r="M29" s="1812"/>
      <c r="N29" s="1812"/>
      <c r="O29" s="1812"/>
      <c r="P29" s="1812"/>
      <c r="Q29" s="1812"/>
      <c r="R29" s="1812"/>
      <c r="S29" s="1812"/>
      <c r="T29" s="1812"/>
      <c r="U29" s="1812"/>
      <c r="V29" s="1812"/>
      <c r="W29" s="1812"/>
      <c r="X29" s="1812"/>
      <c r="BC29" s="1812" t="s">
        <v>3157</v>
      </c>
      <c r="BD29" s="1812"/>
      <c r="BE29" s="1812"/>
      <c r="BF29" s="1812"/>
      <c r="BG29" s="1812"/>
      <c r="BH29" s="1812"/>
      <c r="BI29" s="1812"/>
      <c r="BJ29" s="1812"/>
      <c r="BK29" s="1812"/>
      <c r="BL29" s="1812"/>
      <c r="BM29" s="1812"/>
      <c r="BN29" s="1812"/>
      <c r="BO29" s="1812"/>
      <c r="BP29" s="1812"/>
      <c r="BQ29" s="1812"/>
      <c r="BR29" s="1812"/>
      <c r="BS29" s="1812"/>
      <c r="BT29" s="1812"/>
      <c r="BU29" s="1812"/>
      <c r="BV29" s="1812"/>
      <c r="BW29" s="1812"/>
      <c r="BX29" s="1812"/>
    </row>
    <row r="30" spans="3:76" ht="30" customHeight="1">
      <c r="C30" s="1842" t="s">
        <v>2645</v>
      </c>
      <c r="D30" s="1842"/>
      <c r="E30" s="1842"/>
      <c r="F30" s="1842"/>
      <c r="G30" s="1842"/>
      <c r="H30" s="1842"/>
      <c r="I30" s="1842"/>
      <c r="J30" s="1842"/>
      <c r="K30" s="1842"/>
      <c r="L30" s="1842"/>
      <c r="M30" s="1842"/>
      <c r="N30" s="1842"/>
      <c r="O30" s="1842"/>
      <c r="P30" s="1842"/>
      <c r="Q30" s="1842"/>
      <c r="R30" s="1842"/>
      <c r="S30" s="1842"/>
      <c r="T30" s="1842"/>
      <c r="U30" s="1842"/>
      <c r="V30" s="1842"/>
      <c r="W30" s="1842"/>
      <c r="X30" s="1842"/>
      <c r="BC30" s="1842" t="s">
        <v>2645</v>
      </c>
      <c r="BD30" s="1842"/>
      <c r="BE30" s="1842"/>
      <c r="BF30" s="1842"/>
      <c r="BG30" s="1842"/>
      <c r="BH30" s="1842"/>
      <c r="BI30" s="1842"/>
      <c r="BJ30" s="1842"/>
      <c r="BK30" s="1842"/>
      <c r="BL30" s="1842"/>
      <c r="BM30" s="1842"/>
      <c r="BN30" s="1842"/>
      <c r="BO30" s="1842"/>
      <c r="BP30" s="1842"/>
      <c r="BQ30" s="1842"/>
      <c r="BR30" s="1842"/>
      <c r="BS30" s="1842"/>
      <c r="BT30" s="1842"/>
      <c r="BU30" s="1842"/>
      <c r="BV30" s="1842"/>
      <c r="BW30" s="1842"/>
      <c r="BX30" s="1842"/>
    </row>
    <row r="31" spans="3:76" ht="30" customHeight="1">
      <c r="C31" s="360"/>
      <c r="D31" s="1768" t="s">
        <v>2646</v>
      </c>
      <c r="E31" s="1768"/>
      <c r="F31" s="1768"/>
      <c r="G31" s="1768"/>
      <c r="H31" s="1768"/>
      <c r="I31" s="1768"/>
      <c r="J31" s="1769"/>
      <c r="K31" s="361"/>
      <c r="L31" s="1773">
        <f>第1号!G30</f>
        <v>0</v>
      </c>
      <c r="M31" s="1493"/>
      <c r="N31" s="1493"/>
      <c r="O31" s="1493"/>
      <c r="P31" s="1493"/>
      <c r="Q31" s="1774">
        <f>第1号!L30</f>
        <v>0</v>
      </c>
      <c r="R31" s="1775"/>
      <c r="S31" s="1775"/>
      <c r="T31" s="1775"/>
      <c r="U31" s="1776" t="str">
        <f>第1号!P30</f>
        <v>　</v>
      </c>
      <c r="V31" s="1776"/>
      <c r="W31" s="1367"/>
      <c r="X31" s="1368"/>
      <c r="AA31" s="348"/>
      <c r="BC31" s="360"/>
      <c r="BD31" s="1768" t="s">
        <v>2646</v>
      </c>
      <c r="BE31" s="1768"/>
      <c r="BF31" s="1768"/>
      <c r="BG31" s="1768"/>
      <c r="BH31" s="1768"/>
      <c r="BI31" s="1768"/>
      <c r="BJ31" s="1769"/>
      <c r="BK31" s="361"/>
      <c r="BL31" s="1773" t="str">
        <f>第7号様式!BL31</f>
        <v>○○株式会社 本社工場</v>
      </c>
      <c r="BM31" s="1493"/>
      <c r="BN31" s="1493"/>
      <c r="BO31" s="1493"/>
      <c r="BP31" s="1493"/>
      <c r="BQ31" s="1774" t="str">
        <f>第7号様式!BQ31</f>
        <v>太陽光発電・蓄電池</v>
      </c>
      <c r="BR31" s="1775"/>
      <c r="BS31" s="1775"/>
      <c r="BT31" s="1775"/>
      <c r="BU31" s="1776" t="str">
        <f>第7号様式!BU31</f>
        <v>設備導入事業</v>
      </c>
      <c r="BV31" s="1776"/>
      <c r="BW31" s="1367"/>
      <c r="BX31" s="1368"/>
    </row>
    <row r="32" spans="3:76" ht="2.25" customHeight="1">
      <c r="C32" s="362"/>
      <c r="D32" s="346"/>
      <c r="E32" s="346"/>
      <c r="F32" s="346"/>
      <c r="G32" s="346"/>
      <c r="H32" s="346"/>
      <c r="I32" s="346"/>
      <c r="J32" s="363"/>
      <c r="K32" s="362"/>
      <c r="L32" s="364"/>
      <c r="M32" s="364"/>
      <c r="N32" s="364"/>
      <c r="O32" s="354"/>
      <c r="P32" s="365"/>
      <c r="Q32" s="355"/>
      <c r="R32" s="366"/>
      <c r="S32" s="355"/>
      <c r="T32" s="354"/>
      <c r="U32" s="355"/>
      <c r="V32" s="366"/>
      <c r="W32" s="346"/>
      <c r="X32" s="400"/>
      <c r="AA32" s="348"/>
      <c r="BC32" s="362"/>
      <c r="BD32" s="346"/>
      <c r="BE32" s="346"/>
      <c r="BF32" s="346"/>
      <c r="BG32" s="346"/>
      <c r="BH32" s="346"/>
      <c r="BI32" s="346"/>
      <c r="BJ32" s="363"/>
      <c r="BK32" s="362"/>
      <c r="BL32" s="364"/>
      <c r="BM32" s="364"/>
      <c r="BN32" s="364"/>
      <c r="BO32" s="354"/>
      <c r="BP32" s="365"/>
      <c r="BQ32" s="355"/>
      <c r="BR32" s="366"/>
      <c r="BS32" s="355"/>
      <c r="BT32" s="354"/>
      <c r="BU32" s="355"/>
      <c r="BV32" s="366"/>
      <c r="BW32" s="346"/>
      <c r="BX32" s="400"/>
    </row>
    <row r="33" spans="3:76" ht="21" customHeight="1">
      <c r="C33" s="362"/>
      <c r="D33" s="1770" t="s">
        <v>2647</v>
      </c>
      <c r="E33" s="1770"/>
      <c r="F33" s="1770"/>
      <c r="G33" s="1770"/>
      <c r="H33" s="1770"/>
      <c r="I33" s="1770"/>
      <c r="J33" s="1771"/>
      <c r="K33" s="346"/>
      <c r="L33" s="367" t="s">
        <v>2648</v>
      </c>
      <c r="M33" s="1817">
        <f>第7号様式!M33</f>
        <v>0</v>
      </c>
      <c r="N33" s="1817"/>
      <c r="O33" s="1817"/>
      <c r="P33" s="1817"/>
      <c r="Q33" s="368" t="s">
        <v>2649</v>
      </c>
      <c r="R33" s="368"/>
      <c r="S33" s="368"/>
      <c r="T33" s="368"/>
      <c r="U33" s="368"/>
      <c r="V33" s="368"/>
      <c r="W33" s="368"/>
      <c r="X33" s="401"/>
      <c r="AA33" s="348"/>
      <c r="BC33" s="362"/>
      <c r="BD33" s="1770" t="s">
        <v>2647</v>
      </c>
      <c r="BE33" s="1770"/>
      <c r="BF33" s="1770"/>
      <c r="BG33" s="1770"/>
      <c r="BH33" s="1770"/>
      <c r="BI33" s="1770"/>
      <c r="BJ33" s="1771"/>
      <c r="BK33" s="346"/>
      <c r="BL33" s="367" t="s">
        <v>2648</v>
      </c>
      <c r="BM33" s="1817" t="str">
        <f>第7号様式!BM33</f>
        <v>AB●●●●</v>
      </c>
      <c r="BN33" s="1817"/>
      <c r="BO33" s="1817"/>
      <c r="BP33" s="1817"/>
      <c r="BQ33" s="368" t="s">
        <v>2649</v>
      </c>
      <c r="BR33" s="368"/>
      <c r="BS33" s="368"/>
      <c r="BT33" s="368"/>
      <c r="BU33" s="368"/>
      <c r="BV33" s="368"/>
      <c r="BW33" s="368"/>
      <c r="BX33" s="401"/>
    </row>
    <row r="34" spans="3:76" ht="45.6" customHeight="1">
      <c r="C34" s="402"/>
      <c r="D34" s="1807" t="s">
        <v>2689</v>
      </c>
      <c r="E34" s="1807"/>
      <c r="F34" s="1807"/>
      <c r="G34" s="1807"/>
      <c r="H34" s="1807"/>
      <c r="I34" s="1807"/>
      <c r="J34" s="1808"/>
      <c r="K34" s="402"/>
      <c r="L34" s="1840"/>
      <c r="M34" s="1840"/>
      <c r="N34" s="1840"/>
      <c r="O34" s="1840"/>
      <c r="P34" s="1840"/>
      <c r="Q34" s="1840"/>
      <c r="R34" s="1840"/>
      <c r="S34" s="1840"/>
      <c r="T34" s="1840"/>
      <c r="U34" s="1840"/>
      <c r="V34" s="1840"/>
      <c r="W34" s="1840"/>
      <c r="X34" s="1841"/>
      <c r="BC34" s="402"/>
      <c r="BD34" s="1807" t="s">
        <v>2689</v>
      </c>
      <c r="BE34" s="1807"/>
      <c r="BF34" s="1807"/>
      <c r="BG34" s="1807"/>
      <c r="BH34" s="1807"/>
      <c r="BI34" s="1807"/>
      <c r="BJ34" s="1808"/>
      <c r="BK34" s="402"/>
      <c r="BL34" s="1847" t="s">
        <v>3459</v>
      </c>
      <c r="BM34" s="1847"/>
      <c r="BN34" s="1847"/>
      <c r="BO34" s="1847"/>
      <c r="BP34" s="1847"/>
      <c r="BQ34" s="1847"/>
      <c r="BR34" s="1847"/>
      <c r="BS34" s="1847"/>
      <c r="BT34" s="1847"/>
      <c r="BU34" s="1847"/>
      <c r="BV34" s="1847"/>
      <c r="BW34" s="1847"/>
      <c r="BX34" s="1848"/>
    </row>
    <row r="35" spans="3:76" ht="45.6" customHeight="1">
      <c r="C35" s="402"/>
      <c r="D35" s="1807" t="s">
        <v>2690</v>
      </c>
      <c r="E35" s="1807"/>
      <c r="F35" s="1807"/>
      <c r="G35" s="1807"/>
      <c r="H35" s="1807"/>
      <c r="I35" s="1807"/>
      <c r="J35" s="1808"/>
      <c r="K35" s="404"/>
      <c r="L35" s="1822"/>
      <c r="M35" s="1822"/>
      <c r="N35" s="1822"/>
      <c r="O35" s="1822"/>
      <c r="P35" s="1822"/>
      <c r="Q35" s="1822"/>
      <c r="R35" s="1822"/>
      <c r="S35" s="1822"/>
      <c r="T35" s="1822"/>
      <c r="U35" s="1822"/>
      <c r="V35" s="1822"/>
      <c r="W35" s="1822"/>
      <c r="X35" s="1823"/>
      <c r="BC35" s="402"/>
      <c r="BD35" s="1807" t="s">
        <v>2690</v>
      </c>
      <c r="BE35" s="1807"/>
      <c r="BF35" s="1807"/>
      <c r="BG35" s="1807"/>
      <c r="BH35" s="1807"/>
      <c r="BI35" s="1807"/>
      <c r="BJ35" s="1808"/>
      <c r="BK35" s="404"/>
      <c r="BL35" s="1845" t="s">
        <v>3460</v>
      </c>
      <c r="BM35" s="1845"/>
      <c r="BN35" s="1845"/>
      <c r="BO35" s="1845"/>
      <c r="BP35" s="1845"/>
      <c r="BQ35" s="1845"/>
      <c r="BR35" s="1845"/>
      <c r="BS35" s="1845"/>
      <c r="BT35" s="1845"/>
      <c r="BU35" s="1845"/>
      <c r="BV35" s="1845"/>
      <c r="BW35" s="1845"/>
      <c r="BX35" s="1846"/>
    </row>
    <row r="36" spans="3:76" ht="45.6" customHeight="1">
      <c r="C36" s="402"/>
      <c r="D36" s="1807" t="s">
        <v>2691</v>
      </c>
      <c r="E36" s="1807"/>
      <c r="F36" s="1807"/>
      <c r="G36" s="1807"/>
      <c r="H36" s="1807"/>
      <c r="I36" s="1807"/>
      <c r="J36" s="1808"/>
      <c r="K36" s="404"/>
      <c r="L36" s="1822"/>
      <c r="M36" s="1822"/>
      <c r="N36" s="1822"/>
      <c r="O36" s="1822"/>
      <c r="P36" s="1822"/>
      <c r="Q36" s="1822"/>
      <c r="R36" s="1822"/>
      <c r="S36" s="1822"/>
      <c r="T36" s="1822"/>
      <c r="U36" s="1822"/>
      <c r="V36" s="1822"/>
      <c r="W36" s="1822"/>
      <c r="X36" s="1823"/>
      <c r="BC36" s="402"/>
      <c r="BD36" s="1807" t="s">
        <v>2691</v>
      </c>
      <c r="BE36" s="1807"/>
      <c r="BF36" s="1807"/>
      <c r="BG36" s="1807"/>
      <c r="BH36" s="1807"/>
      <c r="BI36" s="1807"/>
      <c r="BJ36" s="1808"/>
      <c r="BK36" s="404"/>
      <c r="BL36" s="1845" t="s">
        <v>3461</v>
      </c>
      <c r="BM36" s="1845"/>
      <c r="BN36" s="1845"/>
      <c r="BO36" s="1845"/>
      <c r="BP36" s="1845"/>
      <c r="BQ36" s="1845"/>
      <c r="BR36" s="1845"/>
      <c r="BS36" s="1845"/>
      <c r="BT36" s="1845"/>
      <c r="BU36" s="1845"/>
      <c r="BV36" s="1845"/>
      <c r="BW36" s="1845"/>
      <c r="BX36" s="1846"/>
    </row>
    <row r="37" spans="3:76" ht="45.6" customHeight="1">
      <c r="C37" s="402"/>
      <c r="D37" s="1838" t="s">
        <v>2692</v>
      </c>
      <c r="E37" s="1838"/>
      <c r="F37" s="1838"/>
      <c r="G37" s="1838"/>
      <c r="H37" s="1838"/>
      <c r="I37" s="1838"/>
      <c r="J37" s="1839"/>
      <c r="K37" s="404"/>
      <c r="L37" s="1807" t="s">
        <v>3507</v>
      </c>
      <c r="M37" s="1807"/>
      <c r="N37" s="1807"/>
      <c r="O37" s="1807"/>
      <c r="P37" s="1807"/>
      <c r="Q37" s="1807"/>
      <c r="R37" s="1807"/>
      <c r="S37" s="1807"/>
      <c r="T37" s="1807"/>
      <c r="U37" s="1807"/>
      <c r="V37" s="1807"/>
      <c r="W37" s="1807"/>
      <c r="X37" s="1808"/>
      <c r="BC37" s="402"/>
      <c r="BD37" s="1838" t="s">
        <v>2692</v>
      </c>
      <c r="BE37" s="1838"/>
      <c r="BF37" s="1838"/>
      <c r="BG37" s="1838"/>
      <c r="BH37" s="1838"/>
      <c r="BI37" s="1838"/>
      <c r="BJ37" s="1839"/>
      <c r="BK37" s="404"/>
      <c r="BL37" s="1807" t="s">
        <v>3507</v>
      </c>
      <c r="BM37" s="1807"/>
      <c r="BN37" s="1807"/>
      <c r="BO37" s="1807"/>
      <c r="BP37" s="1807"/>
      <c r="BQ37" s="1807"/>
      <c r="BR37" s="1807"/>
      <c r="BS37" s="1807"/>
      <c r="BT37" s="1807"/>
      <c r="BU37" s="1807"/>
      <c r="BV37" s="1807"/>
      <c r="BW37" s="1807"/>
      <c r="BX37" s="1808"/>
    </row>
    <row r="38" spans="3:76" ht="18" customHeight="1">
      <c r="C38" s="393"/>
      <c r="D38" s="411" t="s">
        <v>2693</v>
      </c>
      <c r="E38" s="361"/>
      <c r="F38" s="361"/>
      <c r="G38" s="361"/>
      <c r="H38" s="361"/>
      <c r="I38" s="361"/>
      <c r="J38" s="361"/>
      <c r="K38" s="361"/>
      <c r="L38" s="361"/>
      <c r="M38" s="361"/>
      <c r="N38" s="361"/>
      <c r="O38" s="361"/>
      <c r="P38" s="361"/>
      <c r="Q38" s="361"/>
      <c r="R38" s="361"/>
      <c r="S38" s="393"/>
      <c r="T38" s="361"/>
      <c r="U38" s="348"/>
      <c r="V38" s="370"/>
      <c r="W38" s="370"/>
      <c r="X38" s="370"/>
      <c r="BC38" s="393"/>
      <c r="BD38" s="411" t="s">
        <v>2693</v>
      </c>
      <c r="BE38" s="361"/>
      <c r="BF38" s="361"/>
      <c r="BG38" s="361"/>
      <c r="BH38" s="361"/>
      <c r="BI38" s="361"/>
      <c r="BJ38" s="361"/>
      <c r="BK38" s="361"/>
      <c r="BL38" s="361"/>
      <c r="BM38" s="361"/>
      <c r="BN38" s="361"/>
      <c r="BO38" s="361"/>
      <c r="BP38" s="361"/>
      <c r="BQ38" s="361"/>
      <c r="BR38" s="361"/>
      <c r="BS38" s="393"/>
      <c r="BT38" s="361"/>
      <c r="BU38" s="348"/>
      <c r="BV38" s="370"/>
      <c r="BW38" s="370"/>
      <c r="BX38" s="370"/>
    </row>
    <row r="39" spans="3:76" ht="13.5" customHeight="1">
      <c r="T39" s="350"/>
      <c r="X39" s="394"/>
      <c r="BT39" s="350"/>
      <c r="BX39" s="394"/>
    </row>
  </sheetData>
  <sheetProtection algorithmName="SHA-512" hashValue="XttlLH56CW4Q+5t2nNmi2nOMQFoRVuQcHcQUC8cEGAz0zHj1bjEFpBzKoXnGiAD7J6bvYM1zFA0GQtptB7CoZQ==" saltValue="R9bzUkzL1/LQuV9FJRYFoQ==" spinCount="100000" sheet="1" formatCells="0" selectLockedCells="1"/>
  <mergeCells count="88">
    <mergeCell ref="BD36:BJ36"/>
    <mergeCell ref="BL36:BX36"/>
    <mergeCell ref="BD37:BJ37"/>
    <mergeCell ref="BL37:BX37"/>
    <mergeCell ref="BD33:BJ33"/>
    <mergeCell ref="BM33:BP33"/>
    <mergeCell ref="BD34:BJ34"/>
    <mergeCell ref="BL34:BX34"/>
    <mergeCell ref="BD35:BJ35"/>
    <mergeCell ref="BL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N10:O10"/>
    <mergeCell ref="P10:S10"/>
    <mergeCell ref="T10:X10"/>
    <mergeCell ref="P17:S17"/>
    <mergeCell ref="T17:X17"/>
    <mergeCell ref="N13:O13"/>
    <mergeCell ref="P13:X13"/>
    <mergeCell ref="N15:O15"/>
    <mergeCell ref="P15:X15"/>
    <mergeCell ref="N17:O17"/>
    <mergeCell ref="N6:O6"/>
    <mergeCell ref="P6:X6"/>
    <mergeCell ref="N8:O8"/>
    <mergeCell ref="P8:X8"/>
    <mergeCell ref="R3:S3"/>
    <mergeCell ref="N20:O20"/>
    <mergeCell ref="P20:X20"/>
    <mergeCell ref="N22:O22"/>
    <mergeCell ref="P22:X22"/>
    <mergeCell ref="N24:O24"/>
    <mergeCell ref="P24:S24"/>
    <mergeCell ref="T24:X24"/>
    <mergeCell ref="C26:X26"/>
    <mergeCell ref="D28:E28"/>
    <mergeCell ref="K28:L28"/>
    <mergeCell ref="M28:O28"/>
    <mergeCell ref="P28:Q28"/>
    <mergeCell ref="R28:X28"/>
    <mergeCell ref="C29:X29"/>
    <mergeCell ref="C30:X30"/>
    <mergeCell ref="D31:J31"/>
    <mergeCell ref="D33:J33"/>
    <mergeCell ref="M33:P33"/>
    <mergeCell ref="L31:P31"/>
    <mergeCell ref="Q31:T31"/>
    <mergeCell ref="U31:X31"/>
    <mergeCell ref="D37:J37"/>
    <mergeCell ref="L37:X37"/>
    <mergeCell ref="D34:J34"/>
    <mergeCell ref="L34:X34"/>
    <mergeCell ref="D35:J35"/>
    <mergeCell ref="L35:X35"/>
    <mergeCell ref="D36:J36"/>
    <mergeCell ref="L36:X36"/>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B1:BZ43"/>
  <sheetViews>
    <sheetView showGridLines="0" showZeros="0" view="pageBreakPreview" topLeftCell="K1" zoomScaleNormal="100" zoomScaleSheetLayoutView="100" workbookViewId="0">
      <selection activeCell="K37" sqref="K37:Q37"/>
    </sheetView>
  </sheetViews>
  <sheetFormatPr defaultRowHeight="13.2"/>
  <cols>
    <col min="1" max="1" width="2.109375" style="348" customWidth="1"/>
    <col min="2" max="2" width="2.332031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9" width="3.6640625" style="348" customWidth="1"/>
    <col min="10" max="10" width="4.6640625" style="348" customWidth="1"/>
    <col min="11" max="11" width="1.21875" style="348" customWidth="1"/>
    <col min="12" max="12" width="3.109375" style="348" customWidth="1"/>
    <col min="13" max="13" width="4.44140625" style="348" customWidth="1"/>
    <col min="14" max="14" width="3.6640625" style="348" customWidth="1"/>
    <col min="15" max="15" width="5.6640625" style="348" customWidth="1"/>
    <col min="16" max="16" width="3.6640625" style="348" customWidth="1"/>
    <col min="17" max="17" width="4.6640625" style="348" customWidth="1"/>
    <col min="18" max="20" width="3.6640625" style="348" customWidth="1"/>
    <col min="21" max="24" width="3.6640625" style="349" customWidth="1"/>
    <col min="25" max="25" width="2.21875" style="349" customWidth="1"/>
    <col min="26" max="27" width="2.109375" style="349" customWidth="1"/>
    <col min="28" max="28" width="7.21875" style="348" hidden="1" customWidth="1"/>
    <col min="29" max="51" width="0" style="348" hidden="1" customWidth="1"/>
    <col min="52" max="52" width="13.6640625" style="348" customWidth="1"/>
    <col min="53" max="53" width="2.109375" style="348" customWidth="1"/>
    <col min="54" max="54" width="2.332031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1" width="3.6640625" style="348" customWidth="1"/>
    <col min="62" max="62" width="4.6640625" style="348" customWidth="1"/>
    <col min="63" max="63" width="1.21875" style="348" customWidth="1"/>
    <col min="64" max="64" width="3.109375" style="348" customWidth="1"/>
    <col min="65" max="65" width="4.44140625" style="348" customWidth="1"/>
    <col min="66" max="66" width="3.6640625" style="348" customWidth="1"/>
    <col min="67" max="67" width="5.6640625" style="348" customWidth="1"/>
    <col min="68" max="68" width="3.6640625" style="348" customWidth="1"/>
    <col min="69" max="69" width="4.6640625" style="348" customWidth="1"/>
    <col min="70" max="72" width="3.6640625" style="348" customWidth="1"/>
    <col min="73" max="76" width="3.6640625" style="349" customWidth="1"/>
    <col min="77" max="77" width="2.21875" style="349" customWidth="1"/>
    <col min="78" max="78" width="2.109375" style="349" customWidth="1"/>
    <col min="79" max="289" width="8.88671875" style="348"/>
    <col min="290" max="290" width="2.44140625" style="348" customWidth="1"/>
    <col min="291" max="291" width="2.33203125" style="348" customWidth="1"/>
    <col min="292" max="292" width="1.109375" style="348" customWidth="1"/>
    <col min="293" max="293" width="22.6640625" style="348" customWidth="1"/>
    <col min="294" max="294" width="1.21875" style="348" customWidth="1"/>
    <col min="295" max="296" width="11.77734375" style="348" customWidth="1"/>
    <col min="297" max="297" width="1.77734375" style="348" customWidth="1"/>
    <col min="298" max="298" width="6.88671875" style="348" customWidth="1"/>
    <col min="299" max="299" width="4.44140625" style="348" customWidth="1"/>
    <col min="300" max="300" width="3.6640625" style="348" customWidth="1"/>
    <col min="301" max="301" width="0.77734375" style="348" customWidth="1"/>
    <col min="302" max="302" width="3.33203125" style="348" customWidth="1"/>
    <col min="303" max="303" width="3.6640625" style="348" customWidth="1"/>
    <col min="304" max="304" width="3" style="348" customWidth="1"/>
    <col min="305" max="305" width="3.6640625" style="348" customWidth="1"/>
    <col min="306" max="306" width="3.109375" style="348" customWidth="1"/>
    <col min="307" max="307" width="1.88671875" style="348" customWidth="1"/>
    <col min="308" max="309" width="2.21875" style="348" customWidth="1"/>
    <col min="310" max="310" width="7.21875" style="348" customWidth="1"/>
    <col min="311" max="545" width="8.88671875" style="348"/>
    <col min="546" max="546" width="2.44140625" style="348" customWidth="1"/>
    <col min="547" max="547" width="2.33203125" style="348" customWidth="1"/>
    <col min="548" max="548" width="1.109375" style="348" customWidth="1"/>
    <col min="549" max="549" width="22.6640625" style="348" customWidth="1"/>
    <col min="550" max="550" width="1.21875" style="348" customWidth="1"/>
    <col min="551" max="552" width="11.77734375" style="348" customWidth="1"/>
    <col min="553" max="553" width="1.77734375" style="348" customWidth="1"/>
    <col min="554" max="554" width="6.88671875" style="348" customWidth="1"/>
    <col min="555" max="555" width="4.44140625" style="348" customWidth="1"/>
    <col min="556" max="556" width="3.6640625" style="348" customWidth="1"/>
    <col min="557" max="557" width="0.77734375" style="348" customWidth="1"/>
    <col min="558" max="558" width="3.33203125" style="348" customWidth="1"/>
    <col min="559" max="559" width="3.6640625" style="348" customWidth="1"/>
    <col min="560" max="560" width="3" style="348" customWidth="1"/>
    <col min="561" max="561" width="3.6640625" style="348" customWidth="1"/>
    <col min="562" max="562" width="3.109375" style="348" customWidth="1"/>
    <col min="563" max="563" width="1.88671875" style="348" customWidth="1"/>
    <col min="564" max="565" width="2.21875" style="348" customWidth="1"/>
    <col min="566" max="566" width="7.21875" style="348" customWidth="1"/>
    <col min="567" max="801" width="8.88671875" style="348"/>
    <col min="802" max="802" width="2.44140625" style="348" customWidth="1"/>
    <col min="803" max="803" width="2.33203125" style="348" customWidth="1"/>
    <col min="804" max="804" width="1.109375" style="348" customWidth="1"/>
    <col min="805" max="805" width="22.6640625" style="348" customWidth="1"/>
    <col min="806" max="806" width="1.21875" style="348" customWidth="1"/>
    <col min="807" max="808" width="11.77734375" style="348" customWidth="1"/>
    <col min="809" max="809" width="1.77734375" style="348" customWidth="1"/>
    <col min="810" max="810" width="6.88671875" style="348" customWidth="1"/>
    <col min="811" max="811" width="4.44140625" style="348" customWidth="1"/>
    <col min="812" max="812" width="3.6640625" style="348" customWidth="1"/>
    <col min="813" max="813" width="0.77734375" style="348" customWidth="1"/>
    <col min="814" max="814" width="3.33203125" style="348" customWidth="1"/>
    <col min="815" max="815" width="3.6640625" style="348" customWidth="1"/>
    <col min="816" max="816" width="3" style="348" customWidth="1"/>
    <col min="817" max="817" width="3.6640625" style="348" customWidth="1"/>
    <col min="818" max="818" width="3.109375" style="348" customWidth="1"/>
    <col min="819" max="819" width="1.88671875" style="348" customWidth="1"/>
    <col min="820" max="821" width="2.21875" style="348" customWidth="1"/>
    <col min="822" max="822" width="7.21875" style="348" customWidth="1"/>
    <col min="823" max="1057" width="8.88671875" style="348"/>
    <col min="1058" max="1058" width="2.44140625" style="348" customWidth="1"/>
    <col min="1059" max="1059" width="2.33203125" style="348" customWidth="1"/>
    <col min="1060" max="1060" width="1.109375" style="348" customWidth="1"/>
    <col min="1061" max="1061" width="22.6640625" style="348" customWidth="1"/>
    <col min="1062" max="1062" width="1.21875" style="348" customWidth="1"/>
    <col min="1063" max="1064" width="11.77734375" style="348" customWidth="1"/>
    <col min="1065" max="1065" width="1.77734375" style="348" customWidth="1"/>
    <col min="1066" max="1066" width="6.88671875" style="348" customWidth="1"/>
    <col min="1067" max="1067" width="4.44140625" style="348" customWidth="1"/>
    <col min="1068" max="1068" width="3.6640625" style="348" customWidth="1"/>
    <col min="1069" max="1069" width="0.77734375" style="348" customWidth="1"/>
    <col min="1070" max="1070" width="3.33203125" style="348" customWidth="1"/>
    <col min="1071" max="1071" width="3.6640625" style="348" customWidth="1"/>
    <col min="1072" max="1072" width="3" style="348" customWidth="1"/>
    <col min="1073" max="1073" width="3.6640625" style="348" customWidth="1"/>
    <col min="1074" max="1074" width="3.109375" style="348" customWidth="1"/>
    <col min="1075" max="1075" width="1.88671875" style="348" customWidth="1"/>
    <col min="1076" max="1077" width="2.21875" style="348" customWidth="1"/>
    <col min="1078" max="1078" width="7.21875" style="348" customWidth="1"/>
    <col min="1079" max="1313" width="8.88671875" style="348"/>
    <col min="1314" max="1314" width="2.44140625" style="348" customWidth="1"/>
    <col min="1315" max="1315" width="2.33203125" style="348" customWidth="1"/>
    <col min="1316" max="1316" width="1.109375" style="348" customWidth="1"/>
    <col min="1317" max="1317" width="22.6640625" style="348" customWidth="1"/>
    <col min="1318" max="1318" width="1.21875" style="348" customWidth="1"/>
    <col min="1319" max="1320" width="11.77734375" style="348" customWidth="1"/>
    <col min="1321" max="1321" width="1.77734375" style="348" customWidth="1"/>
    <col min="1322" max="1322" width="6.88671875" style="348" customWidth="1"/>
    <col min="1323" max="1323" width="4.44140625" style="348" customWidth="1"/>
    <col min="1324" max="1324" width="3.6640625" style="348" customWidth="1"/>
    <col min="1325" max="1325" width="0.77734375" style="348" customWidth="1"/>
    <col min="1326" max="1326" width="3.33203125" style="348" customWidth="1"/>
    <col min="1327" max="1327" width="3.6640625" style="348" customWidth="1"/>
    <col min="1328" max="1328" width="3" style="348" customWidth="1"/>
    <col min="1329" max="1329" width="3.6640625" style="348" customWidth="1"/>
    <col min="1330" max="1330" width="3.109375" style="348" customWidth="1"/>
    <col min="1331" max="1331" width="1.88671875" style="348" customWidth="1"/>
    <col min="1332" max="1333" width="2.21875" style="348" customWidth="1"/>
    <col min="1334" max="1334" width="7.21875" style="348" customWidth="1"/>
    <col min="1335" max="1569" width="8.88671875" style="348"/>
    <col min="1570" max="1570" width="2.44140625" style="348" customWidth="1"/>
    <col min="1571" max="1571" width="2.33203125" style="348" customWidth="1"/>
    <col min="1572" max="1572" width="1.109375" style="348" customWidth="1"/>
    <col min="1573" max="1573" width="22.6640625" style="348" customWidth="1"/>
    <col min="1574" max="1574" width="1.21875" style="348" customWidth="1"/>
    <col min="1575" max="1576" width="11.77734375" style="348" customWidth="1"/>
    <col min="1577" max="1577" width="1.77734375" style="348" customWidth="1"/>
    <col min="1578" max="1578" width="6.88671875" style="348" customWidth="1"/>
    <col min="1579" max="1579" width="4.44140625" style="348" customWidth="1"/>
    <col min="1580" max="1580" width="3.6640625" style="348" customWidth="1"/>
    <col min="1581" max="1581" width="0.77734375" style="348" customWidth="1"/>
    <col min="1582" max="1582" width="3.33203125" style="348" customWidth="1"/>
    <col min="1583" max="1583" width="3.6640625" style="348" customWidth="1"/>
    <col min="1584" max="1584" width="3" style="348" customWidth="1"/>
    <col min="1585" max="1585" width="3.6640625" style="348" customWidth="1"/>
    <col min="1586" max="1586" width="3.109375" style="348" customWidth="1"/>
    <col min="1587" max="1587" width="1.88671875" style="348" customWidth="1"/>
    <col min="1588" max="1589" width="2.21875" style="348" customWidth="1"/>
    <col min="1590" max="1590" width="7.21875" style="348" customWidth="1"/>
    <col min="1591" max="1825" width="8.88671875" style="348"/>
    <col min="1826" max="1826" width="2.44140625" style="348" customWidth="1"/>
    <col min="1827" max="1827" width="2.33203125" style="348" customWidth="1"/>
    <col min="1828" max="1828" width="1.109375" style="348" customWidth="1"/>
    <col min="1829" max="1829" width="22.6640625" style="348" customWidth="1"/>
    <col min="1830" max="1830" width="1.21875" style="348" customWidth="1"/>
    <col min="1831" max="1832" width="11.77734375" style="348" customWidth="1"/>
    <col min="1833" max="1833" width="1.77734375" style="348" customWidth="1"/>
    <col min="1834" max="1834" width="6.88671875" style="348" customWidth="1"/>
    <col min="1835" max="1835" width="4.44140625" style="348" customWidth="1"/>
    <col min="1836" max="1836" width="3.6640625" style="348" customWidth="1"/>
    <col min="1837" max="1837" width="0.77734375" style="348" customWidth="1"/>
    <col min="1838" max="1838" width="3.33203125" style="348" customWidth="1"/>
    <col min="1839" max="1839" width="3.6640625" style="348" customWidth="1"/>
    <col min="1840" max="1840" width="3" style="348" customWidth="1"/>
    <col min="1841" max="1841" width="3.6640625" style="348" customWidth="1"/>
    <col min="1842" max="1842" width="3.109375" style="348" customWidth="1"/>
    <col min="1843" max="1843" width="1.88671875" style="348" customWidth="1"/>
    <col min="1844" max="1845" width="2.21875" style="348" customWidth="1"/>
    <col min="1846" max="1846" width="7.21875" style="348" customWidth="1"/>
    <col min="1847" max="2081" width="8.88671875" style="348"/>
    <col min="2082" max="2082" width="2.44140625" style="348" customWidth="1"/>
    <col min="2083" max="2083" width="2.33203125" style="348" customWidth="1"/>
    <col min="2084" max="2084" width="1.109375" style="348" customWidth="1"/>
    <col min="2085" max="2085" width="22.6640625" style="348" customWidth="1"/>
    <col min="2086" max="2086" width="1.21875" style="348" customWidth="1"/>
    <col min="2087" max="2088" width="11.77734375" style="348" customWidth="1"/>
    <col min="2089" max="2089" width="1.77734375" style="348" customWidth="1"/>
    <col min="2090" max="2090" width="6.88671875" style="348" customWidth="1"/>
    <col min="2091" max="2091" width="4.44140625" style="348" customWidth="1"/>
    <col min="2092" max="2092" width="3.6640625" style="348" customWidth="1"/>
    <col min="2093" max="2093" width="0.77734375" style="348" customWidth="1"/>
    <col min="2094" max="2094" width="3.33203125" style="348" customWidth="1"/>
    <col min="2095" max="2095" width="3.6640625" style="348" customWidth="1"/>
    <col min="2096" max="2096" width="3" style="348" customWidth="1"/>
    <col min="2097" max="2097" width="3.6640625" style="348" customWidth="1"/>
    <col min="2098" max="2098" width="3.109375" style="348" customWidth="1"/>
    <col min="2099" max="2099" width="1.88671875" style="348" customWidth="1"/>
    <col min="2100" max="2101" width="2.21875" style="348" customWidth="1"/>
    <col min="2102" max="2102" width="7.21875" style="348" customWidth="1"/>
    <col min="2103" max="2337" width="8.88671875" style="348"/>
    <col min="2338" max="2338" width="2.44140625" style="348" customWidth="1"/>
    <col min="2339" max="2339" width="2.33203125" style="348" customWidth="1"/>
    <col min="2340" max="2340" width="1.109375" style="348" customWidth="1"/>
    <col min="2341" max="2341" width="22.6640625" style="348" customWidth="1"/>
    <col min="2342" max="2342" width="1.21875" style="348" customWidth="1"/>
    <col min="2343" max="2344" width="11.77734375" style="348" customWidth="1"/>
    <col min="2345" max="2345" width="1.77734375" style="348" customWidth="1"/>
    <col min="2346" max="2346" width="6.88671875" style="348" customWidth="1"/>
    <col min="2347" max="2347" width="4.44140625" style="348" customWidth="1"/>
    <col min="2348" max="2348" width="3.6640625" style="348" customWidth="1"/>
    <col min="2349" max="2349" width="0.77734375" style="348" customWidth="1"/>
    <col min="2350" max="2350" width="3.33203125" style="348" customWidth="1"/>
    <col min="2351" max="2351" width="3.6640625" style="348" customWidth="1"/>
    <col min="2352" max="2352" width="3" style="348" customWidth="1"/>
    <col min="2353" max="2353" width="3.6640625" style="348" customWidth="1"/>
    <col min="2354" max="2354" width="3.109375" style="348" customWidth="1"/>
    <col min="2355" max="2355" width="1.88671875" style="348" customWidth="1"/>
    <col min="2356" max="2357" width="2.21875" style="348" customWidth="1"/>
    <col min="2358" max="2358" width="7.21875" style="348" customWidth="1"/>
    <col min="2359" max="2593" width="8.88671875" style="348"/>
    <col min="2594" max="2594" width="2.44140625" style="348" customWidth="1"/>
    <col min="2595" max="2595" width="2.33203125" style="348" customWidth="1"/>
    <col min="2596" max="2596" width="1.109375" style="348" customWidth="1"/>
    <col min="2597" max="2597" width="22.6640625" style="348" customWidth="1"/>
    <col min="2598" max="2598" width="1.21875" style="348" customWidth="1"/>
    <col min="2599" max="2600" width="11.77734375" style="348" customWidth="1"/>
    <col min="2601" max="2601" width="1.77734375" style="348" customWidth="1"/>
    <col min="2602" max="2602" width="6.88671875" style="348" customWidth="1"/>
    <col min="2603" max="2603" width="4.44140625" style="348" customWidth="1"/>
    <col min="2604" max="2604" width="3.6640625" style="348" customWidth="1"/>
    <col min="2605" max="2605" width="0.77734375" style="348" customWidth="1"/>
    <col min="2606" max="2606" width="3.33203125" style="348" customWidth="1"/>
    <col min="2607" max="2607" width="3.6640625" style="348" customWidth="1"/>
    <col min="2608" max="2608" width="3" style="348" customWidth="1"/>
    <col min="2609" max="2609" width="3.6640625" style="348" customWidth="1"/>
    <col min="2610" max="2610" width="3.109375" style="348" customWidth="1"/>
    <col min="2611" max="2611" width="1.88671875" style="348" customWidth="1"/>
    <col min="2612" max="2613" width="2.21875" style="348" customWidth="1"/>
    <col min="2614" max="2614" width="7.21875" style="348" customWidth="1"/>
    <col min="2615" max="2849" width="8.88671875" style="348"/>
    <col min="2850" max="2850" width="2.44140625" style="348" customWidth="1"/>
    <col min="2851" max="2851" width="2.33203125" style="348" customWidth="1"/>
    <col min="2852" max="2852" width="1.109375" style="348" customWidth="1"/>
    <col min="2853" max="2853" width="22.6640625" style="348" customWidth="1"/>
    <col min="2854" max="2854" width="1.21875" style="348" customWidth="1"/>
    <col min="2855" max="2856" width="11.77734375" style="348" customWidth="1"/>
    <col min="2857" max="2857" width="1.77734375" style="348" customWidth="1"/>
    <col min="2858" max="2858" width="6.88671875" style="348" customWidth="1"/>
    <col min="2859" max="2859" width="4.44140625" style="348" customWidth="1"/>
    <col min="2860" max="2860" width="3.6640625" style="348" customWidth="1"/>
    <col min="2861" max="2861" width="0.77734375" style="348" customWidth="1"/>
    <col min="2862" max="2862" width="3.33203125" style="348" customWidth="1"/>
    <col min="2863" max="2863" width="3.6640625" style="348" customWidth="1"/>
    <col min="2864" max="2864" width="3" style="348" customWidth="1"/>
    <col min="2865" max="2865" width="3.6640625" style="348" customWidth="1"/>
    <col min="2866" max="2866" width="3.109375" style="348" customWidth="1"/>
    <col min="2867" max="2867" width="1.88671875" style="348" customWidth="1"/>
    <col min="2868" max="2869" width="2.21875" style="348" customWidth="1"/>
    <col min="2870" max="2870" width="7.21875" style="348" customWidth="1"/>
    <col min="2871" max="3105" width="8.88671875" style="348"/>
    <col min="3106" max="3106" width="2.44140625" style="348" customWidth="1"/>
    <col min="3107" max="3107" width="2.33203125" style="348" customWidth="1"/>
    <col min="3108" max="3108" width="1.109375" style="348" customWidth="1"/>
    <col min="3109" max="3109" width="22.6640625" style="348" customWidth="1"/>
    <col min="3110" max="3110" width="1.21875" style="348" customWidth="1"/>
    <col min="3111" max="3112" width="11.77734375" style="348" customWidth="1"/>
    <col min="3113" max="3113" width="1.77734375" style="348" customWidth="1"/>
    <col min="3114" max="3114" width="6.88671875" style="348" customWidth="1"/>
    <col min="3115" max="3115" width="4.44140625" style="348" customWidth="1"/>
    <col min="3116" max="3116" width="3.6640625" style="348" customWidth="1"/>
    <col min="3117" max="3117" width="0.77734375" style="348" customWidth="1"/>
    <col min="3118" max="3118" width="3.33203125" style="348" customWidth="1"/>
    <col min="3119" max="3119" width="3.6640625" style="348" customWidth="1"/>
    <col min="3120" max="3120" width="3" style="348" customWidth="1"/>
    <col min="3121" max="3121" width="3.6640625" style="348" customWidth="1"/>
    <col min="3122" max="3122" width="3.109375" style="348" customWidth="1"/>
    <col min="3123" max="3123" width="1.88671875" style="348" customWidth="1"/>
    <col min="3124" max="3125" width="2.21875" style="348" customWidth="1"/>
    <col min="3126" max="3126" width="7.21875" style="348" customWidth="1"/>
    <col min="3127" max="3361" width="8.88671875" style="348"/>
    <col min="3362" max="3362" width="2.44140625" style="348" customWidth="1"/>
    <col min="3363" max="3363" width="2.33203125" style="348" customWidth="1"/>
    <col min="3364" max="3364" width="1.109375" style="348" customWidth="1"/>
    <col min="3365" max="3365" width="22.6640625" style="348" customWidth="1"/>
    <col min="3366" max="3366" width="1.21875" style="348" customWidth="1"/>
    <col min="3367" max="3368" width="11.77734375" style="348" customWidth="1"/>
    <col min="3369" max="3369" width="1.77734375" style="348" customWidth="1"/>
    <col min="3370" max="3370" width="6.88671875" style="348" customWidth="1"/>
    <col min="3371" max="3371" width="4.44140625" style="348" customWidth="1"/>
    <col min="3372" max="3372" width="3.6640625" style="348" customWidth="1"/>
    <col min="3373" max="3373" width="0.77734375" style="348" customWidth="1"/>
    <col min="3374" max="3374" width="3.33203125" style="348" customWidth="1"/>
    <col min="3375" max="3375" width="3.6640625" style="348" customWidth="1"/>
    <col min="3376" max="3376" width="3" style="348" customWidth="1"/>
    <col min="3377" max="3377" width="3.6640625" style="348" customWidth="1"/>
    <col min="3378" max="3378" width="3.109375" style="348" customWidth="1"/>
    <col min="3379" max="3379" width="1.88671875" style="348" customWidth="1"/>
    <col min="3380" max="3381" width="2.21875" style="348" customWidth="1"/>
    <col min="3382" max="3382" width="7.21875" style="348" customWidth="1"/>
    <col min="3383" max="3617" width="8.88671875" style="348"/>
    <col min="3618" max="3618" width="2.44140625" style="348" customWidth="1"/>
    <col min="3619" max="3619" width="2.33203125" style="348" customWidth="1"/>
    <col min="3620" max="3620" width="1.109375" style="348" customWidth="1"/>
    <col min="3621" max="3621" width="22.6640625" style="348" customWidth="1"/>
    <col min="3622" max="3622" width="1.21875" style="348" customWidth="1"/>
    <col min="3623" max="3624" width="11.77734375" style="348" customWidth="1"/>
    <col min="3625" max="3625" width="1.77734375" style="348" customWidth="1"/>
    <col min="3626" max="3626" width="6.88671875" style="348" customWidth="1"/>
    <col min="3627" max="3627" width="4.44140625" style="348" customWidth="1"/>
    <col min="3628" max="3628" width="3.6640625" style="348" customWidth="1"/>
    <col min="3629" max="3629" width="0.77734375" style="348" customWidth="1"/>
    <col min="3630" max="3630" width="3.33203125" style="348" customWidth="1"/>
    <col min="3631" max="3631" width="3.6640625" style="348" customWidth="1"/>
    <col min="3632" max="3632" width="3" style="348" customWidth="1"/>
    <col min="3633" max="3633" width="3.6640625" style="348" customWidth="1"/>
    <col min="3634" max="3634" width="3.109375" style="348" customWidth="1"/>
    <col min="3635" max="3635" width="1.88671875" style="348" customWidth="1"/>
    <col min="3636" max="3637" width="2.21875" style="348" customWidth="1"/>
    <col min="3638" max="3638" width="7.21875" style="348" customWidth="1"/>
    <col min="3639" max="3873" width="8.88671875" style="348"/>
    <col min="3874" max="3874" width="2.44140625" style="348" customWidth="1"/>
    <col min="3875" max="3875" width="2.33203125" style="348" customWidth="1"/>
    <col min="3876" max="3876" width="1.109375" style="348" customWidth="1"/>
    <col min="3877" max="3877" width="22.6640625" style="348" customWidth="1"/>
    <col min="3878" max="3878" width="1.21875" style="348" customWidth="1"/>
    <col min="3879" max="3880" width="11.77734375" style="348" customWidth="1"/>
    <col min="3881" max="3881" width="1.77734375" style="348" customWidth="1"/>
    <col min="3882" max="3882" width="6.88671875" style="348" customWidth="1"/>
    <col min="3883" max="3883" width="4.44140625" style="348" customWidth="1"/>
    <col min="3884" max="3884" width="3.6640625" style="348" customWidth="1"/>
    <col min="3885" max="3885" width="0.77734375" style="348" customWidth="1"/>
    <col min="3886" max="3886" width="3.33203125" style="348" customWidth="1"/>
    <col min="3887" max="3887" width="3.6640625" style="348" customWidth="1"/>
    <col min="3888" max="3888" width="3" style="348" customWidth="1"/>
    <col min="3889" max="3889" width="3.6640625" style="348" customWidth="1"/>
    <col min="3890" max="3890" width="3.109375" style="348" customWidth="1"/>
    <col min="3891" max="3891" width="1.88671875" style="348" customWidth="1"/>
    <col min="3892" max="3893" width="2.21875" style="348" customWidth="1"/>
    <col min="3894" max="3894" width="7.21875" style="348" customWidth="1"/>
    <col min="3895" max="4129" width="8.88671875" style="348"/>
    <col min="4130" max="4130" width="2.44140625" style="348" customWidth="1"/>
    <col min="4131" max="4131" width="2.33203125" style="348" customWidth="1"/>
    <col min="4132" max="4132" width="1.109375" style="348" customWidth="1"/>
    <col min="4133" max="4133" width="22.6640625" style="348" customWidth="1"/>
    <col min="4134" max="4134" width="1.21875" style="348" customWidth="1"/>
    <col min="4135" max="4136" width="11.77734375" style="348" customWidth="1"/>
    <col min="4137" max="4137" width="1.77734375" style="348" customWidth="1"/>
    <col min="4138" max="4138" width="6.88671875" style="348" customWidth="1"/>
    <col min="4139" max="4139" width="4.44140625" style="348" customWidth="1"/>
    <col min="4140" max="4140" width="3.6640625" style="348" customWidth="1"/>
    <col min="4141" max="4141" width="0.77734375" style="348" customWidth="1"/>
    <col min="4142" max="4142" width="3.33203125" style="348" customWidth="1"/>
    <col min="4143" max="4143" width="3.6640625" style="348" customWidth="1"/>
    <col min="4144" max="4144" width="3" style="348" customWidth="1"/>
    <col min="4145" max="4145" width="3.6640625" style="348" customWidth="1"/>
    <col min="4146" max="4146" width="3.109375" style="348" customWidth="1"/>
    <col min="4147" max="4147" width="1.88671875" style="348" customWidth="1"/>
    <col min="4148" max="4149" width="2.21875" style="348" customWidth="1"/>
    <col min="4150" max="4150" width="7.21875" style="348" customWidth="1"/>
    <col min="4151" max="4385" width="8.88671875" style="348"/>
    <col min="4386" max="4386" width="2.44140625" style="348" customWidth="1"/>
    <col min="4387" max="4387" width="2.33203125" style="348" customWidth="1"/>
    <col min="4388" max="4388" width="1.109375" style="348" customWidth="1"/>
    <col min="4389" max="4389" width="22.6640625" style="348" customWidth="1"/>
    <col min="4390" max="4390" width="1.21875" style="348" customWidth="1"/>
    <col min="4391" max="4392" width="11.77734375" style="348" customWidth="1"/>
    <col min="4393" max="4393" width="1.77734375" style="348" customWidth="1"/>
    <col min="4394" max="4394" width="6.88671875" style="348" customWidth="1"/>
    <col min="4395" max="4395" width="4.44140625" style="348" customWidth="1"/>
    <col min="4396" max="4396" width="3.6640625" style="348" customWidth="1"/>
    <col min="4397" max="4397" width="0.77734375" style="348" customWidth="1"/>
    <col min="4398" max="4398" width="3.33203125" style="348" customWidth="1"/>
    <col min="4399" max="4399" width="3.6640625" style="348" customWidth="1"/>
    <col min="4400" max="4400" width="3" style="348" customWidth="1"/>
    <col min="4401" max="4401" width="3.6640625" style="348" customWidth="1"/>
    <col min="4402" max="4402" width="3.109375" style="348" customWidth="1"/>
    <col min="4403" max="4403" width="1.88671875" style="348" customWidth="1"/>
    <col min="4404" max="4405" width="2.21875" style="348" customWidth="1"/>
    <col min="4406" max="4406" width="7.21875" style="348" customWidth="1"/>
    <col min="4407" max="4641" width="8.88671875" style="348"/>
    <col min="4642" max="4642" width="2.44140625" style="348" customWidth="1"/>
    <col min="4643" max="4643" width="2.33203125" style="348" customWidth="1"/>
    <col min="4644" max="4644" width="1.109375" style="348" customWidth="1"/>
    <col min="4645" max="4645" width="22.6640625" style="348" customWidth="1"/>
    <col min="4646" max="4646" width="1.21875" style="348" customWidth="1"/>
    <col min="4647" max="4648" width="11.77734375" style="348" customWidth="1"/>
    <col min="4649" max="4649" width="1.77734375" style="348" customWidth="1"/>
    <col min="4650" max="4650" width="6.88671875" style="348" customWidth="1"/>
    <col min="4651" max="4651" width="4.44140625" style="348" customWidth="1"/>
    <col min="4652" max="4652" width="3.6640625" style="348" customWidth="1"/>
    <col min="4653" max="4653" width="0.77734375" style="348" customWidth="1"/>
    <col min="4654" max="4654" width="3.33203125" style="348" customWidth="1"/>
    <col min="4655" max="4655" width="3.6640625" style="348" customWidth="1"/>
    <col min="4656" max="4656" width="3" style="348" customWidth="1"/>
    <col min="4657" max="4657" width="3.6640625" style="348" customWidth="1"/>
    <col min="4658" max="4658" width="3.109375" style="348" customWidth="1"/>
    <col min="4659" max="4659" width="1.88671875" style="348" customWidth="1"/>
    <col min="4660" max="4661" width="2.21875" style="348" customWidth="1"/>
    <col min="4662" max="4662" width="7.21875" style="348" customWidth="1"/>
    <col min="4663" max="4897" width="8.88671875" style="348"/>
    <col min="4898" max="4898" width="2.44140625" style="348" customWidth="1"/>
    <col min="4899" max="4899" width="2.33203125" style="348" customWidth="1"/>
    <col min="4900" max="4900" width="1.109375" style="348" customWidth="1"/>
    <col min="4901" max="4901" width="22.6640625" style="348" customWidth="1"/>
    <col min="4902" max="4902" width="1.21875" style="348" customWidth="1"/>
    <col min="4903" max="4904" width="11.77734375" style="348" customWidth="1"/>
    <col min="4905" max="4905" width="1.77734375" style="348" customWidth="1"/>
    <col min="4906" max="4906" width="6.88671875" style="348" customWidth="1"/>
    <col min="4907" max="4907" width="4.44140625" style="348" customWidth="1"/>
    <col min="4908" max="4908" width="3.6640625" style="348" customWidth="1"/>
    <col min="4909" max="4909" width="0.77734375" style="348" customWidth="1"/>
    <col min="4910" max="4910" width="3.33203125" style="348" customWidth="1"/>
    <col min="4911" max="4911" width="3.6640625" style="348" customWidth="1"/>
    <col min="4912" max="4912" width="3" style="348" customWidth="1"/>
    <col min="4913" max="4913" width="3.6640625" style="348" customWidth="1"/>
    <col min="4914" max="4914" width="3.109375" style="348" customWidth="1"/>
    <col min="4915" max="4915" width="1.88671875" style="348" customWidth="1"/>
    <col min="4916" max="4917" width="2.21875" style="348" customWidth="1"/>
    <col min="4918" max="4918" width="7.21875" style="348" customWidth="1"/>
    <col min="4919" max="5153" width="8.88671875" style="348"/>
    <col min="5154" max="5154" width="2.44140625" style="348" customWidth="1"/>
    <col min="5155" max="5155" width="2.33203125" style="348" customWidth="1"/>
    <col min="5156" max="5156" width="1.109375" style="348" customWidth="1"/>
    <col min="5157" max="5157" width="22.6640625" style="348" customWidth="1"/>
    <col min="5158" max="5158" width="1.21875" style="348" customWidth="1"/>
    <col min="5159" max="5160" width="11.77734375" style="348" customWidth="1"/>
    <col min="5161" max="5161" width="1.77734375" style="348" customWidth="1"/>
    <col min="5162" max="5162" width="6.88671875" style="348" customWidth="1"/>
    <col min="5163" max="5163" width="4.44140625" style="348" customWidth="1"/>
    <col min="5164" max="5164" width="3.6640625" style="348" customWidth="1"/>
    <col min="5165" max="5165" width="0.77734375" style="348" customWidth="1"/>
    <col min="5166" max="5166" width="3.33203125" style="348" customWidth="1"/>
    <col min="5167" max="5167" width="3.6640625" style="348" customWidth="1"/>
    <col min="5168" max="5168" width="3" style="348" customWidth="1"/>
    <col min="5169" max="5169" width="3.6640625" style="348" customWidth="1"/>
    <col min="5170" max="5170" width="3.109375" style="348" customWidth="1"/>
    <col min="5171" max="5171" width="1.88671875" style="348" customWidth="1"/>
    <col min="5172" max="5173" width="2.21875" style="348" customWidth="1"/>
    <col min="5174" max="5174" width="7.21875" style="348" customWidth="1"/>
    <col min="5175" max="5409" width="8.88671875" style="348"/>
    <col min="5410" max="5410" width="2.44140625" style="348" customWidth="1"/>
    <col min="5411" max="5411" width="2.33203125" style="348" customWidth="1"/>
    <col min="5412" max="5412" width="1.109375" style="348" customWidth="1"/>
    <col min="5413" max="5413" width="22.6640625" style="348" customWidth="1"/>
    <col min="5414" max="5414" width="1.21875" style="348" customWidth="1"/>
    <col min="5415" max="5416" width="11.77734375" style="348" customWidth="1"/>
    <col min="5417" max="5417" width="1.77734375" style="348" customWidth="1"/>
    <col min="5418" max="5418" width="6.88671875" style="348" customWidth="1"/>
    <col min="5419" max="5419" width="4.44140625" style="348" customWidth="1"/>
    <col min="5420" max="5420" width="3.6640625" style="348" customWidth="1"/>
    <col min="5421" max="5421" width="0.77734375" style="348" customWidth="1"/>
    <col min="5422" max="5422" width="3.33203125" style="348" customWidth="1"/>
    <col min="5423" max="5423" width="3.6640625" style="348" customWidth="1"/>
    <col min="5424" max="5424" width="3" style="348" customWidth="1"/>
    <col min="5425" max="5425" width="3.6640625" style="348" customWidth="1"/>
    <col min="5426" max="5426" width="3.109375" style="348" customWidth="1"/>
    <col min="5427" max="5427" width="1.88671875" style="348" customWidth="1"/>
    <col min="5428" max="5429" width="2.21875" style="348" customWidth="1"/>
    <col min="5430" max="5430" width="7.21875" style="348" customWidth="1"/>
    <col min="5431" max="5665" width="8.88671875" style="348"/>
    <col min="5666" max="5666" width="2.44140625" style="348" customWidth="1"/>
    <col min="5667" max="5667" width="2.33203125" style="348" customWidth="1"/>
    <col min="5668" max="5668" width="1.109375" style="348" customWidth="1"/>
    <col min="5669" max="5669" width="22.6640625" style="348" customWidth="1"/>
    <col min="5670" max="5670" width="1.21875" style="348" customWidth="1"/>
    <col min="5671" max="5672" width="11.77734375" style="348" customWidth="1"/>
    <col min="5673" max="5673" width="1.77734375" style="348" customWidth="1"/>
    <col min="5674" max="5674" width="6.88671875" style="348" customWidth="1"/>
    <col min="5675" max="5675" width="4.44140625" style="348" customWidth="1"/>
    <col min="5676" max="5676" width="3.6640625" style="348" customWidth="1"/>
    <col min="5677" max="5677" width="0.77734375" style="348" customWidth="1"/>
    <col min="5678" max="5678" width="3.33203125" style="348" customWidth="1"/>
    <col min="5679" max="5679" width="3.6640625" style="348" customWidth="1"/>
    <col min="5680" max="5680" width="3" style="348" customWidth="1"/>
    <col min="5681" max="5681" width="3.6640625" style="348" customWidth="1"/>
    <col min="5682" max="5682" width="3.109375" style="348" customWidth="1"/>
    <col min="5683" max="5683" width="1.88671875" style="348" customWidth="1"/>
    <col min="5684" max="5685" width="2.21875" style="348" customWidth="1"/>
    <col min="5686" max="5686" width="7.21875" style="348" customWidth="1"/>
    <col min="5687" max="5921" width="8.88671875" style="348"/>
    <col min="5922" max="5922" width="2.44140625" style="348" customWidth="1"/>
    <col min="5923" max="5923" width="2.33203125" style="348" customWidth="1"/>
    <col min="5924" max="5924" width="1.109375" style="348" customWidth="1"/>
    <col min="5925" max="5925" width="22.6640625" style="348" customWidth="1"/>
    <col min="5926" max="5926" width="1.21875" style="348" customWidth="1"/>
    <col min="5927" max="5928" width="11.77734375" style="348" customWidth="1"/>
    <col min="5929" max="5929" width="1.77734375" style="348" customWidth="1"/>
    <col min="5930" max="5930" width="6.88671875" style="348" customWidth="1"/>
    <col min="5931" max="5931" width="4.44140625" style="348" customWidth="1"/>
    <col min="5932" max="5932" width="3.6640625" style="348" customWidth="1"/>
    <col min="5933" max="5933" width="0.77734375" style="348" customWidth="1"/>
    <col min="5934" max="5934" width="3.33203125" style="348" customWidth="1"/>
    <col min="5935" max="5935" width="3.6640625" style="348" customWidth="1"/>
    <col min="5936" max="5936" width="3" style="348" customWidth="1"/>
    <col min="5937" max="5937" width="3.6640625" style="348" customWidth="1"/>
    <col min="5938" max="5938" width="3.109375" style="348" customWidth="1"/>
    <col min="5939" max="5939" width="1.88671875" style="348" customWidth="1"/>
    <col min="5940" max="5941" width="2.21875" style="348" customWidth="1"/>
    <col min="5942" max="5942" width="7.21875" style="348" customWidth="1"/>
    <col min="5943" max="6177" width="8.88671875" style="348"/>
    <col min="6178" max="6178" width="2.44140625" style="348" customWidth="1"/>
    <col min="6179" max="6179" width="2.33203125" style="348" customWidth="1"/>
    <col min="6180" max="6180" width="1.109375" style="348" customWidth="1"/>
    <col min="6181" max="6181" width="22.6640625" style="348" customWidth="1"/>
    <col min="6182" max="6182" width="1.21875" style="348" customWidth="1"/>
    <col min="6183" max="6184" width="11.77734375" style="348" customWidth="1"/>
    <col min="6185" max="6185" width="1.77734375" style="348" customWidth="1"/>
    <col min="6186" max="6186" width="6.88671875" style="348" customWidth="1"/>
    <col min="6187" max="6187" width="4.44140625" style="348" customWidth="1"/>
    <col min="6188" max="6188" width="3.6640625" style="348" customWidth="1"/>
    <col min="6189" max="6189" width="0.77734375" style="348" customWidth="1"/>
    <col min="6190" max="6190" width="3.33203125" style="348" customWidth="1"/>
    <col min="6191" max="6191" width="3.6640625" style="348" customWidth="1"/>
    <col min="6192" max="6192" width="3" style="348" customWidth="1"/>
    <col min="6193" max="6193" width="3.6640625" style="348" customWidth="1"/>
    <col min="6194" max="6194" width="3.109375" style="348" customWidth="1"/>
    <col min="6195" max="6195" width="1.88671875" style="348" customWidth="1"/>
    <col min="6196" max="6197" width="2.21875" style="348" customWidth="1"/>
    <col min="6198" max="6198" width="7.21875" style="348" customWidth="1"/>
    <col min="6199" max="6433" width="8.88671875" style="348"/>
    <col min="6434" max="6434" width="2.44140625" style="348" customWidth="1"/>
    <col min="6435" max="6435" width="2.33203125" style="348" customWidth="1"/>
    <col min="6436" max="6436" width="1.109375" style="348" customWidth="1"/>
    <col min="6437" max="6437" width="22.6640625" style="348" customWidth="1"/>
    <col min="6438" max="6438" width="1.21875" style="348" customWidth="1"/>
    <col min="6439" max="6440" width="11.77734375" style="348" customWidth="1"/>
    <col min="6441" max="6441" width="1.77734375" style="348" customWidth="1"/>
    <col min="6442" max="6442" width="6.88671875" style="348" customWidth="1"/>
    <col min="6443" max="6443" width="4.44140625" style="348" customWidth="1"/>
    <col min="6444" max="6444" width="3.6640625" style="348" customWidth="1"/>
    <col min="6445" max="6445" width="0.77734375" style="348" customWidth="1"/>
    <col min="6446" max="6446" width="3.33203125" style="348" customWidth="1"/>
    <col min="6447" max="6447" width="3.6640625" style="348" customWidth="1"/>
    <col min="6448" max="6448" width="3" style="348" customWidth="1"/>
    <col min="6449" max="6449" width="3.6640625" style="348" customWidth="1"/>
    <col min="6450" max="6450" width="3.109375" style="348" customWidth="1"/>
    <col min="6451" max="6451" width="1.88671875" style="348" customWidth="1"/>
    <col min="6452" max="6453" width="2.21875" style="348" customWidth="1"/>
    <col min="6454" max="6454" width="7.21875" style="348" customWidth="1"/>
    <col min="6455" max="6689" width="8.88671875" style="348"/>
    <col min="6690" max="6690" width="2.44140625" style="348" customWidth="1"/>
    <col min="6691" max="6691" width="2.33203125" style="348" customWidth="1"/>
    <col min="6692" max="6692" width="1.109375" style="348" customWidth="1"/>
    <col min="6693" max="6693" width="22.6640625" style="348" customWidth="1"/>
    <col min="6694" max="6694" width="1.21875" style="348" customWidth="1"/>
    <col min="6695" max="6696" width="11.77734375" style="348" customWidth="1"/>
    <col min="6697" max="6697" width="1.77734375" style="348" customWidth="1"/>
    <col min="6698" max="6698" width="6.88671875" style="348" customWidth="1"/>
    <col min="6699" max="6699" width="4.44140625" style="348" customWidth="1"/>
    <col min="6700" max="6700" width="3.6640625" style="348" customWidth="1"/>
    <col min="6701" max="6701" width="0.77734375" style="348" customWidth="1"/>
    <col min="6702" max="6702" width="3.33203125" style="348" customWidth="1"/>
    <col min="6703" max="6703" width="3.6640625" style="348" customWidth="1"/>
    <col min="6704" max="6704" width="3" style="348" customWidth="1"/>
    <col min="6705" max="6705" width="3.6640625" style="348" customWidth="1"/>
    <col min="6706" max="6706" width="3.109375" style="348" customWidth="1"/>
    <col min="6707" max="6707" width="1.88671875" style="348" customWidth="1"/>
    <col min="6708" max="6709" width="2.21875" style="348" customWidth="1"/>
    <col min="6710" max="6710" width="7.21875" style="348" customWidth="1"/>
    <col min="6711" max="6945" width="8.88671875" style="348"/>
    <col min="6946" max="6946" width="2.44140625" style="348" customWidth="1"/>
    <col min="6947" max="6947" width="2.33203125" style="348" customWidth="1"/>
    <col min="6948" max="6948" width="1.109375" style="348" customWidth="1"/>
    <col min="6949" max="6949" width="22.6640625" style="348" customWidth="1"/>
    <col min="6950" max="6950" width="1.21875" style="348" customWidth="1"/>
    <col min="6951" max="6952" width="11.77734375" style="348" customWidth="1"/>
    <col min="6953" max="6953" width="1.77734375" style="348" customWidth="1"/>
    <col min="6954" max="6954" width="6.88671875" style="348" customWidth="1"/>
    <col min="6955" max="6955" width="4.44140625" style="348" customWidth="1"/>
    <col min="6956" max="6956" width="3.6640625" style="348" customWidth="1"/>
    <col min="6957" max="6957" width="0.77734375" style="348" customWidth="1"/>
    <col min="6958" max="6958" width="3.33203125" style="348" customWidth="1"/>
    <col min="6959" max="6959" width="3.6640625" style="348" customWidth="1"/>
    <col min="6960" max="6960" width="3" style="348" customWidth="1"/>
    <col min="6961" max="6961" width="3.6640625" style="348" customWidth="1"/>
    <col min="6962" max="6962" width="3.109375" style="348" customWidth="1"/>
    <col min="6963" max="6963" width="1.88671875" style="348" customWidth="1"/>
    <col min="6964" max="6965" width="2.21875" style="348" customWidth="1"/>
    <col min="6966" max="6966" width="7.21875" style="348" customWidth="1"/>
    <col min="6967" max="7201" width="8.88671875" style="348"/>
    <col min="7202" max="7202" width="2.44140625" style="348" customWidth="1"/>
    <col min="7203" max="7203" width="2.33203125" style="348" customWidth="1"/>
    <col min="7204" max="7204" width="1.109375" style="348" customWidth="1"/>
    <col min="7205" max="7205" width="22.6640625" style="348" customWidth="1"/>
    <col min="7206" max="7206" width="1.21875" style="348" customWidth="1"/>
    <col min="7207" max="7208" width="11.77734375" style="348" customWidth="1"/>
    <col min="7209" max="7209" width="1.77734375" style="348" customWidth="1"/>
    <col min="7210" max="7210" width="6.88671875" style="348" customWidth="1"/>
    <col min="7211" max="7211" width="4.44140625" style="348" customWidth="1"/>
    <col min="7212" max="7212" width="3.6640625" style="348" customWidth="1"/>
    <col min="7213" max="7213" width="0.77734375" style="348" customWidth="1"/>
    <col min="7214" max="7214" width="3.33203125" style="348" customWidth="1"/>
    <col min="7215" max="7215" width="3.6640625" style="348" customWidth="1"/>
    <col min="7216" max="7216" width="3" style="348" customWidth="1"/>
    <col min="7217" max="7217" width="3.6640625" style="348" customWidth="1"/>
    <col min="7218" max="7218" width="3.109375" style="348" customWidth="1"/>
    <col min="7219" max="7219" width="1.88671875" style="348" customWidth="1"/>
    <col min="7220" max="7221" width="2.21875" style="348" customWidth="1"/>
    <col min="7222" max="7222" width="7.21875" style="348" customWidth="1"/>
    <col min="7223" max="7457" width="8.88671875" style="348"/>
    <col min="7458" max="7458" width="2.44140625" style="348" customWidth="1"/>
    <col min="7459" max="7459" width="2.33203125" style="348" customWidth="1"/>
    <col min="7460" max="7460" width="1.109375" style="348" customWidth="1"/>
    <col min="7461" max="7461" width="22.6640625" style="348" customWidth="1"/>
    <col min="7462" max="7462" width="1.21875" style="348" customWidth="1"/>
    <col min="7463" max="7464" width="11.77734375" style="348" customWidth="1"/>
    <col min="7465" max="7465" width="1.77734375" style="348" customWidth="1"/>
    <col min="7466" max="7466" width="6.88671875" style="348" customWidth="1"/>
    <col min="7467" max="7467" width="4.44140625" style="348" customWidth="1"/>
    <col min="7468" max="7468" width="3.6640625" style="348" customWidth="1"/>
    <col min="7469" max="7469" width="0.77734375" style="348" customWidth="1"/>
    <col min="7470" max="7470" width="3.33203125" style="348" customWidth="1"/>
    <col min="7471" max="7471" width="3.6640625" style="348" customWidth="1"/>
    <col min="7472" max="7472" width="3" style="348" customWidth="1"/>
    <col min="7473" max="7473" width="3.6640625" style="348" customWidth="1"/>
    <col min="7474" max="7474" width="3.109375" style="348" customWidth="1"/>
    <col min="7475" max="7475" width="1.88671875" style="348" customWidth="1"/>
    <col min="7476" max="7477" width="2.21875" style="348" customWidth="1"/>
    <col min="7478" max="7478" width="7.21875" style="348" customWidth="1"/>
    <col min="7479" max="7713" width="8.88671875" style="348"/>
    <col min="7714" max="7714" width="2.44140625" style="348" customWidth="1"/>
    <col min="7715" max="7715" width="2.33203125" style="348" customWidth="1"/>
    <col min="7716" max="7716" width="1.109375" style="348" customWidth="1"/>
    <col min="7717" max="7717" width="22.6640625" style="348" customWidth="1"/>
    <col min="7718" max="7718" width="1.21875" style="348" customWidth="1"/>
    <col min="7719" max="7720" width="11.77734375" style="348" customWidth="1"/>
    <col min="7721" max="7721" width="1.77734375" style="348" customWidth="1"/>
    <col min="7722" max="7722" width="6.88671875" style="348" customWidth="1"/>
    <col min="7723" max="7723" width="4.44140625" style="348" customWidth="1"/>
    <col min="7724" max="7724" width="3.6640625" style="348" customWidth="1"/>
    <col min="7725" max="7725" width="0.77734375" style="348" customWidth="1"/>
    <col min="7726" max="7726" width="3.33203125" style="348" customWidth="1"/>
    <col min="7727" max="7727" width="3.6640625" style="348" customWidth="1"/>
    <col min="7728" max="7728" width="3" style="348" customWidth="1"/>
    <col min="7729" max="7729" width="3.6640625" style="348" customWidth="1"/>
    <col min="7730" max="7730" width="3.109375" style="348" customWidth="1"/>
    <col min="7731" max="7731" width="1.88671875" style="348" customWidth="1"/>
    <col min="7732" max="7733" width="2.21875" style="348" customWidth="1"/>
    <col min="7734" max="7734" width="7.21875" style="348" customWidth="1"/>
    <col min="7735" max="7969" width="8.88671875" style="348"/>
    <col min="7970" max="7970" width="2.44140625" style="348" customWidth="1"/>
    <col min="7971" max="7971" width="2.33203125" style="348" customWidth="1"/>
    <col min="7972" max="7972" width="1.109375" style="348" customWidth="1"/>
    <col min="7973" max="7973" width="22.6640625" style="348" customWidth="1"/>
    <col min="7974" max="7974" width="1.21875" style="348" customWidth="1"/>
    <col min="7975" max="7976" width="11.77734375" style="348" customWidth="1"/>
    <col min="7977" max="7977" width="1.77734375" style="348" customWidth="1"/>
    <col min="7978" max="7978" width="6.88671875" style="348" customWidth="1"/>
    <col min="7979" max="7979" width="4.44140625" style="348" customWidth="1"/>
    <col min="7980" max="7980" width="3.6640625" style="348" customWidth="1"/>
    <col min="7981" max="7981" width="0.77734375" style="348" customWidth="1"/>
    <col min="7982" max="7982" width="3.33203125" style="348" customWidth="1"/>
    <col min="7983" max="7983" width="3.6640625" style="348" customWidth="1"/>
    <col min="7984" max="7984" width="3" style="348" customWidth="1"/>
    <col min="7985" max="7985" width="3.6640625" style="348" customWidth="1"/>
    <col min="7986" max="7986" width="3.109375" style="348" customWidth="1"/>
    <col min="7987" max="7987" width="1.88671875" style="348" customWidth="1"/>
    <col min="7988" max="7989" width="2.21875" style="348" customWidth="1"/>
    <col min="7990" max="7990" width="7.21875" style="348" customWidth="1"/>
    <col min="7991" max="8225" width="8.88671875" style="348"/>
    <col min="8226" max="8226" width="2.44140625" style="348" customWidth="1"/>
    <col min="8227" max="8227" width="2.33203125" style="348" customWidth="1"/>
    <col min="8228" max="8228" width="1.109375" style="348" customWidth="1"/>
    <col min="8229" max="8229" width="22.6640625" style="348" customWidth="1"/>
    <col min="8230" max="8230" width="1.21875" style="348" customWidth="1"/>
    <col min="8231" max="8232" width="11.77734375" style="348" customWidth="1"/>
    <col min="8233" max="8233" width="1.77734375" style="348" customWidth="1"/>
    <col min="8234" max="8234" width="6.88671875" style="348" customWidth="1"/>
    <col min="8235" max="8235" width="4.44140625" style="348" customWidth="1"/>
    <col min="8236" max="8236" width="3.6640625" style="348" customWidth="1"/>
    <col min="8237" max="8237" width="0.77734375" style="348" customWidth="1"/>
    <col min="8238" max="8238" width="3.33203125" style="348" customWidth="1"/>
    <col min="8239" max="8239" width="3.6640625" style="348" customWidth="1"/>
    <col min="8240" max="8240" width="3" style="348" customWidth="1"/>
    <col min="8241" max="8241" width="3.6640625" style="348" customWidth="1"/>
    <col min="8242" max="8242" width="3.109375" style="348" customWidth="1"/>
    <col min="8243" max="8243" width="1.88671875" style="348" customWidth="1"/>
    <col min="8244" max="8245" width="2.21875" style="348" customWidth="1"/>
    <col min="8246" max="8246" width="7.21875" style="348" customWidth="1"/>
    <col min="8247" max="8481" width="8.88671875" style="348"/>
    <col min="8482" max="8482" width="2.44140625" style="348" customWidth="1"/>
    <col min="8483" max="8483" width="2.33203125" style="348" customWidth="1"/>
    <col min="8484" max="8484" width="1.109375" style="348" customWidth="1"/>
    <col min="8485" max="8485" width="22.6640625" style="348" customWidth="1"/>
    <col min="8486" max="8486" width="1.21875" style="348" customWidth="1"/>
    <col min="8487" max="8488" width="11.77734375" style="348" customWidth="1"/>
    <col min="8489" max="8489" width="1.77734375" style="348" customWidth="1"/>
    <col min="8490" max="8490" width="6.88671875" style="348" customWidth="1"/>
    <col min="8491" max="8491" width="4.44140625" style="348" customWidth="1"/>
    <col min="8492" max="8492" width="3.6640625" style="348" customWidth="1"/>
    <col min="8493" max="8493" width="0.77734375" style="348" customWidth="1"/>
    <col min="8494" max="8494" width="3.33203125" style="348" customWidth="1"/>
    <col min="8495" max="8495" width="3.6640625" style="348" customWidth="1"/>
    <col min="8496" max="8496" width="3" style="348" customWidth="1"/>
    <col min="8497" max="8497" width="3.6640625" style="348" customWidth="1"/>
    <col min="8498" max="8498" width="3.109375" style="348" customWidth="1"/>
    <col min="8499" max="8499" width="1.88671875" style="348" customWidth="1"/>
    <col min="8500" max="8501" width="2.21875" style="348" customWidth="1"/>
    <col min="8502" max="8502" width="7.21875" style="348" customWidth="1"/>
    <col min="8503" max="8737" width="8.88671875" style="348"/>
    <col min="8738" max="8738" width="2.44140625" style="348" customWidth="1"/>
    <col min="8739" max="8739" width="2.33203125" style="348" customWidth="1"/>
    <col min="8740" max="8740" width="1.109375" style="348" customWidth="1"/>
    <col min="8741" max="8741" width="22.6640625" style="348" customWidth="1"/>
    <col min="8742" max="8742" width="1.21875" style="348" customWidth="1"/>
    <col min="8743" max="8744" width="11.77734375" style="348" customWidth="1"/>
    <col min="8745" max="8745" width="1.77734375" style="348" customWidth="1"/>
    <col min="8746" max="8746" width="6.88671875" style="348" customWidth="1"/>
    <col min="8747" max="8747" width="4.44140625" style="348" customWidth="1"/>
    <col min="8748" max="8748" width="3.6640625" style="348" customWidth="1"/>
    <col min="8749" max="8749" width="0.77734375" style="348" customWidth="1"/>
    <col min="8750" max="8750" width="3.33203125" style="348" customWidth="1"/>
    <col min="8751" max="8751" width="3.6640625" style="348" customWidth="1"/>
    <col min="8752" max="8752" width="3" style="348" customWidth="1"/>
    <col min="8753" max="8753" width="3.6640625" style="348" customWidth="1"/>
    <col min="8754" max="8754" width="3.109375" style="348" customWidth="1"/>
    <col min="8755" max="8755" width="1.88671875" style="348" customWidth="1"/>
    <col min="8756" max="8757" width="2.21875" style="348" customWidth="1"/>
    <col min="8758" max="8758" width="7.21875" style="348" customWidth="1"/>
    <col min="8759" max="8993" width="8.88671875" style="348"/>
    <col min="8994" max="8994" width="2.44140625" style="348" customWidth="1"/>
    <col min="8995" max="8995" width="2.33203125" style="348" customWidth="1"/>
    <col min="8996" max="8996" width="1.109375" style="348" customWidth="1"/>
    <col min="8997" max="8997" width="22.6640625" style="348" customWidth="1"/>
    <col min="8998" max="8998" width="1.21875" style="348" customWidth="1"/>
    <col min="8999" max="9000" width="11.77734375" style="348" customWidth="1"/>
    <col min="9001" max="9001" width="1.77734375" style="348" customWidth="1"/>
    <col min="9002" max="9002" width="6.88671875" style="348" customWidth="1"/>
    <col min="9003" max="9003" width="4.44140625" style="348" customWidth="1"/>
    <col min="9004" max="9004" width="3.6640625" style="348" customWidth="1"/>
    <col min="9005" max="9005" width="0.77734375" style="348" customWidth="1"/>
    <col min="9006" max="9006" width="3.33203125" style="348" customWidth="1"/>
    <col min="9007" max="9007" width="3.6640625" style="348" customWidth="1"/>
    <col min="9008" max="9008" width="3" style="348" customWidth="1"/>
    <col min="9009" max="9009" width="3.6640625" style="348" customWidth="1"/>
    <col min="9010" max="9010" width="3.109375" style="348" customWidth="1"/>
    <col min="9011" max="9011" width="1.88671875" style="348" customWidth="1"/>
    <col min="9012" max="9013" width="2.21875" style="348" customWidth="1"/>
    <col min="9014" max="9014" width="7.21875" style="348" customWidth="1"/>
    <col min="9015" max="9249" width="8.88671875" style="348"/>
    <col min="9250" max="9250" width="2.44140625" style="348" customWidth="1"/>
    <col min="9251" max="9251" width="2.33203125" style="348" customWidth="1"/>
    <col min="9252" max="9252" width="1.109375" style="348" customWidth="1"/>
    <col min="9253" max="9253" width="22.6640625" style="348" customWidth="1"/>
    <col min="9254" max="9254" width="1.21875" style="348" customWidth="1"/>
    <col min="9255" max="9256" width="11.77734375" style="348" customWidth="1"/>
    <col min="9257" max="9257" width="1.77734375" style="348" customWidth="1"/>
    <col min="9258" max="9258" width="6.88671875" style="348" customWidth="1"/>
    <col min="9259" max="9259" width="4.44140625" style="348" customWidth="1"/>
    <col min="9260" max="9260" width="3.6640625" style="348" customWidth="1"/>
    <col min="9261" max="9261" width="0.77734375" style="348" customWidth="1"/>
    <col min="9262" max="9262" width="3.33203125" style="348" customWidth="1"/>
    <col min="9263" max="9263" width="3.6640625" style="348" customWidth="1"/>
    <col min="9264" max="9264" width="3" style="348" customWidth="1"/>
    <col min="9265" max="9265" width="3.6640625" style="348" customWidth="1"/>
    <col min="9266" max="9266" width="3.109375" style="348" customWidth="1"/>
    <col min="9267" max="9267" width="1.88671875" style="348" customWidth="1"/>
    <col min="9268" max="9269" width="2.21875" style="348" customWidth="1"/>
    <col min="9270" max="9270" width="7.21875" style="348" customWidth="1"/>
    <col min="9271" max="9505" width="8.88671875" style="348"/>
    <col min="9506" max="9506" width="2.44140625" style="348" customWidth="1"/>
    <col min="9507" max="9507" width="2.33203125" style="348" customWidth="1"/>
    <col min="9508" max="9508" width="1.109375" style="348" customWidth="1"/>
    <col min="9509" max="9509" width="22.6640625" style="348" customWidth="1"/>
    <col min="9510" max="9510" width="1.21875" style="348" customWidth="1"/>
    <col min="9511" max="9512" width="11.77734375" style="348" customWidth="1"/>
    <col min="9513" max="9513" width="1.77734375" style="348" customWidth="1"/>
    <col min="9514" max="9514" width="6.88671875" style="348" customWidth="1"/>
    <col min="9515" max="9515" width="4.44140625" style="348" customWidth="1"/>
    <col min="9516" max="9516" width="3.6640625" style="348" customWidth="1"/>
    <col min="9517" max="9517" width="0.77734375" style="348" customWidth="1"/>
    <col min="9518" max="9518" width="3.33203125" style="348" customWidth="1"/>
    <col min="9519" max="9519" width="3.6640625" style="348" customWidth="1"/>
    <col min="9520" max="9520" width="3" style="348" customWidth="1"/>
    <col min="9521" max="9521" width="3.6640625" style="348" customWidth="1"/>
    <col min="9522" max="9522" width="3.109375" style="348" customWidth="1"/>
    <col min="9523" max="9523" width="1.88671875" style="348" customWidth="1"/>
    <col min="9524" max="9525" width="2.21875" style="348" customWidth="1"/>
    <col min="9526" max="9526" width="7.21875" style="348" customWidth="1"/>
    <col min="9527" max="9761" width="8.88671875" style="348"/>
    <col min="9762" max="9762" width="2.44140625" style="348" customWidth="1"/>
    <col min="9763" max="9763" width="2.33203125" style="348" customWidth="1"/>
    <col min="9764" max="9764" width="1.109375" style="348" customWidth="1"/>
    <col min="9765" max="9765" width="22.6640625" style="348" customWidth="1"/>
    <col min="9766" max="9766" width="1.21875" style="348" customWidth="1"/>
    <col min="9767" max="9768" width="11.77734375" style="348" customWidth="1"/>
    <col min="9769" max="9769" width="1.77734375" style="348" customWidth="1"/>
    <col min="9770" max="9770" width="6.88671875" style="348" customWidth="1"/>
    <col min="9771" max="9771" width="4.44140625" style="348" customWidth="1"/>
    <col min="9772" max="9772" width="3.6640625" style="348" customWidth="1"/>
    <col min="9773" max="9773" width="0.77734375" style="348" customWidth="1"/>
    <col min="9774" max="9774" width="3.33203125" style="348" customWidth="1"/>
    <col min="9775" max="9775" width="3.6640625" style="348" customWidth="1"/>
    <col min="9776" max="9776" width="3" style="348" customWidth="1"/>
    <col min="9777" max="9777" width="3.6640625" style="348" customWidth="1"/>
    <col min="9778" max="9778" width="3.109375" style="348" customWidth="1"/>
    <col min="9779" max="9779" width="1.88671875" style="348" customWidth="1"/>
    <col min="9780" max="9781" width="2.21875" style="348" customWidth="1"/>
    <col min="9782" max="9782" width="7.21875" style="348" customWidth="1"/>
    <col min="9783" max="10017" width="8.88671875" style="348"/>
    <col min="10018" max="10018" width="2.44140625" style="348" customWidth="1"/>
    <col min="10019" max="10019" width="2.33203125" style="348" customWidth="1"/>
    <col min="10020" max="10020" width="1.109375" style="348" customWidth="1"/>
    <col min="10021" max="10021" width="22.6640625" style="348" customWidth="1"/>
    <col min="10022" max="10022" width="1.21875" style="348" customWidth="1"/>
    <col min="10023" max="10024" width="11.77734375" style="348" customWidth="1"/>
    <col min="10025" max="10025" width="1.77734375" style="348" customWidth="1"/>
    <col min="10026" max="10026" width="6.88671875" style="348" customWidth="1"/>
    <col min="10027" max="10027" width="4.44140625" style="348" customWidth="1"/>
    <col min="10028" max="10028" width="3.6640625" style="348" customWidth="1"/>
    <col min="10029" max="10029" width="0.77734375" style="348" customWidth="1"/>
    <col min="10030" max="10030" width="3.33203125" style="348" customWidth="1"/>
    <col min="10031" max="10031" width="3.6640625" style="348" customWidth="1"/>
    <col min="10032" max="10032" width="3" style="348" customWidth="1"/>
    <col min="10033" max="10033" width="3.6640625" style="348" customWidth="1"/>
    <col min="10034" max="10034" width="3.109375" style="348" customWidth="1"/>
    <col min="10035" max="10035" width="1.88671875" style="348" customWidth="1"/>
    <col min="10036" max="10037" width="2.21875" style="348" customWidth="1"/>
    <col min="10038" max="10038" width="7.21875" style="348" customWidth="1"/>
    <col min="10039" max="10273" width="8.88671875" style="348"/>
    <col min="10274" max="10274" width="2.44140625" style="348" customWidth="1"/>
    <col min="10275" max="10275" width="2.33203125" style="348" customWidth="1"/>
    <col min="10276" max="10276" width="1.109375" style="348" customWidth="1"/>
    <col min="10277" max="10277" width="22.6640625" style="348" customWidth="1"/>
    <col min="10278" max="10278" width="1.21875" style="348" customWidth="1"/>
    <col min="10279" max="10280" width="11.77734375" style="348" customWidth="1"/>
    <col min="10281" max="10281" width="1.77734375" style="348" customWidth="1"/>
    <col min="10282" max="10282" width="6.88671875" style="348" customWidth="1"/>
    <col min="10283" max="10283" width="4.44140625" style="348" customWidth="1"/>
    <col min="10284" max="10284" width="3.6640625" style="348" customWidth="1"/>
    <col min="10285" max="10285" width="0.77734375" style="348" customWidth="1"/>
    <col min="10286" max="10286" width="3.33203125" style="348" customWidth="1"/>
    <col min="10287" max="10287" width="3.6640625" style="348" customWidth="1"/>
    <col min="10288" max="10288" width="3" style="348" customWidth="1"/>
    <col min="10289" max="10289" width="3.6640625" style="348" customWidth="1"/>
    <col min="10290" max="10290" width="3.109375" style="348" customWidth="1"/>
    <col min="10291" max="10291" width="1.88671875" style="348" customWidth="1"/>
    <col min="10292" max="10293" width="2.21875" style="348" customWidth="1"/>
    <col min="10294" max="10294" width="7.21875" style="348" customWidth="1"/>
    <col min="10295" max="10529" width="8.88671875" style="348"/>
    <col min="10530" max="10530" width="2.44140625" style="348" customWidth="1"/>
    <col min="10531" max="10531" width="2.33203125" style="348" customWidth="1"/>
    <col min="10532" max="10532" width="1.109375" style="348" customWidth="1"/>
    <col min="10533" max="10533" width="22.6640625" style="348" customWidth="1"/>
    <col min="10534" max="10534" width="1.21875" style="348" customWidth="1"/>
    <col min="10535" max="10536" width="11.77734375" style="348" customWidth="1"/>
    <col min="10537" max="10537" width="1.77734375" style="348" customWidth="1"/>
    <col min="10538" max="10538" width="6.88671875" style="348" customWidth="1"/>
    <col min="10539" max="10539" width="4.44140625" style="348" customWidth="1"/>
    <col min="10540" max="10540" width="3.6640625" style="348" customWidth="1"/>
    <col min="10541" max="10541" width="0.77734375" style="348" customWidth="1"/>
    <col min="10542" max="10542" width="3.33203125" style="348" customWidth="1"/>
    <col min="10543" max="10543" width="3.6640625" style="348" customWidth="1"/>
    <col min="10544" max="10544" width="3" style="348" customWidth="1"/>
    <col min="10545" max="10545" width="3.6640625" style="348" customWidth="1"/>
    <col min="10546" max="10546" width="3.109375" style="348" customWidth="1"/>
    <col min="10547" max="10547" width="1.88671875" style="348" customWidth="1"/>
    <col min="10548" max="10549" width="2.21875" style="348" customWidth="1"/>
    <col min="10550" max="10550" width="7.21875" style="348" customWidth="1"/>
    <col min="10551" max="10785" width="8.88671875" style="348"/>
    <col min="10786" max="10786" width="2.44140625" style="348" customWidth="1"/>
    <col min="10787" max="10787" width="2.33203125" style="348" customWidth="1"/>
    <col min="10788" max="10788" width="1.109375" style="348" customWidth="1"/>
    <col min="10789" max="10789" width="22.6640625" style="348" customWidth="1"/>
    <col min="10790" max="10790" width="1.21875" style="348" customWidth="1"/>
    <col min="10791" max="10792" width="11.77734375" style="348" customWidth="1"/>
    <col min="10793" max="10793" width="1.77734375" style="348" customWidth="1"/>
    <col min="10794" max="10794" width="6.88671875" style="348" customWidth="1"/>
    <col min="10795" max="10795" width="4.44140625" style="348" customWidth="1"/>
    <col min="10796" max="10796" width="3.6640625" style="348" customWidth="1"/>
    <col min="10797" max="10797" width="0.77734375" style="348" customWidth="1"/>
    <col min="10798" max="10798" width="3.33203125" style="348" customWidth="1"/>
    <col min="10799" max="10799" width="3.6640625" style="348" customWidth="1"/>
    <col min="10800" max="10800" width="3" style="348" customWidth="1"/>
    <col min="10801" max="10801" width="3.6640625" style="348" customWidth="1"/>
    <col min="10802" max="10802" width="3.109375" style="348" customWidth="1"/>
    <col min="10803" max="10803" width="1.88671875" style="348" customWidth="1"/>
    <col min="10804" max="10805" width="2.21875" style="348" customWidth="1"/>
    <col min="10806" max="10806" width="7.21875" style="348" customWidth="1"/>
    <col min="10807" max="11041" width="8.88671875" style="348"/>
    <col min="11042" max="11042" width="2.44140625" style="348" customWidth="1"/>
    <col min="11043" max="11043" width="2.33203125" style="348" customWidth="1"/>
    <col min="11044" max="11044" width="1.109375" style="348" customWidth="1"/>
    <col min="11045" max="11045" width="22.6640625" style="348" customWidth="1"/>
    <col min="11046" max="11046" width="1.21875" style="348" customWidth="1"/>
    <col min="11047" max="11048" width="11.77734375" style="348" customWidth="1"/>
    <col min="11049" max="11049" width="1.77734375" style="348" customWidth="1"/>
    <col min="11050" max="11050" width="6.88671875" style="348" customWidth="1"/>
    <col min="11051" max="11051" width="4.44140625" style="348" customWidth="1"/>
    <col min="11052" max="11052" width="3.6640625" style="348" customWidth="1"/>
    <col min="11053" max="11053" width="0.77734375" style="348" customWidth="1"/>
    <col min="11054" max="11054" width="3.33203125" style="348" customWidth="1"/>
    <col min="11055" max="11055" width="3.6640625" style="348" customWidth="1"/>
    <col min="11056" max="11056" width="3" style="348" customWidth="1"/>
    <col min="11057" max="11057" width="3.6640625" style="348" customWidth="1"/>
    <col min="11058" max="11058" width="3.109375" style="348" customWidth="1"/>
    <col min="11059" max="11059" width="1.88671875" style="348" customWidth="1"/>
    <col min="11060" max="11061" width="2.21875" style="348" customWidth="1"/>
    <col min="11062" max="11062" width="7.21875" style="348" customWidth="1"/>
    <col min="11063" max="11297" width="8.88671875" style="348"/>
    <col min="11298" max="11298" width="2.44140625" style="348" customWidth="1"/>
    <col min="11299" max="11299" width="2.33203125" style="348" customWidth="1"/>
    <col min="11300" max="11300" width="1.109375" style="348" customWidth="1"/>
    <col min="11301" max="11301" width="22.6640625" style="348" customWidth="1"/>
    <col min="11302" max="11302" width="1.21875" style="348" customWidth="1"/>
    <col min="11303" max="11304" width="11.77734375" style="348" customWidth="1"/>
    <col min="11305" max="11305" width="1.77734375" style="348" customWidth="1"/>
    <col min="11306" max="11306" width="6.88671875" style="348" customWidth="1"/>
    <col min="11307" max="11307" width="4.44140625" style="348" customWidth="1"/>
    <col min="11308" max="11308" width="3.6640625" style="348" customWidth="1"/>
    <col min="11309" max="11309" width="0.77734375" style="348" customWidth="1"/>
    <col min="11310" max="11310" width="3.33203125" style="348" customWidth="1"/>
    <col min="11311" max="11311" width="3.6640625" style="348" customWidth="1"/>
    <col min="11312" max="11312" width="3" style="348" customWidth="1"/>
    <col min="11313" max="11313" width="3.6640625" style="348" customWidth="1"/>
    <col min="11314" max="11314" width="3.109375" style="348" customWidth="1"/>
    <col min="11315" max="11315" width="1.88671875" style="348" customWidth="1"/>
    <col min="11316" max="11317" width="2.21875" style="348" customWidth="1"/>
    <col min="11318" max="11318" width="7.21875" style="348" customWidth="1"/>
    <col min="11319" max="11553" width="8.88671875" style="348"/>
    <col min="11554" max="11554" width="2.44140625" style="348" customWidth="1"/>
    <col min="11555" max="11555" width="2.33203125" style="348" customWidth="1"/>
    <col min="11556" max="11556" width="1.109375" style="348" customWidth="1"/>
    <col min="11557" max="11557" width="22.6640625" style="348" customWidth="1"/>
    <col min="11558" max="11558" width="1.21875" style="348" customWidth="1"/>
    <col min="11559" max="11560" width="11.77734375" style="348" customWidth="1"/>
    <col min="11561" max="11561" width="1.77734375" style="348" customWidth="1"/>
    <col min="11562" max="11562" width="6.88671875" style="348" customWidth="1"/>
    <col min="11563" max="11563" width="4.44140625" style="348" customWidth="1"/>
    <col min="11564" max="11564" width="3.6640625" style="348" customWidth="1"/>
    <col min="11565" max="11565" width="0.77734375" style="348" customWidth="1"/>
    <col min="11566" max="11566" width="3.33203125" style="348" customWidth="1"/>
    <col min="11567" max="11567" width="3.6640625" style="348" customWidth="1"/>
    <col min="11568" max="11568" width="3" style="348" customWidth="1"/>
    <col min="11569" max="11569" width="3.6640625" style="348" customWidth="1"/>
    <col min="11570" max="11570" width="3.109375" style="348" customWidth="1"/>
    <col min="11571" max="11571" width="1.88671875" style="348" customWidth="1"/>
    <col min="11572" max="11573" width="2.21875" style="348" customWidth="1"/>
    <col min="11574" max="11574" width="7.21875" style="348" customWidth="1"/>
    <col min="11575" max="11809" width="8.88671875" style="348"/>
    <col min="11810" max="11810" width="2.44140625" style="348" customWidth="1"/>
    <col min="11811" max="11811" width="2.33203125" style="348" customWidth="1"/>
    <col min="11812" max="11812" width="1.109375" style="348" customWidth="1"/>
    <col min="11813" max="11813" width="22.6640625" style="348" customWidth="1"/>
    <col min="11814" max="11814" width="1.21875" style="348" customWidth="1"/>
    <col min="11815" max="11816" width="11.77734375" style="348" customWidth="1"/>
    <col min="11817" max="11817" width="1.77734375" style="348" customWidth="1"/>
    <col min="11818" max="11818" width="6.88671875" style="348" customWidth="1"/>
    <col min="11819" max="11819" width="4.44140625" style="348" customWidth="1"/>
    <col min="11820" max="11820" width="3.6640625" style="348" customWidth="1"/>
    <col min="11821" max="11821" width="0.77734375" style="348" customWidth="1"/>
    <col min="11822" max="11822" width="3.33203125" style="348" customWidth="1"/>
    <col min="11823" max="11823" width="3.6640625" style="348" customWidth="1"/>
    <col min="11824" max="11824" width="3" style="348" customWidth="1"/>
    <col min="11825" max="11825" width="3.6640625" style="348" customWidth="1"/>
    <col min="11826" max="11826" width="3.109375" style="348" customWidth="1"/>
    <col min="11827" max="11827" width="1.88671875" style="348" customWidth="1"/>
    <col min="11828" max="11829" width="2.21875" style="348" customWidth="1"/>
    <col min="11830" max="11830" width="7.21875" style="348" customWidth="1"/>
    <col min="11831" max="12065" width="8.88671875" style="348"/>
    <col min="12066" max="12066" width="2.44140625" style="348" customWidth="1"/>
    <col min="12067" max="12067" width="2.33203125" style="348" customWidth="1"/>
    <col min="12068" max="12068" width="1.109375" style="348" customWidth="1"/>
    <col min="12069" max="12069" width="22.6640625" style="348" customWidth="1"/>
    <col min="12070" max="12070" width="1.21875" style="348" customWidth="1"/>
    <col min="12071" max="12072" width="11.77734375" style="348" customWidth="1"/>
    <col min="12073" max="12073" width="1.77734375" style="348" customWidth="1"/>
    <col min="12074" max="12074" width="6.88671875" style="348" customWidth="1"/>
    <col min="12075" max="12075" width="4.44140625" style="348" customWidth="1"/>
    <col min="12076" max="12076" width="3.6640625" style="348" customWidth="1"/>
    <col min="12077" max="12077" width="0.77734375" style="348" customWidth="1"/>
    <col min="12078" max="12078" width="3.33203125" style="348" customWidth="1"/>
    <col min="12079" max="12079" width="3.6640625" style="348" customWidth="1"/>
    <col min="12080" max="12080" width="3" style="348" customWidth="1"/>
    <col min="12081" max="12081" width="3.6640625" style="348" customWidth="1"/>
    <col min="12082" max="12082" width="3.109375" style="348" customWidth="1"/>
    <col min="12083" max="12083" width="1.88671875" style="348" customWidth="1"/>
    <col min="12084" max="12085" width="2.21875" style="348" customWidth="1"/>
    <col min="12086" max="12086" width="7.21875" style="348" customWidth="1"/>
    <col min="12087" max="12321" width="8.88671875" style="348"/>
    <col min="12322" max="12322" width="2.44140625" style="348" customWidth="1"/>
    <col min="12323" max="12323" width="2.33203125" style="348" customWidth="1"/>
    <col min="12324" max="12324" width="1.109375" style="348" customWidth="1"/>
    <col min="12325" max="12325" width="22.6640625" style="348" customWidth="1"/>
    <col min="12326" max="12326" width="1.21875" style="348" customWidth="1"/>
    <col min="12327" max="12328" width="11.77734375" style="348" customWidth="1"/>
    <col min="12329" max="12329" width="1.77734375" style="348" customWidth="1"/>
    <col min="12330" max="12330" width="6.88671875" style="348" customWidth="1"/>
    <col min="12331" max="12331" width="4.44140625" style="348" customWidth="1"/>
    <col min="12332" max="12332" width="3.6640625" style="348" customWidth="1"/>
    <col min="12333" max="12333" width="0.77734375" style="348" customWidth="1"/>
    <col min="12334" max="12334" width="3.33203125" style="348" customWidth="1"/>
    <col min="12335" max="12335" width="3.6640625" style="348" customWidth="1"/>
    <col min="12336" max="12336" width="3" style="348" customWidth="1"/>
    <col min="12337" max="12337" width="3.6640625" style="348" customWidth="1"/>
    <col min="12338" max="12338" width="3.109375" style="348" customWidth="1"/>
    <col min="12339" max="12339" width="1.88671875" style="348" customWidth="1"/>
    <col min="12340" max="12341" width="2.21875" style="348" customWidth="1"/>
    <col min="12342" max="12342" width="7.21875" style="348" customWidth="1"/>
    <col min="12343" max="12577" width="8.88671875" style="348"/>
    <col min="12578" max="12578" width="2.44140625" style="348" customWidth="1"/>
    <col min="12579" max="12579" width="2.33203125" style="348" customWidth="1"/>
    <col min="12580" max="12580" width="1.109375" style="348" customWidth="1"/>
    <col min="12581" max="12581" width="22.6640625" style="348" customWidth="1"/>
    <col min="12582" max="12582" width="1.21875" style="348" customWidth="1"/>
    <col min="12583" max="12584" width="11.77734375" style="348" customWidth="1"/>
    <col min="12585" max="12585" width="1.77734375" style="348" customWidth="1"/>
    <col min="12586" max="12586" width="6.88671875" style="348" customWidth="1"/>
    <col min="12587" max="12587" width="4.44140625" style="348" customWidth="1"/>
    <col min="12588" max="12588" width="3.6640625" style="348" customWidth="1"/>
    <col min="12589" max="12589" width="0.77734375" style="348" customWidth="1"/>
    <col min="12590" max="12590" width="3.33203125" style="348" customWidth="1"/>
    <col min="12591" max="12591" width="3.6640625" style="348" customWidth="1"/>
    <col min="12592" max="12592" width="3" style="348" customWidth="1"/>
    <col min="12593" max="12593" width="3.6640625" style="348" customWidth="1"/>
    <col min="12594" max="12594" width="3.109375" style="348" customWidth="1"/>
    <col min="12595" max="12595" width="1.88671875" style="348" customWidth="1"/>
    <col min="12596" max="12597" width="2.21875" style="348" customWidth="1"/>
    <col min="12598" max="12598" width="7.21875" style="348" customWidth="1"/>
    <col min="12599" max="12833" width="8.88671875" style="348"/>
    <col min="12834" max="12834" width="2.44140625" style="348" customWidth="1"/>
    <col min="12835" max="12835" width="2.33203125" style="348" customWidth="1"/>
    <col min="12836" max="12836" width="1.109375" style="348" customWidth="1"/>
    <col min="12837" max="12837" width="22.6640625" style="348" customWidth="1"/>
    <col min="12838" max="12838" width="1.21875" style="348" customWidth="1"/>
    <col min="12839" max="12840" width="11.77734375" style="348" customWidth="1"/>
    <col min="12841" max="12841" width="1.77734375" style="348" customWidth="1"/>
    <col min="12842" max="12842" width="6.88671875" style="348" customWidth="1"/>
    <col min="12843" max="12843" width="4.44140625" style="348" customWidth="1"/>
    <col min="12844" max="12844" width="3.6640625" style="348" customWidth="1"/>
    <col min="12845" max="12845" width="0.77734375" style="348" customWidth="1"/>
    <col min="12846" max="12846" width="3.33203125" style="348" customWidth="1"/>
    <col min="12847" max="12847" width="3.6640625" style="348" customWidth="1"/>
    <col min="12848" max="12848" width="3" style="348" customWidth="1"/>
    <col min="12849" max="12849" width="3.6640625" style="348" customWidth="1"/>
    <col min="12850" max="12850" width="3.109375" style="348" customWidth="1"/>
    <col min="12851" max="12851" width="1.88671875" style="348" customWidth="1"/>
    <col min="12852" max="12853" width="2.21875" style="348" customWidth="1"/>
    <col min="12854" max="12854" width="7.21875" style="348" customWidth="1"/>
    <col min="12855" max="13089" width="8.88671875" style="348"/>
    <col min="13090" max="13090" width="2.44140625" style="348" customWidth="1"/>
    <col min="13091" max="13091" width="2.33203125" style="348" customWidth="1"/>
    <col min="13092" max="13092" width="1.109375" style="348" customWidth="1"/>
    <col min="13093" max="13093" width="22.6640625" style="348" customWidth="1"/>
    <col min="13094" max="13094" width="1.21875" style="348" customWidth="1"/>
    <col min="13095" max="13096" width="11.77734375" style="348" customWidth="1"/>
    <col min="13097" max="13097" width="1.77734375" style="348" customWidth="1"/>
    <col min="13098" max="13098" width="6.88671875" style="348" customWidth="1"/>
    <col min="13099" max="13099" width="4.44140625" style="348" customWidth="1"/>
    <col min="13100" max="13100" width="3.6640625" style="348" customWidth="1"/>
    <col min="13101" max="13101" width="0.77734375" style="348" customWidth="1"/>
    <col min="13102" max="13102" width="3.33203125" style="348" customWidth="1"/>
    <col min="13103" max="13103" width="3.6640625" style="348" customWidth="1"/>
    <col min="13104" max="13104" width="3" style="348" customWidth="1"/>
    <col min="13105" max="13105" width="3.6640625" style="348" customWidth="1"/>
    <col min="13106" max="13106" width="3.109375" style="348" customWidth="1"/>
    <col min="13107" max="13107" width="1.88671875" style="348" customWidth="1"/>
    <col min="13108" max="13109" width="2.21875" style="348" customWidth="1"/>
    <col min="13110" max="13110" width="7.21875" style="348" customWidth="1"/>
    <col min="13111" max="13345" width="8.88671875" style="348"/>
    <col min="13346" max="13346" width="2.44140625" style="348" customWidth="1"/>
    <col min="13347" max="13347" width="2.33203125" style="348" customWidth="1"/>
    <col min="13348" max="13348" width="1.109375" style="348" customWidth="1"/>
    <col min="13349" max="13349" width="22.6640625" style="348" customWidth="1"/>
    <col min="13350" max="13350" width="1.21875" style="348" customWidth="1"/>
    <col min="13351" max="13352" width="11.77734375" style="348" customWidth="1"/>
    <col min="13353" max="13353" width="1.77734375" style="348" customWidth="1"/>
    <col min="13354" max="13354" width="6.88671875" style="348" customWidth="1"/>
    <col min="13355" max="13355" width="4.44140625" style="348" customWidth="1"/>
    <col min="13356" max="13356" width="3.6640625" style="348" customWidth="1"/>
    <col min="13357" max="13357" width="0.77734375" style="348" customWidth="1"/>
    <col min="13358" max="13358" width="3.33203125" style="348" customWidth="1"/>
    <col min="13359" max="13359" width="3.6640625" style="348" customWidth="1"/>
    <col min="13360" max="13360" width="3" style="348" customWidth="1"/>
    <col min="13361" max="13361" width="3.6640625" style="348" customWidth="1"/>
    <col min="13362" max="13362" width="3.109375" style="348" customWidth="1"/>
    <col min="13363" max="13363" width="1.88671875" style="348" customWidth="1"/>
    <col min="13364" max="13365" width="2.21875" style="348" customWidth="1"/>
    <col min="13366" max="13366" width="7.21875" style="348" customWidth="1"/>
    <col min="13367" max="13601" width="8.88671875" style="348"/>
    <col min="13602" max="13602" width="2.44140625" style="348" customWidth="1"/>
    <col min="13603" max="13603" width="2.33203125" style="348" customWidth="1"/>
    <col min="13604" max="13604" width="1.109375" style="348" customWidth="1"/>
    <col min="13605" max="13605" width="22.6640625" style="348" customWidth="1"/>
    <col min="13606" max="13606" width="1.21875" style="348" customWidth="1"/>
    <col min="13607" max="13608" width="11.77734375" style="348" customWidth="1"/>
    <col min="13609" max="13609" width="1.77734375" style="348" customWidth="1"/>
    <col min="13610" max="13610" width="6.88671875" style="348" customWidth="1"/>
    <col min="13611" max="13611" width="4.44140625" style="348" customWidth="1"/>
    <col min="13612" max="13612" width="3.6640625" style="348" customWidth="1"/>
    <col min="13613" max="13613" width="0.77734375" style="348" customWidth="1"/>
    <col min="13614" max="13614" width="3.33203125" style="348" customWidth="1"/>
    <col min="13615" max="13615" width="3.6640625" style="348" customWidth="1"/>
    <col min="13616" max="13616" width="3" style="348" customWidth="1"/>
    <col min="13617" max="13617" width="3.6640625" style="348" customWidth="1"/>
    <col min="13618" max="13618" width="3.109375" style="348" customWidth="1"/>
    <col min="13619" max="13619" width="1.88671875" style="348" customWidth="1"/>
    <col min="13620" max="13621" width="2.21875" style="348" customWidth="1"/>
    <col min="13622" max="13622" width="7.21875" style="348" customWidth="1"/>
    <col min="13623" max="13857" width="8.88671875" style="348"/>
    <col min="13858" max="13858" width="2.44140625" style="348" customWidth="1"/>
    <col min="13859" max="13859" width="2.33203125" style="348" customWidth="1"/>
    <col min="13860" max="13860" width="1.109375" style="348" customWidth="1"/>
    <col min="13861" max="13861" width="22.6640625" style="348" customWidth="1"/>
    <col min="13862" max="13862" width="1.21875" style="348" customWidth="1"/>
    <col min="13863" max="13864" width="11.77734375" style="348" customWidth="1"/>
    <col min="13865" max="13865" width="1.77734375" style="348" customWidth="1"/>
    <col min="13866" max="13866" width="6.88671875" style="348" customWidth="1"/>
    <col min="13867" max="13867" width="4.44140625" style="348" customWidth="1"/>
    <col min="13868" max="13868" width="3.6640625" style="348" customWidth="1"/>
    <col min="13869" max="13869" width="0.77734375" style="348" customWidth="1"/>
    <col min="13870" max="13870" width="3.33203125" style="348" customWidth="1"/>
    <col min="13871" max="13871" width="3.6640625" style="348" customWidth="1"/>
    <col min="13872" max="13872" width="3" style="348" customWidth="1"/>
    <col min="13873" max="13873" width="3.6640625" style="348" customWidth="1"/>
    <col min="13874" max="13874" width="3.109375" style="348" customWidth="1"/>
    <col min="13875" max="13875" width="1.88671875" style="348" customWidth="1"/>
    <col min="13876" max="13877" width="2.21875" style="348" customWidth="1"/>
    <col min="13878" max="13878" width="7.21875" style="348" customWidth="1"/>
    <col min="13879" max="14113" width="8.88671875" style="348"/>
    <col min="14114" max="14114" width="2.44140625" style="348" customWidth="1"/>
    <col min="14115" max="14115" width="2.33203125" style="348" customWidth="1"/>
    <col min="14116" max="14116" width="1.109375" style="348" customWidth="1"/>
    <col min="14117" max="14117" width="22.6640625" style="348" customWidth="1"/>
    <col min="14118" max="14118" width="1.21875" style="348" customWidth="1"/>
    <col min="14119" max="14120" width="11.77734375" style="348" customWidth="1"/>
    <col min="14121" max="14121" width="1.77734375" style="348" customWidth="1"/>
    <col min="14122" max="14122" width="6.88671875" style="348" customWidth="1"/>
    <col min="14123" max="14123" width="4.44140625" style="348" customWidth="1"/>
    <col min="14124" max="14124" width="3.6640625" style="348" customWidth="1"/>
    <col min="14125" max="14125" width="0.77734375" style="348" customWidth="1"/>
    <col min="14126" max="14126" width="3.33203125" style="348" customWidth="1"/>
    <col min="14127" max="14127" width="3.6640625" style="348" customWidth="1"/>
    <col min="14128" max="14128" width="3" style="348" customWidth="1"/>
    <col min="14129" max="14129" width="3.6640625" style="348" customWidth="1"/>
    <col min="14130" max="14130" width="3.109375" style="348" customWidth="1"/>
    <col min="14131" max="14131" width="1.88671875" style="348" customWidth="1"/>
    <col min="14132" max="14133" width="2.21875" style="348" customWidth="1"/>
    <col min="14134" max="14134" width="7.21875" style="348" customWidth="1"/>
    <col min="14135" max="14369" width="8.88671875" style="348"/>
    <col min="14370" max="14370" width="2.44140625" style="348" customWidth="1"/>
    <col min="14371" max="14371" width="2.33203125" style="348" customWidth="1"/>
    <col min="14372" max="14372" width="1.109375" style="348" customWidth="1"/>
    <col min="14373" max="14373" width="22.6640625" style="348" customWidth="1"/>
    <col min="14374" max="14374" width="1.21875" style="348" customWidth="1"/>
    <col min="14375" max="14376" width="11.77734375" style="348" customWidth="1"/>
    <col min="14377" max="14377" width="1.77734375" style="348" customWidth="1"/>
    <col min="14378" max="14378" width="6.88671875" style="348" customWidth="1"/>
    <col min="14379" max="14379" width="4.44140625" style="348" customWidth="1"/>
    <col min="14380" max="14380" width="3.6640625" style="348" customWidth="1"/>
    <col min="14381" max="14381" width="0.77734375" style="348" customWidth="1"/>
    <col min="14382" max="14382" width="3.33203125" style="348" customWidth="1"/>
    <col min="14383" max="14383" width="3.6640625" style="348" customWidth="1"/>
    <col min="14384" max="14384" width="3" style="348" customWidth="1"/>
    <col min="14385" max="14385" width="3.6640625" style="348" customWidth="1"/>
    <col min="14386" max="14386" width="3.109375" style="348" customWidth="1"/>
    <col min="14387" max="14387" width="1.88671875" style="348" customWidth="1"/>
    <col min="14388" max="14389" width="2.21875" style="348" customWidth="1"/>
    <col min="14390" max="14390" width="7.21875" style="348" customWidth="1"/>
    <col min="14391" max="14625" width="8.88671875" style="348"/>
    <col min="14626" max="14626" width="2.44140625" style="348" customWidth="1"/>
    <col min="14627" max="14627" width="2.33203125" style="348" customWidth="1"/>
    <col min="14628" max="14628" width="1.109375" style="348" customWidth="1"/>
    <col min="14629" max="14629" width="22.6640625" style="348" customWidth="1"/>
    <col min="14630" max="14630" width="1.21875" style="348" customWidth="1"/>
    <col min="14631" max="14632" width="11.77734375" style="348" customWidth="1"/>
    <col min="14633" max="14633" width="1.77734375" style="348" customWidth="1"/>
    <col min="14634" max="14634" width="6.88671875" style="348" customWidth="1"/>
    <col min="14635" max="14635" width="4.44140625" style="348" customWidth="1"/>
    <col min="14636" max="14636" width="3.6640625" style="348" customWidth="1"/>
    <col min="14637" max="14637" width="0.77734375" style="348" customWidth="1"/>
    <col min="14638" max="14638" width="3.33203125" style="348" customWidth="1"/>
    <col min="14639" max="14639" width="3.6640625" style="348" customWidth="1"/>
    <col min="14640" max="14640" width="3" style="348" customWidth="1"/>
    <col min="14641" max="14641" width="3.6640625" style="348" customWidth="1"/>
    <col min="14642" max="14642" width="3.109375" style="348" customWidth="1"/>
    <col min="14643" max="14643" width="1.88671875" style="348" customWidth="1"/>
    <col min="14644" max="14645" width="2.21875" style="348" customWidth="1"/>
    <col min="14646" max="14646" width="7.21875" style="348" customWidth="1"/>
    <col min="14647" max="14881" width="8.88671875" style="348"/>
    <col min="14882" max="14882" width="2.44140625" style="348" customWidth="1"/>
    <col min="14883" max="14883" width="2.33203125" style="348" customWidth="1"/>
    <col min="14884" max="14884" width="1.109375" style="348" customWidth="1"/>
    <col min="14885" max="14885" width="22.6640625" style="348" customWidth="1"/>
    <col min="14886" max="14886" width="1.21875" style="348" customWidth="1"/>
    <col min="14887" max="14888" width="11.77734375" style="348" customWidth="1"/>
    <col min="14889" max="14889" width="1.77734375" style="348" customWidth="1"/>
    <col min="14890" max="14890" width="6.88671875" style="348" customWidth="1"/>
    <col min="14891" max="14891" width="4.44140625" style="348" customWidth="1"/>
    <col min="14892" max="14892" width="3.6640625" style="348" customWidth="1"/>
    <col min="14893" max="14893" width="0.77734375" style="348" customWidth="1"/>
    <col min="14894" max="14894" width="3.33203125" style="348" customWidth="1"/>
    <col min="14895" max="14895" width="3.6640625" style="348" customWidth="1"/>
    <col min="14896" max="14896" width="3" style="348" customWidth="1"/>
    <col min="14897" max="14897" width="3.6640625" style="348" customWidth="1"/>
    <col min="14898" max="14898" width="3.109375" style="348" customWidth="1"/>
    <col min="14899" max="14899" width="1.88671875" style="348" customWidth="1"/>
    <col min="14900" max="14901" width="2.21875" style="348" customWidth="1"/>
    <col min="14902" max="14902" width="7.21875" style="348" customWidth="1"/>
    <col min="14903" max="15137" width="8.88671875" style="348"/>
    <col min="15138" max="15138" width="2.44140625" style="348" customWidth="1"/>
    <col min="15139" max="15139" width="2.33203125" style="348" customWidth="1"/>
    <col min="15140" max="15140" width="1.109375" style="348" customWidth="1"/>
    <col min="15141" max="15141" width="22.6640625" style="348" customWidth="1"/>
    <col min="15142" max="15142" width="1.21875" style="348" customWidth="1"/>
    <col min="15143" max="15144" width="11.77734375" style="348" customWidth="1"/>
    <col min="15145" max="15145" width="1.77734375" style="348" customWidth="1"/>
    <col min="15146" max="15146" width="6.88671875" style="348" customWidth="1"/>
    <col min="15147" max="15147" width="4.44140625" style="348" customWidth="1"/>
    <col min="15148" max="15148" width="3.6640625" style="348" customWidth="1"/>
    <col min="15149" max="15149" width="0.77734375" style="348" customWidth="1"/>
    <col min="15150" max="15150" width="3.33203125" style="348" customWidth="1"/>
    <col min="15151" max="15151" width="3.6640625" style="348" customWidth="1"/>
    <col min="15152" max="15152" width="3" style="348" customWidth="1"/>
    <col min="15153" max="15153" width="3.6640625" style="348" customWidth="1"/>
    <col min="15154" max="15154" width="3.109375" style="348" customWidth="1"/>
    <col min="15155" max="15155" width="1.88671875" style="348" customWidth="1"/>
    <col min="15156" max="15157" width="2.21875" style="348" customWidth="1"/>
    <col min="15158" max="15158" width="7.21875" style="348" customWidth="1"/>
    <col min="15159" max="15393" width="8.88671875" style="348"/>
    <col min="15394" max="15394" width="2.44140625" style="348" customWidth="1"/>
    <col min="15395" max="15395" width="2.33203125" style="348" customWidth="1"/>
    <col min="15396" max="15396" width="1.109375" style="348" customWidth="1"/>
    <col min="15397" max="15397" width="22.6640625" style="348" customWidth="1"/>
    <col min="15398" max="15398" width="1.21875" style="348" customWidth="1"/>
    <col min="15399" max="15400" width="11.77734375" style="348" customWidth="1"/>
    <col min="15401" max="15401" width="1.77734375" style="348" customWidth="1"/>
    <col min="15402" max="15402" width="6.88671875" style="348" customWidth="1"/>
    <col min="15403" max="15403" width="4.44140625" style="348" customWidth="1"/>
    <col min="15404" max="15404" width="3.6640625" style="348" customWidth="1"/>
    <col min="15405" max="15405" width="0.77734375" style="348" customWidth="1"/>
    <col min="15406" max="15406" width="3.33203125" style="348" customWidth="1"/>
    <col min="15407" max="15407" width="3.6640625" style="348" customWidth="1"/>
    <col min="15408" max="15408" width="3" style="348" customWidth="1"/>
    <col min="15409" max="15409" width="3.6640625" style="348" customWidth="1"/>
    <col min="15410" max="15410" width="3.109375" style="348" customWidth="1"/>
    <col min="15411" max="15411" width="1.88671875" style="348" customWidth="1"/>
    <col min="15412" max="15413" width="2.21875" style="348" customWidth="1"/>
    <col min="15414" max="15414" width="7.21875" style="348" customWidth="1"/>
    <col min="15415" max="15649" width="8.88671875" style="348"/>
    <col min="15650" max="15650" width="2.44140625" style="348" customWidth="1"/>
    <col min="15651" max="15651" width="2.33203125" style="348" customWidth="1"/>
    <col min="15652" max="15652" width="1.109375" style="348" customWidth="1"/>
    <col min="15653" max="15653" width="22.6640625" style="348" customWidth="1"/>
    <col min="15654" max="15654" width="1.21875" style="348" customWidth="1"/>
    <col min="15655" max="15656" width="11.77734375" style="348" customWidth="1"/>
    <col min="15657" max="15657" width="1.77734375" style="348" customWidth="1"/>
    <col min="15658" max="15658" width="6.88671875" style="348" customWidth="1"/>
    <col min="15659" max="15659" width="4.44140625" style="348" customWidth="1"/>
    <col min="15660" max="15660" width="3.6640625" style="348" customWidth="1"/>
    <col min="15661" max="15661" width="0.77734375" style="348" customWidth="1"/>
    <col min="15662" max="15662" width="3.33203125" style="348" customWidth="1"/>
    <col min="15663" max="15663" width="3.6640625" style="348" customWidth="1"/>
    <col min="15664" max="15664" width="3" style="348" customWidth="1"/>
    <col min="15665" max="15665" width="3.6640625" style="348" customWidth="1"/>
    <col min="15666" max="15666" width="3.109375" style="348" customWidth="1"/>
    <col min="15667" max="15667" width="1.88671875" style="348" customWidth="1"/>
    <col min="15668" max="15669" width="2.21875" style="348" customWidth="1"/>
    <col min="15670" max="15670" width="7.21875" style="348" customWidth="1"/>
    <col min="15671" max="15905" width="8.88671875" style="348"/>
    <col min="15906" max="15906" width="2.44140625" style="348" customWidth="1"/>
    <col min="15907" max="15907" width="2.33203125" style="348" customWidth="1"/>
    <col min="15908" max="15908" width="1.109375" style="348" customWidth="1"/>
    <col min="15909" max="15909" width="22.6640625" style="348" customWidth="1"/>
    <col min="15910" max="15910" width="1.21875" style="348" customWidth="1"/>
    <col min="15911" max="15912" width="11.77734375" style="348" customWidth="1"/>
    <col min="15913" max="15913" width="1.77734375" style="348" customWidth="1"/>
    <col min="15914" max="15914" width="6.88671875" style="348" customWidth="1"/>
    <col min="15915" max="15915" width="4.44140625" style="348" customWidth="1"/>
    <col min="15916" max="15916" width="3.6640625" style="348" customWidth="1"/>
    <col min="15917" max="15917" width="0.77734375" style="348" customWidth="1"/>
    <col min="15918" max="15918" width="3.33203125" style="348" customWidth="1"/>
    <col min="15919" max="15919" width="3.6640625" style="348" customWidth="1"/>
    <col min="15920" max="15920" width="3" style="348" customWidth="1"/>
    <col min="15921" max="15921" width="3.6640625" style="348" customWidth="1"/>
    <col min="15922" max="15922" width="3.109375" style="348" customWidth="1"/>
    <col min="15923" max="15923" width="1.88671875" style="348" customWidth="1"/>
    <col min="15924" max="15925" width="2.21875" style="348" customWidth="1"/>
    <col min="15926" max="15926" width="7.21875" style="348" customWidth="1"/>
    <col min="15927" max="16161" width="8.88671875" style="348"/>
    <col min="16162" max="16162" width="2.44140625" style="348" customWidth="1"/>
    <col min="16163" max="16163" width="2.33203125" style="348" customWidth="1"/>
    <col min="16164" max="16164" width="1.109375" style="348" customWidth="1"/>
    <col min="16165" max="16165" width="22.6640625" style="348" customWidth="1"/>
    <col min="16166" max="16166" width="1.21875" style="348" customWidth="1"/>
    <col min="16167" max="16168" width="11.77734375" style="348" customWidth="1"/>
    <col min="16169" max="16169" width="1.77734375" style="348" customWidth="1"/>
    <col min="16170" max="16170" width="6.88671875" style="348" customWidth="1"/>
    <col min="16171" max="16171" width="4.44140625" style="348" customWidth="1"/>
    <col min="16172" max="16172" width="3.6640625" style="348" customWidth="1"/>
    <col min="16173" max="16173" width="0.77734375" style="348" customWidth="1"/>
    <col min="16174" max="16174" width="3.33203125" style="348" customWidth="1"/>
    <col min="16175" max="16175" width="3.6640625" style="348" customWidth="1"/>
    <col min="16176" max="16176" width="3" style="348" customWidth="1"/>
    <col min="16177" max="16177" width="3.6640625" style="348" customWidth="1"/>
    <col min="16178" max="16178" width="3.109375" style="348" customWidth="1"/>
    <col min="16179" max="16179" width="1.88671875" style="348" customWidth="1"/>
    <col min="16180" max="16181" width="2.21875" style="348" customWidth="1"/>
    <col min="16182" max="16182" width="7.21875" style="348" customWidth="1"/>
    <col min="16183" max="16384" width="8.88671875" style="348"/>
  </cols>
  <sheetData>
    <row r="1" spans="2:76" ht="20.25" customHeight="1">
      <c r="B1" s="346" t="s">
        <v>2694</v>
      </c>
      <c r="BB1" s="346" t="s">
        <v>2694</v>
      </c>
    </row>
    <row r="2" spans="2:76" ht="12" customHeight="1">
      <c r="S2" s="350"/>
      <c r="T2" s="350"/>
      <c r="X2" s="350"/>
      <c r="AB2" s="978"/>
      <c r="BS2" s="350"/>
      <c r="BT2" s="350"/>
      <c r="BX2" s="350"/>
    </row>
    <row r="3" spans="2:76">
      <c r="Q3" s="395"/>
      <c r="R3" s="1871"/>
      <c r="S3" s="1872"/>
      <c r="T3" s="351" t="s">
        <v>2633</v>
      </c>
      <c r="U3" s="352"/>
      <c r="V3" s="351" t="s">
        <v>2634</v>
      </c>
      <c r="W3" s="352"/>
      <c r="X3" s="351" t="s">
        <v>2635</v>
      </c>
      <c r="BQ3" s="395"/>
      <c r="BR3" s="1794" t="s">
        <v>3409</v>
      </c>
      <c r="BS3" s="1795"/>
      <c r="BT3" s="351" t="s">
        <v>2633</v>
      </c>
      <c r="BU3" s="977" t="s">
        <v>3406</v>
      </c>
      <c r="BV3" s="351" t="s">
        <v>2634</v>
      </c>
      <c r="BW3" s="977" t="s">
        <v>3406</v>
      </c>
      <c r="BX3" s="351" t="s">
        <v>2635</v>
      </c>
    </row>
    <row r="4" spans="2:76">
      <c r="Q4" s="395"/>
      <c r="R4" s="395"/>
      <c r="S4" s="396"/>
      <c r="T4" s="351"/>
      <c r="U4" s="396"/>
      <c r="V4" s="351"/>
      <c r="W4" s="396"/>
      <c r="X4" s="351"/>
      <c r="BQ4" s="395"/>
      <c r="BR4" s="395"/>
      <c r="BS4" s="396"/>
      <c r="BT4" s="351"/>
      <c r="BU4" s="396"/>
      <c r="BV4" s="351"/>
      <c r="BW4" s="396"/>
      <c r="BX4" s="351"/>
    </row>
    <row r="5" spans="2:76" ht="12" customHeight="1">
      <c r="N5" s="348" t="s">
        <v>2660</v>
      </c>
      <c r="T5" s="353"/>
      <c r="U5" s="353"/>
      <c r="V5" s="353"/>
      <c r="W5" s="353"/>
      <c r="X5" s="353"/>
      <c r="BN5" s="348" t="s">
        <v>2660</v>
      </c>
      <c r="BT5" s="353"/>
      <c r="BU5" s="353"/>
      <c r="BV5" s="353"/>
      <c r="BW5" s="353"/>
      <c r="BX5" s="353"/>
    </row>
    <row r="6" spans="2:76" ht="21.6" customHeight="1">
      <c r="C6" s="348" t="s">
        <v>2636</v>
      </c>
      <c r="N6" s="1787" t="s">
        <v>2661</v>
      </c>
      <c r="O6" s="1818"/>
      <c r="P6" s="1788">
        <f>第1号!L10</f>
        <v>0</v>
      </c>
      <c r="Q6" s="1123"/>
      <c r="R6" s="1123"/>
      <c r="S6" s="1123"/>
      <c r="T6" s="1123"/>
      <c r="U6" s="1123"/>
      <c r="V6" s="1123"/>
      <c r="W6" s="1123"/>
      <c r="X6" s="1123"/>
      <c r="BC6" s="348" t="s">
        <v>2636</v>
      </c>
      <c r="BN6" s="1787" t="s">
        <v>2661</v>
      </c>
      <c r="BO6" s="1818"/>
      <c r="BP6" s="1788" t="str">
        <f>第7号様式!BP6</f>
        <v>東京都新宿区西新宿○-○○-○○</v>
      </c>
      <c r="BQ6" s="1123"/>
      <c r="BR6" s="1123"/>
      <c r="BS6" s="1123"/>
      <c r="BT6" s="1123"/>
      <c r="BU6" s="1123"/>
      <c r="BV6" s="1123"/>
      <c r="BW6" s="1123"/>
      <c r="BX6" s="1123"/>
    </row>
    <row r="7" spans="2:76" ht="2.4" customHeight="1">
      <c r="E7" s="346"/>
      <c r="F7" s="346"/>
      <c r="G7" s="346"/>
      <c r="H7" s="346"/>
      <c r="I7" s="346"/>
      <c r="J7" s="346"/>
      <c r="O7" s="346"/>
      <c r="P7" s="355"/>
      <c r="Q7" s="355"/>
      <c r="R7" s="355"/>
      <c r="S7" s="355"/>
      <c r="T7" s="355"/>
      <c r="U7" s="355"/>
      <c r="V7" s="355"/>
      <c r="W7" s="355"/>
      <c r="X7" s="355"/>
      <c r="BE7" s="346"/>
      <c r="BF7" s="346"/>
      <c r="BG7" s="346"/>
      <c r="BH7" s="346"/>
      <c r="BI7" s="346"/>
      <c r="BJ7" s="346"/>
      <c r="BO7" s="346"/>
      <c r="BP7" s="355"/>
      <c r="BQ7" s="355"/>
      <c r="BR7" s="355"/>
      <c r="BS7" s="355"/>
      <c r="BT7" s="355"/>
      <c r="BU7" s="355"/>
      <c r="BV7" s="355"/>
      <c r="BW7" s="355"/>
      <c r="BX7" s="355"/>
    </row>
    <row r="8" spans="2:76" ht="21.6" customHeight="1">
      <c r="C8" s="348" t="s">
        <v>2686</v>
      </c>
      <c r="D8" s="346"/>
      <c r="E8" s="346"/>
      <c r="F8" s="346"/>
      <c r="G8" s="346"/>
      <c r="H8" s="346"/>
      <c r="I8" s="346"/>
      <c r="J8" s="346"/>
      <c r="N8" s="1787" t="s">
        <v>2640</v>
      </c>
      <c r="O8" s="1818"/>
      <c r="P8" s="1788">
        <f>第1号!J11</f>
        <v>0</v>
      </c>
      <c r="Q8" s="1123"/>
      <c r="R8" s="1123"/>
      <c r="S8" s="1123"/>
      <c r="T8" s="1123"/>
      <c r="U8" s="1123"/>
      <c r="V8" s="1123"/>
      <c r="W8" s="1123"/>
      <c r="X8" s="1123"/>
      <c r="BC8" s="348" t="s">
        <v>2686</v>
      </c>
      <c r="BD8" s="346"/>
      <c r="BE8" s="346"/>
      <c r="BF8" s="346"/>
      <c r="BG8" s="346"/>
      <c r="BH8" s="346"/>
      <c r="BI8" s="346"/>
      <c r="BJ8" s="346"/>
      <c r="BN8" s="1787" t="s">
        <v>2640</v>
      </c>
      <c r="BO8" s="1818"/>
      <c r="BP8" s="1788" t="str">
        <f>第7号様式!BP8</f>
        <v>○○株式会社</v>
      </c>
      <c r="BQ8" s="1123"/>
      <c r="BR8" s="1123"/>
      <c r="BS8" s="1123"/>
      <c r="BT8" s="1123"/>
      <c r="BU8" s="1123"/>
      <c r="BV8" s="1123"/>
      <c r="BW8" s="1123"/>
      <c r="BX8" s="1123"/>
    </row>
    <row r="9" spans="2:76" ht="2.4" customHeight="1">
      <c r="O9" s="346"/>
      <c r="P9" s="355"/>
      <c r="Q9" s="355"/>
      <c r="R9" s="355"/>
      <c r="S9" s="355"/>
      <c r="T9" s="355"/>
      <c r="U9" s="355"/>
      <c r="V9" s="355"/>
      <c r="W9" s="355"/>
      <c r="X9" s="355"/>
      <c r="BO9" s="346"/>
      <c r="BP9" s="355"/>
      <c r="BQ9" s="355"/>
      <c r="BR9" s="355"/>
      <c r="BS9" s="355"/>
      <c r="BT9" s="355"/>
      <c r="BU9" s="355"/>
      <c r="BV9" s="355"/>
      <c r="BW9" s="355"/>
      <c r="BX9" s="355"/>
    </row>
    <row r="10" spans="2:76" ht="21.6" customHeight="1">
      <c r="N10" s="1789" t="s">
        <v>2491</v>
      </c>
      <c r="O10" s="1819"/>
      <c r="P10" s="1788">
        <f>第1号!J12</f>
        <v>0</v>
      </c>
      <c r="Q10" s="1123"/>
      <c r="R10" s="1123"/>
      <c r="S10" s="1123"/>
      <c r="T10" s="1788">
        <f>第1号!M12</f>
        <v>0</v>
      </c>
      <c r="U10" s="1123"/>
      <c r="V10" s="1123"/>
      <c r="W10" s="1123"/>
      <c r="X10" s="1123"/>
      <c r="AB10" s="356"/>
      <c r="BN10" s="1789" t="s">
        <v>2491</v>
      </c>
      <c r="BO10" s="1819"/>
      <c r="BP10" s="1788" t="str">
        <f>第7号様式!BP10</f>
        <v>代表取締役</v>
      </c>
      <c r="BQ10" s="1123"/>
      <c r="BR10" s="1123"/>
      <c r="BS10" s="1123"/>
      <c r="BT10" s="1788" t="str">
        <f>第7号様式!BT10</f>
        <v>環境　太郎</v>
      </c>
      <c r="BU10" s="1123"/>
      <c r="BV10" s="1123"/>
      <c r="BW10" s="1123"/>
      <c r="BX10" s="1123"/>
    </row>
    <row r="11" spans="2:76" ht="10.8" customHeight="1">
      <c r="O11" s="346"/>
      <c r="P11" s="354"/>
      <c r="Q11" s="354"/>
      <c r="R11" s="354"/>
      <c r="S11" s="354"/>
      <c r="T11" s="354"/>
      <c r="U11" s="354"/>
      <c r="V11" s="354"/>
      <c r="W11" s="354"/>
      <c r="X11" s="354"/>
      <c r="BO11" s="346"/>
      <c r="BP11" s="354"/>
      <c r="BQ11" s="354"/>
      <c r="BR11" s="354"/>
      <c r="BS11" s="354"/>
      <c r="BT11" s="354"/>
      <c r="BU11" s="354"/>
      <c r="BV11" s="354"/>
      <c r="BW11" s="354"/>
      <c r="BX11" s="354"/>
    </row>
    <row r="12" spans="2:76" ht="21.6" customHeight="1">
      <c r="N12" s="348" t="s">
        <v>2687</v>
      </c>
      <c r="O12" s="398"/>
      <c r="P12" s="346"/>
      <c r="Q12" s="346"/>
      <c r="R12" s="354"/>
      <c r="S12" s="354"/>
      <c r="T12" s="354"/>
      <c r="U12" s="354"/>
      <c r="V12" s="354"/>
      <c r="W12" s="354"/>
      <c r="X12" s="354"/>
      <c r="BN12" s="348" t="s">
        <v>2687</v>
      </c>
      <c r="BO12" s="398"/>
      <c r="BP12" s="346"/>
      <c r="BQ12" s="346"/>
      <c r="BR12" s="354"/>
      <c r="BS12" s="354"/>
      <c r="BT12" s="354"/>
      <c r="BU12" s="354"/>
      <c r="BV12" s="354"/>
      <c r="BW12" s="354"/>
      <c r="BX12" s="354"/>
    </row>
    <row r="13" spans="2:76" ht="21.6" customHeight="1">
      <c r="N13" s="1787" t="s">
        <v>2661</v>
      </c>
      <c r="O13" s="1818"/>
      <c r="P13" s="1788">
        <f>第1号!J15</f>
        <v>0</v>
      </c>
      <c r="Q13" s="1123"/>
      <c r="R13" s="1123"/>
      <c r="S13" s="1123"/>
      <c r="T13" s="1123"/>
      <c r="U13" s="1123"/>
      <c r="V13" s="1123"/>
      <c r="W13" s="1123"/>
      <c r="X13" s="1123"/>
      <c r="BN13" s="1787" t="s">
        <v>2661</v>
      </c>
      <c r="BO13" s="1818"/>
      <c r="BP13" s="1788" t="str">
        <f>第7号様式!BP13</f>
        <v>東京都新宿区新宿○-○○-○○</v>
      </c>
      <c r="BQ13" s="1123"/>
      <c r="BR13" s="1123"/>
      <c r="BS13" s="1123"/>
      <c r="BT13" s="1123"/>
      <c r="BU13" s="1123"/>
      <c r="BV13" s="1123"/>
      <c r="BW13" s="1123"/>
      <c r="BX13" s="1123"/>
    </row>
    <row r="14" spans="2:76" ht="2.4" customHeight="1">
      <c r="O14" s="346"/>
      <c r="P14" s="355"/>
      <c r="Q14" s="355"/>
      <c r="R14" s="355"/>
      <c r="S14" s="355"/>
      <c r="T14" s="355"/>
      <c r="U14" s="355"/>
      <c r="V14" s="355"/>
      <c r="W14" s="355"/>
      <c r="X14" s="355"/>
      <c r="AB14" s="356"/>
      <c r="BO14" s="346"/>
      <c r="BP14" s="355"/>
      <c r="BQ14" s="355"/>
      <c r="BR14" s="355"/>
      <c r="BS14" s="355"/>
      <c r="BT14" s="355"/>
      <c r="BU14" s="355"/>
      <c r="BV14" s="355"/>
      <c r="BW14" s="355"/>
      <c r="BX14" s="355"/>
    </row>
    <row r="15" spans="2:76" ht="21.6" customHeight="1">
      <c r="N15" s="1787" t="s">
        <v>2640</v>
      </c>
      <c r="O15" s="1787"/>
      <c r="P15" s="1788">
        <f>第1号!J16</f>
        <v>0</v>
      </c>
      <c r="Q15" s="1123"/>
      <c r="R15" s="1123"/>
      <c r="S15" s="1123"/>
      <c r="T15" s="1123"/>
      <c r="U15" s="1123"/>
      <c r="V15" s="1123"/>
      <c r="W15" s="1123"/>
      <c r="X15" s="1123"/>
      <c r="BN15" s="1787" t="s">
        <v>2640</v>
      </c>
      <c r="BO15" s="1787"/>
      <c r="BP15" s="1788" t="str">
        <f>第7号様式!BP15</f>
        <v>株式会社××</v>
      </c>
      <c r="BQ15" s="1123"/>
      <c r="BR15" s="1123"/>
      <c r="BS15" s="1123"/>
      <c r="BT15" s="1123"/>
      <c r="BU15" s="1123"/>
      <c r="BV15" s="1123"/>
      <c r="BW15" s="1123"/>
      <c r="BX15" s="1123"/>
    </row>
    <row r="16" spans="2:76" ht="2.4" customHeight="1">
      <c r="O16" s="346"/>
      <c r="P16" s="355"/>
      <c r="Q16" s="355"/>
      <c r="R16" s="355"/>
      <c r="S16" s="355"/>
      <c r="T16" s="355"/>
      <c r="U16" s="355"/>
      <c r="V16" s="355"/>
      <c r="W16" s="355"/>
      <c r="X16" s="355"/>
      <c r="BO16" s="346"/>
      <c r="BP16" s="355"/>
      <c r="BQ16" s="355"/>
      <c r="BR16" s="355"/>
      <c r="BS16" s="355"/>
      <c r="BT16" s="355"/>
      <c r="BU16" s="355"/>
      <c r="BV16" s="355"/>
      <c r="BW16" s="355"/>
      <c r="BX16" s="355"/>
    </row>
    <row r="17" spans="3:76" ht="21.6" customHeight="1">
      <c r="N17" s="1789" t="s">
        <v>2491</v>
      </c>
      <c r="O17" s="1789"/>
      <c r="P17" s="1788">
        <f>第1号!J17</f>
        <v>0</v>
      </c>
      <c r="Q17" s="1123"/>
      <c r="R17" s="1123"/>
      <c r="S17" s="1123"/>
      <c r="T17" s="1788">
        <f>第1号!M17</f>
        <v>0</v>
      </c>
      <c r="U17" s="1123"/>
      <c r="V17" s="1123"/>
      <c r="W17" s="1123"/>
      <c r="X17" s="1123"/>
      <c r="AB17" s="356"/>
      <c r="BN17" s="1789" t="s">
        <v>2491</v>
      </c>
      <c r="BO17" s="1789"/>
      <c r="BP17" s="1788" t="str">
        <f>第7号様式!BP17</f>
        <v>代表取締役</v>
      </c>
      <c r="BQ17" s="1123"/>
      <c r="BR17" s="1123"/>
      <c r="BS17" s="1123"/>
      <c r="BT17" s="1788" t="str">
        <f>第7号様式!BT17</f>
        <v>東京　太郎</v>
      </c>
      <c r="BU17" s="1123"/>
      <c r="BV17" s="1123"/>
      <c r="BW17" s="1123"/>
      <c r="BX17" s="1123"/>
    </row>
    <row r="18" spans="3:76" ht="3.6" customHeight="1">
      <c r="O18" s="346"/>
      <c r="P18" s="354"/>
      <c r="Q18" s="354"/>
      <c r="R18" s="354"/>
      <c r="S18" s="354"/>
      <c r="T18" s="354"/>
      <c r="U18" s="354"/>
      <c r="V18" s="354"/>
      <c r="W18" s="354"/>
      <c r="X18" s="354"/>
      <c r="BO18" s="346"/>
      <c r="BP18" s="354"/>
      <c r="BQ18" s="354"/>
      <c r="BR18" s="354"/>
      <c r="BS18" s="354"/>
      <c r="BT18" s="354"/>
      <c r="BU18" s="354"/>
      <c r="BV18" s="354"/>
      <c r="BW18" s="354"/>
      <c r="BX18" s="354"/>
    </row>
    <row r="19" spans="3:76" ht="21.6" customHeight="1">
      <c r="N19" s="348" t="s">
        <v>2432</v>
      </c>
      <c r="O19" s="398"/>
      <c r="P19" s="346"/>
      <c r="Q19" s="346"/>
      <c r="R19" s="354"/>
      <c r="S19" s="354"/>
      <c r="T19" s="354"/>
      <c r="U19" s="354"/>
      <c r="V19" s="354"/>
      <c r="W19" s="354"/>
      <c r="X19" s="354"/>
      <c r="BN19" s="348" t="s">
        <v>2432</v>
      </c>
      <c r="BO19" s="398"/>
      <c r="BP19" s="346"/>
      <c r="BQ19" s="346"/>
      <c r="BR19" s="354"/>
      <c r="BS19" s="354"/>
      <c r="BT19" s="354"/>
      <c r="BU19" s="354"/>
      <c r="BV19" s="354"/>
      <c r="BW19" s="354"/>
      <c r="BX19" s="354"/>
    </row>
    <row r="20" spans="3:76" ht="21.6" customHeight="1">
      <c r="N20" s="1787" t="s">
        <v>2661</v>
      </c>
      <c r="O20" s="1818"/>
      <c r="P20" s="1788">
        <f>第1号!J20</f>
        <v>0</v>
      </c>
      <c r="Q20" s="1123"/>
      <c r="R20" s="1123"/>
      <c r="S20" s="1123"/>
      <c r="T20" s="1123"/>
      <c r="U20" s="1123"/>
      <c r="V20" s="1123"/>
      <c r="W20" s="1123"/>
      <c r="X20" s="1123"/>
      <c r="BN20" s="1787" t="s">
        <v>2661</v>
      </c>
      <c r="BO20" s="1818"/>
      <c r="BP20" s="1788" t="str">
        <f>第7号様式!BP20</f>
        <v>東京都新宿区新宿○-○○-○○</v>
      </c>
      <c r="BQ20" s="1123"/>
      <c r="BR20" s="1123"/>
      <c r="BS20" s="1123"/>
      <c r="BT20" s="1123"/>
      <c r="BU20" s="1123"/>
      <c r="BV20" s="1123"/>
      <c r="BW20" s="1123"/>
      <c r="BX20" s="1123"/>
    </row>
    <row r="21" spans="3:76" ht="2.4" customHeight="1">
      <c r="O21" s="346"/>
      <c r="P21" s="355"/>
      <c r="Q21" s="355"/>
      <c r="R21" s="355"/>
      <c r="S21" s="355"/>
      <c r="T21" s="355"/>
      <c r="U21" s="355"/>
      <c r="V21" s="355"/>
      <c r="W21" s="355"/>
      <c r="X21" s="355"/>
      <c r="AB21" s="356"/>
      <c r="BO21" s="346"/>
      <c r="BP21" s="355"/>
      <c r="BQ21" s="355"/>
      <c r="BR21" s="355"/>
      <c r="BS21" s="355"/>
      <c r="BT21" s="355"/>
      <c r="BU21" s="355"/>
      <c r="BV21" s="355"/>
      <c r="BW21" s="355"/>
      <c r="BX21" s="355"/>
    </row>
    <row r="22" spans="3:76" ht="21.6" customHeight="1">
      <c r="N22" s="1787" t="s">
        <v>2640</v>
      </c>
      <c r="O22" s="1787"/>
      <c r="P22" s="1788">
        <f>第1号!J21</f>
        <v>0</v>
      </c>
      <c r="Q22" s="1123"/>
      <c r="R22" s="1123"/>
      <c r="S22" s="1123"/>
      <c r="T22" s="1123"/>
      <c r="U22" s="1123"/>
      <c r="V22" s="1123"/>
      <c r="W22" s="1123"/>
      <c r="X22" s="1123"/>
      <c r="AB22" s="349"/>
      <c r="BN22" s="1787" t="s">
        <v>2640</v>
      </c>
      <c r="BO22" s="1787"/>
      <c r="BP22" s="1788" t="str">
        <f>第7号様式!BP22</f>
        <v>××株式会社</v>
      </c>
      <c r="BQ22" s="1123"/>
      <c r="BR22" s="1123"/>
      <c r="BS22" s="1123"/>
      <c r="BT22" s="1123"/>
      <c r="BU22" s="1123"/>
      <c r="BV22" s="1123"/>
      <c r="BW22" s="1123"/>
      <c r="BX22" s="1123"/>
    </row>
    <row r="23" spans="3:76" ht="2.4" customHeight="1">
      <c r="O23" s="346"/>
      <c r="P23" s="355"/>
      <c r="Q23" s="355"/>
      <c r="R23" s="355"/>
      <c r="S23" s="355"/>
      <c r="T23" s="355"/>
      <c r="U23" s="355"/>
      <c r="V23" s="355"/>
      <c r="W23" s="355"/>
      <c r="X23" s="355"/>
      <c r="BO23" s="346"/>
      <c r="BP23" s="355"/>
      <c r="BQ23" s="355"/>
      <c r="BR23" s="355"/>
      <c r="BS23" s="355"/>
      <c r="BT23" s="355"/>
      <c r="BU23" s="355"/>
      <c r="BV23" s="355"/>
      <c r="BW23" s="355"/>
      <c r="BX23" s="355"/>
    </row>
    <row r="24" spans="3:76" ht="21.6" customHeight="1">
      <c r="N24" s="1789" t="s">
        <v>2491</v>
      </c>
      <c r="O24" s="1789"/>
      <c r="P24" s="1788">
        <f>第1号!J22</f>
        <v>0</v>
      </c>
      <c r="Q24" s="1123"/>
      <c r="R24" s="1123"/>
      <c r="S24" s="1123"/>
      <c r="T24" s="1788">
        <f>第1号!M22</f>
        <v>0</v>
      </c>
      <c r="U24" s="1123"/>
      <c r="V24" s="1123"/>
      <c r="W24" s="1123"/>
      <c r="X24" s="1123"/>
      <c r="AB24" s="356"/>
      <c r="BN24" s="1789" t="s">
        <v>2491</v>
      </c>
      <c r="BO24" s="1789"/>
      <c r="BP24" s="1788" t="str">
        <f>第7号様式!BP24</f>
        <v>代表取締役</v>
      </c>
      <c r="BQ24" s="1123"/>
      <c r="BR24" s="1123"/>
      <c r="BS24" s="1123"/>
      <c r="BT24" s="1788" t="str">
        <f>第7号様式!BT24</f>
        <v>新宿　太郎</v>
      </c>
      <c r="BU24" s="1123"/>
      <c r="BV24" s="1123"/>
      <c r="BW24" s="1123"/>
      <c r="BX24" s="1123"/>
    </row>
    <row r="25" spans="3:76" ht="8.4" customHeight="1">
      <c r="N25" s="358"/>
      <c r="O25" s="358"/>
      <c r="P25" s="346"/>
      <c r="Q25" s="346"/>
      <c r="R25" s="346"/>
      <c r="S25" s="346"/>
      <c r="T25" s="346"/>
      <c r="U25" s="346"/>
      <c r="V25" s="346"/>
      <c r="W25" s="346"/>
      <c r="X25" s="354"/>
      <c r="AB25" s="356"/>
      <c r="BN25" s="358"/>
      <c r="BO25" s="358"/>
      <c r="BP25" s="346"/>
      <c r="BQ25" s="346"/>
      <c r="BR25" s="346"/>
      <c r="BS25" s="346"/>
      <c r="BT25" s="346"/>
      <c r="BU25" s="346"/>
      <c r="BV25" s="346"/>
      <c r="BW25" s="346"/>
      <c r="BX25" s="354"/>
    </row>
    <row r="26" spans="3:76" ht="25.8">
      <c r="C26" s="1790" t="s">
        <v>2695</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BC26" s="1790" t="s">
        <v>2695</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row>
    <row r="27" spans="3:76" ht="16.5" customHeight="1"/>
    <row r="28" spans="3:76" ht="18" customHeight="1">
      <c r="D28" s="1813">
        <f>第7号様式!D28</f>
        <v>0</v>
      </c>
      <c r="E28" s="1123"/>
      <c r="F28" s="355" t="s">
        <v>2633</v>
      </c>
      <c r="G28" s="756">
        <f>第7号様式!G28</f>
        <v>0</v>
      </c>
      <c r="H28" s="355" t="s">
        <v>2634</v>
      </c>
      <c r="I28" s="756">
        <f>第7号様式!I28</f>
        <v>0</v>
      </c>
      <c r="J28" s="355" t="s">
        <v>2642</v>
      </c>
      <c r="K28" s="1811">
        <f>第7号様式!K28</f>
        <v>0</v>
      </c>
      <c r="L28" s="1811"/>
      <c r="M28" s="1843" t="s">
        <v>2643</v>
      </c>
      <c r="N28" s="1843"/>
      <c r="O28" s="1843"/>
      <c r="P28" s="1811">
        <f>第7号様式!P28</f>
        <v>0</v>
      </c>
      <c r="Q28" s="1811"/>
      <c r="R28" s="1844" t="s">
        <v>2644</v>
      </c>
      <c r="S28" s="1844"/>
      <c r="T28" s="1844"/>
      <c r="U28" s="1844"/>
      <c r="V28" s="1844"/>
      <c r="W28" s="1844"/>
      <c r="X28" s="1844"/>
      <c r="AB28" s="356"/>
      <c r="BD28" s="1813" t="str">
        <f>第7号様式!BD28</f>
        <v>令和●</v>
      </c>
      <c r="BE28" s="1123"/>
      <c r="BF28" s="355" t="s">
        <v>2633</v>
      </c>
      <c r="BG28" s="756" t="str">
        <f>第7号様式!BG28</f>
        <v>●</v>
      </c>
      <c r="BH28" s="355" t="s">
        <v>2634</v>
      </c>
      <c r="BI28" s="756" t="str">
        <f>第7号様式!BI28</f>
        <v>●</v>
      </c>
      <c r="BJ28" s="355" t="s">
        <v>2642</v>
      </c>
      <c r="BK28" s="1811" t="str">
        <f>第7号様式!BK28</f>
        <v>●●</v>
      </c>
      <c r="BL28" s="1811"/>
      <c r="BM28" s="1843" t="s">
        <v>2643</v>
      </c>
      <c r="BN28" s="1843"/>
      <c r="BO28" s="1843"/>
      <c r="BP28" s="1811" t="str">
        <f>第7号様式!BP28</f>
        <v>●●●</v>
      </c>
      <c r="BQ28" s="1811"/>
      <c r="BR28" s="1844" t="s">
        <v>2644</v>
      </c>
      <c r="BS28" s="1844"/>
      <c r="BT28" s="1844"/>
      <c r="BU28" s="1844"/>
      <c r="BV28" s="1844"/>
      <c r="BW28" s="1844"/>
      <c r="BX28" s="1844"/>
    </row>
    <row r="29" spans="3:76" ht="39" customHeight="1">
      <c r="C29" s="1812" t="s">
        <v>3158</v>
      </c>
      <c r="D29" s="1812"/>
      <c r="E29" s="1812"/>
      <c r="F29" s="1812"/>
      <c r="G29" s="1812"/>
      <c r="H29" s="1812"/>
      <c r="I29" s="1812"/>
      <c r="J29" s="1812"/>
      <c r="K29" s="1812"/>
      <c r="L29" s="1812"/>
      <c r="M29" s="1812"/>
      <c r="N29" s="1812"/>
      <c r="O29" s="1812"/>
      <c r="P29" s="1812"/>
      <c r="Q29" s="1812"/>
      <c r="R29" s="1812"/>
      <c r="S29" s="1812"/>
      <c r="T29" s="1812"/>
      <c r="U29" s="1812"/>
      <c r="V29" s="1812"/>
      <c r="W29" s="1812"/>
      <c r="X29" s="1812"/>
      <c r="BC29" s="1812" t="s">
        <v>3158</v>
      </c>
      <c r="BD29" s="1812"/>
      <c r="BE29" s="1812"/>
      <c r="BF29" s="1812"/>
      <c r="BG29" s="1812"/>
      <c r="BH29" s="1812"/>
      <c r="BI29" s="1812"/>
      <c r="BJ29" s="1812"/>
      <c r="BK29" s="1812"/>
      <c r="BL29" s="1812"/>
      <c r="BM29" s="1812"/>
      <c r="BN29" s="1812"/>
      <c r="BO29" s="1812"/>
      <c r="BP29" s="1812"/>
      <c r="BQ29" s="1812"/>
      <c r="BR29" s="1812"/>
      <c r="BS29" s="1812"/>
      <c r="BT29" s="1812"/>
      <c r="BU29" s="1812"/>
      <c r="BV29" s="1812"/>
      <c r="BW29" s="1812"/>
      <c r="BX29" s="1812"/>
    </row>
    <row r="30" spans="3:76" ht="21" customHeight="1">
      <c r="C30" s="1816" t="s">
        <v>2645</v>
      </c>
      <c r="D30" s="1816"/>
      <c r="E30" s="1816"/>
      <c r="F30" s="1816"/>
      <c r="G30" s="1816"/>
      <c r="H30" s="1816"/>
      <c r="I30" s="1816"/>
      <c r="J30" s="1816"/>
      <c r="K30" s="1816"/>
      <c r="L30" s="1816"/>
      <c r="M30" s="1816"/>
      <c r="N30" s="1816"/>
      <c r="O30" s="1816"/>
      <c r="P30" s="1816"/>
      <c r="Q30" s="1816"/>
      <c r="R30" s="1816"/>
      <c r="S30" s="1816"/>
      <c r="T30" s="1816"/>
      <c r="U30" s="1816"/>
      <c r="V30" s="1816"/>
      <c r="W30" s="1816"/>
      <c r="X30" s="1816"/>
      <c r="BC30" s="1816" t="s">
        <v>2645</v>
      </c>
      <c r="BD30" s="1816"/>
      <c r="BE30" s="1816"/>
      <c r="BF30" s="1816"/>
      <c r="BG30" s="1816"/>
      <c r="BH30" s="1816"/>
      <c r="BI30" s="1816"/>
      <c r="BJ30" s="1816"/>
      <c r="BK30" s="1816"/>
      <c r="BL30" s="1816"/>
      <c r="BM30" s="1816"/>
      <c r="BN30" s="1816"/>
      <c r="BO30" s="1816"/>
      <c r="BP30" s="1816"/>
      <c r="BQ30" s="1816"/>
      <c r="BR30" s="1816"/>
      <c r="BS30" s="1816"/>
      <c r="BT30" s="1816"/>
      <c r="BU30" s="1816"/>
      <c r="BV30" s="1816"/>
      <c r="BW30" s="1816"/>
      <c r="BX30" s="1816"/>
    </row>
    <row r="31" spans="3:76" ht="29.25" customHeight="1">
      <c r="C31" s="360"/>
      <c r="D31" s="1777" t="s">
        <v>2646</v>
      </c>
      <c r="E31" s="1777"/>
      <c r="F31" s="1777"/>
      <c r="G31" s="1777"/>
      <c r="H31" s="1777"/>
      <c r="I31" s="1777"/>
      <c r="J31" s="1778"/>
      <c r="K31" s="361"/>
      <c r="L31" s="1773">
        <f>第1号!G30</f>
        <v>0</v>
      </c>
      <c r="M31" s="1493"/>
      <c r="N31" s="1493"/>
      <c r="O31" s="1493"/>
      <c r="P31" s="1493"/>
      <c r="Q31" s="1774">
        <f>第1号!L30</f>
        <v>0</v>
      </c>
      <c r="R31" s="1775"/>
      <c r="S31" s="1775"/>
      <c r="T31" s="1775"/>
      <c r="U31" s="1776" t="str">
        <f>第1号!P30</f>
        <v>　</v>
      </c>
      <c r="V31" s="1776"/>
      <c r="W31" s="1367"/>
      <c r="X31" s="1368"/>
      <c r="AA31" s="348"/>
      <c r="BC31" s="360"/>
      <c r="BD31" s="1777" t="s">
        <v>2646</v>
      </c>
      <c r="BE31" s="1777"/>
      <c r="BF31" s="1777"/>
      <c r="BG31" s="1777"/>
      <c r="BH31" s="1777"/>
      <c r="BI31" s="1777"/>
      <c r="BJ31" s="1778"/>
      <c r="BK31" s="361"/>
      <c r="BL31" s="1773" t="str">
        <f>第7号様式!BL31</f>
        <v>○○株式会社 本社工場</v>
      </c>
      <c r="BM31" s="1493"/>
      <c r="BN31" s="1493"/>
      <c r="BO31" s="1493"/>
      <c r="BP31" s="1493"/>
      <c r="BQ31" s="1774" t="str">
        <f>第7号様式!BQ31</f>
        <v>太陽光発電・蓄電池</v>
      </c>
      <c r="BR31" s="1775"/>
      <c r="BS31" s="1775"/>
      <c r="BT31" s="1775"/>
      <c r="BU31" s="1776" t="str">
        <f>第7号様式!BU31</f>
        <v>設備導入事業</v>
      </c>
      <c r="BV31" s="1776"/>
      <c r="BW31" s="1367"/>
      <c r="BX31" s="1368"/>
    </row>
    <row r="32" spans="3:76" ht="2.25" customHeight="1">
      <c r="C32" s="362"/>
      <c r="D32" s="346"/>
      <c r="E32" s="346"/>
      <c r="F32" s="346"/>
      <c r="G32" s="346"/>
      <c r="H32" s="346"/>
      <c r="I32" s="346"/>
      <c r="J32" s="363"/>
      <c r="K32" s="362"/>
      <c r="L32" s="364"/>
      <c r="M32" s="364"/>
      <c r="N32" s="364"/>
      <c r="O32" s="354"/>
      <c r="P32" s="365"/>
      <c r="Q32" s="355"/>
      <c r="R32" s="366"/>
      <c r="S32" s="355"/>
      <c r="T32" s="354"/>
      <c r="U32" s="355"/>
      <c r="V32" s="366"/>
      <c r="W32" s="346"/>
      <c r="X32" s="400"/>
      <c r="AA32" s="348"/>
      <c r="BC32" s="362"/>
      <c r="BD32" s="346"/>
      <c r="BE32" s="346"/>
      <c r="BF32" s="346"/>
      <c r="BG32" s="346"/>
      <c r="BH32" s="346"/>
      <c r="BI32" s="346"/>
      <c r="BJ32" s="363"/>
      <c r="BK32" s="362"/>
      <c r="BL32" s="364"/>
      <c r="BM32" s="364"/>
      <c r="BN32" s="364"/>
      <c r="BO32" s="354"/>
      <c r="BP32" s="365"/>
      <c r="BQ32" s="355"/>
      <c r="BR32" s="366"/>
      <c r="BS32" s="355"/>
      <c r="BT32" s="354"/>
      <c r="BU32" s="355"/>
      <c r="BV32" s="366"/>
      <c r="BW32" s="346"/>
      <c r="BX32" s="400"/>
    </row>
    <row r="33" spans="3:76" ht="24" customHeight="1">
      <c r="C33" s="362"/>
      <c r="D33" s="1760" t="s">
        <v>2647</v>
      </c>
      <c r="E33" s="1760"/>
      <c r="F33" s="1760"/>
      <c r="G33" s="1760"/>
      <c r="H33" s="1760"/>
      <c r="I33" s="1760"/>
      <c r="J33" s="1761"/>
      <c r="K33" s="346"/>
      <c r="L33" s="757" t="s">
        <v>2648</v>
      </c>
      <c r="M33" s="1817">
        <f>第7号様式!M33</f>
        <v>0</v>
      </c>
      <c r="N33" s="1817"/>
      <c r="O33" s="1817"/>
      <c r="P33" s="1817"/>
      <c r="Q33" s="758" t="s">
        <v>2649</v>
      </c>
      <c r="R33" s="758"/>
      <c r="S33" s="758"/>
      <c r="T33" s="758"/>
      <c r="U33" s="758"/>
      <c r="V33" s="758"/>
      <c r="W33" s="758"/>
      <c r="X33" s="400"/>
      <c r="AA33" s="348"/>
      <c r="BC33" s="362"/>
      <c r="BD33" s="1760" t="s">
        <v>2647</v>
      </c>
      <c r="BE33" s="1760"/>
      <c r="BF33" s="1760"/>
      <c r="BG33" s="1760"/>
      <c r="BH33" s="1760"/>
      <c r="BI33" s="1760"/>
      <c r="BJ33" s="1761"/>
      <c r="BK33" s="346"/>
      <c r="BL33" s="757" t="s">
        <v>2648</v>
      </c>
      <c r="BM33" s="1817" t="str">
        <f>第7号様式!BM33</f>
        <v>AB●●●●</v>
      </c>
      <c r="BN33" s="1817"/>
      <c r="BO33" s="1817"/>
      <c r="BP33" s="1817"/>
      <c r="BQ33" s="758" t="s">
        <v>2649</v>
      </c>
      <c r="BR33" s="758"/>
      <c r="BS33" s="758"/>
      <c r="BT33" s="758"/>
      <c r="BU33" s="758"/>
      <c r="BV33" s="758"/>
      <c r="BW33" s="758"/>
      <c r="BX33" s="400"/>
    </row>
    <row r="34" spans="3:76" ht="9" customHeight="1">
      <c r="C34" s="412"/>
      <c r="D34" s="404"/>
      <c r="E34" s="404"/>
      <c r="F34" s="404"/>
      <c r="G34" s="404"/>
      <c r="H34" s="404"/>
      <c r="I34" s="404"/>
      <c r="J34" s="404"/>
      <c r="K34" s="404"/>
      <c r="L34" s="413"/>
      <c r="M34" s="414"/>
      <c r="N34" s="414"/>
      <c r="O34" s="414"/>
      <c r="P34" s="415"/>
      <c r="Q34" s="415"/>
      <c r="R34" s="415"/>
      <c r="S34" s="415"/>
      <c r="T34" s="415"/>
      <c r="U34" s="415"/>
      <c r="V34" s="415"/>
      <c r="W34" s="415"/>
      <c r="X34" s="416"/>
      <c r="AA34" s="348"/>
      <c r="BC34" s="412"/>
      <c r="BD34" s="404"/>
      <c r="BE34" s="404"/>
      <c r="BF34" s="404"/>
      <c r="BG34" s="404"/>
      <c r="BH34" s="404"/>
      <c r="BI34" s="404"/>
      <c r="BJ34" s="404"/>
      <c r="BK34" s="404"/>
      <c r="BL34" s="413"/>
      <c r="BM34" s="414"/>
      <c r="BN34" s="414"/>
      <c r="BO34" s="414"/>
      <c r="BP34" s="415"/>
      <c r="BQ34" s="415"/>
      <c r="BR34" s="415"/>
      <c r="BS34" s="415"/>
      <c r="BT34" s="415"/>
      <c r="BU34" s="415"/>
      <c r="BV34" s="415"/>
      <c r="BW34" s="415"/>
      <c r="BX34" s="416"/>
    </row>
    <row r="35" spans="3:76" ht="18" customHeight="1">
      <c r="C35" s="1865" t="s">
        <v>2696</v>
      </c>
      <c r="D35" s="1866"/>
      <c r="E35" s="1866"/>
      <c r="F35" s="1866"/>
      <c r="G35" s="1866"/>
      <c r="H35" s="1866"/>
      <c r="I35" s="1866"/>
      <c r="J35" s="1867"/>
      <c r="K35" s="1868" t="s">
        <v>2697</v>
      </c>
      <c r="L35" s="1869"/>
      <c r="M35" s="1869"/>
      <c r="N35" s="1869"/>
      <c r="O35" s="1869"/>
      <c r="P35" s="1869"/>
      <c r="Q35" s="1870"/>
      <c r="R35" s="1868" t="s">
        <v>2698</v>
      </c>
      <c r="S35" s="1869"/>
      <c r="T35" s="1869"/>
      <c r="U35" s="1869"/>
      <c r="V35" s="1869"/>
      <c r="W35" s="1869"/>
      <c r="X35" s="1870"/>
      <c r="AA35" s="348"/>
      <c r="BC35" s="1865" t="s">
        <v>2696</v>
      </c>
      <c r="BD35" s="1866"/>
      <c r="BE35" s="1866"/>
      <c r="BF35" s="1866"/>
      <c r="BG35" s="1866"/>
      <c r="BH35" s="1866"/>
      <c r="BI35" s="1866"/>
      <c r="BJ35" s="1867"/>
      <c r="BK35" s="1868" t="s">
        <v>2697</v>
      </c>
      <c r="BL35" s="1869"/>
      <c r="BM35" s="1869"/>
      <c r="BN35" s="1869"/>
      <c r="BO35" s="1869"/>
      <c r="BP35" s="1869"/>
      <c r="BQ35" s="1870"/>
      <c r="BR35" s="1868" t="s">
        <v>2698</v>
      </c>
      <c r="BS35" s="1869"/>
      <c r="BT35" s="1869"/>
      <c r="BU35" s="1869"/>
      <c r="BV35" s="1869"/>
      <c r="BW35" s="1869"/>
      <c r="BX35" s="1870"/>
    </row>
    <row r="36" spans="3:76" ht="18" customHeight="1">
      <c r="C36" s="1859" t="s">
        <v>2699</v>
      </c>
      <c r="D36" s="1860"/>
      <c r="E36" s="1860"/>
      <c r="F36" s="1860"/>
      <c r="G36" s="1860"/>
      <c r="H36" s="1860"/>
      <c r="I36" s="1860"/>
      <c r="J36" s="1861"/>
      <c r="K36" s="1859" t="s">
        <v>2700</v>
      </c>
      <c r="L36" s="1860"/>
      <c r="M36" s="1860"/>
      <c r="N36" s="1860"/>
      <c r="O36" s="1860"/>
      <c r="P36" s="1860"/>
      <c r="Q36" s="1861"/>
      <c r="R36" s="1862" t="s">
        <v>2700</v>
      </c>
      <c r="S36" s="1863"/>
      <c r="T36" s="1863"/>
      <c r="U36" s="1863"/>
      <c r="V36" s="1863"/>
      <c r="W36" s="1863"/>
      <c r="X36" s="1864"/>
      <c r="AA36" s="348"/>
      <c r="BC36" s="1859" t="s">
        <v>2699</v>
      </c>
      <c r="BD36" s="1860"/>
      <c r="BE36" s="1860"/>
      <c r="BF36" s="1860"/>
      <c r="BG36" s="1860"/>
      <c r="BH36" s="1860"/>
      <c r="BI36" s="1860"/>
      <c r="BJ36" s="1861"/>
      <c r="BK36" s="1859" t="s">
        <v>2700</v>
      </c>
      <c r="BL36" s="1860"/>
      <c r="BM36" s="1860"/>
      <c r="BN36" s="1860"/>
      <c r="BO36" s="1860"/>
      <c r="BP36" s="1860"/>
      <c r="BQ36" s="1861"/>
      <c r="BR36" s="1862" t="s">
        <v>2700</v>
      </c>
      <c r="BS36" s="1863"/>
      <c r="BT36" s="1863"/>
      <c r="BU36" s="1863"/>
      <c r="BV36" s="1863"/>
      <c r="BW36" s="1863"/>
      <c r="BX36" s="1864"/>
    </row>
    <row r="37" spans="3:76" ht="63" customHeight="1">
      <c r="C37" s="402"/>
      <c r="D37" s="1807" t="s">
        <v>2701</v>
      </c>
      <c r="E37" s="1807"/>
      <c r="F37" s="1807"/>
      <c r="G37" s="1807"/>
      <c r="H37" s="1807"/>
      <c r="I37" s="1807"/>
      <c r="J37" s="1807"/>
      <c r="K37" s="1855"/>
      <c r="L37" s="1856"/>
      <c r="M37" s="1856"/>
      <c r="N37" s="1856"/>
      <c r="O37" s="1856"/>
      <c r="P37" s="1856"/>
      <c r="Q37" s="1857"/>
      <c r="R37" s="1858"/>
      <c r="S37" s="1840"/>
      <c r="T37" s="1840"/>
      <c r="U37" s="1840"/>
      <c r="V37" s="1840"/>
      <c r="W37" s="1840"/>
      <c r="X37" s="1841"/>
      <c r="BC37" s="402"/>
      <c r="BD37" s="1807" t="s">
        <v>2701</v>
      </c>
      <c r="BE37" s="1807"/>
      <c r="BF37" s="1807"/>
      <c r="BG37" s="1807"/>
      <c r="BH37" s="1807"/>
      <c r="BI37" s="1807"/>
      <c r="BJ37" s="1807"/>
      <c r="BK37" s="1873" t="s">
        <v>3454</v>
      </c>
      <c r="BL37" s="1847"/>
      <c r="BM37" s="1847"/>
      <c r="BN37" s="1847"/>
      <c r="BO37" s="1847"/>
      <c r="BP37" s="1847"/>
      <c r="BQ37" s="1848"/>
      <c r="BR37" s="1873" t="s">
        <v>3455</v>
      </c>
      <c r="BS37" s="1847"/>
      <c r="BT37" s="1847"/>
      <c r="BU37" s="1847"/>
      <c r="BV37" s="1847"/>
      <c r="BW37" s="1847"/>
      <c r="BX37" s="1848"/>
    </row>
    <row r="38" spans="3:76" ht="63" customHeight="1">
      <c r="C38" s="402"/>
      <c r="D38" s="1807" t="s">
        <v>2702</v>
      </c>
      <c r="E38" s="1807"/>
      <c r="F38" s="1807"/>
      <c r="G38" s="1807"/>
      <c r="H38" s="1807"/>
      <c r="I38" s="1807"/>
      <c r="J38" s="1807"/>
      <c r="K38" s="1855"/>
      <c r="L38" s="1856"/>
      <c r="M38" s="1856"/>
      <c r="N38" s="1856"/>
      <c r="O38" s="1856"/>
      <c r="P38" s="1856"/>
      <c r="Q38" s="1857"/>
      <c r="R38" s="1858"/>
      <c r="S38" s="1840"/>
      <c r="T38" s="1840"/>
      <c r="U38" s="1840"/>
      <c r="V38" s="1840"/>
      <c r="W38" s="1840"/>
      <c r="X38" s="1841"/>
      <c r="BC38" s="402"/>
      <c r="BD38" s="1807" t="s">
        <v>2702</v>
      </c>
      <c r="BE38" s="1807"/>
      <c r="BF38" s="1807"/>
      <c r="BG38" s="1807"/>
      <c r="BH38" s="1807"/>
      <c r="BI38" s="1807"/>
      <c r="BJ38" s="1807"/>
      <c r="BK38" s="1873" t="s">
        <v>3456</v>
      </c>
      <c r="BL38" s="1847"/>
      <c r="BM38" s="1847"/>
      <c r="BN38" s="1847"/>
      <c r="BO38" s="1847"/>
      <c r="BP38" s="1847"/>
      <c r="BQ38" s="1848"/>
      <c r="BR38" s="1873" t="s">
        <v>3438</v>
      </c>
      <c r="BS38" s="1847"/>
      <c r="BT38" s="1847"/>
      <c r="BU38" s="1847"/>
      <c r="BV38" s="1847"/>
      <c r="BW38" s="1847"/>
      <c r="BX38" s="1848"/>
    </row>
    <row r="39" spans="3:76" ht="63" customHeight="1">
      <c r="C39" s="402"/>
      <c r="D39" s="1807" t="s">
        <v>2703</v>
      </c>
      <c r="E39" s="1807"/>
      <c r="F39" s="1807"/>
      <c r="G39" s="1807"/>
      <c r="H39" s="1807"/>
      <c r="I39" s="1807"/>
      <c r="J39" s="1807"/>
      <c r="K39" s="1849"/>
      <c r="L39" s="1850"/>
      <c r="M39" s="1850"/>
      <c r="N39" s="1850"/>
      <c r="O39" s="1850"/>
      <c r="P39" s="1850"/>
      <c r="Q39" s="1851"/>
      <c r="R39" s="1852"/>
      <c r="S39" s="1853"/>
      <c r="T39" s="1853"/>
      <c r="U39" s="1853"/>
      <c r="V39" s="1853"/>
      <c r="W39" s="1853"/>
      <c r="X39" s="1854"/>
      <c r="BC39" s="402"/>
      <c r="BD39" s="1807" t="s">
        <v>2703</v>
      </c>
      <c r="BE39" s="1807"/>
      <c r="BF39" s="1807"/>
      <c r="BG39" s="1807"/>
      <c r="BH39" s="1807"/>
      <c r="BI39" s="1807"/>
      <c r="BJ39" s="1807"/>
      <c r="BK39" s="1874" t="s">
        <v>3457</v>
      </c>
      <c r="BL39" s="1875"/>
      <c r="BM39" s="1875"/>
      <c r="BN39" s="1875"/>
      <c r="BO39" s="1875"/>
      <c r="BP39" s="1875"/>
      <c r="BQ39" s="1876"/>
      <c r="BR39" s="1874" t="s">
        <v>3458</v>
      </c>
      <c r="BS39" s="1875"/>
      <c r="BT39" s="1875"/>
      <c r="BU39" s="1875"/>
      <c r="BV39" s="1875"/>
      <c r="BW39" s="1875"/>
      <c r="BX39" s="1876"/>
    </row>
    <row r="40" spans="3:76" ht="63" customHeight="1">
      <c r="C40" s="402"/>
      <c r="D40" s="1838" t="s">
        <v>2704</v>
      </c>
      <c r="E40" s="1838"/>
      <c r="F40" s="1838"/>
      <c r="G40" s="1838"/>
      <c r="H40" s="1838"/>
      <c r="I40" s="1838"/>
      <c r="J40" s="1838"/>
      <c r="K40" s="1855"/>
      <c r="L40" s="1856"/>
      <c r="M40" s="1856"/>
      <c r="N40" s="1856"/>
      <c r="O40" s="1856"/>
      <c r="P40" s="1856"/>
      <c r="Q40" s="1857"/>
      <c r="R40" s="1858"/>
      <c r="S40" s="1840"/>
      <c r="T40" s="1840"/>
      <c r="U40" s="1840"/>
      <c r="V40" s="1840"/>
      <c r="W40" s="1840"/>
      <c r="X40" s="1841"/>
      <c r="BC40" s="402"/>
      <c r="BD40" s="1838" t="s">
        <v>2704</v>
      </c>
      <c r="BE40" s="1838"/>
      <c r="BF40" s="1838"/>
      <c r="BG40" s="1838"/>
      <c r="BH40" s="1838"/>
      <c r="BI40" s="1838"/>
      <c r="BJ40" s="1838"/>
      <c r="BK40" s="1855"/>
      <c r="BL40" s="1856"/>
      <c r="BM40" s="1856"/>
      <c r="BN40" s="1856"/>
      <c r="BO40" s="1856"/>
      <c r="BP40" s="1856"/>
      <c r="BQ40" s="1857"/>
      <c r="BR40" s="1858"/>
      <c r="BS40" s="1840"/>
      <c r="BT40" s="1840"/>
      <c r="BU40" s="1840"/>
      <c r="BV40" s="1840"/>
      <c r="BW40" s="1840"/>
      <c r="BX40" s="1841"/>
    </row>
    <row r="41" spans="3:76" ht="18" customHeight="1">
      <c r="D41" s="417" t="s">
        <v>2705</v>
      </c>
      <c r="X41" s="395"/>
      <c r="BD41" s="417" t="s">
        <v>2705</v>
      </c>
      <c r="BX41" s="395"/>
    </row>
    <row r="42" spans="3:76" ht="6" customHeight="1">
      <c r="D42" s="417"/>
      <c r="X42" s="395"/>
      <c r="BD42" s="417"/>
      <c r="BX42" s="395"/>
    </row>
    <row r="43" spans="3:76" ht="13.5" customHeight="1">
      <c r="T43" s="350"/>
      <c r="X43" s="394"/>
      <c r="BT43" s="350"/>
      <c r="BX43" s="394"/>
    </row>
  </sheetData>
  <sheetProtection algorithmName="SHA-512" hashValue="vyH61UN7bK1N+sHdsz9Wozqmae+lR9W/M5oSnlMdxMl6boilzXYd4TzIdJJH8ydEBXR6OrNCBTdaWXF0iAM0Rg==" saltValue="YjZzglQB3zmuDiT5hIDFFA==" spinCount="100000" sheet="1" formatCells="0" selectLockedCells="1"/>
  <mergeCells count="108">
    <mergeCell ref="BD40:BJ40"/>
    <mergeCell ref="BK40:BQ40"/>
    <mergeCell ref="BR40:BX40"/>
    <mergeCell ref="BD38:BJ38"/>
    <mergeCell ref="BK38:BQ38"/>
    <mergeCell ref="BR38:BX38"/>
    <mergeCell ref="BD39:BJ39"/>
    <mergeCell ref="BK39:BQ39"/>
    <mergeCell ref="BR39:BX39"/>
    <mergeCell ref="BC36:BJ36"/>
    <mergeCell ref="BK36:BQ36"/>
    <mergeCell ref="BR36:BX36"/>
    <mergeCell ref="BD37:BJ37"/>
    <mergeCell ref="BK37:BQ37"/>
    <mergeCell ref="BR37:BX37"/>
    <mergeCell ref="BD33:BJ33"/>
    <mergeCell ref="BM33:BP33"/>
    <mergeCell ref="BC35:BJ35"/>
    <mergeCell ref="BK35:BQ35"/>
    <mergeCell ref="BR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R3:BS3"/>
    <mergeCell ref="BN6:BO6"/>
    <mergeCell ref="BP6:BX6"/>
    <mergeCell ref="BN8:BO8"/>
    <mergeCell ref="BP8:BX8"/>
    <mergeCell ref="R3:S3"/>
    <mergeCell ref="N6:O6"/>
    <mergeCell ref="P6:X6"/>
    <mergeCell ref="N8:O8"/>
    <mergeCell ref="P8:X8"/>
    <mergeCell ref="N20:O20"/>
    <mergeCell ref="P20:X20"/>
    <mergeCell ref="N22:O22"/>
    <mergeCell ref="P22:X22"/>
    <mergeCell ref="N10:O10"/>
    <mergeCell ref="P10:S10"/>
    <mergeCell ref="T10:X10"/>
    <mergeCell ref="P17:S17"/>
    <mergeCell ref="T17:X17"/>
    <mergeCell ref="N13:O13"/>
    <mergeCell ref="P13:X13"/>
    <mergeCell ref="N15:O15"/>
    <mergeCell ref="P15:X15"/>
    <mergeCell ref="N17:O17"/>
    <mergeCell ref="N24:O24"/>
    <mergeCell ref="P24:S24"/>
    <mergeCell ref="T24:X24"/>
    <mergeCell ref="C26:X26"/>
    <mergeCell ref="D28:E28"/>
    <mergeCell ref="K28:L28"/>
    <mergeCell ref="M28:O28"/>
    <mergeCell ref="P28:Q28"/>
    <mergeCell ref="R28:X28"/>
    <mergeCell ref="C29:X29"/>
    <mergeCell ref="C30:X30"/>
    <mergeCell ref="D31:J31"/>
    <mergeCell ref="D33:J33"/>
    <mergeCell ref="M33:P33"/>
    <mergeCell ref="L31:P31"/>
    <mergeCell ref="Q31:T31"/>
    <mergeCell ref="U31:X31"/>
    <mergeCell ref="C35:J35"/>
    <mergeCell ref="K35:Q35"/>
    <mergeCell ref="R35:X35"/>
    <mergeCell ref="D39:J39"/>
    <mergeCell ref="K39:Q39"/>
    <mergeCell ref="R39:X39"/>
    <mergeCell ref="D40:J40"/>
    <mergeCell ref="K40:Q40"/>
    <mergeCell ref="R40:X40"/>
    <mergeCell ref="C36:J36"/>
    <mergeCell ref="K36:Q36"/>
    <mergeCell ref="R36:X36"/>
    <mergeCell ref="D37:J37"/>
    <mergeCell ref="K37:Q37"/>
    <mergeCell ref="R37:X37"/>
    <mergeCell ref="D38:J38"/>
    <mergeCell ref="K38:Q38"/>
    <mergeCell ref="R38:X38"/>
  </mergeCells>
  <phoneticPr fontId="65"/>
  <pageMargins left="0.70866141732283472" right="0.70866141732283472" top="0.74803149606299213" bottom="0.74803149606299213" header="0.31496062992125984" footer="0.31496062992125984"/>
  <pageSetup paperSize="9" scale="93"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B1:P28"/>
  <sheetViews>
    <sheetView showGridLines="0" zoomScaleNormal="100" zoomScaleSheetLayoutView="110" workbookViewId="0">
      <pane xSplit="3" ySplit="4" topLeftCell="D23" activePane="bottomRight" state="frozen"/>
      <selection sqref="A1:M1"/>
      <selection pane="topRight" sqref="A1:M1"/>
      <selection pane="bottomLeft" sqref="A1:M1"/>
      <selection pane="bottomRight" sqref="A1:M1"/>
    </sheetView>
  </sheetViews>
  <sheetFormatPr defaultColWidth="9" defaultRowHeight="13.2"/>
  <cols>
    <col min="1" max="1" width="2.109375" style="916" customWidth="1"/>
    <col min="2" max="2" width="3.109375" style="916" customWidth="1"/>
    <col min="3" max="3" width="27.109375" style="916" customWidth="1"/>
    <col min="4" max="4" width="10.109375" style="916" customWidth="1"/>
    <col min="5" max="13" width="3.109375" style="916" customWidth="1"/>
    <col min="14" max="14" width="75" style="916" customWidth="1"/>
    <col min="15" max="15" width="2.109375" style="916" customWidth="1"/>
    <col min="16" max="16" width="13.109375" style="916" customWidth="1"/>
    <col min="17" max="16384" width="9" style="916"/>
  </cols>
  <sheetData>
    <row r="1" spans="2:16">
      <c r="B1" s="916" t="s">
        <v>3283</v>
      </c>
    </row>
    <row r="3" spans="2:16">
      <c r="B3" s="1014" t="s">
        <v>3171</v>
      </c>
      <c r="C3" s="1016" t="s">
        <v>3172</v>
      </c>
      <c r="D3" s="1018"/>
      <c r="E3" s="1006" t="s">
        <v>3173</v>
      </c>
      <c r="F3" s="1007"/>
      <c r="G3" s="1007"/>
      <c r="H3" s="1007"/>
      <c r="I3" s="1007"/>
      <c r="J3" s="1006" t="s">
        <v>3174</v>
      </c>
      <c r="K3" s="1007"/>
      <c r="L3" s="1007"/>
      <c r="M3" s="1007"/>
      <c r="N3" s="1008" t="s">
        <v>2556</v>
      </c>
    </row>
    <row r="4" spans="2:16" ht="52.5" customHeight="1">
      <c r="B4" s="1015"/>
      <c r="C4" s="1017"/>
      <c r="D4" s="1019"/>
      <c r="E4" s="918" t="s">
        <v>3175</v>
      </c>
      <c r="F4" s="919" t="s">
        <v>3176</v>
      </c>
      <c r="G4" s="919" t="s">
        <v>3177</v>
      </c>
      <c r="H4" s="919" t="s">
        <v>3178</v>
      </c>
      <c r="I4" s="920" t="s">
        <v>3179</v>
      </c>
      <c r="J4" s="918" t="s">
        <v>2844</v>
      </c>
      <c r="K4" s="921" t="s">
        <v>2845</v>
      </c>
      <c r="L4" s="919" t="s">
        <v>2846</v>
      </c>
      <c r="M4" s="922" t="s">
        <v>3179</v>
      </c>
      <c r="N4" s="1009"/>
    </row>
    <row r="5" spans="2:16">
      <c r="B5" s="945">
        <v>1</v>
      </c>
      <c r="C5" s="924" t="s">
        <v>3180</v>
      </c>
      <c r="D5" s="925"/>
      <c r="E5" s="926" t="s">
        <v>3181</v>
      </c>
      <c r="F5" s="927" t="s">
        <v>3181</v>
      </c>
      <c r="G5" s="927" t="s">
        <v>3181</v>
      </c>
      <c r="H5" s="927" t="s">
        <v>3181</v>
      </c>
      <c r="I5" s="928" t="s">
        <v>3181</v>
      </c>
      <c r="J5" s="926" t="s">
        <v>3181</v>
      </c>
      <c r="K5" s="929" t="s">
        <v>3181</v>
      </c>
      <c r="L5" s="927" t="s">
        <v>3181</v>
      </c>
      <c r="M5" s="928" t="s">
        <v>3181</v>
      </c>
      <c r="N5" s="930"/>
    </row>
    <row r="6" spans="2:16">
      <c r="B6" s="945">
        <v>2</v>
      </c>
      <c r="C6" s="924" t="s">
        <v>3284</v>
      </c>
      <c r="D6" s="925" t="s">
        <v>3285</v>
      </c>
      <c r="E6" s="926" t="s">
        <v>3181</v>
      </c>
      <c r="F6" s="927" t="s">
        <v>3181</v>
      </c>
      <c r="G6" s="927" t="s">
        <v>3181</v>
      </c>
      <c r="H6" s="927" t="s">
        <v>3181</v>
      </c>
      <c r="I6" s="928" t="s">
        <v>3181</v>
      </c>
      <c r="J6" s="926" t="s">
        <v>3181</v>
      </c>
      <c r="K6" s="929" t="s">
        <v>3181</v>
      </c>
      <c r="L6" s="927" t="s">
        <v>3181</v>
      </c>
      <c r="M6" s="928" t="s">
        <v>3181</v>
      </c>
      <c r="N6" s="930" t="s">
        <v>3286</v>
      </c>
    </row>
    <row r="7" spans="2:16">
      <c r="B7" s="945">
        <v>3</v>
      </c>
      <c r="C7" s="924" t="s">
        <v>3207</v>
      </c>
      <c r="D7" s="925" t="s">
        <v>3208</v>
      </c>
      <c r="E7" s="926" t="s">
        <v>3181</v>
      </c>
      <c r="F7" s="927" t="s">
        <v>3181</v>
      </c>
      <c r="G7" s="927" t="s">
        <v>3181</v>
      </c>
      <c r="H7" s="927" t="s">
        <v>3181</v>
      </c>
      <c r="I7" s="928" t="s">
        <v>3181</v>
      </c>
      <c r="J7" s="926" t="s">
        <v>3181</v>
      </c>
      <c r="K7" s="929" t="s">
        <v>3181</v>
      </c>
      <c r="L7" s="927" t="s">
        <v>3181</v>
      </c>
      <c r="M7" s="928" t="s">
        <v>3181</v>
      </c>
      <c r="N7" s="930"/>
    </row>
    <row r="8" spans="2:16">
      <c r="B8" s="945">
        <v>4</v>
      </c>
      <c r="C8" s="931" t="s">
        <v>3223</v>
      </c>
      <c r="D8" s="925" t="s">
        <v>3210</v>
      </c>
      <c r="E8" s="926" t="s">
        <v>3181</v>
      </c>
      <c r="F8" s="927" t="s">
        <v>3181</v>
      </c>
      <c r="G8" s="927" t="s">
        <v>3181</v>
      </c>
      <c r="H8" s="927" t="s">
        <v>3181</v>
      </c>
      <c r="I8" s="928" t="s">
        <v>3181</v>
      </c>
      <c r="J8" s="926" t="s">
        <v>3181</v>
      </c>
      <c r="K8" s="929" t="s">
        <v>3181</v>
      </c>
      <c r="L8" s="927" t="s">
        <v>3181</v>
      </c>
      <c r="M8" s="928" t="s">
        <v>3181</v>
      </c>
      <c r="N8" s="930" t="s">
        <v>3496</v>
      </c>
      <c r="P8" s="947"/>
    </row>
    <row r="9" spans="2:16" ht="36">
      <c r="B9" s="945">
        <v>5</v>
      </c>
      <c r="C9" s="931" t="s">
        <v>3225</v>
      </c>
      <c r="D9" s="925" t="s">
        <v>3213</v>
      </c>
      <c r="E9" s="926" t="s">
        <v>3181</v>
      </c>
      <c r="F9" s="927" t="s">
        <v>3181</v>
      </c>
      <c r="G9" s="927" t="s">
        <v>3181</v>
      </c>
      <c r="H9" s="927" t="s">
        <v>3181</v>
      </c>
      <c r="I9" s="928" t="s">
        <v>3181</v>
      </c>
      <c r="J9" s="926" t="s">
        <v>3205</v>
      </c>
      <c r="K9" s="929" t="s">
        <v>3205</v>
      </c>
      <c r="L9" s="927" t="s">
        <v>3205</v>
      </c>
      <c r="M9" s="928" t="s">
        <v>3189</v>
      </c>
      <c r="N9" s="930" t="s">
        <v>3497</v>
      </c>
      <c r="P9" s="947"/>
    </row>
    <row r="10" spans="2:16">
      <c r="B10" s="945">
        <v>6</v>
      </c>
      <c r="C10" s="931" t="s">
        <v>3227</v>
      </c>
      <c r="D10" s="925" t="s">
        <v>3215</v>
      </c>
      <c r="E10" s="926" t="s">
        <v>3181</v>
      </c>
      <c r="F10" s="927" t="s">
        <v>3181</v>
      </c>
      <c r="G10" s="927" t="s">
        <v>3181</v>
      </c>
      <c r="H10" s="927" t="s">
        <v>3181</v>
      </c>
      <c r="I10" s="928" t="s">
        <v>3181</v>
      </c>
      <c r="J10" s="926" t="s">
        <v>3181</v>
      </c>
      <c r="K10" s="929" t="s">
        <v>3181</v>
      </c>
      <c r="L10" s="927" t="s">
        <v>3181</v>
      </c>
      <c r="M10" s="928" t="s">
        <v>3181</v>
      </c>
      <c r="N10" s="930" t="s">
        <v>3498</v>
      </c>
      <c r="P10" s="947"/>
    </row>
    <row r="11" spans="2:16" ht="84">
      <c r="B11" s="945">
        <v>7</v>
      </c>
      <c r="C11" s="924" t="s">
        <v>3287</v>
      </c>
      <c r="D11" s="925" t="s">
        <v>3217</v>
      </c>
      <c r="E11" s="926" t="s">
        <v>3181</v>
      </c>
      <c r="F11" s="927" t="s">
        <v>3181</v>
      </c>
      <c r="G11" s="927" t="s">
        <v>3181</v>
      </c>
      <c r="H11" s="927" t="s">
        <v>3181</v>
      </c>
      <c r="I11" s="928" t="s">
        <v>3181</v>
      </c>
      <c r="J11" s="926" t="s">
        <v>3181</v>
      </c>
      <c r="K11" s="929" t="s">
        <v>3181</v>
      </c>
      <c r="L11" s="927" t="s">
        <v>3181</v>
      </c>
      <c r="M11" s="928" t="s">
        <v>3181</v>
      </c>
      <c r="N11" s="930" t="s">
        <v>3499</v>
      </c>
      <c r="P11" s="947"/>
    </row>
    <row r="12" spans="2:16" ht="48">
      <c r="B12" s="945">
        <v>8</v>
      </c>
      <c r="C12" s="924" t="s">
        <v>3288</v>
      </c>
      <c r="D12" s="925" t="s">
        <v>3219</v>
      </c>
      <c r="E12" s="926" t="s">
        <v>3181</v>
      </c>
      <c r="F12" s="927" t="s">
        <v>3181</v>
      </c>
      <c r="G12" s="927" t="s">
        <v>3181</v>
      </c>
      <c r="H12" s="927" t="s">
        <v>3181</v>
      </c>
      <c r="I12" s="928" t="s">
        <v>3181</v>
      </c>
      <c r="J12" s="926" t="s">
        <v>3181</v>
      </c>
      <c r="K12" s="929" t="s">
        <v>3181</v>
      </c>
      <c r="L12" s="927" t="s">
        <v>3181</v>
      </c>
      <c r="M12" s="928" t="s">
        <v>3181</v>
      </c>
      <c r="N12" s="930" t="s">
        <v>3500</v>
      </c>
    </row>
    <row r="13" spans="2:16">
      <c r="B13" s="945">
        <v>9</v>
      </c>
      <c r="C13" s="924" t="s">
        <v>3289</v>
      </c>
      <c r="D13" s="925" t="s">
        <v>3222</v>
      </c>
      <c r="E13" s="926" t="s">
        <v>3181</v>
      </c>
      <c r="F13" s="927" t="s">
        <v>3181</v>
      </c>
      <c r="G13" s="927" t="s">
        <v>3181</v>
      </c>
      <c r="H13" s="927" t="s">
        <v>3181</v>
      </c>
      <c r="I13" s="928" t="s">
        <v>3181</v>
      </c>
      <c r="J13" s="926" t="s">
        <v>3181</v>
      </c>
      <c r="K13" s="929" t="s">
        <v>3181</v>
      </c>
      <c r="L13" s="927" t="s">
        <v>3181</v>
      </c>
      <c r="M13" s="928" t="s">
        <v>3181</v>
      </c>
      <c r="N13" s="930" t="s">
        <v>3290</v>
      </c>
    </row>
    <row r="14" spans="2:16">
      <c r="B14" s="945">
        <v>10</v>
      </c>
      <c r="C14" s="924" t="s">
        <v>3291</v>
      </c>
      <c r="D14" s="925" t="s">
        <v>3224</v>
      </c>
      <c r="E14" s="926" t="s">
        <v>3181</v>
      </c>
      <c r="F14" s="927" t="s">
        <v>3181</v>
      </c>
      <c r="G14" s="927" t="s">
        <v>3181</v>
      </c>
      <c r="H14" s="927" t="s">
        <v>3181</v>
      </c>
      <c r="I14" s="928" t="s">
        <v>3181</v>
      </c>
      <c r="J14" s="926" t="s">
        <v>3181</v>
      </c>
      <c r="K14" s="929" t="s">
        <v>3181</v>
      </c>
      <c r="L14" s="927" t="s">
        <v>3181</v>
      </c>
      <c r="M14" s="928" t="s">
        <v>3181</v>
      </c>
      <c r="N14" s="930"/>
    </row>
    <row r="15" spans="2:16">
      <c r="B15" s="945">
        <v>11</v>
      </c>
      <c r="C15" s="924" t="s">
        <v>3292</v>
      </c>
      <c r="D15" s="925" t="s">
        <v>3226</v>
      </c>
      <c r="E15" s="926" t="s">
        <v>3181</v>
      </c>
      <c r="F15" s="927" t="s">
        <v>3181</v>
      </c>
      <c r="G15" s="927" t="s">
        <v>3181</v>
      </c>
      <c r="H15" s="927" t="s">
        <v>3181</v>
      </c>
      <c r="I15" s="928" t="s">
        <v>3181</v>
      </c>
      <c r="J15" s="926" t="s">
        <v>3181</v>
      </c>
      <c r="K15" s="929" t="s">
        <v>3181</v>
      </c>
      <c r="L15" s="927" t="s">
        <v>3181</v>
      </c>
      <c r="M15" s="928" t="s">
        <v>3181</v>
      </c>
      <c r="N15" s="930"/>
    </row>
    <row r="16" spans="2:16">
      <c r="B16" s="945">
        <v>12</v>
      </c>
      <c r="C16" s="924" t="s">
        <v>3293</v>
      </c>
      <c r="D16" s="925" t="s">
        <v>3228</v>
      </c>
      <c r="E16" s="926" t="s">
        <v>3181</v>
      </c>
      <c r="F16" s="927" t="s">
        <v>3181</v>
      </c>
      <c r="G16" s="927" t="s">
        <v>3181</v>
      </c>
      <c r="H16" s="927" t="s">
        <v>3181</v>
      </c>
      <c r="I16" s="928" t="s">
        <v>3181</v>
      </c>
      <c r="J16" s="926" t="s">
        <v>3181</v>
      </c>
      <c r="K16" s="929" t="s">
        <v>3181</v>
      </c>
      <c r="L16" s="927" t="s">
        <v>3181</v>
      </c>
      <c r="M16" s="928" t="s">
        <v>3181</v>
      </c>
      <c r="N16" s="930" t="s">
        <v>3294</v>
      </c>
      <c r="P16" s="947"/>
    </row>
    <row r="17" spans="2:16">
      <c r="B17" s="945">
        <v>13</v>
      </c>
      <c r="C17" s="931" t="s">
        <v>3295</v>
      </c>
      <c r="D17" s="925" t="s">
        <v>3230</v>
      </c>
      <c r="E17" s="926" t="s">
        <v>3181</v>
      </c>
      <c r="F17" s="927" t="s">
        <v>3181</v>
      </c>
      <c r="G17" s="927" t="s">
        <v>3181</v>
      </c>
      <c r="H17" s="927" t="s">
        <v>3181</v>
      </c>
      <c r="I17" s="928" t="s">
        <v>3181</v>
      </c>
      <c r="J17" s="926" t="s">
        <v>3181</v>
      </c>
      <c r="K17" s="929" t="s">
        <v>3181</v>
      </c>
      <c r="L17" s="927" t="s">
        <v>3181</v>
      </c>
      <c r="M17" s="928" t="s">
        <v>3181</v>
      </c>
      <c r="N17" s="930" t="s">
        <v>3296</v>
      </c>
    </row>
    <row r="18" spans="2:16" ht="36">
      <c r="B18" s="945">
        <v>14</v>
      </c>
      <c r="C18" s="931" t="s">
        <v>3297</v>
      </c>
      <c r="D18" s="925" t="s">
        <v>3298</v>
      </c>
      <c r="E18" s="926" t="s">
        <v>3181</v>
      </c>
      <c r="F18" s="927" t="s">
        <v>3181</v>
      </c>
      <c r="G18" s="927" t="s">
        <v>3181</v>
      </c>
      <c r="H18" s="927" t="s">
        <v>3181</v>
      </c>
      <c r="I18" s="928" t="s">
        <v>3181</v>
      </c>
      <c r="J18" s="926" t="s">
        <v>3205</v>
      </c>
      <c r="K18" s="929" t="s">
        <v>3205</v>
      </c>
      <c r="L18" s="927" t="s">
        <v>3205</v>
      </c>
      <c r="M18" s="928" t="s">
        <v>3205</v>
      </c>
      <c r="N18" s="930" t="s">
        <v>3299</v>
      </c>
      <c r="P18" s="947"/>
    </row>
    <row r="19" spans="2:16" ht="60">
      <c r="B19" s="945">
        <v>15</v>
      </c>
      <c r="C19" s="931" t="s">
        <v>3300</v>
      </c>
      <c r="D19" s="925" t="s">
        <v>3301</v>
      </c>
      <c r="E19" s="926" t="s">
        <v>3189</v>
      </c>
      <c r="F19" s="927" t="s">
        <v>3189</v>
      </c>
      <c r="G19" s="927" t="s">
        <v>3189</v>
      </c>
      <c r="H19" s="927" t="s">
        <v>3189</v>
      </c>
      <c r="I19" s="928" t="s">
        <v>3189</v>
      </c>
      <c r="J19" s="926" t="s">
        <v>3189</v>
      </c>
      <c r="K19" s="929" t="s">
        <v>3189</v>
      </c>
      <c r="L19" s="927" t="s">
        <v>3189</v>
      </c>
      <c r="M19" s="928" t="s">
        <v>3189</v>
      </c>
      <c r="N19" s="930" t="s">
        <v>3302</v>
      </c>
    </row>
    <row r="20" spans="2:16" ht="72">
      <c r="B20" s="945">
        <v>16</v>
      </c>
      <c r="C20" s="931" t="s">
        <v>3303</v>
      </c>
      <c r="D20" s="925" t="s">
        <v>3304</v>
      </c>
      <c r="E20" s="926" t="s">
        <v>3205</v>
      </c>
      <c r="F20" s="927" t="s">
        <v>3205</v>
      </c>
      <c r="G20" s="927" t="s">
        <v>3205</v>
      </c>
      <c r="H20" s="927" t="s">
        <v>3205</v>
      </c>
      <c r="I20" s="928" t="s">
        <v>3205</v>
      </c>
      <c r="J20" s="926" t="s">
        <v>3189</v>
      </c>
      <c r="K20" s="929" t="s">
        <v>3189</v>
      </c>
      <c r="L20" s="927" t="s">
        <v>3189</v>
      </c>
      <c r="M20" s="928" t="s">
        <v>3189</v>
      </c>
      <c r="N20" s="930" t="s">
        <v>3305</v>
      </c>
    </row>
    <row r="21" spans="2:16" ht="96">
      <c r="B21" s="945">
        <v>17</v>
      </c>
      <c r="C21" s="931" t="s">
        <v>3306</v>
      </c>
      <c r="D21" s="925" t="s">
        <v>3307</v>
      </c>
      <c r="E21" s="926" t="s">
        <v>3197</v>
      </c>
      <c r="F21" s="927" t="s">
        <v>3197</v>
      </c>
      <c r="G21" s="927" t="s">
        <v>3197</v>
      </c>
      <c r="H21" s="927" t="s">
        <v>3197</v>
      </c>
      <c r="I21" s="928" t="s">
        <v>3197</v>
      </c>
      <c r="J21" s="926" t="s">
        <v>3198</v>
      </c>
      <c r="K21" s="929" t="s">
        <v>3198</v>
      </c>
      <c r="L21" s="927" t="s">
        <v>3198</v>
      </c>
      <c r="M21" s="928" t="s">
        <v>3198</v>
      </c>
      <c r="N21" s="930" t="s">
        <v>3308</v>
      </c>
    </row>
    <row r="22" spans="2:16" ht="24">
      <c r="B22" s="945">
        <v>18</v>
      </c>
      <c r="C22" s="931" t="s">
        <v>3309</v>
      </c>
      <c r="D22" s="925" t="s">
        <v>3310</v>
      </c>
      <c r="E22" s="926" t="s">
        <v>3189</v>
      </c>
      <c r="F22" s="927" t="s">
        <v>3189</v>
      </c>
      <c r="G22" s="927" t="s">
        <v>3189</v>
      </c>
      <c r="H22" s="927" t="s">
        <v>3189</v>
      </c>
      <c r="I22" s="928" t="s">
        <v>3189</v>
      </c>
      <c r="J22" s="926" t="s">
        <v>3189</v>
      </c>
      <c r="K22" s="929" t="s">
        <v>3189</v>
      </c>
      <c r="L22" s="927" t="s">
        <v>3189</v>
      </c>
      <c r="M22" s="928" t="s">
        <v>3189</v>
      </c>
      <c r="N22" s="930" t="s">
        <v>3311</v>
      </c>
    </row>
    <row r="23" spans="2:16" ht="84">
      <c r="B23" s="945">
        <v>19</v>
      </c>
      <c r="C23" s="931" t="s">
        <v>3312</v>
      </c>
      <c r="D23" s="925" t="s">
        <v>3313</v>
      </c>
      <c r="E23" s="926" t="s">
        <v>3181</v>
      </c>
      <c r="F23" s="927" t="s">
        <v>3181</v>
      </c>
      <c r="G23" s="927" t="s">
        <v>3181</v>
      </c>
      <c r="H23" s="927" t="s">
        <v>3181</v>
      </c>
      <c r="I23" s="928" t="s">
        <v>3181</v>
      </c>
      <c r="J23" s="926" t="s">
        <v>3181</v>
      </c>
      <c r="K23" s="929" t="s">
        <v>3181</v>
      </c>
      <c r="L23" s="927" t="s">
        <v>3181</v>
      </c>
      <c r="M23" s="928" t="s">
        <v>3181</v>
      </c>
      <c r="N23" s="930" t="s">
        <v>3314</v>
      </c>
    </row>
    <row r="24" spans="2:16">
      <c r="B24" s="945">
        <v>20</v>
      </c>
      <c r="C24" s="931" t="s">
        <v>3315</v>
      </c>
      <c r="D24" s="925" t="s">
        <v>3316</v>
      </c>
      <c r="E24" s="926" t="s">
        <v>3181</v>
      </c>
      <c r="F24" s="927" t="s">
        <v>3181</v>
      </c>
      <c r="G24" s="927" t="s">
        <v>3181</v>
      </c>
      <c r="H24" s="927" t="s">
        <v>3181</v>
      </c>
      <c r="I24" s="928" t="s">
        <v>3181</v>
      </c>
      <c r="J24" s="926" t="s">
        <v>3181</v>
      </c>
      <c r="K24" s="929" t="s">
        <v>3181</v>
      </c>
      <c r="L24" s="927" t="s">
        <v>3181</v>
      </c>
      <c r="M24" s="928" t="s">
        <v>3181</v>
      </c>
      <c r="N24" s="930" t="s">
        <v>3317</v>
      </c>
    </row>
    <row r="25" spans="2:16" ht="24">
      <c r="B25" s="945">
        <v>21</v>
      </c>
      <c r="C25" s="931" t="s">
        <v>3269</v>
      </c>
      <c r="D25" s="925"/>
      <c r="E25" s="926" t="s">
        <v>3266</v>
      </c>
      <c r="F25" s="927" t="s">
        <v>3266</v>
      </c>
      <c r="G25" s="927" t="s">
        <v>3266</v>
      </c>
      <c r="H25" s="927" t="s">
        <v>3266</v>
      </c>
      <c r="I25" s="928" t="s">
        <v>3266</v>
      </c>
      <c r="J25" s="926" t="s">
        <v>3266</v>
      </c>
      <c r="K25" s="929" t="s">
        <v>3266</v>
      </c>
      <c r="L25" s="927" t="s">
        <v>3266</v>
      </c>
      <c r="M25" s="928" t="s">
        <v>3266</v>
      </c>
      <c r="N25" s="930" t="s">
        <v>3468</v>
      </c>
    </row>
    <row r="26" spans="2:16">
      <c r="B26" s="945">
        <v>22</v>
      </c>
      <c r="C26" s="931" t="s">
        <v>3270</v>
      </c>
      <c r="D26" s="925" t="s">
        <v>3318</v>
      </c>
      <c r="E26" s="926" t="s">
        <v>3189</v>
      </c>
      <c r="F26" s="927" t="s">
        <v>3189</v>
      </c>
      <c r="G26" s="927" t="s">
        <v>3189</v>
      </c>
      <c r="H26" s="927" t="s">
        <v>3189</v>
      </c>
      <c r="I26" s="928" t="s">
        <v>3189</v>
      </c>
      <c r="J26" s="926" t="s">
        <v>3189</v>
      </c>
      <c r="K26" s="929" t="s">
        <v>3189</v>
      </c>
      <c r="L26" s="927" t="s">
        <v>3189</v>
      </c>
      <c r="M26" s="928" t="s">
        <v>3189</v>
      </c>
      <c r="N26" s="930" t="s">
        <v>3319</v>
      </c>
    </row>
    <row r="28" spans="2:16" ht="18" customHeight="1"/>
  </sheetData>
  <sheetProtection algorithmName="SHA-512" hashValue="7h2st0UVNug9OExjAGGe4Rb1FhRpXoSvKid9K7n9FrQK3y3snRWzYzS/NL6HHiSQSJOUvw2c9uib7Fqz+qDwGw==" saltValue="c5rFKfjTAoiUMDNHDKHtmw==" spinCount="100000" sheet="1" objects="1" scenarios="1"/>
  <mergeCells count="6">
    <mergeCell ref="N3:N4"/>
    <mergeCell ref="B3:B4"/>
    <mergeCell ref="C3:C4"/>
    <mergeCell ref="D3:D4"/>
    <mergeCell ref="E3:I3"/>
    <mergeCell ref="J3:M3"/>
  </mergeCells>
  <phoneticPr fontId="65"/>
  <printOptions horizontalCentered="1"/>
  <pageMargins left="0.31496062992125984" right="0.31496062992125984" top="0.74803149606299213" bottom="0.74803149606299213" header="0.31496062992125984" footer="0.31496062992125984"/>
  <pageSetup paperSize="9" scale="85" fitToHeight="0" orientation="landscape" cellComments="asDisplayed"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B1:BZ40"/>
  <sheetViews>
    <sheetView showGridLines="0" showZeros="0" view="pageBreakPreview" zoomScaleNormal="90" zoomScaleSheetLayoutView="100" workbookViewId="0">
      <selection activeCell="R3" sqref="R3:S4"/>
    </sheetView>
  </sheetViews>
  <sheetFormatPr defaultRowHeight="13.2"/>
  <cols>
    <col min="1" max="1" width="2.109375" style="348" customWidth="1"/>
    <col min="2" max="2" width="2.332031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9" width="3.6640625" style="348" customWidth="1"/>
    <col min="10" max="10" width="4.6640625" style="348" customWidth="1"/>
    <col min="11" max="11" width="1.21875" style="348" customWidth="1"/>
    <col min="12" max="12" width="3.109375" style="348" customWidth="1"/>
    <col min="13" max="13" width="4.44140625" style="348" customWidth="1"/>
    <col min="14" max="14" width="3.6640625" style="348" customWidth="1"/>
    <col min="15" max="15" width="5.6640625" style="348" customWidth="1"/>
    <col min="16" max="16" width="3.6640625" style="348" customWidth="1"/>
    <col min="17" max="17" width="4.6640625" style="348" customWidth="1"/>
    <col min="18" max="20" width="3.6640625" style="348" customWidth="1"/>
    <col min="21" max="24" width="3.6640625" style="349" customWidth="1"/>
    <col min="25" max="25" width="2.21875" style="349" customWidth="1"/>
    <col min="26" max="27" width="2.109375" style="349" customWidth="1"/>
    <col min="28" max="28" width="7.21875" style="348" customWidth="1"/>
    <col min="29" max="51" width="0" style="348" hidden="1" customWidth="1"/>
    <col min="52" max="52" width="8.88671875" style="348"/>
    <col min="53" max="53" width="2.109375" style="348" customWidth="1"/>
    <col min="54" max="54" width="2.332031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1" width="3.6640625" style="348" customWidth="1"/>
    <col min="62" max="62" width="4.6640625" style="348" customWidth="1"/>
    <col min="63" max="63" width="1.21875" style="348" customWidth="1"/>
    <col min="64" max="64" width="3.109375" style="348" customWidth="1"/>
    <col min="65" max="65" width="4.44140625" style="348" customWidth="1"/>
    <col min="66" max="66" width="3.6640625" style="348" customWidth="1"/>
    <col min="67" max="67" width="5.6640625" style="348" customWidth="1"/>
    <col min="68" max="68" width="3.6640625" style="348" customWidth="1"/>
    <col min="69" max="69" width="4.6640625" style="348" customWidth="1"/>
    <col min="70" max="72" width="3.6640625" style="348" customWidth="1"/>
    <col min="73" max="76" width="3.6640625" style="349" customWidth="1"/>
    <col min="77" max="77" width="2.21875" style="349" customWidth="1"/>
    <col min="78" max="78" width="2.109375" style="349" customWidth="1"/>
    <col min="79" max="289" width="8.88671875" style="348"/>
    <col min="290" max="290" width="2.44140625" style="348" customWidth="1"/>
    <col min="291" max="291" width="2.33203125" style="348" customWidth="1"/>
    <col min="292" max="292" width="1.109375" style="348" customWidth="1"/>
    <col min="293" max="293" width="22.6640625" style="348" customWidth="1"/>
    <col min="294" max="294" width="1.21875" style="348" customWidth="1"/>
    <col min="295" max="296" width="11.77734375" style="348" customWidth="1"/>
    <col min="297" max="297" width="1.77734375" style="348" customWidth="1"/>
    <col min="298" max="298" width="6.88671875" style="348" customWidth="1"/>
    <col min="299" max="299" width="4.44140625" style="348" customWidth="1"/>
    <col min="300" max="300" width="3.6640625" style="348" customWidth="1"/>
    <col min="301" max="301" width="0.77734375" style="348" customWidth="1"/>
    <col min="302" max="302" width="3.33203125" style="348" customWidth="1"/>
    <col min="303" max="303" width="3.6640625" style="348" customWidth="1"/>
    <col min="304" max="304" width="3" style="348" customWidth="1"/>
    <col min="305" max="305" width="3.6640625" style="348" customWidth="1"/>
    <col min="306" max="306" width="3.109375" style="348" customWidth="1"/>
    <col min="307" max="307" width="1.88671875" style="348" customWidth="1"/>
    <col min="308" max="309" width="2.21875" style="348" customWidth="1"/>
    <col min="310" max="310" width="7.21875" style="348" customWidth="1"/>
    <col min="311" max="545" width="8.88671875" style="348"/>
    <col min="546" max="546" width="2.44140625" style="348" customWidth="1"/>
    <col min="547" max="547" width="2.33203125" style="348" customWidth="1"/>
    <col min="548" max="548" width="1.109375" style="348" customWidth="1"/>
    <col min="549" max="549" width="22.6640625" style="348" customWidth="1"/>
    <col min="550" max="550" width="1.21875" style="348" customWidth="1"/>
    <col min="551" max="552" width="11.77734375" style="348" customWidth="1"/>
    <col min="553" max="553" width="1.77734375" style="348" customWidth="1"/>
    <col min="554" max="554" width="6.88671875" style="348" customWidth="1"/>
    <col min="555" max="555" width="4.44140625" style="348" customWidth="1"/>
    <col min="556" max="556" width="3.6640625" style="348" customWidth="1"/>
    <col min="557" max="557" width="0.77734375" style="348" customWidth="1"/>
    <col min="558" max="558" width="3.33203125" style="348" customWidth="1"/>
    <col min="559" max="559" width="3.6640625" style="348" customWidth="1"/>
    <col min="560" max="560" width="3" style="348" customWidth="1"/>
    <col min="561" max="561" width="3.6640625" style="348" customWidth="1"/>
    <col min="562" max="562" width="3.109375" style="348" customWidth="1"/>
    <col min="563" max="563" width="1.88671875" style="348" customWidth="1"/>
    <col min="564" max="565" width="2.21875" style="348" customWidth="1"/>
    <col min="566" max="566" width="7.21875" style="348" customWidth="1"/>
    <col min="567" max="801" width="8.88671875" style="348"/>
    <col min="802" max="802" width="2.44140625" style="348" customWidth="1"/>
    <col min="803" max="803" width="2.33203125" style="348" customWidth="1"/>
    <col min="804" max="804" width="1.109375" style="348" customWidth="1"/>
    <col min="805" max="805" width="22.6640625" style="348" customWidth="1"/>
    <col min="806" max="806" width="1.21875" style="348" customWidth="1"/>
    <col min="807" max="808" width="11.77734375" style="348" customWidth="1"/>
    <col min="809" max="809" width="1.77734375" style="348" customWidth="1"/>
    <col min="810" max="810" width="6.88671875" style="348" customWidth="1"/>
    <col min="811" max="811" width="4.44140625" style="348" customWidth="1"/>
    <col min="812" max="812" width="3.6640625" style="348" customWidth="1"/>
    <col min="813" max="813" width="0.77734375" style="348" customWidth="1"/>
    <col min="814" max="814" width="3.33203125" style="348" customWidth="1"/>
    <col min="815" max="815" width="3.6640625" style="348" customWidth="1"/>
    <col min="816" max="816" width="3" style="348" customWidth="1"/>
    <col min="817" max="817" width="3.6640625" style="348" customWidth="1"/>
    <col min="818" max="818" width="3.109375" style="348" customWidth="1"/>
    <col min="819" max="819" width="1.88671875" style="348" customWidth="1"/>
    <col min="820" max="821" width="2.21875" style="348" customWidth="1"/>
    <col min="822" max="822" width="7.21875" style="348" customWidth="1"/>
    <col min="823" max="1057" width="8.88671875" style="348"/>
    <col min="1058" max="1058" width="2.44140625" style="348" customWidth="1"/>
    <col min="1059" max="1059" width="2.33203125" style="348" customWidth="1"/>
    <col min="1060" max="1060" width="1.109375" style="348" customWidth="1"/>
    <col min="1061" max="1061" width="22.6640625" style="348" customWidth="1"/>
    <col min="1062" max="1062" width="1.21875" style="348" customWidth="1"/>
    <col min="1063" max="1064" width="11.77734375" style="348" customWidth="1"/>
    <col min="1065" max="1065" width="1.77734375" style="348" customWidth="1"/>
    <col min="1066" max="1066" width="6.88671875" style="348" customWidth="1"/>
    <col min="1067" max="1067" width="4.44140625" style="348" customWidth="1"/>
    <col min="1068" max="1068" width="3.6640625" style="348" customWidth="1"/>
    <col min="1069" max="1069" width="0.77734375" style="348" customWidth="1"/>
    <col min="1070" max="1070" width="3.33203125" style="348" customWidth="1"/>
    <col min="1071" max="1071" width="3.6640625" style="348" customWidth="1"/>
    <col min="1072" max="1072" width="3" style="348" customWidth="1"/>
    <col min="1073" max="1073" width="3.6640625" style="348" customWidth="1"/>
    <col min="1074" max="1074" width="3.109375" style="348" customWidth="1"/>
    <col min="1075" max="1075" width="1.88671875" style="348" customWidth="1"/>
    <col min="1076" max="1077" width="2.21875" style="348" customWidth="1"/>
    <col min="1078" max="1078" width="7.21875" style="348" customWidth="1"/>
    <col min="1079" max="1313" width="8.88671875" style="348"/>
    <col min="1314" max="1314" width="2.44140625" style="348" customWidth="1"/>
    <col min="1315" max="1315" width="2.33203125" style="348" customWidth="1"/>
    <col min="1316" max="1316" width="1.109375" style="348" customWidth="1"/>
    <col min="1317" max="1317" width="22.6640625" style="348" customWidth="1"/>
    <col min="1318" max="1318" width="1.21875" style="348" customWidth="1"/>
    <col min="1319" max="1320" width="11.77734375" style="348" customWidth="1"/>
    <col min="1321" max="1321" width="1.77734375" style="348" customWidth="1"/>
    <col min="1322" max="1322" width="6.88671875" style="348" customWidth="1"/>
    <col min="1323" max="1323" width="4.44140625" style="348" customWidth="1"/>
    <col min="1324" max="1324" width="3.6640625" style="348" customWidth="1"/>
    <col min="1325" max="1325" width="0.77734375" style="348" customWidth="1"/>
    <col min="1326" max="1326" width="3.33203125" style="348" customWidth="1"/>
    <col min="1327" max="1327" width="3.6640625" style="348" customWidth="1"/>
    <col min="1328" max="1328" width="3" style="348" customWidth="1"/>
    <col min="1329" max="1329" width="3.6640625" style="348" customWidth="1"/>
    <col min="1330" max="1330" width="3.109375" style="348" customWidth="1"/>
    <col min="1331" max="1331" width="1.88671875" style="348" customWidth="1"/>
    <col min="1332" max="1333" width="2.21875" style="348" customWidth="1"/>
    <col min="1334" max="1334" width="7.21875" style="348" customWidth="1"/>
    <col min="1335" max="1569" width="8.88671875" style="348"/>
    <col min="1570" max="1570" width="2.44140625" style="348" customWidth="1"/>
    <col min="1571" max="1571" width="2.33203125" style="348" customWidth="1"/>
    <col min="1572" max="1572" width="1.109375" style="348" customWidth="1"/>
    <col min="1573" max="1573" width="22.6640625" style="348" customWidth="1"/>
    <col min="1574" max="1574" width="1.21875" style="348" customWidth="1"/>
    <col min="1575" max="1576" width="11.77734375" style="348" customWidth="1"/>
    <col min="1577" max="1577" width="1.77734375" style="348" customWidth="1"/>
    <col min="1578" max="1578" width="6.88671875" style="348" customWidth="1"/>
    <col min="1579" max="1579" width="4.44140625" style="348" customWidth="1"/>
    <col min="1580" max="1580" width="3.6640625" style="348" customWidth="1"/>
    <col min="1581" max="1581" width="0.77734375" style="348" customWidth="1"/>
    <col min="1582" max="1582" width="3.33203125" style="348" customWidth="1"/>
    <col min="1583" max="1583" width="3.6640625" style="348" customWidth="1"/>
    <col min="1584" max="1584" width="3" style="348" customWidth="1"/>
    <col min="1585" max="1585" width="3.6640625" style="348" customWidth="1"/>
    <col min="1586" max="1586" width="3.109375" style="348" customWidth="1"/>
    <col min="1587" max="1587" width="1.88671875" style="348" customWidth="1"/>
    <col min="1588" max="1589" width="2.21875" style="348" customWidth="1"/>
    <col min="1590" max="1590" width="7.21875" style="348" customWidth="1"/>
    <col min="1591" max="1825" width="8.88671875" style="348"/>
    <col min="1826" max="1826" width="2.44140625" style="348" customWidth="1"/>
    <col min="1827" max="1827" width="2.33203125" style="348" customWidth="1"/>
    <col min="1828" max="1828" width="1.109375" style="348" customWidth="1"/>
    <col min="1829" max="1829" width="22.6640625" style="348" customWidth="1"/>
    <col min="1830" max="1830" width="1.21875" style="348" customWidth="1"/>
    <col min="1831" max="1832" width="11.77734375" style="348" customWidth="1"/>
    <col min="1833" max="1833" width="1.77734375" style="348" customWidth="1"/>
    <col min="1834" max="1834" width="6.88671875" style="348" customWidth="1"/>
    <col min="1835" max="1835" width="4.44140625" style="348" customWidth="1"/>
    <col min="1836" max="1836" width="3.6640625" style="348" customWidth="1"/>
    <col min="1837" max="1837" width="0.77734375" style="348" customWidth="1"/>
    <col min="1838" max="1838" width="3.33203125" style="348" customWidth="1"/>
    <col min="1839" max="1839" width="3.6640625" style="348" customWidth="1"/>
    <col min="1840" max="1840" width="3" style="348" customWidth="1"/>
    <col min="1841" max="1841" width="3.6640625" style="348" customWidth="1"/>
    <col min="1842" max="1842" width="3.109375" style="348" customWidth="1"/>
    <col min="1843" max="1843" width="1.88671875" style="348" customWidth="1"/>
    <col min="1844" max="1845" width="2.21875" style="348" customWidth="1"/>
    <col min="1846" max="1846" width="7.21875" style="348" customWidth="1"/>
    <col min="1847" max="2081" width="8.88671875" style="348"/>
    <col min="2082" max="2082" width="2.44140625" style="348" customWidth="1"/>
    <col min="2083" max="2083" width="2.33203125" style="348" customWidth="1"/>
    <col min="2084" max="2084" width="1.109375" style="348" customWidth="1"/>
    <col min="2085" max="2085" width="22.6640625" style="348" customWidth="1"/>
    <col min="2086" max="2086" width="1.21875" style="348" customWidth="1"/>
    <col min="2087" max="2088" width="11.77734375" style="348" customWidth="1"/>
    <col min="2089" max="2089" width="1.77734375" style="348" customWidth="1"/>
    <col min="2090" max="2090" width="6.88671875" style="348" customWidth="1"/>
    <col min="2091" max="2091" width="4.44140625" style="348" customWidth="1"/>
    <col min="2092" max="2092" width="3.6640625" style="348" customWidth="1"/>
    <col min="2093" max="2093" width="0.77734375" style="348" customWidth="1"/>
    <col min="2094" max="2094" width="3.33203125" style="348" customWidth="1"/>
    <col min="2095" max="2095" width="3.6640625" style="348" customWidth="1"/>
    <col min="2096" max="2096" width="3" style="348" customWidth="1"/>
    <col min="2097" max="2097" width="3.6640625" style="348" customWidth="1"/>
    <col min="2098" max="2098" width="3.109375" style="348" customWidth="1"/>
    <col min="2099" max="2099" width="1.88671875" style="348" customWidth="1"/>
    <col min="2100" max="2101" width="2.21875" style="348" customWidth="1"/>
    <col min="2102" max="2102" width="7.21875" style="348" customWidth="1"/>
    <col min="2103" max="2337" width="8.88671875" style="348"/>
    <col min="2338" max="2338" width="2.44140625" style="348" customWidth="1"/>
    <col min="2339" max="2339" width="2.33203125" style="348" customWidth="1"/>
    <col min="2340" max="2340" width="1.109375" style="348" customWidth="1"/>
    <col min="2341" max="2341" width="22.6640625" style="348" customWidth="1"/>
    <col min="2342" max="2342" width="1.21875" style="348" customWidth="1"/>
    <col min="2343" max="2344" width="11.77734375" style="348" customWidth="1"/>
    <col min="2345" max="2345" width="1.77734375" style="348" customWidth="1"/>
    <col min="2346" max="2346" width="6.88671875" style="348" customWidth="1"/>
    <col min="2347" max="2347" width="4.44140625" style="348" customWidth="1"/>
    <col min="2348" max="2348" width="3.6640625" style="348" customWidth="1"/>
    <col min="2349" max="2349" width="0.77734375" style="348" customWidth="1"/>
    <col min="2350" max="2350" width="3.33203125" style="348" customWidth="1"/>
    <col min="2351" max="2351" width="3.6640625" style="348" customWidth="1"/>
    <col min="2352" max="2352" width="3" style="348" customWidth="1"/>
    <col min="2353" max="2353" width="3.6640625" style="348" customWidth="1"/>
    <col min="2354" max="2354" width="3.109375" style="348" customWidth="1"/>
    <col min="2355" max="2355" width="1.88671875" style="348" customWidth="1"/>
    <col min="2356" max="2357" width="2.21875" style="348" customWidth="1"/>
    <col min="2358" max="2358" width="7.21875" style="348" customWidth="1"/>
    <col min="2359" max="2593" width="8.88671875" style="348"/>
    <col min="2594" max="2594" width="2.44140625" style="348" customWidth="1"/>
    <col min="2595" max="2595" width="2.33203125" style="348" customWidth="1"/>
    <col min="2596" max="2596" width="1.109375" style="348" customWidth="1"/>
    <col min="2597" max="2597" width="22.6640625" style="348" customWidth="1"/>
    <col min="2598" max="2598" width="1.21875" style="348" customWidth="1"/>
    <col min="2599" max="2600" width="11.77734375" style="348" customWidth="1"/>
    <col min="2601" max="2601" width="1.77734375" style="348" customWidth="1"/>
    <col min="2602" max="2602" width="6.88671875" style="348" customWidth="1"/>
    <col min="2603" max="2603" width="4.44140625" style="348" customWidth="1"/>
    <col min="2604" max="2604" width="3.6640625" style="348" customWidth="1"/>
    <col min="2605" max="2605" width="0.77734375" style="348" customWidth="1"/>
    <col min="2606" max="2606" width="3.33203125" style="348" customWidth="1"/>
    <col min="2607" max="2607" width="3.6640625" style="348" customWidth="1"/>
    <col min="2608" max="2608" width="3" style="348" customWidth="1"/>
    <col min="2609" max="2609" width="3.6640625" style="348" customWidth="1"/>
    <col min="2610" max="2610" width="3.109375" style="348" customWidth="1"/>
    <col min="2611" max="2611" width="1.88671875" style="348" customWidth="1"/>
    <col min="2612" max="2613" width="2.21875" style="348" customWidth="1"/>
    <col min="2614" max="2614" width="7.21875" style="348" customWidth="1"/>
    <col min="2615" max="2849" width="8.88671875" style="348"/>
    <col min="2850" max="2850" width="2.44140625" style="348" customWidth="1"/>
    <col min="2851" max="2851" width="2.33203125" style="348" customWidth="1"/>
    <col min="2852" max="2852" width="1.109375" style="348" customWidth="1"/>
    <col min="2853" max="2853" width="22.6640625" style="348" customWidth="1"/>
    <col min="2854" max="2854" width="1.21875" style="348" customWidth="1"/>
    <col min="2855" max="2856" width="11.77734375" style="348" customWidth="1"/>
    <col min="2857" max="2857" width="1.77734375" style="348" customWidth="1"/>
    <col min="2858" max="2858" width="6.88671875" style="348" customWidth="1"/>
    <col min="2859" max="2859" width="4.44140625" style="348" customWidth="1"/>
    <col min="2860" max="2860" width="3.6640625" style="348" customWidth="1"/>
    <col min="2861" max="2861" width="0.77734375" style="348" customWidth="1"/>
    <col min="2862" max="2862" width="3.33203125" style="348" customWidth="1"/>
    <col min="2863" max="2863" width="3.6640625" style="348" customWidth="1"/>
    <col min="2864" max="2864" width="3" style="348" customWidth="1"/>
    <col min="2865" max="2865" width="3.6640625" style="348" customWidth="1"/>
    <col min="2866" max="2866" width="3.109375" style="348" customWidth="1"/>
    <col min="2867" max="2867" width="1.88671875" style="348" customWidth="1"/>
    <col min="2868" max="2869" width="2.21875" style="348" customWidth="1"/>
    <col min="2870" max="2870" width="7.21875" style="348" customWidth="1"/>
    <col min="2871" max="3105" width="8.88671875" style="348"/>
    <col min="3106" max="3106" width="2.44140625" style="348" customWidth="1"/>
    <col min="3107" max="3107" width="2.33203125" style="348" customWidth="1"/>
    <col min="3108" max="3108" width="1.109375" style="348" customWidth="1"/>
    <col min="3109" max="3109" width="22.6640625" style="348" customWidth="1"/>
    <col min="3110" max="3110" width="1.21875" style="348" customWidth="1"/>
    <col min="3111" max="3112" width="11.77734375" style="348" customWidth="1"/>
    <col min="3113" max="3113" width="1.77734375" style="348" customWidth="1"/>
    <col min="3114" max="3114" width="6.88671875" style="348" customWidth="1"/>
    <col min="3115" max="3115" width="4.44140625" style="348" customWidth="1"/>
    <col min="3116" max="3116" width="3.6640625" style="348" customWidth="1"/>
    <col min="3117" max="3117" width="0.77734375" style="348" customWidth="1"/>
    <col min="3118" max="3118" width="3.33203125" style="348" customWidth="1"/>
    <col min="3119" max="3119" width="3.6640625" style="348" customWidth="1"/>
    <col min="3120" max="3120" width="3" style="348" customWidth="1"/>
    <col min="3121" max="3121" width="3.6640625" style="348" customWidth="1"/>
    <col min="3122" max="3122" width="3.109375" style="348" customWidth="1"/>
    <col min="3123" max="3123" width="1.88671875" style="348" customWidth="1"/>
    <col min="3124" max="3125" width="2.21875" style="348" customWidth="1"/>
    <col min="3126" max="3126" width="7.21875" style="348" customWidth="1"/>
    <col min="3127" max="3361" width="8.88671875" style="348"/>
    <col min="3362" max="3362" width="2.44140625" style="348" customWidth="1"/>
    <col min="3363" max="3363" width="2.33203125" style="348" customWidth="1"/>
    <col min="3364" max="3364" width="1.109375" style="348" customWidth="1"/>
    <col min="3365" max="3365" width="22.6640625" style="348" customWidth="1"/>
    <col min="3366" max="3366" width="1.21875" style="348" customWidth="1"/>
    <col min="3367" max="3368" width="11.77734375" style="348" customWidth="1"/>
    <col min="3369" max="3369" width="1.77734375" style="348" customWidth="1"/>
    <col min="3370" max="3370" width="6.88671875" style="348" customWidth="1"/>
    <col min="3371" max="3371" width="4.44140625" style="348" customWidth="1"/>
    <col min="3372" max="3372" width="3.6640625" style="348" customWidth="1"/>
    <col min="3373" max="3373" width="0.77734375" style="348" customWidth="1"/>
    <col min="3374" max="3374" width="3.33203125" style="348" customWidth="1"/>
    <col min="3375" max="3375" width="3.6640625" style="348" customWidth="1"/>
    <col min="3376" max="3376" width="3" style="348" customWidth="1"/>
    <col min="3377" max="3377" width="3.6640625" style="348" customWidth="1"/>
    <col min="3378" max="3378" width="3.109375" style="348" customWidth="1"/>
    <col min="3379" max="3379" width="1.88671875" style="348" customWidth="1"/>
    <col min="3380" max="3381" width="2.21875" style="348" customWidth="1"/>
    <col min="3382" max="3382" width="7.21875" style="348" customWidth="1"/>
    <col min="3383" max="3617" width="8.88671875" style="348"/>
    <col min="3618" max="3618" width="2.44140625" style="348" customWidth="1"/>
    <col min="3619" max="3619" width="2.33203125" style="348" customWidth="1"/>
    <col min="3620" max="3620" width="1.109375" style="348" customWidth="1"/>
    <col min="3621" max="3621" width="22.6640625" style="348" customWidth="1"/>
    <col min="3622" max="3622" width="1.21875" style="348" customWidth="1"/>
    <col min="3623" max="3624" width="11.77734375" style="348" customWidth="1"/>
    <col min="3625" max="3625" width="1.77734375" style="348" customWidth="1"/>
    <col min="3626" max="3626" width="6.88671875" style="348" customWidth="1"/>
    <col min="3627" max="3627" width="4.44140625" style="348" customWidth="1"/>
    <col min="3628" max="3628" width="3.6640625" style="348" customWidth="1"/>
    <col min="3629" max="3629" width="0.77734375" style="348" customWidth="1"/>
    <col min="3630" max="3630" width="3.33203125" style="348" customWidth="1"/>
    <col min="3631" max="3631" width="3.6640625" style="348" customWidth="1"/>
    <col min="3632" max="3632" width="3" style="348" customWidth="1"/>
    <col min="3633" max="3633" width="3.6640625" style="348" customWidth="1"/>
    <col min="3634" max="3634" width="3.109375" style="348" customWidth="1"/>
    <col min="3635" max="3635" width="1.88671875" style="348" customWidth="1"/>
    <col min="3636" max="3637" width="2.21875" style="348" customWidth="1"/>
    <col min="3638" max="3638" width="7.21875" style="348" customWidth="1"/>
    <col min="3639" max="3873" width="8.88671875" style="348"/>
    <col min="3874" max="3874" width="2.44140625" style="348" customWidth="1"/>
    <col min="3875" max="3875" width="2.33203125" style="348" customWidth="1"/>
    <col min="3876" max="3876" width="1.109375" style="348" customWidth="1"/>
    <col min="3877" max="3877" width="22.6640625" style="348" customWidth="1"/>
    <col min="3878" max="3878" width="1.21875" style="348" customWidth="1"/>
    <col min="3879" max="3880" width="11.77734375" style="348" customWidth="1"/>
    <col min="3881" max="3881" width="1.77734375" style="348" customWidth="1"/>
    <col min="3882" max="3882" width="6.88671875" style="348" customWidth="1"/>
    <col min="3883" max="3883" width="4.44140625" style="348" customWidth="1"/>
    <col min="3884" max="3884" width="3.6640625" style="348" customWidth="1"/>
    <col min="3885" max="3885" width="0.77734375" style="348" customWidth="1"/>
    <col min="3886" max="3886" width="3.33203125" style="348" customWidth="1"/>
    <col min="3887" max="3887" width="3.6640625" style="348" customWidth="1"/>
    <col min="3888" max="3888" width="3" style="348" customWidth="1"/>
    <col min="3889" max="3889" width="3.6640625" style="348" customWidth="1"/>
    <col min="3890" max="3890" width="3.109375" style="348" customWidth="1"/>
    <col min="3891" max="3891" width="1.88671875" style="348" customWidth="1"/>
    <col min="3892" max="3893" width="2.21875" style="348" customWidth="1"/>
    <col min="3894" max="3894" width="7.21875" style="348" customWidth="1"/>
    <col min="3895" max="4129" width="8.88671875" style="348"/>
    <col min="4130" max="4130" width="2.44140625" style="348" customWidth="1"/>
    <col min="4131" max="4131" width="2.33203125" style="348" customWidth="1"/>
    <col min="4132" max="4132" width="1.109375" style="348" customWidth="1"/>
    <col min="4133" max="4133" width="22.6640625" style="348" customWidth="1"/>
    <col min="4134" max="4134" width="1.21875" style="348" customWidth="1"/>
    <col min="4135" max="4136" width="11.77734375" style="348" customWidth="1"/>
    <col min="4137" max="4137" width="1.77734375" style="348" customWidth="1"/>
    <col min="4138" max="4138" width="6.88671875" style="348" customWidth="1"/>
    <col min="4139" max="4139" width="4.44140625" style="348" customWidth="1"/>
    <col min="4140" max="4140" width="3.6640625" style="348" customWidth="1"/>
    <col min="4141" max="4141" width="0.77734375" style="348" customWidth="1"/>
    <col min="4142" max="4142" width="3.33203125" style="348" customWidth="1"/>
    <col min="4143" max="4143" width="3.6640625" style="348" customWidth="1"/>
    <col min="4144" max="4144" width="3" style="348" customWidth="1"/>
    <col min="4145" max="4145" width="3.6640625" style="348" customWidth="1"/>
    <col min="4146" max="4146" width="3.109375" style="348" customWidth="1"/>
    <col min="4147" max="4147" width="1.88671875" style="348" customWidth="1"/>
    <col min="4148" max="4149" width="2.21875" style="348" customWidth="1"/>
    <col min="4150" max="4150" width="7.21875" style="348" customWidth="1"/>
    <col min="4151" max="4385" width="8.88671875" style="348"/>
    <col min="4386" max="4386" width="2.44140625" style="348" customWidth="1"/>
    <col min="4387" max="4387" width="2.33203125" style="348" customWidth="1"/>
    <col min="4388" max="4388" width="1.109375" style="348" customWidth="1"/>
    <col min="4389" max="4389" width="22.6640625" style="348" customWidth="1"/>
    <col min="4390" max="4390" width="1.21875" style="348" customWidth="1"/>
    <col min="4391" max="4392" width="11.77734375" style="348" customWidth="1"/>
    <col min="4393" max="4393" width="1.77734375" style="348" customWidth="1"/>
    <col min="4394" max="4394" width="6.88671875" style="348" customWidth="1"/>
    <col min="4395" max="4395" width="4.44140625" style="348" customWidth="1"/>
    <col min="4396" max="4396" width="3.6640625" style="348" customWidth="1"/>
    <col min="4397" max="4397" width="0.77734375" style="348" customWidth="1"/>
    <col min="4398" max="4398" width="3.33203125" style="348" customWidth="1"/>
    <col min="4399" max="4399" width="3.6640625" style="348" customWidth="1"/>
    <col min="4400" max="4400" width="3" style="348" customWidth="1"/>
    <col min="4401" max="4401" width="3.6640625" style="348" customWidth="1"/>
    <col min="4402" max="4402" width="3.109375" style="348" customWidth="1"/>
    <col min="4403" max="4403" width="1.88671875" style="348" customWidth="1"/>
    <col min="4404" max="4405" width="2.21875" style="348" customWidth="1"/>
    <col min="4406" max="4406" width="7.21875" style="348" customWidth="1"/>
    <col min="4407" max="4641" width="8.88671875" style="348"/>
    <col min="4642" max="4642" width="2.44140625" style="348" customWidth="1"/>
    <col min="4643" max="4643" width="2.33203125" style="348" customWidth="1"/>
    <col min="4644" max="4644" width="1.109375" style="348" customWidth="1"/>
    <col min="4645" max="4645" width="22.6640625" style="348" customWidth="1"/>
    <col min="4646" max="4646" width="1.21875" style="348" customWidth="1"/>
    <col min="4647" max="4648" width="11.77734375" style="348" customWidth="1"/>
    <col min="4649" max="4649" width="1.77734375" style="348" customWidth="1"/>
    <col min="4650" max="4650" width="6.88671875" style="348" customWidth="1"/>
    <col min="4651" max="4651" width="4.44140625" style="348" customWidth="1"/>
    <col min="4652" max="4652" width="3.6640625" style="348" customWidth="1"/>
    <col min="4653" max="4653" width="0.77734375" style="348" customWidth="1"/>
    <col min="4654" max="4654" width="3.33203125" style="348" customWidth="1"/>
    <col min="4655" max="4655" width="3.6640625" style="348" customWidth="1"/>
    <col min="4656" max="4656" width="3" style="348" customWidth="1"/>
    <col min="4657" max="4657" width="3.6640625" style="348" customWidth="1"/>
    <col min="4658" max="4658" width="3.109375" style="348" customWidth="1"/>
    <col min="4659" max="4659" width="1.88671875" style="348" customWidth="1"/>
    <col min="4660" max="4661" width="2.21875" style="348" customWidth="1"/>
    <col min="4662" max="4662" width="7.21875" style="348" customWidth="1"/>
    <col min="4663" max="4897" width="8.88671875" style="348"/>
    <col min="4898" max="4898" width="2.44140625" style="348" customWidth="1"/>
    <col min="4899" max="4899" width="2.33203125" style="348" customWidth="1"/>
    <col min="4900" max="4900" width="1.109375" style="348" customWidth="1"/>
    <col min="4901" max="4901" width="22.6640625" style="348" customWidth="1"/>
    <col min="4902" max="4902" width="1.21875" style="348" customWidth="1"/>
    <col min="4903" max="4904" width="11.77734375" style="348" customWidth="1"/>
    <col min="4905" max="4905" width="1.77734375" style="348" customWidth="1"/>
    <col min="4906" max="4906" width="6.88671875" style="348" customWidth="1"/>
    <col min="4907" max="4907" width="4.44140625" style="348" customWidth="1"/>
    <col min="4908" max="4908" width="3.6640625" style="348" customWidth="1"/>
    <col min="4909" max="4909" width="0.77734375" style="348" customWidth="1"/>
    <col min="4910" max="4910" width="3.33203125" style="348" customWidth="1"/>
    <col min="4911" max="4911" width="3.6640625" style="348" customWidth="1"/>
    <col min="4912" max="4912" width="3" style="348" customWidth="1"/>
    <col min="4913" max="4913" width="3.6640625" style="348" customWidth="1"/>
    <col min="4914" max="4914" width="3.109375" style="348" customWidth="1"/>
    <col min="4915" max="4915" width="1.88671875" style="348" customWidth="1"/>
    <col min="4916" max="4917" width="2.21875" style="348" customWidth="1"/>
    <col min="4918" max="4918" width="7.21875" style="348" customWidth="1"/>
    <col min="4919" max="5153" width="8.88671875" style="348"/>
    <col min="5154" max="5154" width="2.44140625" style="348" customWidth="1"/>
    <col min="5155" max="5155" width="2.33203125" style="348" customWidth="1"/>
    <col min="5156" max="5156" width="1.109375" style="348" customWidth="1"/>
    <col min="5157" max="5157" width="22.6640625" style="348" customWidth="1"/>
    <col min="5158" max="5158" width="1.21875" style="348" customWidth="1"/>
    <col min="5159" max="5160" width="11.77734375" style="348" customWidth="1"/>
    <col min="5161" max="5161" width="1.77734375" style="348" customWidth="1"/>
    <col min="5162" max="5162" width="6.88671875" style="348" customWidth="1"/>
    <col min="5163" max="5163" width="4.44140625" style="348" customWidth="1"/>
    <col min="5164" max="5164" width="3.6640625" style="348" customWidth="1"/>
    <col min="5165" max="5165" width="0.77734375" style="348" customWidth="1"/>
    <col min="5166" max="5166" width="3.33203125" style="348" customWidth="1"/>
    <col min="5167" max="5167" width="3.6640625" style="348" customWidth="1"/>
    <col min="5168" max="5168" width="3" style="348" customWidth="1"/>
    <col min="5169" max="5169" width="3.6640625" style="348" customWidth="1"/>
    <col min="5170" max="5170" width="3.109375" style="348" customWidth="1"/>
    <col min="5171" max="5171" width="1.88671875" style="348" customWidth="1"/>
    <col min="5172" max="5173" width="2.21875" style="348" customWidth="1"/>
    <col min="5174" max="5174" width="7.21875" style="348" customWidth="1"/>
    <col min="5175" max="5409" width="8.88671875" style="348"/>
    <col min="5410" max="5410" width="2.44140625" style="348" customWidth="1"/>
    <col min="5411" max="5411" width="2.33203125" style="348" customWidth="1"/>
    <col min="5412" max="5412" width="1.109375" style="348" customWidth="1"/>
    <col min="5413" max="5413" width="22.6640625" style="348" customWidth="1"/>
    <col min="5414" max="5414" width="1.21875" style="348" customWidth="1"/>
    <col min="5415" max="5416" width="11.77734375" style="348" customWidth="1"/>
    <col min="5417" max="5417" width="1.77734375" style="348" customWidth="1"/>
    <col min="5418" max="5418" width="6.88671875" style="348" customWidth="1"/>
    <col min="5419" max="5419" width="4.44140625" style="348" customWidth="1"/>
    <col min="5420" max="5420" width="3.6640625" style="348" customWidth="1"/>
    <col min="5421" max="5421" width="0.77734375" style="348" customWidth="1"/>
    <col min="5422" max="5422" width="3.33203125" style="348" customWidth="1"/>
    <col min="5423" max="5423" width="3.6640625" style="348" customWidth="1"/>
    <col min="5424" max="5424" width="3" style="348" customWidth="1"/>
    <col min="5425" max="5425" width="3.6640625" style="348" customWidth="1"/>
    <col min="5426" max="5426" width="3.109375" style="348" customWidth="1"/>
    <col min="5427" max="5427" width="1.88671875" style="348" customWidth="1"/>
    <col min="5428" max="5429" width="2.21875" style="348" customWidth="1"/>
    <col min="5430" max="5430" width="7.21875" style="348" customWidth="1"/>
    <col min="5431" max="5665" width="8.88671875" style="348"/>
    <col min="5666" max="5666" width="2.44140625" style="348" customWidth="1"/>
    <col min="5667" max="5667" width="2.33203125" style="348" customWidth="1"/>
    <col min="5668" max="5668" width="1.109375" style="348" customWidth="1"/>
    <col min="5669" max="5669" width="22.6640625" style="348" customWidth="1"/>
    <col min="5670" max="5670" width="1.21875" style="348" customWidth="1"/>
    <col min="5671" max="5672" width="11.77734375" style="348" customWidth="1"/>
    <col min="5673" max="5673" width="1.77734375" style="348" customWidth="1"/>
    <col min="5674" max="5674" width="6.88671875" style="348" customWidth="1"/>
    <col min="5675" max="5675" width="4.44140625" style="348" customWidth="1"/>
    <col min="5676" max="5676" width="3.6640625" style="348" customWidth="1"/>
    <col min="5677" max="5677" width="0.77734375" style="348" customWidth="1"/>
    <col min="5678" max="5678" width="3.33203125" style="348" customWidth="1"/>
    <col min="5679" max="5679" width="3.6640625" style="348" customWidth="1"/>
    <col min="5680" max="5680" width="3" style="348" customWidth="1"/>
    <col min="5681" max="5681" width="3.6640625" style="348" customWidth="1"/>
    <col min="5682" max="5682" width="3.109375" style="348" customWidth="1"/>
    <col min="5683" max="5683" width="1.88671875" style="348" customWidth="1"/>
    <col min="5684" max="5685" width="2.21875" style="348" customWidth="1"/>
    <col min="5686" max="5686" width="7.21875" style="348" customWidth="1"/>
    <col min="5687" max="5921" width="8.88671875" style="348"/>
    <col min="5922" max="5922" width="2.44140625" style="348" customWidth="1"/>
    <col min="5923" max="5923" width="2.33203125" style="348" customWidth="1"/>
    <col min="5924" max="5924" width="1.109375" style="348" customWidth="1"/>
    <col min="5925" max="5925" width="22.6640625" style="348" customWidth="1"/>
    <col min="5926" max="5926" width="1.21875" style="348" customWidth="1"/>
    <col min="5927" max="5928" width="11.77734375" style="348" customWidth="1"/>
    <col min="5929" max="5929" width="1.77734375" style="348" customWidth="1"/>
    <col min="5930" max="5930" width="6.88671875" style="348" customWidth="1"/>
    <col min="5931" max="5931" width="4.44140625" style="348" customWidth="1"/>
    <col min="5932" max="5932" width="3.6640625" style="348" customWidth="1"/>
    <col min="5933" max="5933" width="0.77734375" style="348" customWidth="1"/>
    <col min="5934" max="5934" width="3.33203125" style="348" customWidth="1"/>
    <col min="5935" max="5935" width="3.6640625" style="348" customWidth="1"/>
    <col min="5936" max="5936" width="3" style="348" customWidth="1"/>
    <col min="5937" max="5937" width="3.6640625" style="348" customWidth="1"/>
    <col min="5938" max="5938" width="3.109375" style="348" customWidth="1"/>
    <col min="5939" max="5939" width="1.88671875" style="348" customWidth="1"/>
    <col min="5940" max="5941" width="2.21875" style="348" customWidth="1"/>
    <col min="5942" max="5942" width="7.21875" style="348" customWidth="1"/>
    <col min="5943" max="6177" width="8.88671875" style="348"/>
    <col min="6178" max="6178" width="2.44140625" style="348" customWidth="1"/>
    <col min="6179" max="6179" width="2.33203125" style="348" customWidth="1"/>
    <col min="6180" max="6180" width="1.109375" style="348" customWidth="1"/>
    <col min="6181" max="6181" width="22.6640625" style="348" customWidth="1"/>
    <col min="6182" max="6182" width="1.21875" style="348" customWidth="1"/>
    <col min="6183" max="6184" width="11.77734375" style="348" customWidth="1"/>
    <col min="6185" max="6185" width="1.77734375" style="348" customWidth="1"/>
    <col min="6186" max="6186" width="6.88671875" style="348" customWidth="1"/>
    <col min="6187" max="6187" width="4.44140625" style="348" customWidth="1"/>
    <col min="6188" max="6188" width="3.6640625" style="348" customWidth="1"/>
    <col min="6189" max="6189" width="0.77734375" style="348" customWidth="1"/>
    <col min="6190" max="6190" width="3.33203125" style="348" customWidth="1"/>
    <col min="6191" max="6191" width="3.6640625" style="348" customWidth="1"/>
    <col min="6192" max="6192" width="3" style="348" customWidth="1"/>
    <col min="6193" max="6193" width="3.6640625" style="348" customWidth="1"/>
    <col min="6194" max="6194" width="3.109375" style="348" customWidth="1"/>
    <col min="6195" max="6195" width="1.88671875" style="348" customWidth="1"/>
    <col min="6196" max="6197" width="2.21875" style="348" customWidth="1"/>
    <col min="6198" max="6198" width="7.21875" style="348" customWidth="1"/>
    <col min="6199" max="6433" width="8.88671875" style="348"/>
    <col min="6434" max="6434" width="2.44140625" style="348" customWidth="1"/>
    <col min="6435" max="6435" width="2.33203125" style="348" customWidth="1"/>
    <col min="6436" max="6436" width="1.109375" style="348" customWidth="1"/>
    <col min="6437" max="6437" width="22.6640625" style="348" customWidth="1"/>
    <col min="6438" max="6438" width="1.21875" style="348" customWidth="1"/>
    <col min="6439" max="6440" width="11.77734375" style="348" customWidth="1"/>
    <col min="6441" max="6441" width="1.77734375" style="348" customWidth="1"/>
    <col min="6442" max="6442" width="6.88671875" style="348" customWidth="1"/>
    <col min="6443" max="6443" width="4.44140625" style="348" customWidth="1"/>
    <col min="6444" max="6444" width="3.6640625" style="348" customWidth="1"/>
    <col min="6445" max="6445" width="0.77734375" style="348" customWidth="1"/>
    <col min="6446" max="6446" width="3.33203125" style="348" customWidth="1"/>
    <col min="6447" max="6447" width="3.6640625" style="348" customWidth="1"/>
    <col min="6448" max="6448" width="3" style="348" customWidth="1"/>
    <col min="6449" max="6449" width="3.6640625" style="348" customWidth="1"/>
    <col min="6450" max="6450" width="3.109375" style="348" customWidth="1"/>
    <col min="6451" max="6451" width="1.88671875" style="348" customWidth="1"/>
    <col min="6452" max="6453" width="2.21875" style="348" customWidth="1"/>
    <col min="6454" max="6454" width="7.21875" style="348" customWidth="1"/>
    <col min="6455" max="6689" width="8.88671875" style="348"/>
    <col min="6690" max="6690" width="2.44140625" style="348" customWidth="1"/>
    <col min="6691" max="6691" width="2.33203125" style="348" customWidth="1"/>
    <col min="6692" max="6692" width="1.109375" style="348" customWidth="1"/>
    <col min="6693" max="6693" width="22.6640625" style="348" customWidth="1"/>
    <col min="6694" max="6694" width="1.21875" style="348" customWidth="1"/>
    <col min="6695" max="6696" width="11.77734375" style="348" customWidth="1"/>
    <col min="6697" max="6697" width="1.77734375" style="348" customWidth="1"/>
    <col min="6698" max="6698" width="6.88671875" style="348" customWidth="1"/>
    <col min="6699" max="6699" width="4.44140625" style="348" customWidth="1"/>
    <col min="6700" max="6700" width="3.6640625" style="348" customWidth="1"/>
    <col min="6701" max="6701" width="0.77734375" style="348" customWidth="1"/>
    <col min="6702" max="6702" width="3.33203125" style="348" customWidth="1"/>
    <col min="6703" max="6703" width="3.6640625" style="348" customWidth="1"/>
    <col min="6704" max="6704" width="3" style="348" customWidth="1"/>
    <col min="6705" max="6705" width="3.6640625" style="348" customWidth="1"/>
    <col min="6706" max="6706" width="3.109375" style="348" customWidth="1"/>
    <col min="6707" max="6707" width="1.88671875" style="348" customWidth="1"/>
    <col min="6708" max="6709" width="2.21875" style="348" customWidth="1"/>
    <col min="6710" max="6710" width="7.21875" style="348" customWidth="1"/>
    <col min="6711" max="6945" width="8.88671875" style="348"/>
    <col min="6946" max="6946" width="2.44140625" style="348" customWidth="1"/>
    <col min="6947" max="6947" width="2.33203125" style="348" customWidth="1"/>
    <col min="6948" max="6948" width="1.109375" style="348" customWidth="1"/>
    <col min="6949" max="6949" width="22.6640625" style="348" customWidth="1"/>
    <col min="6950" max="6950" width="1.21875" style="348" customWidth="1"/>
    <col min="6951" max="6952" width="11.77734375" style="348" customWidth="1"/>
    <col min="6953" max="6953" width="1.77734375" style="348" customWidth="1"/>
    <col min="6954" max="6954" width="6.88671875" style="348" customWidth="1"/>
    <col min="6955" max="6955" width="4.44140625" style="348" customWidth="1"/>
    <col min="6956" max="6956" width="3.6640625" style="348" customWidth="1"/>
    <col min="6957" max="6957" width="0.77734375" style="348" customWidth="1"/>
    <col min="6958" max="6958" width="3.33203125" style="348" customWidth="1"/>
    <col min="6959" max="6959" width="3.6640625" style="348" customWidth="1"/>
    <col min="6960" max="6960" width="3" style="348" customWidth="1"/>
    <col min="6961" max="6961" width="3.6640625" style="348" customWidth="1"/>
    <col min="6962" max="6962" width="3.109375" style="348" customWidth="1"/>
    <col min="6963" max="6963" width="1.88671875" style="348" customWidth="1"/>
    <col min="6964" max="6965" width="2.21875" style="348" customWidth="1"/>
    <col min="6966" max="6966" width="7.21875" style="348" customWidth="1"/>
    <col min="6967" max="7201" width="8.88671875" style="348"/>
    <col min="7202" max="7202" width="2.44140625" style="348" customWidth="1"/>
    <col min="7203" max="7203" width="2.33203125" style="348" customWidth="1"/>
    <col min="7204" max="7204" width="1.109375" style="348" customWidth="1"/>
    <col min="7205" max="7205" width="22.6640625" style="348" customWidth="1"/>
    <col min="7206" max="7206" width="1.21875" style="348" customWidth="1"/>
    <col min="7207" max="7208" width="11.77734375" style="348" customWidth="1"/>
    <col min="7209" max="7209" width="1.77734375" style="348" customWidth="1"/>
    <col min="7210" max="7210" width="6.88671875" style="348" customWidth="1"/>
    <col min="7211" max="7211" width="4.44140625" style="348" customWidth="1"/>
    <col min="7212" max="7212" width="3.6640625" style="348" customWidth="1"/>
    <col min="7213" max="7213" width="0.77734375" style="348" customWidth="1"/>
    <col min="7214" max="7214" width="3.33203125" style="348" customWidth="1"/>
    <col min="7215" max="7215" width="3.6640625" style="348" customWidth="1"/>
    <col min="7216" max="7216" width="3" style="348" customWidth="1"/>
    <col min="7217" max="7217" width="3.6640625" style="348" customWidth="1"/>
    <col min="7218" max="7218" width="3.109375" style="348" customWidth="1"/>
    <col min="7219" max="7219" width="1.88671875" style="348" customWidth="1"/>
    <col min="7220" max="7221" width="2.21875" style="348" customWidth="1"/>
    <col min="7222" max="7222" width="7.21875" style="348" customWidth="1"/>
    <col min="7223" max="7457" width="8.88671875" style="348"/>
    <col min="7458" max="7458" width="2.44140625" style="348" customWidth="1"/>
    <col min="7459" max="7459" width="2.33203125" style="348" customWidth="1"/>
    <col min="7460" max="7460" width="1.109375" style="348" customWidth="1"/>
    <col min="7461" max="7461" width="22.6640625" style="348" customWidth="1"/>
    <col min="7462" max="7462" width="1.21875" style="348" customWidth="1"/>
    <col min="7463" max="7464" width="11.77734375" style="348" customWidth="1"/>
    <col min="7465" max="7465" width="1.77734375" style="348" customWidth="1"/>
    <col min="7466" max="7466" width="6.88671875" style="348" customWidth="1"/>
    <col min="7467" max="7467" width="4.44140625" style="348" customWidth="1"/>
    <col min="7468" max="7468" width="3.6640625" style="348" customWidth="1"/>
    <col min="7469" max="7469" width="0.77734375" style="348" customWidth="1"/>
    <col min="7470" max="7470" width="3.33203125" style="348" customWidth="1"/>
    <col min="7471" max="7471" width="3.6640625" style="348" customWidth="1"/>
    <col min="7472" max="7472" width="3" style="348" customWidth="1"/>
    <col min="7473" max="7473" width="3.6640625" style="348" customWidth="1"/>
    <col min="7474" max="7474" width="3.109375" style="348" customWidth="1"/>
    <col min="7475" max="7475" width="1.88671875" style="348" customWidth="1"/>
    <col min="7476" max="7477" width="2.21875" style="348" customWidth="1"/>
    <col min="7478" max="7478" width="7.21875" style="348" customWidth="1"/>
    <col min="7479" max="7713" width="8.88671875" style="348"/>
    <col min="7714" max="7714" width="2.44140625" style="348" customWidth="1"/>
    <col min="7715" max="7715" width="2.33203125" style="348" customWidth="1"/>
    <col min="7716" max="7716" width="1.109375" style="348" customWidth="1"/>
    <col min="7717" max="7717" width="22.6640625" style="348" customWidth="1"/>
    <col min="7718" max="7718" width="1.21875" style="348" customWidth="1"/>
    <col min="7719" max="7720" width="11.77734375" style="348" customWidth="1"/>
    <col min="7721" max="7721" width="1.77734375" style="348" customWidth="1"/>
    <col min="7722" max="7722" width="6.88671875" style="348" customWidth="1"/>
    <col min="7723" max="7723" width="4.44140625" style="348" customWidth="1"/>
    <col min="7724" max="7724" width="3.6640625" style="348" customWidth="1"/>
    <col min="7725" max="7725" width="0.77734375" style="348" customWidth="1"/>
    <col min="7726" max="7726" width="3.33203125" style="348" customWidth="1"/>
    <col min="7727" max="7727" width="3.6640625" style="348" customWidth="1"/>
    <col min="7728" max="7728" width="3" style="348" customWidth="1"/>
    <col min="7729" max="7729" width="3.6640625" style="348" customWidth="1"/>
    <col min="7730" max="7730" width="3.109375" style="348" customWidth="1"/>
    <col min="7731" max="7731" width="1.88671875" style="348" customWidth="1"/>
    <col min="7732" max="7733" width="2.21875" style="348" customWidth="1"/>
    <col min="7734" max="7734" width="7.21875" style="348" customWidth="1"/>
    <col min="7735" max="7969" width="8.88671875" style="348"/>
    <col min="7970" max="7970" width="2.44140625" style="348" customWidth="1"/>
    <col min="7971" max="7971" width="2.33203125" style="348" customWidth="1"/>
    <col min="7972" max="7972" width="1.109375" style="348" customWidth="1"/>
    <col min="7973" max="7973" width="22.6640625" style="348" customWidth="1"/>
    <col min="7974" max="7974" width="1.21875" style="348" customWidth="1"/>
    <col min="7975" max="7976" width="11.77734375" style="348" customWidth="1"/>
    <col min="7977" max="7977" width="1.77734375" style="348" customWidth="1"/>
    <col min="7978" max="7978" width="6.88671875" style="348" customWidth="1"/>
    <col min="7979" max="7979" width="4.44140625" style="348" customWidth="1"/>
    <col min="7980" max="7980" width="3.6640625" style="348" customWidth="1"/>
    <col min="7981" max="7981" width="0.77734375" style="348" customWidth="1"/>
    <col min="7982" max="7982" width="3.33203125" style="348" customWidth="1"/>
    <col min="7983" max="7983" width="3.6640625" style="348" customWidth="1"/>
    <col min="7984" max="7984" width="3" style="348" customWidth="1"/>
    <col min="7985" max="7985" width="3.6640625" style="348" customWidth="1"/>
    <col min="7986" max="7986" width="3.109375" style="348" customWidth="1"/>
    <col min="7987" max="7987" width="1.88671875" style="348" customWidth="1"/>
    <col min="7988" max="7989" width="2.21875" style="348" customWidth="1"/>
    <col min="7990" max="7990" width="7.21875" style="348" customWidth="1"/>
    <col min="7991" max="8225" width="8.88671875" style="348"/>
    <col min="8226" max="8226" width="2.44140625" style="348" customWidth="1"/>
    <col min="8227" max="8227" width="2.33203125" style="348" customWidth="1"/>
    <col min="8228" max="8228" width="1.109375" style="348" customWidth="1"/>
    <col min="8229" max="8229" width="22.6640625" style="348" customWidth="1"/>
    <col min="8230" max="8230" width="1.21875" style="348" customWidth="1"/>
    <col min="8231" max="8232" width="11.77734375" style="348" customWidth="1"/>
    <col min="8233" max="8233" width="1.77734375" style="348" customWidth="1"/>
    <col min="8234" max="8234" width="6.88671875" style="348" customWidth="1"/>
    <col min="8235" max="8235" width="4.44140625" style="348" customWidth="1"/>
    <col min="8236" max="8236" width="3.6640625" style="348" customWidth="1"/>
    <col min="8237" max="8237" width="0.77734375" style="348" customWidth="1"/>
    <col min="8238" max="8238" width="3.33203125" style="348" customWidth="1"/>
    <col min="8239" max="8239" width="3.6640625" style="348" customWidth="1"/>
    <col min="8240" max="8240" width="3" style="348" customWidth="1"/>
    <col min="8241" max="8241" width="3.6640625" style="348" customWidth="1"/>
    <col min="8242" max="8242" width="3.109375" style="348" customWidth="1"/>
    <col min="8243" max="8243" width="1.88671875" style="348" customWidth="1"/>
    <col min="8244" max="8245" width="2.21875" style="348" customWidth="1"/>
    <col min="8246" max="8246" width="7.21875" style="348" customWidth="1"/>
    <col min="8247" max="8481" width="8.88671875" style="348"/>
    <col min="8482" max="8482" width="2.44140625" style="348" customWidth="1"/>
    <col min="8483" max="8483" width="2.33203125" style="348" customWidth="1"/>
    <col min="8484" max="8484" width="1.109375" style="348" customWidth="1"/>
    <col min="8485" max="8485" width="22.6640625" style="348" customWidth="1"/>
    <col min="8486" max="8486" width="1.21875" style="348" customWidth="1"/>
    <col min="8487" max="8488" width="11.77734375" style="348" customWidth="1"/>
    <col min="8489" max="8489" width="1.77734375" style="348" customWidth="1"/>
    <col min="8490" max="8490" width="6.88671875" style="348" customWidth="1"/>
    <col min="8491" max="8491" width="4.44140625" style="348" customWidth="1"/>
    <col min="8492" max="8492" width="3.6640625" style="348" customWidth="1"/>
    <col min="8493" max="8493" width="0.77734375" style="348" customWidth="1"/>
    <col min="8494" max="8494" width="3.33203125" style="348" customWidth="1"/>
    <col min="8495" max="8495" width="3.6640625" style="348" customWidth="1"/>
    <col min="8496" max="8496" width="3" style="348" customWidth="1"/>
    <col min="8497" max="8497" width="3.6640625" style="348" customWidth="1"/>
    <col min="8498" max="8498" width="3.109375" style="348" customWidth="1"/>
    <col min="8499" max="8499" width="1.88671875" style="348" customWidth="1"/>
    <col min="8500" max="8501" width="2.21875" style="348" customWidth="1"/>
    <col min="8502" max="8502" width="7.21875" style="348" customWidth="1"/>
    <col min="8503" max="8737" width="8.88671875" style="348"/>
    <col min="8738" max="8738" width="2.44140625" style="348" customWidth="1"/>
    <col min="8739" max="8739" width="2.33203125" style="348" customWidth="1"/>
    <col min="8740" max="8740" width="1.109375" style="348" customWidth="1"/>
    <col min="8741" max="8741" width="22.6640625" style="348" customWidth="1"/>
    <col min="8742" max="8742" width="1.21875" style="348" customWidth="1"/>
    <col min="8743" max="8744" width="11.77734375" style="348" customWidth="1"/>
    <col min="8745" max="8745" width="1.77734375" style="348" customWidth="1"/>
    <col min="8746" max="8746" width="6.88671875" style="348" customWidth="1"/>
    <col min="8747" max="8747" width="4.44140625" style="348" customWidth="1"/>
    <col min="8748" max="8748" width="3.6640625" style="348" customWidth="1"/>
    <col min="8749" max="8749" width="0.77734375" style="348" customWidth="1"/>
    <col min="8750" max="8750" width="3.33203125" style="348" customWidth="1"/>
    <col min="8751" max="8751" width="3.6640625" style="348" customWidth="1"/>
    <col min="8752" max="8752" width="3" style="348" customWidth="1"/>
    <col min="8753" max="8753" width="3.6640625" style="348" customWidth="1"/>
    <col min="8754" max="8754" width="3.109375" style="348" customWidth="1"/>
    <col min="8755" max="8755" width="1.88671875" style="348" customWidth="1"/>
    <col min="8756" max="8757" width="2.21875" style="348" customWidth="1"/>
    <col min="8758" max="8758" width="7.21875" style="348" customWidth="1"/>
    <col min="8759" max="8993" width="8.88671875" style="348"/>
    <col min="8994" max="8994" width="2.44140625" style="348" customWidth="1"/>
    <col min="8995" max="8995" width="2.33203125" style="348" customWidth="1"/>
    <col min="8996" max="8996" width="1.109375" style="348" customWidth="1"/>
    <col min="8997" max="8997" width="22.6640625" style="348" customWidth="1"/>
    <col min="8998" max="8998" width="1.21875" style="348" customWidth="1"/>
    <col min="8999" max="9000" width="11.77734375" style="348" customWidth="1"/>
    <col min="9001" max="9001" width="1.77734375" style="348" customWidth="1"/>
    <col min="9002" max="9002" width="6.88671875" style="348" customWidth="1"/>
    <col min="9003" max="9003" width="4.44140625" style="348" customWidth="1"/>
    <col min="9004" max="9004" width="3.6640625" style="348" customWidth="1"/>
    <col min="9005" max="9005" width="0.77734375" style="348" customWidth="1"/>
    <col min="9006" max="9006" width="3.33203125" style="348" customWidth="1"/>
    <col min="9007" max="9007" width="3.6640625" style="348" customWidth="1"/>
    <col min="9008" max="9008" width="3" style="348" customWidth="1"/>
    <col min="9009" max="9009" width="3.6640625" style="348" customWidth="1"/>
    <col min="9010" max="9010" width="3.109375" style="348" customWidth="1"/>
    <col min="9011" max="9011" width="1.88671875" style="348" customWidth="1"/>
    <col min="9012" max="9013" width="2.21875" style="348" customWidth="1"/>
    <col min="9014" max="9014" width="7.21875" style="348" customWidth="1"/>
    <col min="9015" max="9249" width="8.88671875" style="348"/>
    <col min="9250" max="9250" width="2.44140625" style="348" customWidth="1"/>
    <col min="9251" max="9251" width="2.33203125" style="348" customWidth="1"/>
    <col min="9252" max="9252" width="1.109375" style="348" customWidth="1"/>
    <col min="9253" max="9253" width="22.6640625" style="348" customWidth="1"/>
    <col min="9254" max="9254" width="1.21875" style="348" customWidth="1"/>
    <col min="9255" max="9256" width="11.77734375" style="348" customWidth="1"/>
    <col min="9257" max="9257" width="1.77734375" style="348" customWidth="1"/>
    <col min="9258" max="9258" width="6.88671875" style="348" customWidth="1"/>
    <col min="9259" max="9259" width="4.44140625" style="348" customWidth="1"/>
    <col min="9260" max="9260" width="3.6640625" style="348" customWidth="1"/>
    <col min="9261" max="9261" width="0.77734375" style="348" customWidth="1"/>
    <col min="9262" max="9262" width="3.33203125" style="348" customWidth="1"/>
    <col min="9263" max="9263" width="3.6640625" style="348" customWidth="1"/>
    <col min="9264" max="9264" width="3" style="348" customWidth="1"/>
    <col min="9265" max="9265" width="3.6640625" style="348" customWidth="1"/>
    <col min="9266" max="9266" width="3.109375" style="348" customWidth="1"/>
    <col min="9267" max="9267" width="1.88671875" style="348" customWidth="1"/>
    <col min="9268" max="9269" width="2.21875" style="348" customWidth="1"/>
    <col min="9270" max="9270" width="7.21875" style="348" customWidth="1"/>
    <col min="9271" max="9505" width="8.88671875" style="348"/>
    <col min="9506" max="9506" width="2.44140625" style="348" customWidth="1"/>
    <col min="9507" max="9507" width="2.33203125" style="348" customWidth="1"/>
    <col min="9508" max="9508" width="1.109375" style="348" customWidth="1"/>
    <col min="9509" max="9509" width="22.6640625" style="348" customWidth="1"/>
    <col min="9510" max="9510" width="1.21875" style="348" customWidth="1"/>
    <col min="9511" max="9512" width="11.77734375" style="348" customWidth="1"/>
    <col min="9513" max="9513" width="1.77734375" style="348" customWidth="1"/>
    <col min="9514" max="9514" width="6.88671875" style="348" customWidth="1"/>
    <col min="9515" max="9515" width="4.44140625" style="348" customWidth="1"/>
    <col min="9516" max="9516" width="3.6640625" style="348" customWidth="1"/>
    <col min="9517" max="9517" width="0.77734375" style="348" customWidth="1"/>
    <col min="9518" max="9518" width="3.33203125" style="348" customWidth="1"/>
    <col min="9519" max="9519" width="3.6640625" style="348" customWidth="1"/>
    <col min="9520" max="9520" width="3" style="348" customWidth="1"/>
    <col min="9521" max="9521" width="3.6640625" style="348" customWidth="1"/>
    <col min="9522" max="9522" width="3.109375" style="348" customWidth="1"/>
    <col min="9523" max="9523" width="1.88671875" style="348" customWidth="1"/>
    <col min="9524" max="9525" width="2.21875" style="348" customWidth="1"/>
    <col min="9526" max="9526" width="7.21875" style="348" customWidth="1"/>
    <col min="9527" max="9761" width="8.88671875" style="348"/>
    <col min="9762" max="9762" width="2.44140625" style="348" customWidth="1"/>
    <col min="9763" max="9763" width="2.33203125" style="348" customWidth="1"/>
    <col min="9764" max="9764" width="1.109375" style="348" customWidth="1"/>
    <col min="9765" max="9765" width="22.6640625" style="348" customWidth="1"/>
    <col min="9766" max="9766" width="1.21875" style="348" customWidth="1"/>
    <col min="9767" max="9768" width="11.77734375" style="348" customWidth="1"/>
    <col min="9769" max="9769" width="1.77734375" style="348" customWidth="1"/>
    <col min="9770" max="9770" width="6.88671875" style="348" customWidth="1"/>
    <col min="9771" max="9771" width="4.44140625" style="348" customWidth="1"/>
    <col min="9772" max="9772" width="3.6640625" style="348" customWidth="1"/>
    <col min="9773" max="9773" width="0.77734375" style="348" customWidth="1"/>
    <col min="9774" max="9774" width="3.33203125" style="348" customWidth="1"/>
    <col min="9775" max="9775" width="3.6640625" style="348" customWidth="1"/>
    <col min="9776" max="9776" width="3" style="348" customWidth="1"/>
    <col min="9777" max="9777" width="3.6640625" style="348" customWidth="1"/>
    <col min="9778" max="9778" width="3.109375" style="348" customWidth="1"/>
    <col min="9779" max="9779" width="1.88671875" style="348" customWidth="1"/>
    <col min="9780" max="9781" width="2.21875" style="348" customWidth="1"/>
    <col min="9782" max="9782" width="7.21875" style="348" customWidth="1"/>
    <col min="9783" max="10017" width="8.88671875" style="348"/>
    <col min="10018" max="10018" width="2.44140625" style="348" customWidth="1"/>
    <col min="10019" max="10019" width="2.33203125" style="348" customWidth="1"/>
    <col min="10020" max="10020" width="1.109375" style="348" customWidth="1"/>
    <col min="10021" max="10021" width="22.6640625" style="348" customWidth="1"/>
    <col min="10022" max="10022" width="1.21875" style="348" customWidth="1"/>
    <col min="10023" max="10024" width="11.77734375" style="348" customWidth="1"/>
    <col min="10025" max="10025" width="1.77734375" style="348" customWidth="1"/>
    <col min="10026" max="10026" width="6.88671875" style="348" customWidth="1"/>
    <col min="10027" max="10027" width="4.44140625" style="348" customWidth="1"/>
    <col min="10028" max="10028" width="3.6640625" style="348" customWidth="1"/>
    <col min="10029" max="10029" width="0.77734375" style="348" customWidth="1"/>
    <col min="10030" max="10030" width="3.33203125" style="348" customWidth="1"/>
    <col min="10031" max="10031" width="3.6640625" style="348" customWidth="1"/>
    <col min="10032" max="10032" width="3" style="348" customWidth="1"/>
    <col min="10033" max="10033" width="3.6640625" style="348" customWidth="1"/>
    <col min="10034" max="10034" width="3.109375" style="348" customWidth="1"/>
    <col min="10035" max="10035" width="1.88671875" style="348" customWidth="1"/>
    <col min="10036" max="10037" width="2.21875" style="348" customWidth="1"/>
    <col min="10038" max="10038" width="7.21875" style="348" customWidth="1"/>
    <col min="10039" max="10273" width="8.88671875" style="348"/>
    <col min="10274" max="10274" width="2.44140625" style="348" customWidth="1"/>
    <col min="10275" max="10275" width="2.33203125" style="348" customWidth="1"/>
    <col min="10276" max="10276" width="1.109375" style="348" customWidth="1"/>
    <col min="10277" max="10277" width="22.6640625" style="348" customWidth="1"/>
    <col min="10278" max="10278" width="1.21875" style="348" customWidth="1"/>
    <col min="10279" max="10280" width="11.77734375" style="348" customWidth="1"/>
    <col min="10281" max="10281" width="1.77734375" style="348" customWidth="1"/>
    <col min="10282" max="10282" width="6.88671875" style="348" customWidth="1"/>
    <col min="10283" max="10283" width="4.44140625" style="348" customWidth="1"/>
    <col min="10284" max="10284" width="3.6640625" style="348" customWidth="1"/>
    <col min="10285" max="10285" width="0.77734375" style="348" customWidth="1"/>
    <col min="10286" max="10286" width="3.33203125" style="348" customWidth="1"/>
    <col min="10287" max="10287" width="3.6640625" style="348" customWidth="1"/>
    <col min="10288" max="10288" width="3" style="348" customWidth="1"/>
    <col min="10289" max="10289" width="3.6640625" style="348" customWidth="1"/>
    <col min="10290" max="10290" width="3.109375" style="348" customWidth="1"/>
    <col min="10291" max="10291" width="1.88671875" style="348" customWidth="1"/>
    <col min="10292" max="10293" width="2.21875" style="348" customWidth="1"/>
    <col min="10294" max="10294" width="7.21875" style="348" customWidth="1"/>
    <col min="10295" max="10529" width="8.88671875" style="348"/>
    <col min="10530" max="10530" width="2.44140625" style="348" customWidth="1"/>
    <col min="10531" max="10531" width="2.33203125" style="348" customWidth="1"/>
    <col min="10532" max="10532" width="1.109375" style="348" customWidth="1"/>
    <col min="10533" max="10533" width="22.6640625" style="348" customWidth="1"/>
    <col min="10534" max="10534" width="1.21875" style="348" customWidth="1"/>
    <col min="10535" max="10536" width="11.77734375" style="348" customWidth="1"/>
    <col min="10537" max="10537" width="1.77734375" style="348" customWidth="1"/>
    <col min="10538" max="10538" width="6.88671875" style="348" customWidth="1"/>
    <col min="10539" max="10539" width="4.44140625" style="348" customWidth="1"/>
    <col min="10540" max="10540" width="3.6640625" style="348" customWidth="1"/>
    <col min="10541" max="10541" width="0.77734375" style="348" customWidth="1"/>
    <col min="10542" max="10542" width="3.33203125" style="348" customWidth="1"/>
    <col min="10543" max="10543" width="3.6640625" style="348" customWidth="1"/>
    <col min="10544" max="10544" width="3" style="348" customWidth="1"/>
    <col min="10545" max="10545" width="3.6640625" style="348" customWidth="1"/>
    <col min="10546" max="10546" width="3.109375" style="348" customWidth="1"/>
    <col min="10547" max="10547" width="1.88671875" style="348" customWidth="1"/>
    <col min="10548" max="10549" width="2.21875" style="348" customWidth="1"/>
    <col min="10550" max="10550" width="7.21875" style="348" customWidth="1"/>
    <col min="10551" max="10785" width="8.88671875" style="348"/>
    <col min="10786" max="10786" width="2.44140625" style="348" customWidth="1"/>
    <col min="10787" max="10787" width="2.33203125" style="348" customWidth="1"/>
    <col min="10788" max="10788" width="1.109375" style="348" customWidth="1"/>
    <col min="10789" max="10789" width="22.6640625" style="348" customWidth="1"/>
    <col min="10790" max="10790" width="1.21875" style="348" customWidth="1"/>
    <col min="10791" max="10792" width="11.77734375" style="348" customWidth="1"/>
    <col min="10793" max="10793" width="1.77734375" style="348" customWidth="1"/>
    <col min="10794" max="10794" width="6.88671875" style="348" customWidth="1"/>
    <col min="10795" max="10795" width="4.44140625" style="348" customWidth="1"/>
    <col min="10796" max="10796" width="3.6640625" style="348" customWidth="1"/>
    <col min="10797" max="10797" width="0.77734375" style="348" customWidth="1"/>
    <col min="10798" max="10798" width="3.33203125" style="348" customWidth="1"/>
    <col min="10799" max="10799" width="3.6640625" style="348" customWidth="1"/>
    <col min="10800" max="10800" width="3" style="348" customWidth="1"/>
    <col min="10801" max="10801" width="3.6640625" style="348" customWidth="1"/>
    <col min="10802" max="10802" width="3.109375" style="348" customWidth="1"/>
    <col min="10803" max="10803" width="1.88671875" style="348" customWidth="1"/>
    <col min="10804" max="10805" width="2.21875" style="348" customWidth="1"/>
    <col min="10806" max="10806" width="7.21875" style="348" customWidth="1"/>
    <col min="10807" max="11041" width="8.88671875" style="348"/>
    <col min="11042" max="11042" width="2.44140625" style="348" customWidth="1"/>
    <col min="11043" max="11043" width="2.33203125" style="348" customWidth="1"/>
    <col min="11044" max="11044" width="1.109375" style="348" customWidth="1"/>
    <col min="11045" max="11045" width="22.6640625" style="348" customWidth="1"/>
    <col min="11046" max="11046" width="1.21875" style="348" customWidth="1"/>
    <col min="11047" max="11048" width="11.77734375" style="348" customWidth="1"/>
    <col min="11049" max="11049" width="1.77734375" style="348" customWidth="1"/>
    <col min="11050" max="11050" width="6.88671875" style="348" customWidth="1"/>
    <col min="11051" max="11051" width="4.44140625" style="348" customWidth="1"/>
    <col min="11052" max="11052" width="3.6640625" style="348" customWidth="1"/>
    <col min="11053" max="11053" width="0.77734375" style="348" customWidth="1"/>
    <col min="11054" max="11054" width="3.33203125" style="348" customWidth="1"/>
    <col min="11055" max="11055" width="3.6640625" style="348" customWidth="1"/>
    <col min="11056" max="11056" width="3" style="348" customWidth="1"/>
    <col min="11057" max="11057" width="3.6640625" style="348" customWidth="1"/>
    <col min="11058" max="11058" width="3.109375" style="348" customWidth="1"/>
    <col min="11059" max="11059" width="1.88671875" style="348" customWidth="1"/>
    <col min="11060" max="11061" width="2.21875" style="348" customWidth="1"/>
    <col min="11062" max="11062" width="7.21875" style="348" customWidth="1"/>
    <col min="11063" max="11297" width="8.88671875" style="348"/>
    <col min="11298" max="11298" width="2.44140625" style="348" customWidth="1"/>
    <col min="11299" max="11299" width="2.33203125" style="348" customWidth="1"/>
    <col min="11300" max="11300" width="1.109375" style="348" customWidth="1"/>
    <col min="11301" max="11301" width="22.6640625" style="348" customWidth="1"/>
    <col min="11302" max="11302" width="1.21875" style="348" customWidth="1"/>
    <col min="11303" max="11304" width="11.77734375" style="348" customWidth="1"/>
    <col min="11305" max="11305" width="1.77734375" style="348" customWidth="1"/>
    <col min="11306" max="11306" width="6.88671875" style="348" customWidth="1"/>
    <col min="11307" max="11307" width="4.44140625" style="348" customWidth="1"/>
    <col min="11308" max="11308" width="3.6640625" style="348" customWidth="1"/>
    <col min="11309" max="11309" width="0.77734375" style="348" customWidth="1"/>
    <col min="11310" max="11310" width="3.33203125" style="348" customWidth="1"/>
    <col min="11311" max="11311" width="3.6640625" style="348" customWidth="1"/>
    <col min="11312" max="11312" width="3" style="348" customWidth="1"/>
    <col min="11313" max="11313" width="3.6640625" style="348" customWidth="1"/>
    <col min="11314" max="11314" width="3.109375" style="348" customWidth="1"/>
    <col min="11315" max="11315" width="1.88671875" style="348" customWidth="1"/>
    <col min="11316" max="11317" width="2.21875" style="348" customWidth="1"/>
    <col min="11318" max="11318" width="7.21875" style="348" customWidth="1"/>
    <col min="11319" max="11553" width="8.88671875" style="348"/>
    <col min="11554" max="11554" width="2.44140625" style="348" customWidth="1"/>
    <col min="11555" max="11555" width="2.33203125" style="348" customWidth="1"/>
    <col min="11556" max="11556" width="1.109375" style="348" customWidth="1"/>
    <col min="11557" max="11557" width="22.6640625" style="348" customWidth="1"/>
    <col min="11558" max="11558" width="1.21875" style="348" customWidth="1"/>
    <col min="11559" max="11560" width="11.77734375" style="348" customWidth="1"/>
    <col min="11561" max="11561" width="1.77734375" style="348" customWidth="1"/>
    <col min="11562" max="11562" width="6.88671875" style="348" customWidth="1"/>
    <col min="11563" max="11563" width="4.44140625" style="348" customWidth="1"/>
    <col min="11564" max="11564" width="3.6640625" style="348" customWidth="1"/>
    <col min="11565" max="11565" width="0.77734375" style="348" customWidth="1"/>
    <col min="11566" max="11566" width="3.33203125" style="348" customWidth="1"/>
    <col min="11567" max="11567" width="3.6640625" style="348" customWidth="1"/>
    <col min="11568" max="11568" width="3" style="348" customWidth="1"/>
    <col min="11569" max="11569" width="3.6640625" style="348" customWidth="1"/>
    <col min="11570" max="11570" width="3.109375" style="348" customWidth="1"/>
    <col min="11571" max="11571" width="1.88671875" style="348" customWidth="1"/>
    <col min="11572" max="11573" width="2.21875" style="348" customWidth="1"/>
    <col min="11574" max="11574" width="7.21875" style="348" customWidth="1"/>
    <col min="11575" max="11809" width="8.88671875" style="348"/>
    <col min="11810" max="11810" width="2.44140625" style="348" customWidth="1"/>
    <col min="11811" max="11811" width="2.33203125" style="348" customWidth="1"/>
    <col min="11812" max="11812" width="1.109375" style="348" customWidth="1"/>
    <col min="11813" max="11813" width="22.6640625" style="348" customWidth="1"/>
    <col min="11814" max="11814" width="1.21875" style="348" customWidth="1"/>
    <col min="11815" max="11816" width="11.77734375" style="348" customWidth="1"/>
    <col min="11817" max="11817" width="1.77734375" style="348" customWidth="1"/>
    <col min="11818" max="11818" width="6.88671875" style="348" customWidth="1"/>
    <col min="11819" max="11819" width="4.44140625" style="348" customWidth="1"/>
    <col min="11820" max="11820" width="3.6640625" style="348" customWidth="1"/>
    <col min="11821" max="11821" width="0.77734375" style="348" customWidth="1"/>
    <col min="11822" max="11822" width="3.33203125" style="348" customWidth="1"/>
    <col min="11823" max="11823" width="3.6640625" style="348" customWidth="1"/>
    <col min="11824" max="11824" width="3" style="348" customWidth="1"/>
    <col min="11825" max="11825" width="3.6640625" style="348" customWidth="1"/>
    <col min="11826" max="11826" width="3.109375" style="348" customWidth="1"/>
    <col min="11827" max="11827" width="1.88671875" style="348" customWidth="1"/>
    <col min="11828" max="11829" width="2.21875" style="348" customWidth="1"/>
    <col min="11830" max="11830" width="7.21875" style="348" customWidth="1"/>
    <col min="11831" max="12065" width="8.88671875" style="348"/>
    <col min="12066" max="12066" width="2.44140625" style="348" customWidth="1"/>
    <col min="12067" max="12067" width="2.33203125" style="348" customWidth="1"/>
    <col min="12068" max="12068" width="1.109375" style="348" customWidth="1"/>
    <col min="12069" max="12069" width="22.6640625" style="348" customWidth="1"/>
    <col min="12070" max="12070" width="1.21875" style="348" customWidth="1"/>
    <col min="12071" max="12072" width="11.77734375" style="348" customWidth="1"/>
    <col min="12073" max="12073" width="1.77734375" style="348" customWidth="1"/>
    <col min="12074" max="12074" width="6.88671875" style="348" customWidth="1"/>
    <col min="12075" max="12075" width="4.44140625" style="348" customWidth="1"/>
    <col min="12076" max="12076" width="3.6640625" style="348" customWidth="1"/>
    <col min="12077" max="12077" width="0.77734375" style="348" customWidth="1"/>
    <col min="12078" max="12078" width="3.33203125" style="348" customWidth="1"/>
    <col min="12079" max="12079" width="3.6640625" style="348" customWidth="1"/>
    <col min="12080" max="12080" width="3" style="348" customWidth="1"/>
    <col min="12081" max="12081" width="3.6640625" style="348" customWidth="1"/>
    <col min="12082" max="12082" width="3.109375" style="348" customWidth="1"/>
    <col min="12083" max="12083" width="1.88671875" style="348" customWidth="1"/>
    <col min="12084" max="12085" width="2.21875" style="348" customWidth="1"/>
    <col min="12086" max="12086" width="7.21875" style="348" customWidth="1"/>
    <col min="12087" max="12321" width="8.88671875" style="348"/>
    <col min="12322" max="12322" width="2.44140625" style="348" customWidth="1"/>
    <col min="12323" max="12323" width="2.33203125" style="348" customWidth="1"/>
    <col min="12324" max="12324" width="1.109375" style="348" customWidth="1"/>
    <col min="12325" max="12325" width="22.6640625" style="348" customWidth="1"/>
    <col min="12326" max="12326" width="1.21875" style="348" customWidth="1"/>
    <col min="12327" max="12328" width="11.77734375" style="348" customWidth="1"/>
    <col min="12329" max="12329" width="1.77734375" style="348" customWidth="1"/>
    <col min="12330" max="12330" width="6.88671875" style="348" customWidth="1"/>
    <col min="12331" max="12331" width="4.44140625" style="348" customWidth="1"/>
    <col min="12332" max="12332" width="3.6640625" style="348" customWidth="1"/>
    <col min="12333" max="12333" width="0.77734375" style="348" customWidth="1"/>
    <col min="12334" max="12334" width="3.33203125" style="348" customWidth="1"/>
    <col min="12335" max="12335" width="3.6640625" style="348" customWidth="1"/>
    <col min="12336" max="12336" width="3" style="348" customWidth="1"/>
    <col min="12337" max="12337" width="3.6640625" style="348" customWidth="1"/>
    <col min="12338" max="12338" width="3.109375" style="348" customWidth="1"/>
    <col min="12339" max="12339" width="1.88671875" style="348" customWidth="1"/>
    <col min="12340" max="12341" width="2.21875" style="348" customWidth="1"/>
    <col min="12342" max="12342" width="7.21875" style="348" customWidth="1"/>
    <col min="12343" max="12577" width="8.88671875" style="348"/>
    <col min="12578" max="12578" width="2.44140625" style="348" customWidth="1"/>
    <col min="12579" max="12579" width="2.33203125" style="348" customWidth="1"/>
    <col min="12580" max="12580" width="1.109375" style="348" customWidth="1"/>
    <col min="12581" max="12581" width="22.6640625" style="348" customWidth="1"/>
    <col min="12582" max="12582" width="1.21875" style="348" customWidth="1"/>
    <col min="12583" max="12584" width="11.77734375" style="348" customWidth="1"/>
    <col min="12585" max="12585" width="1.77734375" style="348" customWidth="1"/>
    <col min="12586" max="12586" width="6.88671875" style="348" customWidth="1"/>
    <col min="12587" max="12587" width="4.44140625" style="348" customWidth="1"/>
    <col min="12588" max="12588" width="3.6640625" style="348" customWidth="1"/>
    <col min="12589" max="12589" width="0.77734375" style="348" customWidth="1"/>
    <col min="12590" max="12590" width="3.33203125" style="348" customWidth="1"/>
    <col min="12591" max="12591" width="3.6640625" style="348" customWidth="1"/>
    <col min="12592" max="12592" width="3" style="348" customWidth="1"/>
    <col min="12593" max="12593" width="3.6640625" style="348" customWidth="1"/>
    <col min="12594" max="12594" width="3.109375" style="348" customWidth="1"/>
    <col min="12595" max="12595" width="1.88671875" style="348" customWidth="1"/>
    <col min="12596" max="12597" width="2.21875" style="348" customWidth="1"/>
    <col min="12598" max="12598" width="7.21875" style="348" customWidth="1"/>
    <col min="12599" max="12833" width="8.88671875" style="348"/>
    <col min="12834" max="12834" width="2.44140625" style="348" customWidth="1"/>
    <col min="12835" max="12835" width="2.33203125" style="348" customWidth="1"/>
    <col min="12836" max="12836" width="1.109375" style="348" customWidth="1"/>
    <col min="12837" max="12837" width="22.6640625" style="348" customWidth="1"/>
    <col min="12838" max="12838" width="1.21875" style="348" customWidth="1"/>
    <col min="12839" max="12840" width="11.77734375" style="348" customWidth="1"/>
    <col min="12841" max="12841" width="1.77734375" style="348" customWidth="1"/>
    <col min="12842" max="12842" width="6.88671875" style="348" customWidth="1"/>
    <col min="12843" max="12843" width="4.44140625" style="348" customWidth="1"/>
    <col min="12844" max="12844" width="3.6640625" style="348" customWidth="1"/>
    <col min="12845" max="12845" width="0.77734375" style="348" customWidth="1"/>
    <col min="12846" max="12846" width="3.33203125" style="348" customWidth="1"/>
    <col min="12847" max="12847" width="3.6640625" style="348" customWidth="1"/>
    <col min="12848" max="12848" width="3" style="348" customWidth="1"/>
    <col min="12849" max="12849" width="3.6640625" style="348" customWidth="1"/>
    <col min="12850" max="12850" width="3.109375" style="348" customWidth="1"/>
    <col min="12851" max="12851" width="1.88671875" style="348" customWidth="1"/>
    <col min="12852" max="12853" width="2.21875" style="348" customWidth="1"/>
    <col min="12854" max="12854" width="7.21875" style="348" customWidth="1"/>
    <col min="12855" max="13089" width="8.88671875" style="348"/>
    <col min="13090" max="13090" width="2.44140625" style="348" customWidth="1"/>
    <col min="13091" max="13091" width="2.33203125" style="348" customWidth="1"/>
    <col min="13092" max="13092" width="1.109375" style="348" customWidth="1"/>
    <col min="13093" max="13093" width="22.6640625" style="348" customWidth="1"/>
    <col min="13094" max="13094" width="1.21875" style="348" customWidth="1"/>
    <col min="13095" max="13096" width="11.77734375" style="348" customWidth="1"/>
    <col min="13097" max="13097" width="1.77734375" style="348" customWidth="1"/>
    <col min="13098" max="13098" width="6.88671875" style="348" customWidth="1"/>
    <col min="13099" max="13099" width="4.44140625" style="348" customWidth="1"/>
    <col min="13100" max="13100" width="3.6640625" style="348" customWidth="1"/>
    <col min="13101" max="13101" width="0.77734375" style="348" customWidth="1"/>
    <col min="13102" max="13102" width="3.33203125" style="348" customWidth="1"/>
    <col min="13103" max="13103" width="3.6640625" style="348" customWidth="1"/>
    <col min="13104" max="13104" width="3" style="348" customWidth="1"/>
    <col min="13105" max="13105" width="3.6640625" style="348" customWidth="1"/>
    <col min="13106" max="13106" width="3.109375" style="348" customWidth="1"/>
    <col min="13107" max="13107" width="1.88671875" style="348" customWidth="1"/>
    <col min="13108" max="13109" width="2.21875" style="348" customWidth="1"/>
    <col min="13110" max="13110" width="7.21875" style="348" customWidth="1"/>
    <col min="13111" max="13345" width="8.88671875" style="348"/>
    <col min="13346" max="13346" width="2.44140625" style="348" customWidth="1"/>
    <col min="13347" max="13347" width="2.33203125" style="348" customWidth="1"/>
    <col min="13348" max="13348" width="1.109375" style="348" customWidth="1"/>
    <col min="13349" max="13349" width="22.6640625" style="348" customWidth="1"/>
    <col min="13350" max="13350" width="1.21875" style="348" customWidth="1"/>
    <col min="13351" max="13352" width="11.77734375" style="348" customWidth="1"/>
    <col min="13353" max="13353" width="1.77734375" style="348" customWidth="1"/>
    <col min="13354" max="13354" width="6.88671875" style="348" customWidth="1"/>
    <col min="13355" max="13355" width="4.44140625" style="348" customWidth="1"/>
    <col min="13356" max="13356" width="3.6640625" style="348" customWidth="1"/>
    <col min="13357" max="13357" width="0.77734375" style="348" customWidth="1"/>
    <col min="13358" max="13358" width="3.33203125" style="348" customWidth="1"/>
    <col min="13359" max="13359" width="3.6640625" style="348" customWidth="1"/>
    <col min="13360" max="13360" width="3" style="348" customWidth="1"/>
    <col min="13361" max="13361" width="3.6640625" style="348" customWidth="1"/>
    <col min="13362" max="13362" width="3.109375" style="348" customWidth="1"/>
    <col min="13363" max="13363" width="1.88671875" style="348" customWidth="1"/>
    <col min="13364" max="13365" width="2.21875" style="348" customWidth="1"/>
    <col min="13366" max="13366" width="7.21875" style="348" customWidth="1"/>
    <col min="13367" max="13601" width="8.88671875" style="348"/>
    <col min="13602" max="13602" width="2.44140625" style="348" customWidth="1"/>
    <col min="13603" max="13603" width="2.33203125" style="348" customWidth="1"/>
    <col min="13604" max="13604" width="1.109375" style="348" customWidth="1"/>
    <col min="13605" max="13605" width="22.6640625" style="348" customWidth="1"/>
    <col min="13606" max="13606" width="1.21875" style="348" customWidth="1"/>
    <col min="13607" max="13608" width="11.77734375" style="348" customWidth="1"/>
    <col min="13609" max="13609" width="1.77734375" style="348" customWidth="1"/>
    <col min="13610" max="13610" width="6.88671875" style="348" customWidth="1"/>
    <col min="13611" max="13611" width="4.44140625" style="348" customWidth="1"/>
    <col min="13612" max="13612" width="3.6640625" style="348" customWidth="1"/>
    <col min="13613" max="13613" width="0.77734375" style="348" customWidth="1"/>
    <col min="13614" max="13614" width="3.33203125" style="348" customWidth="1"/>
    <col min="13615" max="13615" width="3.6640625" style="348" customWidth="1"/>
    <col min="13616" max="13616" width="3" style="348" customWidth="1"/>
    <col min="13617" max="13617" width="3.6640625" style="348" customWidth="1"/>
    <col min="13618" max="13618" width="3.109375" style="348" customWidth="1"/>
    <col min="13619" max="13619" width="1.88671875" style="348" customWidth="1"/>
    <col min="13620" max="13621" width="2.21875" style="348" customWidth="1"/>
    <col min="13622" max="13622" width="7.21875" style="348" customWidth="1"/>
    <col min="13623" max="13857" width="8.88671875" style="348"/>
    <col min="13858" max="13858" width="2.44140625" style="348" customWidth="1"/>
    <col min="13859" max="13859" width="2.33203125" style="348" customWidth="1"/>
    <col min="13860" max="13860" width="1.109375" style="348" customWidth="1"/>
    <col min="13861" max="13861" width="22.6640625" style="348" customWidth="1"/>
    <col min="13862" max="13862" width="1.21875" style="348" customWidth="1"/>
    <col min="13863" max="13864" width="11.77734375" style="348" customWidth="1"/>
    <col min="13865" max="13865" width="1.77734375" style="348" customWidth="1"/>
    <col min="13866" max="13866" width="6.88671875" style="348" customWidth="1"/>
    <col min="13867" max="13867" width="4.44140625" style="348" customWidth="1"/>
    <col min="13868" max="13868" width="3.6640625" style="348" customWidth="1"/>
    <col min="13869" max="13869" width="0.77734375" style="348" customWidth="1"/>
    <col min="13870" max="13870" width="3.33203125" style="348" customWidth="1"/>
    <col min="13871" max="13871" width="3.6640625" style="348" customWidth="1"/>
    <col min="13872" max="13872" width="3" style="348" customWidth="1"/>
    <col min="13873" max="13873" width="3.6640625" style="348" customWidth="1"/>
    <col min="13874" max="13874" width="3.109375" style="348" customWidth="1"/>
    <col min="13875" max="13875" width="1.88671875" style="348" customWidth="1"/>
    <col min="13876" max="13877" width="2.21875" style="348" customWidth="1"/>
    <col min="13878" max="13878" width="7.21875" style="348" customWidth="1"/>
    <col min="13879" max="14113" width="8.88671875" style="348"/>
    <col min="14114" max="14114" width="2.44140625" style="348" customWidth="1"/>
    <col min="14115" max="14115" width="2.33203125" style="348" customWidth="1"/>
    <col min="14116" max="14116" width="1.109375" style="348" customWidth="1"/>
    <col min="14117" max="14117" width="22.6640625" style="348" customWidth="1"/>
    <col min="14118" max="14118" width="1.21875" style="348" customWidth="1"/>
    <col min="14119" max="14120" width="11.77734375" style="348" customWidth="1"/>
    <col min="14121" max="14121" width="1.77734375" style="348" customWidth="1"/>
    <col min="14122" max="14122" width="6.88671875" style="348" customWidth="1"/>
    <col min="14123" max="14123" width="4.44140625" style="348" customWidth="1"/>
    <col min="14124" max="14124" width="3.6640625" style="348" customWidth="1"/>
    <col min="14125" max="14125" width="0.77734375" style="348" customWidth="1"/>
    <col min="14126" max="14126" width="3.33203125" style="348" customWidth="1"/>
    <col min="14127" max="14127" width="3.6640625" style="348" customWidth="1"/>
    <col min="14128" max="14128" width="3" style="348" customWidth="1"/>
    <col min="14129" max="14129" width="3.6640625" style="348" customWidth="1"/>
    <col min="14130" max="14130" width="3.109375" style="348" customWidth="1"/>
    <col min="14131" max="14131" width="1.88671875" style="348" customWidth="1"/>
    <col min="14132" max="14133" width="2.21875" style="348" customWidth="1"/>
    <col min="14134" max="14134" width="7.21875" style="348" customWidth="1"/>
    <col min="14135" max="14369" width="8.88671875" style="348"/>
    <col min="14370" max="14370" width="2.44140625" style="348" customWidth="1"/>
    <col min="14371" max="14371" width="2.33203125" style="348" customWidth="1"/>
    <col min="14372" max="14372" width="1.109375" style="348" customWidth="1"/>
    <col min="14373" max="14373" width="22.6640625" style="348" customWidth="1"/>
    <col min="14374" max="14374" width="1.21875" style="348" customWidth="1"/>
    <col min="14375" max="14376" width="11.77734375" style="348" customWidth="1"/>
    <col min="14377" max="14377" width="1.77734375" style="348" customWidth="1"/>
    <col min="14378" max="14378" width="6.88671875" style="348" customWidth="1"/>
    <col min="14379" max="14379" width="4.44140625" style="348" customWidth="1"/>
    <col min="14380" max="14380" width="3.6640625" style="348" customWidth="1"/>
    <col min="14381" max="14381" width="0.77734375" style="348" customWidth="1"/>
    <col min="14382" max="14382" width="3.33203125" style="348" customWidth="1"/>
    <col min="14383" max="14383" width="3.6640625" style="348" customWidth="1"/>
    <col min="14384" max="14384" width="3" style="348" customWidth="1"/>
    <col min="14385" max="14385" width="3.6640625" style="348" customWidth="1"/>
    <col min="14386" max="14386" width="3.109375" style="348" customWidth="1"/>
    <col min="14387" max="14387" width="1.88671875" style="348" customWidth="1"/>
    <col min="14388" max="14389" width="2.21875" style="348" customWidth="1"/>
    <col min="14390" max="14390" width="7.21875" style="348" customWidth="1"/>
    <col min="14391" max="14625" width="8.88671875" style="348"/>
    <col min="14626" max="14626" width="2.44140625" style="348" customWidth="1"/>
    <col min="14627" max="14627" width="2.33203125" style="348" customWidth="1"/>
    <col min="14628" max="14628" width="1.109375" style="348" customWidth="1"/>
    <col min="14629" max="14629" width="22.6640625" style="348" customWidth="1"/>
    <col min="14630" max="14630" width="1.21875" style="348" customWidth="1"/>
    <col min="14631" max="14632" width="11.77734375" style="348" customWidth="1"/>
    <col min="14633" max="14633" width="1.77734375" style="348" customWidth="1"/>
    <col min="14634" max="14634" width="6.88671875" style="348" customWidth="1"/>
    <col min="14635" max="14635" width="4.44140625" style="348" customWidth="1"/>
    <col min="14636" max="14636" width="3.6640625" style="348" customWidth="1"/>
    <col min="14637" max="14637" width="0.77734375" style="348" customWidth="1"/>
    <col min="14638" max="14638" width="3.33203125" style="348" customWidth="1"/>
    <col min="14639" max="14639" width="3.6640625" style="348" customWidth="1"/>
    <col min="14640" max="14640" width="3" style="348" customWidth="1"/>
    <col min="14641" max="14641" width="3.6640625" style="348" customWidth="1"/>
    <col min="14642" max="14642" width="3.109375" style="348" customWidth="1"/>
    <col min="14643" max="14643" width="1.88671875" style="348" customWidth="1"/>
    <col min="14644" max="14645" width="2.21875" style="348" customWidth="1"/>
    <col min="14646" max="14646" width="7.21875" style="348" customWidth="1"/>
    <col min="14647" max="14881" width="8.88671875" style="348"/>
    <col min="14882" max="14882" width="2.44140625" style="348" customWidth="1"/>
    <col min="14883" max="14883" width="2.33203125" style="348" customWidth="1"/>
    <col min="14884" max="14884" width="1.109375" style="348" customWidth="1"/>
    <col min="14885" max="14885" width="22.6640625" style="348" customWidth="1"/>
    <col min="14886" max="14886" width="1.21875" style="348" customWidth="1"/>
    <col min="14887" max="14888" width="11.77734375" style="348" customWidth="1"/>
    <col min="14889" max="14889" width="1.77734375" style="348" customWidth="1"/>
    <col min="14890" max="14890" width="6.88671875" style="348" customWidth="1"/>
    <col min="14891" max="14891" width="4.44140625" style="348" customWidth="1"/>
    <col min="14892" max="14892" width="3.6640625" style="348" customWidth="1"/>
    <col min="14893" max="14893" width="0.77734375" style="348" customWidth="1"/>
    <col min="14894" max="14894" width="3.33203125" style="348" customWidth="1"/>
    <col min="14895" max="14895" width="3.6640625" style="348" customWidth="1"/>
    <col min="14896" max="14896" width="3" style="348" customWidth="1"/>
    <col min="14897" max="14897" width="3.6640625" style="348" customWidth="1"/>
    <col min="14898" max="14898" width="3.109375" style="348" customWidth="1"/>
    <col min="14899" max="14899" width="1.88671875" style="348" customWidth="1"/>
    <col min="14900" max="14901" width="2.21875" style="348" customWidth="1"/>
    <col min="14902" max="14902" width="7.21875" style="348" customWidth="1"/>
    <col min="14903" max="15137" width="8.88671875" style="348"/>
    <col min="15138" max="15138" width="2.44140625" style="348" customWidth="1"/>
    <col min="15139" max="15139" width="2.33203125" style="348" customWidth="1"/>
    <col min="15140" max="15140" width="1.109375" style="348" customWidth="1"/>
    <col min="15141" max="15141" width="22.6640625" style="348" customWidth="1"/>
    <col min="15142" max="15142" width="1.21875" style="348" customWidth="1"/>
    <col min="15143" max="15144" width="11.77734375" style="348" customWidth="1"/>
    <col min="15145" max="15145" width="1.77734375" style="348" customWidth="1"/>
    <col min="15146" max="15146" width="6.88671875" style="348" customWidth="1"/>
    <col min="15147" max="15147" width="4.44140625" style="348" customWidth="1"/>
    <col min="15148" max="15148" width="3.6640625" style="348" customWidth="1"/>
    <col min="15149" max="15149" width="0.77734375" style="348" customWidth="1"/>
    <col min="15150" max="15150" width="3.33203125" style="348" customWidth="1"/>
    <col min="15151" max="15151" width="3.6640625" style="348" customWidth="1"/>
    <col min="15152" max="15152" width="3" style="348" customWidth="1"/>
    <col min="15153" max="15153" width="3.6640625" style="348" customWidth="1"/>
    <col min="15154" max="15154" width="3.109375" style="348" customWidth="1"/>
    <col min="15155" max="15155" width="1.88671875" style="348" customWidth="1"/>
    <col min="15156" max="15157" width="2.21875" style="348" customWidth="1"/>
    <col min="15158" max="15158" width="7.21875" style="348" customWidth="1"/>
    <col min="15159" max="15393" width="8.88671875" style="348"/>
    <col min="15394" max="15394" width="2.44140625" style="348" customWidth="1"/>
    <col min="15395" max="15395" width="2.33203125" style="348" customWidth="1"/>
    <col min="15396" max="15396" width="1.109375" style="348" customWidth="1"/>
    <col min="15397" max="15397" width="22.6640625" style="348" customWidth="1"/>
    <col min="15398" max="15398" width="1.21875" style="348" customWidth="1"/>
    <col min="15399" max="15400" width="11.77734375" style="348" customWidth="1"/>
    <col min="15401" max="15401" width="1.77734375" style="348" customWidth="1"/>
    <col min="15402" max="15402" width="6.88671875" style="348" customWidth="1"/>
    <col min="15403" max="15403" width="4.44140625" style="348" customWidth="1"/>
    <col min="15404" max="15404" width="3.6640625" style="348" customWidth="1"/>
    <col min="15405" max="15405" width="0.77734375" style="348" customWidth="1"/>
    <col min="15406" max="15406" width="3.33203125" style="348" customWidth="1"/>
    <col min="15407" max="15407" width="3.6640625" style="348" customWidth="1"/>
    <col min="15408" max="15408" width="3" style="348" customWidth="1"/>
    <col min="15409" max="15409" width="3.6640625" style="348" customWidth="1"/>
    <col min="15410" max="15410" width="3.109375" style="348" customWidth="1"/>
    <col min="15411" max="15411" width="1.88671875" style="348" customWidth="1"/>
    <col min="15412" max="15413" width="2.21875" style="348" customWidth="1"/>
    <col min="15414" max="15414" width="7.21875" style="348" customWidth="1"/>
    <col min="15415" max="15649" width="8.88671875" style="348"/>
    <col min="15650" max="15650" width="2.44140625" style="348" customWidth="1"/>
    <col min="15651" max="15651" width="2.33203125" style="348" customWidth="1"/>
    <col min="15652" max="15652" width="1.109375" style="348" customWidth="1"/>
    <col min="15653" max="15653" width="22.6640625" style="348" customWidth="1"/>
    <col min="15654" max="15654" width="1.21875" style="348" customWidth="1"/>
    <col min="15655" max="15656" width="11.77734375" style="348" customWidth="1"/>
    <col min="15657" max="15657" width="1.77734375" style="348" customWidth="1"/>
    <col min="15658" max="15658" width="6.88671875" style="348" customWidth="1"/>
    <col min="15659" max="15659" width="4.44140625" style="348" customWidth="1"/>
    <col min="15660" max="15660" width="3.6640625" style="348" customWidth="1"/>
    <col min="15661" max="15661" width="0.77734375" style="348" customWidth="1"/>
    <col min="15662" max="15662" width="3.33203125" style="348" customWidth="1"/>
    <col min="15663" max="15663" width="3.6640625" style="348" customWidth="1"/>
    <col min="15664" max="15664" width="3" style="348" customWidth="1"/>
    <col min="15665" max="15665" width="3.6640625" style="348" customWidth="1"/>
    <col min="15666" max="15666" width="3.109375" style="348" customWidth="1"/>
    <col min="15667" max="15667" width="1.88671875" style="348" customWidth="1"/>
    <col min="15668" max="15669" width="2.21875" style="348" customWidth="1"/>
    <col min="15670" max="15670" width="7.21875" style="348" customWidth="1"/>
    <col min="15671" max="15905" width="8.88671875" style="348"/>
    <col min="15906" max="15906" width="2.44140625" style="348" customWidth="1"/>
    <col min="15907" max="15907" width="2.33203125" style="348" customWidth="1"/>
    <col min="15908" max="15908" width="1.109375" style="348" customWidth="1"/>
    <col min="15909" max="15909" width="22.6640625" style="348" customWidth="1"/>
    <col min="15910" max="15910" width="1.21875" style="348" customWidth="1"/>
    <col min="15911" max="15912" width="11.77734375" style="348" customWidth="1"/>
    <col min="15913" max="15913" width="1.77734375" style="348" customWidth="1"/>
    <col min="15914" max="15914" width="6.88671875" style="348" customWidth="1"/>
    <col min="15915" max="15915" width="4.44140625" style="348" customWidth="1"/>
    <col min="15916" max="15916" width="3.6640625" style="348" customWidth="1"/>
    <col min="15917" max="15917" width="0.77734375" style="348" customWidth="1"/>
    <col min="15918" max="15918" width="3.33203125" style="348" customWidth="1"/>
    <col min="15919" max="15919" width="3.6640625" style="348" customWidth="1"/>
    <col min="15920" max="15920" width="3" style="348" customWidth="1"/>
    <col min="15921" max="15921" width="3.6640625" style="348" customWidth="1"/>
    <col min="15922" max="15922" width="3.109375" style="348" customWidth="1"/>
    <col min="15923" max="15923" width="1.88671875" style="348" customWidth="1"/>
    <col min="15924" max="15925" width="2.21875" style="348" customWidth="1"/>
    <col min="15926" max="15926" width="7.21875" style="348" customWidth="1"/>
    <col min="15927" max="16161" width="8.88671875" style="348"/>
    <col min="16162" max="16162" width="2.44140625" style="348" customWidth="1"/>
    <col min="16163" max="16163" width="2.33203125" style="348" customWidth="1"/>
    <col min="16164" max="16164" width="1.109375" style="348" customWidth="1"/>
    <col min="16165" max="16165" width="22.6640625" style="348" customWidth="1"/>
    <col min="16166" max="16166" width="1.21875" style="348" customWidth="1"/>
    <col min="16167" max="16168" width="11.77734375" style="348" customWidth="1"/>
    <col min="16169" max="16169" width="1.77734375" style="348" customWidth="1"/>
    <col min="16170" max="16170" width="6.88671875" style="348" customWidth="1"/>
    <col min="16171" max="16171" width="4.44140625" style="348" customWidth="1"/>
    <col min="16172" max="16172" width="3.6640625" style="348" customWidth="1"/>
    <col min="16173" max="16173" width="0.77734375" style="348" customWidth="1"/>
    <col min="16174" max="16174" width="3.33203125" style="348" customWidth="1"/>
    <col min="16175" max="16175" width="3.6640625" style="348" customWidth="1"/>
    <col min="16176" max="16176" width="3" style="348" customWidth="1"/>
    <col min="16177" max="16177" width="3.6640625" style="348" customWidth="1"/>
    <col min="16178" max="16178" width="3.109375" style="348" customWidth="1"/>
    <col min="16179" max="16179" width="1.88671875" style="348" customWidth="1"/>
    <col min="16180" max="16181" width="2.21875" style="348" customWidth="1"/>
    <col min="16182" max="16182" width="7.21875" style="348" customWidth="1"/>
    <col min="16183" max="16384" width="8.88671875" style="348"/>
  </cols>
  <sheetData>
    <row r="1" spans="2:76" ht="20.25" customHeight="1">
      <c r="B1" s="346" t="s">
        <v>2706</v>
      </c>
      <c r="BB1" s="346" t="s">
        <v>2706</v>
      </c>
    </row>
    <row r="2" spans="2:76" ht="12" customHeight="1">
      <c r="S2" s="350"/>
      <c r="T2" s="350"/>
      <c r="X2" s="350"/>
      <c r="AB2" s="978"/>
      <c r="BS2" s="350"/>
      <c r="BT2" s="350"/>
      <c r="BX2" s="350"/>
    </row>
    <row r="3" spans="2:76">
      <c r="Q3" s="395"/>
      <c r="R3" s="1871"/>
      <c r="S3" s="1872"/>
      <c r="T3" s="1843" t="s">
        <v>2633</v>
      </c>
      <c r="U3" s="1871"/>
      <c r="V3" s="1843" t="s">
        <v>2634</v>
      </c>
      <c r="W3" s="1871"/>
      <c r="X3" s="1843" t="s">
        <v>2635</v>
      </c>
      <c r="BQ3" s="395"/>
      <c r="BR3" s="1881" t="s">
        <v>3421</v>
      </c>
      <c r="BS3" s="1882"/>
      <c r="BT3" s="1843" t="s">
        <v>2633</v>
      </c>
      <c r="BU3" s="1881" t="s">
        <v>3419</v>
      </c>
      <c r="BV3" s="1843" t="s">
        <v>2634</v>
      </c>
      <c r="BW3" s="1881" t="s">
        <v>3419</v>
      </c>
      <c r="BX3" s="1843" t="s">
        <v>2635</v>
      </c>
    </row>
    <row r="4" spans="2:76">
      <c r="Q4" s="395"/>
      <c r="R4" s="1872"/>
      <c r="S4" s="1872"/>
      <c r="T4" s="1880"/>
      <c r="U4" s="1872"/>
      <c r="V4" s="1880"/>
      <c r="W4" s="1872"/>
      <c r="X4" s="1880"/>
      <c r="BQ4" s="395"/>
      <c r="BR4" s="1882"/>
      <c r="BS4" s="1882"/>
      <c r="BT4" s="1880"/>
      <c r="BU4" s="1882"/>
      <c r="BV4" s="1880"/>
      <c r="BW4" s="1882"/>
      <c r="BX4" s="1880"/>
    </row>
    <row r="5" spans="2:76" ht="17.399999999999999" customHeight="1">
      <c r="N5" s="348" t="s">
        <v>2660</v>
      </c>
      <c r="T5" s="353"/>
      <c r="U5" s="353"/>
      <c r="V5" s="353"/>
      <c r="W5" s="353"/>
      <c r="X5" s="353"/>
      <c r="BN5" s="348" t="s">
        <v>2660</v>
      </c>
      <c r="BT5" s="353"/>
      <c r="BU5" s="353"/>
      <c r="BV5" s="353"/>
      <c r="BW5" s="353"/>
      <c r="BX5" s="353"/>
    </row>
    <row r="6" spans="2:76" ht="18.600000000000001" customHeight="1">
      <c r="C6" s="348" t="s">
        <v>2636</v>
      </c>
      <c r="N6" s="1787" t="s">
        <v>2661</v>
      </c>
      <c r="O6" s="1818"/>
      <c r="P6" s="1788">
        <f>第1号!L10</f>
        <v>0</v>
      </c>
      <c r="Q6" s="1123"/>
      <c r="R6" s="1123"/>
      <c r="S6" s="1123"/>
      <c r="T6" s="1123"/>
      <c r="U6" s="1123"/>
      <c r="V6" s="1123"/>
      <c r="W6" s="1123"/>
      <c r="X6" s="1123"/>
      <c r="BC6" s="348" t="s">
        <v>2636</v>
      </c>
      <c r="BN6" s="1787" t="s">
        <v>2661</v>
      </c>
      <c r="BO6" s="1818"/>
      <c r="BP6" s="1788" t="str">
        <f>第7号様式!BP6</f>
        <v>東京都新宿区西新宿○-○○-○○</v>
      </c>
      <c r="BQ6" s="1123"/>
      <c r="BR6" s="1123"/>
      <c r="BS6" s="1123"/>
      <c r="BT6" s="1123"/>
      <c r="BU6" s="1123"/>
      <c r="BV6" s="1123"/>
      <c r="BW6" s="1123"/>
      <c r="BX6" s="1123"/>
    </row>
    <row r="7" spans="2:76" ht="2.4" customHeight="1">
      <c r="O7" s="346"/>
      <c r="P7" s="355"/>
      <c r="Q7" s="355"/>
      <c r="R7" s="355"/>
      <c r="S7" s="355"/>
      <c r="T7" s="355"/>
      <c r="U7" s="355"/>
      <c r="V7" s="355"/>
      <c r="W7" s="355"/>
      <c r="X7" s="355"/>
      <c r="BO7" s="346"/>
      <c r="BP7" s="355"/>
      <c r="BQ7" s="355"/>
      <c r="BR7" s="355"/>
      <c r="BS7" s="355"/>
      <c r="BT7" s="355"/>
      <c r="BU7" s="355"/>
      <c r="BV7" s="355"/>
      <c r="BW7" s="355"/>
      <c r="BX7" s="355"/>
    </row>
    <row r="8" spans="2:76" ht="18.600000000000001" customHeight="1">
      <c r="C8" s="348" t="s">
        <v>2677</v>
      </c>
      <c r="E8" s="346"/>
      <c r="F8" s="346"/>
      <c r="G8" s="346"/>
      <c r="H8" s="346"/>
      <c r="I8" s="346"/>
      <c r="J8" s="346"/>
      <c r="N8" s="1787" t="s">
        <v>2640</v>
      </c>
      <c r="O8" s="1818"/>
      <c r="P8" s="1788">
        <f>第1号!J11</f>
        <v>0</v>
      </c>
      <c r="Q8" s="1123"/>
      <c r="R8" s="1123"/>
      <c r="S8" s="1123"/>
      <c r="T8" s="1123"/>
      <c r="U8" s="1123"/>
      <c r="V8" s="1123"/>
      <c r="W8" s="1123"/>
      <c r="X8" s="1123"/>
      <c r="BC8" s="348" t="s">
        <v>2677</v>
      </c>
      <c r="BE8" s="346"/>
      <c r="BF8" s="346"/>
      <c r="BG8" s="346"/>
      <c r="BH8" s="346"/>
      <c r="BI8" s="346"/>
      <c r="BJ8" s="346"/>
      <c r="BN8" s="1787" t="s">
        <v>2640</v>
      </c>
      <c r="BO8" s="1818"/>
      <c r="BP8" s="1788" t="str">
        <f>第7号様式!BP8</f>
        <v>○○株式会社</v>
      </c>
      <c r="BQ8" s="1123"/>
      <c r="BR8" s="1123"/>
      <c r="BS8" s="1123"/>
      <c r="BT8" s="1123"/>
      <c r="BU8" s="1123"/>
      <c r="BV8" s="1123"/>
      <c r="BW8" s="1123"/>
      <c r="BX8" s="1123"/>
    </row>
    <row r="9" spans="2:76" ht="2.4" customHeight="1">
      <c r="D9" s="346"/>
      <c r="E9" s="346"/>
      <c r="F9" s="346"/>
      <c r="G9" s="346"/>
      <c r="H9" s="346"/>
      <c r="I9" s="346"/>
      <c r="J9" s="346"/>
      <c r="O9" s="346"/>
      <c r="P9" s="355"/>
      <c r="Q9" s="355"/>
      <c r="R9" s="355"/>
      <c r="S9" s="355"/>
      <c r="T9" s="355"/>
      <c r="U9" s="355"/>
      <c r="V9" s="355"/>
      <c r="W9" s="355"/>
      <c r="X9" s="355"/>
      <c r="BD9" s="346"/>
      <c r="BE9" s="346"/>
      <c r="BF9" s="346"/>
      <c r="BG9" s="346"/>
      <c r="BH9" s="346"/>
      <c r="BI9" s="346"/>
      <c r="BJ9" s="346"/>
      <c r="BO9" s="346"/>
      <c r="BP9" s="355"/>
      <c r="BQ9" s="355"/>
      <c r="BR9" s="355"/>
      <c r="BS9" s="355"/>
      <c r="BT9" s="355"/>
      <c r="BU9" s="355"/>
      <c r="BV9" s="355"/>
      <c r="BW9" s="355"/>
      <c r="BX9" s="355"/>
    </row>
    <row r="10" spans="2:76" ht="24" customHeight="1">
      <c r="N10" s="1789" t="s">
        <v>2491</v>
      </c>
      <c r="O10" s="1879"/>
      <c r="P10" s="1788">
        <f>第1号!J12</f>
        <v>0</v>
      </c>
      <c r="Q10" s="1123"/>
      <c r="R10" s="1123"/>
      <c r="S10" s="1123"/>
      <c r="T10" s="1788">
        <f>第1号!M12</f>
        <v>0</v>
      </c>
      <c r="U10" s="1123"/>
      <c r="V10" s="1123"/>
      <c r="W10" s="1123"/>
      <c r="X10" s="1123"/>
      <c r="AB10" s="374"/>
      <c r="BN10" s="1789" t="s">
        <v>2491</v>
      </c>
      <c r="BO10" s="1879"/>
      <c r="BP10" s="1788" t="str">
        <f>第7号様式!BP10</f>
        <v>代表取締役</v>
      </c>
      <c r="BQ10" s="1123"/>
      <c r="BR10" s="1123"/>
      <c r="BS10" s="1123"/>
      <c r="BT10" s="1788" t="str">
        <f>第7号様式!BT10</f>
        <v>環境　太郎</v>
      </c>
      <c r="BU10" s="1123"/>
      <c r="BV10" s="1123"/>
      <c r="BW10" s="1123"/>
      <c r="BX10" s="1123"/>
    </row>
    <row r="11" spans="2:76" ht="6" customHeight="1">
      <c r="O11" s="346"/>
      <c r="P11" s="354"/>
      <c r="Q11" s="354"/>
      <c r="R11" s="354"/>
      <c r="S11" s="354"/>
      <c r="T11" s="354"/>
      <c r="U11" s="354"/>
      <c r="V11" s="354"/>
      <c r="W11" s="354"/>
      <c r="X11" s="354"/>
      <c r="AB11" s="374"/>
      <c r="BO11" s="346"/>
      <c r="BP11" s="354"/>
      <c r="BQ11" s="354"/>
      <c r="BR11" s="354"/>
      <c r="BS11" s="354"/>
      <c r="BT11" s="354"/>
      <c r="BU11" s="354"/>
      <c r="BV11" s="354"/>
      <c r="BW11" s="354"/>
      <c r="BX11" s="354"/>
    </row>
    <row r="12" spans="2:76" ht="18.600000000000001" customHeight="1">
      <c r="N12" s="348" t="s">
        <v>2687</v>
      </c>
      <c r="O12" s="398"/>
      <c r="P12" s="346"/>
      <c r="Q12" s="346"/>
      <c r="R12" s="354"/>
      <c r="S12" s="354"/>
      <c r="T12" s="354"/>
      <c r="U12" s="354"/>
      <c r="V12" s="354"/>
      <c r="W12" s="354"/>
      <c r="X12" s="354"/>
      <c r="AB12" s="374"/>
      <c r="BN12" s="348" t="s">
        <v>2687</v>
      </c>
      <c r="BO12" s="398"/>
      <c r="BP12" s="346"/>
      <c r="BQ12" s="346"/>
      <c r="BR12" s="354"/>
      <c r="BS12" s="354"/>
      <c r="BT12" s="354"/>
      <c r="BU12" s="354"/>
      <c r="BV12" s="354"/>
      <c r="BW12" s="354"/>
      <c r="BX12" s="354"/>
    </row>
    <row r="13" spans="2:76" ht="18.600000000000001" customHeight="1">
      <c r="N13" s="1787" t="s">
        <v>2661</v>
      </c>
      <c r="O13" s="1818"/>
      <c r="P13" s="1788">
        <f>第1号!J15</f>
        <v>0</v>
      </c>
      <c r="Q13" s="1123"/>
      <c r="R13" s="1123"/>
      <c r="S13" s="1123"/>
      <c r="T13" s="1123"/>
      <c r="U13" s="1123"/>
      <c r="V13" s="1123"/>
      <c r="W13" s="1123"/>
      <c r="X13" s="1123"/>
      <c r="AB13" s="374"/>
      <c r="BN13" s="1787" t="s">
        <v>2661</v>
      </c>
      <c r="BO13" s="1818"/>
      <c r="BP13" s="1788" t="str">
        <f>第7号様式!BP13</f>
        <v>東京都新宿区新宿○-○○-○○</v>
      </c>
      <c r="BQ13" s="1123"/>
      <c r="BR13" s="1123"/>
      <c r="BS13" s="1123"/>
      <c r="BT13" s="1123"/>
      <c r="BU13" s="1123"/>
      <c r="BV13" s="1123"/>
      <c r="BW13" s="1123"/>
      <c r="BX13" s="1123"/>
    </row>
    <row r="14" spans="2:76" ht="2.4" customHeight="1">
      <c r="O14" s="346"/>
      <c r="P14" s="355"/>
      <c r="Q14" s="355"/>
      <c r="R14" s="355"/>
      <c r="S14" s="355"/>
      <c r="T14" s="355"/>
      <c r="U14" s="355"/>
      <c r="V14" s="355"/>
      <c r="W14" s="355"/>
      <c r="X14" s="355"/>
      <c r="AB14" s="374"/>
      <c r="BO14" s="346"/>
      <c r="BP14" s="355"/>
      <c r="BQ14" s="355"/>
      <c r="BR14" s="355"/>
      <c r="BS14" s="355"/>
      <c r="BT14" s="355"/>
      <c r="BU14" s="355"/>
      <c r="BV14" s="355"/>
      <c r="BW14" s="355"/>
      <c r="BX14" s="355"/>
    </row>
    <row r="15" spans="2:76" ht="18.600000000000001" customHeight="1">
      <c r="N15" s="1787" t="s">
        <v>2640</v>
      </c>
      <c r="O15" s="1787"/>
      <c r="P15" s="1788">
        <f>第1号!J16</f>
        <v>0</v>
      </c>
      <c r="Q15" s="1123"/>
      <c r="R15" s="1123"/>
      <c r="S15" s="1123"/>
      <c r="T15" s="1123"/>
      <c r="U15" s="1123"/>
      <c r="V15" s="1123"/>
      <c r="W15" s="1123"/>
      <c r="X15" s="1123"/>
      <c r="AB15" s="356"/>
      <c r="BN15" s="1787" t="s">
        <v>2640</v>
      </c>
      <c r="BO15" s="1787"/>
      <c r="BP15" s="1788" t="str">
        <f>第7号様式!BP15</f>
        <v>株式会社××</v>
      </c>
      <c r="BQ15" s="1123"/>
      <c r="BR15" s="1123"/>
      <c r="BS15" s="1123"/>
      <c r="BT15" s="1123"/>
      <c r="BU15" s="1123"/>
      <c r="BV15" s="1123"/>
      <c r="BW15" s="1123"/>
      <c r="BX15" s="1123"/>
    </row>
    <row r="16" spans="2:76" ht="2.4" customHeight="1">
      <c r="O16" s="346"/>
      <c r="P16" s="355"/>
      <c r="Q16" s="355"/>
      <c r="R16" s="355"/>
      <c r="S16" s="355"/>
      <c r="T16" s="355"/>
      <c r="U16" s="355"/>
      <c r="V16" s="355"/>
      <c r="W16" s="355"/>
      <c r="X16" s="355"/>
      <c r="AB16" s="374"/>
      <c r="BO16" s="346"/>
      <c r="BP16" s="355"/>
      <c r="BQ16" s="355"/>
      <c r="BR16" s="355"/>
      <c r="BS16" s="355"/>
      <c r="BT16" s="355"/>
      <c r="BU16" s="355"/>
      <c r="BV16" s="355"/>
      <c r="BW16" s="355"/>
      <c r="BX16" s="355"/>
    </row>
    <row r="17" spans="3:76" ht="24.6" customHeight="1">
      <c r="N17" s="1789" t="s">
        <v>2491</v>
      </c>
      <c r="O17" s="1789"/>
      <c r="P17" s="1788">
        <f>第1号!J17</f>
        <v>0</v>
      </c>
      <c r="Q17" s="1123"/>
      <c r="R17" s="1123"/>
      <c r="S17" s="1123"/>
      <c r="T17" s="1788">
        <f>第1号!M17</f>
        <v>0</v>
      </c>
      <c r="U17" s="1123"/>
      <c r="V17" s="1123"/>
      <c r="W17" s="1123"/>
      <c r="X17" s="1123"/>
      <c r="AB17" s="374"/>
      <c r="BN17" s="1789" t="s">
        <v>2491</v>
      </c>
      <c r="BO17" s="1789"/>
      <c r="BP17" s="1788" t="str">
        <f>第7号様式!BP17</f>
        <v>代表取締役</v>
      </c>
      <c r="BQ17" s="1123"/>
      <c r="BR17" s="1123"/>
      <c r="BS17" s="1123"/>
      <c r="BT17" s="1788" t="str">
        <f>第7号様式!BT17</f>
        <v>東京　太郎</v>
      </c>
      <c r="BU17" s="1123"/>
      <c r="BV17" s="1123"/>
      <c r="BW17" s="1123"/>
      <c r="BX17" s="1123"/>
    </row>
    <row r="18" spans="3:76" ht="6" customHeight="1">
      <c r="O18" s="346"/>
      <c r="P18" s="354"/>
      <c r="Q18" s="354"/>
      <c r="R18" s="354"/>
      <c r="S18" s="354"/>
      <c r="T18" s="354"/>
      <c r="U18" s="354"/>
      <c r="V18" s="354"/>
      <c r="W18" s="354"/>
      <c r="X18" s="354"/>
      <c r="AB18" s="374"/>
      <c r="BO18" s="346"/>
      <c r="BP18" s="354"/>
      <c r="BQ18" s="354"/>
      <c r="BR18" s="354"/>
      <c r="BS18" s="354"/>
      <c r="BT18" s="354"/>
      <c r="BU18" s="354"/>
      <c r="BV18" s="354"/>
      <c r="BW18" s="354"/>
      <c r="BX18" s="354"/>
    </row>
    <row r="19" spans="3:76" ht="18.600000000000001" customHeight="1">
      <c r="N19" s="348" t="s">
        <v>2432</v>
      </c>
      <c r="O19" s="398"/>
      <c r="P19" s="346"/>
      <c r="Q19" s="346"/>
      <c r="R19" s="354"/>
      <c r="S19" s="354"/>
      <c r="T19" s="354"/>
      <c r="U19" s="354"/>
      <c r="V19" s="354"/>
      <c r="W19" s="354"/>
      <c r="X19" s="354"/>
      <c r="AB19" s="374"/>
      <c r="BN19" s="348" t="s">
        <v>2432</v>
      </c>
      <c r="BO19" s="398"/>
      <c r="BP19" s="346"/>
      <c r="BQ19" s="346"/>
      <c r="BR19" s="354"/>
      <c r="BS19" s="354"/>
      <c r="BT19" s="354"/>
      <c r="BU19" s="354"/>
      <c r="BV19" s="354"/>
      <c r="BW19" s="354"/>
      <c r="BX19" s="354"/>
    </row>
    <row r="20" spans="3:76" ht="18.600000000000001" customHeight="1">
      <c r="N20" s="1787" t="s">
        <v>2661</v>
      </c>
      <c r="O20" s="1818"/>
      <c r="P20" s="1788">
        <f>第1号!J20</f>
        <v>0</v>
      </c>
      <c r="Q20" s="1123"/>
      <c r="R20" s="1123"/>
      <c r="S20" s="1123"/>
      <c r="T20" s="1123"/>
      <c r="U20" s="1123"/>
      <c r="V20" s="1123"/>
      <c r="W20" s="1123"/>
      <c r="X20" s="1123"/>
      <c r="AB20" s="374"/>
      <c r="BN20" s="1787" t="s">
        <v>2661</v>
      </c>
      <c r="BO20" s="1818"/>
      <c r="BP20" s="1788" t="str">
        <f>第7号様式!BP20</f>
        <v>東京都新宿区新宿○-○○-○○</v>
      </c>
      <c r="BQ20" s="1123"/>
      <c r="BR20" s="1123"/>
      <c r="BS20" s="1123"/>
      <c r="BT20" s="1123"/>
      <c r="BU20" s="1123"/>
      <c r="BV20" s="1123"/>
      <c r="BW20" s="1123"/>
      <c r="BX20" s="1123"/>
    </row>
    <row r="21" spans="3:76" ht="2.4" customHeight="1">
      <c r="O21" s="346"/>
      <c r="P21" s="355"/>
      <c r="Q21" s="355"/>
      <c r="R21" s="355"/>
      <c r="S21" s="355"/>
      <c r="T21" s="355"/>
      <c r="U21" s="355"/>
      <c r="V21" s="355"/>
      <c r="W21" s="355"/>
      <c r="X21" s="355"/>
      <c r="AB21" s="374"/>
      <c r="BO21" s="346"/>
      <c r="BP21" s="355"/>
      <c r="BQ21" s="355"/>
      <c r="BR21" s="355"/>
      <c r="BS21" s="355"/>
      <c r="BT21" s="355"/>
      <c r="BU21" s="355"/>
      <c r="BV21" s="355"/>
      <c r="BW21" s="355"/>
      <c r="BX21" s="355"/>
    </row>
    <row r="22" spans="3:76" ht="18.600000000000001" customHeight="1">
      <c r="N22" s="1787" t="s">
        <v>2640</v>
      </c>
      <c r="O22" s="1787"/>
      <c r="P22" s="1788">
        <f>第1号!J21</f>
        <v>0</v>
      </c>
      <c r="Q22" s="1123"/>
      <c r="R22" s="1123"/>
      <c r="S22" s="1123"/>
      <c r="T22" s="1123"/>
      <c r="U22" s="1123"/>
      <c r="V22" s="1123"/>
      <c r="W22" s="1123"/>
      <c r="X22" s="1123"/>
      <c r="AB22" s="356"/>
      <c r="BN22" s="1787" t="s">
        <v>2640</v>
      </c>
      <c r="BO22" s="1787"/>
      <c r="BP22" s="1788" t="str">
        <f>第7号様式!BP22</f>
        <v>××株式会社</v>
      </c>
      <c r="BQ22" s="1123"/>
      <c r="BR22" s="1123"/>
      <c r="BS22" s="1123"/>
      <c r="BT22" s="1123"/>
      <c r="BU22" s="1123"/>
      <c r="BV22" s="1123"/>
      <c r="BW22" s="1123"/>
      <c r="BX22" s="1123"/>
    </row>
    <row r="23" spans="3:76" ht="2.4" customHeight="1">
      <c r="O23" s="346"/>
      <c r="P23" s="355"/>
      <c r="Q23" s="355"/>
      <c r="R23" s="355"/>
      <c r="S23" s="355"/>
      <c r="T23" s="355"/>
      <c r="U23" s="355"/>
      <c r="V23" s="355"/>
      <c r="W23" s="355"/>
      <c r="X23" s="355"/>
      <c r="AB23" s="418"/>
      <c r="BO23" s="346"/>
      <c r="BP23" s="355"/>
      <c r="BQ23" s="355"/>
      <c r="BR23" s="355"/>
      <c r="BS23" s="355"/>
      <c r="BT23" s="355"/>
      <c r="BU23" s="355"/>
      <c r="BV23" s="355"/>
      <c r="BW23" s="355"/>
      <c r="BX23" s="355"/>
    </row>
    <row r="24" spans="3:76" ht="23.4" customHeight="1">
      <c r="N24" s="1789" t="s">
        <v>2491</v>
      </c>
      <c r="O24" s="1789"/>
      <c r="P24" s="1788">
        <f>第1号!J22</f>
        <v>0</v>
      </c>
      <c r="Q24" s="1123"/>
      <c r="R24" s="1123"/>
      <c r="S24" s="1123"/>
      <c r="T24" s="1788">
        <f>第1号!M22</f>
        <v>0</v>
      </c>
      <c r="U24" s="1123"/>
      <c r="V24" s="1123"/>
      <c r="W24" s="1123"/>
      <c r="X24" s="1123"/>
      <c r="AB24" s="374"/>
      <c r="BN24" s="1789" t="s">
        <v>2491</v>
      </c>
      <c r="BO24" s="1789"/>
      <c r="BP24" s="1788" t="str">
        <f>第7号様式!BP24</f>
        <v>代表取締役</v>
      </c>
      <c r="BQ24" s="1123"/>
      <c r="BR24" s="1123"/>
      <c r="BS24" s="1123"/>
      <c r="BT24" s="1788" t="str">
        <f>第7号様式!BT24</f>
        <v>新宿　太郎</v>
      </c>
      <c r="BU24" s="1123"/>
      <c r="BV24" s="1123"/>
      <c r="BW24" s="1123"/>
      <c r="BX24" s="1123"/>
    </row>
    <row r="25" spans="3:76" ht="12" customHeight="1"/>
    <row r="26" spans="3:76" ht="25.8">
      <c r="C26" s="1790" t="s">
        <v>2707</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BC26" s="1790" t="s">
        <v>2707</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row>
    <row r="27" spans="3:76" ht="21" customHeight="1"/>
    <row r="28" spans="3:76" ht="18" customHeight="1">
      <c r="D28" s="1813">
        <f>第7号様式!D28</f>
        <v>0</v>
      </c>
      <c r="E28" s="1123"/>
      <c r="F28" s="355" t="s">
        <v>2633</v>
      </c>
      <c r="G28" s="756">
        <f>第7号様式!G28</f>
        <v>0</v>
      </c>
      <c r="H28" s="355" t="s">
        <v>2634</v>
      </c>
      <c r="I28" s="756">
        <f>第7号様式!I28</f>
        <v>0</v>
      </c>
      <c r="J28" s="351" t="s">
        <v>2642</v>
      </c>
      <c r="K28" s="1811">
        <f>第7号様式!K28</f>
        <v>0</v>
      </c>
      <c r="L28" s="1811"/>
      <c r="M28" s="1843" t="s">
        <v>2643</v>
      </c>
      <c r="N28" s="1843"/>
      <c r="O28" s="1843"/>
      <c r="P28" s="1811">
        <f>第7号様式!P28</f>
        <v>0</v>
      </c>
      <c r="Q28" s="1811"/>
      <c r="R28" s="1844" t="s">
        <v>2644</v>
      </c>
      <c r="S28" s="1844"/>
      <c r="T28" s="1844"/>
      <c r="U28" s="1844"/>
      <c r="V28" s="1844"/>
      <c r="W28" s="1844"/>
      <c r="X28" s="1844"/>
      <c r="AB28" s="356"/>
      <c r="BD28" s="1813" t="str">
        <f>第7号様式!BD28</f>
        <v>令和●</v>
      </c>
      <c r="BE28" s="1123"/>
      <c r="BF28" s="355" t="s">
        <v>2633</v>
      </c>
      <c r="BG28" s="756" t="str">
        <f>第7号様式!BG28</f>
        <v>●</v>
      </c>
      <c r="BH28" s="355" t="s">
        <v>2634</v>
      </c>
      <c r="BI28" s="756" t="str">
        <f>第7号様式!BI28</f>
        <v>●</v>
      </c>
      <c r="BJ28" s="351" t="s">
        <v>2642</v>
      </c>
      <c r="BK28" s="1811" t="str">
        <f>第7号様式!BK28</f>
        <v>●●</v>
      </c>
      <c r="BL28" s="1811"/>
      <c r="BM28" s="1843" t="s">
        <v>2643</v>
      </c>
      <c r="BN28" s="1843"/>
      <c r="BO28" s="1843"/>
      <c r="BP28" s="1811" t="str">
        <f>第7号様式!BP28</f>
        <v>●●●</v>
      </c>
      <c r="BQ28" s="1811"/>
      <c r="BR28" s="1844" t="s">
        <v>2644</v>
      </c>
      <c r="BS28" s="1844"/>
      <c r="BT28" s="1844"/>
      <c r="BU28" s="1844"/>
      <c r="BV28" s="1844"/>
      <c r="BW28" s="1844"/>
      <c r="BX28" s="1844"/>
    </row>
    <row r="29" spans="3:76" ht="40.5" customHeight="1">
      <c r="C29" s="1812" t="s">
        <v>3159</v>
      </c>
      <c r="D29" s="1812"/>
      <c r="E29" s="1812"/>
      <c r="F29" s="1812"/>
      <c r="G29" s="1812"/>
      <c r="H29" s="1812"/>
      <c r="I29" s="1812"/>
      <c r="J29" s="1812"/>
      <c r="K29" s="1812"/>
      <c r="L29" s="1812"/>
      <c r="M29" s="1812"/>
      <c r="N29" s="1812"/>
      <c r="O29" s="1812"/>
      <c r="P29" s="1812"/>
      <c r="Q29" s="1812"/>
      <c r="R29" s="1812"/>
      <c r="S29" s="1812"/>
      <c r="T29" s="1812"/>
      <c r="U29" s="1812"/>
      <c r="V29" s="1812"/>
      <c r="W29" s="1812"/>
      <c r="X29" s="1812"/>
      <c r="BC29" s="1812" t="s">
        <v>3159</v>
      </c>
      <c r="BD29" s="1812"/>
      <c r="BE29" s="1812"/>
      <c r="BF29" s="1812"/>
      <c r="BG29" s="1812"/>
      <c r="BH29" s="1812"/>
      <c r="BI29" s="1812"/>
      <c r="BJ29" s="1812"/>
      <c r="BK29" s="1812"/>
      <c r="BL29" s="1812"/>
      <c r="BM29" s="1812"/>
      <c r="BN29" s="1812"/>
      <c r="BO29" s="1812"/>
      <c r="BP29" s="1812"/>
      <c r="BQ29" s="1812"/>
      <c r="BR29" s="1812"/>
      <c r="BS29" s="1812"/>
      <c r="BT29" s="1812"/>
      <c r="BU29" s="1812"/>
      <c r="BV29" s="1812"/>
      <c r="BW29" s="1812"/>
      <c r="BX29" s="1812"/>
    </row>
    <row r="30" spans="3:76" ht="21" customHeight="1">
      <c r="C30" s="1816" t="s">
        <v>2645</v>
      </c>
      <c r="D30" s="1816"/>
      <c r="E30" s="1816"/>
      <c r="F30" s="1816"/>
      <c r="G30" s="1816"/>
      <c r="H30" s="1816"/>
      <c r="I30" s="1816"/>
      <c r="J30" s="1816"/>
      <c r="K30" s="1816"/>
      <c r="L30" s="1816"/>
      <c r="M30" s="1816"/>
      <c r="N30" s="1816"/>
      <c r="O30" s="1816"/>
      <c r="P30" s="1816"/>
      <c r="Q30" s="1816"/>
      <c r="R30" s="1816"/>
      <c r="S30" s="1816"/>
      <c r="T30" s="1816"/>
      <c r="U30" s="1816"/>
      <c r="V30" s="1816"/>
      <c r="W30" s="1816"/>
      <c r="X30" s="1816"/>
      <c r="BC30" s="1816" t="s">
        <v>2645</v>
      </c>
      <c r="BD30" s="1816"/>
      <c r="BE30" s="1816"/>
      <c r="BF30" s="1816"/>
      <c r="BG30" s="1816"/>
      <c r="BH30" s="1816"/>
      <c r="BI30" s="1816"/>
      <c r="BJ30" s="1816"/>
      <c r="BK30" s="1816"/>
      <c r="BL30" s="1816"/>
      <c r="BM30" s="1816"/>
      <c r="BN30" s="1816"/>
      <c r="BO30" s="1816"/>
      <c r="BP30" s="1816"/>
      <c r="BQ30" s="1816"/>
      <c r="BR30" s="1816"/>
      <c r="BS30" s="1816"/>
      <c r="BT30" s="1816"/>
      <c r="BU30" s="1816"/>
      <c r="BV30" s="1816"/>
      <c r="BW30" s="1816"/>
      <c r="BX30" s="1816"/>
    </row>
    <row r="31" spans="3:76" ht="30" customHeight="1">
      <c r="C31" s="360"/>
      <c r="D31" s="1768" t="s">
        <v>2646</v>
      </c>
      <c r="E31" s="1768"/>
      <c r="F31" s="1768"/>
      <c r="G31" s="1768"/>
      <c r="H31" s="1768"/>
      <c r="I31" s="1768"/>
      <c r="J31" s="1769"/>
      <c r="K31" s="361"/>
      <c r="L31" s="1773">
        <f>第1号!G30</f>
        <v>0</v>
      </c>
      <c r="M31" s="1493"/>
      <c r="N31" s="1493"/>
      <c r="O31" s="1493"/>
      <c r="P31" s="1493"/>
      <c r="Q31" s="1774">
        <f>第1号!L30</f>
        <v>0</v>
      </c>
      <c r="R31" s="1775"/>
      <c r="S31" s="1775"/>
      <c r="T31" s="1775"/>
      <c r="U31" s="1776" t="str">
        <f>第1号!P30</f>
        <v>　</v>
      </c>
      <c r="V31" s="1776"/>
      <c r="W31" s="1367"/>
      <c r="X31" s="1368"/>
      <c r="AA31" s="348"/>
      <c r="BC31" s="360"/>
      <c r="BD31" s="1768" t="s">
        <v>2646</v>
      </c>
      <c r="BE31" s="1768"/>
      <c r="BF31" s="1768"/>
      <c r="BG31" s="1768"/>
      <c r="BH31" s="1768"/>
      <c r="BI31" s="1768"/>
      <c r="BJ31" s="1769"/>
      <c r="BK31" s="361"/>
      <c r="BL31" s="1773" t="str">
        <f>第7号様式!BL31</f>
        <v>○○株式会社 本社工場</v>
      </c>
      <c r="BM31" s="1493"/>
      <c r="BN31" s="1493"/>
      <c r="BO31" s="1493"/>
      <c r="BP31" s="1493"/>
      <c r="BQ31" s="1774" t="str">
        <f>第7号様式!BQ31</f>
        <v>太陽光発電・蓄電池</v>
      </c>
      <c r="BR31" s="1775"/>
      <c r="BS31" s="1775"/>
      <c r="BT31" s="1775"/>
      <c r="BU31" s="1776" t="str">
        <f>第7号様式!BU31</f>
        <v>設備導入事業</v>
      </c>
      <c r="BV31" s="1776"/>
      <c r="BW31" s="1367"/>
      <c r="BX31" s="1368"/>
    </row>
    <row r="32" spans="3:76" ht="2.25" customHeight="1">
      <c r="C32" s="362"/>
      <c r="D32" s="346"/>
      <c r="E32" s="346"/>
      <c r="F32" s="346"/>
      <c r="G32" s="346"/>
      <c r="H32" s="346"/>
      <c r="I32" s="346"/>
      <c r="J32" s="363"/>
      <c r="K32" s="362"/>
      <c r="L32" s="364"/>
      <c r="M32" s="364"/>
      <c r="N32" s="364"/>
      <c r="O32" s="354"/>
      <c r="P32" s="365"/>
      <c r="Q32" s="355"/>
      <c r="R32" s="366"/>
      <c r="S32" s="355"/>
      <c r="T32" s="354"/>
      <c r="U32" s="355"/>
      <c r="V32" s="366"/>
      <c r="W32" s="346"/>
      <c r="X32" s="400"/>
      <c r="AA32" s="348"/>
      <c r="BC32" s="362"/>
      <c r="BD32" s="346"/>
      <c r="BE32" s="346"/>
      <c r="BF32" s="346"/>
      <c r="BG32" s="346"/>
      <c r="BH32" s="346"/>
      <c r="BI32" s="346"/>
      <c r="BJ32" s="363"/>
      <c r="BK32" s="362"/>
      <c r="BL32" s="364"/>
      <c r="BM32" s="364"/>
      <c r="BN32" s="364"/>
      <c r="BO32" s="354"/>
      <c r="BP32" s="365"/>
      <c r="BQ32" s="355"/>
      <c r="BR32" s="366"/>
      <c r="BS32" s="355"/>
      <c r="BT32" s="354"/>
      <c r="BU32" s="355"/>
      <c r="BV32" s="366"/>
      <c r="BW32" s="346"/>
      <c r="BX32" s="400"/>
    </row>
    <row r="33" spans="3:76" ht="24" customHeight="1">
      <c r="C33" s="362"/>
      <c r="D33" s="1770" t="s">
        <v>2647</v>
      </c>
      <c r="E33" s="1770"/>
      <c r="F33" s="1770"/>
      <c r="G33" s="1770"/>
      <c r="H33" s="1770"/>
      <c r="I33" s="1770"/>
      <c r="J33" s="1771"/>
      <c r="K33" s="346"/>
      <c r="L33" s="367" t="s">
        <v>2648</v>
      </c>
      <c r="M33" s="1817">
        <f>第7号様式!M33</f>
        <v>0</v>
      </c>
      <c r="N33" s="1817"/>
      <c r="O33" s="1817"/>
      <c r="P33" s="1817"/>
      <c r="Q33" s="368" t="s">
        <v>2649</v>
      </c>
      <c r="R33" s="368"/>
      <c r="S33" s="368"/>
      <c r="T33" s="368"/>
      <c r="U33" s="368"/>
      <c r="V33" s="368"/>
      <c r="W33" s="368"/>
      <c r="X33" s="401"/>
      <c r="AA33" s="348"/>
      <c r="BC33" s="362"/>
      <c r="BD33" s="1770" t="s">
        <v>2647</v>
      </c>
      <c r="BE33" s="1770"/>
      <c r="BF33" s="1770"/>
      <c r="BG33" s="1770"/>
      <c r="BH33" s="1770"/>
      <c r="BI33" s="1770"/>
      <c r="BJ33" s="1771"/>
      <c r="BK33" s="346"/>
      <c r="BL33" s="367" t="s">
        <v>2648</v>
      </c>
      <c r="BM33" s="1817" t="str">
        <f>第7号様式!BM33</f>
        <v>AB●●●●</v>
      </c>
      <c r="BN33" s="1817"/>
      <c r="BO33" s="1817"/>
      <c r="BP33" s="1817"/>
      <c r="BQ33" s="368" t="s">
        <v>2649</v>
      </c>
      <c r="BR33" s="368"/>
      <c r="BS33" s="368"/>
      <c r="BT33" s="368"/>
      <c r="BU33" s="368"/>
      <c r="BV33" s="368"/>
      <c r="BW33" s="368"/>
      <c r="BX33" s="401"/>
    </row>
    <row r="34" spans="3:76" ht="60" customHeight="1">
      <c r="C34" s="402"/>
      <c r="D34" s="1807" t="s">
        <v>2708</v>
      </c>
      <c r="E34" s="1807"/>
      <c r="F34" s="1807"/>
      <c r="G34" s="1807"/>
      <c r="H34" s="1807"/>
      <c r="I34" s="1807"/>
      <c r="J34" s="1808"/>
      <c r="K34" s="402"/>
      <c r="L34" s="1840"/>
      <c r="M34" s="1840"/>
      <c r="N34" s="1840"/>
      <c r="O34" s="1840"/>
      <c r="P34" s="1840"/>
      <c r="Q34" s="1840"/>
      <c r="R34" s="1840"/>
      <c r="S34" s="1840"/>
      <c r="T34" s="1840"/>
      <c r="U34" s="1840"/>
      <c r="V34" s="1840"/>
      <c r="W34" s="1840"/>
      <c r="X34" s="1841"/>
      <c r="BC34" s="402"/>
      <c r="BD34" s="1807" t="s">
        <v>2708</v>
      </c>
      <c r="BE34" s="1807"/>
      <c r="BF34" s="1807"/>
      <c r="BG34" s="1807"/>
      <c r="BH34" s="1807"/>
      <c r="BI34" s="1807"/>
      <c r="BJ34" s="1808"/>
      <c r="BK34" s="402"/>
      <c r="BL34" s="1847" t="s">
        <v>3450</v>
      </c>
      <c r="BM34" s="1847"/>
      <c r="BN34" s="1847"/>
      <c r="BO34" s="1847"/>
      <c r="BP34" s="1847"/>
      <c r="BQ34" s="1847"/>
      <c r="BR34" s="1847"/>
      <c r="BS34" s="1847"/>
      <c r="BT34" s="1847"/>
      <c r="BU34" s="1847"/>
      <c r="BV34" s="1847"/>
      <c r="BW34" s="1847"/>
      <c r="BX34" s="1848"/>
    </row>
    <row r="35" spans="3:76" ht="60" customHeight="1">
      <c r="C35" s="402"/>
      <c r="D35" s="1807" t="s">
        <v>2709</v>
      </c>
      <c r="E35" s="1807"/>
      <c r="F35" s="1807"/>
      <c r="G35" s="1807"/>
      <c r="H35" s="1807"/>
      <c r="I35" s="1807"/>
      <c r="J35" s="1808"/>
      <c r="K35" s="404"/>
      <c r="L35" s="1822"/>
      <c r="M35" s="1822"/>
      <c r="N35" s="1822"/>
      <c r="O35" s="1822"/>
      <c r="P35" s="1822"/>
      <c r="Q35" s="1822"/>
      <c r="R35" s="1822"/>
      <c r="S35" s="1822"/>
      <c r="T35" s="1822"/>
      <c r="U35" s="1822"/>
      <c r="V35" s="1822"/>
      <c r="W35" s="1822"/>
      <c r="X35" s="1823"/>
      <c r="BC35" s="402"/>
      <c r="BD35" s="1807" t="s">
        <v>2709</v>
      </c>
      <c r="BE35" s="1807"/>
      <c r="BF35" s="1807"/>
      <c r="BG35" s="1807"/>
      <c r="BH35" s="1807"/>
      <c r="BI35" s="1807"/>
      <c r="BJ35" s="1808"/>
      <c r="BK35" s="404"/>
      <c r="BL35" s="1845" t="s">
        <v>3451</v>
      </c>
      <c r="BM35" s="1845"/>
      <c r="BN35" s="1845"/>
      <c r="BO35" s="1845"/>
      <c r="BP35" s="1845"/>
      <c r="BQ35" s="1845"/>
      <c r="BR35" s="1845"/>
      <c r="BS35" s="1845"/>
      <c r="BT35" s="1845"/>
      <c r="BU35" s="1845"/>
      <c r="BV35" s="1845"/>
      <c r="BW35" s="1845"/>
      <c r="BX35" s="1846"/>
    </row>
    <row r="36" spans="3:76" ht="60" customHeight="1">
      <c r="C36" s="402"/>
      <c r="D36" s="1838" t="s">
        <v>2710</v>
      </c>
      <c r="E36" s="1838"/>
      <c r="F36" s="1838"/>
      <c r="G36" s="1838"/>
      <c r="H36" s="1838"/>
      <c r="I36" s="1838"/>
      <c r="J36" s="1839"/>
      <c r="K36" s="404"/>
      <c r="L36" s="1822"/>
      <c r="M36" s="1822"/>
      <c r="N36" s="1822"/>
      <c r="O36" s="1822"/>
      <c r="P36" s="1822"/>
      <c r="Q36" s="1822"/>
      <c r="R36" s="1822"/>
      <c r="S36" s="1822"/>
      <c r="T36" s="1822"/>
      <c r="U36" s="1822"/>
      <c r="V36" s="1822"/>
      <c r="W36" s="1822"/>
      <c r="X36" s="1823"/>
      <c r="BC36" s="402"/>
      <c r="BD36" s="1838" t="s">
        <v>2710</v>
      </c>
      <c r="BE36" s="1838"/>
      <c r="BF36" s="1838"/>
      <c r="BG36" s="1838"/>
      <c r="BH36" s="1838"/>
      <c r="BI36" s="1838"/>
      <c r="BJ36" s="1839"/>
      <c r="BK36" s="404"/>
      <c r="BL36" s="1845" t="s">
        <v>3452</v>
      </c>
      <c r="BM36" s="1845"/>
      <c r="BN36" s="1845"/>
      <c r="BO36" s="1845"/>
      <c r="BP36" s="1845"/>
      <c r="BQ36" s="1845"/>
      <c r="BR36" s="1845"/>
      <c r="BS36" s="1845"/>
      <c r="BT36" s="1845"/>
      <c r="BU36" s="1845"/>
      <c r="BV36" s="1845"/>
      <c r="BW36" s="1845"/>
      <c r="BX36" s="1846"/>
    </row>
    <row r="37" spans="3:76" ht="36" customHeight="1">
      <c r="C37" s="402"/>
      <c r="D37" s="1838" t="s">
        <v>2711</v>
      </c>
      <c r="E37" s="1838"/>
      <c r="F37" s="1838"/>
      <c r="G37" s="1838"/>
      <c r="H37" s="1838"/>
      <c r="I37" s="1838"/>
      <c r="J37" s="1839"/>
      <c r="K37" s="404"/>
      <c r="L37" s="404"/>
      <c r="M37" s="1877"/>
      <c r="N37" s="1877"/>
      <c r="O37" s="1878"/>
      <c r="P37" s="419" t="s">
        <v>2633</v>
      </c>
      <c r="Q37" s="403"/>
      <c r="R37" s="420" t="s">
        <v>2712</v>
      </c>
      <c r="S37" s="403"/>
      <c r="T37" s="419" t="s">
        <v>2635</v>
      </c>
      <c r="U37" s="404"/>
      <c r="V37" s="404"/>
      <c r="W37" s="404"/>
      <c r="X37" s="421"/>
      <c r="BC37" s="402"/>
      <c r="BD37" s="1838" t="s">
        <v>2711</v>
      </c>
      <c r="BE37" s="1838"/>
      <c r="BF37" s="1838"/>
      <c r="BG37" s="1838"/>
      <c r="BH37" s="1838"/>
      <c r="BI37" s="1838"/>
      <c r="BJ37" s="1839"/>
      <c r="BK37" s="404"/>
      <c r="BL37" s="404"/>
      <c r="BM37" s="1883" t="s">
        <v>3442</v>
      </c>
      <c r="BN37" s="1883"/>
      <c r="BO37" s="1884"/>
      <c r="BP37" s="419" t="s">
        <v>2633</v>
      </c>
      <c r="BQ37" s="997" t="s">
        <v>3406</v>
      </c>
      <c r="BR37" s="420" t="s">
        <v>2712</v>
      </c>
      <c r="BS37" s="997" t="s">
        <v>3419</v>
      </c>
      <c r="BT37" s="419" t="s">
        <v>2635</v>
      </c>
      <c r="BU37" s="404"/>
      <c r="BV37" s="404"/>
      <c r="BW37" s="404"/>
      <c r="BX37" s="421"/>
    </row>
    <row r="38" spans="3:76" ht="36" customHeight="1">
      <c r="C38" s="402"/>
      <c r="D38" s="1838" t="s">
        <v>2713</v>
      </c>
      <c r="E38" s="1838"/>
      <c r="F38" s="1838"/>
      <c r="G38" s="1838"/>
      <c r="H38" s="1838"/>
      <c r="I38" s="1838"/>
      <c r="J38" s="1839"/>
      <c r="K38" s="404"/>
      <c r="L38" s="404"/>
      <c r="M38" s="1877"/>
      <c r="N38" s="1877"/>
      <c r="O38" s="1878"/>
      <c r="P38" s="419" t="s">
        <v>2633</v>
      </c>
      <c r="Q38" s="403"/>
      <c r="R38" s="420" t="s">
        <v>2712</v>
      </c>
      <c r="S38" s="403"/>
      <c r="T38" s="419" t="s">
        <v>2635</v>
      </c>
      <c r="U38" s="404"/>
      <c r="V38" s="404"/>
      <c r="W38" s="404"/>
      <c r="X38" s="421"/>
      <c r="BC38" s="402"/>
      <c r="BD38" s="1838" t="s">
        <v>2713</v>
      </c>
      <c r="BE38" s="1838"/>
      <c r="BF38" s="1838"/>
      <c r="BG38" s="1838"/>
      <c r="BH38" s="1838"/>
      <c r="BI38" s="1838"/>
      <c r="BJ38" s="1839"/>
      <c r="BK38" s="404"/>
      <c r="BL38" s="404"/>
      <c r="BM38" s="1883" t="s">
        <v>3442</v>
      </c>
      <c r="BN38" s="1883"/>
      <c r="BO38" s="1884"/>
      <c r="BP38" s="419" t="s">
        <v>2633</v>
      </c>
      <c r="BQ38" s="997" t="s">
        <v>3449</v>
      </c>
      <c r="BR38" s="420" t="s">
        <v>2712</v>
      </c>
      <c r="BS38" s="997" t="s">
        <v>3453</v>
      </c>
      <c r="BT38" s="419" t="s">
        <v>2635</v>
      </c>
      <c r="BU38" s="404"/>
      <c r="BV38" s="404"/>
      <c r="BW38" s="404"/>
      <c r="BX38" s="421"/>
    </row>
    <row r="39" spans="3:76" ht="4.5" customHeight="1">
      <c r="X39" s="395"/>
      <c r="BX39" s="395"/>
    </row>
    <row r="40" spans="3:76" ht="12" customHeight="1">
      <c r="T40" s="350"/>
      <c r="X40" s="394"/>
      <c r="BT40" s="350"/>
      <c r="BX40" s="394"/>
    </row>
  </sheetData>
  <sheetProtection algorithmName="SHA-512" hashValue="0KRdW/Ll9Hska9i531wECL7+1zh/Zs+CCFX/1QWQBOWcCr8+zG7+YEbcPk/szWbv4mDBVyTQy2RFCemxvmuZsg==" saltValue="sJhD4GQ9i1T0oXilfzKNMQ==" spinCount="100000" sheet="1" formatCells="0" selectLockedCells="1"/>
  <mergeCells count="102">
    <mergeCell ref="BD36:BJ36"/>
    <mergeCell ref="BL36:BX36"/>
    <mergeCell ref="BD37:BJ37"/>
    <mergeCell ref="BM37:BO37"/>
    <mergeCell ref="BD38:BJ38"/>
    <mergeCell ref="BM38:BO38"/>
    <mergeCell ref="BD33:BJ33"/>
    <mergeCell ref="BM33:BP33"/>
    <mergeCell ref="BD34:BJ34"/>
    <mergeCell ref="BL34:BX34"/>
    <mergeCell ref="BD35:BJ35"/>
    <mergeCell ref="BL35:BX35"/>
    <mergeCell ref="BC29:BX29"/>
    <mergeCell ref="BC30:BX30"/>
    <mergeCell ref="BD31:BJ31"/>
    <mergeCell ref="BL31:BP31"/>
    <mergeCell ref="BQ31:BT31"/>
    <mergeCell ref="BU31:BX31"/>
    <mergeCell ref="BC26:BX26"/>
    <mergeCell ref="BD28:BE28"/>
    <mergeCell ref="BK28:BL28"/>
    <mergeCell ref="BM28:BO28"/>
    <mergeCell ref="BP28:BQ28"/>
    <mergeCell ref="BR28:BX2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N10:BO10"/>
    <mergeCell ref="BP10:BS10"/>
    <mergeCell ref="BT10:BX10"/>
    <mergeCell ref="BN13:BO13"/>
    <mergeCell ref="BP13:BX13"/>
    <mergeCell ref="BX3:BX4"/>
    <mergeCell ref="BN6:BO6"/>
    <mergeCell ref="BP6:BX6"/>
    <mergeCell ref="BN8:BO8"/>
    <mergeCell ref="BP8:BX8"/>
    <mergeCell ref="BR3:BS4"/>
    <mergeCell ref="BT3:BT4"/>
    <mergeCell ref="BU3:BU4"/>
    <mergeCell ref="BV3:BV4"/>
    <mergeCell ref="BW3:BW4"/>
    <mergeCell ref="X3:X4"/>
    <mergeCell ref="P10:S10"/>
    <mergeCell ref="T10:X10"/>
    <mergeCell ref="P17:S17"/>
    <mergeCell ref="T17:X17"/>
    <mergeCell ref="R3:S4"/>
    <mergeCell ref="T3:T4"/>
    <mergeCell ref="U3:U4"/>
    <mergeCell ref="V3:V4"/>
    <mergeCell ref="W3:W4"/>
    <mergeCell ref="N6:O6"/>
    <mergeCell ref="P6:X6"/>
    <mergeCell ref="N8:O8"/>
    <mergeCell ref="P8:X8"/>
    <mergeCell ref="N10:O10"/>
    <mergeCell ref="N13:O13"/>
    <mergeCell ref="P13:X13"/>
    <mergeCell ref="N15:O15"/>
    <mergeCell ref="P15:X15"/>
    <mergeCell ref="N17:O17"/>
    <mergeCell ref="N20:O20"/>
    <mergeCell ref="P20:X20"/>
    <mergeCell ref="N22:O22"/>
    <mergeCell ref="P22:X22"/>
    <mergeCell ref="N24:O24"/>
    <mergeCell ref="P24:S24"/>
    <mergeCell ref="T24:X24"/>
    <mergeCell ref="C26:X26"/>
    <mergeCell ref="D28:E28"/>
    <mergeCell ref="K28:L28"/>
    <mergeCell ref="M28:O28"/>
    <mergeCell ref="P28:Q28"/>
    <mergeCell ref="R28:X28"/>
    <mergeCell ref="C29:X29"/>
    <mergeCell ref="C30:X30"/>
    <mergeCell ref="D31:J31"/>
    <mergeCell ref="D33:J33"/>
    <mergeCell ref="M33:P33"/>
    <mergeCell ref="L31:P31"/>
    <mergeCell ref="Q31:T31"/>
    <mergeCell ref="U31:X31"/>
    <mergeCell ref="D37:J37"/>
    <mergeCell ref="M37:O37"/>
    <mergeCell ref="D38:J38"/>
    <mergeCell ref="M38:O38"/>
    <mergeCell ref="D34:J34"/>
    <mergeCell ref="L34:X34"/>
    <mergeCell ref="D35:J35"/>
    <mergeCell ref="L35:X35"/>
    <mergeCell ref="D36:J36"/>
    <mergeCell ref="L36:X36"/>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B1:CA40"/>
  <sheetViews>
    <sheetView showGridLines="0" showZeros="0" view="pageBreakPreview" zoomScaleNormal="100" zoomScaleSheetLayoutView="100" workbookViewId="0">
      <selection activeCell="L34" sqref="L34:Z34"/>
    </sheetView>
  </sheetViews>
  <sheetFormatPr defaultRowHeight="13.2"/>
  <cols>
    <col min="1" max="2" width="1.6640625" style="348" customWidth="1"/>
    <col min="3" max="3" width="1.109375" style="348" customWidth="1"/>
    <col min="4" max="4" width="5.6640625" style="348" customWidth="1"/>
    <col min="5" max="5" width="3.6640625" style="348" customWidth="1"/>
    <col min="6" max="6" width="2.6640625" style="348" customWidth="1"/>
    <col min="7" max="7" width="3.6640625" style="348" customWidth="1"/>
    <col min="8" max="8" width="2.6640625" style="348" customWidth="1"/>
    <col min="9" max="10" width="3.6640625" style="348" customWidth="1"/>
    <col min="11" max="11" width="1.21875" style="348" customWidth="1"/>
    <col min="12" max="13" width="4.109375" style="348" customWidth="1"/>
    <col min="14" max="15" width="3.6640625" style="348" customWidth="1"/>
    <col min="16" max="17" width="3.88671875" style="348" customWidth="1"/>
    <col min="18" max="19" width="3.109375" style="348" customWidth="1"/>
    <col min="20" max="20" width="4.109375" style="348" customWidth="1"/>
    <col min="21" max="22" width="3.6640625" style="348" customWidth="1"/>
    <col min="23" max="26" width="3.6640625" style="349" customWidth="1"/>
    <col min="27" max="28" width="1.6640625" style="349" customWidth="1"/>
    <col min="29" max="29" width="2.109375" style="349" customWidth="1"/>
    <col min="30" max="30" width="7.21875" style="348" hidden="1" customWidth="1"/>
    <col min="31" max="51" width="0" style="348" hidden="1" customWidth="1"/>
    <col min="52" max="52" width="12.21875" style="348" customWidth="1"/>
    <col min="53" max="54" width="1.6640625" style="348" customWidth="1"/>
    <col min="55" max="55" width="1.109375" style="348" customWidth="1"/>
    <col min="56" max="56" width="5.6640625" style="348" customWidth="1"/>
    <col min="57" max="57" width="3.6640625" style="348" customWidth="1"/>
    <col min="58" max="58" width="2.6640625" style="348" customWidth="1"/>
    <col min="59" max="59" width="3.6640625" style="348" customWidth="1"/>
    <col min="60" max="60" width="2.6640625" style="348" customWidth="1"/>
    <col min="61" max="62" width="3.6640625" style="348" customWidth="1"/>
    <col min="63" max="63" width="1.21875" style="348" customWidth="1"/>
    <col min="64" max="65" width="4.109375" style="348" customWidth="1"/>
    <col min="66" max="67" width="3.6640625" style="348" customWidth="1"/>
    <col min="68" max="69" width="3.88671875" style="348" customWidth="1"/>
    <col min="70" max="71" width="3.109375" style="348" customWidth="1"/>
    <col min="72" max="72" width="4.109375" style="348" customWidth="1"/>
    <col min="73" max="74" width="3.6640625" style="348" customWidth="1"/>
    <col min="75" max="78" width="3.6640625" style="349" customWidth="1"/>
    <col min="79" max="79" width="1.6640625" style="349" customWidth="1"/>
    <col min="80" max="292" width="8.88671875" style="348"/>
    <col min="293" max="293" width="2.44140625" style="348" customWidth="1"/>
    <col min="294" max="294" width="2.33203125" style="348" customWidth="1"/>
    <col min="295" max="295" width="1.109375" style="348" customWidth="1"/>
    <col min="296" max="296" width="22.6640625" style="348" customWidth="1"/>
    <col min="297" max="297" width="1.21875" style="348" customWidth="1"/>
    <col min="298" max="299" width="11.77734375" style="348" customWidth="1"/>
    <col min="300" max="300" width="1.77734375" style="348" customWidth="1"/>
    <col min="301" max="301" width="6.88671875" style="348" customWidth="1"/>
    <col min="302" max="302" width="4.44140625" style="348" customWidth="1"/>
    <col min="303" max="303" width="3.6640625" style="348" customWidth="1"/>
    <col min="304" max="304" width="0.77734375" style="348" customWidth="1"/>
    <col min="305" max="305" width="3.33203125" style="348" customWidth="1"/>
    <col min="306" max="306" width="3.6640625" style="348" customWidth="1"/>
    <col min="307" max="307" width="3" style="348" customWidth="1"/>
    <col min="308" max="308" width="3.6640625" style="348" customWidth="1"/>
    <col min="309" max="309" width="3.109375" style="348" customWidth="1"/>
    <col min="310" max="310" width="1.88671875" style="348" customWidth="1"/>
    <col min="311" max="312" width="2.21875" style="348" customWidth="1"/>
    <col min="313" max="313" width="7.21875" style="348" customWidth="1"/>
    <col min="314" max="548" width="8.88671875" style="348"/>
    <col min="549" max="549" width="2.44140625" style="348" customWidth="1"/>
    <col min="550" max="550" width="2.33203125" style="348" customWidth="1"/>
    <col min="551" max="551" width="1.109375" style="348" customWidth="1"/>
    <col min="552" max="552" width="22.6640625" style="348" customWidth="1"/>
    <col min="553" max="553" width="1.21875" style="348" customWidth="1"/>
    <col min="554" max="555" width="11.77734375" style="348" customWidth="1"/>
    <col min="556" max="556" width="1.77734375" style="348" customWidth="1"/>
    <col min="557" max="557" width="6.88671875" style="348" customWidth="1"/>
    <col min="558" max="558" width="4.44140625" style="348" customWidth="1"/>
    <col min="559" max="559" width="3.6640625" style="348" customWidth="1"/>
    <col min="560" max="560" width="0.77734375" style="348" customWidth="1"/>
    <col min="561" max="561" width="3.33203125" style="348" customWidth="1"/>
    <col min="562" max="562" width="3.6640625" style="348" customWidth="1"/>
    <col min="563" max="563" width="3" style="348" customWidth="1"/>
    <col min="564" max="564" width="3.6640625" style="348" customWidth="1"/>
    <col min="565" max="565" width="3.109375" style="348" customWidth="1"/>
    <col min="566" max="566" width="1.88671875" style="348" customWidth="1"/>
    <col min="567" max="568" width="2.21875" style="348" customWidth="1"/>
    <col min="569" max="569" width="7.21875" style="348" customWidth="1"/>
    <col min="570" max="804" width="8.88671875" style="348"/>
    <col min="805" max="805" width="2.44140625" style="348" customWidth="1"/>
    <col min="806" max="806" width="2.33203125" style="348" customWidth="1"/>
    <col min="807" max="807" width="1.109375" style="348" customWidth="1"/>
    <col min="808" max="808" width="22.6640625" style="348" customWidth="1"/>
    <col min="809" max="809" width="1.21875" style="348" customWidth="1"/>
    <col min="810" max="811" width="11.77734375" style="348" customWidth="1"/>
    <col min="812" max="812" width="1.77734375" style="348" customWidth="1"/>
    <col min="813" max="813" width="6.88671875" style="348" customWidth="1"/>
    <col min="814" max="814" width="4.44140625" style="348" customWidth="1"/>
    <col min="815" max="815" width="3.6640625" style="348" customWidth="1"/>
    <col min="816" max="816" width="0.77734375" style="348" customWidth="1"/>
    <col min="817" max="817" width="3.33203125" style="348" customWidth="1"/>
    <col min="818" max="818" width="3.6640625" style="348" customWidth="1"/>
    <col min="819" max="819" width="3" style="348" customWidth="1"/>
    <col min="820" max="820" width="3.6640625" style="348" customWidth="1"/>
    <col min="821" max="821" width="3.109375" style="348" customWidth="1"/>
    <col min="822" max="822" width="1.88671875" style="348" customWidth="1"/>
    <col min="823" max="824" width="2.21875" style="348" customWidth="1"/>
    <col min="825" max="825" width="7.21875" style="348" customWidth="1"/>
    <col min="826" max="1060" width="8.88671875" style="348"/>
    <col min="1061" max="1061" width="2.44140625" style="348" customWidth="1"/>
    <col min="1062" max="1062" width="2.33203125" style="348" customWidth="1"/>
    <col min="1063" max="1063" width="1.109375" style="348" customWidth="1"/>
    <col min="1064" max="1064" width="22.6640625" style="348" customWidth="1"/>
    <col min="1065" max="1065" width="1.21875" style="348" customWidth="1"/>
    <col min="1066" max="1067" width="11.77734375" style="348" customWidth="1"/>
    <col min="1068" max="1068" width="1.77734375" style="348" customWidth="1"/>
    <col min="1069" max="1069" width="6.88671875" style="348" customWidth="1"/>
    <col min="1070" max="1070" width="4.44140625" style="348" customWidth="1"/>
    <col min="1071" max="1071" width="3.6640625" style="348" customWidth="1"/>
    <col min="1072" max="1072" width="0.77734375" style="348" customWidth="1"/>
    <col min="1073" max="1073" width="3.33203125" style="348" customWidth="1"/>
    <col min="1074" max="1074" width="3.6640625" style="348" customWidth="1"/>
    <col min="1075" max="1075" width="3" style="348" customWidth="1"/>
    <col min="1076" max="1076" width="3.6640625" style="348" customWidth="1"/>
    <col min="1077" max="1077" width="3.109375" style="348" customWidth="1"/>
    <col min="1078" max="1078" width="1.88671875" style="348" customWidth="1"/>
    <col min="1079" max="1080" width="2.21875" style="348" customWidth="1"/>
    <col min="1081" max="1081" width="7.21875" style="348" customWidth="1"/>
    <col min="1082" max="1316" width="8.88671875" style="348"/>
    <col min="1317" max="1317" width="2.44140625" style="348" customWidth="1"/>
    <col min="1318" max="1318" width="2.33203125" style="348" customWidth="1"/>
    <col min="1319" max="1319" width="1.109375" style="348" customWidth="1"/>
    <col min="1320" max="1320" width="22.6640625" style="348" customWidth="1"/>
    <col min="1321" max="1321" width="1.21875" style="348" customWidth="1"/>
    <col min="1322" max="1323" width="11.77734375" style="348" customWidth="1"/>
    <col min="1324" max="1324" width="1.77734375" style="348" customWidth="1"/>
    <col min="1325" max="1325" width="6.88671875" style="348" customWidth="1"/>
    <col min="1326" max="1326" width="4.44140625" style="348" customWidth="1"/>
    <col min="1327" max="1327" width="3.6640625" style="348" customWidth="1"/>
    <col min="1328" max="1328" width="0.77734375" style="348" customWidth="1"/>
    <col min="1329" max="1329" width="3.33203125" style="348" customWidth="1"/>
    <col min="1330" max="1330" width="3.6640625" style="348" customWidth="1"/>
    <col min="1331" max="1331" width="3" style="348" customWidth="1"/>
    <col min="1332" max="1332" width="3.6640625" style="348" customWidth="1"/>
    <col min="1333" max="1333" width="3.109375" style="348" customWidth="1"/>
    <col min="1334" max="1334" width="1.88671875" style="348" customWidth="1"/>
    <col min="1335" max="1336" width="2.21875" style="348" customWidth="1"/>
    <col min="1337" max="1337" width="7.21875" style="348" customWidth="1"/>
    <col min="1338" max="1572" width="8.88671875" style="348"/>
    <col min="1573" max="1573" width="2.44140625" style="348" customWidth="1"/>
    <col min="1574" max="1574" width="2.33203125" style="348" customWidth="1"/>
    <col min="1575" max="1575" width="1.109375" style="348" customWidth="1"/>
    <col min="1576" max="1576" width="22.6640625" style="348" customWidth="1"/>
    <col min="1577" max="1577" width="1.21875" style="348" customWidth="1"/>
    <col min="1578" max="1579" width="11.77734375" style="348" customWidth="1"/>
    <col min="1580" max="1580" width="1.77734375" style="348" customWidth="1"/>
    <col min="1581" max="1581" width="6.88671875" style="348" customWidth="1"/>
    <col min="1582" max="1582" width="4.44140625" style="348" customWidth="1"/>
    <col min="1583" max="1583" width="3.6640625" style="348" customWidth="1"/>
    <col min="1584" max="1584" width="0.77734375" style="348" customWidth="1"/>
    <col min="1585" max="1585" width="3.33203125" style="348" customWidth="1"/>
    <col min="1586" max="1586" width="3.6640625" style="348" customWidth="1"/>
    <col min="1587" max="1587" width="3" style="348" customWidth="1"/>
    <col min="1588" max="1588" width="3.6640625" style="348" customWidth="1"/>
    <col min="1589" max="1589" width="3.109375" style="348" customWidth="1"/>
    <col min="1590" max="1590" width="1.88671875" style="348" customWidth="1"/>
    <col min="1591" max="1592" width="2.21875" style="348" customWidth="1"/>
    <col min="1593" max="1593" width="7.21875" style="348" customWidth="1"/>
    <col min="1594" max="1828" width="8.88671875" style="348"/>
    <col min="1829" max="1829" width="2.44140625" style="348" customWidth="1"/>
    <col min="1830" max="1830" width="2.33203125" style="348" customWidth="1"/>
    <col min="1831" max="1831" width="1.109375" style="348" customWidth="1"/>
    <col min="1832" max="1832" width="22.6640625" style="348" customWidth="1"/>
    <col min="1833" max="1833" width="1.21875" style="348" customWidth="1"/>
    <col min="1834" max="1835" width="11.77734375" style="348" customWidth="1"/>
    <col min="1836" max="1836" width="1.77734375" style="348" customWidth="1"/>
    <col min="1837" max="1837" width="6.88671875" style="348" customWidth="1"/>
    <col min="1838" max="1838" width="4.44140625" style="348" customWidth="1"/>
    <col min="1839" max="1839" width="3.6640625" style="348" customWidth="1"/>
    <col min="1840" max="1840" width="0.77734375" style="348" customWidth="1"/>
    <col min="1841" max="1841" width="3.33203125" style="348" customWidth="1"/>
    <col min="1842" max="1842" width="3.6640625" style="348" customWidth="1"/>
    <col min="1843" max="1843" width="3" style="348" customWidth="1"/>
    <col min="1844" max="1844" width="3.6640625" style="348" customWidth="1"/>
    <col min="1845" max="1845" width="3.109375" style="348" customWidth="1"/>
    <col min="1846" max="1846" width="1.88671875" style="348" customWidth="1"/>
    <col min="1847" max="1848" width="2.21875" style="348" customWidth="1"/>
    <col min="1849" max="1849" width="7.21875" style="348" customWidth="1"/>
    <col min="1850" max="2084" width="8.88671875" style="348"/>
    <col min="2085" max="2085" width="2.44140625" style="348" customWidth="1"/>
    <col min="2086" max="2086" width="2.33203125" style="348" customWidth="1"/>
    <col min="2087" max="2087" width="1.109375" style="348" customWidth="1"/>
    <col min="2088" max="2088" width="22.6640625" style="348" customWidth="1"/>
    <col min="2089" max="2089" width="1.21875" style="348" customWidth="1"/>
    <col min="2090" max="2091" width="11.77734375" style="348" customWidth="1"/>
    <col min="2092" max="2092" width="1.77734375" style="348" customWidth="1"/>
    <col min="2093" max="2093" width="6.88671875" style="348" customWidth="1"/>
    <col min="2094" max="2094" width="4.44140625" style="348" customWidth="1"/>
    <col min="2095" max="2095" width="3.6640625" style="348" customWidth="1"/>
    <col min="2096" max="2096" width="0.77734375" style="348" customWidth="1"/>
    <col min="2097" max="2097" width="3.33203125" style="348" customWidth="1"/>
    <col min="2098" max="2098" width="3.6640625" style="348" customWidth="1"/>
    <col min="2099" max="2099" width="3" style="348" customWidth="1"/>
    <col min="2100" max="2100" width="3.6640625" style="348" customWidth="1"/>
    <col min="2101" max="2101" width="3.109375" style="348" customWidth="1"/>
    <col min="2102" max="2102" width="1.88671875" style="348" customWidth="1"/>
    <col min="2103" max="2104" width="2.21875" style="348" customWidth="1"/>
    <col min="2105" max="2105" width="7.21875" style="348" customWidth="1"/>
    <col min="2106" max="2340" width="8.88671875" style="348"/>
    <col min="2341" max="2341" width="2.44140625" style="348" customWidth="1"/>
    <col min="2342" max="2342" width="2.33203125" style="348" customWidth="1"/>
    <col min="2343" max="2343" width="1.109375" style="348" customWidth="1"/>
    <col min="2344" max="2344" width="22.6640625" style="348" customWidth="1"/>
    <col min="2345" max="2345" width="1.21875" style="348" customWidth="1"/>
    <col min="2346" max="2347" width="11.77734375" style="348" customWidth="1"/>
    <col min="2348" max="2348" width="1.77734375" style="348" customWidth="1"/>
    <col min="2349" max="2349" width="6.88671875" style="348" customWidth="1"/>
    <col min="2350" max="2350" width="4.44140625" style="348" customWidth="1"/>
    <col min="2351" max="2351" width="3.6640625" style="348" customWidth="1"/>
    <col min="2352" max="2352" width="0.77734375" style="348" customWidth="1"/>
    <col min="2353" max="2353" width="3.33203125" style="348" customWidth="1"/>
    <col min="2354" max="2354" width="3.6640625" style="348" customWidth="1"/>
    <col min="2355" max="2355" width="3" style="348" customWidth="1"/>
    <col min="2356" max="2356" width="3.6640625" style="348" customWidth="1"/>
    <col min="2357" max="2357" width="3.109375" style="348" customWidth="1"/>
    <col min="2358" max="2358" width="1.88671875" style="348" customWidth="1"/>
    <col min="2359" max="2360" width="2.21875" style="348" customWidth="1"/>
    <col min="2361" max="2361" width="7.21875" style="348" customWidth="1"/>
    <col min="2362" max="2596" width="8.88671875" style="348"/>
    <col min="2597" max="2597" width="2.44140625" style="348" customWidth="1"/>
    <col min="2598" max="2598" width="2.33203125" style="348" customWidth="1"/>
    <col min="2599" max="2599" width="1.109375" style="348" customWidth="1"/>
    <col min="2600" max="2600" width="22.6640625" style="348" customWidth="1"/>
    <col min="2601" max="2601" width="1.21875" style="348" customWidth="1"/>
    <col min="2602" max="2603" width="11.77734375" style="348" customWidth="1"/>
    <col min="2604" max="2604" width="1.77734375" style="348" customWidth="1"/>
    <col min="2605" max="2605" width="6.88671875" style="348" customWidth="1"/>
    <col min="2606" max="2606" width="4.44140625" style="348" customWidth="1"/>
    <col min="2607" max="2607" width="3.6640625" style="348" customWidth="1"/>
    <col min="2608" max="2608" width="0.77734375" style="348" customWidth="1"/>
    <col min="2609" max="2609" width="3.33203125" style="348" customWidth="1"/>
    <col min="2610" max="2610" width="3.6640625" style="348" customWidth="1"/>
    <col min="2611" max="2611" width="3" style="348" customWidth="1"/>
    <col min="2612" max="2612" width="3.6640625" style="348" customWidth="1"/>
    <col min="2613" max="2613" width="3.109375" style="348" customWidth="1"/>
    <col min="2614" max="2614" width="1.88671875" style="348" customWidth="1"/>
    <col min="2615" max="2616" width="2.21875" style="348" customWidth="1"/>
    <col min="2617" max="2617" width="7.21875" style="348" customWidth="1"/>
    <col min="2618" max="2852" width="8.88671875" style="348"/>
    <col min="2853" max="2853" width="2.44140625" style="348" customWidth="1"/>
    <col min="2854" max="2854" width="2.33203125" style="348" customWidth="1"/>
    <col min="2855" max="2855" width="1.109375" style="348" customWidth="1"/>
    <col min="2856" max="2856" width="22.6640625" style="348" customWidth="1"/>
    <col min="2857" max="2857" width="1.21875" style="348" customWidth="1"/>
    <col min="2858" max="2859" width="11.77734375" style="348" customWidth="1"/>
    <col min="2860" max="2860" width="1.77734375" style="348" customWidth="1"/>
    <col min="2861" max="2861" width="6.88671875" style="348" customWidth="1"/>
    <col min="2862" max="2862" width="4.44140625" style="348" customWidth="1"/>
    <col min="2863" max="2863" width="3.6640625" style="348" customWidth="1"/>
    <col min="2864" max="2864" width="0.77734375" style="348" customWidth="1"/>
    <col min="2865" max="2865" width="3.33203125" style="348" customWidth="1"/>
    <col min="2866" max="2866" width="3.6640625" style="348" customWidth="1"/>
    <col min="2867" max="2867" width="3" style="348" customWidth="1"/>
    <col min="2868" max="2868" width="3.6640625" style="348" customWidth="1"/>
    <col min="2869" max="2869" width="3.109375" style="348" customWidth="1"/>
    <col min="2870" max="2870" width="1.88671875" style="348" customWidth="1"/>
    <col min="2871" max="2872" width="2.21875" style="348" customWidth="1"/>
    <col min="2873" max="2873" width="7.21875" style="348" customWidth="1"/>
    <col min="2874" max="3108" width="8.88671875" style="348"/>
    <col min="3109" max="3109" width="2.44140625" style="348" customWidth="1"/>
    <col min="3110" max="3110" width="2.33203125" style="348" customWidth="1"/>
    <col min="3111" max="3111" width="1.109375" style="348" customWidth="1"/>
    <col min="3112" max="3112" width="22.6640625" style="348" customWidth="1"/>
    <col min="3113" max="3113" width="1.21875" style="348" customWidth="1"/>
    <col min="3114" max="3115" width="11.77734375" style="348" customWidth="1"/>
    <col min="3116" max="3116" width="1.77734375" style="348" customWidth="1"/>
    <col min="3117" max="3117" width="6.88671875" style="348" customWidth="1"/>
    <col min="3118" max="3118" width="4.44140625" style="348" customWidth="1"/>
    <col min="3119" max="3119" width="3.6640625" style="348" customWidth="1"/>
    <col min="3120" max="3120" width="0.77734375" style="348" customWidth="1"/>
    <col min="3121" max="3121" width="3.33203125" style="348" customWidth="1"/>
    <col min="3122" max="3122" width="3.6640625" style="348" customWidth="1"/>
    <col min="3123" max="3123" width="3" style="348" customWidth="1"/>
    <col min="3124" max="3124" width="3.6640625" style="348" customWidth="1"/>
    <col min="3125" max="3125" width="3.109375" style="348" customWidth="1"/>
    <col min="3126" max="3126" width="1.88671875" style="348" customWidth="1"/>
    <col min="3127" max="3128" width="2.21875" style="348" customWidth="1"/>
    <col min="3129" max="3129" width="7.21875" style="348" customWidth="1"/>
    <col min="3130" max="3364" width="8.88671875" style="348"/>
    <col min="3365" max="3365" width="2.44140625" style="348" customWidth="1"/>
    <col min="3366" max="3366" width="2.33203125" style="348" customWidth="1"/>
    <col min="3367" max="3367" width="1.109375" style="348" customWidth="1"/>
    <col min="3368" max="3368" width="22.6640625" style="348" customWidth="1"/>
    <col min="3369" max="3369" width="1.21875" style="348" customWidth="1"/>
    <col min="3370" max="3371" width="11.77734375" style="348" customWidth="1"/>
    <col min="3372" max="3372" width="1.77734375" style="348" customWidth="1"/>
    <col min="3373" max="3373" width="6.88671875" style="348" customWidth="1"/>
    <col min="3374" max="3374" width="4.44140625" style="348" customWidth="1"/>
    <col min="3375" max="3375" width="3.6640625" style="348" customWidth="1"/>
    <col min="3376" max="3376" width="0.77734375" style="348" customWidth="1"/>
    <col min="3377" max="3377" width="3.33203125" style="348" customWidth="1"/>
    <col min="3378" max="3378" width="3.6640625" style="348" customWidth="1"/>
    <col min="3379" max="3379" width="3" style="348" customWidth="1"/>
    <col min="3380" max="3380" width="3.6640625" style="348" customWidth="1"/>
    <col min="3381" max="3381" width="3.109375" style="348" customWidth="1"/>
    <col min="3382" max="3382" width="1.88671875" style="348" customWidth="1"/>
    <col min="3383" max="3384" width="2.21875" style="348" customWidth="1"/>
    <col min="3385" max="3385" width="7.21875" style="348" customWidth="1"/>
    <col min="3386" max="3620" width="8.88671875" style="348"/>
    <col min="3621" max="3621" width="2.44140625" style="348" customWidth="1"/>
    <col min="3622" max="3622" width="2.33203125" style="348" customWidth="1"/>
    <col min="3623" max="3623" width="1.109375" style="348" customWidth="1"/>
    <col min="3624" max="3624" width="22.6640625" style="348" customWidth="1"/>
    <col min="3625" max="3625" width="1.21875" style="348" customWidth="1"/>
    <col min="3626" max="3627" width="11.77734375" style="348" customWidth="1"/>
    <col min="3628" max="3628" width="1.77734375" style="348" customWidth="1"/>
    <col min="3629" max="3629" width="6.88671875" style="348" customWidth="1"/>
    <col min="3630" max="3630" width="4.44140625" style="348" customWidth="1"/>
    <col min="3631" max="3631" width="3.6640625" style="348" customWidth="1"/>
    <col min="3632" max="3632" width="0.77734375" style="348" customWidth="1"/>
    <col min="3633" max="3633" width="3.33203125" style="348" customWidth="1"/>
    <col min="3634" max="3634" width="3.6640625" style="348" customWidth="1"/>
    <col min="3635" max="3635" width="3" style="348" customWidth="1"/>
    <col min="3636" max="3636" width="3.6640625" style="348" customWidth="1"/>
    <col min="3637" max="3637" width="3.109375" style="348" customWidth="1"/>
    <col min="3638" max="3638" width="1.88671875" style="348" customWidth="1"/>
    <col min="3639" max="3640" width="2.21875" style="348" customWidth="1"/>
    <col min="3641" max="3641" width="7.21875" style="348" customWidth="1"/>
    <col min="3642" max="3876" width="8.88671875" style="348"/>
    <col min="3877" max="3877" width="2.44140625" style="348" customWidth="1"/>
    <col min="3878" max="3878" width="2.33203125" style="348" customWidth="1"/>
    <col min="3879" max="3879" width="1.109375" style="348" customWidth="1"/>
    <col min="3880" max="3880" width="22.6640625" style="348" customWidth="1"/>
    <col min="3881" max="3881" width="1.21875" style="348" customWidth="1"/>
    <col min="3882" max="3883" width="11.77734375" style="348" customWidth="1"/>
    <col min="3884" max="3884" width="1.77734375" style="348" customWidth="1"/>
    <col min="3885" max="3885" width="6.88671875" style="348" customWidth="1"/>
    <col min="3886" max="3886" width="4.44140625" style="348" customWidth="1"/>
    <col min="3887" max="3887" width="3.6640625" style="348" customWidth="1"/>
    <col min="3888" max="3888" width="0.77734375" style="348" customWidth="1"/>
    <col min="3889" max="3889" width="3.33203125" style="348" customWidth="1"/>
    <col min="3890" max="3890" width="3.6640625" style="348" customWidth="1"/>
    <col min="3891" max="3891" width="3" style="348" customWidth="1"/>
    <col min="3892" max="3892" width="3.6640625" style="348" customWidth="1"/>
    <col min="3893" max="3893" width="3.109375" style="348" customWidth="1"/>
    <col min="3894" max="3894" width="1.88671875" style="348" customWidth="1"/>
    <col min="3895" max="3896" width="2.21875" style="348" customWidth="1"/>
    <col min="3897" max="3897" width="7.21875" style="348" customWidth="1"/>
    <col min="3898" max="4132" width="8.88671875" style="348"/>
    <col min="4133" max="4133" width="2.44140625" style="348" customWidth="1"/>
    <col min="4134" max="4134" width="2.33203125" style="348" customWidth="1"/>
    <col min="4135" max="4135" width="1.109375" style="348" customWidth="1"/>
    <col min="4136" max="4136" width="22.6640625" style="348" customWidth="1"/>
    <col min="4137" max="4137" width="1.21875" style="348" customWidth="1"/>
    <col min="4138" max="4139" width="11.77734375" style="348" customWidth="1"/>
    <col min="4140" max="4140" width="1.77734375" style="348" customWidth="1"/>
    <col min="4141" max="4141" width="6.88671875" style="348" customWidth="1"/>
    <col min="4142" max="4142" width="4.44140625" style="348" customWidth="1"/>
    <col min="4143" max="4143" width="3.6640625" style="348" customWidth="1"/>
    <col min="4144" max="4144" width="0.77734375" style="348" customWidth="1"/>
    <col min="4145" max="4145" width="3.33203125" style="348" customWidth="1"/>
    <col min="4146" max="4146" width="3.6640625" style="348" customWidth="1"/>
    <col min="4147" max="4147" width="3" style="348" customWidth="1"/>
    <col min="4148" max="4148" width="3.6640625" style="348" customWidth="1"/>
    <col min="4149" max="4149" width="3.109375" style="348" customWidth="1"/>
    <col min="4150" max="4150" width="1.88671875" style="348" customWidth="1"/>
    <col min="4151" max="4152" width="2.21875" style="348" customWidth="1"/>
    <col min="4153" max="4153" width="7.21875" style="348" customWidth="1"/>
    <col min="4154" max="4388" width="8.88671875" style="348"/>
    <col min="4389" max="4389" width="2.44140625" style="348" customWidth="1"/>
    <col min="4390" max="4390" width="2.33203125" style="348" customWidth="1"/>
    <col min="4391" max="4391" width="1.109375" style="348" customWidth="1"/>
    <col min="4392" max="4392" width="22.6640625" style="348" customWidth="1"/>
    <col min="4393" max="4393" width="1.21875" style="348" customWidth="1"/>
    <col min="4394" max="4395" width="11.77734375" style="348" customWidth="1"/>
    <col min="4396" max="4396" width="1.77734375" style="348" customWidth="1"/>
    <col min="4397" max="4397" width="6.88671875" style="348" customWidth="1"/>
    <col min="4398" max="4398" width="4.44140625" style="348" customWidth="1"/>
    <col min="4399" max="4399" width="3.6640625" style="348" customWidth="1"/>
    <col min="4400" max="4400" width="0.77734375" style="348" customWidth="1"/>
    <col min="4401" max="4401" width="3.33203125" style="348" customWidth="1"/>
    <col min="4402" max="4402" width="3.6640625" style="348" customWidth="1"/>
    <col min="4403" max="4403" width="3" style="348" customWidth="1"/>
    <col min="4404" max="4404" width="3.6640625" style="348" customWidth="1"/>
    <col min="4405" max="4405" width="3.109375" style="348" customWidth="1"/>
    <col min="4406" max="4406" width="1.88671875" style="348" customWidth="1"/>
    <col min="4407" max="4408" width="2.21875" style="348" customWidth="1"/>
    <col min="4409" max="4409" width="7.21875" style="348" customWidth="1"/>
    <col min="4410" max="4644" width="8.88671875" style="348"/>
    <col min="4645" max="4645" width="2.44140625" style="348" customWidth="1"/>
    <col min="4646" max="4646" width="2.33203125" style="348" customWidth="1"/>
    <col min="4647" max="4647" width="1.109375" style="348" customWidth="1"/>
    <col min="4648" max="4648" width="22.6640625" style="348" customWidth="1"/>
    <col min="4649" max="4649" width="1.21875" style="348" customWidth="1"/>
    <col min="4650" max="4651" width="11.77734375" style="348" customWidth="1"/>
    <col min="4652" max="4652" width="1.77734375" style="348" customWidth="1"/>
    <col min="4653" max="4653" width="6.88671875" style="348" customWidth="1"/>
    <col min="4654" max="4654" width="4.44140625" style="348" customWidth="1"/>
    <col min="4655" max="4655" width="3.6640625" style="348" customWidth="1"/>
    <col min="4656" max="4656" width="0.77734375" style="348" customWidth="1"/>
    <col min="4657" max="4657" width="3.33203125" style="348" customWidth="1"/>
    <col min="4658" max="4658" width="3.6640625" style="348" customWidth="1"/>
    <col min="4659" max="4659" width="3" style="348" customWidth="1"/>
    <col min="4660" max="4660" width="3.6640625" style="348" customWidth="1"/>
    <col min="4661" max="4661" width="3.109375" style="348" customWidth="1"/>
    <col min="4662" max="4662" width="1.88671875" style="348" customWidth="1"/>
    <col min="4663" max="4664" width="2.21875" style="348" customWidth="1"/>
    <col min="4665" max="4665" width="7.21875" style="348" customWidth="1"/>
    <col min="4666" max="4900" width="8.88671875" style="348"/>
    <col min="4901" max="4901" width="2.44140625" style="348" customWidth="1"/>
    <col min="4902" max="4902" width="2.33203125" style="348" customWidth="1"/>
    <col min="4903" max="4903" width="1.109375" style="348" customWidth="1"/>
    <col min="4904" max="4904" width="22.6640625" style="348" customWidth="1"/>
    <col min="4905" max="4905" width="1.21875" style="348" customWidth="1"/>
    <col min="4906" max="4907" width="11.77734375" style="348" customWidth="1"/>
    <col min="4908" max="4908" width="1.77734375" style="348" customWidth="1"/>
    <col min="4909" max="4909" width="6.88671875" style="348" customWidth="1"/>
    <col min="4910" max="4910" width="4.44140625" style="348" customWidth="1"/>
    <col min="4911" max="4911" width="3.6640625" style="348" customWidth="1"/>
    <col min="4912" max="4912" width="0.77734375" style="348" customWidth="1"/>
    <col min="4913" max="4913" width="3.33203125" style="348" customWidth="1"/>
    <col min="4914" max="4914" width="3.6640625" style="348" customWidth="1"/>
    <col min="4915" max="4915" width="3" style="348" customWidth="1"/>
    <col min="4916" max="4916" width="3.6640625" style="348" customWidth="1"/>
    <col min="4917" max="4917" width="3.109375" style="348" customWidth="1"/>
    <col min="4918" max="4918" width="1.88671875" style="348" customWidth="1"/>
    <col min="4919" max="4920" width="2.21875" style="348" customWidth="1"/>
    <col min="4921" max="4921" width="7.21875" style="348" customWidth="1"/>
    <col min="4922" max="5156" width="8.88671875" style="348"/>
    <col min="5157" max="5157" width="2.44140625" style="348" customWidth="1"/>
    <col min="5158" max="5158" width="2.33203125" style="348" customWidth="1"/>
    <col min="5159" max="5159" width="1.109375" style="348" customWidth="1"/>
    <col min="5160" max="5160" width="22.6640625" style="348" customWidth="1"/>
    <col min="5161" max="5161" width="1.21875" style="348" customWidth="1"/>
    <col min="5162" max="5163" width="11.77734375" style="348" customWidth="1"/>
    <col min="5164" max="5164" width="1.77734375" style="348" customWidth="1"/>
    <col min="5165" max="5165" width="6.88671875" style="348" customWidth="1"/>
    <col min="5166" max="5166" width="4.44140625" style="348" customWidth="1"/>
    <col min="5167" max="5167" width="3.6640625" style="348" customWidth="1"/>
    <col min="5168" max="5168" width="0.77734375" style="348" customWidth="1"/>
    <col min="5169" max="5169" width="3.33203125" style="348" customWidth="1"/>
    <col min="5170" max="5170" width="3.6640625" style="348" customWidth="1"/>
    <col min="5171" max="5171" width="3" style="348" customWidth="1"/>
    <col min="5172" max="5172" width="3.6640625" style="348" customWidth="1"/>
    <col min="5173" max="5173" width="3.109375" style="348" customWidth="1"/>
    <col min="5174" max="5174" width="1.88671875" style="348" customWidth="1"/>
    <col min="5175" max="5176" width="2.21875" style="348" customWidth="1"/>
    <col min="5177" max="5177" width="7.21875" style="348" customWidth="1"/>
    <col min="5178" max="5412" width="8.88671875" style="348"/>
    <col min="5413" max="5413" width="2.44140625" style="348" customWidth="1"/>
    <col min="5414" max="5414" width="2.33203125" style="348" customWidth="1"/>
    <col min="5415" max="5415" width="1.109375" style="348" customWidth="1"/>
    <col min="5416" max="5416" width="22.6640625" style="348" customWidth="1"/>
    <col min="5417" max="5417" width="1.21875" style="348" customWidth="1"/>
    <col min="5418" max="5419" width="11.77734375" style="348" customWidth="1"/>
    <col min="5420" max="5420" width="1.77734375" style="348" customWidth="1"/>
    <col min="5421" max="5421" width="6.88671875" style="348" customWidth="1"/>
    <col min="5422" max="5422" width="4.44140625" style="348" customWidth="1"/>
    <col min="5423" max="5423" width="3.6640625" style="348" customWidth="1"/>
    <col min="5424" max="5424" width="0.77734375" style="348" customWidth="1"/>
    <col min="5425" max="5425" width="3.33203125" style="348" customWidth="1"/>
    <col min="5426" max="5426" width="3.6640625" style="348" customWidth="1"/>
    <col min="5427" max="5427" width="3" style="348" customWidth="1"/>
    <col min="5428" max="5428" width="3.6640625" style="348" customWidth="1"/>
    <col min="5429" max="5429" width="3.109375" style="348" customWidth="1"/>
    <col min="5430" max="5430" width="1.88671875" style="348" customWidth="1"/>
    <col min="5431" max="5432" width="2.21875" style="348" customWidth="1"/>
    <col min="5433" max="5433" width="7.21875" style="348" customWidth="1"/>
    <col min="5434" max="5668" width="8.88671875" style="348"/>
    <col min="5669" max="5669" width="2.44140625" style="348" customWidth="1"/>
    <col min="5670" max="5670" width="2.33203125" style="348" customWidth="1"/>
    <col min="5671" max="5671" width="1.109375" style="348" customWidth="1"/>
    <col min="5672" max="5672" width="22.6640625" style="348" customWidth="1"/>
    <col min="5673" max="5673" width="1.21875" style="348" customWidth="1"/>
    <col min="5674" max="5675" width="11.77734375" style="348" customWidth="1"/>
    <col min="5676" max="5676" width="1.77734375" style="348" customWidth="1"/>
    <col min="5677" max="5677" width="6.88671875" style="348" customWidth="1"/>
    <col min="5678" max="5678" width="4.44140625" style="348" customWidth="1"/>
    <col min="5679" max="5679" width="3.6640625" style="348" customWidth="1"/>
    <col min="5680" max="5680" width="0.77734375" style="348" customWidth="1"/>
    <col min="5681" max="5681" width="3.33203125" style="348" customWidth="1"/>
    <col min="5682" max="5682" width="3.6640625" style="348" customWidth="1"/>
    <col min="5683" max="5683" width="3" style="348" customWidth="1"/>
    <col min="5684" max="5684" width="3.6640625" style="348" customWidth="1"/>
    <col min="5685" max="5685" width="3.109375" style="348" customWidth="1"/>
    <col min="5686" max="5686" width="1.88671875" style="348" customWidth="1"/>
    <col min="5687" max="5688" width="2.21875" style="348" customWidth="1"/>
    <col min="5689" max="5689" width="7.21875" style="348" customWidth="1"/>
    <col min="5690" max="5924" width="8.88671875" style="348"/>
    <col min="5925" max="5925" width="2.44140625" style="348" customWidth="1"/>
    <col min="5926" max="5926" width="2.33203125" style="348" customWidth="1"/>
    <col min="5927" max="5927" width="1.109375" style="348" customWidth="1"/>
    <col min="5928" max="5928" width="22.6640625" style="348" customWidth="1"/>
    <col min="5929" max="5929" width="1.21875" style="348" customWidth="1"/>
    <col min="5930" max="5931" width="11.77734375" style="348" customWidth="1"/>
    <col min="5932" max="5932" width="1.77734375" style="348" customWidth="1"/>
    <col min="5933" max="5933" width="6.88671875" style="348" customWidth="1"/>
    <col min="5934" max="5934" width="4.44140625" style="348" customWidth="1"/>
    <col min="5935" max="5935" width="3.6640625" style="348" customWidth="1"/>
    <col min="5936" max="5936" width="0.77734375" style="348" customWidth="1"/>
    <col min="5937" max="5937" width="3.33203125" style="348" customWidth="1"/>
    <col min="5938" max="5938" width="3.6640625" style="348" customWidth="1"/>
    <col min="5939" max="5939" width="3" style="348" customWidth="1"/>
    <col min="5940" max="5940" width="3.6640625" style="348" customWidth="1"/>
    <col min="5941" max="5941" width="3.109375" style="348" customWidth="1"/>
    <col min="5942" max="5942" width="1.88671875" style="348" customWidth="1"/>
    <col min="5943" max="5944" width="2.21875" style="348" customWidth="1"/>
    <col min="5945" max="5945" width="7.21875" style="348" customWidth="1"/>
    <col min="5946" max="6180" width="8.88671875" style="348"/>
    <col min="6181" max="6181" width="2.44140625" style="348" customWidth="1"/>
    <col min="6182" max="6182" width="2.33203125" style="348" customWidth="1"/>
    <col min="6183" max="6183" width="1.109375" style="348" customWidth="1"/>
    <col min="6184" max="6184" width="22.6640625" style="348" customWidth="1"/>
    <col min="6185" max="6185" width="1.21875" style="348" customWidth="1"/>
    <col min="6186" max="6187" width="11.77734375" style="348" customWidth="1"/>
    <col min="6188" max="6188" width="1.77734375" style="348" customWidth="1"/>
    <col min="6189" max="6189" width="6.88671875" style="348" customWidth="1"/>
    <col min="6190" max="6190" width="4.44140625" style="348" customWidth="1"/>
    <col min="6191" max="6191" width="3.6640625" style="348" customWidth="1"/>
    <col min="6192" max="6192" width="0.77734375" style="348" customWidth="1"/>
    <col min="6193" max="6193" width="3.33203125" style="348" customWidth="1"/>
    <col min="6194" max="6194" width="3.6640625" style="348" customWidth="1"/>
    <col min="6195" max="6195" width="3" style="348" customWidth="1"/>
    <col min="6196" max="6196" width="3.6640625" style="348" customWidth="1"/>
    <col min="6197" max="6197" width="3.109375" style="348" customWidth="1"/>
    <col min="6198" max="6198" width="1.88671875" style="348" customWidth="1"/>
    <col min="6199" max="6200" width="2.21875" style="348" customWidth="1"/>
    <col min="6201" max="6201" width="7.21875" style="348" customWidth="1"/>
    <col min="6202" max="6436" width="8.88671875" style="348"/>
    <col min="6437" max="6437" width="2.44140625" style="348" customWidth="1"/>
    <col min="6438" max="6438" width="2.33203125" style="348" customWidth="1"/>
    <col min="6439" max="6439" width="1.109375" style="348" customWidth="1"/>
    <col min="6440" max="6440" width="22.6640625" style="348" customWidth="1"/>
    <col min="6441" max="6441" width="1.21875" style="348" customWidth="1"/>
    <col min="6442" max="6443" width="11.77734375" style="348" customWidth="1"/>
    <col min="6444" max="6444" width="1.77734375" style="348" customWidth="1"/>
    <col min="6445" max="6445" width="6.88671875" style="348" customWidth="1"/>
    <col min="6446" max="6446" width="4.44140625" style="348" customWidth="1"/>
    <col min="6447" max="6447" width="3.6640625" style="348" customWidth="1"/>
    <col min="6448" max="6448" width="0.77734375" style="348" customWidth="1"/>
    <col min="6449" max="6449" width="3.33203125" style="348" customWidth="1"/>
    <col min="6450" max="6450" width="3.6640625" style="348" customWidth="1"/>
    <col min="6451" max="6451" width="3" style="348" customWidth="1"/>
    <col min="6452" max="6452" width="3.6640625" style="348" customWidth="1"/>
    <col min="6453" max="6453" width="3.109375" style="348" customWidth="1"/>
    <col min="6454" max="6454" width="1.88671875" style="348" customWidth="1"/>
    <col min="6455" max="6456" width="2.21875" style="348" customWidth="1"/>
    <col min="6457" max="6457" width="7.21875" style="348" customWidth="1"/>
    <col min="6458" max="6692" width="8.88671875" style="348"/>
    <col min="6693" max="6693" width="2.44140625" style="348" customWidth="1"/>
    <col min="6694" max="6694" width="2.33203125" style="348" customWidth="1"/>
    <col min="6695" max="6695" width="1.109375" style="348" customWidth="1"/>
    <col min="6696" max="6696" width="22.6640625" style="348" customWidth="1"/>
    <col min="6697" max="6697" width="1.21875" style="348" customWidth="1"/>
    <col min="6698" max="6699" width="11.77734375" style="348" customWidth="1"/>
    <col min="6700" max="6700" width="1.77734375" style="348" customWidth="1"/>
    <col min="6701" max="6701" width="6.88671875" style="348" customWidth="1"/>
    <col min="6702" max="6702" width="4.44140625" style="348" customWidth="1"/>
    <col min="6703" max="6703" width="3.6640625" style="348" customWidth="1"/>
    <col min="6704" max="6704" width="0.77734375" style="348" customWidth="1"/>
    <col min="6705" max="6705" width="3.33203125" style="348" customWidth="1"/>
    <col min="6706" max="6706" width="3.6640625" style="348" customWidth="1"/>
    <col min="6707" max="6707" width="3" style="348" customWidth="1"/>
    <col min="6708" max="6708" width="3.6640625" style="348" customWidth="1"/>
    <col min="6709" max="6709" width="3.109375" style="348" customWidth="1"/>
    <col min="6710" max="6710" width="1.88671875" style="348" customWidth="1"/>
    <col min="6711" max="6712" width="2.21875" style="348" customWidth="1"/>
    <col min="6713" max="6713" width="7.21875" style="348" customWidth="1"/>
    <col min="6714" max="6948" width="8.88671875" style="348"/>
    <col min="6949" max="6949" width="2.44140625" style="348" customWidth="1"/>
    <col min="6950" max="6950" width="2.33203125" style="348" customWidth="1"/>
    <col min="6951" max="6951" width="1.109375" style="348" customWidth="1"/>
    <col min="6952" max="6952" width="22.6640625" style="348" customWidth="1"/>
    <col min="6953" max="6953" width="1.21875" style="348" customWidth="1"/>
    <col min="6954" max="6955" width="11.77734375" style="348" customWidth="1"/>
    <col min="6956" max="6956" width="1.77734375" style="348" customWidth="1"/>
    <col min="6957" max="6957" width="6.88671875" style="348" customWidth="1"/>
    <col min="6958" max="6958" width="4.44140625" style="348" customWidth="1"/>
    <col min="6959" max="6959" width="3.6640625" style="348" customWidth="1"/>
    <col min="6960" max="6960" width="0.77734375" style="348" customWidth="1"/>
    <col min="6961" max="6961" width="3.33203125" style="348" customWidth="1"/>
    <col min="6962" max="6962" width="3.6640625" style="348" customWidth="1"/>
    <col min="6963" max="6963" width="3" style="348" customWidth="1"/>
    <col min="6964" max="6964" width="3.6640625" style="348" customWidth="1"/>
    <col min="6965" max="6965" width="3.109375" style="348" customWidth="1"/>
    <col min="6966" max="6966" width="1.88671875" style="348" customWidth="1"/>
    <col min="6967" max="6968" width="2.21875" style="348" customWidth="1"/>
    <col min="6969" max="6969" width="7.21875" style="348" customWidth="1"/>
    <col min="6970" max="7204" width="8.88671875" style="348"/>
    <col min="7205" max="7205" width="2.44140625" style="348" customWidth="1"/>
    <col min="7206" max="7206" width="2.33203125" style="348" customWidth="1"/>
    <col min="7207" max="7207" width="1.109375" style="348" customWidth="1"/>
    <col min="7208" max="7208" width="22.6640625" style="348" customWidth="1"/>
    <col min="7209" max="7209" width="1.21875" style="348" customWidth="1"/>
    <col min="7210" max="7211" width="11.77734375" style="348" customWidth="1"/>
    <col min="7212" max="7212" width="1.77734375" style="348" customWidth="1"/>
    <col min="7213" max="7213" width="6.88671875" style="348" customWidth="1"/>
    <col min="7214" max="7214" width="4.44140625" style="348" customWidth="1"/>
    <col min="7215" max="7215" width="3.6640625" style="348" customWidth="1"/>
    <col min="7216" max="7216" width="0.77734375" style="348" customWidth="1"/>
    <col min="7217" max="7217" width="3.33203125" style="348" customWidth="1"/>
    <col min="7218" max="7218" width="3.6640625" style="348" customWidth="1"/>
    <col min="7219" max="7219" width="3" style="348" customWidth="1"/>
    <col min="7220" max="7220" width="3.6640625" style="348" customWidth="1"/>
    <col min="7221" max="7221" width="3.109375" style="348" customWidth="1"/>
    <col min="7222" max="7222" width="1.88671875" style="348" customWidth="1"/>
    <col min="7223" max="7224" width="2.21875" style="348" customWidth="1"/>
    <col min="7225" max="7225" width="7.21875" style="348" customWidth="1"/>
    <col min="7226" max="7460" width="8.88671875" style="348"/>
    <col min="7461" max="7461" width="2.44140625" style="348" customWidth="1"/>
    <col min="7462" max="7462" width="2.33203125" style="348" customWidth="1"/>
    <col min="7463" max="7463" width="1.109375" style="348" customWidth="1"/>
    <col min="7464" max="7464" width="22.6640625" style="348" customWidth="1"/>
    <col min="7465" max="7465" width="1.21875" style="348" customWidth="1"/>
    <col min="7466" max="7467" width="11.77734375" style="348" customWidth="1"/>
    <col min="7468" max="7468" width="1.77734375" style="348" customWidth="1"/>
    <col min="7469" max="7469" width="6.88671875" style="348" customWidth="1"/>
    <col min="7470" max="7470" width="4.44140625" style="348" customWidth="1"/>
    <col min="7471" max="7471" width="3.6640625" style="348" customWidth="1"/>
    <col min="7472" max="7472" width="0.77734375" style="348" customWidth="1"/>
    <col min="7473" max="7473" width="3.33203125" style="348" customWidth="1"/>
    <col min="7474" max="7474" width="3.6640625" style="348" customWidth="1"/>
    <col min="7475" max="7475" width="3" style="348" customWidth="1"/>
    <col min="7476" max="7476" width="3.6640625" style="348" customWidth="1"/>
    <col min="7477" max="7477" width="3.109375" style="348" customWidth="1"/>
    <col min="7478" max="7478" width="1.88671875" style="348" customWidth="1"/>
    <col min="7479" max="7480" width="2.21875" style="348" customWidth="1"/>
    <col min="7481" max="7481" width="7.21875" style="348" customWidth="1"/>
    <col min="7482" max="7716" width="8.88671875" style="348"/>
    <col min="7717" max="7717" width="2.44140625" style="348" customWidth="1"/>
    <col min="7718" max="7718" width="2.33203125" style="348" customWidth="1"/>
    <col min="7719" max="7719" width="1.109375" style="348" customWidth="1"/>
    <col min="7720" max="7720" width="22.6640625" style="348" customWidth="1"/>
    <col min="7721" max="7721" width="1.21875" style="348" customWidth="1"/>
    <col min="7722" max="7723" width="11.77734375" style="348" customWidth="1"/>
    <col min="7724" max="7724" width="1.77734375" style="348" customWidth="1"/>
    <col min="7725" max="7725" width="6.88671875" style="348" customWidth="1"/>
    <col min="7726" max="7726" width="4.44140625" style="348" customWidth="1"/>
    <col min="7727" max="7727" width="3.6640625" style="348" customWidth="1"/>
    <col min="7728" max="7728" width="0.77734375" style="348" customWidth="1"/>
    <col min="7729" max="7729" width="3.33203125" style="348" customWidth="1"/>
    <col min="7730" max="7730" width="3.6640625" style="348" customWidth="1"/>
    <col min="7731" max="7731" width="3" style="348" customWidth="1"/>
    <col min="7732" max="7732" width="3.6640625" style="348" customWidth="1"/>
    <col min="7733" max="7733" width="3.109375" style="348" customWidth="1"/>
    <col min="7734" max="7734" width="1.88671875" style="348" customWidth="1"/>
    <col min="7735" max="7736" width="2.21875" style="348" customWidth="1"/>
    <col min="7737" max="7737" width="7.21875" style="348" customWidth="1"/>
    <col min="7738" max="7972" width="8.88671875" style="348"/>
    <col min="7973" max="7973" width="2.44140625" style="348" customWidth="1"/>
    <col min="7974" max="7974" width="2.33203125" style="348" customWidth="1"/>
    <col min="7975" max="7975" width="1.109375" style="348" customWidth="1"/>
    <col min="7976" max="7976" width="22.6640625" style="348" customWidth="1"/>
    <col min="7977" max="7977" width="1.21875" style="348" customWidth="1"/>
    <col min="7978" max="7979" width="11.77734375" style="348" customWidth="1"/>
    <col min="7980" max="7980" width="1.77734375" style="348" customWidth="1"/>
    <col min="7981" max="7981" width="6.88671875" style="348" customWidth="1"/>
    <col min="7982" max="7982" width="4.44140625" style="348" customWidth="1"/>
    <col min="7983" max="7983" width="3.6640625" style="348" customWidth="1"/>
    <col min="7984" max="7984" width="0.77734375" style="348" customWidth="1"/>
    <col min="7985" max="7985" width="3.33203125" style="348" customWidth="1"/>
    <col min="7986" max="7986" width="3.6640625" style="348" customWidth="1"/>
    <col min="7987" max="7987" width="3" style="348" customWidth="1"/>
    <col min="7988" max="7988" width="3.6640625" style="348" customWidth="1"/>
    <col min="7989" max="7989" width="3.109375" style="348" customWidth="1"/>
    <col min="7990" max="7990" width="1.88671875" style="348" customWidth="1"/>
    <col min="7991" max="7992" width="2.21875" style="348" customWidth="1"/>
    <col min="7993" max="7993" width="7.21875" style="348" customWidth="1"/>
    <col min="7994" max="8228" width="8.88671875" style="348"/>
    <col min="8229" max="8229" width="2.44140625" style="348" customWidth="1"/>
    <col min="8230" max="8230" width="2.33203125" style="348" customWidth="1"/>
    <col min="8231" max="8231" width="1.109375" style="348" customWidth="1"/>
    <col min="8232" max="8232" width="22.6640625" style="348" customWidth="1"/>
    <col min="8233" max="8233" width="1.21875" style="348" customWidth="1"/>
    <col min="8234" max="8235" width="11.77734375" style="348" customWidth="1"/>
    <col min="8236" max="8236" width="1.77734375" style="348" customWidth="1"/>
    <col min="8237" max="8237" width="6.88671875" style="348" customWidth="1"/>
    <col min="8238" max="8238" width="4.44140625" style="348" customWidth="1"/>
    <col min="8239" max="8239" width="3.6640625" style="348" customWidth="1"/>
    <col min="8240" max="8240" width="0.77734375" style="348" customWidth="1"/>
    <col min="8241" max="8241" width="3.33203125" style="348" customWidth="1"/>
    <col min="8242" max="8242" width="3.6640625" style="348" customWidth="1"/>
    <col min="8243" max="8243" width="3" style="348" customWidth="1"/>
    <col min="8244" max="8244" width="3.6640625" style="348" customWidth="1"/>
    <col min="8245" max="8245" width="3.109375" style="348" customWidth="1"/>
    <col min="8246" max="8246" width="1.88671875" style="348" customWidth="1"/>
    <col min="8247" max="8248" width="2.21875" style="348" customWidth="1"/>
    <col min="8249" max="8249" width="7.21875" style="348" customWidth="1"/>
    <col min="8250" max="8484" width="8.88671875" style="348"/>
    <col min="8485" max="8485" width="2.44140625" style="348" customWidth="1"/>
    <col min="8486" max="8486" width="2.33203125" style="348" customWidth="1"/>
    <col min="8487" max="8487" width="1.109375" style="348" customWidth="1"/>
    <col min="8488" max="8488" width="22.6640625" style="348" customWidth="1"/>
    <col min="8489" max="8489" width="1.21875" style="348" customWidth="1"/>
    <col min="8490" max="8491" width="11.77734375" style="348" customWidth="1"/>
    <col min="8492" max="8492" width="1.77734375" style="348" customWidth="1"/>
    <col min="8493" max="8493" width="6.88671875" style="348" customWidth="1"/>
    <col min="8494" max="8494" width="4.44140625" style="348" customWidth="1"/>
    <col min="8495" max="8495" width="3.6640625" style="348" customWidth="1"/>
    <col min="8496" max="8496" width="0.77734375" style="348" customWidth="1"/>
    <col min="8497" max="8497" width="3.33203125" style="348" customWidth="1"/>
    <col min="8498" max="8498" width="3.6640625" style="348" customWidth="1"/>
    <col min="8499" max="8499" width="3" style="348" customWidth="1"/>
    <col min="8500" max="8500" width="3.6640625" style="348" customWidth="1"/>
    <col min="8501" max="8501" width="3.109375" style="348" customWidth="1"/>
    <col min="8502" max="8502" width="1.88671875" style="348" customWidth="1"/>
    <col min="8503" max="8504" width="2.21875" style="348" customWidth="1"/>
    <col min="8505" max="8505" width="7.21875" style="348" customWidth="1"/>
    <col min="8506" max="8740" width="8.88671875" style="348"/>
    <col min="8741" max="8741" width="2.44140625" style="348" customWidth="1"/>
    <col min="8742" max="8742" width="2.33203125" style="348" customWidth="1"/>
    <col min="8743" max="8743" width="1.109375" style="348" customWidth="1"/>
    <col min="8744" max="8744" width="22.6640625" style="348" customWidth="1"/>
    <col min="8745" max="8745" width="1.21875" style="348" customWidth="1"/>
    <col min="8746" max="8747" width="11.77734375" style="348" customWidth="1"/>
    <col min="8748" max="8748" width="1.77734375" style="348" customWidth="1"/>
    <col min="8749" max="8749" width="6.88671875" style="348" customWidth="1"/>
    <col min="8750" max="8750" width="4.44140625" style="348" customWidth="1"/>
    <col min="8751" max="8751" width="3.6640625" style="348" customWidth="1"/>
    <col min="8752" max="8752" width="0.77734375" style="348" customWidth="1"/>
    <col min="8753" max="8753" width="3.33203125" style="348" customWidth="1"/>
    <col min="8754" max="8754" width="3.6640625" style="348" customWidth="1"/>
    <col min="8755" max="8755" width="3" style="348" customWidth="1"/>
    <col min="8756" max="8756" width="3.6640625" style="348" customWidth="1"/>
    <col min="8757" max="8757" width="3.109375" style="348" customWidth="1"/>
    <col min="8758" max="8758" width="1.88671875" style="348" customWidth="1"/>
    <col min="8759" max="8760" width="2.21875" style="348" customWidth="1"/>
    <col min="8761" max="8761" width="7.21875" style="348" customWidth="1"/>
    <col min="8762" max="8996" width="8.88671875" style="348"/>
    <col min="8997" max="8997" width="2.44140625" style="348" customWidth="1"/>
    <col min="8998" max="8998" width="2.33203125" style="348" customWidth="1"/>
    <col min="8999" max="8999" width="1.109375" style="348" customWidth="1"/>
    <col min="9000" max="9000" width="22.6640625" style="348" customWidth="1"/>
    <col min="9001" max="9001" width="1.21875" style="348" customWidth="1"/>
    <col min="9002" max="9003" width="11.77734375" style="348" customWidth="1"/>
    <col min="9004" max="9004" width="1.77734375" style="348" customWidth="1"/>
    <col min="9005" max="9005" width="6.88671875" style="348" customWidth="1"/>
    <col min="9006" max="9006" width="4.44140625" style="348" customWidth="1"/>
    <col min="9007" max="9007" width="3.6640625" style="348" customWidth="1"/>
    <col min="9008" max="9008" width="0.77734375" style="348" customWidth="1"/>
    <col min="9009" max="9009" width="3.33203125" style="348" customWidth="1"/>
    <col min="9010" max="9010" width="3.6640625" style="348" customWidth="1"/>
    <col min="9011" max="9011" width="3" style="348" customWidth="1"/>
    <col min="9012" max="9012" width="3.6640625" style="348" customWidth="1"/>
    <col min="9013" max="9013" width="3.109375" style="348" customWidth="1"/>
    <col min="9014" max="9014" width="1.88671875" style="348" customWidth="1"/>
    <col min="9015" max="9016" width="2.21875" style="348" customWidth="1"/>
    <col min="9017" max="9017" width="7.21875" style="348" customWidth="1"/>
    <col min="9018" max="9252" width="8.88671875" style="348"/>
    <col min="9253" max="9253" width="2.44140625" style="348" customWidth="1"/>
    <col min="9254" max="9254" width="2.33203125" style="348" customWidth="1"/>
    <col min="9255" max="9255" width="1.109375" style="348" customWidth="1"/>
    <col min="9256" max="9256" width="22.6640625" style="348" customWidth="1"/>
    <col min="9257" max="9257" width="1.21875" style="348" customWidth="1"/>
    <col min="9258" max="9259" width="11.77734375" style="348" customWidth="1"/>
    <col min="9260" max="9260" width="1.77734375" style="348" customWidth="1"/>
    <col min="9261" max="9261" width="6.88671875" style="348" customWidth="1"/>
    <col min="9262" max="9262" width="4.44140625" style="348" customWidth="1"/>
    <col min="9263" max="9263" width="3.6640625" style="348" customWidth="1"/>
    <col min="9264" max="9264" width="0.77734375" style="348" customWidth="1"/>
    <col min="9265" max="9265" width="3.33203125" style="348" customWidth="1"/>
    <col min="9266" max="9266" width="3.6640625" style="348" customWidth="1"/>
    <col min="9267" max="9267" width="3" style="348" customWidth="1"/>
    <col min="9268" max="9268" width="3.6640625" style="348" customWidth="1"/>
    <col min="9269" max="9269" width="3.109375" style="348" customWidth="1"/>
    <col min="9270" max="9270" width="1.88671875" style="348" customWidth="1"/>
    <col min="9271" max="9272" width="2.21875" style="348" customWidth="1"/>
    <col min="9273" max="9273" width="7.21875" style="348" customWidth="1"/>
    <col min="9274" max="9508" width="8.88671875" style="348"/>
    <col min="9509" max="9509" width="2.44140625" style="348" customWidth="1"/>
    <col min="9510" max="9510" width="2.33203125" style="348" customWidth="1"/>
    <col min="9511" max="9511" width="1.109375" style="348" customWidth="1"/>
    <col min="9512" max="9512" width="22.6640625" style="348" customWidth="1"/>
    <col min="9513" max="9513" width="1.21875" style="348" customWidth="1"/>
    <col min="9514" max="9515" width="11.77734375" style="348" customWidth="1"/>
    <col min="9516" max="9516" width="1.77734375" style="348" customWidth="1"/>
    <col min="9517" max="9517" width="6.88671875" style="348" customWidth="1"/>
    <col min="9518" max="9518" width="4.44140625" style="348" customWidth="1"/>
    <col min="9519" max="9519" width="3.6640625" style="348" customWidth="1"/>
    <col min="9520" max="9520" width="0.77734375" style="348" customWidth="1"/>
    <col min="9521" max="9521" width="3.33203125" style="348" customWidth="1"/>
    <col min="9522" max="9522" width="3.6640625" style="348" customWidth="1"/>
    <col min="9523" max="9523" width="3" style="348" customWidth="1"/>
    <col min="9524" max="9524" width="3.6640625" style="348" customWidth="1"/>
    <col min="9525" max="9525" width="3.109375" style="348" customWidth="1"/>
    <col min="9526" max="9526" width="1.88671875" style="348" customWidth="1"/>
    <col min="9527" max="9528" width="2.21875" style="348" customWidth="1"/>
    <col min="9529" max="9529" width="7.21875" style="348" customWidth="1"/>
    <col min="9530" max="9764" width="8.88671875" style="348"/>
    <col min="9765" max="9765" width="2.44140625" style="348" customWidth="1"/>
    <col min="9766" max="9766" width="2.33203125" style="348" customWidth="1"/>
    <col min="9767" max="9767" width="1.109375" style="348" customWidth="1"/>
    <col min="9768" max="9768" width="22.6640625" style="348" customWidth="1"/>
    <col min="9769" max="9769" width="1.21875" style="348" customWidth="1"/>
    <col min="9770" max="9771" width="11.77734375" style="348" customWidth="1"/>
    <col min="9772" max="9772" width="1.77734375" style="348" customWidth="1"/>
    <col min="9773" max="9773" width="6.88671875" style="348" customWidth="1"/>
    <col min="9774" max="9774" width="4.44140625" style="348" customWidth="1"/>
    <col min="9775" max="9775" width="3.6640625" style="348" customWidth="1"/>
    <col min="9776" max="9776" width="0.77734375" style="348" customWidth="1"/>
    <col min="9777" max="9777" width="3.33203125" style="348" customWidth="1"/>
    <col min="9778" max="9778" width="3.6640625" style="348" customWidth="1"/>
    <col min="9779" max="9779" width="3" style="348" customWidth="1"/>
    <col min="9780" max="9780" width="3.6640625" style="348" customWidth="1"/>
    <col min="9781" max="9781" width="3.109375" style="348" customWidth="1"/>
    <col min="9782" max="9782" width="1.88671875" style="348" customWidth="1"/>
    <col min="9783" max="9784" width="2.21875" style="348" customWidth="1"/>
    <col min="9785" max="9785" width="7.21875" style="348" customWidth="1"/>
    <col min="9786" max="10020" width="8.88671875" style="348"/>
    <col min="10021" max="10021" width="2.44140625" style="348" customWidth="1"/>
    <col min="10022" max="10022" width="2.33203125" style="348" customWidth="1"/>
    <col min="10023" max="10023" width="1.109375" style="348" customWidth="1"/>
    <col min="10024" max="10024" width="22.6640625" style="348" customWidth="1"/>
    <col min="10025" max="10025" width="1.21875" style="348" customWidth="1"/>
    <col min="10026" max="10027" width="11.77734375" style="348" customWidth="1"/>
    <col min="10028" max="10028" width="1.77734375" style="348" customWidth="1"/>
    <col min="10029" max="10029" width="6.88671875" style="348" customWidth="1"/>
    <col min="10030" max="10030" width="4.44140625" style="348" customWidth="1"/>
    <col min="10031" max="10031" width="3.6640625" style="348" customWidth="1"/>
    <col min="10032" max="10032" width="0.77734375" style="348" customWidth="1"/>
    <col min="10033" max="10033" width="3.33203125" style="348" customWidth="1"/>
    <col min="10034" max="10034" width="3.6640625" style="348" customWidth="1"/>
    <col min="10035" max="10035" width="3" style="348" customWidth="1"/>
    <col min="10036" max="10036" width="3.6640625" style="348" customWidth="1"/>
    <col min="10037" max="10037" width="3.109375" style="348" customWidth="1"/>
    <col min="10038" max="10038" width="1.88671875" style="348" customWidth="1"/>
    <col min="10039" max="10040" width="2.21875" style="348" customWidth="1"/>
    <col min="10041" max="10041" width="7.21875" style="348" customWidth="1"/>
    <col min="10042" max="10276" width="8.88671875" style="348"/>
    <col min="10277" max="10277" width="2.44140625" style="348" customWidth="1"/>
    <col min="10278" max="10278" width="2.33203125" style="348" customWidth="1"/>
    <col min="10279" max="10279" width="1.109375" style="348" customWidth="1"/>
    <col min="10280" max="10280" width="22.6640625" style="348" customWidth="1"/>
    <col min="10281" max="10281" width="1.21875" style="348" customWidth="1"/>
    <col min="10282" max="10283" width="11.77734375" style="348" customWidth="1"/>
    <col min="10284" max="10284" width="1.77734375" style="348" customWidth="1"/>
    <col min="10285" max="10285" width="6.88671875" style="348" customWidth="1"/>
    <col min="10286" max="10286" width="4.44140625" style="348" customWidth="1"/>
    <col min="10287" max="10287" width="3.6640625" style="348" customWidth="1"/>
    <col min="10288" max="10288" width="0.77734375" style="348" customWidth="1"/>
    <col min="10289" max="10289" width="3.33203125" style="348" customWidth="1"/>
    <col min="10290" max="10290" width="3.6640625" style="348" customWidth="1"/>
    <col min="10291" max="10291" width="3" style="348" customWidth="1"/>
    <col min="10292" max="10292" width="3.6640625" style="348" customWidth="1"/>
    <col min="10293" max="10293" width="3.109375" style="348" customWidth="1"/>
    <col min="10294" max="10294" width="1.88671875" style="348" customWidth="1"/>
    <col min="10295" max="10296" width="2.21875" style="348" customWidth="1"/>
    <col min="10297" max="10297" width="7.21875" style="348" customWidth="1"/>
    <col min="10298" max="10532" width="8.88671875" style="348"/>
    <col min="10533" max="10533" width="2.44140625" style="348" customWidth="1"/>
    <col min="10534" max="10534" width="2.33203125" style="348" customWidth="1"/>
    <col min="10535" max="10535" width="1.109375" style="348" customWidth="1"/>
    <col min="10536" max="10536" width="22.6640625" style="348" customWidth="1"/>
    <col min="10537" max="10537" width="1.21875" style="348" customWidth="1"/>
    <col min="10538" max="10539" width="11.77734375" style="348" customWidth="1"/>
    <col min="10540" max="10540" width="1.77734375" style="348" customWidth="1"/>
    <col min="10541" max="10541" width="6.88671875" style="348" customWidth="1"/>
    <col min="10542" max="10542" width="4.44140625" style="348" customWidth="1"/>
    <col min="10543" max="10543" width="3.6640625" style="348" customWidth="1"/>
    <col min="10544" max="10544" width="0.77734375" style="348" customWidth="1"/>
    <col min="10545" max="10545" width="3.33203125" style="348" customWidth="1"/>
    <col min="10546" max="10546" width="3.6640625" style="348" customWidth="1"/>
    <col min="10547" max="10547" width="3" style="348" customWidth="1"/>
    <col min="10548" max="10548" width="3.6640625" style="348" customWidth="1"/>
    <col min="10549" max="10549" width="3.109375" style="348" customWidth="1"/>
    <col min="10550" max="10550" width="1.88671875" style="348" customWidth="1"/>
    <col min="10551" max="10552" width="2.21875" style="348" customWidth="1"/>
    <col min="10553" max="10553" width="7.21875" style="348" customWidth="1"/>
    <col min="10554" max="10788" width="8.88671875" style="348"/>
    <col min="10789" max="10789" width="2.44140625" style="348" customWidth="1"/>
    <col min="10790" max="10790" width="2.33203125" style="348" customWidth="1"/>
    <col min="10791" max="10791" width="1.109375" style="348" customWidth="1"/>
    <col min="10792" max="10792" width="22.6640625" style="348" customWidth="1"/>
    <col min="10793" max="10793" width="1.21875" style="348" customWidth="1"/>
    <col min="10794" max="10795" width="11.77734375" style="348" customWidth="1"/>
    <col min="10796" max="10796" width="1.77734375" style="348" customWidth="1"/>
    <col min="10797" max="10797" width="6.88671875" style="348" customWidth="1"/>
    <col min="10798" max="10798" width="4.44140625" style="348" customWidth="1"/>
    <col min="10799" max="10799" width="3.6640625" style="348" customWidth="1"/>
    <col min="10800" max="10800" width="0.77734375" style="348" customWidth="1"/>
    <col min="10801" max="10801" width="3.33203125" style="348" customWidth="1"/>
    <col min="10802" max="10802" width="3.6640625" style="348" customWidth="1"/>
    <col min="10803" max="10803" width="3" style="348" customWidth="1"/>
    <col min="10804" max="10804" width="3.6640625" style="348" customWidth="1"/>
    <col min="10805" max="10805" width="3.109375" style="348" customWidth="1"/>
    <col min="10806" max="10806" width="1.88671875" style="348" customWidth="1"/>
    <col min="10807" max="10808" width="2.21875" style="348" customWidth="1"/>
    <col min="10809" max="10809" width="7.21875" style="348" customWidth="1"/>
    <col min="10810" max="11044" width="8.88671875" style="348"/>
    <col min="11045" max="11045" width="2.44140625" style="348" customWidth="1"/>
    <col min="11046" max="11046" width="2.33203125" style="348" customWidth="1"/>
    <col min="11047" max="11047" width="1.109375" style="348" customWidth="1"/>
    <col min="11048" max="11048" width="22.6640625" style="348" customWidth="1"/>
    <col min="11049" max="11049" width="1.21875" style="348" customWidth="1"/>
    <col min="11050" max="11051" width="11.77734375" style="348" customWidth="1"/>
    <col min="11052" max="11052" width="1.77734375" style="348" customWidth="1"/>
    <col min="11053" max="11053" width="6.88671875" style="348" customWidth="1"/>
    <col min="11054" max="11054" width="4.44140625" style="348" customWidth="1"/>
    <col min="11055" max="11055" width="3.6640625" style="348" customWidth="1"/>
    <col min="11056" max="11056" width="0.77734375" style="348" customWidth="1"/>
    <col min="11057" max="11057" width="3.33203125" style="348" customWidth="1"/>
    <col min="11058" max="11058" width="3.6640625" style="348" customWidth="1"/>
    <col min="11059" max="11059" width="3" style="348" customWidth="1"/>
    <col min="11060" max="11060" width="3.6640625" style="348" customWidth="1"/>
    <col min="11061" max="11061" width="3.109375" style="348" customWidth="1"/>
    <col min="11062" max="11062" width="1.88671875" style="348" customWidth="1"/>
    <col min="11063" max="11064" width="2.21875" style="348" customWidth="1"/>
    <col min="11065" max="11065" width="7.21875" style="348" customWidth="1"/>
    <col min="11066" max="11300" width="8.88671875" style="348"/>
    <col min="11301" max="11301" width="2.44140625" style="348" customWidth="1"/>
    <col min="11302" max="11302" width="2.33203125" style="348" customWidth="1"/>
    <col min="11303" max="11303" width="1.109375" style="348" customWidth="1"/>
    <col min="11304" max="11304" width="22.6640625" style="348" customWidth="1"/>
    <col min="11305" max="11305" width="1.21875" style="348" customWidth="1"/>
    <col min="11306" max="11307" width="11.77734375" style="348" customWidth="1"/>
    <col min="11308" max="11308" width="1.77734375" style="348" customWidth="1"/>
    <col min="11309" max="11309" width="6.88671875" style="348" customWidth="1"/>
    <col min="11310" max="11310" width="4.44140625" style="348" customWidth="1"/>
    <col min="11311" max="11311" width="3.6640625" style="348" customWidth="1"/>
    <col min="11312" max="11312" width="0.77734375" style="348" customWidth="1"/>
    <col min="11313" max="11313" width="3.33203125" style="348" customWidth="1"/>
    <col min="11314" max="11314" width="3.6640625" style="348" customWidth="1"/>
    <col min="11315" max="11315" width="3" style="348" customWidth="1"/>
    <col min="11316" max="11316" width="3.6640625" style="348" customWidth="1"/>
    <col min="11317" max="11317" width="3.109375" style="348" customWidth="1"/>
    <col min="11318" max="11318" width="1.88671875" style="348" customWidth="1"/>
    <col min="11319" max="11320" width="2.21875" style="348" customWidth="1"/>
    <col min="11321" max="11321" width="7.21875" style="348" customWidth="1"/>
    <col min="11322" max="11556" width="8.88671875" style="348"/>
    <col min="11557" max="11557" width="2.44140625" style="348" customWidth="1"/>
    <col min="11558" max="11558" width="2.33203125" style="348" customWidth="1"/>
    <col min="11559" max="11559" width="1.109375" style="348" customWidth="1"/>
    <col min="11560" max="11560" width="22.6640625" style="348" customWidth="1"/>
    <col min="11561" max="11561" width="1.21875" style="348" customWidth="1"/>
    <col min="11562" max="11563" width="11.77734375" style="348" customWidth="1"/>
    <col min="11564" max="11564" width="1.77734375" style="348" customWidth="1"/>
    <col min="11565" max="11565" width="6.88671875" style="348" customWidth="1"/>
    <col min="11566" max="11566" width="4.44140625" style="348" customWidth="1"/>
    <col min="11567" max="11567" width="3.6640625" style="348" customWidth="1"/>
    <col min="11568" max="11568" width="0.77734375" style="348" customWidth="1"/>
    <col min="11569" max="11569" width="3.33203125" style="348" customWidth="1"/>
    <col min="11570" max="11570" width="3.6640625" style="348" customWidth="1"/>
    <col min="11571" max="11571" width="3" style="348" customWidth="1"/>
    <col min="11572" max="11572" width="3.6640625" style="348" customWidth="1"/>
    <col min="11573" max="11573" width="3.109375" style="348" customWidth="1"/>
    <col min="11574" max="11574" width="1.88671875" style="348" customWidth="1"/>
    <col min="11575" max="11576" width="2.21875" style="348" customWidth="1"/>
    <col min="11577" max="11577" width="7.21875" style="348" customWidth="1"/>
    <col min="11578" max="11812" width="8.88671875" style="348"/>
    <col min="11813" max="11813" width="2.44140625" style="348" customWidth="1"/>
    <col min="11814" max="11814" width="2.33203125" style="348" customWidth="1"/>
    <col min="11815" max="11815" width="1.109375" style="348" customWidth="1"/>
    <col min="11816" max="11816" width="22.6640625" style="348" customWidth="1"/>
    <col min="11817" max="11817" width="1.21875" style="348" customWidth="1"/>
    <col min="11818" max="11819" width="11.77734375" style="348" customWidth="1"/>
    <col min="11820" max="11820" width="1.77734375" style="348" customWidth="1"/>
    <col min="11821" max="11821" width="6.88671875" style="348" customWidth="1"/>
    <col min="11822" max="11822" width="4.44140625" style="348" customWidth="1"/>
    <col min="11823" max="11823" width="3.6640625" style="348" customWidth="1"/>
    <col min="11824" max="11824" width="0.77734375" style="348" customWidth="1"/>
    <col min="11825" max="11825" width="3.33203125" style="348" customWidth="1"/>
    <col min="11826" max="11826" width="3.6640625" style="348" customWidth="1"/>
    <col min="11827" max="11827" width="3" style="348" customWidth="1"/>
    <col min="11828" max="11828" width="3.6640625" style="348" customWidth="1"/>
    <col min="11829" max="11829" width="3.109375" style="348" customWidth="1"/>
    <col min="11830" max="11830" width="1.88671875" style="348" customWidth="1"/>
    <col min="11831" max="11832" width="2.21875" style="348" customWidth="1"/>
    <col min="11833" max="11833" width="7.21875" style="348" customWidth="1"/>
    <col min="11834" max="12068" width="8.88671875" style="348"/>
    <col min="12069" max="12069" width="2.44140625" style="348" customWidth="1"/>
    <col min="12070" max="12070" width="2.33203125" style="348" customWidth="1"/>
    <col min="12071" max="12071" width="1.109375" style="348" customWidth="1"/>
    <col min="12072" max="12072" width="22.6640625" style="348" customWidth="1"/>
    <col min="12073" max="12073" width="1.21875" style="348" customWidth="1"/>
    <col min="12074" max="12075" width="11.77734375" style="348" customWidth="1"/>
    <col min="12076" max="12076" width="1.77734375" style="348" customWidth="1"/>
    <col min="12077" max="12077" width="6.88671875" style="348" customWidth="1"/>
    <col min="12078" max="12078" width="4.44140625" style="348" customWidth="1"/>
    <col min="12079" max="12079" width="3.6640625" style="348" customWidth="1"/>
    <col min="12080" max="12080" width="0.77734375" style="348" customWidth="1"/>
    <col min="12081" max="12081" width="3.33203125" style="348" customWidth="1"/>
    <col min="12082" max="12082" width="3.6640625" style="348" customWidth="1"/>
    <col min="12083" max="12083" width="3" style="348" customWidth="1"/>
    <col min="12084" max="12084" width="3.6640625" style="348" customWidth="1"/>
    <col min="12085" max="12085" width="3.109375" style="348" customWidth="1"/>
    <col min="12086" max="12086" width="1.88671875" style="348" customWidth="1"/>
    <col min="12087" max="12088" width="2.21875" style="348" customWidth="1"/>
    <col min="12089" max="12089" width="7.21875" style="348" customWidth="1"/>
    <col min="12090" max="12324" width="8.88671875" style="348"/>
    <col min="12325" max="12325" width="2.44140625" style="348" customWidth="1"/>
    <col min="12326" max="12326" width="2.33203125" style="348" customWidth="1"/>
    <col min="12327" max="12327" width="1.109375" style="348" customWidth="1"/>
    <col min="12328" max="12328" width="22.6640625" style="348" customWidth="1"/>
    <col min="12329" max="12329" width="1.21875" style="348" customWidth="1"/>
    <col min="12330" max="12331" width="11.77734375" style="348" customWidth="1"/>
    <col min="12332" max="12332" width="1.77734375" style="348" customWidth="1"/>
    <col min="12333" max="12333" width="6.88671875" style="348" customWidth="1"/>
    <col min="12334" max="12334" width="4.44140625" style="348" customWidth="1"/>
    <col min="12335" max="12335" width="3.6640625" style="348" customWidth="1"/>
    <col min="12336" max="12336" width="0.77734375" style="348" customWidth="1"/>
    <col min="12337" max="12337" width="3.33203125" style="348" customWidth="1"/>
    <col min="12338" max="12338" width="3.6640625" style="348" customWidth="1"/>
    <col min="12339" max="12339" width="3" style="348" customWidth="1"/>
    <col min="12340" max="12340" width="3.6640625" style="348" customWidth="1"/>
    <col min="12341" max="12341" width="3.109375" style="348" customWidth="1"/>
    <col min="12342" max="12342" width="1.88671875" style="348" customWidth="1"/>
    <col min="12343" max="12344" width="2.21875" style="348" customWidth="1"/>
    <col min="12345" max="12345" width="7.21875" style="348" customWidth="1"/>
    <col min="12346" max="12580" width="8.88671875" style="348"/>
    <col min="12581" max="12581" width="2.44140625" style="348" customWidth="1"/>
    <col min="12582" max="12582" width="2.33203125" style="348" customWidth="1"/>
    <col min="12583" max="12583" width="1.109375" style="348" customWidth="1"/>
    <col min="12584" max="12584" width="22.6640625" style="348" customWidth="1"/>
    <col min="12585" max="12585" width="1.21875" style="348" customWidth="1"/>
    <col min="12586" max="12587" width="11.77734375" style="348" customWidth="1"/>
    <col min="12588" max="12588" width="1.77734375" style="348" customWidth="1"/>
    <col min="12589" max="12589" width="6.88671875" style="348" customWidth="1"/>
    <col min="12590" max="12590" width="4.44140625" style="348" customWidth="1"/>
    <col min="12591" max="12591" width="3.6640625" style="348" customWidth="1"/>
    <col min="12592" max="12592" width="0.77734375" style="348" customWidth="1"/>
    <col min="12593" max="12593" width="3.33203125" style="348" customWidth="1"/>
    <col min="12594" max="12594" width="3.6640625" style="348" customWidth="1"/>
    <col min="12595" max="12595" width="3" style="348" customWidth="1"/>
    <col min="12596" max="12596" width="3.6640625" style="348" customWidth="1"/>
    <col min="12597" max="12597" width="3.109375" style="348" customWidth="1"/>
    <col min="12598" max="12598" width="1.88671875" style="348" customWidth="1"/>
    <col min="12599" max="12600" width="2.21875" style="348" customWidth="1"/>
    <col min="12601" max="12601" width="7.21875" style="348" customWidth="1"/>
    <col min="12602" max="12836" width="8.88671875" style="348"/>
    <col min="12837" max="12837" width="2.44140625" style="348" customWidth="1"/>
    <col min="12838" max="12838" width="2.33203125" style="348" customWidth="1"/>
    <col min="12839" max="12839" width="1.109375" style="348" customWidth="1"/>
    <col min="12840" max="12840" width="22.6640625" style="348" customWidth="1"/>
    <col min="12841" max="12841" width="1.21875" style="348" customWidth="1"/>
    <col min="12842" max="12843" width="11.77734375" style="348" customWidth="1"/>
    <col min="12844" max="12844" width="1.77734375" style="348" customWidth="1"/>
    <col min="12845" max="12845" width="6.88671875" style="348" customWidth="1"/>
    <col min="12846" max="12846" width="4.44140625" style="348" customWidth="1"/>
    <col min="12847" max="12847" width="3.6640625" style="348" customWidth="1"/>
    <col min="12848" max="12848" width="0.77734375" style="348" customWidth="1"/>
    <col min="12849" max="12849" width="3.33203125" style="348" customWidth="1"/>
    <col min="12850" max="12850" width="3.6640625" style="348" customWidth="1"/>
    <col min="12851" max="12851" width="3" style="348" customWidth="1"/>
    <col min="12852" max="12852" width="3.6640625" style="348" customWidth="1"/>
    <col min="12853" max="12853" width="3.109375" style="348" customWidth="1"/>
    <col min="12854" max="12854" width="1.88671875" style="348" customWidth="1"/>
    <col min="12855" max="12856" width="2.21875" style="348" customWidth="1"/>
    <col min="12857" max="12857" width="7.21875" style="348" customWidth="1"/>
    <col min="12858" max="13092" width="8.88671875" style="348"/>
    <col min="13093" max="13093" width="2.44140625" style="348" customWidth="1"/>
    <col min="13094" max="13094" width="2.33203125" style="348" customWidth="1"/>
    <col min="13095" max="13095" width="1.109375" style="348" customWidth="1"/>
    <col min="13096" max="13096" width="22.6640625" style="348" customWidth="1"/>
    <col min="13097" max="13097" width="1.21875" style="348" customWidth="1"/>
    <col min="13098" max="13099" width="11.77734375" style="348" customWidth="1"/>
    <col min="13100" max="13100" width="1.77734375" style="348" customWidth="1"/>
    <col min="13101" max="13101" width="6.88671875" style="348" customWidth="1"/>
    <col min="13102" max="13102" width="4.44140625" style="348" customWidth="1"/>
    <col min="13103" max="13103" width="3.6640625" style="348" customWidth="1"/>
    <col min="13104" max="13104" width="0.77734375" style="348" customWidth="1"/>
    <col min="13105" max="13105" width="3.33203125" style="348" customWidth="1"/>
    <col min="13106" max="13106" width="3.6640625" style="348" customWidth="1"/>
    <col min="13107" max="13107" width="3" style="348" customWidth="1"/>
    <col min="13108" max="13108" width="3.6640625" style="348" customWidth="1"/>
    <col min="13109" max="13109" width="3.109375" style="348" customWidth="1"/>
    <col min="13110" max="13110" width="1.88671875" style="348" customWidth="1"/>
    <col min="13111" max="13112" width="2.21875" style="348" customWidth="1"/>
    <col min="13113" max="13113" width="7.21875" style="348" customWidth="1"/>
    <col min="13114" max="13348" width="8.88671875" style="348"/>
    <col min="13349" max="13349" width="2.44140625" style="348" customWidth="1"/>
    <col min="13350" max="13350" width="2.33203125" style="348" customWidth="1"/>
    <col min="13351" max="13351" width="1.109375" style="348" customWidth="1"/>
    <col min="13352" max="13352" width="22.6640625" style="348" customWidth="1"/>
    <col min="13353" max="13353" width="1.21875" style="348" customWidth="1"/>
    <col min="13354" max="13355" width="11.77734375" style="348" customWidth="1"/>
    <col min="13356" max="13356" width="1.77734375" style="348" customWidth="1"/>
    <col min="13357" max="13357" width="6.88671875" style="348" customWidth="1"/>
    <col min="13358" max="13358" width="4.44140625" style="348" customWidth="1"/>
    <col min="13359" max="13359" width="3.6640625" style="348" customWidth="1"/>
    <col min="13360" max="13360" width="0.77734375" style="348" customWidth="1"/>
    <col min="13361" max="13361" width="3.33203125" style="348" customWidth="1"/>
    <col min="13362" max="13362" width="3.6640625" style="348" customWidth="1"/>
    <col min="13363" max="13363" width="3" style="348" customWidth="1"/>
    <col min="13364" max="13364" width="3.6640625" style="348" customWidth="1"/>
    <col min="13365" max="13365" width="3.109375" style="348" customWidth="1"/>
    <col min="13366" max="13366" width="1.88671875" style="348" customWidth="1"/>
    <col min="13367" max="13368" width="2.21875" style="348" customWidth="1"/>
    <col min="13369" max="13369" width="7.21875" style="348" customWidth="1"/>
    <col min="13370" max="13604" width="8.88671875" style="348"/>
    <col min="13605" max="13605" width="2.44140625" style="348" customWidth="1"/>
    <col min="13606" max="13606" width="2.33203125" style="348" customWidth="1"/>
    <col min="13607" max="13607" width="1.109375" style="348" customWidth="1"/>
    <col min="13608" max="13608" width="22.6640625" style="348" customWidth="1"/>
    <col min="13609" max="13609" width="1.21875" style="348" customWidth="1"/>
    <col min="13610" max="13611" width="11.77734375" style="348" customWidth="1"/>
    <col min="13612" max="13612" width="1.77734375" style="348" customWidth="1"/>
    <col min="13613" max="13613" width="6.88671875" style="348" customWidth="1"/>
    <col min="13614" max="13614" width="4.44140625" style="348" customWidth="1"/>
    <col min="13615" max="13615" width="3.6640625" style="348" customWidth="1"/>
    <col min="13616" max="13616" width="0.77734375" style="348" customWidth="1"/>
    <col min="13617" max="13617" width="3.33203125" style="348" customWidth="1"/>
    <col min="13618" max="13618" width="3.6640625" style="348" customWidth="1"/>
    <col min="13619" max="13619" width="3" style="348" customWidth="1"/>
    <col min="13620" max="13620" width="3.6640625" style="348" customWidth="1"/>
    <col min="13621" max="13621" width="3.109375" style="348" customWidth="1"/>
    <col min="13622" max="13622" width="1.88671875" style="348" customWidth="1"/>
    <col min="13623" max="13624" width="2.21875" style="348" customWidth="1"/>
    <col min="13625" max="13625" width="7.21875" style="348" customWidth="1"/>
    <col min="13626" max="13860" width="8.88671875" style="348"/>
    <col min="13861" max="13861" width="2.44140625" style="348" customWidth="1"/>
    <col min="13862" max="13862" width="2.33203125" style="348" customWidth="1"/>
    <col min="13863" max="13863" width="1.109375" style="348" customWidth="1"/>
    <col min="13864" max="13864" width="22.6640625" style="348" customWidth="1"/>
    <col min="13865" max="13865" width="1.21875" style="348" customWidth="1"/>
    <col min="13866" max="13867" width="11.77734375" style="348" customWidth="1"/>
    <col min="13868" max="13868" width="1.77734375" style="348" customWidth="1"/>
    <col min="13869" max="13869" width="6.88671875" style="348" customWidth="1"/>
    <col min="13870" max="13870" width="4.44140625" style="348" customWidth="1"/>
    <col min="13871" max="13871" width="3.6640625" style="348" customWidth="1"/>
    <col min="13872" max="13872" width="0.77734375" style="348" customWidth="1"/>
    <col min="13873" max="13873" width="3.33203125" style="348" customWidth="1"/>
    <col min="13874" max="13874" width="3.6640625" style="348" customWidth="1"/>
    <col min="13875" max="13875" width="3" style="348" customWidth="1"/>
    <col min="13876" max="13876" width="3.6640625" style="348" customWidth="1"/>
    <col min="13877" max="13877" width="3.109375" style="348" customWidth="1"/>
    <col min="13878" max="13878" width="1.88671875" style="348" customWidth="1"/>
    <col min="13879" max="13880" width="2.21875" style="348" customWidth="1"/>
    <col min="13881" max="13881" width="7.21875" style="348" customWidth="1"/>
    <col min="13882" max="14116" width="8.88671875" style="348"/>
    <col min="14117" max="14117" width="2.44140625" style="348" customWidth="1"/>
    <col min="14118" max="14118" width="2.33203125" style="348" customWidth="1"/>
    <col min="14119" max="14119" width="1.109375" style="348" customWidth="1"/>
    <col min="14120" max="14120" width="22.6640625" style="348" customWidth="1"/>
    <col min="14121" max="14121" width="1.21875" style="348" customWidth="1"/>
    <col min="14122" max="14123" width="11.77734375" style="348" customWidth="1"/>
    <col min="14124" max="14124" width="1.77734375" style="348" customWidth="1"/>
    <col min="14125" max="14125" width="6.88671875" style="348" customWidth="1"/>
    <col min="14126" max="14126" width="4.44140625" style="348" customWidth="1"/>
    <col min="14127" max="14127" width="3.6640625" style="348" customWidth="1"/>
    <col min="14128" max="14128" width="0.77734375" style="348" customWidth="1"/>
    <col min="14129" max="14129" width="3.33203125" style="348" customWidth="1"/>
    <col min="14130" max="14130" width="3.6640625" style="348" customWidth="1"/>
    <col min="14131" max="14131" width="3" style="348" customWidth="1"/>
    <col min="14132" max="14132" width="3.6640625" style="348" customWidth="1"/>
    <col min="14133" max="14133" width="3.109375" style="348" customWidth="1"/>
    <col min="14134" max="14134" width="1.88671875" style="348" customWidth="1"/>
    <col min="14135" max="14136" width="2.21875" style="348" customWidth="1"/>
    <col min="14137" max="14137" width="7.21875" style="348" customWidth="1"/>
    <col min="14138" max="14372" width="8.88671875" style="348"/>
    <col min="14373" max="14373" width="2.44140625" style="348" customWidth="1"/>
    <col min="14374" max="14374" width="2.33203125" style="348" customWidth="1"/>
    <col min="14375" max="14375" width="1.109375" style="348" customWidth="1"/>
    <col min="14376" max="14376" width="22.6640625" style="348" customWidth="1"/>
    <col min="14377" max="14377" width="1.21875" style="348" customWidth="1"/>
    <col min="14378" max="14379" width="11.77734375" style="348" customWidth="1"/>
    <col min="14380" max="14380" width="1.77734375" style="348" customWidth="1"/>
    <col min="14381" max="14381" width="6.88671875" style="348" customWidth="1"/>
    <col min="14382" max="14382" width="4.44140625" style="348" customWidth="1"/>
    <col min="14383" max="14383" width="3.6640625" style="348" customWidth="1"/>
    <col min="14384" max="14384" width="0.77734375" style="348" customWidth="1"/>
    <col min="14385" max="14385" width="3.33203125" style="348" customWidth="1"/>
    <col min="14386" max="14386" width="3.6640625" style="348" customWidth="1"/>
    <col min="14387" max="14387" width="3" style="348" customWidth="1"/>
    <col min="14388" max="14388" width="3.6640625" style="348" customWidth="1"/>
    <col min="14389" max="14389" width="3.109375" style="348" customWidth="1"/>
    <col min="14390" max="14390" width="1.88671875" style="348" customWidth="1"/>
    <col min="14391" max="14392" width="2.21875" style="348" customWidth="1"/>
    <col min="14393" max="14393" width="7.21875" style="348" customWidth="1"/>
    <col min="14394" max="14628" width="8.88671875" style="348"/>
    <col min="14629" max="14629" width="2.44140625" style="348" customWidth="1"/>
    <col min="14630" max="14630" width="2.33203125" style="348" customWidth="1"/>
    <col min="14631" max="14631" width="1.109375" style="348" customWidth="1"/>
    <col min="14632" max="14632" width="22.6640625" style="348" customWidth="1"/>
    <col min="14633" max="14633" width="1.21875" style="348" customWidth="1"/>
    <col min="14634" max="14635" width="11.77734375" style="348" customWidth="1"/>
    <col min="14636" max="14636" width="1.77734375" style="348" customWidth="1"/>
    <col min="14637" max="14637" width="6.88671875" style="348" customWidth="1"/>
    <col min="14638" max="14638" width="4.44140625" style="348" customWidth="1"/>
    <col min="14639" max="14639" width="3.6640625" style="348" customWidth="1"/>
    <col min="14640" max="14640" width="0.77734375" style="348" customWidth="1"/>
    <col min="14641" max="14641" width="3.33203125" style="348" customWidth="1"/>
    <col min="14642" max="14642" width="3.6640625" style="348" customWidth="1"/>
    <col min="14643" max="14643" width="3" style="348" customWidth="1"/>
    <col min="14644" max="14644" width="3.6640625" style="348" customWidth="1"/>
    <col min="14645" max="14645" width="3.109375" style="348" customWidth="1"/>
    <col min="14646" max="14646" width="1.88671875" style="348" customWidth="1"/>
    <col min="14647" max="14648" width="2.21875" style="348" customWidth="1"/>
    <col min="14649" max="14649" width="7.21875" style="348" customWidth="1"/>
    <col min="14650" max="14884" width="8.88671875" style="348"/>
    <col min="14885" max="14885" width="2.44140625" style="348" customWidth="1"/>
    <col min="14886" max="14886" width="2.33203125" style="348" customWidth="1"/>
    <col min="14887" max="14887" width="1.109375" style="348" customWidth="1"/>
    <col min="14888" max="14888" width="22.6640625" style="348" customWidth="1"/>
    <col min="14889" max="14889" width="1.21875" style="348" customWidth="1"/>
    <col min="14890" max="14891" width="11.77734375" style="348" customWidth="1"/>
    <col min="14892" max="14892" width="1.77734375" style="348" customWidth="1"/>
    <col min="14893" max="14893" width="6.88671875" style="348" customWidth="1"/>
    <col min="14894" max="14894" width="4.44140625" style="348" customWidth="1"/>
    <col min="14895" max="14895" width="3.6640625" style="348" customWidth="1"/>
    <col min="14896" max="14896" width="0.77734375" style="348" customWidth="1"/>
    <col min="14897" max="14897" width="3.33203125" style="348" customWidth="1"/>
    <col min="14898" max="14898" width="3.6640625" style="348" customWidth="1"/>
    <col min="14899" max="14899" width="3" style="348" customWidth="1"/>
    <col min="14900" max="14900" width="3.6640625" style="348" customWidth="1"/>
    <col min="14901" max="14901" width="3.109375" style="348" customWidth="1"/>
    <col min="14902" max="14902" width="1.88671875" style="348" customWidth="1"/>
    <col min="14903" max="14904" width="2.21875" style="348" customWidth="1"/>
    <col min="14905" max="14905" width="7.21875" style="348" customWidth="1"/>
    <col min="14906" max="15140" width="8.88671875" style="348"/>
    <col min="15141" max="15141" width="2.44140625" style="348" customWidth="1"/>
    <col min="15142" max="15142" width="2.33203125" style="348" customWidth="1"/>
    <col min="15143" max="15143" width="1.109375" style="348" customWidth="1"/>
    <col min="15144" max="15144" width="22.6640625" style="348" customWidth="1"/>
    <col min="15145" max="15145" width="1.21875" style="348" customWidth="1"/>
    <col min="15146" max="15147" width="11.77734375" style="348" customWidth="1"/>
    <col min="15148" max="15148" width="1.77734375" style="348" customWidth="1"/>
    <col min="15149" max="15149" width="6.88671875" style="348" customWidth="1"/>
    <col min="15150" max="15150" width="4.44140625" style="348" customWidth="1"/>
    <col min="15151" max="15151" width="3.6640625" style="348" customWidth="1"/>
    <col min="15152" max="15152" width="0.77734375" style="348" customWidth="1"/>
    <col min="15153" max="15153" width="3.33203125" style="348" customWidth="1"/>
    <col min="15154" max="15154" width="3.6640625" style="348" customWidth="1"/>
    <col min="15155" max="15155" width="3" style="348" customWidth="1"/>
    <col min="15156" max="15156" width="3.6640625" style="348" customWidth="1"/>
    <col min="15157" max="15157" width="3.109375" style="348" customWidth="1"/>
    <col min="15158" max="15158" width="1.88671875" style="348" customWidth="1"/>
    <col min="15159" max="15160" width="2.21875" style="348" customWidth="1"/>
    <col min="15161" max="15161" width="7.21875" style="348" customWidth="1"/>
    <col min="15162" max="15396" width="8.88671875" style="348"/>
    <col min="15397" max="15397" width="2.44140625" style="348" customWidth="1"/>
    <col min="15398" max="15398" width="2.33203125" style="348" customWidth="1"/>
    <col min="15399" max="15399" width="1.109375" style="348" customWidth="1"/>
    <col min="15400" max="15400" width="22.6640625" style="348" customWidth="1"/>
    <col min="15401" max="15401" width="1.21875" style="348" customWidth="1"/>
    <col min="15402" max="15403" width="11.77734375" style="348" customWidth="1"/>
    <col min="15404" max="15404" width="1.77734375" style="348" customWidth="1"/>
    <col min="15405" max="15405" width="6.88671875" style="348" customWidth="1"/>
    <col min="15406" max="15406" width="4.44140625" style="348" customWidth="1"/>
    <col min="15407" max="15407" width="3.6640625" style="348" customWidth="1"/>
    <col min="15408" max="15408" width="0.77734375" style="348" customWidth="1"/>
    <col min="15409" max="15409" width="3.33203125" style="348" customWidth="1"/>
    <col min="15410" max="15410" width="3.6640625" style="348" customWidth="1"/>
    <col min="15411" max="15411" width="3" style="348" customWidth="1"/>
    <col min="15412" max="15412" width="3.6640625" style="348" customWidth="1"/>
    <col min="15413" max="15413" width="3.109375" style="348" customWidth="1"/>
    <col min="15414" max="15414" width="1.88671875" style="348" customWidth="1"/>
    <col min="15415" max="15416" width="2.21875" style="348" customWidth="1"/>
    <col min="15417" max="15417" width="7.21875" style="348" customWidth="1"/>
    <col min="15418" max="15652" width="8.88671875" style="348"/>
    <col min="15653" max="15653" width="2.44140625" style="348" customWidth="1"/>
    <col min="15654" max="15654" width="2.33203125" style="348" customWidth="1"/>
    <col min="15655" max="15655" width="1.109375" style="348" customWidth="1"/>
    <col min="15656" max="15656" width="22.6640625" style="348" customWidth="1"/>
    <col min="15657" max="15657" width="1.21875" style="348" customWidth="1"/>
    <col min="15658" max="15659" width="11.77734375" style="348" customWidth="1"/>
    <col min="15660" max="15660" width="1.77734375" style="348" customWidth="1"/>
    <col min="15661" max="15661" width="6.88671875" style="348" customWidth="1"/>
    <col min="15662" max="15662" width="4.44140625" style="348" customWidth="1"/>
    <col min="15663" max="15663" width="3.6640625" style="348" customWidth="1"/>
    <col min="15664" max="15664" width="0.77734375" style="348" customWidth="1"/>
    <col min="15665" max="15665" width="3.33203125" style="348" customWidth="1"/>
    <col min="15666" max="15666" width="3.6640625" style="348" customWidth="1"/>
    <col min="15667" max="15667" width="3" style="348" customWidth="1"/>
    <col min="15668" max="15668" width="3.6640625" style="348" customWidth="1"/>
    <col min="15669" max="15669" width="3.109375" style="348" customWidth="1"/>
    <col min="15670" max="15670" width="1.88671875" style="348" customWidth="1"/>
    <col min="15671" max="15672" width="2.21875" style="348" customWidth="1"/>
    <col min="15673" max="15673" width="7.21875" style="348" customWidth="1"/>
    <col min="15674" max="15908" width="8.88671875" style="348"/>
    <col min="15909" max="15909" width="2.44140625" style="348" customWidth="1"/>
    <col min="15910" max="15910" width="2.33203125" style="348" customWidth="1"/>
    <col min="15911" max="15911" width="1.109375" style="348" customWidth="1"/>
    <col min="15912" max="15912" width="22.6640625" style="348" customWidth="1"/>
    <col min="15913" max="15913" width="1.21875" style="348" customWidth="1"/>
    <col min="15914" max="15915" width="11.77734375" style="348" customWidth="1"/>
    <col min="15916" max="15916" width="1.77734375" style="348" customWidth="1"/>
    <col min="15917" max="15917" width="6.88671875" style="348" customWidth="1"/>
    <col min="15918" max="15918" width="4.44140625" style="348" customWidth="1"/>
    <col min="15919" max="15919" width="3.6640625" style="348" customWidth="1"/>
    <col min="15920" max="15920" width="0.77734375" style="348" customWidth="1"/>
    <col min="15921" max="15921" width="3.33203125" style="348" customWidth="1"/>
    <col min="15922" max="15922" width="3.6640625" style="348" customWidth="1"/>
    <col min="15923" max="15923" width="3" style="348" customWidth="1"/>
    <col min="15924" max="15924" width="3.6640625" style="348" customWidth="1"/>
    <col min="15925" max="15925" width="3.109375" style="348" customWidth="1"/>
    <col min="15926" max="15926" width="1.88671875" style="348" customWidth="1"/>
    <col min="15927" max="15928" width="2.21875" style="348" customWidth="1"/>
    <col min="15929" max="15929" width="7.21875" style="348" customWidth="1"/>
    <col min="15930" max="16164" width="8.88671875" style="348"/>
    <col min="16165" max="16165" width="2.44140625" style="348" customWidth="1"/>
    <col min="16166" max="16166" width="2.33203125" style="348" customWidth="1"/>
    <col min="16167" max="16167" width="1.109375" style="348" customWidth="1"/>
    <col min="16168" max="16168" width="22.6640625" style="348" customWidth="1"/>
    <col min="16169" max="16169" width="1.21875" style="348" customWidth="1"/>
    <col min="16170" max="16171" width="11.77734375" style="348" customWidth="1"/>
    <col min="16172" max="16172" width="1.77734375" style="348" customWidth="1"/>
    <col min="16173" max="16173" width="6.88671875" style="348" customWidth="1"/>
    <col min="16174" max="16174" width="4.44140625" style="348" customWidth="1"/>
    <col min="16175" max="16175" width="3.6640625" style="348" customWidth="1"/>
    <col min="16176" max="16176" width="0.77734375" style="348" customWidth="1"/>
    <col min="16177" max="16177" width="3.33203125" style="348" customWidth="1"/>
    <col min="16178" max="16178" width="3.6640625" style="348" customWidth="1"/>
    <col min="16179" max="16179" width="3" style="348" customWidth="1"/>
    <col min="16180" max="16180" width="3.6640625" style="348" customWidth="1"/>
    <col min="16181" max="16181" width="3.109375" style="348" customWidth="1"/>
    <col min="16182" max="16182" width="1.88671875" style="348" customWidth="1"/>
    <col min="16183" max="16184" width="2.21875" style="348" customWidth="1"/>
    <col min="16185" max="16185" width="7.21875" style="348" customWidth="1"/>
    <col min="16186" max="16384" width="8.88671875" style="348"/>
  </cols>
  <sheetData>
    <row r="1" spans="2:78" ht="20.25" customHeight="1">
      <c r="B1" s="346" t="s">
        <v>2714</v>
      </c>
      <c r="BB1" s="346" t="s">
        <v>2714</v>
      </c>
    </row>
    <row r="2" spans="2:78" ht="12" customHeight="1">
      <c r="U2" s="350"/>
      <c r="V2" s="350"/>
      <c r="Z2" s="350"/>
      <c r="AD2" s="978"/>
      <c r="BU2" s="350"/>
      <c r="BV2" s="350"/>
      <c r="BZ2" s="350"/>
    </row>
    <row r="3" spans="2:78">
      <c r="S3" s="395"/>
      <c r="T3" s="1871"/>
      <c r="U3" s="1872"/>
      <c r="V3" s="351" t="s">
        <v>2633</v>
      </c>
      <c r="W3" s="352"/>
      <c r="X3" s="351" t="s">
        <v>2634</v>
      </c>
      <c r="Y3" s="352"/>
      <c r="Z3" s="351" t="s">
        <v>2635</v>
      </c>
      <c r="BS3" s="395"/>
      <c r="BT3" s="1794" t="s">
        <v>3409</v>
      </c>
      <c r="BU3" s="1795"/>
      <c r="BV3" s="351" t="s">
        <v>2633</v>
      </c>
      <c r="BW3" s="977" t="s">
        <v>3406</v>
      </c>
      <c r="BX3" s="351" t="s">
        <v>2634</v>
      </c>
      <c r="BY3" s="977" t="s">
        <v>3406</v>
      </c>
      <c r="BZ3" s="351" t="s">
        <v>2635</v>
      </c>
    </row>
    <row r="4" spans="2:78" s="398" customFormat="1"/>
    <row r="5" spans="2:78" ht="13.5" customHeight="1">
      <c r="P5" s="348" t="s">
        <v>2660</v>
      </c>
      <c r="V5" s="353"/>
      <c r="W5" s="353"/>
      <c r="X5" s="353"/>
      <c r="Y5" s="353"/>
      <c r="Z5" s="353"/>
      <c r="BP5" s="348" t="s">
        <v>2660</v>
      </c>
      <c r="BV5" s="353"/>
      <c r="BW5" s="353"/>
      <c r="BX5" s="353"/>
      <c r="BY5" s="353"/>
      <c r="BZ5" s="353"/>
    </row>
    <row r="6" spans="2:78" ht="15" customHeight="1">
      <c r="C6" s="348" t="s">
        <v>2636</v>
      </c>
      <c r="P6" s="1787" t="s">
        <v>2661</v>
      </c>
      <c r="Q6" s="1818"/>
      <c r="R6" s="1788">
        <f>第1号!L10</f>
        <v>0</v>
      </c>
      <c r="S6" s="1123"/>
      <c r="T6" s="1123"/>
      <c r="U6" s="1123"/>
      <c r="V6" s="1123"/>
      <c r="W6" s="1123"/>
      <c r="X6" s="1123"/>
      <c r="Y6" s="1123"/>
      <c r="Z6" s="1123"/>
      <c r="BC6" s="348" t="s">
        <v>2636</v>
      </c>
      <c r="BP6" s="1787" t="s">
        <v>2661</v>
      </c>
      <c r="BQ6" s="1818"/>
      <c r="BR6" s="1788" t="str">
        <f>第7号様式!BP6</f>
        <v>東京都新宿区西新宿○-○○-○○</v>
      </c>
      <c r="BS6" s="1123"/>
      <c r="BT6" s="1123"/>
      <c r="BU6" s="1123"/>
      <c r="BV6" s="1123"/>
      <c r="BW6" s="1123"/>
      <c r="BX6" s="1123"/>
      <c r="BY6" s="1123"/>
      <c r="BZ6" s="1123"/>
    </row>
    <row r="7" spans="2:78" ht="2.4" customHeight="1">
      <c r="Q7" s="346"/>
      <c r="R7" s="355"/>
      <c r="S7" s="355"/>
      <c r="T7" s="355"/>
      <c r="U7" s="355"/>
      <c r="V7" s="355"/>
      <c r="W7" s="355"/>
      <c r="X7" s="355"/>
      <c r="Y7" s="355"/>
      <c r="Z7" s="355"/>
      <c r="BQ7" s="346"/>
      <c r="BR7" s="355"/>
      <c r="BS7" s="355"/>
      <c r="BT7" s="355"/>
      <c r="BU7" s="355"/>
      <c r="BV7" s="355"/>
      <c r="BW7" s="355"/>
      <c r="BX7" s="355"/>
      <c r="BY7" s="355"/>
      <c r="BZ7" s="355"/>
    </row>
    <row r="8" spans="2:78" ht="15" customHeight="1">
      <c r="C8" s="348" t="s">
        <v>2715</v>
      </c>
      <c r="E8" s="346"/>
      <c r="F8" s="346"/>
      <c r="G8" s="346"/>
      <c r="H8" s="346"/>
      <c r="I8" s="346"/>
      <c r="J8" s="346"/>
      <c r="P8" s="1787" t="s">
        <v>2640</v>
      </c>
      <c r="Q8" s="1818"/>
      <c r="R8" s="1788">
        <f>第1号!J11</f>
        <v>0</v>
      </c>
      <c r="S8" s="1123"/>
      <c r="T8" s="1123"/>
      <c r="U8" s="1123"/>
      <c r="V8" s="1123"/>
      <c r="W8" s="1123"/>
      <c r="X8" s="1123"/>
      <c r="Y8" s="1123"/>
      <c r="Z8" s="1123"/>
      <c r="BC8" s="348" t="s">
        <v>2715</v>
      </c>
      <c r="BE8" s="346"/>
      <c r="BF8" s="346"/>
      <c r="BG8" s="346"/>
      <c r="BH8" s="346"/>
      <c r="BI8" s="346"/>
      <c r="BJ8" s="346"/>
      <c r="BP8" s="1787" t="s">
        <v>2640</v>
      </c>
      <c r="BQ8" s="1818"/>
      <c r="BR8" s="1788" t="str">
        <f>第7号様式!BP8</f>
        <v>○○株式会社</v>
      </c>
      <c r="BS8" s="1123"/>
      <c r="BT8" s="1123"/>
      <c r="BU8" s="1123"/>
      <c r="BV8" s="1123"/>
      <c r="BW8" s="1123"/>
      <c r="BX8" s="1123"/>
      <c r="BY8" s="1123"/>
      <c r="BZ8" s="1123"/>
    </row>
    <row r="9" spans="2:78" ht="2.4" customHeight="1">
      <c r="D9" s="346"/>
      <c r="E9" s="346"/>
      <c r="F9" s="346"/>
      <c r="G9" s="346"/>
      <c r="H9" s="346"/>
      <c r="I9" s="346"/>
      <c r="J9" s="346"/>
      <c r="Q9" s="346"/>
      <c r="R9" s="355"/>
      <c r="S9" s="355"/>
      <c r="T9" s="355"/>
      <c r="U9" s="355"/>
      <c r="V9" s="355"/>
      <c r="W9" s="355"/>
      <c r="X9" s="355"/>
      <c r="Y9" s="355"/>
      <c r="Z9" s="355"/>
      <c r="AD9" s="349"/>
      <c r="AE9" s="349"/>
      <c r="BD9" s="346"/>
      <c r="BE9" s="346"/>
      <c r="BF9" s="346"/>
      <c r="BG9" s="346"/>
      <c r="BH9" s="346"/>
      <c r="BI9" s="346"/>
      <c r="BJ9" s="346"/>
      <c r="BQ9" s="346"/>
      <c r="BR9" s="355"/>
      <c r="BS9" s="355"/>
      <c r="BT9" s="355"/>
      <c r="BU9" s="355"/>
      <c r="BV9" s="355"/>
      <c r="BW9" s="355"/>
      <c r="BX9" s="355"/>
      <c r="BY9" s="355"/>
      <c r="BZ9" s="355"/>
    </row>
    <row r="10" spans="2:78" ht="21" customHeight="1">
      <c r="P10" s="1829" t="s">
        <v>2491</v>
      </c>
      <c r="Q10" s="1889"/>
      <c r="R10" s="1788">
        <f>第1号!J12</f>
        <v>0</v>
      </c>
      <c r="S10" s="1123"/>
      <c r="T10" s="1123"/>
      <c r="U10" s="1123"/>
      <c r="V10" s="1788">
        <f>第1号!M12</f>
        <v>0</v>
      </c>
      <c r="W10" s="1123"/>
      <c r="X10" s="1123"/>
      <c r="Y10" s="1123"/>
      <c r="Z10" s="1123"/>
      <c r="BP10" s="1829" t="s">
        <v>2491</v>
      </c>
      <c r="BQ10" s="1889"/>
      <c r="BR10" s="1788" t="str">
        <f>第14号様式!BP10</f>
        <v>代表取締役</v>
      </c>
      <c r="BS10" s="1123"/>
      <c r="BT10" s="1123"/>
      <c r="BU10" s="1123"/>
      <c r="BV10" s="1788" t="str">
        <f>第14号様式!BT10</f>
        <v>環境　太郎</v>
      </c>
      <c r="BW10" s="1123"/>
      <c r="BX10" s="1123"/>
      <c r="BY10" s="1123"/>
      <c r="BZ10" s="1123"/>
    </row>
    <row r="11" spans="2:78" ht="15" customHeight="1">
      <c r="Q11" s="346"/>
      <c r="R11" s="354"/>
      <c r="S11" s="354"/>
      <c r="T11" s="354"/>
      <c r="U11" s="354"/>
      <c r="V11" s="354"/>
      <c r="W11" s="354"/>
      <c r="X11" s="354"/>
      <c r="Y11" s="354"/>
      <c r="Z11" s="354"/>
      <c r="BQ11" s="346"/>
      <c r="BR11" s="354"/>
      <c r="BS11" s="354"/>
      <c r="BT11" s="354"/>
      <c r="BU11" s="354"/>
      <c r="BV11" s="354"/>
      <c r="BW11" s="354"/>
      <c r="BX11" s="354"/>
      <c r="BY11" s="354"/>
      <c r="BZ11" s="354"/>
    </row>
    <row r="12" spans="2:78" ht="15" customHeight="1">
      <c r="P12" s="348" t="s">
        <v>2716</v>
      </c>
      <c r="Q12" s="398"/>
      <c r="R12" s="346"/>
      <c r="S12" s="346"/>
      <c r="T12" s="354"/>
      <c r="U12" s="354"/>
      <c r="V12" s="354"/>
      <c r="W12" s="354"/>
      <c r="X12" s="354"/>
      <c r="Y12" s="354"/>
      <c r="Z12" s="354"/>
      <c r="BP12" s="348" t="s">
        <v>2716</v>
      </c>
      <c r="BQ12" s="398"/>
      <c r="BR12" s="346"/>
      <c r="BS12" s="346"/>
      <c r="BT12" s="354"/>
      <c r="BU12" s="354"/>
      <c r="BV12" s="354"/>
      <c r="BW12" s="354"/>
      <c r="BX12" s="354"/>
      <c r="BY12" s="354"/>
      <c r="BZ12" s="354"/>
    </row>
    <row r="13" spans="2:78" ht="15" customHeight="1">
      <c r="P13" s="1787" t="s">
        <v>2661</v>
      </c>
      <c r="Q13" s="1818"/>
      <c r="R13" s="1788">
        <f>第1号!J15</f>
        <v>0</v>
      </c>
      <c r="S13" s="1123"/>
      <c r="T13" s="1123"/>
      <c r="U13" s="1123"/>
      <c r="V13" s="1123"/>
      <c r="W13" s="1123"/>
      <c r="X13" s="1123"/>
      <c r="Y13" s="1123"/>
      <c r="Z13" s="1123"/>
      <c r="BP13" s="1787" t="s">
        <v>2661</v>
      </c>
      <c r="BQ13" s="1818"/>
      <c r="BR13" s="1788" t="str">
        <f>第7号様式!BP13</f>
        <v>東京都新宿区新宿○-○○-○○</v>
      </c>
      <c r="BS13" s="1123"/>
      <c r="BT13" s="1123"/>
      <c r="BU13" s="1123"/>
      <c r="BV13" s="1123"/>
      <c r="BW13" s="1123"/>
      <c r="BX13" s="1123"/>
      <c r="BY13" s="1123"/>
      <c r="BZ13" s="1123"/>
    </row>
    <row r="14" spans="2:78" ht="2.4" customHeight="1">
      <c r="Q14" s="346"/>
      <c r="R14" s="355"/>
      <c r="S14" s="355"/>
      <c r="T14" s="355"/>
      <c r="U14" s="355"/>
      <c r="V14" s="355"/>
      <c r="W14" s="355"/>
      <c r="X14" s="355"/>
      <c r="Y14" s="355"/>
      <c r="Z14" s="355"/>
      <c r="BQ14" s="346"/>
      <c r="BR14" s="355"/>
      <c r="BS14" s="355"/>
      <c r="BT14" s="355"/>
      <c r="BU14" s="355"/>
      <c r="BV14" s="355"/>
      <c r="BW14" s="355"/>
      <c r="BX14" s="355"/>
      <c r="BY14" s="355"/>
      <c r="BZ14" s="355"/>
    </row>
    <row r="15" spans="2:78" ht="15" customHeight="1">
      <c r="P15" s="1787" t="s">
        <v>2640</v>
      </c>
      <c r="Q15" s="1787"/>
      <c r="R15" s="1788">
        <f>第1号!J16</f>
        <v>0</v>
      </c>
      <c r="S15" s="1123"/>
      <c r="T15" s="1123"/>
      <c r="U15" s="1123"/>
      <c r="V15" s="1123"/>
      <c r="W15" s="1123"/>
      <c r="X15" s="1123"/>
      <c r="Y15" s="1123"/>
      <c r="Z15" s="1123"/>
      <c r="AD15" s="356"/>
      <c r="BP15" s="1787" t="s">
        <v>2640</v>
      </c>
      <c r="BQ15" s="1787"/>
      <c r="BR15" s="1788" t="str">
        <f>第7号様式!BP15</f>
        <v>株式会社××</v>
      </c>
      <c r="BS15" s="1123"/>
      <c r="BT15" s="1123"/>
      <c r="BU15" s="1123"/>
      <c r="BV15" s="1123"/>
      <c r="BW15" s="1123"/>
      <c r="BX15" s="1123"/>
      <c r="BY15" s="1123"/>
      <c r="BZ15" s="1123"/>
    </row>
    <row r="16" spans="2:78" ht="2.4" customHeight="1">
      <c r="Q16" s="346"/>
      <c r="R16" s="355"/>
      <c r="S16" s="355"/>
      <c r="T16" s="355"/>
      <c r="U16" s="355"/>
      <c r="V16" s="355"/>
      <c r="W16" s="355"/>
      <c r="X16" s="355"/>
      <c r="Y16" s="355"/>
      <c r="Z16" s="355"/>
      <c r="BQ16" s="346"/>
      <c r="BR16" s="355"/>
      <c r="BS16" s="355"/>
      <c r="BT16" s="355"/>
      <c r="BU16" s="355"/>
      <c r="BV16" s="355"/>
      <c r="BW16" s="355"/>
      <c r="BX16" s="355"/>
      <c r="BY16" s="355"/>
      <c r="BZ16" s="355"/>
    </row>
    <row r="17" spans="3:79" s="422" customFormat="1" ht="28.8" customHeight="1">
      <c r="P17" s="1829" t="s">
        <v>2491</v>
      </c>
      <c r="Q17" s="1829"/>
      <c r="R17" s="1788">
        <f>第1号!J17</f>
        <v>0</v>
      </c>
      <c r="S17" s="1123"/>
      <c r="T17" s="1123"/>
      <c r="U17" s="1123"/>
      <c r="V17" s="1788">
        <f>第1号!M17</f>
        <v>0</v>
      </c>
      <c r="W17" s="1123"/>
      <c r="X17" s="1123"/>
      <c r="Y17" s="1123"/>
      <c r="Z17" s="1123"/>
      <c r="AA17" s="660"/>
      <c r="AB17" s="660"/>
      <c r="AC17" s="660"/>
      <c r="BP17" s="1829" t="s">
        <v>2491</v>
      </c>
      <c r="BQ17" s="1829"/>
      <c r="BR17" s="1788" t="str">
        <f>第14号様式!BP17</f>
        <v>代表取締役</v>
      </c>
      <c r="BS17" s="1123"/>
      <c r="BT17" s="1123"/>
      <c r="BU17" s="1123"/>
      <c r="BV17" s="1788" t="str">
        <f>第14号様式!BT17</f>
        <v>東京　太郎</v>
      </c>
      <c r="BW17" s="1123"/>
      <c r="BX17" s="1123"/>
      <c r="BY17" s="1123"/>
      <c r="BZ17" s="1123"/>
      <c r="CA17" s="660"/>
    </row>
    <row r="18" spans="3:79" ht="9" customHeight="1">
      <c r="Q18" s="346"/>
      <c r="R18" s="354"/>
      <c r="S18" s="354"/>
      <c r="T18" s="354"/>
      <c r="U18" s="354"/>
      <c r="V18" s="354"/>
      <c r="W18" s="354"/>
      <c r="X18" s="354"/>
      <c r="Y18" s="354"/>
      <c r="Z18" s="354"/>
      <c r="BQ18" s="346"/>
      <c r="BR18" s="354"/>
      <c r="BS18" s="354"/>
      <c r="BT18" s="354"/>
      <c r="BU18" s="354"/>
      <c r="BV18" s="354"/>
      <c r="BW18" s="354"/>
      <c r="BX18" s="354"/>
      <c r="BY18" s="354"/>
      <c r="BZ18" s="354"/>
    </row>
    <row r="19" spans="3:79" ht="15" customHeight="1">
      <c r="P19" s="348" t="s">
        <v>2432</v>
      </c>
      <c r="Q19" s="398"/>
      <c r="R19" s="346"/>
      <c r="S19" s="346"/>
      <c r="T19" s="354"/>
      <c r="U19" s="354"/>
      <c r="V19" s="354"/>
      <c r="W19" s="354"/>
      <c r="X19" s="354"/>
      <c r="Y19" s="354"/>
      <c r="Z19" s="354"/>
      <c r="BP19" s="348" t="s">
        <v>2432</v>
      </c>
      <c r="BQ19" s="398"/>
      <c r="BR19" s="346"/>
      <c r="BS19" s="346"/>
      <c r="BT19" s="354"/>
      <c r="BU19" s="354"/>
      <c r="BV19" s="354"/>
      <c r="BW19" s="354"/>
      <c r="BX19" s="354"/>
      <c r="BY19" s="354"/>
      <c r="BZ19" s="354"/>
    </row>
    <row r="20" spans="3:79" ht="15" customHeight="1">
      <c r="P20" s="1787" t="s">
        <v>2661</v>
      </c>
      <c r="Q20" s="1818"/>
      <c r="R20" s="1788">
        <f>第1号!J20</f>
        <v>0</v>
      </c>
      <c r="S20" s="1123"/>
      <c r="T20" s="1123"/>
      <c r="U20" s="1123"/>
      <c r="V20" s="1123"/>
      <c r="W20" s="1123"/>
      <c r="X20" s="1123"/>
      <c r="Y20" s="1123"/>
      <c r="Z20" s="1123"/>
      <c r="BP20" s="1787" t="s">
        <v>2661</v>
      </c>
      <c r="BQ20" s="1818"/>
      <c r="BR20" s="1788" t="str">
        <f>第7号様式!BP20</f>
        <v>東京都新宿区新宿○-○○-○○</v>
      </c>
      <c r="BS20" s="1123"/>
      <c r="BT20" s="1123"/>
      <c r="BU20" s="1123"/>
      <c r="BV20" s="1123"/>
      <c r="BW20" s="1123"/>
      <c r="BX20" s="1123"/>
      <c r="BY20" s="1123"/>
      <c r="BZ20" s="1123"/>
    </row>
    <row r="21" spans="3:79" ht="2.4" customHeight="1">
      <c r="Q21" s="346"/>
      <c r="R21" s="355"/>
      <c r="S21" s="355"/>
      <c r="T21" s="355"/>
      <c r="U21" s="355"/>
      <c r="V21" s="355"/>
      <c r="W21" s="355"/>
      <c r="X21" s="355"/>
      <c r="Y21" s="355"/>
      <c r="Z21" s="355"/>
      <c r="BQ21" s="346"/>
      <c r="BR21" s="355"/>
      <c r="BS21" s="355"/>
      <c r="BT21" s="355"/>
      <c r="BU21" s="355"/>
      <c r="BV21" s="355"/>
      <c r="BW21" s="355"/>
      <c r="BX21" s="355"/>
      <c r="BY21" s="355"/>
      <c r="BZ21" s="355"/>
    </row>
    <row r="22" spans="3:79" ht="15" customHeight="1">
      <c r="P22" s="1787" t="s">
        <v>2640</v>
      </c>
      <c r="Q22" s="1787"/>
      <c r="R22" s="1788">
        <f>第1号!J21</f>
        <v>0</v>
      </c>
      <c r="S22" s="1123"/>
      <c r="T22" s="1123"/>
      <c r="U22" s="1123"/>
      <c r="V22" s="1123"/>
      <c r="W22" s="1123"/>
      <c r="X22" s="1123"/>
      <c r="Y22" s="1123"/>
      <c r="Z22" s="1123"/>
      <c r="AD22" s="356"/>
      <c r="BP22" s="1787" t="s">
        <v>2640</v>
      </c>
      <c r="BQ22" s="1787"/>
      <c r="BR22" s="1788" t="str">
        <f>第7号様式!BP22</f>
        <v>××株式会社</v>
      </c>
      <c r="BS22" s="1123"/>
      <c r="BT22" s="1123"/>
      <c r="BU22" s="1123"/>
      <c r="BV22" s="1123"/>
      <c r="BW22" s="1123"/>
      <c r="BX22" s="1123"/>
      <c r="BY22" s="1123"/>
      <c r="BZ22" s="1123"/>
    </row>
    <row r="23" spans="3:79" ht="2.4" customHeight="1">
      <c r="Q23" s="346"/>
      <c r="R23" s="355"/>
      <c r="S23" s="355"/>
      <c r="T23" s="355"/>
      <c r="U23" s="355"/>
      <c r="V23" s="355"/>
      <c r="W23" s="355"/>
      <c r="X23" s="355"/>
      <c r="Y23" s="355"/>
      <c r="Z23" s="355"/>
      <c r="AD23" s="349"/>
      <c r="BQ23" s="346"/>
      <c r="BR23" s="355"/>
      <c r="BS23" s="355"/>
      <c r="BT23" s="355"/>
      <c r="BU23" s="355"/>
      <c r="BV23" s="355"/>
      <c r="BW23" s="355"/>
      <c r="BX23" s="355"/>
      <c r="BY23" s="355"/>
      <c r="BZ23" s="355"/>
    </row>
    <row r="24" spans="3:79" ht="22.8" customHeight="1">
      <c r="P24" s="1829" t="s">
        <v>2491</v>
      </c>
      <c r="Q24" s="1829"/>
      <c r="R24" s="1788">
        <f>第1号!J22</f>
        <v>0</v>
      </c>
      <c r="S24" s="1123"/>
      <c r="T24" s="1123"/>
      <c r="U24" s="1123"/>
      <c r="V24" s="1788">
        <f>第1号!M22</f>
        <v>0</v>
      </c>
      <c r="W24" s="1123"/>
      <c r="X24" s="1123"/>
      <c r="Y24" s="1123"/>
      <c r="Z24" s="1123"/>
      <c r="BP24" s="1829" t="s">
        <v>2491</v>
      </c>
      <c r="BQ24" s="1829"/>
      <c r="BR24" s="1788" t="str">
        <f>第14号様式!BP24</f>
        <v>代表取締役</v>
      </c>
      <c r="BS24" s="1123"/>
      <c r="BT24" s="1123"/>
      <c r="BU24" s="1123"/>
      <c r="BV24" s="1788" t="str">
        <f>第14号様式!BT24</f>
        <v>新宿　太郎</v>
      </c>
      <c r="BW24" s="1123"/>
      <c r="BX24" s="1123"/>
      <c r="BY24" s="1123"/>
      <c r="BZ24" s="1123"/>
    </row>
    <row r="25" spans="3:79" ht="13.5" customHeight="1"/>
    <row r="26" spans="3:79" ht="25.8">
      <c r="C26" s="1790" t="s">
        <v>2717</v>
      </c>
      <c r="D26" s="1790"/>
      <c r="E26" s="1790"/>
      <c r="F26" s="1790"/>
      <c r="G26" s="1790"/>
      <c r="H26" s="1790"/>
      <c r="I26" s="1790"/>
      <c r="J26" s="1790"/>
      <c r="K26" s="1790"/>
      <c r="L26" s="1790"/>
      <c r="M26" s="1790"/>
      <c r="N26" s="1790"/>
      <c r="O26" s="1790"/>
      <c r="P26" s="1790"/>
      <c r="Q26" s="1790"/>
      <c r="R26" s="1790"/>
      <c r="S26" s="1790"/>
      <c r="T26" s="1790"/>
      <c r="U26" s="1790"/>
      <c r="V26" s="1790"/>
      <c r="W26" s="1790"/>
      <c r="X26" s="1790"/>
      <c r="Y26" s="1790"/>
      <c r="Z26" s="1790"/>
      <c r="BC26" s="1790" t="s">
        <v>2717</v>
      </c>
      <c r="BD26" s="1790"/>
      <c r="BE26" s="1790"/>
      <c r="BF26" s="1790"/>
      <c r="BG26" s="1790"/>
      <c r="BH26" s="1790"/>
      <c r="BI26" s="1790"/>
      <c r="BJ26" s="1790"/>
      <c r="BK26" s="1790"/>
      <c r="BL26" s="1790"/>
      <c r="BM26" s="1790"/>
      <c r="BN26" s="1790"/>
      <c r="BO26" s="1790"/>
      <c r="BP26" s="1790"/>
      <c r="BQ26" s="1790"/>
      <c r="BR26" s="1790"/>
      <c r="BS26" s="1790"/>
      <c r="BT26" s="1790"/>
      <c r="BU26" s="1790"/>
      <c r="BV26" s="1790"/>
      <c r="BW26" s="1790"/>
      <c r="BX26" s="1790"/>
      <c r="BY26" s="1790"/>
      <c r="BZ26" s="1790"/>
    </row>
    <row r="27" spans="3:79" ht="21" customHeight="1"/>
    <row r="28" spans="3:79" ht="18" customHeight="1">
      <c r="D28" s="1813">
        <f>第7号様式!D28</f>
        <v>0</v>
      </c>
      <c r="E28" s="1123"/>
      <c r="F28" s="355" t="s">
        <v>2633</v>
      </c>
      <c r="G28" s="756">
        <f>第7号様式!G28</f>
        <v>0</v>
      </c>
      <c r="H28" s="355" t="s">
        <v>2634</v>
      </c>
      <c r="I28" s="756">
        <f>第7号様式!I28</f>
        <v>0</v>
      </c>
      <c r="J28" s="351" t="s">
        <v>2642</v>
      </c>
      <c r="K28" s="1811">
        <f>第7号様式!K28</f>
        <v>0</v>
      </c>
      <c r="L28" s="1811"/>
      <c r="M28" s="1843" t="s">
        <v>2643</v>
      </c>
      <c r="N28" s="1843"/>
      <c r="O28" s="1843"/>
      <c r="P28" s="1811">
        <f>第7号様式!P28</f>
        <v>0</v>
      </c>
      <c r="Q28" s="1811"/>
      <c r="R28" s="1844" t="s">
        <v>2718</v>
      </c>
      <c r="S28" s="1844"/>
      <c r="T28" s="1844"/>
      <c r="U28" s="1844"/>
      <c r="V28" s="1844"/>
      <c r="W28" s="1844"/>
      <c r="X28" s="1844"/>
      <c r="Y28" s="1844"/>
      <c r="Z28" s="1844"/>
      <c r="AA28" s="1844"/>
      <c r="AD28" s="356"/>
      <c r="BD28" s="1813" t="str">
        <f>第7号様式!BD28</f>
        <v>令和●</v>
      </c>
      <c r="BE28" s="1123"/>
      <c r="BF28" s="355" t="s">
        <v>2633</v>
      </c>
      <c r="BG28" s="756" t="str">
        <f>第7号様式!BG28</f>
        <v>●</v>
      </c>
      <c r="BH28" s="355" t="s">
        <v>2634</v>
      </c>
      <c r="BI28" s="756" t="str">
        <f>第7号様式!BI28</f>
        <v>●</v>
      </c>
      <c r="BJ28" s="351" t="s">
        <v>2642</v>
      </c>
      <c r="BK28" s="1811" t="str">
        <f>第7号様式!BK28</f>
        <v>●●</v>
      </c>
      <c r="BL28" s="1811"/>
      <c r="BM28" s="1843" t="s">
        <v>2643</v>
      </c>
      <c r="BN28" s="1843"/>
      <c r="BO28" s="1843"/>
      <c r="BP28" s="1811" t="str">
        <f>第7号様式!BP28</f>
        <v>●●●</v>
      </c>
      <c r="BQ28" s="1811"/>
      <c r="BR28" s="1844" t="s">
        <v>2718</v>
      </c>
      <c r="BS28" s="1844"/>
      <c r="BT28" s="1844"/>
      <c r="BU28" s="1844"/>
      <c r="BV28" s="1844"/>
      <c r="BW28" s="1844"/>
      <c r="BX28" s="1844"/>
      <c r="BY28" s="1844"/>
      <c r="BZ28" s="1844"/>
      <c r="CA28" s="1844"/>
    </row>
    <row r="29" spans="3:79" ht="42" customHeight="1">
      <c r="C29" s="1812" t="s">
        <v>3160</v>
      </c>
      <c r="D29" s="1812"/>
      <c r="E29" s="1812"/>
      <c r="F29" s="1812"/>
      <c r="G29" s="1812"/>
      <c r="H29" s="1812"/>
      <c r="I29" s="1812"/>
      <c r="J29" s="1812"/>
      <c r="K29" s="1812"/>
      <c r="L29" s="1812"/>
      <c r="M29" s="1812"/>
      <c r="N29" s="1812"/>
      <c r="O29" s="1812"/>
      <c r="P29" s="1812"/>
      <c r="Q29" s="1812"/>
      <c r="R29" s="1812"/>
      <c r="S29" s="1812"/>
      <c r="T29" s="1812"/>
      <c r="U29" s="1812"/>
      <c r="V29" s="1812"/>
      <c r="W29" s="1812"/>
      <c r="X29" s="1812"/>
      <c r="Y29" s="1812"/>
      <c r="Z29" s="1812"/>
      <c r="BC29" s="1812" t="s">
        <v>3160</v>
      </c>
      <c r="BD29" s="1812"/>
      <c r="BE29" s="1812"/>
      <c r="BF29" s="1812"/>
      <c r="BG29" s="1812"/>
      <c r="BH29" s="1812"/>
      <c r="BI29" s="1812"/>
      <c r="BJ29" s="1812"/>
      <c r="BK29" s="1812"/>
      <c r="BL29" s="1812"/>
      <c r="BM29" s="1812"/>
      <c r="BN29" s="1812"/>
      <c r="BO29" s="1812"/>
      <c r="BP29" s="1812"/>
      <c r="BQ29" s="1812"/>
      <c r="BR29" s="1812"/>
      <c r="BS29" s="1812"/>
      <c r="BT29" s="1812"/>
      <c r="BU29" s="1812"/>
      <c r="BV29" s="1812"/>
      <c r="BW29" s="1812"/>
      <c r="BX29" s="1812"/>
      <c r="BY29" s="1812"/>
      <c r="BZ29" s="1812"/>
    </row>
    <row r="30" spans="3:79" ht="30" customHeight="1">
      <c r="C30" s="1816" t="s">
        <v>2645</v>
      </c>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BC30" s="1816" t="s">
        <v>2645</v>
      </c>
      <c r="BD30" s="1816"/>
      <c r="BE30" s="1816"/>
      <c r="BF30" s="1816"/>
      <c r="BG30" s="1816"/>
      <c r="BH30" s="1816"/>
      <c r="BI30" s="1816"/>
      <c r="BJ30" s="1816"/>
      <c r="BK30" s="1816"/>
      <c r="BL30" s="1816"/>
      <c r="BM30" s="1816"/>
      <c r="BN30" s="1816"/>
      <c r="BO30" s="1816"/>
      <c r="BP30" s="1816"/>
      <c r="BQ30" s="1816"/>
      <c r="BR30" s="1816"/>
      <c r="BS30" s="1816"/>
      <c r="BT30" s="1816"/>
      <c r="BU30" s="1816"/>
      <c r="BV30" s="1816"/>
      <c r="BW30" s="1816"/>
      <c r="BX30" s="1816"/>
      <c r="BY30" s="1816"/>
      <c r="BZ30" s="1816"/>
    </row>
    <row r="31" spans="3:79" ht="30" customHeight="1">
      <c r="C31" s="360"/>
      <c r="D31" s="1768" t="s">
        <v>2646</v>
      </c>
      <c r="E31" s="1768"/>
      <c r="F31" s="1768"/>
      <c r="G31" s="1768"/>
      <c r="H31" s="1768"/>
      <c r="I31" s="1768"/>
      <c r="J31" s="1769"/>
      <c r="K31" s="361"/>
      <c r="L31" s="1773">
        <f>第1号!G30</f>
        <v>0</v>
      </c>
      <c r="M31" s="1493"/>
      <c r="N31" s="1493"/>
      <c r="O31" s="1493"/>
      <c r="P31" s="1493"/>
      <c r="Q31" s="1774">
        <f>第1号!L30</f>
        <v>0</v>
      </c>
      <c r="R31" s="1775"/>
      <c r="S31" s="1775"/>
      <c r="T31" s="1775"/>
      <c r="U31" s="1776" t="str">
        <f>第1号!P30</f>
        <v>　</v>
      </c>
      <c r="V31" s="1776"/>
      <c r="W31" s="1367"/>
      <c r="X31" s="1367"/>
      <c r="Y31" s="1367"/>
      <c r="Z31" s="1368"/>
      <c r="AC31" s="348"/>
      <c r="BC31" s="360"/>
      <c r="BD31" s="1768" t="s">
        <v>2646</v>
      </c>
      <c r="BE31" s="1768"/>
      <c r="BF31" s="1768"/>
      <c r="BG31" s="1768"/>
      <c r="BH31" s="1768"/>
      <c r="BI31" s="1768"/>
      <c r="BJ31" s="1769"/>
      <c r="BK31" s="361"/>
      <c r="BL31" s="1773" t="str">
        <f>第7号様式!BL31</f>
        <v>○○株式会社 本社工場</v>
      </c>
      <c r="BM31" s="1493"/>
      <c r="BN31" s="1493"/>
      <c r="BO31" s="1493"/>
      <c r="BP31" s="1493"/>
      <c r="BQ31" s="1774" t="str">
        <f>第7号様式!BQ31</f>
        <v>太陽光発電・蓄電池</v>
      </c>
      <c r="BR31" s="1775"/>
      <c r="BS31" s="1775"/>
      <c r="BT31" s="1775"/>
      <c r="BU31" s="1776" t="str">
        <f>第7号様式!BU31</f>
        <v>設備導入事業</v>
      </c>
      <c r="BV31" s="1776"/>
      <c r="BW31" s="1367"/>
      <c r="BX31" s="1367"/>
      <c r="BY31" s="1367"/>
      <c r="BZ31" s="1368"/>
    </row>
    <row r="32" spans="3:79" ht="2.25" customHeight="1">
      <c r="C32" s="362"/>
      <c r="D32" s="346"/>
      <c r="E32" s="346"/>
      <c r="F32" s="346"/>
      <c r="G32" s="346"/>
      <c r="H32" s="346"/>
      <c r="I32" s="346"/>
      <c r="J32" s="363"/>
      <c r="K32" s="362"/>
      <c r="L32" s="364"/>
      <c r="M32" s="364"/>
      <c r="N32" s="364"/>
      <c r="O32" s="354"/>
      <c r="P32" s="354"/>
      <c r="Q32" s="365"/>
      <c r="R32" s="365"/>
      <c r="S32" s="355"/>
      <c r="T32" s="366"/>
      <c r="U32" s="355"/>
      <c r="V32" s="354"/>
      <c r="W32" s="355"/>
      <c r="X32" s="366"/>
      <c r="Y32" s="346"/>
      <c r="Z32" s="400"/>
      <c r="AC32" s="348"/>
      <c r="BC32" s="362"/>
      <c r="BD32" s="346"/>
      <c r="BE32" s="346"/>
      <c r="BF32" s="346"/>
      <c r="BG32" s="346"/>
      <c r="BH32" s="346"/>
      <c r="BI32" s="346"/>
      <c r="BJ32" s="363"/>
      <c r="BK32" s="362"/>
      <c r="BL32" s="364"/>
      <c r="BM32" s="364"/>
      <c r="BN32" s="364"/>
      <c r="BO32" s="354"/>
      <c r="BP32" s="354"/>
      <c r="BQ32" s="365"/>
      <c r="BR32" s="365"/>
      <c r="BS32" s="355"/>
      <c r="BT32" s="366"/>
      <c r="BU32" s="355"/>
      <c r="BV32" s="354"/>
      <c r="BW32" s="355"/>
      <c r="BX32" s="366"/>
      <c r="BY32" s="346"/>
      <c r="BZ32" s="400"/>
    </row>
    <row r="33" spans="3:78" ht="30" customHeight="1">
      <c r="C33" s="362"/>
      <c r="D33" s="1770" t="s">
        <v>2647</v>
      </c>
      <c r="E33" s="1770"/>
      <c r="F33" s="1770"/>
      <c r="G33" s="1770"/>
      <c r="H33" s="1770"/>
      <c r="I33" s="1770"/>
      <c r="J33" s="1771"/>
      <c r="K33" s="346"/>
      <c r="L33" s="367" t="s">
        <v>2648</v>
      </c>
      <c r="M33" s="1817">
        <f>第7号様式!M33</f>
        <v>0</v>
      </c>
      <c r="N33" s="1817"/>
      <c r="O33" s="1817"/>
      <c r="P33" s="1817"/>
      <c r="Q33" s="1370"/>
      <c r="R33" s="368" t="s">
        <v>2649</v>
      </c>
      <c r="S33" s="368"/>
      <c r="T33" s="368"/>
      <c r="U33" s="368"/>
      <c r="V33" s="368"/>
      <c r="W33" s="368"/>
      <c r="X33" s="368"/>
      <c r="Y33" s="368"/>
      <c r="Z33" s="401"/>
      <c r="AC33" s="348"/>
      <c r="BC33" s="362"/>
      <c r="BD33" s="1770" t="s">
        <v>2647</v>
      </c>
      <c r="BE33" s="1770"/>
      <c r="BF33" s="1770"/>
      <c r="BG33" s="1770"/>
      <c r="BH33" s="1770"/>
      <c r="BI33" s="1770"/>
      <c r="BJ33" s="1771"/>
      <c r="BK33" s="346"/>
      <c r="BL33" s="367" t="s">
        <v>2648</v>
      </c>
      <c r="BM33" s="1817" t="str">
        <f>第7号様式!BM33</f>
        <v>AB●●●●</v>
      </c>
      <c r="BN33" s="1817"/>
      <c r="BO33" s="1817"/>
      <c r="BP33" s="1817"/>
      <c r="BQ33" s="1370"/>
      <c r="BR33" s="368" t="s">
        <v>2649</v>
      </c>
      <c r="BS33" s="368"/>
      <c r="BT33" s="368"/>
      <c r="BU33" s="368"/>
      <c r="BV33" s="368"/>
      <c r="BW33" s="368"/>
      <c r="BX33" s="368"/>
      <c r="BY33" s="368"/>
      <c r="BZ33" s="401"/>
    </row>
    <row r="34" spans="3:78" ht="74.25" customHeight="1">
      <c r="C34" s="402"/>
      <c r="D34" s="1807" t="s">
        <v>2719</v>
      </c>
      <c r="E34" s="1807"/>
      <c r="F34" s="1807"/>
      <c r="G34" s="1807"/>
      <c r="H34" s="1807"/>
      <c r="I34" s="1807"/>
      <c r="J34" s="1808"/>
      <c r="K34" s="402"/>
      <c r="L34" s="1885"/>
      <c r="M34" s="1885"/>
      <c r="N34" s="1885"/>
      <c r="O34" s="1885"/>
      <c r="P34" s="1885"/>
      <c r="Q34" s="1885"/>
      <c r="R34" s="1885"/>
      <c r="S34" s="1885"/>
      <c r="T34" s="1885"/>
      <c r="U34" s="1885"/>
      <c r="V34" s="1885"/>
      <c r="W34" s="1885"/>
      <c r="X34" s="1885"/>
      <c r="Y34" s="1885"/>
      <c r="Z34" s="1886"/>
      <c r="BC34" s="402"/>
      <c r="BD34" s="1807" t="s">
        <v>2719</v>
      </c>
      <c r="BE34" s="1807"/>
      <c r="BF34" s="1807"/>
      <c r="BG34" s="1807"/>
      <c r="BH34" s="1807"/>
      <c r="BI34" s="1807"/>
      <c r="BJ34" s="1808"/>
      <c r="BK34" s="402"/>
      <c r="BL34" s="1885"/>
      <c r="BM34" s="1885"/>
      <c r="BN34" s="1885"/>
      <c r="BO34" s="1885"/>
      <c r="BP34" s="1885"/>
      <c r="BQ34" s="1885"/>
      <c r="BR34" s="1885"/>
      <c r="BS34" s="1885"/>
      <c r="BT34" s="1885"/>
      <c r="BU34" s="1885"/>
      <c r="BV34" s="1885"/>
      <c r="BW34" s="1885"/>
      <c r="BX34" s="1885"/>
      <c r="BY34" s="1885"/>
      <c r="BZ34" s="1886"/>
    </row>
    <row r="35" spans="3:78" ht="75" customHeight="1">
      <c r="C35" s="402"/>
      <c r="D35" s="1807" t="s">
        <v>2720</v>
      </c>
      <c r="E35" s="1807"/>
      <c r="F35" s="1807"/>
      <c r="G35" s="1807"/>
      <c r="H35" s="1807"/>
      <c r="I35" s="1807"/>
      <c r="J35" s="1808"/>
      <c r="K35" s="404"/>
      <c r="L35" s="1822"/>
      <c r="M35" s="1822"/>
      <c r="N35" s="1822"/>
      <c r="O35" s="1822"/>
      <c r="P35" s="1822"/>
      <c r="Q35" s="1822"/>
      <c r="R35" s="1822"/>
      <c r="S35" s="1822"/>
      <c r="T35" s="1822"/>
      <c r="U35" s="1822"/>
      <c r="V35" s="1822"/>
      <c r="W35" s="1822"/>
      <c r="X35" s="1822"/>
      <c r="Y35" s="1822"/>
      <c r="Z35" s="1823"/>
      <c r="BC35" s="402"/>
      <c r="BD35" s="1807" t="s">
        <v>2720</v>
      </c>
      <c r="BE35" s="1807"/>
      <c r="BF35" s="1807"/>
      <c r="BG35" s="1807"/>
      <c r="BH35" s="1807"/>
      <c r="BI35" s="1807"/>
      <c r="BJ35" s="1808"/>
      <c r="BK35" s="404"/>
      <c r="BL35" s="1822"/>
      <c r="BM35" s="1822"/>
      <c r="BN35" s="1822"/>
      <c r="BO35" s="1822"/>
      <c r="BP35" s="1822"/>
      <c r="BQ35" s="1822"/>
      <c r="BR35" s="1822"/>
      <c r="BS35" s="1822"/>
      <c r="BT35" s="1822"/>
      <c r="BU35" s="1822"/>
      <c r="BV35" s="1822"/>
      <c r="BW35" s="1822"/>
      <c r="BX35" s="1822"/>
      <c r="BY35" s="1822"/>
      <c r="BZ35" s="1823"/>
    </row>
    <row r="36" spans="3:78" ht="54" customHeight="1">
      <c r="C36" s="402"/>
      <c r="D36" s="1838" t="s">
        <v>2721</v>
      </c>
      <c r="E36" s="1807"/>
      <c r="F36" s="1807"/>
      <c r="G36" s="1807"/>
      <c r="H36" s="1807"/>
      <c r="I36" s="1807"/>
      <c r="J36" s="1808"/>
      <c r="K36" s="404"/>
      <c r="L36" s="1887"/>
      <c r="M36" s="1888"/>
      <c r="N36" s="423" t="s">
        <v>2633</v>
      </c>
      <c r="O36" s="403"/>
      <c r="P36" s="423" t="s">
        <v>2634</v>
      </c>
      <c r="Q36" s="403"/>
      <c r="R36" s="424" t="s">
        <v>2635</v>
      </c>
      <c r="S36" s="425" t="s">
        <v>2722</v>
      </c>
      <c r="T36" s="1887"/>
      <c r="U36" s="1888"/>
      <c r="V36" s="423" t="s">
        <v>2633</v>
      </c>
      <c r="W36" s="403"/>
      <c r="X36" s="423" t="s">
        <v>2634</v>
      </c>
      <c r="Y36" s="403"/>
      <c r="Z36" s="426" t="s">
        <v>2635</v>
      </c>
      <c r="BC36" s="402"/>
      <c r="BD36" s="1838" t="s">
        <v>2721</v>
      </c>
      <c r="BE36" s="1807"/>
      <c r="BF36" s="1807"/>
      <c r="BG36" s="1807"/>
      <c r="BH36" s="1807"/>
      <c r="BI36" s="1807"/>
      <c r="BJ36" s="1808"/>
      <c r="BK36" s="404"/>
      <c r="BL36" s="1887"/>
      <c r="BM36" s="1888"/>
      <c r="BN36" s="423" t="s">
        <v>2633</v>
      </c>
      <c r="BO36" s="403"/>
      <c r="BP36" s="423" t="s">
        <v>2634</v>
      </c>
      <c r="BQ36" s="403"/>
      <c r="BR36" s="424" t="s">
        <v>2635</v>
      </c>
      <c r="BS36" s="425" t="s">
        <v>2722</v>
      </c>
      <c r="BT36" s="1887"/>
      <c r="BU36" s="1888"/>
      <c r="BV36" s="423" t="s">
        <v>2633</v>
      </c>
      <c r="BW36" s="403"/>
      <c r="BX36" s="423" t="s">
        <v>2634</v>
      </c>
      <c r="BY36" s="403"/>
      <c r="BZ36" s="426" t="s">
        <v>2635</v>
      </c>
    </row>
    <row r="37" spans="3:78" ht="13.5" customHeight="1">
      <c r="C37" s="393"/>
      <c r="D37" s="361"/>
      <c r="E37" s="361"/>
      <c r="F37" s="361"/>
      <c r="G37" s="361"/>
      <c r="H37" s="361"/>
      <c r="I37" s="361"/>
      <c r="J37" s="361"/>
      <c r="K37" s="361"/>
      <c r="L37" s="361"/>
      <c r="M37" s="361"/>
      <c r="N37" s="361"/>
      <c r="O37" s="361"/>
      <c r="P37" s="361"/>
      <c r="Q37" s="361"/>
      <c r="R37" s="361"/>
      <c r="S37" s="361"/>
      <c r="T37" s="361"/>
      <c r="U37" s="393"/>
      <c r="V37" s="361"/>
      <c r="W37" s="348"/>
      <c r="X37" s="370"/>
      <c r="Y37" s="370"/>
      <c r="Z37" s="370"/>
      <c r="BC37" s="393"/>
      <c r="BD37" s="361"/>
      <c r="BE37" s="361"/>
      <c r="BF37" s="361"/>
      <c r="BG37" s="361"/>
      <c r="BH37" s="361"/>
      <c r="BI37" s="361"/>
      <c r="BJ37" s="361"/>
      <c r="BK37" s="361"/>
      <c r="BL37" s="361"/>
      <c r="BM37" s="361"/>
      <c r="BN37" s="361"/>
      <c r="BO37" s="361"/>
      <c r="BP37" s="361"/>
      <c r="BQ37" s="361"/>
      <c r="BR37" s="361"/>
      <c r="BS37" s="361"/>
      <c r="BT37" s="361"/>
      <c r="BU37" s="393"/>
      <c r="BV37" s="361"/>
      <c r="BW37" s="348"/>
      <c r="BX37" s="370"/>
      <c r="BY37" s="370"/>
      <c r="BZ37" s="370"/>
    </row>
    <row r="38" spans="3:78" ht="13.5" customHeight="1">
      <c r="D38" s="346"/>
      <c r="E38" s="346"/>
      <c r="F38" s="346"/>
      <c r="G38" s="346"/>
      <c r="H38" s="346"/>
      <c r="I38" s="346"/>
      <c r="J38" s="346"/>
      <c r="K38" s="346"/>
      <c r="L38" s="346"/>
      <c r="M38" s="346"/>
      <c r="N38" s="346"/>
      <c r="O38" s="346"/>
      <c r="P38" s="346"/>
      <c r="Q38" s="346"/>
      <c r="R38" s="346"/>
      <c r="S38" s="346"/>
      <c r="T38" s="346"/>
      <c r="V38" s="346"/>
      <c r="W38" s="348"/>
      <c r="X38" s="354"/>
      <c r="Y38" s="354"/>
      <c r="Z38" s="394"/>
      <c r="BD38" s="346"/>
      <c r="BE38" s="346"/>
      <c r="BF38" s="346"/>
      <c r="BG38" s="346"/>
      <c r="BH38" s="346"/>
      <c r="BI38" s="346"/>
      <c r="BJ38" s="346"/>
      <c r="BK38" s="346"/>
      <c r="BL38" s="346"/>
      <c r="BM38" s="346"/>
      <c r="BN38" s="346"/>
      <c r="BO38" s="346"/>
      <c r="BP38" s="346"/>
      <c r="BQ38" s="346"/>
      <c r="BR38" s="346"/>
      <c r="BS38" s="346"/>
      <c r="BT38" s="346"/>
      <c r="BV38" s="346"/>
      <c r="BW38" s="348"/>
      <c r="BX38" s="354"/>
      <c r="BY38" s="354"/>
      <c r="BZ38" s="394"/>
    </row>
    <row r="39" spans="3:78" ht="13.5" customHeight="1">
      <c r="D39" s="346"/>
      <c r="E39" s="346"/>
      <c r="F39" s="346"/>
      <c r="G39" s="346"/>
      <c r="H39" s="346"/>
      <c r="I39" s="346"/>
      <c r="J39" s="346"/>
      <c r="K39" s="346"/>
      <c r="L39" s="346"/>
      <c r="M39" s="346"/>
      <c r="N39" s="346"/>
      <c r="O39" s="346"/>
      <c r="P39" s="346"/>
      <c r="Q39" s="346"/>
      <c r="R39" s="346"/>
      <c r="S39" s="346"/>
      <c r="T39" s="346"/>
      <c r="V39" s="346"/>
      <c r="W39" s="348"/>
      <c r="X39" s="354"/>
      <c r="Y39" s="354"/>
      <c r="Z39" s="354"/>
      <c r="BD39" s="346"/>
      <c r="BE39" s="346"/>
      <c r="BF39" s="346"/>
      <c r="BG39" s="346"/>
      <c r="BH39" s="346"/>
      <c r="BI39" s="346"/>
      <c r="BJ39" s="346"/>
      <c r="BK39" s="346"/>
      <c r="BL39" s="346"/>
      <c r="BM39" s="346"/>
      <c r="BN39" s="346"/>
      <c r="BO39" s="346"/>
      <c r="BP39" s="346"/>
      <c r="BQ39" s="346"/>
      <c r="BR39" s="346"/>
      <c r="BS39" s="346"/>
      <c r="BT39" s="346"/>
      <c r="BV39" s="346"/>
      <c r="BW39" s="348"/>
      <c r="BX39" s="354"/>
      <c r="BY39" s="354"/>
      <c r="BZ39" s="354"/>
    </row>
    <row r="40" spans="3:78" ht="18" customHeight="1">
      <c r="V40" s="350"/>
      <c r="Z40" s="394"/>
      <c r="BV40" s="350"/>
      <c r="BZ40" s="394"/>
    </row>
  </sheetData>
  <sheetProtection algorithmName="SHA-512" hashValue="LUWlE/2A5+ispgBKpSHezp6FGy4Mj3157BwD8vS3bTBA0d8ZXoDa5SYkIFHfN+ciSw3gaTvSAep56HCN7Xk5XQ==" saltValue="MpSaygyOTk73cXzEo0Mlzw==" spinCount="100000" sheet="1" formatCells="0" selectLockedCells="1"/>
  <mergeCells count="86">
    <mergeCell ref="BD36:BJ36"/>
    <mergeCell ref="BL36:BM36"/>
    <mergeCell ref="BT36:BU36"/>
    <mergeCell ref="BD33:BJ33"/>
    <mergeCell ref="BM33:BQ33"/>
    <mergeCell ref="BD34:BJ34"/>
    <mergeCell ref="BL34:BZ34"/>
    <mergeCell ref="BD35:BJ35"/>
    <mergeCell ref="BL35:BZ35"/>
    <mergeCell ref="BC29:BZ29"/>
    <mergeCell ref="BC30:BZ30"/>
    <mergeCell ref="BD31:BJ31"/>
    <mergeCell ref="BL31:BP31"/>
    <mergeCell ref="BQ31:BT31"/>
    <mergeCell ref="BU31:BZ31"/>
    <mergeCell ref="BC26:BZ26"/>
    <mergeCell ref="BD28:BE28"/>
    <mergeCell ref="BK28:BL28"/>
    <mergeCell ref="BM28:BO28"/>
    <mergeCell ref="BP28:BQ28"/>
    <mergeCell ref="BR28:CA28"/>
    <mergeCell ref="BP20:BQ20"/>
    <mergeCell ref="BR20:BZ20"/>
    <mergeCell ref="BP22:BQ22"/>
    <mergeCell ref="BR22:BZ22"/>
    <mergeCell ref="BP24:BQ24"/>
    <mergeCell ref="BR24:BU24"/>
    <mergeCell ref="BV24:BZ24"/>
    <mergeCell ref="BP15:BQ15"/>
    <mergeCell ref="BR15:BZ15"/>
    <mergeCell ref="BP17:BQ17"/>
    <mergeCell ref="BR17:BU17"/>
    <mergeCell ref="BV17:BZ17"/>
    <mergeCell ref="BP10:BQ10"/>
    <mergeCell ref="BR10:BU10"/>
    <mergeCell ref="BV10:BZ10"/>
    <mergeCell ref="BP13:BQ13"/>
    <mergeCell ref="BR13:BZ13"/>
    <mergeCell ref="BT3:BU3"/>
    <mergeCell ref="BP6:BQ6"/>
    <mergeCell ref="BR6:BZ6"/>
    <mergeCell ref="BP8:BQ8"/>
    <mergeCell ref="BR8:BZ8"/>
    <mergeCell ref="P10:Q10"/>
    <mergeCell ref="R10:U10"/>
    <mergeCell ref="V10:Z10"/>
    <mergeCell ref="R17:U17"/>
    <mergeCell ref="V17:Z17"/>
    <mergeCell ref="P13:Q13"/>
    <mergeCell ref="R13:Z13"/>
    <mergeCell ref="P15:Q15"/>
    <mergeCell ref="R15:Z15"/>
    <mergeCell ref="P17:Q17"/>
    <mergeCell ref="T3:U3"/>
    <mergeCell ref="P6:Q6"/>
    <mergeCell ref="R6:Z6"/>
    <mergeCell ref="P8:Q8"/>
    <mergeCell ref="R8:Z8"/>
    <mergeCell ref="P20:Q20"/>
    <mergeCell ref="R20:Z20"/>
    <mergeCell ref="P22:Q22"/>
    <mergeCell ref="R22:Z22"/>
    <mergeCell ref="P24:Q24"/>
    <mergeCell ref="R24:U24"/>
    <mergeCell ref="V24:Z24"/>
    <mergeCell ref="C26:Z26"/>
    <mergeCell ref="D28:E28"/>
    <mergeCell ref="M28:O28"/>
    <mergeCell ref="P28:Q28"/>
    <mergeCell ref="R28:AA28"/>
    <mergeCell ref="K28:L28"/>
    <mergeCell ref="C29:Z29"/>
    <mergeCell ref="C30:Z30"/>
    <mergeCell ref="D31:J31"/>
    <mergeCell ref="D33:J33"/>
    <mergeCell ref="M33:Q33"/>
    <mergeCell ref="L31:P31"/>
    <mergeCell ref="Q31:T31"/>
    <mergeCell ref="U31:Z31"/>
    <mergeCell ref="D34:J34"/>
    <mergeCell ref="L34:Z34"/>
    <mergeCell ref="D35:J35"/>
    <mergeCell ref="L35:Z35"/>
    <mergeCell ref="D36:J36"/>
    <mergeCell ref="L36:M36"/>
    <mergeCell ref="T36:U36"/>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WXI99"/>
  <sheetViews>
    <sheetView showGridLines="0" showZeros="0" view="pageBreakPreview" topLeftCell="A28" zoomScaleNormal="100" zoomScaleSheetLayoutView="100" workbookViewId="0">
      <selection activeCell="F80" sqref="F80:Z80"/>
    </sheetView>
  </sheetViews>
  <sheetFormatPr defaultRowHeight="13.2"/>
  <cols>
    <col min="1" max="1" width="2.109375" style="428" customWidth="1"/>
    <col min="2" max="2" width="2.33203125" style="428" customWidth="1"/>
    <col min="3" max="3" width="1.109375" style="428" customWidth="1"/>
    <col min="4" max="4" width="5.6640625" style="428" customWidth="1"/>
    <col min="5" max="5" width="3.6640625" style="428" customWidth="1"/>
    <col min="6" max="12" width="4" style="428" customWidth="1"/>
    <col min="13" max="13" width="4.6640625" style="428" customWidth="1"/>
    <col min="14" max="15" width="3.5546875" style="428" customWidth="1"/>
    <col min="16" max="16" width="3.44140625" style="428" customWidth="1"/>
    <col min="17" max="17" width="5.6640625" style="428" customWidth="1"/>
    <col min="18" max="20" width="3.6640625" style="428" customWidth="1"/>
    <col min="21" max="24" width="3.6640625" style="429" customWidth="1"/>
    <col min="25" max="25" width="2.21875" style="429" customWidth="1"/>
    <col min="26" max="26" width="1.44140625" style="429" customWidth="1"/>
    <col min="27" max="27" width="2.109375" style="429" customWidth="1"/>
    <col min="28" max="28" width="1.21875" style="428" customWidth="1"/>
    <col min="29" max="29" width="8.88671875" style="428"/>
    <col min="30" max="34" width="13.88671875" style="428" hidden="1" customWidth="1"/>
    <col min="35" max="51" width="0" style="428" hidden="1" customWidth="1"/>
    <col min="52" max="52" width="8.88671875" style="428"/>
    <col min="53" max="53" width="2.109375" style="428" customWidth="1"/>
    <col min="54" max="54" width="2.33203125" style="428" customWidth="1"/>
    <col min="55" max="55" width="1.109375" style="428" customWidth="1"/>
    <col min="56" max="56" width="5.6640625" style="428" customWidth="1"/>
    <col min="57" max="57" width="3.6640625" style="428" customWidth="1"/>
    <col min="58" max="64" width="4" style="428" customWidth="1"/>
    <col min="65" max="65" width="4.6640625" style="428" customWidth="1"/>
    <col min="66" max="67" width="3.5546875" style="428" customWidth="1"/>
    <col min="68" max="68" width="3.44140625" style="428" customWidth="1"/>
    <col min="69" max="69" width="5.6640625" style="428" customWidth="1"/>
    <col min="70" max="72" width="3.6640625" style="428" customWidth="1"/>
    <col min="73" max="76" width="3.6640625" style="429" customWidth="1"/>
    <col min="77" max="77" width="2.21875" style="429" customWidth="1"/>
    <col min="78" max="78" width="1.44140625" style="429" customWidth="1"/>
    <col min="79" max="288" width="8.88671875" style="428"/>
    <col min="289" max="289" width="2.44140625" style="428" customWidth="1"/>
    <col min="290" max="290" width="2.33203125" style="428" customWidth="1"/>
    <col min="291" max="291" width="1.109375" style="428" customWidth="1"/>
    <col min="292" max="292" width="22.6640625" style="428" customWidth="1"/>
    <col min="293" max="293" width="1.21875" style="428" customWidth="1"/>
    <col min="294" max="295" width="11.77734375" style="428" customWidth="1"/>
    <col min="296" max="296" width="1.77734375" style="428" customWidth="1"/>
    <col min="297" max="297" width="6.88671875" style="428" customWidth="1"/>
    <col min="298" max="298" width="4.44140625" style="428" customWidth="1"/>
    <col min="299" max="299" width="3.6640625" style="428" customWidth="1"/>
    <col min="300" max="300" width="0.77734375" style="428" customWidth="1"/>
    <col min="301" max="301" width="3.33203125" style="428" customWidth="1"/>
    <col min="302" max="302" width="3.6640625" style="428" customWidth="1"/>
    <col min="303" max="303" width="3" style="428" customWidth="1"/>
    <col min="304" max="304" width="3.6640625" style="428" customWidth="1"/>
    <col min="305" max="305" width="3.109375" style="428" customWidth="1"/>
    <col min="306" max="306" width="1.88671875" style="428" customWidth="1"/>
    <col min="307" max="308" width="2.21875" style="428" customWidth="1"/>
    <col min="309" max="309" width="7.21875" style="428" customWidth="1"/>
    <col min="310" max="544" width="8.88671875" style="428"/>
    <col min="545" max="545" width="2.44140625" style="428" customWidth="1"/>
    <col min="546" max="546" width="2.33203125" style="428" customWidth="1"/>
    <col min="547" max="547" width="1.109375" style="428" customWidth="1"/>
    <col min="548" max="548" width="22.6640625" style="428" customWidth="1"/>
    <col min="549" max="549" width="1.21875" style="428" customWidth="1"/>
    <col min="550" max="551" width="11.77734375" style="428" customWidth="1"/>
    <col min="552" max="552" width="1.77734375" style="428" customWidth="1"/>
    <col min="553" max="553" width="6.88671875" style="428" customWidth="1"/>
    <col min="554" max="554" width="4.44140625" style="428" customWidth="1"/>
    <col min="555" max="555" width="3.6640625" style="428" customWidth="1"/>
    <col min="556" max="556" width="0.77734375" style="428" customWidth="1"/>
    <col min="557" max="557" width="3.33203125" style="428" customWidth="1"/>
    <col min="558" max="558" width="3.6640625" style="428" customWidth="1"/>
    <col min="559" max="559" width="3" style="428" customWidth="1"/>
    <col min="560" max="560" width="3.6640625" style="428" customWidth="1"/>
    <col min="561" max="561" width="3.109375" style="428" customWidth="1"/>
    <col min="562" max="562" width="1.88671875" style="428" customWidth="1"/>
    <col min="563" max="564" width="2.21875" style="428" customWidth="1"/>
    <col min="565" max="565" width="7.21875" style="428" customWidth="1"/>
    <col min="566" max="800" width="8.88671875" style="428"/>
    <col min="801" max="801" width="2.44140625" style="428" customWidth="1"/>
    <col min="802" max="802" width="2.33203125" style="428" customWidth="1"/>
    <col min="803" max="803" width="1.109375" style="428" customWidth="1"/>
    <col min="804" max="804" width="22.6640625" style="428" customWidth="1"/>
    <col min="805" max="805" width="1.21875" style="428" customWidth="1"/>
    <col min="806" max="807" width="11.77734375" style="428" customWidth="1"/>
    <col min="808" max="808" width="1.77734375" style="428" customWidth="1"/>
    <col min="809" max="809" width="6.88671875" style="428" customWidth="1"/>
    <col min="810" max="810" width="4.44140625" style="428" customWidth="1"/>
    <col min="811" max="811" width="3.6640625" style="428" customWidth="1"/>
    <col min="812" max="812" width="0.77734375" style="428" customWidth="1"/>
    <col min="813" max="813" width="3.33203125" style="428" customWidth="1"/>
    <col min="814" max="814" width="3.6640625" style="428" customWidth="1"/>
    <col min="815" max="815" width="3" style="428" customWidth="1"/>
    <col min="816" max="816" width="3.6640625" style="428" customWidth="1"/>
    <col min="817" max="817" width="3.109375" style="428" customWidth="1"/>
    <col min="818" max="818" width="1.88671875" style="428" customWidth="1"/>
    <col min="819" max="820" width="2.21875" style="428" customWidth="1"/>
    <col min="821" max="821" width="7.21875" style="428" customWidth="1"/>
    <col min="822" max="1056" width="8.88671875" style="428"/>
    <col min="1057" max="1057" width="2.44140625" style="428" customWidth="1"/>
    <col min="1058" max="1058" width="2.33203125" style="428" customWidth="1"/>
    <col min="1059" max="1059" width="1.109375" style="428" customWidth="1"/>
    <col min="1060" max="1060" width="22.6640625" style="428" customWidth="1"/>
    <col min="1061" max="1061" width="1.21875" style="428" customWidth="1"/>
    <col min="1062" max="1063" width="11.77734375" style="428" customWidth="1"/>
    <col min="1064" max="1064" width="1.77734375" style="428" customWidth="1"/>
    <col min="1065" max="1065" width="6.88671875" style="428" customWidth="1"/>
    <col min="1066" max="1066" width="4.44140625" style="428" customWidth="1"/>
    <col min="1067" max="1067" width="3.6640625" style="428" customWidth="1"/>
    <col min="1068" max="1068" width="0.77734375" style="428" customWidth="1"/>
    <col min="1069" max="1069" width="3.33203125" style="428" customWidth="1"/>
    <col min="1070" max="1070" width="3.6640625" style="428" customWidth="1"/>
    <col min="1071" max="1071" width="3" style="428" customWidth="1"/>
    <col min="1072" max="1072" width="3.6640625" style="428" customWidth="1"/>
    <col min="1073" max="1073" width="3.109375" style="428" customWidth="1"/>
    <col min="1074" max="1074" width="1.88671875" style="428" customWidth="1"/>
    <col min="1075" max="1076" width="2.21875" style="428" customWidth="1"/>
    <col min="1077" max="1077" width="7.21875" style="428" customWidth="1"/>
    <col min="1078" max="1312" width="8.88671875" style="428"/>
    <col min="1313" max="1313" width="2.44140625" style="428" customWidth="1"/>
    <col min="1314" max="1314" width="2.33203125" style="428" customWidth="1"/>
    <col min="1315" max="1315" width="1.109375" style="428" customWidth="1"/>
    <col min="1316" max="1316" width="22.6640625" style="428" customWidth="1"/>
    <col min="1317" max="1317" width="1.21875" style="428" customWidth="1"/>
    <col min="1318" max="1319" width="11.77734375" style="428" customWidth="1"/>
    <col min="1320" max="1320" width="1.77734375" style="428" customWidth="1"/>
    <col min="1321" max="1321" width="6.88671875" style="428" customWidth="1"/>
    <col min="1322" max="1322" width="4.44140625" style="428" customWidth="1"/>
    <col min="1323" max="1323" width="3.6640625" style="428" customWidth="1"/>
    <col min="1324" max="1324" width="0.77734375" style="428" customWidth="1"/>
    <col min="1325" max="1325" width="3.33203125" style="428" customWidth="1"/>
    <col min="1326" max="1326" width="3.6640625" style="428" customWidth="1"/>
    <col min="1327" max="1327" width="3" style="428" customWidth="1"/>
    <col min="1328" max="1328" width="3.6640625" style="428" customWidth="1"/>
    <col min="1329" max="1329" width="3.109375" style="428" customWidth="1"/>
    <col min="1330" max="1330" width="1.88671875" style="428" customWidth="1"/>
    <col min="1331" max="1332" width="2.21875" style="428" customWidth="1"/>
    <col min="1333" max="1333" width="7.21875" style="428" customWidth="1"/>
    <col min="1334" max="1568" width="8.88671875" style="428"/>
    <col min="1569" max="1569" width="2.44140625" style="428" customWidth="1"/>
    <col min="1570" max="1570" width="2.33203125" style="428" customWidth="1"/>
    <col min="1571" max="1571" width="1.109375" style="428" customWidth="1"/>
    <col min="1572" max="1572" width="22.6640625" style="428" customWidth="1"/>
    <col min="1573" max="1573" width="1.21875" style="428" customWidth="1"/>
    <col min="1574" max="1575" width="11.77734375" style="428" customWidth="1"/>
    <col min="1576" max="1576" width="1.77734375" style="428" customWidth="1"/>
    <col min="1577" max="1577" width="6.88671875" style="428" customWidth="1"/>
    <col min="1578" max="1578" width="4.44140625" style="428" customWidth="1"/>
    <col min="1579" max="1579" width="3.6640625" style="428" customWidth="1"/>
    <col min="1580" max="1580" width="0.77734375" style="428" customWidth="1"/>
    <col min="1581" max="1581" width="3.33203125" style="428" customWidth="1"/>
    <col min="1582" max="1582" width="3.6640625" style="428" customWidth="1"/>
    <col min="1583" max="1583" width="3" style="428" customWidth="1"/>
    <col min="1584" max="1584" width="3.6640625" style="428" customWidth="1"/>
    <col min="1585" max="1585" width="3.109375" style="428" customWidth="1"/>
    <col min="1586" max="1586" width="1.88671875" style="428" customWidth="1"/>
    <col min="1587" max="1588" width="2.21875" style="428" customWidth="1"/>
    <col min="1589" max="1589" width="7.21875" style="428" customWidth="1"/>
    <col min="1590" max="1824" width="8.88671875" style="428"/>
    <col min="1825" max="1825" width="2.44140625" style="428" customWidth="1"/>
    <col min="1826" max="1826" width="2.33203125" style="428" customWidth="1"/>
    <col min="1827" max="1827" width="1.109375" style="428" customWidth="1"/>
    <col min="1828" max="1828" width="22.6640625" style="428" customWidth="1"/>
    <col min="1829" max="1829" width="1.21875" style="428" customWidth="1"/>
    <col min="1830" max="1831" width="11.77734375" style="428" customWidth="1"/>
    <col min="1832" max="1832" width="1.77734375" style="428" customWidth="1"/>
    <col min="1833" max="1833" width="6.88671875" style="428" customWidth="1"/>
    <col min="1834" max="1834" width="4.44140625" style="428" customWidth="1"/>
    <col min="1835" max="1835" width="3.6640625" style="428" customWidth="1"/>
    <col min="1836" max="1836" width="0.77734375" style="428" customWidth="1"/>
    <col min="1837" max="1837" width="3.33203125" style="428" customWidth="1"/>
    <col min="1838" max="1838" width="3.6640625" style="428" customWidth="1"/>
    <col min="1839" max="1839" width="3" style="428" customWidth="1"/>
    <col min="1840" max="1840" width="3.6640625" style="428" customWidth="1"/>
    <col min="1841" max="1841" width="3.109375" style="428" customWidth="1"/>
    <col min="1842" max="1842" width="1.88671875" style="428" customWidth="1"/>
    <col min="1843" max="1844" width="2.21875" style="428" customWidth="1"/>
    <col min="1845" max="1845" width="7.21875" style="428" customWidth="1"/>
    <col min="1846" max="2080" width="8.88671875" style="428"/>
    <col min="2081" max="2081" width="2.44140625" style="428" customWidth="1"/>
    <col min="2082" max="2082" width="2.33203125" style="428" customWidth="1"/>
    <col min="2083" max="2083" width="1.109375" style="428" customWidth="1"/>
    <col min="2084" max="2084" width="22.6640625" style="428" customWidth="1"/>
    <col min="2085" max="2085" width="1.21875" style="428" customWidth="1"/>
    <col min="2086" max="2087" width="11.77734375" style="428" customWidth="1"/>
    <col min="2088" max="2088" width="1.77734375" style="428" customWidth="1"/>
    <col min="2089" max="2089" width="6.88671875" style="428" customWidth="1"/>
    <col min="2090" max="2090" width="4.44140625" style="428" customWidth="1"/>
    <col min="2091" max="2091" width="3.6640625" style="428" customWidth="1"/>
    <col min="2092" max="2092" width="0.77734375" style="428" customWidth="1"/>
    <col min="2093" max="2093" width="3.33203125" style="428" customWidth="1"/>
    <col min="2094" max="2094" width="3.6640625" style="428" customWidth="1"/>
    <col min="2095" max="2095" width="3" style="428" customWidth="1"/>
    <col min="2096" max="2096" width="3.6640625" style="428" customWidth="1"/>
    <col min="2097" max="2097" width="3.109375" style="428" customWidth="1"/>
    <col min="2098" max="2098" width="1.88671875" style="428" customWidth="1"/>
    <col min="2099" max="2100" width="2.21875" style="428" customWidth="1"/>
    <col min="2101" max="2101" width="7.21875" style="428" customWidth="1"/>
    <col min="2102" max="2336" width="8.88671875" style="428"/>
    <col min="2337" max="2337" width="2.44140625" style="428" customWidth="1"/>
    <col min="2338" max="2338" width="2.33203125" style="428" customWidth="1"/>
    <col min="2339" max="2339" width="1.109375" style="428" customWidth="1"/>
    <col min="2340" max="2340" width="22.6640625" style="428" customWidth="1"/>
    <col min="2341" max="2341" width="1.21875" style="428" customWidth="1"/>
    <col min="2342" max="2343" width="11.77734375" style="428" customWidth="1"/>
    <col min="2344" max="2344" width="1.77734375" style="428" customWidth="1"/>
    <col min="2345" max="2345" width="6.88671875" style="428" customWidth="1"/>
    <col min="2346" max="2346" width="4.44140625" style="428" customWidth="1"/>
    <col min="2347" max="2347" width="3.6640625" style="428" customWidth="1"/>
    <col min="2348" max="2348" width="0.77734375" style="428" customWidth="1"/>
    <col min="2349" max="2349" width="3.33203125" style="428" customWidth="1"/>
    <col min="2350" max="2350" width="3.6640625" style="428" customWidth="1"/>
    <col min="2351" max="2351" width="3" style="428" customWidth="1"/>
    <col min="2352" max="2352" width="3.6640625" style="428" customWidth="1"/>
    <col min="2353" max="2353" width="3.109375" style="428" customWidth="1"/>
    <col min="2354" max="2354" width="1.88671875" style="428" customWidth="1"/>
    <col min="2355" max="2356" width="2.21875" style="428" customWidth="1"/>
    <col min="2357" max="2357" width="7.21875" style="428" customWidth="1"/>
    <col min="2358" max="2592" width="8.88671875" style="428"/>
    <col min="2593" max="2593" width="2.44140625" style="428" customWidth="1"/>
    <col min="2594" max="2594" width="2.33203125" style="428" customWidth="1"/>
    <col min="2595" max="2595" width="1.109375" style="428" customWidth="1"/>
    <col min="2596" max="2596" width="22.6640625" style="428" customWidth="1"/>
    <col min="2597" max="2597" width="1.21875" style="428" customWidth="1"/>
    <col min="2598" max="2599" width="11.77734375" style="428" customWidth="1"/>
    <col min="2600" max="2600" width="1.77734375" style="428" customWidth="1"/>
    <col min="2601" max="2601" width="6.88671875" style="428" customWidth="1"/>
    <col min="2602" max="2602" width="4.44140625" style="428" customWidth="1"/>
    <col min="2603" max="2603" width="3.6640625" style="428" customWidth="1"/>
    <col min="2604" max="2604" width="0.77734375" style="428" customWidth="1"/>
    <col min="2605" max="2605" width="3.33203125" style="428" customWidth="1"/>
    <col min="2606" max="2606" width="3.6640625" style="428" customWidth="1"/>
    <col min="2607" max="2607" width="3" style="428" customWidth="1"/>
    <col min="2608" max="2608" width="3.6640625" style="428" customWidth="1"/>
    <col min="2609" max="2609" width="3.109375" style="428" customWidth="1"/>
    <col min="2610" max="2610" width="1.88671875" style="428" customWidth="1"/>
    <col min="2611" max="2612" width="2.21875" style="428" customWidth="1"/>
    <col min="2613" max="2613" width="7.21875" style="428" customWidth="1"/>
    <col min="2614" max="2848" width="8.88671875" style="428"/>
    <col min="2849" max="2849" width="2.44140625" style="428" customWidth="1"/>
    <col min="2850" max="2850" width="2.33203125" style="428" customWidth="1"/>
    <col min="2851" max="2851" width="1.109375" style="428" customWidth="1"/>
    <col min="2852" max="2852" width="22.6640625" style="428" customWidth="1"/>
    <col min="2853" max="2853" width="1.21875" style="428" customWidth="1"/>
    <col min="2854" max="2855" width="11.77734375" style="428" customWidth="1"/>
    <col min="2856" max="2856" width="1.77734375" style="428" customWidth="1"/>
    <col min="2857" max="2857" width="6.88671875" style="428" customWidth="1"/>
    <col min="2858" max="2858" width="4.44140625" style="428" customWidth="1"/>
    <col min="2859" max="2859" width="3.6640625" style="428" customWidth="1"/>
    <col min="2860" max="2860" width="0.77734375" style="428" customWidth="1"/>
    <col min="2861" max="2861" width="3.33203125" style="428" customWidth="1"/>
    <col min="2862" max="2862" width="3.6640625" style="428" customWidth="1"/>
    <col min="2863" max="2863" width="3" style="428" customWidth="1"/>
    <col min="2864" max="2864" width="3.6640625" style="428" customWidth="1"/>
    <col min="2865" max="2865" width="3.109375" style="428" customWidth="1"/>
    <col min="2866" max="2866" width="1.88671875" style="428" customWidth="1"/>
    <col min="2867" max="2868" width="2.21875" style="428" customWidth="1"/>
    <col min="2869" max="2869" width="7.21875" style="428" customWidth="1"/>
    <col min="2870" max="3104" width="8.88671875" style="428"/>
    <col min="3105" max="3105" width="2.44140625" style="428" customWidth="1"/>
    <col min="3106" max="3106" width="2.33203125" style="428" customWidth="1"/>
    <col min="3107" max="3107" width="1.109375" style="428" customWidth="1"/>
    <col min="3108" max="3108" width="22.6640625" style="428" customWidth="1"/>
    <col min="3109" max="3109" width="1.21875" style="428" customWidth="1"/>
    <col min="3110" max="3111" width="11.77734375" style="428" customWidth="1"/>
    <col min="3112" max="3112" width="1.77734375" style="428" customWidth="1"/>
    <col min="3113" max="3113" width="6.88671875" style="428" customWidth="1"/>
    <col min="3114" max="3114" width="4.44140625" style="428" customWidth="1"/>
    <col min="3115" max="3115" width="3.6640625" style="428" customWidth="1"/>
    <col min="3116" max="3116" width="0.77734375" style="428" customWidth="1"/>
    <col min="3117" max="3117" width="3.33203125" style="428" customWidth="1"/>
    <col min="3118" max="3118" width="3.6640625" style="428" customWidth="1"/>
    <col min="3119" max="3119" width="3" style="428" customWidth="1"/>
    <col min="3120" max="3120" width="3.6640625" style="428" customWidth="1"/>
    <col min="3121" max="3121" width="3.109375" style="428" customWidth="1"/>
    <col min="3122" max="3122" width="1.88671875" style="428" customWidth="1"/>
    <col min="3123" max="3124" width="2.21875" style="428" customWidth="1"/>
    <col min="3125" max="3125" width="7.21875" style="428" customWidth="1"/>
    <col min="3126" max="3360" width="8.88671875" style="428"/>
    <col min="3361" max="3361" width="2.44140625" style="428" customWidth="1"/>
    <col min="3362" max="3362" width="2.33203125" style="428" customWidth="1"/>
    <col min="3363" max="3363" width="1.109375" style="428" customWidth="1"/>
    <col min="3364" max="3364" width="22.6640625" style="428" customWidth="1"/>
    <col min="3365" max="3365" width="1.21875" style="428" customWidth="1"/>
    <col min="3366" max="3367" width="11.77734375" style="428" customWidth="1"/>
    <col min="3368" max="3368" width="1.77734375" style="428" customWidth="1"/>
    <col min="3369" max="3369" width="6.88671875" style="428" customWidth="1"/>
    <col min="3370" max="3370" width="4.44140625" style="428" customWidth="1"/>
    <col min="3371" max="3371" width="3.6640625" style="428" customWidth="1"/>
    <col min="3372" max="3372" width="0.77734375" style="428" customWidth="1"/>
    <col min="3373" max="3373" width="3.33203125" style="428" customWidth="1"/>
    <col min="3374" max="3374" width="3.6640625" style="428" customWidth="1"/>
    <col min="3375" max="3375" width="3" style="428" customWidth="1"/>
    <col min="3376" max="3376" width="3.6640625" style="428" customWidth="1"/>
    <col min="3377" max="3377" width="3.109375" style="428" customWidth="1"/>
    <col min="3378" max="3378" width="1.88671875" style="428" customWidth="1"/>
    <col min="3379" max="3380" width="2.21875" style="428" customWidth="1"/>
    <col min="3381" max="3381" width="7.21875" style="428" customWidth="1"/>
    <col min="3382" max="3616" width="8.88671875" style="428"/>
    <col min="3617" max="3617" width="2.44140625" style="428" customWidth="1"/>
    <col min="3618" max="3618" width="2.33203125" style="428" customWidth="1"/>
    <col min="3619" max="3619" width="1.109375" style="428" customWidth="1"/>
    <col min="3620" max="3620" width="22.6640625" style="428" customWidth="1"/>
    <col min="3621" max="3621" width="1.21875" style="428" customWidth="1"/>
    <col min="3622" max="3623" width="11.77734375" style="428" customWidth="1"/>
    <col min="3624" max="3624" width="1.77734375" style="428" customWidth="1"/>
    <col min="3625" max="3625" width="6.88671875" style="428" customWidth="1"/>
    <col min="3626" max="3626" width="4.44140625" style="428" customWidth="1"/>
    <col min="3627" max="3627" width="3.6640625" style="428" customWidth="1"/>
    <col min="3628" max="3628" width="0.77734375" style="428" customWidth="1"/>
    <col min="3629" max="3629" width="3.33203125" style="428" customWidth="1"/>
    <col min="3630" max="3630" width="3.6640625" style="428" customWidth="1"/>
    <col min="3631" max="3631" width="3" style="428" customWidth="1"/>
    <col min="3632" max="3632" width="3.6640625" style="428" customWidth="1"/>
    <col min="3633" max="3633" width="3.109375" style="428" customWidth="1"/>
    <col min="3634" max="3634" width="1.88671875" style="428" customWidth="1"/>
    <col min="3635" max="3636" width="2.21875" style="428" customWidth="1"/>
    <col min="3637" max="3637" width="7.21875" style="428" customWidth="1"/>
    <col min="3638" max="3872" width="8.88671875" style="428"/>
    <col min="3873" max="3873" width="2.44140625" style="428" customWidth="1"/>
    <col min="3874" max="3874" width="2.33203125" style="428" customWidth="1"/>
    <col min="3875" max="3875" width="1.109375" style="428" customWidth="1"/>
    <col min="3876" max="3876" width="22.6640625" style="428" customWidth="1"/>
    <col min="3877" max="3877" width="1.21875" style="428" customWidth="1"/>
    <col min="3878" max="3879" width="11.77734375" style="428" customWidth="1"/>
    <col min="3880" max="3880" width="1.77734375" style="428" customWidth="1"/>
    <col min="3881" max="3881" width="6.88671875" style="428" customWidth="1"/>
    <col min="3882" max="3882" width="4.44140625" style="428" customWidth="1"/>
    <col min="3883" max="3883" width="3.6640625" style="428" customWidth="1"/>
    <col min="3884" max="3884" width="0.77734375" style="428" customWidth="1"/>
    <col min="3885" max="3885" width="3.33203125" style="428" customWidth="1"/>
    <col min="3886" max="3886" width="3.6640625" style="428" customWidth="1"/>
    <col min="3887" max="3887" width="3" style="428" customWidth="1"/>
    <col min="3888" max="3888" width="3.6640625" style="428" customWidth="1"/>
    <col min="3889" max="3889" width="3.109375" style="428" customWidth="1"/>
    <col min="3890" max="3890" width="1.88671875" style="428" customWidth="1"/>
    <col min="3891" max="3892" width="2.21875" style="428" customWidth="1"/>
    <col min="3893" max="3893" width="7.21875" style="428" customWidth="1"/>
    <col min="3894" max="4128" width="8.88671875" style="428"/>
    <col min="4129" max="4129" width="2.44140625" style="428" customWidth="1"/>
    <col min="4130" max="4130" width="2.33203125" style="428" customWidth="1"/>
    <col min="4131" max="4131" width="1.109375" style="428" customWidth="1"/>
    <col min="4132" max="4132" width="22.6640625" style="428" customWidth="1"/>
    <col min="4133" max="4133" width="1.21875" style="428" customWidth="1"/>
    <col min="4134" max="4135" width="11.77734375" style="428" customWidth="1"/>
    <col min="4136" max="4136" width="1.77734375" style="428" customWidth="1"/>
    <col min="4137" max="4137" width="6.88671875" style="428" customWidth="1"/>
    <col min="4138" max="4138" width="4.44140625" style="428" customWidth="1"/>
    <col min="4139" max="4139" width="3.6640625" style="428" customWidth="1"/>
    <col min="4140" max="4140" width="0.77734375" style="428" customWidth="1"/>
    <col min="4141" max="4141" width="3.33203125" style="428" customWidth="1"/>
    <col min="4142" max="4142" width="3.6640625" style="428" customWidth="1"/>
    <col min="4143" max="4143" width="3" style="428" customWidth="1"/>
    <col min="4144" max="4144" width="3.6640625" style="428" customWidth="1"/>
    <col min="4145" max="4145" width="3.109375" style="428" customWidth="1"/>
    <col min="4146" max="4146" width="1.88671875" style="428" customWidth="1"/>
    <col min="4147" max="4148" width="2.21875" style="428" customWidth="1"/>
    <col min="4149" max="4149" width="7.21875" style="428" customWidth="1"/>
    <col min="4150" max="4384" width="8.88671875" style="428"/>
    <col min="4385" max="4385" width="2.44140625" style="428" customWidth="1"/>
    <col min="4386" max="4386" width="2.33203125" style="428" customWidth="1"/>
    <col min="4387" max="4387" width="1.109375" style="428" customWidth="1"/>
    <col min="4388" max="4388" width="22.6640625" style="428" customWidth="1"/>
    <col min="4389" max="4389" width="1.21875" style="428" customWidth="1"/>
    <col min="4390" max="4391" width="11.77734375" style="428" customWidth="1"/>
    <col min="4392" max="4392" width="1.77734375" style="428" customWidth="1"/>
    <col min="4393" max="4393" width="6.88671875" style="428" customWidth="1"/>
    <col min="4394" max="4394" width="4.44140625" style="428" customWidth="1"/>
    <col min="4395" max="4395" width="3.6640625" style="428" customWidth="1"/>
    <col min="4396" max="4396" width="0.77734375" style="428" customWidth="1"/>
    <col min="4397" max="4397" width="3.33203125" style="428" customWidth="1"/>
    <col min="4398" max="4398" width="3.6640625" style="428" customWidth="1"/>
    <col min="4399" max="4399" width="3" style="428" customWidth="1"/>
    <col min="4400" max="4400" width="3.6640625" style="428" customWidth="1"/>
    <col min="4401" max="4401" width="3.109375" style="428" customWidth="1"/>
    <col min="4402" max="4402" width="1.88671875" style="428" customWidth="1"/>
    <col min="4403" max="4404" width="2.21875" style="428" customWidth="1"/>
    <col min="4405" max="4405" width="7.21875" style="428" customWidth="1"/>
    <col min="4406" max="4640" width="8.88671875" style="428"/>
    <col min="4641" max="4641" width="2.44140625" style="428" customWidth="1"/>
    <col min="4642" max="4642" width="2.33203125" style="428" customWidth="1"/>
    <col min="4643" max="4643" width="1.109375" style="428" customWidth="1"/>
    <col min="4644" max="4644" width="22.6640625" style="428" customWidth="1"/>
    <col min="4645" max="4645" width="1.21875" style="428" customWidth="1"/>
    <col min="4646" max="4647" width="11.77734375" style="428" customWidth="1"/>
    <col min="4648" max="4648" width="1.77734375" style="428" customWidth="1"/>
    <col min="4649" max="4649" width="6.88671875" style="428" customWidth="1"/>
    <col min="4650" max="4650" width="4.44140625" style="428" customWidth="1"/>
    <col min="4651" max="4651" width="3.6640625" style="428" customWidth="1"/>
    <col min="4652" max="4652" width="0.77734375" style="428" customWidth="1"/>
    <col min="4653" max="4653" width="3.33203125" style="428" customWidth="1"/>
    <col min="4654" max="4654" width="3.6640625" style="428" customWidth="1"/>
    <col min="4655" max="4655" width="3" style="428" customWidth="1"/>
    <col min="4656" max="4656" width="3.6640625" style="428" customWidth="1"/>
    <col min="4657" max="4657" width="3.109375" style="428" customWidth="1"/>
    <col min="4658" max="4658" width="1.88671875" style="428" customWidth="1"/>
    <col min="4659" max="4660" width="2.21875" style="428" customWidth="1"/>
    <col min="4661" max="4661" width="7.21875" style="428" customWidth="1"/>
    <col min="4662" max="4896" width="8.88671875" style="428"/>
    <col min="4897" max="4897" width="2.44140625" style="428" customWidth="1"/>
    <col min="4898" max="4898" width="2.33203125" style="428" customWidth="1"/>
    <col min="4899" max="4899" width="1.109375" style="428" customWidth="1"/>
    <col min="4900" max="4900" width="22.6640625" style="428" customWidth="1"/>
    <col min="4901" max="4901" width="1.21875" style="428" customWidth="1"/>
    <col min="4902" max="4903" width="11.77734375" style="428" customWidth="1"/>
    <col min="4904" max="4904" width="1.77734375" style="428" customWidth="1"/>
    <col min="4905" max="4905" width="6.88671875" style="428" customWidth="1"/>
    <col min="4906" max="4906" width="4.44140625" style="428" customWidth="1"/>
    <col min="4907" max="4907" width="3.6640625" style="428" customWidth="1"/>
    <col min="4908" max="4908" width="0.77734375" style="428" customWidth="1"/>
    <col min="4909" max="4909" width="3.33203125" style="428" customWidth="1"/>
    <col min="4910" max="4910" width="3.6640625" style="428" customWidth="1"/>
    <col min="4911" max="4911" width="3" style="428" customWidth="1"/>
    <col min="4912" max="4912" width="3.6640625" style="428" customWidth="1"/>
    <col min="4913" max="4913" width="3.109375" style="428" customWidth="1"/>
    <col min="4914" max="4914" width="1.88671875" style="428" customWidth="1"/>
    <col min="4915" max="4916" width="2.21875" style="428" customWidth="1"/>
    <col min="4917" max="4917" width="7.21875" style="428" customWidth="1"/>
    <col min="4918" max="5152" width="8.88671875" style="428"/>
    <col min="5153" max="5153" width="2.44140625" style="428" customWidth="1"/>
    <col min="5154" max="5154" width="2.33203125" style="428" customWidth="1"/>
    <col min="5155" max="5155" width="1.109375" style="428" customWidth="1"/>
    <col min="5156" max="5156" width="22.6640625" style="428" customWidth="1"/>
    <col min="5157" max="5157" width="1.21875" style="428" customWidth="1"/>
    <col min="5158" max="5159" width="11.77734375" style="428" customWidth="1"/>
    <col min="5160" max="5160" width="1.77734375" style="428" customWidth="1"/>
    <col min="5161" max="5161" width="6.88671875" style="428" customWidth="1"/>
    <col min="5162" max="5162" width="4.44140625" style="428" customWidth="1"/>
    <col min="5163" max="5163" width="3.6640625" style="428" customWidth="1"/>
    <col min="5164" max="5164" width="0.77734375" style="428" customWidth="1"/>
    <col min="5165" max="5165" width="3.33203125" style="428" customWidth="1"/>
    <col min="5166" max="5166" width="3.6640625" style="428" customWidth="1"/>
    <col min="5167" max="5167" width="3" style="428" customWidth="1"/>
    <col min="5168" max="5168" width="3.6640625" style="428" customWidth="1"/>
    <col min="5169" max="5169" width="3.109375" style="428" customWidth="1"/>
    <col min="5170" max="5170" width="1.88671875" style="428" customWidth="1"/>
    <col min="5171" max="5172" width="2.21875" style="428" customWidth="1"/>
    <col min="5173" max="5173" width="7.21875" style="428" customWidth="1"/>
    <col min="5174" max="5408" width="8.88671875" style="428"/>
    <col min="5409" max="5409" width="2.44140625" style="428" customWidth="1"/>
    <col min="5410" max="5410" width="2.33203125" style="428" customWidth="1"/>
    <col min="5411" max="5411" width="1.109375" style="428" customWidth="1"/>
    <col min="5412" max="5412" width="22.6640625" style="428" customWidth="1"/>
    <col min="5413" max="5413" width="1.21875" style="428" customWidth="1"/>
    <col min="5414" max="5415" width="11.77734375" style="428" customWidth="1"/>
    <col min="5416" max="5416" width="1.77734375" style="428" customWidth="1"/>
    <col min="5417" max="5417" width="6.88671875" style="428" customWidth="1"/>
    <col min="5418" max="5418" width="4.44140625" style="428" customWidth="1"/>
    <col min="5419" max="5419" width="3.6640625" style="428" customWidth="1"/>
    <col min="5420" max="5420" width="0.77734375" style="428" customWidth="1"/>
    <col min="5421" max="5421" width="3.33203125" style="428" customWidth="1"/>
    <col min="5422" max="5422" width="3.6640625" style="428" customWidth="1"/>
    <col min="5423" max="5423" width="3" style="428" customWidth="1"/>
    <col min="5424" max="5424" width="3.6640625" style="428" customWidth="1"/>
    <col min="5425" max="5425" width="3.109375" style="428" customWidth="1"/>
    <col min="5426" max="5426" width="1.88671875" style="428" customWidth="1"/>
    <col min="5427" max="5428" width="2.21875" style="428" customWidth="1"/>
    <col min="5429" max="5429" width="7.21875" style="428" customWidth="1"/>
    <col min="5430" max="5664" width="8.88671875" style="428"/>
    <col min="5665" max="5665" width="2.44140625" style="428" customWidth="1"/>
    <col min="5666" max="5666" width="2.33203125" style="428" customWidth="1"/>
    <col min="5667" max="5667" width="1.109375" style="428" customWidth="1"/>
    <col min="5668" max="5668" width="22.6640625" style="428" customWidth="1"/>
    <col min="5669" max="5669" width="1.21875" style="428" customWidth="1"/>
    <col min="5670" max="5671" width="11.77734375" style="428" customWidth="1"/>
    <col min="5672" max="5672" width="1.77734375" style="428" customWidth="1"/>
    <col min="5673" max="5673" width="6.88671875" style="428" customWidth="1"/>
    <col min="5674" max="5674" width="4.44140625" style="428" customWidth="1"/>
    <col min="5675" max="5675" width="3.6640625" style="428" customWidth="1"/>
    <col min="5676" max="5676" width="0.77734375" style="428" customWidth="1"/>
    <col min="5677" max="5677" width="3.33203125" style="428" customWidth="1"/>
    <col min="5678" max="5678" width="3.6640625" style="428" customWidth="1"/>
    <col min="5679" max="5679" width="3" style="428" customWidth="1"/>
    <col min="5680" max="5680" width="3.6640625" style="428" customWidth="1"/>
    <col min="5681" max="5681" width="3.109375" style="428" customWidth="1"/>
    <col min="5682" max="5682" width="1.88671875" style="428" customWidth="1"/>
    <col min="5683" max="5684" width="2.21875" style="428" customWidth="1"/>
    <col min="5685" max="5685" width="7.21875" style="428" customWidth="1"/>
    <col min="5686" max="5920" width="8.88671875" style="428"/>
    <col min="5921" max="5921" width="2.44140625" style="428" customWidth="1"/>
    <col min="5922" max="5922" width="2.33203125" style="428" customWidth="1"/>
    <col min="5923" max="5923" width="1.109375" style="428" customWidth="1"/>
    <col min="5924" max="5924" width="22.6640625" style="428" customWidth="1"/>
    <col min="5925" max="5925" width="1.21875" style="428" customWidth="1"/>
    <col min="5926" max="5927" width="11.77734375" style="428" customWidth="1"/>
    <col min="5928" max="5928" width="1.77734375" style="428" customWidth="1"/>
    <col min="5929" max="5929" width="6.88671875" style="428" customWidth="1"/>
    <col min="5930" max="5930" width="4.44140625" style="428" customWidth="1"/>
    <col min="5931" max="5931" width="3.6640625" style="428" customWidth="1"/>
    <col min="5932" max="5932" width="0.77734375" style="428" customWidth="1"/>
    <col min="5933" max="5933" width="3.33203125" style="428" customWidth="1"/>
    <col min="5934" max="5934" width="3.6640625" style="428" customWidth="1"/>
    <col min="5935" max="5935" width="3" style="428" customWidth="1"/>
    <col min="5936" max="5936" width="3.6640625" style="428" customWidth="1"/>
    <col min="5937" max="5937" width="3.109375" style="428" customWidth="1"/>
    <col min="5938" max="5938" width="1.88671875" style="428" customWidth="1"/>
    <col min="5939" max="5940" width="2.21875" style="428" customWidth="1"/>
    <col min="5941" max="5941" width="7.21875" style="428" customWidth="1"/>
    <col min="5942" max="6176" width="8.88671875" style="428"/>
    <col min="6177" max="6177" width="2.44140625" style="428" customWidth="1"/>
    <col min="6178" max="6178" width="2.33203125" style="428" customWidth="1"/>
    <col min="6179" max="6179" width="1.109375" style="428" customWidth="1"/>
    <col min="6180" max="6180" width="22.6640625" style="428" customWidth="1"/>
    <col min="6181" max="6181" width="1.21875" style="428" customWidth="1"/>
    <col min="6182" max="6183" width="11.77734375" style="428" customWidth="1"/>
    <col min="6184" max="6184" width="1.77734375" style="428" customWidth="1"/>
    <col min="6185" max="6185" width="6.88671875" style="428" customWidth="1"/>
    <col min="6186" max="6186" width="4.44140625" style="428" customWidth="1"/>
    <col min="6187" max="6187" width="3.6640625" style="428" customWidth="1"/>
    <col min="6188" max="6188" width="0.77734375" style="428" customWidth="1"/>
    <col min="6189" max="6189" width="3.33203125" style="428" customWidth="1"/>
    <col min="6190" max="6190" width="3.6640625" style="428" customWidth="1"/>
    <col min="6191" max="6191" width="3" style="428" customWidth="1"/>
    <col min="6192" max="6192" width="3.6640625" style="428" customWidth="1"/>
    <col min="6193" max="6193" width="3.109375" style="428" customWidth="1"/>
    <col min="6194" max="6194" width="1.88671875" style="428" customWidth="1"/>
    <col min="6195" max="6196" width="2.21875" style="428" customWidth="1"/>
    <col min="6197" max="6197" width="7.21875" style="428" customWidth="1"/>
    <col min="6198" max="6432" width="8.88671875" style="428"/>
    <col min="6433" max="6433" width="2.44140625" style="428" customWidth="1"/>
    <col min="6434" max="6434" width="2.33203125" style="428" customWidth="1"/>
    <col min="6435" max="6435" width="1.109375" style="428" customWidth="1"/>
    <col min="6436" max="6436" width="22.6640625" style="428" customWidth="1"/>
    <col min="6437" max="6437" width="1.21875" style="428" customWidth="1"/>
    <col min="6438" max="6439" width="11.77734375" style="428" customWidth="1"/>
    <col min="6440" max="6440" width="1.77734375" style="428" customWidth="1"/>
    <col min="6441" max="6441" width="6.88671875" style="428" customWidth="1"/>
    <col min="6442" max="6442" width="4.44140625" style="428" customWidth="1"/>
    <col min="6443" max="6443" width="3.6640625" style="428" customWidth="1"/>
    <col min="6444" max="6444" width="0.77734375" style="428" customWidth="1"/>
    <col min="6445" max="6445" width="3.33203125" style="428" customWidth="1"/>
    <col min="6446" max="6446" width="3.6640625" style="428" customWidth="1"/>
    <col min="6447" max="6447" width="3" style="428" customWidth="1"/>
    <col min="6448" max="6448" width="3.6640625" style="428" customWidth="1"/>
    <col min="6449" max="6449" width="3.109375" style="428" customWidth="1"/>
    <col min="6450" max="6450" width="1.88671875" style="428" customWidth="1"/>
    <col min="6451" max="6452" width="2.21875" style="428" customWidth="1"/>
    <col min="6453" max="6453" width="7.21875" style="428" customWidth="1"/>
    <col min="6454" max="6688" width="8.88671875" style="428"/>
    <col min="6689" max="6689" width="2.44140625" style="428" customWidth="1"/>
    <col min="6690" max="6690" width="2.33203125" style="428" customWidth="1"/>
    <col min="6691" max="6691" width="1.109375" style="428" customWidth="1"/>
    <col min="6692" max="6692" width="22.6640625" style="428" customWidth="1"/>
    <col min="6693" max="6693" width="1.21875" style="428" customWidth="1"/>
    <col min="6694" max="6695" width="11.77734375" style="428" customWidth="1"/>
    <col min="6696" max="6696" width="1.77734375" style="428" customWidth="1"/>
    <col min="6697" max="6697" width="6.88671875" style="428" customWidth="1"/>
    <col min="6698" max="6698" width="4.44140625" style="428" customWidth="1"/>
    <col min="6699" max="6699" width="3.6640625" style="428" customWidth="1"/>
    <col min="6700" max="6700" width="0.77734375" style="428" customWidth="1"/>
    <col min="6701" max="6701" width="3.33203125" style="428" customWidth="1"/>
    <col min="6702" max="6702" width="3.6640625" style="428" customWidth="1"/>
    <col min="6703" max="6703" width="3" style="428" customWidth="1"/>
    <col min="6704" max="6704" width="3.6640625" style="428" customWidth="1"/>
    <col min="6705" max="6705" width="3.109375" style="428" customWidth="1"/>
    <col min="6706" max="6706" width="1.88671875" style="428" customWidth="1"/>
    <col min="6707" max="6708" width="2.21875" style="428" customWidth="1"/>
    <col min="6709" max="6709" width="7.21875" style="428" customWidth="1"/>
    <col min="6710" max="6944" width="8.88671875" style="428"/>
    <col min="6945" max="6945" width="2.44140625" style="428" customWidth="1"/>
    <col min="6946" max="6946" width="2.33203125" style="428" customWidth="1"/>
    <col min="6947" max="6947" width="1.109375" style="428" customWidth="1"/>
    <col min="6948" max="6948" width="22.6640625" style="428" customWidth="1"/>
    <col min="6949" max="6949" width="1.21875" style="428" customWidth="1"/>
    <col min="6950" max="6951" width="11.77734375" style="428" customWidth="1"/>
    <col min="6952" max="6952" width="1.77734375" style="428" customWidth="1"/>
    <col min="6953" max="6953" width="6.88671875" style="428" customWidth="1"/>
    <col min="6954" max="6954" width="4.44140625" style="428" customWidth="1"/>
    <col min="6955" max="6955" width="3.6640625" style="428" customWidth="1"/>
    <col min="6956" max="6956" width="0.77734375" style="428" customWidth="1"/>
    <col min="6957" max="6957" width="3.33203125" style="428" customWidth="1"/>
    <col min="6958" max="6958" width="3.6640625" style="428" customWidth="1"/>
    <col min="6959" max="6959" width="3" style="428" customWidth="1"/>
    <col min="6960" max="6960" width="3.6640625" style="428" customWidth="1"/>
    <col min="6961" max="6961" width="3.109375" style="428" customWidth="1"/>
    <col min="6962" max="6962" width="1.88671875" style="428" customWidth="1"/>
    <col min="6963" max="6964" width="2.21875" style="428" customWidth="1"/>
    <col min="6965" max="6965" width="7.21875" style="428" customWidth="1"/>
    <col min="6966" max="7200" width="8.88671875" style="428"/>
    <col min="7201" max="7201" width="2.44140625" style="428" customWidth="1"/>
    <col min="7202" max="7202" width="2.33203125" style="428" customWidth="1"/>
    <col min="7203" max="7203" width="1.109375" style="428" customWidth="1"/>
    <col min="7204" max="7204" width="22.6640625" style="428" customWidth="1"/>
    <col min="7205" max="7205" width="1.21875" style="428" customWidth="1"/>
    <col min="7206" max="7207" width="11.77734375" style="428" customWidth="1"/>
    <col min="7208" max="7208" width="1.77734375" style="428" customWidth="1"/>
    <col min="7209" max="7209" width="6.88671875" style="428" customWidth="1"/>
    <col min="7210" max="7210" width="4.44140625" style="428" customWidth="1"/>
    <col min="7211" max="7211" width="3.6640625" style="428" customWidth="1"/>
    <col min="7212" max="7212" width="0.77734375" style="428" customWidth="1"/>
    <col min="7213" max="7213" width="3.33203125" style="428" customWidth="1"/>
    <col min="7214" max="7214" width="3.6640625" style="428" customWidth="1"/>
    <col min="7215" max="7215" width="3" style="428" customWidth="1"/>
    <col min="7216" max="7216" width="3.6640625" style="428" customWidth="1"/>
    <col min="7217" max="7217" width="3.109375" style="428" customWidth="1"/>
    <col min="7218" max="7218" width="1.88671875" style="428" customWidth="1"/>
    <col min="7219" max="7220" width="2.21875" style="428" customWidth="1"/>
    <col min="7221" max="7221" width="7.21875" style="428" customWidth="1"/>
    <col min="7222" max="7456" width="8.88671875" style="428"/>
    <col min="7457" max="7457" width="2.44140625" style="428" customWidth="1"/>
    <col min="7458" max="7458" width="2.33203125" style="428" customWidth="1"/>
    <col min="7459" max="7459" width="1.109375" style="428" customWidth="1"/>
    <col min="7460" max="7460" width="22.6640625" style="428" customWidth="1"/>
    <col min="7461" max="7461" width="1.21875" style="428" customWidth="1"/>
    <col min="7462" max="7463" width="11.77734375" style="428" customWidth="1"/>
    <col min="7464" max="7464" width="1.77734375" style="428" customWidth="1"/>
    <col min="7465" max="7465" width="6.88671875" style="428" customWidth="1"/>
    <col min="7466" max="7466" width="4.44140625" style="428" customWidth="1"/>
    <col min="7467" max="7467" width="3.6640625" style="428" customWidth="1"/>
    <col min="7468" max="7468" width="0.77734375" style="428" customWidth="1"/>
    <col min="7469" max="7469" width="3.33203125" style="428" customWidth="1"/>
    <col min="7470" max="7470" width="3.6640625" style="428" customWidth="1"/>
    <col min="7471" max="7471" width="3" style="428" customWidth="1"/>
    <col min="7472" max="7472" width="3.6640625" style="428" customWidth="1"/>
    <col min="7473" max="7473" width="3.109375" style="428" customWidth="1"/>
    <col min="7474" max="7474" width="1.88671875" style="428" customWidth="1"/>
    <col min="7475" max="7476" width="2.21875" style="428" customWidth="1"/>
    <col min="7477" max="7477" width="7.21875" style="428" customWidth="1"/>
    <col min="7478" max="7712" width="8.88671875" style="428"/>
    <col min="7713" max="7713" width="2.44140625" style="428" customWidth="1"/>
    <col min="7714" max="7714" width="2.33203125" style="428" customWidth="1"/>
    <col min="7715" max="7715" width="1.109375" style="428" customWidth="1"/>
    <col min="7716" max="7716" width="22.6640625" style="428" customWidth="1"/>
    <col min="7717" max="7717" width="1.21875" style="428" customWidth="1"/>
    <col min="7718" max="7719" width="11.77734375" style="428" customWidth="1"/>
    <col min="7720" max="7720" width="1.77734375" style="428" customWidth="1"/>
    <col min="7721" max="7721" width="6.88671875" style="428" customWidth="1"/>
    <col min="7722" max="7722" width="4.44140625" style="428" customWidth="1"/>
    <col min="7723" max="7723" width="3.6640625" style="428" customWidth="1"/>
    <col min="7724" max="7724" width="0.77734375" style="428" customWidth="1"/>
    <col min="7725" max="7725" width="3.33203125" style="428" customWidth="1"/>
    <col min="7726" max="7726" width="3.6640625" style="428" customWidth="1"/>
    <col min="7727" max="7727" width="3" style="428" customWidth="1"/>
    <col min="7728" max="7728" width="3.6640625" style="428" customWidth="1"/>
    <col min="7729" max="7729" width="3.109375" style="428" customWidth="1"/>
    <col min="7730" max="7730" width="1.88671875" style="428" customWidth="1"/>
    <col min="7731" max="7732" width="2.21875" style="428" customWidth="1"/>
    <col min="7733" max="7733" width="7.21875" style="428" customWidth="1"/>
    <col min="7734" max="7968" width="8.88671875" style="428"/>
    <col min="7969" max="7969" width="2.44140625" style="428" customWidth="1"/>
    <col min="7970" max="7970" width="2.33203125" style="428" customWidth="1"/>
    <col min="7971" max="7971" width="1.109375" style="428" customWidth="1"/>
    <col min="7972" max="7972" width="22.6640625" style="428" customWidth="1"/>
    <col min="7973" max="7973" width="1.21875" style="428" customWidth="1"/>
    <col min="7974" max="7975" width="11.77734375" style="428" customWidth="1"/>
    <col min="7976" max="7976" width="1.77734375" style="428" customWidth="1"/>
    <col min="7977" max="7977" width="6.88671875" style="428" customWidth="1"/>
    <col min="7978" max="7978" width="4.44140625" style="428" customWidth="1"/>
    <col min="7979" max="7979" width="3.6640625" style="428" customWidth="1"/>
    <col min="7980" max="7980" width="0.77734375" style="428" customWidth="1"/>
    <col min="7981" max="7981" width="3.33203125" style="428" customWidth="1"/>
    <col min="7982" max="7982" width="3.6640625" style="428" customWidth="1"/>
    <col min="7983" max="7983" width="3" style="428" customWidth="1"/>
    <col min="7984" max="7984" width="3.6640625" style="428" customWidth="1"/>
    <col min="7985" max="7985" width="3.109375" style="428" customWidth="1"/>
    <col min="7986" max="7986" width="1.88671875" style="428" customWidth="1"/>
    <col min="7987" max="7988" width="2.21875" style="428" customWidth="1"/>
    <col min="7989" max="7989" width="7.21875" style="428" customWidth="1"/>
    <col min="7990" max="8224" width="8.88671875" style="428"/>
    <col min="8225" max="8225" width="2.44140625" style="428" customWidth="1"/>
    <col min="8226" max="8226" width="2.33203125" style="428" customWidth="1"/>
    <col min="8227" max="8227" width="1.109375" style="428" customWidth="1"/>
    <col min="8228" max="8228" width="22.6640625" style="428" customWidth="1"/>
    <col min="8229" max="8229" width="1.21875" style="428" customWidth="1"/>
    <col min="8230" max="8231" width="11.77734375" style="428" customWidth="1"/>
    <col min="8232" max="8232" width="1.77734375" style="428" customWidth="1"/>
    <col min="8233" max="8233" width="6.88671875" style="428" customWidth="1"/>
    <col min="8234" max="8234" width="4.44140625" style="428" customWidth="1"/>
    <col min="8235" max="8235" width="3.6640625" style="428" customWidth="1"/>
    <col min="8236" max="8236" width="0.77734375" style="428" customWidth="1"/>
    <col min="8237" max="8237" width="3.33203125" style="428" customWidth="1"/>
    <col min="8238" max="8238" width="3.6640625" style="428" customWidth="1"/>
    <col min="8239" max="8239" width="3" style="428" customWidth="1"/>
    <col min="8240" max="8240" width="3.6640625" style="428" customWidth="1"/>
    <col min="8241" max="8241" width="3.109375" style="428" customWidth="1"/>
    <col min="8242" max="8242" width="1.88671875" style="428" customWidth="1"/>
    <col min="8243" max="8244" width="2.21875" style="428" customWidth="1"/>
    <col min="8245" max="8245" width="7.21875" style="428" customWidth="1"/>
    <col min="8246" max="8480" width="8.88671875" style="428"/>
    <col min="8481" max="8481" width="2.44140625" style="428" customWidth="1"/>
    <col min="8482" max="8482" width="2.33203125" style="428" customWidth="1"/>
    <col min="8483" max="8483" width="1.109375" style="428" customWidth="1"/>
    <col min="8484" max="8484" width="22.6640625" style="428" customWidth="1"/>
    <col min="8485" max="8485" width="1.21875" style="428" customWidth="1"/>
    <col min="8486" max="8487" width="11.77734375" style="428" customWidth="1"/>
    <col min="8488" max="8488" width="1.77734375" style="428" customWidth="1"/>
    <col min="8489" max="8489" width="6.88671875" style="428" customWidth="1"/>
    <col min="8490" max="8490" width="4.44140625" style="428" customWidth="1"/>
    <col min="8491" max="8491" width="3.6640625" style="428" customWidth="1"/>
    <col min="8492" max="8492" width="0.77734375" style="428" customWidth="1"/>
    <col min="8493" max="8493" width="3.33203125" style="428" customWidth="1"/>
    <col min="8494" max="8494" width="3.6640625" style="428" customWidth="1"/>
    <col min="8495" max="8495" width="3" style="428" customWidth="1"/>
    <col min="8496" max="8496" width="3.6640625" style="428" customWidth="1"/>
    <col min="8497" max="8497" width="3.109375" style="428" customWidth="1"/>
    <col min="8498" max="8498" width="1.88671875" style="428" customWidth="1"/>
    <col min="8499" max="8500" width="2.21875" style="428" customWidth="1"/>
    <col min="8501" max="8501" width="7.21875" style="428" customWidth="1"/>
    <col min="8502" max="8736" width="8.88671875" style="428"/>
    <col min="8737" max="8737" width="2.44140625" style="428" customWidth="1"/>
    <col min="8738" max="8738" width="2.33203125" style="428" customWidth="1"/>
    <col min="8739" max="8739" width="1.109375" style="428" customWidth="1"/>
    <col min="8740" max="8740" width="22.6640625" style="428" customWidth="1"/>
    <col min="8741" max="8741" width="1.21875" style="428" customWidth="1"/>
    <col min="8742" max="8743" width="11.77734375" style="428" customWidth="1"/>
    <col min="8744" max="8744" width="1.77734375" style="428" customWidth="1"/>
    <col min="8745" max="8745" width="6.88671875" style="428" customWidth="1"/>
    <col min="8746" max="8746" width="4.44140625" style="428" customWidth="1"/>
    <col min="8747" max="8747" width="3.6640625" style="428" customWidth="1"/>
    <col min="8748" max="8748" width="0.77734375" style="428" customWidth="1"/>
    <col min="8749" max="8749" width="3.33203125" style="428" customWidth="1"/>
    <col min="8750" max="8750" width="3.6640625" style="428" customWidth="1"/>
    <col min="8751" max="8751" width="3" style="428" customWidth="1"/>
    <col min="8752" max="8752" width="3.6640625" style="428" customWidth="1"/>
    <col min="8753" max="8753" width="3.109375" style="428" customWidth="1"/>
    <col min="8754" max="8754" width="1.88671875" style="428" customWidth="1"/>
    <col min="8755" max="8756" width="2.21875" style="428" customWidth="1"/>
    <col min="8757" max="8757" width="7.21875" style="428" customWidth="1"/>
    <col min="8758" max="8992" width="8.88671875" style="428"/>
    <col min="8993" max="8993" width="2.44140625" style="428" customWidth="1"/>
    <col min="8994" max="8994" width="2.33203125" style="428" customWidth="1"/>
    <col min="8995" max="8995" width="1.109375" style="428" customWidth="1"/>
    <col min="8996" max="8996" width="22.6640625" style="428" customWidth="1"/>
    <col min="8997" max="8997" width="1.21875" style="428" customWidth="1"/>
    <col min="8998" max="8999" width="11.77734375" style="428" customWidth="1"/>
    <col min="9000" max="9000" width="1.77734375" style="428" customWidth="1"/>
    <col min="9001" max="9001" width="6.88671875" style="428" customWidth="1"/>
    <col min="9002" max="9002" width="4.44140625" style="428" customWidth="1"/>
    <col min="9003" max="9003" width="3.6640625" style="428" customWidth="1"/>
    <col min="9004" max="9004" width="0.77734375" style="428" customWidth="1"/>
    <col min="9005" max="9005" width="3.33203125" style="428" customWidth="1"/>
    <col min="9006" max="9006" width="3.6640625" style="428" customWidth="1"/>
    <col min="9007" max="9007" width="3" style="428" customWidth="1"/>
    <col min="9008" max="9008" width="3.6640625" style="428" customWidth="1"/>
    <col min="9009" max="9009" width="3.109375" style="428" customWidth="1"/>
    <col min="9010" max="9010" width="1.88671875" style="428" customWidth="1"/>
    <col min="9011" max="9012" width="2.21875" style="428" customWidth="1"/>
    <col min="9013" max="9013" width="7.21875" style="428" customWidth="1"/>
    <col min="9014" max="9248" width="8.88671875" style="428"/>
    <col min="9249" max="9249" width="2.44140625" style="428" customWidth="1"/>
    <col min="9250" max="9250" width="2.33203125" style="428" customWidth="1"/>
    <col min="9251" max="9251" width="1.109375" style="428" customWidth="1"/>
    <col min="9252" max="9252" width="22.6640625" style="428" customWidth="1"/>
    <col min="9253" max="9253" width="1.21875" style="428" customWidth="1"/>
    <col min="9254" max="9255" width="11.77734375" style="428" customWidth="1"/>
    <col min="9256" max="9256" width="1.77734375" style="428" customWidth="1"/>
    <col min="9257" max="9257" width="6.88671875" style="428" customWidth="1"/>
    <col min="9258" max="9258" width="4.44140625" style="428" customWidth="1"/>
    <col min="9259" max="9259" width="3.6640625" style="428" customWidth="1"/>
    <col min="9260" max="9260" width="0.77734375" style="428" customWidth="1"/>
    <col min="9261" max="9261" width="3.33203125" style="428" customWidth="1"/>
    <col min="9262" max="9262" width="3.6640625" style="428" customWidth="1"/>
    <col min="9263" max="9263" width="3" style="428" customWidth="1"/>
    <col min="9264" max="9264" width="3.6640625" style="428" customWidth="1"/>
    <col min="9265" max="9265" width="3.109375" style="428" customWidth="1"/>
    <col min="9266" max="9266" width="1.88671875" style="428" customWidth="1"/>
    <col min="9267" max="9268" width="2.21875" style="428" customWidth="1"/>
    <col min="9269" max="9269" width="7.21875" style="428" customWidth="1"/>
    <col min="9270" max="9504" width="8.88671875" style="428"/>
    <col min="9505" max="9505" width="2.44140625" style="428" customWidth="1"/>
    <col min="9506" max="9506" width="2.33203125" style="428" customWidth="1"/>
    <col min="9507" max="9507" width="1.109375" style="428" customWidth="1"/>
    <col min="9508" max="9508" width="22.6640625" style="428" customWidth="1"/>
    <col min="9509" max="9509" width="1.21875" style="428" customWidth="1"/>
    <col min="9510" max="9511" width="11.77734375" style="428" customWidth="1"/>
    <col min="9512" max="9512" width="1.77734375" style="428" customWidth="1"/>
    <col min="9513" max="9513" width="6.88671875" style="428" customWidth="1"/>
    <col min="9514" max="9514" width="4.44140625" style="428" customWidth="1"/>
    <col min="9515" max="9515" width="3.6640625" style="428" customWidth="1"/>
    <col min="9516" max="9516" width="0.77734375" style="428" customWidth="1"/>
    <col min="9517" max="9517" width="3.33203125" style="428" customWidth="1"/>
    <col min="9518" max="9518" width="3.6640625" style="428" customWidth="1"/>
    <col min="9519" max="9519" width="3" style="428" customWidth="1"/>
    <col min="9520" max="9520" width="3.6640625" style="428" customWidth="1"/>
    <col min="9521" max="9521" width="3.109375" style="428" customWidth="1"/>
    <col min="9522" max="9522" width="1.88671875" style="428" customWidth="1"/>
    <col min="9523" max="9524" width="2.21875" style="428" customWidth="1"/>
    <col min="9525" max="9525" width="7.21875" style="428" customWidth="1"/>
    <col min="9526" max="9760" width="8.88671875" style="428"/>
    <col min="9761" max="9761" width="2.44140625" style="428" customWidth="1"/>
    <col min="9762" max="9762" width="2.33203125" style="428" customWidth="1"/>
    <col min="9763" max="9763" width="1.109375" style="428" customWidth="1"/>
    <col min="9764" max="9764" width="22.6640625" style="428" customWidth="1"/>
    <col min="9765" max="9765" width="1.21875" style="428" customWidth="1"/>
    <col min="9766" max="9767" width="11.77734375" style="428" customWidth="1"/>
    <col min="9768" max="9768" width="1.77734375" style="428" customWidth="1"/>
    <col min="9769" max="9769" width="6.88671875" style="428" customWidth="1"/>
    <col min="9770" max="9770" width="4.44140625" style="428" customWidth="1"/>
    <col min="9771" max="9771" width="3.6640625" style="428" customWidth="1"/>
    <col min="9772" max="9772" width="0.77734375" style="428" customWidth="1"/>
    <col min="9773" max="9773" width="3.33203125" style="428" customWidth="1"/>
    <col min="9774" max="9774" width="3.6640625" style="428" customWidth="1"/>
    <col min="9775" max="9775" width="3" style="428" customWidth="1"/>
    <col min="9776" max="9776" width="3.6640625" style="428" customWidth="1"/>
    <col min="9777" max="9777" width="3.109375" style="428" customWidth="1"/>
    <col min="9778" max="9778" width="1.88671875" style="428" customWidth="1"/>
    <col min="9779" max="9780" width="2.21875" style="428" customWidth="1"/>
    <col min="9781" max="9781" width="7.21875" style="428" customWidth="1"/>
    <col min="9782" max="10016" width="8.88671875" style="428"/>
    <col min="10017" max="10017" width="2.44140625" style="428" customWidth="1"/>
    <col min="10018" max="10018" width="2.33203125" style="428" customWidth="1"/>
    <col min="10019" max="10019" width="1.109375" style="428" customWidth="1"/>
    <col min="10020" max="10020" width="22.6640625" style="428" customWidth="1"/>
    <col min="10021" max="10021" width="1.21875" style="428" customWidth="1"/>
    <col min="10022" max="10023" width="11.77734375" style="428" customWidth="1"/>
    <col min="10024" max="10024" width="1.77734375" style="428" customWidth="1"/>
    <col min="10025" max="10025" width="6.88671875" style="428" customWidth="1"/>
    <col min="10026" max="10026" width="4.44140625" style="428" customWidth="1"/>
    <col min="10027" max="10027" width="3.6640625" style="428" customWidth="1"/>
    <col min="10028" max="10028" width="0.77734375" style="428" customWidth="1"/>
    <col min="10029" max="10029" width="3.33203125" style="428" customWidth="1"/>
    <col min="10030" max="10030" width="3.6640625" style="428" customWidth="1"/>
    <col min="10031" max="10031" width="3" style="428" customWidth="1"/>
    <col min="10032" max="10032" width="3.6640625" style="428" customWidth="1"/>
    <col min="10033" max="10033" width="3.109375" style="428" customWidth="1"/>
    <col min="10034" max="10034" width="1.88671875" style="428" customWidth="1"/>
    <col min="10035" max="10036" width="2.21875" style="428" customWidth="1"/>
    <col min="10037" max="10037" width="7.21875" style="428" customWidth="1"/>
    <col min="10038" max="10272" width="8.88671875" style="428"/>
    <col min="10273" max="10273" width="2.44140625" style="428" customWidth="1"/>
    <col min="10274" max="10274" width="2.33203125" style="428" customWidth="1"/>
    <col min="10275" max="10275" width="1.109375" style="428" customWidth="1"/>
    <col min="10276" max="10276" width="22.6640625" style="428" customWidth="1"/>
    <col min="10277" max="10277" width="1.21875" style="428" customWidth="1"/>
    <col min="10278" max="10279" width="11.77734375" style="428" customWidth="1"/>
    <col min="10280" max="10280" width="1.77734375" style="428" customWidth="1"/>
    <col min="10281" max="10281" width="6.88671875" style="428" customWidth="1"/>
    <col min="10282" max="10282" width="4.44140625" style="428" customWidth="1"/>
    <col min="10283" max="10283" width="3.6640625" style="428" customWidth="1"/>
    <col min="10284" max="10284" width="0.77734375" style="428" customWidth="1"/>
    <col min="10285" max="10285" width="3.33203125" style="428" customWidth="1"/>
    <col min="10286" max="10286" width="3.6640625" style="428" customWidth="1"/>
    <col min="10287" max="10287" width="3" style="428" customWidth="1"/>
    <col min="10288" max="10288" width="3.6640625" style="428" customWidth="1"/>
    <col min="10289" max="10289" width="3.109375" style="428" customWidth="1"/>
    <col min="10290" max="10290" width="1.88671875" style="428" customWidth="1"/>
    <col min="10291" max="10292" width="2.21875" style="428" customWidth="1"/>
    <col min="10293" max="10293" width="7.21875" style="428" customWidth="1"/>
    <col min="10294" max="10528" width="8.88671875" style="428"/>
    <col min="10529" max="10529" width="2.44140625" style="428" customWidth="1"/>
    <col min="10530" max="10530" width="2.33203125" style="428" customWidth="1"/>
    <col min="10531" max="10531" width="1.109375" style="428" customWidth="1"/>
    <col min="10532" max="10532" width="22.6640625" style="428" customWidth="1"/>
    <col min="10533" max="10533" width="1.21875" style="428" customWidth="1"/>
    <col min="10534" max="10535" width="11.77734375" style="428" customWidth="1"/>
    <col min="10536" max="10536" width="1.77734375" style="428" customWidth="1"/>
    <col min="10537" max="10537" width="6.88671875" style="428" customWidth="1"/>
    <col min="10538" max="10538" width="4.44140625" style="428" customWidth="1"/>
    <col min="10539" max="10539" width="3.6640625" style="428" customWidth="1"/>
    <col min="10540" max="10540" width="0.77734375" style="428" customWidth="1"/>
    <col min="10541" max="10541" width="3.33203125" style="428" customWidth="1"/>
    <col min="10542" max="10542" width="3.6640625" style="428" customWidth="1"/>
    <col min="10543" max="10543" width="3" style="428" customWidth="1"/>
    <col min="10544" max="10544" width="3.6640625" style="428" customWidth="1"/>
    <col min="10545" max="10545" width="3.109375" style="428" customWidth="1"/>
    <col min="10546" max="10546" width="1.88671875" style="428" customWidth="1"/>
    <col min="10547" max="10548" width="2.21875" style="428" customWidth="1"/>
    <col min="10549" max="10549" width="7.21875" style="428" customWidth="1"/>
    <col min="10550" max="10784" width="8.88671875" style="428"/>
    <col min="10785" max="10785" width="2.44140625" style="428" customWidth="1"/>
    <col min="10786" max="10786" width="2.33203125" style="428" customWidth="1"/>
    <col min="10787" max="10787" width="1.109375" style="428" customWidth="1"/>
    <col min="10788" max="10788" width="22.6640625" style="428" customWidth="1"/>
    <col min="10789" max="10789" width="1.21875" style="428" customWidth="1"/>
    <col min="10790" max="10791" width="11.77734375" style="428" customWidth="1"/>
    <col min="10792" max="10792" width="1.77734375" style="428" customWidth="1"/>
    <col min="10793" max="10793" width="6.88671875" style="428" customWidth="1"/>
    <col min="10794" max="10794" width="4.44140625" style="428" customWidth="1"/>
    <col min="10795" max="10795" width="3.6640625" style="428" customWidth="1"/>
    <col min="10796" max="10796" width="0.77734375" style="428" customWidth="1"/>
    <col min="10797" max="10797" width="3.33203125" style="428" customWidth="1"/>
    <col min="10798" max="10798" width="3.6640625" style="428" customWidth="1"/>
    <col min="10799" max="10799" width="3" style="428" customWidth="1"/>
    <col min="10800" max="10800" width="3.6640625" style="428" customWidth="1"/>
    <col min="10801" max="10801" width="3.109375" style="428" customWidth="1"/>
    <col min="10802" max="10802" width="1.88671875" style="428" customWidth="1"/>
    <col min="10803" max="10804" width="2.21875" style="428" customWidth="1"/>
    <col min="10805" max="10805" width="7.21875" style="428" customWidth="1"/>
    <col min="10806" max="11040" width="8.88671875" style="428"/>
    <col min="11041" max="11041" width="2.44140625" style="428" customWidth="1"/>
    <col min="11042" max="11042" width="2.33203125" style="428" customWidth="1"/>
    <col min="11043" max="11043" width="1.109375" style="428" customWidth="1"/>
    <col min="11044" max="11044" width="22.6640625" style="428" customWidth="1"/>
    <col min="11045" max="11045" width="1.21875" style="428" customWidth="1"/>
    <col min="11046" max="11047" width="11.77734375" style="428" customWidth="1"/>
    <col min="11048" max="11048" width="1.77734375" style="428" customWidth="1"/>
    <col min="11049" max="11049" width="6.88671875" style="428" customWidth="1"/>
    <col min="11050" max="11050" width="4.44140625" style="428" customWidth="1"/>
    <col min="11051" max="11051" width="3.6640625" style="428" customWidth="1"/>
    <col min="11052" max="11052" width="0.77734375" style="428" customWidth="1"/>
    <col min="11053" max="11053" width="3.33203125" style="428" customWidth="1"/>
    <col min="11054" max="11054" width="3.6640625" style="428" customWidth="1"/>
    <col min="11055" max="11055" width="3" style="428" customWidth="1"/>
    <col min="11056" max="11056" width="3.6640625" style="428" customWidth="1"/>
    <col min="11057" max="11057" width="3.109375" style="428" customWidth="1"/>
    <col min="11058" max="11058" width="1.88671875" style="428" customWidth="1"/>
    <col min="11059" max="11060" width="2.21875" style="428" customWidth="1"/>
    <col min="11061" max="11061" width="7.21875" style="428" customWidth="1"/>
    <col min="11062" max="11296" width="8.88671875" style="428"/>
    <col min="11297" max="11297" width="2.44140625" style="428" customWidth="1"/>
    <col min="11298" max="11298" width="2.33203125" style="428" customWidth="1"/>
    <col min="11299" max="11299" width="1.109375" style="428" customWidth="1"/>
    <col min="11300" max="11300" width="22.6640625" style="428" customWidth="1"/>
    <col min="11301" max="11301" width="1.21875" style="428" customWidth="1"/>
    <col min="11302" max="11303" width="11.77734375" style="428" customWidth="1"/>
    <col min="11304" max="11304" width="1.77734375" style="428" customWidth="1"/>
    <col min="11305" max="11305" width="6.88671875" style="428" customWidth="1"/>
    <col min="11306" max="11306" width="4.44140625" style="428" customWidth="1"/>
    <col min="11307" max="11307" width="3.6640625" style="428" customWidth="1"/>
    <col min="11308" max="11308" width="0.77734375" style="428" customWidth="1"/>
    <col min="11309" max="11309" width="3.33203125" style="428" customWidth="1"/>
    <col min="11310" max="11310" width="3.6640625" style="428" customWidth="1"/>
    <col min="11311" max="11311" width="3" style="428" customWidth="1"/>
    <col min="11312" max="11312" width="3.6640625" style="428" customWidth="1"/>
    <col min="11313" max="11313" width="3.109375" style="428" customWidth="1"/>
    <col min="11314" max="11314" width="1.88671875" style="428" customWidth="1"/>
    <col min="11315" max="11316" width="2.21875" style="428" customWidth="1"/>
    <col min="11317" max="11317" width="7.21875" style="428" customWidth="1"/>
    <col min="11318" max="11552" width="8.88671875" style="428"/>
    <col min="11553" max="11553" width="2.44140625" style="428" customWidth="1"/>
    <col min="11554" max="11554" width="2.33203125" style="428" customWidth="1"/>
    <col min="11555" max="11555" width="1.109375" style="428" customWidth="1"/>
    <col min="11556" max="11556" width="22.6640625" style="428" customWidth="1"/>
    <col min="11557" max="11557" width="1.21875" style="428" customWidth="1"/>
    <col min="11558" max="11559" width="11.77734375" style="428" customWidth="1"/>
    <col min="11560" max="11560" width="1.77734375" style="428" customWidth="1"/>
    <col min="11561" max="11561" width="6.88671875" style="428" customWidth="1"/>
    <col min="11562" max="11562" width="4.44140625" style="428" customWidth="1"/>
    <col min="11563" max="11563" width="3.6640625" style="428" customWidth="1"/>
    <col min="11564" max="11564" width="0.77734375" style="428" customWidth="1"/>
    <col min="11565" max="11565" width="3.33203125" style="428" customWidth="1"/>
    <col min="11566" max="11566" width="3.6640625" style="428" customWidth="1"/>
    <col min="11567" max="11567" width="3" style="428" customWidth="1"/>
    <col min="11568" max="11568" width="3.6640625" style="428" customWidth="1"/>
    <col min="11569" max="11569" width="3.109375" style="428" customWidth="1"/>
    <col min="11570" max="11570" width="1.88671875" style="428" customWidth="1"/>
    <col min="11571" max="11572" width="2.21875" style="428" customWidth="1"/>
    <col min="11573" max="11573" width="7.21875" style="428" customWidth="1"/>
    <col min="11574" max="11808" width="8.88671875" style="428"/>
    <col min="11809" max="11809" width="2.44140625" style="428" customWidth="1"/>
    <col min="11810" max="11810" width="2.33203125" style="428" customWidth="1"/>
    <col min="11811" max="11811" width="1.109375" style="428" customWidth="1"/>
    <col min="11812" max="11812" width="22.6640625" style="428" customWidth="1"/>
    <col min="11813" max="11813" width="1.21875" style="428" customWidth="1"/>
    <col min="11814" max="11815" width="11.77734375" style="428" customWidth="1"/>
    <col min="11816" max="11816" width="1.77734375" style="428" customWidth="1"/>
    <col min="11817" max="11817" width="6.88671875" style="428" customWidth="1"/>
    <col min="11818" max="11818" width="4.44140625" style="428" customWidth="1"/>
    <col min="11819" max="11819" width="3.6640625" style="428" customWidth="1"/>
    <col min="11820" max="11820" width="0.77734375" style="428" customWidth="1"/>
    <col min="11821" max="11821" width="3.33203125" style="428" customWidth="1"/>
    <col min="11822" max="11822" width="3.6640625" style="428" customWidth="1"/>
    <col min="11823" max="11823" width="3" style="428" customWidth="1"/>
    <col min="11824" max="11824" width="3.6640625" style="428" customWidth="1"/>
    <col min="11825" max="11825" width="3.109375" style="428" customWidth="1"/>
    <col min="11826" max="11826" width="1.88671875" style="428" customWidth="1"/>
    <col min="11827" max="11828" width="2.21875" style="428" customWidth="1"/>
    <col min="11829" max="11829" width="7.21875" style="428" customWidth="1"/>
    <col min="11830" max="12064" width="8.88671875" style="428"/>
    <col min="12065" max="12065" width="2.44140625" style="428" customWidth="1"/>
    <col min="12066" max="12066" width="2.33203125" style="428" customWidth="1"/>
    <col min="12067" max="12067" width="1.109375" style="428" customWidth="1"/>
    <col min="12068" max="12068" width="22.6640625" style="428" customWidth="1"/>
    <col min="12069" max="12069" width="1.21875" style="428" customWidth="1"/>
    <col min="12070" max="12071" width="11.77734375" style="428" customWidth="1"/>
    <col min="12072" max="12072" width="1.77734375" style="428" customWidth="1"/>
    <col min="12073" max="12073" width="6.88671875" style="428" customWidth="1"/>
    <col min="12074" max="12074" width="4.44140625" style="428" customWidth="1"/>
    <col min="12075" max="12075" width="3.6640625" style="428" customWidth="1"/>
    <col min="12076" max="12076" width="0.77734375" style="428" customWidth="1"/>
    <col min="12077" max="12077" width="3.33203125" style="428" customWidth="1"/>
    <col min="12078" max="12078" width="3.6640625" style="428" customWidth="1"/>
    <col min="12079" max="12079" width="3" style="428" customWidth="1"/>
    <col min="12080" max="12080" width="3.6640625" style="428" customWidth="1"/>
    <col min="12081" max="12081" width="3.109375" style="428" customWidth="1"/>
    <col min="12082" max="12082" width="1.88671875" style="428" customWidth="1"/>
    <col min="12083" max="12084" width="2.21875" style="428" customWidth="1"/>
    <col min="12085" max="12085" width="7.21875" style="428" customWidth="1"/>
    <col min="12086" max="12320" width="8.88671875" style="428"/>
    <col min="12321" max="12321" width="2.44140625" style="428" customWidth="1"/>
    <col min="12322" max="12322" width="2.33203125" style="428" customWidth="1"/>
    <col min="12323" max="12323" width="1.109375" style="428" customWidth="1"/>
    <col min="12324" max="12324" width="22.6640625" style="428" customWidth="1"/>
    <col min="12325" max="12325" width="1.21875" style="428" customWidth="1"/>
    <col min="12326" max="12327" width="11.77734375" style="428" customWidth="1"/>
    <col min="12328" max="12328" width="1.77734375" style="428" customWidth="1"/>
    <col min="12329" max="12329" width="6.88671875" style="428" customWidth="1"/>
    <col min="12330" max="12330" width="4.44140625" style="428" customWidth="1"/>
    <col min="12331" max="12331" width="3.6640625" style="428" customWidth="1"/>
    <col min="12332" max="12332" width="0.77734375" style="428" customWidth="1"/>
    <col min="12333" max="12333" width="3.33203125" style="428" customWidth="1"/>
    <col min="12334" max="12334" width="3.6640625" style="428" customWidth="1"/>
    <col min="12335" max="12335" width="3" style="428" customWidth="1"/>
    <col min="12336" max="12336" width="3.6640625" style="428" customWidth="1"/>
    <col min="12337" max="12337" width="3.109375" style="428" customWidth="1"/>
    <col min="12338" max="12338" width="1.88671875" style="428" customWidth="1"/>
    <col min="12339" max="12340" width="2.21875" style="428" customWidth="1"/>
    <col min="12341" max="12341" width="7.21875" style="428" customWidth="1"/>
    <col min="12342" max="12576" width="8.88671875" style="428"/>
    <col min="12577" max="12577" width="2.44140625" style="428" customWidth="1"/>
    <col min="12578" max="12578" width="2.33203125" style="428" customWidth="1"/>
    <col min="12579" max="12579" width="1.109375" style="428" customWidth="1"/>
    <col min="12580" max="12580" width="22.6640625" style="428" customWidth="1"/>
    <col min="12581" max="12581" width="1.21875" style="428" customWidth="1"/>
    <col min="12582" max="12583" width="11.77734375" style="428" customWidth="1"/>
    <col min="12584" max="12584" width="1.77734375" style="428" customWidth="1"/>
    <col min="12585" max="12585" width="6.88671875" style="428" customWidth="1"/>
    <col min="12586" max="12586" width="4.44140625" style="428" customWidth="1"/>
    <col min="12587" max="12587" width="3.6640625" style="428" customWidth="1"/>
    <col min="12588" max="12588" width="0.77734375" style="428" customWidth="1"/>
    <col min="12589" max="12589" width="3.33203125" style="428" customWidth="1"/>
    <col min="12590" max="12590" width="3.6640625" style="428" customWidth="1"/>
    <col min="12591" max="12591" width="3" style="428" customWidth="1"/>
    <col min="12592" max="12592" width="3.6640625" style="428" customWidth="1"/>
    <col min="12593" max="12593" width="3.109375" style="428" customWidth="1"/>
    <col min="12594" max="12594" width="1.88671875" style="428" customWidth="1"/>
    <col min="12595" max="12596" width="2.21875" style="428" customWidth="1"/>
    <col min="12597" max="12597" width="7.21875" style="428" customWidth="1"/>
    <col min="12598" max="12832" width="8.88671875" style="428"/>
    <col min="12833" max="12833" width="2.44140625" style="428" customWidth="1"/>
    <col min="12834" max="12834" width="2.33203125" style="428" customWidth="1"/>
    <col min="12835" max="12835" width="1.109375" style="428" customWidth="1"/>
    <col min="12836" max="12836" width="22.6640625" style="428" customWidth="1"/>
    <col min="12837" max="12837" width="1.21875" style="428" customWidth="1"/>
    <col min="12838" max="12839" width="11.77734375" style="428" customWidth="1"/>
    <col min="12840" max="12840" width="1.77734375" style="428" customWidth="1"/>
    <col min="12841" max="12841" width="6.88671875" style="428" customWidth="1"/>
    <col min="12842" max="12842" width="4.44140625" style="428" customWidth="1"/>
    <col min="12843" max="12843" width="3.6640625" style="428" customWidth="1"/>
    <col min="12844" max="12844" width="0.77734375" style="428" customWidth="1"/>
    <col min="12845" max="12845" width="3.33203125" style="428" customWidth="1"/>
    <col min="12846" max="12846" width="3.6640625" style="428" customWidth="1"/>
    <col min="12847" max="12847" width="3" style="428" customWidth="1"/>
    <col min="12848" max="12848" width="3.6640625" style="428" customWidth="1"/>
    <col min="12849" max="12849" width="3.109375" style="428" customWidth="1"/>
    <col min="12850" max="12850" width="1.88671875" style="428" customWidth="1"/>
    <col min="12851" max="12852" width="2.21875" style="428" customWidth="1"/>
    <col min="12853" max="12853" width="7.21875" style="428" customWidth="1"/>
    <col min="12854" max="13088" width="8.88671875" style="428"/>
    <col min="13089" max="13089" width="2.44140625" style="428" customWidth="1"/>
    <col min="13090" max="13090" width="2.33203125" style="428" customWidth="1"/>
    <col min="13091" max="13091" width="1.109375" style="428" customWidth="1"/>
    <col min="13092" max="13092" width="22.6640625" style="428" customWidth="1"/>
    <col min="13093" max="13093" width="1.21875" style="428" customWidth="1"/>
    <col min="13094" max="13095" width="11.77734375" style="428" customWidth="1"/>
    <col min="13096" max="13096" width="1.77734375" style="428" customWidth="1"/>
    <col min="13097" max="13097" width="6.88671875" style="428" customWidth="1"/>
    <col min="13098" max="13098" width="4.44140625" style="428" customWidth="1"/>
    <col min="13099" max="13099" width="3.6640625" style="428" customWidth="1"/>
    <col min="13100" max="13100" width="0.77734375" style="428" customWidth="1"/>
    <col min="13101" max="13101" width="3.33203125" style="428" customWidth="1"/>
    <col min="13102" max="13102" width="3.6640625" style="428" customWidth="1"/>
    <col min="13103" max="13103" width="3" style="428" customWidth="1"/>
    <col min="13104" max="13104" width="3.6640625" style="428" customWidth="1"/>
    <col min="13105" max="13105" width="3.109375" style="428" customWidth="1"/>
    <col min="13106" max="13106" width="1.88671875" style="428" customWidth="1"/>
    <col min="13107" max="13108" width="2.21875" style="428" customWidth="1"/>
    <col min="13109" max="13109" width="7.21875" style="428" customWidth="1"/>
    <col min="13110" max="13344" width="8.88671875" style="428"/>
    <col min="13345" max="13345" width="2.44140625" style="428" customWidth="1"/>
    <col min="13346" max="13346" width="2.33203125" style="428" customWidth="1"/>
    <col min="13347" max="13347" width="1.109375" style="428" customWidth="1"/>
    <col min="13348" max="13348" width="22.6640625" style="428" customWidth="1"/>
    <col min="13349" max="13349" width="1.21875" style="428" customWidth="1"/>
    <col min="13350" max="13351" width="11.77734375" style="428" customWidth="1"/>
    <col min="13352" max="13352" width="1.77734375" style="428" customWidth="1"/>
    <col min="13353" max="13353" width="6.88671875" style="428" customWidth="1"/>
    <col min="13354" max="13354" width="4.44140625" style="428" customWidth="1"/>
    <col min="13355" max="13355" width="3.6640625" style="428" customWidth="1"/>
    <col min="13356" max="13356" width="0.77734375" style="428" customWidth="1"/>
    <col min="13357" max="13357" width="3.33203125" style="428" customWidth="1"/>
    <col min="13358" max="13358" width="3.6640625" style="428" customWidth="1"/>
    <col min="13359" max="13359" width="3" style="428" customWidth="1"/>
    <col min="13360" max="13360" width="3.6640625" style="428" customWidth="1"/>
    <col min="13361" max="13361" width="3.109375" style="428" customWidth="1"/>
    <col min="13362" max="13362" width="1.88671875" style="428" customWidth="1"/>
    <col min="13363" max="13364" width="2.21875" style="428" customWidth="1"/>
    <col min="13365" max="13365" width="7.21875" style="428" customWidth="1"/>
    <col min="13366" max="13600" width="8.88671875" style="428"/>
    <col min="13601" max="13601" width="2.44140625" style="428" customWidth="1"/>
    <col min="13602" max="13602" width="2.33203125" style="428" customWidth="1"/>
    <col min="13603" max="13603" width="1.109375" style="428" customWidth="1"/>
    <col min="13604" max="13604" width="22.6640625" style="428" customWidth="1"/>
    <col min="13605" max="13605" width="1.21875" style="428" customWidth="1"/>
    <col min="13606" max="13607" width="11.77734375" style="428" customWidth="1"/>
    <col min="13608" max="13608" width="1.77734375" style="428" customWidth="1"/>
    <col min="13609" max="13609" width="6.88671875" style="428" customWidth="1"/>
    <col min="13610" max="13610" width="4.44140625" style="428" customWidth="1"/>
    <col min="13611" max="13611" width="3.6640625" style="428" customWidth="1"/>
    <col min="13612" max="13612" width="0.77734375" style="428" customWidth="1"/>
    <col min="13613" max="13613" width="3.33203125" style="428" customWidth="1"/>
    <col min="13614" max="13614" width="3.6640625" style="428" customWidth="1"/>
    <col min="13615" max="13615" width="3" style="428" customWidth="1"/>
    <col min="13616" max="13616" width="3.6640625" style="428" customWidth="1"/>
    <col min="13617" max="13617" width="3.109375" style="428" customWidth="1"/>
    <col min="13618" max="13618" width="1.88671875" style="428" customWidth="1"/>
    <col min="13619" max="13620" width="2.21875" style="428" customWidth="1"/>
    <col min="13621" max="13621" width="7.21875" style="428" customWidth="1"/>
    <col min="13622" max="13856" width="8.88671875" style="428"/>
    <col min="13857" max="13857" width="2.44140625" style="428" customWidth="1"/>
    <col min="13858" max="13858" width="2.33203125" style="428" customWidth="1"/>
    <col min="13859" max="13859" width="1.109375" style="428" customWidth="1"/>
    <col min="13860" max="13860" width="22.6640625" style="428" customWidth="1"/>
    <col min="13861" max="13861" width="1.21875" style="428" customWidth="1"/>
    <col min="13862" max="13863" width="11.77734375" style="428" customWidth="1"/>
    <col min="13864" max="13864" width="1.77734375" style="428" customWidth="1"/>
    <col min="13865" max="13865" width="6.88671875" style="428" customWidth="1"/>
    <col min="13866" max="13866" width="4.44140625" style="428" customWidth="1"/>
    <col min="13867" max="13867" width="3.6640625" style="428" customWidth="1"/>
    <col min="13868" max="13868" width="0.77734375" style="428" customWidth="1"/>
    <col min="13869" max="13869" width="3.33203125" style="428" customWidth="1"/>
    <col min="13870" max="13870" width="3.6640625" style="428" customWidth="1"/>
    <col min="13871" max="13871" width="3" style="428" customWidth="1"/>
    <col min="13872" max="13872" width="3.6640625" style="428" customWidth="1"/>
    <col min="13873" max="13873" width="3.109375" style="428" customWidth="1"/>
    <col min="13874" max="13874" width="1.88671875" style="428" customWidth="1"/>
    <col min="13875" max="13876" width="2.21875" style="428" customWidth="1"/>
    <col min="13877" max="13877" width="7.21875" style="428" customWidth="1"/>
    <col min="13878" max="14112" width="8.88671875" style="428"/>
    <col min="14113" max="14113" width="2.44140625" style="428" customWidth="1"/>
    <col min="14114" max="14114" width="2.33203125" style="428" customWidth="1"/>
    <col min="14115" max="14115" width="1.109375" style="428" customWidth="1"/>
    <col min="14116" max="14116" width="22.6640625" style="428" customWidth="1"/>
    <col min="14117" max="14117" width="1.21875" style="428" customWidth="1"/>
    <col min="14118" max="14119" width="11.77734375" style="428" customWidth="1"/>
    <col min="14120" max="14120" width="1.77734375" style="428" customWidth="1"/>
    <col min="14121" max="14121" width="6.88671875" style="428" customWidth="1"/>
    <col min="14122" max="14122" width="4.44140625" style="428" customWidth="1"/>
    <col min="14123" max="14123" width="3.6640625" style="428" customWidth="1"/>
    <col min="14124" max="14124" width="0.77734375" style="428" customWidth="1"/>
    <col min="14125" max="14125" width="3.33203125" style="428" customWidth="1"/>
    <col min="14126" max="14126" width="3.6640625" style="428" customWidth="1"/>
    <col min="14127" max="14127" width="3" style="428" customWidth="1"/>
    <col min="14128" max="14128" width="3.6640625" style="428" customWidth="1"/>
    <col min="14129" max="14129" width="3.109375" style="428" customWidth="1"/>
    <col min="14130" max="14130" width="1.88671875" style="428" customWidth="1"/>
    <col min="14131" max="14132" width="2.21875" style="428" customWidth="1"/>
    <col min="14133" max="14133" width="7.21875" style="428" customWidth="1"/>
    <col min="14134" max="14368" width="8.88671875" style="428"/>
    <col min="14369" max="14369" width="2.44140625" style="428" customWidth="1"/>
    <col min="14370" max="14370" width="2.33203125" style="428" customWidth="1"/>
    <col min="14371" max="14371" width="1.109375" style="428" customWidth="1"/>
    <col min="14372" max="14372" width="22.6640625" style="428" customWidth="1"/>
    <col min="14373" max="14373" width="1.21875" style="428" customWidth="1"/>
    <col min="14374" max="14375" width="11.77734375" style="428" customWidth="1"/>
    <col min="14376" max="14376" width="1.77734375" style="428" customWidth="1"/>
    <col min="14377" max="14377" width="6.88671875" style="428" customWidth="1"/>
    <col min="14378" max="14378" width="4.44140625" style="428" customWidth="1"/>
    <col min="14379" max="14379" width="3.6640625" style="428" customWidth="1"/>
    <col min="14380" max="14380" width="0.77734375" style="428" customWidth="1"/>
    <col min="14381" max="14381" width="3.33203125" style="428" customWidth="1"/>
    <col min="14382" max="14382" width="3.6640625" style="428" customWidth="1"/>
    <col min="14383" max="14383" width="3" style="428" customWidth="1"/>
    <col min="14384" max="14384" width="3.6640625" style="428" customWidth="1"/>
    <col min="14385" max="14385" width="3.109375" style="428" customWidth="1"/>
    <col min="14386" max="14386" width="1.88671875" style="428" customWidth="1"/>
    <col min="14387" max="14388" width="2.21875" style="428" customWidth="1"/>
    <col min="14389" max="14389" width="7.21875" style="428" customWidth="1"/>
    <col min="14390" max="14624" width="8.88671875" style="428"/>
    <col min="14625" max="14625" width="2.44140625" style="428" customWidth="1"/>
    <col min="14626" max="14626" width="2.33203125" style="428" customWidth="1"/>
    <col min="14627" max="14627" width="1.109375" style="428" customWidth="1"/>
    <col min="14628" max="14628" width="22.6640625" style="428" customWidth="1"/>
    <col min="14629" max="14629" width="1.21875" style="428" customWidth="1"/>
    <col min="14630" max="14631" width="11.77734375" style="428" customWidth="1"/>
    <col min="14632" max="14632" width="1.77734375" style="428" customWidth="1"/>
    <col min="14633" max="14633" width="6.88671875" style="428" customWidth="1"/>
    <col min="14634" max="14634" width="4.44140625" style="428" customWidth="1"/>
    <col min="14635" max="14635" width="3.6640625" style="428" customWidth="1"/>
    <col min="14636" max="14636" width="0.77734375" style="428" customWidth="1"/>
    <col min="14637" max="14637" width="3.33203125" style="428" customWidth="1"/>
    <col min="14638" max="14638" width="3.6640625" style="428" customWidth="1"/>
    <col min="14639" max="14639" width="3" style="428" customWidth="1"/>
    <col min="14640" max="14640" width="3.6640625" style="428" customWidth="1"/>
    <col min="14641" max="14641" width="3.109375" style="428" customWidth="1"/>
    <col min="14642" max="14642" width="1.88671875" style="428" customWidth="1"/>
    <col min="14643" max="14644" width="2.21875" style="428" customWidth="1"/>
    <col min="14645" max="14645" width="7.21875" style="428" customWidth="1"/>
    <col min="14646" max="14880" width="8.88671875" style="428"/>
    <col min="14881" max="14881" width="2.44140625" style="428" customWidth="1"/>
    <col min="14882" max="14882" width="2.33203125" style="428" customWidth="1"/>
    <col min="14883" max="14883" width="1.109375" style="428" customWidth="1"/>
    <col min="14884" max="14884" width="22.6640625" style="428" customWidth="1"/>
    <col min="14885" max="14885" width="1.21875" style="428" customWidth="1"/>
    <col min="14886" max="14887" width="11.77734375" style="428" customWidth="1"/>
    <col min="14888" max="14888" width="1.77734375" style="428" customWidth="1"/>
    <col min="14889" max="14889" width="6.88671875" style="428" customWidth="1"/>
    <col min="14890" max="14890" width="4.44140625" style="428" customWidth="1"/>
    <col min="14891" max="14891" width="3.6640625" style="428" customWidth="1"/>
    <col min="14892" max="14892" width="0.77734375" style="428" customWidth="1"/>
    <col min="14893" max="14893" width="3.33203125" style="428" customWidth="1"/>
    <col min="14894" max="14894" width="3.6640625" style="428" customWidth="1"/>
    <col min="14895" max="14895" width="3" style="428" customWidth="1"/>
    <col min="14896" max="14896" width="3.6640625" style="428" customWidth="1"/>
    <col min="14897" max="14897" width="3.109375" style="428" customWidth="1"/>
    <col min="14898" max="14898" width="1.88671875" style="428" customWidth="1"/>
    <col min="14899" max="14900" width="2.21875" style="428" customWidth="1"/>
    <col min="14901" max="14901" width="7.21875" style="428" customWidth="1"/>
    <col min="14902" max="15136" width="8.88671875" style="428"/>
    <col min="15137" max="15137" width="2.44140625" style="428" customWidth="1"/>
    <col min="15138" max="15138" width="2.33203125" style="428" customWidth="1"/>
    <col min="15139" max="15139" width="1.109375" style="428" customWidth="1"/>
    <col min="15140" max="15140" width="22.6640625" style="428" customWidth="1"/>
    <col min="15141" max="15141" width="1.21875" style="428" customWidth="1"/>
    <col min="15142" max="15143" width="11.77734375" style="428" customWidth="1"/>
    <col min="15144" max="15144" width="1.77734375" style="428" customWidth="1"/>
    <col min="15145" max="15145" width="6.88671875" style="428" customWidth="1"/>
    <col min="15146" max="15146" width="4.44140625" style="428" customWidth="1"/>
    <col min="15147" max="15147" width="3.6640625" style="428" customWidth="1"/>
    <col min="15148" max="15148" width="0.77734375" style="428" customWidth="1"/>
    <col min="15149" max="15149" width="3.33203125" style="428" customWidth="1"/>
    <col min="15150" max="15150" width="3.6640625" style="428" customWidth="1"/>
    <col min="15151" max="15151" width="3" style="428" customWidth="1"/>
    <col min="15152" max="15152" width="3.6640625" style="428" customWidth="1"/>
    <col min="15153" max="15153" width="3.109375" style="428" customWidth="1"/>
    <col min="15154" max="15154" width="1.88671875" style="428" customWidth="1"/>
    <col min="15155" max="15156" width="2.21875" style="428" customWidth="1"/>
    <col min="15157" max="15157" width="7.21875" style="428" customWidth="1"/>
    <col min="15158" max="15392" width="8.88671875" style="428"/>
    <col min="15393" max="15393" width="2.44140625" style="428" customWidth="1"/>
    <col min="15394" max="15394" width="2.33203125" style="428" customWidth="1"/>
    <col min="15395" max="15395" width="1.109375" style="428" customWidth="1"/>
    <col min="15396" max="15396" width="22.6640625" style="428" customWidth="1"/>
    <col min="15397" max="15397" width="1.21875" style="428" customWidth="1"/>
    <col min="15398" max="15399" width="11.77734375" style="428" customWidth="1"/>
    <col min="15400" max="15400" width="1.77734375" style="428" customWidth="1"/>
    <col min="15401" max="15401" width="6.88671875" style="428" customWidth="1"/>
    <col min="15402" max="15402" width="4.44140625" style="428" customWidth="1"/>
    <col min="15403" max="15403" width="3.6640625" style="428" customWidth="1"/>
    <col min="15404" max="15404" width="0.77734375" style="428" customWidth="1"/>
    <col min="15405" max="15405" width="3.33203125" style="428" customWidth="1"/>
    <col min="15406" max="15406" width="3.6640625" style="428" customWidth="1"/>
    <col min="15407" max="15407" width="3" style="428" customWidth="1"/>
    <col min="15408" max="15408" width="3.6640625" style="428" customWidth="1"/>
    <col min="15409" max="15409" width="3.109375" style="428" customWidth="1"/>
    <col min="15410" max="15410" width="1.88671875" style="428" customWidth="1"/>
    <col min="15411" max="15412" width="2.21875" style="428" customWidth="1"/>
    <col min="15413" max="15413" width="7.21875" style="428" customWidth="1"/>
    <col min="15414" max="15648" width="8.88671875" style="428"/>
    <col min="15649" max="15649" width="2.44140625" style="428" customWidth="1"/>
    <col min="15650" max="15650" width="2.33203125" style="428" customWidth="1"/>
    <col min="15651" max="15651" width="1.109375" style="428" customWidth="1"/>
    <col min="15652" max="15652" width="22.6640625" style="428" customWidth="1"/>
    <col min="15653" max="15653" width="1.21875" style="428" customWidth="1"/>
    <col min="15654" max="15655" width="11.77734375" style="428" customWidth="1"/>
    <col min="15656" max="15656" width="1.77734375" style="428" customWidth="1"/>
    <col min="15657" max="15657" width="6.88671875" style="428" customWidth="1"/>
    <col min="15658" max="15658" width="4.44140625" style="428" customWidth="1"/>
    <col min="15659" max="15659" width="3.6640625" style="428" customWidth="1"/>
    <col min="15660" max="15660" width="0.77734375" style="428" customWidth="1"/>
    <col min="15661" max="15661" width="3.33203125" style="428" customWidth="1"/>
    <col min="15662" max="15662" width="3.6640625" style="428" customWidth="1"/>
    <col min="15663" max="15663" width="3" style="428" customWidth="1"/>
    <col min="15664" max="15664" width="3.6640625" style="428" customWidth="1"/>
    <col min="15665" max="15665" width="3.109375" style="428" customWidth="1"/>
    <col min="15666" max="15666" width="1.88671875" style="428" customWidth="1"/>
    <col min="15667" max="15668" width="2.21875" style="428" customWidth="1"/>
    <col min="15669" max="15669" width="7.21875" style="428" customWidth="1"/>
    <col min="15670" max="15904" width="8.88671875" style="428"/>
    <col min="15905" max="15905" width="2.44140625" style="428" customWidth="1"/>
    <col min="15906" max="15906" width="2.33203125" style="428" customWidth="1"/>
    <col min="15907" max="15907" width="1.109375" style="428" customWidth="1"/>
    <col min="15908" max="15908" width="22.6640625" style="428" customWidth="1"/>
    <col min="15909" max="15909" width="1.21875" style="428" customWidth="1"/>
    <col min="15910" max="15911" width="11.77734375" style="428" customWidth="1"/>
    <col min="15912" max="15912" width="1.77734375" style="428" customWidth="1"/>
    <col min="15913" max="15913" width="6.88671875" style="428" customWidth="1"/>
    <col min="15914" max="15914" width="4.44140625" style="428" customWidth="1"/>
    <col min="15915" max="15915" width="3.6640625" style="428" customWidth="1"/>
    <col min="15916" max="15916" width="0.77734375" style="428" customWidth="1"/>
    <col min="15917" max="15917" width="3.33203125" style="428" customWidth="1"/>
    <col min="15918" max="15918" width="3.6640625" style="428" customWidth="1"/>
    <col min="15919" max="15919" width="3" style="428" customWidth="1"/>
    <col min="15920" max="15920" width="3.6640625" style="428" customWidth="1"/>
    <col min="15921" max="15921" width="3.109375" style="428" customWidth="1"/>
    <col min="15922" max="15922" width="1.88671875" style="428" customWidth="1"/>
    <col min="15923" max="15924" width="2.21875" style="428" customWidth="1"/>
    <col min="15925" max="15925" width="7.21875" style="428" customWidth="1"/>
    <col min="15926" max="16160" width="8.88671875" style="428"/>
    <col min="16161" max="16161" width="2.44140625" style="428" customWidth="1"/>
    <col min="16162" max="16162" width="2.33203125" style="428" customWidth="1"/>
    <col min="16163" max="16163" width="1.109375" style="428" customWidth="1"/>
    <col min="16164" max="16164" width="22.6640625" style="428" customWidth="1"/>
    <col min="16165" max="16165" width="1.21875" style="428" customWidth="1"/>
    <col min="16166" max="16167" width="11.77734375" style="428" customWidth="1"/>
    <col min="16168" max="16168" width="1.77734375" style="428" customWidth="1"/>
    <col min="16169" max="16169" width="6.88671875" style="428" customWidth="1"/>
    <col min="16170" max="16170" width="4.44140625" style="428" customWidth="1"/>
    <col min="16171" max="16171" width="3.6640625" style="428" customWidth="1"/>
    <col min="16172" max="16172" width="0.77734375" style="428" customWidth="1"/>
    <col min="16173" max="16173" width="3.33203125" style="428" customWidth="1"/>
    <col min="16174" max="16174" width="3.6640625" style="428" customWidth="1"/>
    <col min="16175" max="16175" width="3" style="428" customWidth="1"/>
    <col min="16176" max="16176" width="3.6640625" style="428" customWidth="1"/>
    <col min="16177" max="16177" width="3.109375" style="428" customWidth="1"/>
    <col min="16178" max="16178" width="1.88671875" style="428" customWidth="1"/>
    <col min="16179" max="16180" width="2.21875" style="428" customWidth="1"/>
    <col min="16181" max="16181" width="7.21875" style="428" customWidth="1"/>
    <col min="16182" max="16384" width="8.88671875" style="428"/>
  </cols>
  <sheetData>
    <row r="1" spans="2:76" ht="15.6" customHeight="1">
      <c r="B1" s="427" t="s">
        <v>2723</v>
      </c>
      <c r="BB1" s="427" t="s">
        <v>2723</v>
      </c>
    </row>
    <row r="2" spans="2:76" ht="9.75" customHeight="1">
      <c r="S2" s="430"/>
      <c r="T2" s="430"/>
      <c r="X2" s="430"/>
      <c r="BS2" s="430"/>
      <c r="BT2" s="430"/>
      <c r="BX2" s="430"/>
    </row>
    <row r="3" spans="2:76">
      <c r="Q3" s="431"/>
      <c r="R3" s="1989"/>
      <c r="S3" s="1990"/>
      <c r="T3" s="432" t="s">
        <v>2633</v>
      </c>
      <c r="U3" s="433"/>
      <c r="V3" s="432" t="s">
        <v>2634</v>
      </c>
      <c r="W3" s="433"/>
      <c r="X3" s="432" t="s">
        <v>2635</v>
      </c>
      <c r="AB3" s="979"/>
      <c r="BQ3" s="431"/>
      <c r="BR3" s="1794" t="s">
        <v>3409</v>
      </c>
      <c r="BS3" s="1795"/>
      <c r="BT3" s="351" t="s">
        <v>2633</v>
      </c>
      <c r="BU3" s="977" t="s">
        <v>3406</v>
      </c>
      <c r="BV3" s="351" t="s">
        <v>2634</v>
      </c>
      <c r="BW3" s="977" t="s">
        <v>3406</v>
      </c>
      <c r="BX3" s="351" t="s">
        <v>2635</v>
      </c>
    </row>
    <row r="4" spans="2:76" ht="6.6" customHeight="1">
      <c r="Q4" s="431"/>
      <c r="R4" s="431"/>
      <c r="S4" s="434"/>
      <c r="T4" s="432"/>
      <c r="U4" s="434"/>
      <c r="V4" s="432"/>
      <c r="W4" s="434"/>
      <c r="X4" s="432"/>
      <c r="BQ4" s="431"/>
      <c r="BR4" s="431"/>
      <c r="BS4" s="434"/>
      <c r="BT4" s="432"/>
      <c r="BU4" s="434"/>
      <c r="BV4" s="432"/>
      <c r="BW4" s="434"/>
      <c r="BX4" s="432"/>
    </row>
    <row r="5" spans="2:76" ht="16.2" customHeight="1">
      <c r="N5" s="428" t="s">
        <v>2724</v>
      </c>
      <c r="T5" s="740"/>
      <c r="U5" s="740"/>
      <c r="V5" s="740"/>
      <c r="W5" s="740"/>
      <c r="X5" s="740"/>
      <c r="BN5" s="428" t="s">
        <v>2724</v>
      </c>
      <c r="BT5" s="740"/>
      <c r="BU5" s="740"/>
      <c r="BV5" s="740"/>
      <c r="BW5" s="740"/>
      <c r="BX5" s="740"/>
    </row>
    <row r="6" spans="2:76" ht="16.8" customHeight="1">
      <c r="C6" s="428" t="s">
        <v>2636</v>
      </c>
      <c r="N6" s="1985" t="s">
        <v>2661</v>
      </c>
      <c r="O6" s="1986"/>
      <c r="P6" s="1788">
        <f>第1号!L10</f>
        <v>0</v>
      </c>
      <c r="Q6" s="1123"/>
      <c r="R6" s="1123"/>
      <c r="S6" s="1123"/>
      <c r="T6" s="1123"/>
      <c r="U6" s="1123"/>
      <c r="V6" s="1123"/>
      <c r="W6" s="1123"/>
      <c r="X6" s="1123"/>
      <c r="BC6" s="428" t="s">
        <v>2636</v>
      </c>
      <c r="BN6" s="1985" t="s">
        <v>2661</v>
      </c>
      <c r="BO6" s="1986"/>
      <c r="BP6" s="1788" t="str">
        <f>[10]第1号!AL10</f>
        <v>東京都新宿区西新宿○-○○-○○</v>
      </c>
      <c r="BQ6" s="1123"/>
      <c r="BR6" s="1123"/>
      <c r="BS6" s="1123"/>
      <c r="BT6" s="1123"/>
      <c r="BU6" s="1123"/>
      <c r="BV6" s="1123"/>
      <c r="BW6" s="1123"/>
      <c r="BX6" s="1123"/>
    </row>
    <row r="7" spans="2:76" ht="2.4" customHeight="1">
      <c r="E7" s="427"/>
      <c r="F7" s="427"/>
      <c r="G7" s="427"/>
      <c r="H7" s="427"/>
      <c r="I7" s="427"/>
      <c r="J7" s="427"/>
      <c r="O7" s="427"/>
      <c r="P7" s="355"/>
      <c r="Q7" s="355"/>
      <c r="R7" s="355"/>
      <c r="S7" s="355"/>
      <c r="T7" s="355"/>
      <c r="U7" s="355"/>
      <c r="V7" s="355"/>
      <c r="W7" s="355"/>
      <c r="X7" s="355"/>
      <c r="BE7" s="427"/>
      <c r="BF7" s="427"/>
      <c r="BG7" s="427"/>
      <c r="BH7" s="427"/>
      <c r="BI7" s="427"/>
      <c r="BJ7" s="427"/>
      <c r="BO7" s="427"/>
      <c r="BP7" s="355"/>
      <c r="BQ7" s="355"/>
      <c r="BR7" s="355"/>
      <c r="BS7" s="355"/>
      <c r="BT7" s="355"/>
      <c r="BU7" s="355"/>
      <c r="BV7" s="355"/>
      <c r="BW7" s="355"/>
      <c r="BX7" s="355"/>
    </row>
    <row r="8" spans="2:76" ht="16.8" customHeight="1">
      <c r="C8" s="428" t="s">
        <v>2677</v>
      </c>
      <c r="D8" s="427"/>
      <c r="E8" s="427"/>
      <c r="F8" s="427"/>
      <c r="G8" s="427"/>
      <c r="H8" s="427"/>
      <c r="I8" s="427"/>
      <c r="J8" s="427"/>
      <c r="N8" s="1985" t="s">
        <v>2640</v>
      </c>
      <c r="O8" s="1986"/>
      <c r="P8" s="1788">
        <f>第1号!J11</f>
        <v>0</v>
      </c>
      <c r="Q8" s="1123"/>
      <c r="R8" s="1123"/>
      <c r="S8" s="1123"/>
      <c r="T8" s="1123"/>
      <c r="U8" s="1123"/>
      <c r="V8" s="1123"/>
      <c r="W8" s="1123"/>
      <c r="X8" s="1123"/>
      <c r="BC8" s="428" t="s">
        <v>2677</v>
      </c>
      <c r="BD8" s="427"/>
      <c r="BE8" s="427"/>
      <c r="BF8" s="427"/>
      <c r="BG8" s="427"/>
      <c r="BH8" s="427"/>
      <c r="BI8" s="427"/>
      <c r="BJ8" s="427"/>
      <c r="BN8" s="1985" t="s">
        <v>2640</v>
      </c>
      <c r="BO8" s="1986"/>
      <c r="BP8" s="1788" t="str">
        <f>[10]第1号!AJ11</f>
        <v>○○株式会社</v>
      </c>
      <c r="BQ8" s="1123"/>
      <c r="BR8" s="1123"/>
      <c r="BS8" s="1123"/>
      <c r="BT8" s="1123"/>
      <c r="BU8" s="1123"/>
      <c r="BV8" s="1123"/>
      <c r="BW8" s="1123"/>
      <c r="BX8" s="1123"/>
    </row>
    <row r="9" spans="2:76" ht="2.4" customHeight="1">
      <c r="D9" s="427"/>
      <c r="E9" s="427"/>
      <c r="F9" s="427"/>
      <c r="G9" s="427"/>
      <c r="H9" s="427"/>
      <c r="I9" s="427"/>
      <c r="J9" s="427"/>
      <c r="O9" s="427"/>
      <c r="P9" s="355"/>
      <c r="Q9" s="355"/>
      <c r="R9" s="355"/>
      <c r="S9" s="355"/>
      <c r="T9" s="355"/>
      <c r="U9" s="355"/>
      <c r="V9" s="355"/>
      <c r="W9" s="355"/>
      <c r="X9" s="355"/>
      <c r="BD9" s="427"/>
      <c r="BE9" s="427"/>
      <c r="BF9" s="427"/>
      <c r="BG9" s="427"/>
      <c r="BH9" s="427"/>
      <c r="BI9" s="427"/>
      <c r="BJ9" s="427"/>
      <c r="BO9" s="427"/>
      <c r="BP9" s="355"/>
      <c r="BQ9" s="355"/>
      <c r="BR9" s="355"/>
      <c r="BS9" s="355"/>
      <c r="BT9" s="355"/>
      <c r="BU9" s="355"/>
      <c r="BV9" s="355"/>
      <c r="BW9" s="355"/>
      <c r="BX9" s="355"/>
    </row>
    <row r="10" spans="2:76" ht="21.6" customHeight="1">
      <c r="N10" s="1987" t="s">
        <v>2491</v>
      </c>
      <c r="O10" s="1988"/>
      <c r="P10" s="1788">
        <f>第15号様式!R10</f>
        <v>0</v>
      </c>
      <c r="Q10" s="1123"/>
      <c r="R10" s="1123"/>
      <c r="S10" s="1123"/>
      <c r="T10" s="1788">
        <f>第15号様式!V10</f>
        <v>0</v>
      </c>
      <c r="U10" s="1123"/>
      <c r="V10" s="1123"/>
      <c r="W10" s="1123"/>
      <c r="X10" s="1123"/>
      <c r="AB10" s="436"/>
      <c r="BN10" s="1987" t="s">
        <v>2491</v>
      </c>
      <c r="BO10" s="1988"/>
      <c r="BP10" s="1788" t="str">
        <f>[10]第1号!AJ12</f>
        <v>代表取締役</v>
      </c>
      <c r="BQ10" s="1123"/>
      <c r="BR10" s="1123"/>
      <c r="BS10" s="1123"/>
      <c r="BT10" s="1788" t="s">
        <v>3411</v>
      </c>
      <c r="BU10" s="1123"/>
      <c r="BV10" s="1123"/>
      <c r="BW10" s="1123"/>
      <c r="BX10" s="1123"/>
    </row>
    <row r="11" spans="2:76" ht="7.2" customHeight="1">
      <c r="O11" s="427"/>
      <c r="P11" s="435"/>
      <c r="Q11" s="435"/>
      <c r="R11" s="435"/>
      <c r="S11" s="435"/>
      <c r="T11" s="435"/>
      <c r="U11" s="435"/>
      <c r="V11" s="435"/>
      <c r="W11" s="435"/>
      <c r="X11" s="435"/>
      <c r="BO11" s="427"/>
      <c r="BP11" s="355"/>
      <c r="BQ11" s="355"/>
      <c r="BR11" s="355"/>
      <c r="BS11" s="355"/>
      <c r="BT11" s="355"/>
      <c r="BU11" s="355"/>
      <c r="BV11" s="355"/>
      <c r="BW11" s="355"/>
      <c r="BX11" s="355"/>
    </row>
    <row r="12" spans="2:76" ht="16.8" customHeight="1">
      <c r="N12" s="428" t="s">
        <v>2687</v>
      </c>
      <c r="O12" s="741"/>
      <c r="P12" s="427"/>
      <c r="Q12" s="427"/>
      <c r="R12" s="435"/>
      <c r="S12" s="435"/>
      <c r="T12" s="435"/>
      <c r="U12" s="435"/>
      <c r="V12" s="435"/>
      <c r="W12" s="435"/>
      <c r="X12" s="435"/>
      <c r="BN12" s="428" t="s">
        <v>2687</v>
      </c>
      <c r="BO12" s="741"/>
      <c r="BP12" s="357"/>
      <c r="BQ12" s="357"/>
      <c r="BR12" s="355"/>
      <c r="BS12" s="355"/>
      <c r="BT12" s="355"/>
      <c r="BU12" s="355"/>
      <c r="BV12" s="355"/>
      <c r="BW12" s="355"/>
      <c r="BX12" s="355"/>
    </row>
    <row r="13" spans="2:76" ht="16.8" customHeight="1">
      <c r="N13" s="1985" t="s">
        <v>2661</v>
      </c>
      <c r="O13" s="1986"/>
      <c r="P13" s="1788">
        <f>第1号!J15</f>
        <v>0</v>
      </c>
      <c r="Q13" s="1123"/>
      <c r="R13" s="1123"/>
      <c r="S13" s="1123"/>
      <c r="T13" s="1123"/>
      <c r="U13" s="1123"/>
      <c r="V13" s="1123"/>
      <c r="W13" s="1123"/>
      <c r="X13" s="1123"/>
      <c r="BN13" s="1985" t="s">
        <v>2661</v>
      </c>
      <c r="BO13" s="1986"/>
      <c r="BP13" s="1788" t="str">
        <f>[10]第1号!AJ15</f>
        <v>東京都新宿区新宿○-○○-○○</v>
      </c>
      <c r="BQ13" s="1123"/>
      <c r="BR13" s="1123"/>
      <c r="BS13" s="1123"/>
      <c r="BT13" s="1123"/>
      <c r="BU13" s="1123"/>
      <c r="BV13" s="1123"/>
      <c r="BW13" s="1123"/>
      <c r="BX13" s="1123"/>
    </row>
    <row r="14" spans="2:76" ht="2.4" customHeight="1">
      <c r="O14" s="427"/>
      <c r="P14" s="355"/>
      <c r="Q14" s="355"/>
      <c r="R14" s="355"/>
      <c r="S14" s="355"/>
      <c r="T14" s="355"/>
      <c r="U14" s="355"/>
      <c r="V14" s="355"/>
      <c r="W14" s="355"/>
      <c r="X14" s="355"/>
      <c r="BO14" s="427"/>
      <c r="BP14" s="355"/>
      <c r="BQ14" s="355"/>
      <c r="BR14" s="355"/>
      <c r="BS14" s="355"/>
      <c r="BT14" s="355"/>
      <c r="BU14" s="355"/>
      <c r="BV14" s="355"/>
      <c r="BW14" s="355"/>
      <c r="BX14" s="355"/>
    </row>
    <row r="15" spans="2:76" ht="16.8" customHeight="1">
      <c r="N15" s="1985" t="s">
        <v>2640</v>
      </c>
      <c r="O15" s="1985"/>
      <c r="P15" s="1788">
        <f>第1号!J16</f>
        <v>0</v>
      </c>
      <c r="Q15" s="1123"/>
      <c r="R15" s="1123"/>
      <c r="S15" s="1123"/>
      <c r="T15" s="1123"/>
      <c r="U15" s="1123"/>
      <c r="V15" s="1123"/>
      <c r="W15" s="1123"/>
      <c r="X15" s="1123"/>
      <c r="AB15" s="436"/>
      <c r="BN15" s="1985" t="s">
        <v>2640</v>
      </c>
      <c r="BO15" s="1985"/>
      <c r="BP15" s="1788" t="str">
        <f>[10]第1号!AJ16</f>
        <v>株式会社××</v>
      </c>
      <c r="BQ15" s="1123"/>
      <c r="BR15" s="1123"/>
      <c r="BS15" s="1123"/>
      <c r="BT15" s="1123"/>
      <c r="BU15" s="1123"/>
      <c r="BV15" s="1123"/>
      <c r="BW15" s="1123"/>
      <c r="BX15" s="1123"/>
    </row>
    <row r="16" spans="2:76" ht="2.4" customHeight="1">
      <c r="O16" s="427"/>
      <c r="P16" s="355"/>
      <c r="Q16" s="355"/>
      <c r="R16" s="355"/>
      <c r="S16" s="355"/>
      <c r="T16" s="355"/>
      <c r="U16" s="355"/>
      <c r="V16" s="355"/>
      <c r="W16" s="355"/>
      <c r="X16" s="355"/>
      <c r="BO16" s="427"/>
      <c r="BP16" s="355"/>
      <c r="BQ16" s="355"/>
      <c r="BR16" s="355"/>
      <c r="BS16" s="355"/>
      <c r="BT16" s="355"/>
      <c r="BU16" s="355"/>
      <c r="BV16" s="355"/>
      <c r="BW16" s="355"/>
      <c r="BX16" s="355"/>
    </row>
    <row r="17" spans="3:78" ht="21" customHeight="1">
      <c r="N17" s="1987" t="s">
        <v>2491</v>
      </c>
      <c r="O17" s="1987"/>
      <c r="P17" s="1788">
        <f>第1号!J17</f>
        <v>0</v>
      </c>
      <c r="Q17" s="1123"/>
      <c r="R17" s="1123"/>
      <c r="S17" s="1123"/>
      <c r="T17" s="1788">
        <f>第1号!M17</f>
        <v>0</v>
      </c>
      <c r="U17" s="1123"/>
      <c r="V17" s="1123"/>
      <c r="W17" s="1123"/>
      <c r="X17" s="1123"/>
      <c r="AB17" s="436"/>
      <c r="BN17" s="1987" t="s">
        <v>2491</v>
      </c>
      <c r="BO17" s="1987"/>
      <c r="BP17" s="1788" t="str">
        <f>[10]第1号!AJ17</f>
        <v>代表取締役</v>
      </c>
      <c r="BQ17" s="1123"/>
      <c r="BR17" s="1123"/>
      <c r="BS17" s="1123"/>
      <c r="BT17" s="1788" t="s">
        <v>3412</v>
      </c>
      <c r="BU17" s="1123"/>
      <c r="BV17" s="1123"/>
      <c r="BW17" s="1123"/>
      <c r="BX17" s="1123"/>
    </row>
    <row r="18" spans="3:78" ht="8.4" customHeight="1">
      <c r="O18" s="427"/>
      <c r="P18" s="435"/>
      <c r="Q18" s="435"/>
      <c r="R18" s="435"/>
      <c r="S18" s="435"/>
      <c r="T18" s="435"/>
      <c r="U18" s="435"/>
      <c r="V18" s="435"/>
      <c r="W18" s="435"/>
      <c r="X18" s="435"/>
      <c r="BO18" s="427"/>
      <c r="BP18" s="355"/>
      <c r="BQ18" s="355"/>
      <c r="BR18" s="355"/>
      <c r="BS18" s="355"/>
      <c r="BT18" s="355"/>
      <c r="BU18" s="355"/>
      <c r="BV18" s="355"/>
      <c r="BW18" s="355"/>
      <c r="BX18" s="355"/>
    </row>
    <row r="19" spans="3:78" ht="16.8" customHeight="1">
      <c r="N19" s="428" t="s">
        <v>2432</v>
      </c>
      <c r="O19" s="741"/>
      <c r="P19" s="427"/>
      <c r="Q19" s="427"/>
      <c r="R19" s="435"/>
      <c r="S19" s="435"/>
      <c r="T19" s="435"/>
      <c r="U19" s="435"/>
      <c r="V19" s="435"/>
      <c r="W19" s="435"/>
      <c r="X19" s="435"/>
      <c r="BN19" s="428" t="s">
        <v>2432</v>
      </c>
      <c r="BO19" s="741"/>
      <c r="BP19" s="357"/>
      <c r="BQ19" s="357"/>
      <c r="BR19" s="355"/>
      <c r="BS19" s="355"/>
      <c r="BT19" s="355"/>
      <c r="BU19" s="355"/>
      <c r="BV19" s="355"/>
      <c r="BW19" s="355"/>
      <c r="BX19" s="355"/>
    </row>
    <row r="20" spans="3:78" ht="16.8" customHeight="1">
      <c r="N20" s="1985" t="s">
        <v>2661</v>
      </c>
      <c r="O20" s="1986"/>
      <c r="P20" s="1788">
        <f>第1号!J20</f>
        <v>0</v>
      </c>
      <c r="Q20" s="1123"/>
      <c r="R20" s="1123"/>
      <c r="S20" s="1123"/>
      <c r="T20" s="1123"/>
      <c r="U20" s="1123"/>
      <c r="V20" s="1123"/>
      <c r="W20" s="1123"/>
      <c r="X20" s="1123"/>
      <c r="BN20" s="1985" t="s">
        <v>2661</v>
      </c>
      <c r="BO20" s="1986"/>
      <c r="BP20" s="1788" t="str">
        <f>[10]第1号!AJ20</f>
        <v>東京都新宿区新宿○-○○-○○</v>
      </c>
      <c r="BQ20" s="1123"/>
      <c r="BR20" s="1123"/>
      <c r="BS20" s="1123"/>
      <c r="BT20" s="1123"/>
      <c r="BU20" s="1123"/>
      <c r="BV20" s="1123"/>
      <c r="BW20" s="1123"/>
      <c r="BX20" s="1123"/>
    </row>
    <row r="21" spans="3:78" ht="2.4" customHeight="1">
      <c r="O21" s="427"/>
      <c r="P21" s="355"/>
      <c r="Q21" s="355"/>
      <c r="R21" s="355"/>
      <c r="S21" s="355"/>
      <c r="T21" s="355"/>
      <c r="U21" s="355"/>
      <c r="V21" s="355"/>
      <c r="W21" s="355"/>
      <c r="X21" s="355"/>
      <c r="BO21" s="427"/>
      <c r="BP21" s="355"/>
      <c r="BQ21" s="355"/>
      <c r="BR21" s="355"/>
      <c r="BS21" s="355"/>
      <c r="BT21" s="355"/>
      <c r="BU21" s="355"/>
      <c r="BV21" s="355"/>
      <c r="BW21" s="355"/>
      <c r="BX21" s="355"/>
    </row>
    <row r="22" spans="3:78" ht="16.8" customHeight="1">
      <c r="N22" s="1985" t="s">
        <v>2640</v>
      </c>
      <c r="O22" s="1985"/>
      <c r="P22" s="1788">
        <f>第1号!J21</f>
        <v>0</v>
      </c>
      <c r="Q22" s="1123"/>
      <c r="R22" s="1123"/>
      <c r="S22" s="1123"/>
      <c r="T22" s="1123"/>
      <c r="U22" s="1123"/>
      <c r="V22" s="1123"/>
      <c r="W22" s="1123"/>
      <c r="X22" s="1123"/>
      <c r="AB22" s="436"/>
      <c r="AF22" s="437" t="s">
        <v>2725</v>
      </c>
      <c r="BN22" s="1985" t="s">
        <v>2640</v>
      </c>
      <c r="BO22" s="1985"/>
      <c r="BP22" s="1788" t="str">
        <f>[10]第1号!AJ21</f>
        <v>××株式会社</v>
      </c>
      <c r="BQ22" s="1123"/>
      <c r="BR22" s="1123"/>
      <c r="BS22" s="1123"/>
      <c r="BT22" s="1123"/>
      <c r="BU22" s="1123"/>
      <c r="BV22" s="1123"/>
      <c r="BW22" s="1123"/>
      <c r="BX22" s="1123"/>
    </row>
    <row r="23" spans="3:78" ht="2.4" customHeight="1">
      <c r="O23" s="427"/>
      <c r="P23" s="355"/>
      <c r="Q23" s="355"/>
      <c r="R23" s="355"/>
      <c r="S23" s="355"/>
      <c r="T23" s="355"/>
      <c r="U23" s="355"/>
      <c r="V23" s="355"/>
      <c r="W23" s="355"/>
      <c r="X23" s="355"/>
      <c r="AF23" s="438" t="s">
        <v>2726</v>
      </c>
      <c r="BO23" s="427"/>
      <c r="BP23" s="355"/>
      <c r="BQ23" s="355"/>
      <c r="BR23" s="355"/>
      <c r="BS23" s="355"/>
      <c r="BT23" s="355"/>
      <c r="BU23" s="355"/>
      <c r="BV23" s="355"/>
      <c r="BW23" s="355"/>
      <c r="BX23" s="355"/>
    </row>
    <row r="24" spans="3:78" ht="21" customHeight="1">
      <c r="N24" s="1987" t="s">
        <v>2491</v>
      </c>
      <c r="O24" s="1987"/>
      <c r="P24" s="1788">
        <f>第1号!J22</f>
        <v>0</v>
      </c>
      <c r="Q24" s="1123"/>
      <c r="R24" s="1123"/>
      <c r="S24" s="1123"/>
      <c r="T24" s="1788">
        <f>第1号!M22</f>
        <v>0</v>
      </c>
      <c r="U24" s="1123"/>
      <c r="V24" s="1123"/>
      <c r="W24" s="1123"/>
      <c r="X24" s="1123"/>
      <c r="AB24" s="436"/>
      <c r="AF24" s="438" t="s">
        <v>2727</v>
      </c>
      <c r="BN24" s="1987" t="s">
        <v>2491</v>
      </c>
      <c r="BO24" s="1987"/>
      <c r="BP24" s="1788" t="str">
        <f>[10]第1号!AJ22</f>
        <v>代表取締役</v>
      </c>
      <c r="BQ24" s="1123"/>
      <c r="BR24" s="1123"/>
      <c r="BS24" s="1123"/>
      <c r="BT24" s="1788" t="s">
        <v>3413</v>
      </c>
      <c r="BU24" s="1123"/>
      <c r="BV24" s="1123"/>
      <c r="BW24" s="1123"/>
      <c r="BX24" s="1123"/>
    </row>
    <row r="25" spans="3:78" ht="6" customHeight="1">
      <c r="AF25" s="438" t="s">
        <v>2728</v>
      </c>
    </row>
    <row r="26" spans="3:78" ht="25.8">
      <c r="C26" s="1981" t="s">
        <v>2729</v>
      </c>
      <c r="D26" s="1981"/>
      <c r="E26" s="1981"/>
      <c r="F26" s="1981"/>
      <c r="G26" s="1981"/>
      <c r="H26" s="1981"/>
      <c r="I26" s="1981"/>
      <c r="J26" s="1981"/>
      <c r="K26" s="1981"/>
      <c r="L26" s="1981"/>
      <c r="M26" s="1981"/>
      <c r="N26" s="1981"/>
      <c r="O26" s="1981"/>
      <c r="P26" s="1981"/>
      <c r="Q26" s="1981"/>
      <c r="R26" s="1981"/>
      <c r="S26" s="1981"/>
      <c r="T26" s="1981"/>
      <c r="U26" s="1981"/>
      <c r="V26" s="1981"/>
      <c r="W26" s="1981"/>
      <c r="X26" s="1981"/>
      <c r="AF26" s="437" t="s">
        <v>2730</v>
      </c>
      <c r="BC26" s="1981" t="s">
        <v>2729</v>
      </c>
      <c r="BD26" s="1981"/>
      <c r="BE26" s="1981"/>
      <c r="BF26" s="1981"/>
      <c r="BG26" s="1981"/>
      <c r="BH26" s="1981"/>
      <c r="BI26" s="1981"/>
      <c r="BJ26" s="1981"/>
      <c r="BK26" s="1981"/>
      <c r="BL26" s="1981"/>
      <c r="BM26" s="1981"/>
      <c r="BN26" s="1981"/>
      <c r="BO26" s="1981"/>
      <c r="BP26" s="1981"/>
      <c r="BQ26" s="1981"/>
      <c r="BR26" s="1981"/>
      <c r="BS26" s="1981"/>
      <c r="BT26" s="1981"/>
      <c r="BU26" s="1981"/>
      <c r="BV26" s="1981"/>
      <c r="BW26" s="1981"/>
      <c r="BX26" s="1981"/>
    </row>
    <row r="27" spans="3:78" ht="7.8" customHeight="1">
      <c r="C27" s="742"/>
      <c r="D27" s="742"/>
      <c r="E27" s="742"/>
      <c r="F27" s="742"/>
      <c r="G27" s="742"/>
      <c r="H27" s="742"/>
      <c r="I27" s="742"/>
      <c r="J27" s="742"/>
      <c r="K27" s="742"/>
      <c r="L27" s="742"/>
      <c r="M27" s="742"/>
      <c r="N27" s="742"/>
      <c r="O27" s="742"/>
      <c r="P27" s="742"/>
      <c r="Q27" s="742"/>
      <c r="R27" s="742"/>
      <c r="S27" s="742"/>
      <c r="T27" s="742"/>
      <c r="U27" s="742"/>
      <c r="V27" s="742"/>
      <c r="W27" s="742"/>
      <c r="X27" s="742"/>
      <c r="AF27" s="437" t="s">
        <v>2734</v>
      </c>
      <c r="BC27" s="742"/>
      <c r="BD27" s="742"/>
      <c r="BE27" s="742"/>
      <c r="BF27" s="742"/>
      <c r="BG27" s="742"/>
      <c r="BH27" s="742"/>
      <c r="BI27" s="742"/>
      <c r="BJ27" s="742"/>
      <c r="BK27" s="742"/>
      <c r="BL27" s="742"/>
      <c r="BM27" s="742"/>
      <c r="BN27" s="742"/>
      <c r="BO27" s="742"/>
      <c r="BP27" s="742"/>
      <c r="BQ27" s="742"/>
      <c r="BR27" s="742"/>
      <c r="BS27" s="742"/>
      <c r="BT27" s="742"/>
      <c r="BU27" s="742"/>
      <c r="BV27" s="742"/>
      <c r="BW27" s="742"/>
      <c r="BX27" s="742"/>
    </row>
    <row r="28" spans="3:78" ht="26.4" customHeight="1">
      <c r="D28" s="743" t="s">
        <v>2732</v>
      </c>
      <c r="E28" s="744"/>
      <c r="F28" s="744"/>
      <c r="G28" s="744"/>
      <c r="H28" s="744"/>
      <c r="I28" s="744"/>
      <c r="J28" s="744"/>
      <c r="K28" s="744"/>
      <c r="L28" s="745"/>
      <c r="M28" s="745"/>
      <c r="N28" s="745"/>
      <c r="O28" s="745"/>
      <c r="P28" s="744"/>
      <c r="Q28" s="744"/>
      <c r="R28" s="744"/>
      <c r="S28" s="744"/>
      <c r="T28" s="744"/>
      <c r="U28" s="744"/>
      <c r="V28" s="744"/>
      <c r="W28" s="744"/>
      <c r="X28" s="744"/>
      <c r="AF28" s="437" t="s">
        <v>2735</v>
      </c>
      <c r="BD28" s="743" t="s">
        <v>2732</v>
      </c>
      <c r="BE28" s="744"/>
      <c r="BF28" s="744"/>
      <c r="BG28" s="744"/>
      <c r="BH28" s="744"/>
      <c r="BI28" s="744"/>
      <c r="BJ28" s="744"/>
      <c r="BK28" s="744"/>
      <c r="BL28" s="745"/>
      <c r="BM28" s="745"/>
      <c r="BN28" s="745"/>
      <c r="BO28" s="745"/>
      <c r="BP28" s="744"/>
      <c r="BQ28" s="744"/>
      <c r="BR28" s="744"/>
      <c r="BS28" s="744"/>
      <c r="BT28" s="744"/>
      <c r="BU28" s="744"/>
      <c r="BV28" s="744"/>
      <c r="BW28" s="744"/>
      <c r="BX28" s="744"/>
    </row>
    <row r="29" spans="3:78" ht="6.6" customHeight="1">
      <c r="D29" s="744"/>
      <c r="E29" s="744"/>
      <c r="F29" s="744"/>
      <c r="G29" s="744"/>
      <c r="H29" s="744"/>
      <c r="I29" s="744"/>
      <c r="J29" s="744"/>
      <c r="K29" s="744"/>
      <c r="L29" s="744"/>
      <c r="M29" s="744"/>
      <c r="N29" s="744"/>
      <c r="O29" s="744"/>
      <c r="P29" s="744"/>
      <c r="Q29" s="744"/>
      <c r="R29" s="744"/>
      <c r="S29" s="744"/>
      <c r="T29" s="744"/>
      <c r="U29" s="744"/>
      <c r="V29" s="744"/>
      <c r="W29" s="744"/>
      <c r="X29" s="744"/>
      <c r="AF29" s="438" t="s">
        <v>2736</v>
      </c>
      <c r="BD29" s="744"/>
      <c r="BE29" s="744"/>
      <c r="BF29" s="744"/>
      <c r="BG29" s="744"/>
      <c r="BH29" s="744"/>
      <c r="BI29" s="744"/>
      <c r="BJ29" s="744"/>
      <c r="BK29" s="744"/>
      <c r="BL29" s="744"/>
      <c r="BM29" s="744"/>
      <c r="BN29" s="744"/>
      <c r="BO29" s="744"/>
      <c r="BP29" s="744"/>
      <c r="BQ29" s="744"/>
      <c r="BR29" s="744"/>
      <c r="BS29" s="744"/>
      <c r="BT29" s="744"/>
      <c r="BU29" s="744"/>
      <c r="BV29" s="744"/>
      <c r="BW29" s="744"/>
      <c r="BX29" s="744"/>
    </row>
    <row r="30" spans="3:78" ht="18" customHeight="1">
      <c r="D30" s="1982">
        <f>第15号様式!D28</f>
        <v>0</v>
      </c>
      <c r="E30" s="1983"/>
      <c r="F30" s="439" t="s">
        <v>2633</v>
      </c>
      <c r="G30" s="746">
        <f>第15号様式!G28</f>
        <v>0</v>
      </c>
      <c r="H30" s="439" t="s">
        <v>2634</v>
      </c>
      <c r="I30" s="746">
        <f>第15号様式!I28</f>
        <v>0</v>
      </c>
      <c r="J30" s="439" t="s">
        <v>2642</v>
      </c>
      <c r="K30" s="1960">
        <f>第15号様式!K28</f>
        <v>0</v>
      </c>
      <c r="L30" s="1960"/>
      <c r="M30" s="1984" t="s">
        <v>2643</v>
      </c>
      <c r="N30" s="1984"/>
      <c r="O30" s="1984"/>
      <c r="P30" s="1960">
        <f>第15号様式!P28</f>
        <v>0</v>
      </c>
      <c r="Q30" s="1960"/>
      <c r="R30" s="1985" t="s">
        <v>2733</v>
      </c>
      <c r="S30" s="1985"/>
      <c r="T30" s="1985"/>
      <c r="U30" s="1985"/>
      <c r="V30" s="1985"/>
      <c r="W30" s="1985"/>
      <c r="X30" s="1985"/>
      <c r="Y30" s="428"/>
      <c r="Z30" s="428"/>
      <c r="AB30" s="436"/>
      <c r="AF30" s="438" t="s">
        <v>2737</v>
      </c>
      <c r="BD30" s="1982" t="str">
        <f>第15号様式!BD28</f>
        <v>令和●</v>
      </c>
      <c r="BE30" s="1983"/>
      <c r="BF30" s="439" t="s">
        <v>2633</v>
      </c>
      <c r="BG30" s="746" t="str">
        <f>第15号様式!BG28</f>
        <v>●</v>
      </c>
      <c r="BH30" s="439" t="s">
        <v>2634</v>
      </c>
      <c r="BI30" s="746" t="str">
        <f>第15号様式!BI28</f>
        <v>●</v>
      </c>
      <c r="BJ30" s="439" t="s">
        <v>2642</v>
      </c>
      <c r="BK30" s="1960" t="str">
        <f>第15号様式!BK28</f>
        <v>●●</v>
      </c>
      <c r="BL30" s="1960"/>
      <c r="BM30" s="1984" t="s">
        <v>2643</v>
      </c>
      <c r="BN30" s="1984"/>
      <c r="BO30" s="1984"/>
      <c r="BP30" s="1960" t="str">
        <f>第15号様式!BP28</f>
        <v>●●●</v>
      </c>
      <c r="BQ30" s="1960"/>
      <c r="BR30" s="1985" t="s">
        <v>2733</v>
      </c>
      <c r="BS30" s="1985"/>
      <c r="BT30" s="1985"/>
      <c r="BU30" s="1985"/>
      <c r="BV30" s="1985"/>
      <c r="BW30" s="1985"/>
      <c r="BX30" s="1985"/>
      <c r="BY30" s="428"/>
      <c r="BZ30" s="428"/>
    </row>
    <row r="31" spans="3:78" ht="42" customHeight="1">
      <c r="C31" s="1975" t="s">
        <v>3161</v>
      </c>
      <c r="D31" s="1975"/>
      <c r="E31" s="1975"/>
      <c r="F31" s="1975"/>
      <c r="G31" s="1975"/>
      <c r="H31" s="1975"/>
      <c r="I31" s="1975"/>
      <c r="J31" s="1975"/>
      <c r="K31" s="1975"/>
      <c r="L31" s="1975"/>
      <c r="M31" s="1975"/>
      <c r="N31" s="1975"/>
      <c r="O31" s="1975"/>
      <c r="P31" s="1975"/>
      <c r="Q31" s="1975"/>
      <c r="R31" s="1975"/>
      <c r="S31" s="1975"/>
      <c r="T31" s="1975"/>
      <c r="U31" s="1975"/>
      <c r="V31" s="1975"/>
      <c r="W31" s="1975"/>
      <c r="X31" s="1975"/>
      <c r="AF31" s="438" t="s">
        <v>2738</v>
      </c>
      <c r="BC31" s="1975" t="s">
        <v>3161</v>
      </c>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row>
    <row r="32" spans="3:78" ht="13.8" customHeight="1">
      <c r="D32" s="1976" t="s">
        <v>2645</v>
      </c>
      <c r="E32" s="1976"/>
      <c r="F32" s="1976"/>
      <c r="G32" s="1976"/>
      <c r="H32" s="1976"/>
      <c r="I32" s="1976"/>
      <c r="J32" s="1976"/>
      <c r="K32" s="1976"/>
      <c r="L32" s="1976"/>
      <c r="M32" s="1976"/>
      <c r="N32" s="1976"/>
      <c r="O32" s="1976"/>
      <c r="P32" s="1976"/>
      <c r="Q32" s="1976"/>
      <c r="R32" s="1976"/>
      <c r="S32" s="1976"/>
      <c r="T32" s="1976"/>
      <c r="U32" s="1976"/>
      <c r="V32" s="1976"/>
      <c r="W32" s="1976"/>
      <c r="X32" s="1976"/>
      <c r="AF32" s="437" t="s">
        <v>2741</v>
      </c>
      <c r="BD32" s="1976" t="s">
        <v>2645</v>
      </c>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row>
    <row r="33" spans="1:16181" ht="30" customHeight="1">
      <c r="C33" s="440"/>
      <c r="D33" s="1977" t="s">
        <v>2646</v>
      </c>
      <c r="E33" s="1977"/>
      <c r="F33" s="1977"/>
      <c r="G33" s="1977"/>
      <c r="H33" s="1977"/>
      <c r="I33" s="1977"/>
      <c r="J33" s="1978"/>
      <c r="K33" s="1979">
        <f>第15号様式!L31</f>
        <v>0</v>
      </c>
      <c r="L33" s="1493"/>
      <c r="M33" s="1493"/>
      <c r="N33" s="1493"/>
      <c r="O33" s="1493"/>
      <c r="P33" s="1493"/>
      <c r="Q33" s="1980">
        <f>第15号様式!Q31</f>
        <v>0</v>
      </c>
      <c r="R33" s="1493"/>
      <c r="S33" s="1493"/>
      <c r="T33" s="1493"/>
      <c r="U33" s="1980" t="str">
        <f>第15号様式!U31</f>
        <v>　</v>
      </c>
      <c r="V33" s="1493"/>
      <c r="W33" s="1493"/>
      <c r="X33" s="1494"/>
      <c r="BC33" s="440"/>
      <c r="BD33" s="1977" t="s">
        <v>2646</v>
      </c>
      <c r="BE33" s="1977"/>
      <c r="BF33" s="1977"/>
      <c r="BG33" s="1977"/>
      <c r="BH33" s="1977"/>
      <c r="BI33" s="1977"/>
      <c r="BJ33" s="1978"/>
      <c r="BK33" s="1979" t="str">
        <f>第15号様式!BL31</f>
        <v>○○株式会社 本社工場</v>
      </c>
      <c r="BL33" s="1493"/>
      <c r="BM33" s="1493"/>
      <c r="BN33" s="1493"/>
      <c r="BO33" s="1493"/>
      <c r="BP33" s="1493"/>
      <c r="BQ33" s="1980" t="str">
        <f>第15号様式!BQ31</f>
        <v>太陽光発電・蓄電池</v>
      </c>
      <c r="BR33" s="1493"/>
      <c r="BS33" s="1493"/>
      <c r="BT33" s="1493"/>
      <c r="BU33" s="1980" t="str">
        <f>第15号様式!BU31</f>
        <v>設備導入事業</v>
      </c>
      <c r="BV33" s="1493"/>
      <c r="BW33" s="1493"/>
      <c r="BX33" s="1494"/>
    </row>
    <row r="34" spans="1:16181" ht="2.25" customHeight="1">
      <c r="C34" s="441"/>
      <c r="D34" s="427"/>
      <c r="E34" s="427"/>
      <c r="F34" s="427"/>
      <c r="G34" s="427"/>
      <c r="H34" s="427"/>
      <c r="I34" s="427"/>
      <c r="J34" s="442"/>
      <c r="K34" s="441"/>
      <c r="L34" s="443"/>
      <c r="M34" s="443"/>
      <c r="N34" s="443"/>
      <c r="O34" s="443"/>
      <c r="P34" s="435"/>
      <c r="Q34" s="444"/>
      <c r="R34" s="439"/>
      <c r="S34" s="445"/>
      <c r="T34" s="439"/>
      <c r="U34" s="435"/>
      <c r="V34" s="439"/>
      <c r="W34" s="445"/>
      <c r="X34" s="442"/>
      <c r="BC34" s="441"/>
      <c r="BD34" s="427"/>
      <c r="BE34" s="427"/>
      <c r="BF34" s="427"/>
      <c r="BG34" s="427"/>
      <c r="BH34" s="427"/>
      <c r="BI34" s="427"/>
      <c r="BJ34" s="442"/>
      <c r="BK34" s="441"/>
      <c r="BL34" s="443"/>
      <c r="BM34" s="443"/>
      <c r="BN34" s="443"/>
      <c r="BO34" s="443"/>
      <c r="BP34" s="435"/>
      <c r="BQ34" s="444"/>
      <c r="BR34" s="439"/>
      <c r="BS34" s="445"/>
      <c r="BT34" s="439"/>
      <c r="BU34" s="435"/>
      <c r="BV34" s="439"/>
      <c r="BW34" s="445"/>
      <c r="BX34" s="442"/>
    </row>
    <row r="35" spans="1:16181" ht="27.6" customHeight="1">
      <c r="C35" s="441"/>
      <c r="D35" s="1947" t="s">
        <v>2647</v>
      </c>
      <c r="E35" s="1947"/>
      <c r="F35" s="1947"/>
      <c r="G35" s="1947"/>
      <c r="H35" s="1947"/>
      <c r="I35" s="1947"/>
      <c r="J35" s="1948"/>
      <c r="K35" s="427"/>
      <c r="L35" s="446" t="s">
        <v>2648</v>
      </c>
      <c r="M35" s="1960">
        <f>第15号様式!M33</f>
        <v>0</v>
      </c>
      <c r="N35" s="1960"/>
      <c r="O35" s="1960"/>
      <c r="P35" s="1960"/>
      <c r="Q35" s="447" t="s">
        <v>2649</v>
      </c>
      <c r="R35" s="447"/>
      <c r="S35" s="447"/>
      <c r="T35" s="447"/>
      <c r="U35" s="447"/>
      <c r="V35" s="447"/>
      <c r="W35" s="447"/>
      <c r="X35" s="747"/>
      <c r="BC35" s="441"/>
      <c r="BD35" s="1947" t="s">
        <v>2647</v>
      </c>
      <c r="BE35" s="1947"/>
      <c r="BF35" s="1947"/>
      <c r="BG35" s="1947"/>
      <c r="BH35" s="1947"/>
      <c r="BI35" s="1947"/>
      <c r="BJ35" s="1948"/>
      <c r="BK35" s="427"/>
      <c r="BL35" s="446" t="s">
        <v>2648</v>
      </c>
      <c r="BM35" s="1960" t="str">
        <f>第15号様式!BM33</f>
        <v>AB●●●●</v>
      </c>
      <c r="BN35" s="1960"/>
      <c r="BO35" s="1960"/>
      <c r="BP35" s="1960"/>
      <c r="BQ35" s="447" t="s">
        <v>2649</v>
      </c>
      <c r="BR35" s="447"/>
      <c r="BS35" s="447"/>
      <c r="BT35" s="447"/>
      <c r="BU35" s="447"/>
      <c r="BV35" s="447"/>
      <c r="BW35" s="447"/>
      <c r="BX35" s="747"/>
    </row>
    <row r="36" spans="1:16181" ht="27.6" customHeight="1">
      <c r="C36" s="448"/>
      <c r="D36" s="1961" t="s">
        <v>2739</v>
      </c>
      <c r="E36" s="1962"/>
      <c r="F36" s="1962"/>
      <c r="G36" s="1962"/>
      <c r="H36" s="1962"/>
      <c r="I36" s="1962"/>
      <c r="J36" s="1963"/>
      <c r="K36" s="448"/>
      <c r="L36" s="1964">
        <f>基本情報!E3</f>
        <v>0</v>
      </c>
      <c r="M36" s="1964"/>
      <c r="N36" s="1964"/>
      <c r="O36" s="1964"/>
      <c r="P36" s="1964"/>
      <c r="Q36" s="1964"/>
      <c r="R36" s="1964"/>
      <c r="S36" s="1964"/>
      <c r="T36" s="1964"/>
      <c r="U36" s="1964"/>
      <c r="V36" s="1964"/>
      <c r="W36" s="1964"/>
      <c r="X36" s="1965"/>
      <c r="AB36" s="449"/>
      <c r="BC36" s="448"/>
      <c r="BD36" s="1961" t="s">
        <v>2739</v>
      </c>
      <c r="BE36" s="1962"/>
      <c r="BF36" s="1962"/>
      <c r="BG36" s="1962"/>
      <c r="BH36" s="1962"/>
      <c r="BI36" s="1962"/>
      <c r="BJ36" s="1963"/>
      <c r="BK36" s="448"/>
      <c r="BL36" s="1964" t="str">
        <f>基本情報!AE4</f>
        <v>太陽光発電・蓄電池</v>
      </c>
      <c r="BM36" s="1964"/>
      <c r="BN36" s="1964"/>
      <c r="BO36" s="1964"/>
      <c r="BP36" s="1964"/>
      <c r="BQ36" s="1964"/>
      <c r="BR36" s="1964"/>
      <c r="BS36" s="1964"/>
      <c r="BT36" s="1964"/>
      <c r="BU36" s="1964"/>
      <c r="BV36" s="1964"/>
      <c r="BW36" s="1964"/>
      <c r="BX36" s="1965"/>
    </row>
    <row r="37" spans="1:16181" s="457" customFormat="1" ht="18" customHeight="1">
      <c r="A37" s="450"/>
      <c r="B37" s="450"/>
      <c r="C37" s="451"/>
      <c r="D37" s="1966" t="s">
        <v>2742</v>
      </c>
      <c r="E37" s="1966"/>
      <c r="F37" s="1966"/>
      <c r="G37" s="1966"/>
      <c r="H37" s="1966"/>
      <c r="I37" s="1966"/>
      <c r="J37" s="1967"/>
      <c r="K37" s="452"/>
      <c r="L37" s="453" t="s">
        <v>2743</v>
      </c>
      <c r="M37" s="454"/>
      <c r="N37" s="454"/>
      <c r="O37" s="454"/>
      <c r="P37" s="454"/>
      <c r="Q37" s="454"/>
      <c r="R37" s="1972">
        <f>共通様式_全体!F6</f>
        <v>0</v>
      </c>
      <c r="S37" s="1972"/>
      <c r="T37" s="1972"/>
      <c r="U37" s="1972"/>
      <c r="V37" s="1972"/>
      <c r="W37" s="455" t="s">
        <v>2744</v>
      </c>
      <c r="X37" s="456" t="s">
        <v>2745</v>
      </c>
      <c r="AB37" s="449"/>
      <c r="AC37" s="428"/>
      <c r="AE37" s="450"/>
      <c r="AF37" s="437"/>
      <c r="AG37" s="450"/>
      <c r="AH37" s="450"/>
      <c r="AI37" s="450"/>
      <c r="AJ37" s="450"/>
      <c r="AK37" s="450"/>
      <c r="AL37" s="450"/>
      <c r="AM37" s="450"/>
      <c r="AN37" s="450"/>
      <c r="AO37" s="450"/>
      <c r="AP37" s="450"/>
      <c r="AQ37" s="450"/>
      <c r="AR37" s="450"/>
      <c r="AS37" s="450"/>
      <c r="AT37" s="450"/>
      <c r="AU37" s="450"/>
      <c r="AV37" s="450"/>
      <c r="AW37" s="450"/>
      <c r="AX37" s="450"/>
      <c r="AY37" s="450"/>
      <c r="AZ37" s="450"/>
      <c r="BA37" s="450"/>
      <c r="BB37" s="450"/>
      <c r="BC37" s="451"/>
      <c r="BD37" s="1966" t="s">
        <v>2742</v>
      </c>
      <c r="BE37" s="1966"/>
      <c r="BF37" s="1966"/>
      <c r="BG37" s="1966"/>
      <c r="BH37" s="1966"/>
      <c r="BI37" s="1966"/>
      <c r="BJ37" s="1967"/>
      <c r="BK37" s="452"/>
      <c r="BL37" s="453" t="s">
        <v>2743</v>
      </c>
      <c r="BM37" s="454"/>
      <c r="BN37" s="454"/>
      <c r="BO37" s="454"/>
      <c r="BP37" s="454"/>
      <c r="BQ37" s="454"/>
      <c r="BR37" s="1972">
        <f>共通様式_全体!BF6</f>
        <v>0</v>
      </c>
      <c r="BS37" s="1972"/>
      <c r="BT37" s="1972"/>
      <c r="BU37" s="1972"/>
      <c r="BV37" s="1972"/>
      <c r="BW37" s="455" t="s">
        <v>2744</v>
      </c>
      <c r="BX37" s="456" t="s">
        <v>2745</v>
      </c>
      <c r="CA37" s="450"/>
      <c r="CB37" s="450"/>
      <c r="CC37" s="450"/>
      <c r="CD37" s="450"/>
      <c r="CE37" s="450"/>
      <c r="CF37" s="450"/>
      <c r="CG37" s="450"/>
      <c r="CH37" s="450"/>
      <c r="CI37" s="450"/>
      <c r="CJ37" s="450"/>
      <c r="CK37" s="450"/>
      <c r="CL37" s="450"/>
      <c r="CM37" s="450"/>
      <c r="CN37" s="450"/>
      <c r="CO37" s="450"/>
      <c r="CP37" s="450"/>
      <c r="CQ37" s="450"/>
      <c r="CR37" s="450"/>
      <c r="CS37" s="450"/>
      <c r="CT37" s="450"/>
      <c r="CU37" s="450"/>
      <c r="CV37" s="450"/>
      <c r="CW37" s="450"/>
      <c r="CX37" s="450"/>
      <c r="CY37" s="450"/>
      <c r="CZ37" s="450"/>
      <c r="DA37" s="450"/>
      <c r="DB37" s="450"/>
      <c r="DC37" s="450"/>
      <c r="DD37" s="450"/>
      <c r="DE37" s="450"/>
      <c r="DF37" s="450"/>
      <c r="DG37" s="450"/>
      <c r="DH37" s="450"/>
      <c r="DI37" s="450"/>
      <c r="DJ37" s="450"/>
      <c r="DK37" s="450"/>
      <c r="DL37" s="450"/>
      <c r="DM37" s="450"/>
      <c r="DN37" s="450"/>
      <c r="DO37" s="450"/>
      <c r="DP37" s="450"/>
      <c r="DQ37" s="450"/>
      <c r="DR37" s="450"/>
      <c r="DS37" s="450"/>
      <c r="DT37" s="450"/>
      <c r="DU37" s="450"/>
      <c r="DV37" s="450"/>
      <c r="DW37" s="450"/>
      <c r="DX37" s="450"/>
      <c r="DY37" s="450"/>
      <c r="DZ37" s="450"/>
      <c r="EA37" s="450"/>
      <c r="EB37" s="450"/>
      <c r="EC37" s="450"/>
      <c r="ED37" s="450"/>
      <c r="EE37" s="450"/>
      <c r="EF37" s="450"/>
      <c r="EG37" s="450"/>
      <c r="EH37" s="450"/>
      <c r="EI37" s="450"/>
      <c r="EJ37" s="450"/>
      <c r="EK37" s="450"/>
      <c r="EL37" s="450"/>
      <c r="EM37" s="450"/>
      <c r="EN37" s="450"/>
      <c r="EO37" s="450"/>
      <c r="EP37" s="450"/>
      <c r="EQ37" s="450"/>
      <c r="ER37" s="450"/>
      <c r="ES37" s="450"/>
      <c r="ET37" s="450"/>
      <c r="EU37" s="450"/>
      <c r="EV37" s="450"/>
      <c r="EW37" s="450"/>
      <c r="EX37" s="450"/>
      <c r="EY37" s="450"/>
      <c r="EZ37" s="450"/>
      <c r="FA37" s="450"/>
      <c r="FB37" s="450"/>
      <c r="FC37" s="450"/>
      <c r="FD37" s="450"/>
      <c r="FE37" s="450"/>
      <c r="FF37" s="450"/>
      <c r="FG37" s="450"/>
      <c r="FH37" s="450"/>
      <c r="FI37" s="450"/>
      <c r="FJ37" s="450"/>
      <c r="FK37" s="450"/>
      <c r="FL37" s="450"/>
      <c r="FM37" s="450"/>
      <c r="FN37" s="450"/>
      <c r="FO37" s="450"/>
      <c r="FP37" s="450"/>
      <c r="FQ37" s="450"/>
      <c r="FR37" s="450"/>
      <c r="FS37" s="450"/>
      <c r="FT37" s="450"/>
      <c r="FU37" s="450"/>
      <c r="FV37" s="450"/>
      <c r="FW37" s="450"/>
      <c r="FX37" s="450"/>
      <c r="FY37" s="450"/>
      <c r="FZ37" s="450"/>
      <c r="GA37" s="450"/>
      <c r="GB37" s="450"/>
      <c r="GC37" s="450"/>
      <c r="GD37" s="450"/>
      <c r="GE37" s="450"/>
      <c r="GF37" s="450"/>
      <c r="GG37" s="450"/>
      <c r="GH37" s="450"/>
      <c r="GI37" s="450"/>
      <c r="GJ37" s="450"/>
      <c r="GK37" s="450"/>
      <c r="GL37" s="450"/>
      <c r="GM37" s="450"/>
      <c r="GN37" s="450"/>
      <c r="GO37" s="450"/>
      <c r="GP37" s="450"/>
      <c r="GQ37" s="450"/>
      <c r="GR37" s="450"/>
      <c r="GS37" s="450"/>
      <c r="GT37" s="450"/>
      <c r="GU37" s="450"/>
      <c r="GV37" s="450"/>
      <c r="GW37" s="450"/>
      <c r="GX37" s="450"/>
      <c r="GY37" s="450"/>
      <c r="GZ37" s="450"/>
      <c r="HA37" s="450"/>
      <c r="HB37" s="450"/>
      <c r="HC37" s="450"/>
      <c r="HD37" s="450"/>
      <c r="HE37" s="450"/>
      <c r="HF37" s="450"/>
      <c r="HG37" s="450"/>
      <c r="HH37" s="450"/>
      <c r="HI37" s="450"/>
      <c r="HJ37" s="450"/>
      <c r="HK37" s="450"/>
      <c r="HL37" s="450"/>
      <c r="HM37" s="450"/>
      <c r="HN37" s="450"/>
      <c r="HO37" s="450"/>
      <c r="HP37" s="450"/>
      <c r="HQ37" s="450"/>
      <c r="HR37" s="450"/>
      <c r="HS37" s="450"/>
      <c r="HT37" s="450"/>
      <c r="HU37" s="450"/>
      <c r="HV37" s="450"/>
      <c r="HW37" s="450"/>
      <c r="HX37" s="450"/>
      <c r="HY37" s="450"/>
      <c r="HZ37" s="450"/>
      <c r="IA37" s="450"/>
      <c r="IB37" s="450"/>
      <c r="IC37" s="450"/>
      <c r="ID37" s="450"/>
      <c r="IE37" s="450"/>
      <c r="IF37" s="450"/>
      <c r="IG37" s="450"/>
      <c r="IH37" s="450"/>
      <c r="II37" s="450"/>
      <c r="IJ37" s="450"/>
      <c r="IK37" s="450"/>
      <c r="IL37" s="450"/>
      <c r="IM37" s="450"/>
      <c r="IN37" s="450"/>
      <c r="IO37" s="450"/>
      <c r="IP37" s="450"/>
      <c r="IQ37" s="450"/>
      <c r="IR37" s="450"/>
      <c r="IS37" s="450"/>
      <c r="IT37" s="450"/>
      <c r="IU37" s="450"/>
      <c r="IV37" s="450"/>
      <c r="IW37" s="450"/>
      <c r="IX37" s="450"/>
      <c r="IY37" s="450"/>
      <c r="IZ37" s="450"/>
      <c r="JA37" s="450"/>
      <c r="JB37" s="450"/>
      <c r="JC37" s="450"/>
      <c r="JD37" s="450"/>
      <c r="JE37" s="450"/>
      <c r="JF37" s="450"/>
      <c r="JG37" s="450"/>
      <c r="JH37" s="450"/>
      <c r="JI37" s="450"/>
      <c r="JJ37" s="450"/>
      <c r="JK37" s="450"/>
      <c r="JL37" s="450"/>
      <c r="JM37" s="450"/>
      <c r="JN37" s="450"/>
      <c r="JO37" s="450"/>
      <c r="JP37" s="450"/>
      <c r="JQ37" s="450"/>
      <c r="JR37" s="450"/>
      <c r="JS37" s="450"/>
      <c r="JT37" s="450"/>
      <c r="JU37" s="450"/>
      <c r="JV37" s="450"/>
      <c r="JW37" s="450"/>
      <c r="JX37" s="450"/>
      <c r="JY37" s="450"/>
      <c r="JZ37" s="450"/>
      <c r="KA37" s="450"/>
      <c r="KB37" s="450"/>
      <c r="KC37" s="450"/>
      <c r="KD37" s="450"/>
      <c r="KE37" s="450"/>
      <c r="KF37" s="450"/>
      <c r="KG37" s="450"/>
      <c r="KH37" s="450"/>
      <c r="KI37" s="450"/>
      <c r="KJ37" s="450"/>
      <c r="KK37" s="450"/>
      <c r="KL37" s="450"/>
      <c r="KM37" s="450"/>
      <c r="KN37" s="450"/>
      <c r="KO37" s="450"/>
      <c r="KP37" s="450"/>
      <c r="KQ37" s="450"/>
      <c r="KR37" s="450"/>
      <c r="KS37" s="450"/>
      <c r="KT37" s="450"/>
      <c r="KU37" s="450"/>
      <c r="KV37" s="450"/>
      <c r="KW37" s="450"/>
      <c r="KX37" s="450"/>
      <c r="KY37" s="450"/>
      <c r="KZ37" s="450"/>
      <c r="LA37" s="450"/>
      <c r="LB37" s="450"/>
      <c r="LC37" s="450"/>
      <c r="LD37" s="450"/>
      <c r="LE37" s="450"/>
      <c r="LF37" s="450"/>
      <c r="LG37" s="450"/>
      <c r="LH37" s="450"/>
      <c r="LI37" s="450"/>
      <c r="LJ37" s="450"/>
      <c r="LK37" s="450"/>
      <c r="LL37" s="450"/>
      <c r="LM37" s="450"/>
      <c r="LN37" s="450"/>
      <c r="LO37" s="450"/>
      <c r="LP37" s="450"/>
      <c r="LQ37" s="450"/>
      <c r="LR37" s="450"/>
      <c r="LS37" s="450"/>
      <c r="LT37" s="450"/>
      <c r="LU37" s="450"/>
      <c r="LV37" s="450"/>
      <c r="LW37" s="450"/>
      <c r="LX37" s="450"/>
      <c r="LY37" s="450"/>
      <c r="LZ37" s="450"/>
      <c r="MA37" s="450"/>
      <c r="MB37" s="450"/>
      <c r="MC37" s="450"/>
      <c r="MD37" s="450"/>
      <c r="ME37" s="450"/>
      <c r="MF37" s="450"/>
      <c r="MG37" s="450"/>
      <c r="MH37" s="450"/>
      <c r="MI37" s="450"/>
      <c r="MJ37" s="450"/>
      <c r="MK37" s="450"/>
      <c r="ML37" s="450"/>
      <c r="MM37" s="450"/>
      <c r="MN37" s="450"/>
      <c r="MO37" s="450"/>
      <c r="MP37" s="450"/>
      <c r="MQ37" s="450"/>
      <c r="MR37" s="450"/>
      <c r="MS37" s="450"/>
      <c r="MT37" s="450"/>
      <c r="MU37" s="450"/>
      <c r="MV37" s="450"/>
      <c r="MW37" s="450"/>
      <c r="MX37" s="450"/>
      <c r="MY37" s="450"/>
      <c r="MZ37" s="450"/>
      <c r="NA37" s="450"/>
      <c r="NB37" s="450"/>
      <c r="NC37" s="450"/>
      <c r="ND37" s="450"/>
      <c r="NE37" s="450"/>
      <c r="NF37" s="450"/>
      <c r="NG37" s="450"/>
      <c r="NH37" s="450"/>
      <c r="NI37" s="450"/>
      <c r="NJ37" s="450"/>
      <c r="NK37" s="450"/>
      <c r="NL37" s="450"/>
      <c r="NM37" s="450"/>
      <c r="NN37" s="450"/>
      <c r="NO37" s="450"/>
      <c r="NP37" s="450"/>
      <c r="NQ37" s="450"/>
      <c r="NR37" s="450"/>
      <c r="NS37" s="450"/>
      <c r="NT37" s="450"/>
      <c r="NU37" s="450"/>
      <c r="NV37" s="450"/>
      <c r="NW37" s="450"/>
      <c r="NX37" s="450"/>
      <c r="NY37" s="450"/>
      <c r="NZ37" s="450"/>
      <c r="OA37" s="450"/>
      <c r="OB37" s="450"/>
      <c r="OC37" s="450"/>
      <c r="OD37" s="450"/>
      <c r="OE37" s="450"/>
      <c r="OF37" s="450"/>
      <c r="OG37" s="450"/>
      <c r="OH37" s="450"/>
      <c r="OI37" s="450"/>
      <c r="OJ37" s="450"/>
      <c r="OK37" s="450"/>
      <c r="OL37" s="450"/>
      <c r="OM37" s="450"/>
      <c r="ON37" s="450"/>
      <c r="OO37" s="450"/>
      <c r="OP37" s="450"/>
      <c r="OQ37" s="450"/>
      <c r="OR37" s="450"/>
      <c r="OS37" s="450"/>
      <c r="OT37" s="450"/>
      <c r="OU37" s="450"/>
      <c r="OV37" s="450"/>
      <c r="OW37" s="450"/>
      <c r="OX37" s="450"/>
      <c r="OY37" s="450"/>
      <c r="OZ37" s="450"/>
      <c r="PA37" s="450"/>
      <c r="PB37" s="450"/>
      <c r="PC37" s="450"/>
      <c r="PD37" s="450"/>
      <c r="PE37" s="450"/>
      <c r="PF37" s="450"/>
      <c r="PG37" s="450"/>
      <c r="PH37" s="450"/>
      <c r="PI37" s="450"/>
      <c r="PJ37" s="450"/>
      <c r="PK37" s="450"/>
      <c r="PL37" s="450"/>
      <c r="PM37" s="450"/>
      <c r="PN37" s="450"/>
      <c r="PO37" s="450"/>
      <c r="PP37" s="450"/>
      <c r="PQ37" s="450"/>
      <c r="PR37" s="450"/>
      <c r="PS37" s="450"/>
      <c r="PT37" s="450"/>
      <c r="PU37" s="450"/>
      <c r="PV37" s="450"/>
      <c r="PW37" s="450"/>
      <c r="PX37" s="450"/>
      <c r="PY37" s="450"/>
      <c r="PZ37" s="450"/>
      <c r="QA37" s="450"/>
      <c r="QB37" s="450"/>
      <c r="QC37" s="450"/>
      <c r="QD37" s="450"/>
      <c r="QE37" s="450"/>
      <c r="QF37" s="450"/>
      <c r="QG37" s="450"/>
      <c r="QH37" s="450"/>
      <c r="QI37" s="450"/>
      <c r="QJ37" s="450"/>
      <c r="QK37" s="450"/>
      <c r="QL37" s="450"/>
      <c r="QM37" s="450"/>
      <c r="QN37" s="450"/>
      <c r="QO37" s="450"/>
      <c r="QP37" s="450"/>
      <c r="QQ37" s="450"/>
      <c r="QR37" s="450"/>
      <c r="QS37" s="450"/>
      <c r="QT37" s="450"/>
      <c r="QU37" s="450"/>
      <c r="QV37" s="450"/>
      <c r="QW37" s="450"/>
      <c r="QX37" s="450"/>
      <c r="QY37" s="450"/>
      <c r="QZ37" s="450"/>
      <c r="RA37" s="450"/>
      <c r="RB37" s="450"/>
      <c r="RC37" s="450"/>
      <c r="RD37" s="450"/>
      <c r="RE37" s="450"/>
      <c r="RF37" s="450"/>
      <c r="RG37" s="450"/>
      <c r="RH37" s="450"/>
      <c r="RI37" s="450"/>
      <c r="RJ37" s="450"/>
      <c r="RK37" s="450"/>
      <c r="RL37" s="450"/>
      <c r="RM37" s="450"/>
      <c r="RN37" s="450"/>
      <c r="RO37" s="450"/>
      <c r="RP37" s="450"/>
      <c r="RQ37" s="450"/>
      <c r="RR37" s="450"/>
      <c r="RS37" s="450"/>
      <c r="RT37" s="450"/>
      <c r="RU37" s="450"/>
      <c r="RV37" s="450"/>
      <c r="RW37" s="450"/>
      <c r="RX37" s="450"/>
      <c r="RY37" s="450"/>
      <c r="RZ37" s="450"/>
      <c r="SA37" s="450"/>
      <c r="SB37" s="450"/>
      <c r="SC37" s="450"/>
      <c r="SD37" s="450"/>
      <c r="SE37" s="450"/>
      <c r="SF37" s="450"/>
      <c r="SG37" s="450"/>
      <c r="SH37" s="450"/>
      <c r="SI37" s="450"/>
      <c r="SJ37" s="450"/>
      <c r="SK37" s="450"/>
      <c r="SL37" s="450"/>
      <c r="SM37" s="450"/>
      <c r="SN37" s="450"/>
      <c r="SO37" s="450"/>
      <c r="SP37" s="450"/>
      <c r="SQ37" s="450"/>
      <c r="SR37" s="450"/>
      <c r="SS37" s="450"/>
      <c r="ST37" s="450"/>
      <c r="SU37" s="450"/>
      <c r="SV37" s="450"/>
      <c r="SW37" s="450"/>
      <c r="SX37" s="450"/>
      <c r="SY37" s="450"/>
      <c r="SZ37" s="450"/>
      <c r="TA37" s="450"/>
      <c r="TB37" s="450"/>
      <c r="TC37" s="450"/>
      <c r="TD37" s="450"/>
      <c r="TE37" s="450"/>
      <c r="TF37" s="450"/>
      <c r="TG37" s="450"/>
      <c r="TH37" s="450"/>
      <c r="TI37" s="450"/>
      <c r="TJ37" s="450"/>
      <c r="TK37" s="450"/>
      <c r="TL37" s="450"/>
      <c r="TM37" s="450"/>
      <c r="TN37" s="450"/>
      <c r="TO37" s="450"/>
      <c r="TP37" s="450"/>
      <c r="TQ37" s="450"/>
      <c r="TR37" s="450"/>
      <c r="TS37" s="450"/>
      <c r="TT37" s="450"/>
      <c r="TU37" s="450"/>
      <c r="TV37" s="450"/>
      <c r="TW37" s="450"/>
      <c r="TX37" s="450"/>
      <c r="TY37" s="450"/>
      <c r="TZ37" s="450"/>
      <c r="UA37" s="450"/>
      <c r="UB37" s="450"/>
      <c r="UC37" s="450"/>
      <c r="UD37" s="450"/>
      <c r="UE37" s="450"/>
      <c r="UF37" s="450"/>
      <c r="UG37" s="450"/>
      <c r="UH37" s="450"/>
      <c r="UI37" s="450"/>
      <c r="UJ37" s="450"/>
      <c r="UK37" s="450"/>
      <c r="UL37" s="450"/>
      <c r="UM37" s="450"/>
      <c r="UN37" s="450"/>
      <c r="UO37" s="450"/>
      <c r="UP37" s="450"/>
      <c r="UQ37" s="450"/>
      <c r="UR37" s="450"/>
      <c r="US37" s="450"/>
      <c r="UT37" s="450"/>
      <c r="UU37" s="450"/>
      <c r="UV37" s="450"/>
      <c r="UW37" s="450"/>
      <c r="UX37" s="450"/>
      <c r="UY37" s="450"/>
      <c r="UZ37" s="450"/>
      <c r="VA37" s="450"/>
      <c r="VB37" s="450"/>
      <c r="VC37" s="450"/>
      <c r="VD37" s="450"/>
      <c r="VE37" s="450"/>
      <c r="VF37" s="450"/>
      <c r="VG37" s="450"/>
      <c r="VH37" s="450"/>
      <c r="VI37" s="450"/>
      <c r="VJ37" s="450"/>
      <c r="VK37" s="450"/>
      <c r="VL37" s="450"/>
      <c r="VM37" s="450"/>
      <c r="VN37" s="450"/>
      <c r="VO37" s="450"/>
      <c r="VP37" s="450"/>
      <c r="VQ37" s="450"/>
      <c r="VR37" s="450"/>
      <c r="VS37" s="450"/>
      <c r="VT37" s="450"/>
      <c r="VU37" s="450"/>
      <c r="VV37" s="450"/>
      <c r="VW37" s="450"/>
      <c r="VX37" s="450"/>
      <c r="VY37" s="450"/>
      <c r="VZ37" s="450"/>
      <c r="WA37" s="450"/>
      <c r="WB37" s="450"/>
      <c r="WC37" s="450"/>
      <c r="WD37" s="450"/>
      <c r="WE37" s="450"/>
      <c r="WF37" s="450"/>
      <c r="WG37" s="450"/>
      <c r="WH37" s="450"/>
      <c r="WI37" s="450"/>
      <c r="WJ37" s="450"/>
      <c r="WK37" s="450"/>
      <c r="WL37" s="450"/>
      <c r="WM37" s="450"/>
      <c r="WN37" s="450"/>
      <c r="WO37" s="450"/>
      <c r="WP37" s="450"/>
      <c r="WQ37" s="450"/>
      <c r="WR37" s="450"/>
      <c r="WS37" s="450"/>
      <c r="WT37" s="450"/>
      <c r="WU37" s="450"/>
      <c r="WV37" s="450"/>
      <c r="WW37" s="450"/>
      <c r="WX37" s="450"/>
      <c r="WY37" s="450"/>
      <c r="WZ37" s="450"/>
      <c r="XA37" s="450"/>
      <c r="XB37" s="450"/>
      <c r="XC37" s="450"/>
      <c r="XD37" s="450"/>
      <c r="XE37" s="450"/>
      <c r="XF37" s="450"/>
      <c r="XG37" s="450"/>
      <c r="XH37" s="450"/>
      <c r="XI37" s="450"/>
      <c r="XJ37" s="450"/>
      <c r="XK37" s="450"/>
      <c r="XL37" s="450"/>
      <c r="XM37" s="450"/>
      <c r="XN37" s="450"/>
      <c r="XO37" s="450"/>
      <c r="XP37" s="450"/>
      <c r="XQ37" s="450"/>
      <c r="XR37" s="450"/>
      <c r="XS37" s="450"/>
      <c r="XT37" s="450"/>
      <c r="XU37" s="450"/>
      <c r="XV37" s="450"/>
      <c r="XW37" s="450"/>
      <c r="XX37" s="450"/>
      <c r="XY37" s="450"/>
      <c r="XZ37" s="450"/>
      <c r="YA37" s="450"/>
      <c r="YB37" s="450"/>
      <c r="YC37" s="450"/>
      <c r="YD37" s="450"/>
      <c r="YE37" s="450"/>
      <c r="YF37" s="450"/>
      <c r="YG37" s="450"/>
      <c r="YH37" s="450"/>
      <c r="YI37" s="450"/>
      <c r="YJ37" s="450"/>
      <c r="YK37" s="450"/>
      <c r="YL37" s="450"/>
      <c r="YM37" s="450"/>
      <c r="YN37" s="450"/>
      <c r="YO37" s="450"/>
      <c r="YP37" s="450"/>
      <c r="YQ37" s="450"/>
      <c r="YR37" s="450"/>
      <c r="YS37" s="450"/>
      <c r="YT37" s="450"/>
      <c r="YU37" s="450"/>
      <c r="YV37" s="450"/>
      <c r="YW37" s="450"/>
      <c r="YX37" s="450"/>
      <c r="YY37" s="450"/>
      <c r="YZ37" s="450"/>
      <c r="ZA37" s="450"/>
      <c r="ZB37" s="450"/>
      <c r="ZC37" s="450"/>
      <c r="ZD37" s="450"/>
      <c r="ZE37" s="450"/>
      <c r="ZF37" s="450"/>
      <c r="ZG37" s="450"/>
      <c r="ZH37" s="450"/>
      <c r="ZI37" s="450"/>
      <c r="ZJ37" s="450"/>
      <c r="ZK37" s="450"/>
      <c r="ZL37" s="450"/>
      <c r="ZM37" s="450"/>
      <c r="ZN37" s="450"/>
      <c r="ZO37" s="450"/>
      <c r="ZP37" s="450"/>
      <c r="ZQ37" s="450"/>
      <c r="ZR37" s="450"/>
      <c r="ZS37" s="450"/>
      <c r="ZT37" s="450"/>
      <c r="ZU37" s="450"/>
      <c r="ZV37" s="450"/>
      <c r="ZW37" s="450"/>
      <c r="ZX37" s="450"/>
      <c r="ZY37" s="450"/>
      <c r="ZZ37" s="450"/>
      <c r="AAA37" s="450"/>
      <c r="AAB37" s="450"/>
      <c r="AAC37" s="450"/>
      <c r="AAD37" s="450"/>
      <c r="AAE37" s="450"/>
      <c r="AAF37" s="450"/>
      <c r="AAG37" s="450"/>
      <c r="AAH37" s="450"/>
      <c r="AAI37" s="450"/>
      <c r="AAJ37" s="450"/>
      <c r="AAK37" s="450"/>
      <c r="AAL37" s="450"/>
      <c r="AAM37" s="450"/>
      <c r="AAN37" s="450"/>
      <c r="AAO37" s="450"/>
      <c r="AAP37" s="450"/>
      <c r="AAQ37" s="450"/>
      <c r="AAR37" s="450"/>
      <c r="AAS37" s="450"/>
      <c r="AAT37" s="450"/>
      <c r="AAU37" s="450"/>
      <c r="AAV37" s="450"/>
      <c r="AAW37" s="450"/>
      <c r="AAX37" s="450"/>
      <c r="AAY37" s="450"/>
      <c r="AAZ37" s="450"/>
      <c r="ABA37" s="450"/>
      <c r="ABB37" s="450"/>
      <c r="ABC37" s="450"/>
      <c r="ABD37" s="450"/>
      <c r="ABE37" s="450"/>
      <c r="ABF37" s="450"/>
      <c r="ABG37" s="450"/>
      <c r="ABH37" s="450"/>
      <c r="ABI37" s="450"/>
      <c r="ABJ37" s="450"/>
      <c r="ABK37" s="450"/>
      <c r="ABL37" s="450"/>
      <c r="ABM37" s="450"/>
      <c r="ABN37" s="450"/>
      <c r="ABO37" s="450"/>
      <c r="ABP37" s="450"/>
      <c r="ABQ37" s="450"/>
      <c r="ABR37" s="450"/>
      <c r="ABS37" s="450"/>
      <c r="ABT37" s="450"/>
      <c r="ABU37" s="450"/>
      <c r="ABV37" s="450"/>
      <c r="ABW37" s="450"/>
      <c r="ABX37" s="450"/>
      <c r="ABY37" s="450"/>
      <c r="ABZ37" s="450"/>
      <c r="ACA37" s="450"/>
      <c r="ACB37" s="450"/>
      <c r="ACC37" s="450"/>
      <c r="ACD37" s="450"/>
      <c r="ACE37" s="450"/>
      <c r="ACF37" s="450"/>
      <c r="ACG37" s="450"/>
      <c r="ACH37" s="450"/>
      <c r="ACI37" s="450"/>
      <c r="ACJ37" s="450"/>
      <c r="ACK37" s="450"/>
      <c r="ACL37" s="450"/>
      <c r="ACM37" s="450"/>
      <c r="ACN37" s="450"/>
      <c r="ACO37" s="450"/>
      <c r="ACP37" s="450"/>
      <c r="ACQ37" s="450"/>
      <c r="ACR37" s="450"/>
      <c r="ACS37" s="450"/>
      <c r="ACT37" s="450"/>
      <c r="ACU37" s="450"/>
      <c r="ACV37" s="450"/>
      <c r="ACW37" s="450"/>
      <c r="ACX37" s="450"/>
      <c r="ACY37" s="450"/>
      <c r="ACZ37" s="450"/>
      <c r="ADA37" s="450"/>
      <c r="ADB37" s="450"/>
      <c r="ADC37" s="450"/>
      <c r="ADD37" s="450"/>
      <c r="ADE37" s="450"/>
      <c r="ADF37" s="450"/>
      <c r="ADG37" s="450"/>
      <c r="ADH37" s="450"/>
      <c r="ADI37" s="450"/>
      <c r="ADJ37" s="450"/>
      <c r="ADK37" s="450"/>
      <c r="ADL37" s="450"/>
      <c r="ADM37" s="450"/>
      <c r="ADN37" s="450"/>
      <c r="ADO37" s="450"/>
      <c r="ADP37" s="450"/>
      <c r="ADQ37" s="450"/>
      <c r="ADR37" s="450"/>
      <c r="ADS37" s="450"/>
      <c r="ADT37" s="450"/>
      <c r="ADU37" s="450"/>
      <c r="ADV37" s="450"/>
      <c r="ADW37" s="450"/>
      <c r="ADX37" s="450"/>
      <c r="ADY37" s="450"/>
      <c r="ADZ37" s="450"/>
      <c r="AEA37" s="450"/>
      <c r="AEB37" s="450"/>
      <c r="AEC37" s="450"/>
      <c r="AED37" s="450"/>
      <c r="AEE37" s="450"/>
      <c r="AEF37" s="450"/>
      <c r="AEG37" s="450"/>
      <c r="AEH37" s="450"/>
      <c r="AEI37" s="450"/>
      <c r="AEJ37" s="450"/>
      <c r="AEK37" s="450"/>
      <c r="AEL37" s="450"/>
      <c r="AEM37" s="450"/>
      <c r="AEN37" s="450"/>
      <c r="AEO37" s="450"/>
      <c r="AEP37" s="450"/>
      <c r="AEQ37" s="450"/>
      <c r="AER37" s="450"/>
      <c r="AES37" s="450"/>
      <c r="AET37" s="450"/>
      <c r="AEU37" s="450"/>
      <c r="AEV37" s="450"/>
      <c r="AEW37" s="450"/>
      <c r="AEX37" s="450"/>
      <c r="AEY37" s="450"/>
      <c r="AEZ37" s="450"/>
      <c r="AFA37" s="450"/>
      <c r="AFB37" s="450"/>
      <c r="AFC37" s="450"/>
      <c r="AFD37" s="450"/>
      <c r="AFE37" s="450"/>
      <c r="AFF37" s="450"/>
      <c r="AFG37" s="450"/>
      <c r="AFH37" s="450"/>
      <c r="AFI37" s="450"/>
      <c r="AFJ37" s="450"/>
      <c r="AFK37" s="450"/>
      <c r="AFL37" s="450"/>
      <c r="AFM37" s="450"/>
      <c r="AFN37" s="450"/>
      <c r="AFO37" s="450"/>
      <c r="AFP37" s="450"/>
      <c r="AFQ37" s="450"/>
      <c r="AFR37" s="450"/>
      <c r="AFS37" s="450"/>
      <c r="AFT37" s="450"/>
      <c r="AFU37" s="450"/>
      <c r="AFV37" s="450"/>
      <c r="AFW37" s="450"/>
      <c r="AFX37" s="450"/>
      <c r="AFY37" s="450"/>
      <c r="AFZ37" s="450"/>
      <c r="AGA37" s="450"/>
      <c r="AGB37" s="450"/>
      <c r="AGC37" s="450"/>
      <c r="AGD37" s="450"/>
      <c r="AGE37" s="450"/>
      <c r="AGF37" s="450"/>
      <c r="AGG37" s="450"/>
      <c r="AGH37" s="450"/>
      <c r="AGI37" s="450"/>
      <c r="AGJ37" s="450"/>
      <c r="AGK37" s="450"/>
      <c r="AGL37" s="450"/>
      <c r="AGM37" s="450"/>
      <c r="AGN37" s="450"/>
      <c r="AGO37" s="450"/>
      <c r="AGP37" s="450"/>
      <c r="AGQ37" s="450"/>
      <c r="AGR37" s="450"/>
      <c r="AGS37" s="450"/>
      <c r="AGT37" s="450"/>
      <c r="AGU37" s="450"/>
      <c r="AGV37" s="450"/>
      <c r="AGW37" s="450"/>
      <c r="AGX37" s="450"/>
      <c r="AGY37" s="450"/>
      <c r="AGZ37" s="450"/>
      <c r="AHA37" s="450"/>
      <c r="AHB37" s="450"/>
      <c r="AHC37" s="450"/>
      <c r="AHD37" s="450"/>
      <c r="AHE37" s="450"/>
      <c r="AHF37" s="450"/>
      <c r="AHG37" s="450"/>
      <c r="AHH37" s="450"/>
      <c r="AHI37" s="450"/>
      <c r="AHJ37" s="450"/>
      <c r="AHK37" s="450"/>
      <c r="AHL37" s="450"/>
      <c r="AHM37" s="450"/>
      <c r="AHN37" s="450"/>
      <c r="AHO37" s="450"/>
      <c r="AHP37" s="450"/>
      <c r="AHQ37" s="450"/>
      <c r="AHR37" s="450"/>
      <c r="AHS37" s="450"/>
      <c r="AHT37" s="450"/>
      <c r="AHU37" s="450"/>
      <c r="AHV37" s="450"/>
      <c r="AHW37" s="450"/>
      <c r="AHX37" s="450"/>
      <c r="AHY37" s="450"/>
      <c r="AHZ37" s="450"/>
      <c r="AIA37" s="450"/>
      <c r="AIB37" s="450"/>
      <c r="AIC37" s="450"/>
      <c r="AID37" s="450"/>
      <c r="AIE37" s="450"/>
      <c r="AIF37" s="450"/>
      <c r="AIG37" s="450"/>
      <c r="AIH37" s="450"/>
      <c r="AII37" s="450"/>
      <c r="AIJ37" s="450"/>
      <c r="AIK37" s="450"/>
      <c r="AIL37" s="450"/>
      <c r="AIM37" s="450"/>
      <c r="AIN37" s="450"/>
      <c r="AIO37" s="450"/>
      <c r="AIP37" s="450"/>
      <c r="AIQ37" s="450"/>
      <c r="AIR37" s="450"/>
      <c r="AIS37" s="450"/>
      <c r="AIT37" s="450"/>
      <c r="AIU37" s="450"/>
      <c r="AIV37" s="450"/>
      <c r="AIW37" s="450"/>
      <c r="AIX37" s="450"/>
      <c r="AIY37" s="450"/>
      <c r="AIZ37" s="450"/>
      <c r="AJA37" s="450"/>
      <c r="AJB37" s="450"/>
      <c r="AJC37" s="450"/>
      <c r="AJD37" s="450"/>
      <c r="AJE37" s="450"/>
      <c r="AJF37" s="450"/>
      <c r="AJG37" s="450"/>
      <c r="AJH37" s="450"/>
      <c r="AJI37" s="450"/>
      <c r="AJJ37" s="450"/>
      <c r="AJK37" s="450"/>
      <c r="AJL37" s="450"/>
      <c r="AJM37" s="450"/>
      <c r="AJN37" s="450"/>
      <c r="AJO37" s="450"/>
      <c r="AJP37" s="450"/>
      <c r="AJQ37" s="450"/>
      <c r="AJR37" s="450"/>
      <c r="AJS37" s="450"/>
      <c r="AJT37" s="450"/>
      <c r="AJU37" s="450"/>
      <c r="AJV37" s="450"/>
      <c r="AJW37" s="450"/>
      <c r="AJX37" s="450"/>
      <c r="AJY37" s="450"/>
      <c r="AJZ37" s="450"/>
      <c r="AKA37" s="450"/>
      <c r="AKB37" s="450"/>
      <c r="AKC37" s="450"/>
      <c r="AKD37" s="450"/>
      <c r="AKE37" s="450"/>
      <c r="AKF37" s="450"/>
      <c r="AKG37" s="450"/>
      <c r="AKH37" s="450"/>
      <c r="AKI37" s="450"/>
      <c r="AKJ37" s="450"/>
      <c r="AKK37" s="450"/>
      <c r="AKL37" s="450"/>
      <c r="AKM37" s="450"/>
      <c r="AKN37" s="450"/>
      <c r="AKO37" s="450"/>
      <c r="AKP37" s="450"/>
      <c r="AKQ37" s="450"/>
      <c r="AKR37" s="450"/>
      <c r="AKS37" s="450"/>
      <c r="AKT37" s="450"/>
      <c r="AKU37" s="450"/>
      <c r="AKV37" s="450"/>
      <c r="AKW37" s="450"/>
      <c r="AKX37" s="450"/>
      <c r="AKY37" s="450"/>
      <c r="AKZ37" s="450"/>
      <c r="ALA37" s="450"/>
      <c r="ALB37" s="450"/>
      <c r="ALC37" s="450"/>
      <c r="ALD37" s="450"/>
      <c r="ALE37" s="450"/>
      <c r="ALF37" s="450"/>
      <c r="ALG37" s="450"/>
      <c r="ALH37" s="450"/>
      <c r="ALI37" s="450"/>
      <c r="ALJ37" s="450"/>
      <c r="ALK37" s="450"/>
      <c r="ALL37" s="450"/>
      <c r="ALM37" s="450"/>
      <c r="ALN37" s="450"/>
      <c r="ALO37" s="450"/>
      <c r="ALP37" s="450"/>
      <c r="ALQ37" s="450"/>
      <c r="ALR37" s="450"/>
      <c r="ALS37" s="450"/>
      <c r="ALT37" s="450"/>
      <c r="ALU37" s="450"/>
      <c r="ALV37" s="450"/>
      <c r="ALW37" s="450"/>
      <c r="ALX37" s="450"/>
      <c r="ALY37" s="450"/>
      <c r="ALZ37" s="450"/>
      <c r="AMA37" s="450"/>
      <c r="AMB37" s="450"/>
      <c r="AMC37" s="450"/>
      <c r="AMD37" s="450"/>
      <c r="AME37" s="450"/>
      <c r="AMF37" s="450"/>
      <c r="AMG37" s="450"/>
      <c r="AMH37" s="450"/>
      <c r="AMI37" s="450"/>
      <c r="AMJ37" s="450"/>
      <c r="AMK37" s="450"/>
      <c r="AML37" s="450"/>
      <c r="AMM37" s="450"/>
      <c r="AMN37" s="450"/>
      <c r="AMO37" s="450"/>
      <c r="AMP37" s="450"/>
      <c r="AMQ37" s="450"/>
      <c r="AMR37" s="450"/>
      <c r="AMS37" s="450"/>
      <c r="AMT37" s="450"/>
      <c r="AMU37" s="450"/>
      <c r="AMV37" s="450"/>
      <c r="AMW37" s="450"/>
      <c r="AMX37" s="450"/>
      <c r="AMY37" s="450"/>
      <c r="AMZ37" s="450"/>
      <c r="ANA37" s="450"/>
      <c r="ANB37" s="450"/>
      <c r="ANC37" s="450"/>
      <c r="AND37" s="450"/>
      <c r="ANE37" s="450"/>
      <c r="ANF37" s="450"/>
      <c r="ANG37" s="450"/>
      <c r="ANH37" s="450"/>
      <c r="ANI37" s="450"/>
      <c r="ANJ37" s="450"/>
      <c r="ANK37" s="450"/>
      <c r="ANL37" s="450"/>
      <c r="ANM37" s="450"/>
      <c r="ANN37" s="450"/>
      <c r="ANO37" s="450"/>
      <c r="ANP37" s="450"/>
      <c r="ANQ37" s="450"/>
      <c r="ANR37" s="450"/>
      <c r="ANS37" s="450"/>
      <c r="ANT37" s="450"/>
      <c r="ANU37" s="450"/>
      <c r="ANV37" s="450"/>
      <c r="ANW37" s="450"/>
      <c r="ANX37" s="450"/>
      <c r="ANY37" s="450"/>
      <c r="ANZ37" s="450"/>
      <c r="AOA37" s="450"/>
      <c r="AOB37" s="450"/>
      <c r="AOC37" s="450"/>
      <c r="AOD37" s="450"/>
      <c r="AOE37" s="450"/>
      <c r="AOF37" s="450"/>
      <c r="AOG37" s="450"/>
      <c r="AOH37" s="450"/>
      <c r="AOI37" s="450"/>
      <c r="AOJ37" s="450"/>
      <c r="AOK37" s="450"/>
      <c r="AOL37" s="450"/>
      <c r="AOM37" s="450"/>
      <c r="AON37" s="450"/>
      <c r="AOO37" s="450"/>
      <c r="AOP37" s="450"/>
      <c r="AOQ37" s="450"/>
      <c r="AOR37" s="450"/>
      <c r="AOS37" s="450"/>
      <c r="AOT37" s="450"/>
      <c r="AOU37" s="450"/>
      <c r="AOV37" s="450"/>
      <c r="AOW37" s="450"/>
      <c r="AOX37" s="450"/>
      <c r="AOY37" s="450"/>
      <c r="AOZ37" s="450"/>
      <c r="APA37" s="450"/>
      <c r="APB37" s="450"/>
      <c r="APC37" s="450"/>
      <c r="APD37" s="450"/>
      <c r="APE37" s="450"/>
      <c r="APF37" s="450"/>
      <c r="APG37" s="450"/>
      <c r="APH37" s="450"/>
      <c r="API37" s="450"/>
      <c r="APJ37" s="450"/>
      <c r="APK37" s="450"/>
      <c r="APL37" s="450"/>
      <c r="APM37" s="450"/>
      <c r="APN37" s="450"/>
      <c r="APO37" s="450"/>
      <c r="APP37" s="450"/>
      <c r="APQ37" s="450"/>
      <c r="APR37" s="450"/>
      <c r="APS37" s="450"/>
      <c r="APT37" s="450"/>
      <c r="APU37" s="450"/>
      <c r="APV37" s="450"/>
      <c r="APW37" s="450"/>
      <c r="APX37" s="450"/>
      <c r="APY37" s="450"/>
      <c r="APZ37" s="450"/>
      <c r="AQA37" s="450"/>
      <c r="AQB37" s="450"/>
      <c r="AQC37" s="450"/>
      <c r="AQD37" s="450"/>
      <c r="AQE37" s="450"/>
      <c r="AQF37" s="450"/>
      <c r="AQG37" s="450"/>
      <c r="AQH37" s="450"/>
      <c r="AQI37" s="450"/>
      <c r="AQJ37" s="450"/>
      <c r="AQK37" s="450"/>
      <c r="AQL37" s="450"/>
      <c r="AQM37" s="450"/>
      <c r="AQN37" s="450"/>
      <c r="AQO37" s="450"/>
      <c r="AQP37" s="450"/>
      <c r="AQQ37" s="450"/>
      <c r="AQR37" s="450"/>
      <c r="AQS37" s="450"/>
      <c r="AQT37" s="450"/>
      <c r="AQU37" s="450"/>
      <c r="AQV37" s="450"/>
      <c r="AQW37" s="450"/>
      <c r="AQX37" s="450"/>
      <c r="AQY37" s="450"/>
      <c r="AQZ37" s="450"/>
      <c r="ARA37" s="450"/>
      <c r="ARB37" s="450"/>
      <c r="ARC37" s="450"/>
      <c r="ARD37" s="450"/>
      <c r="ARE37" s="450"/>
      <c r="ARF37" s="450"/>
      <c r="ARG37" s="450"/>
      <c r="ARH37" s="450"/>
      <c r="ARI37" s="450"/>
      <c r="ARJ37" s="450"/>
      <c r="ARK37" s="450"/>
      <c r="ARL37" s="450"/>
      <c r="ARM37" s="450"/>
      <c r="ARN37" s="450"/>
      <c r="ARO37" s="450"/>
      <c r="ARP37" s="450"/>
      <c r="ARQ37" s="450"/>
      <c r="ARR37" s="450"/>
      <c r="ARS37" s="450"/>
      <c r="ART37" s="450"/>
      <c r="ARU37" s="450"/>
      <c r="ARV37" s="450"/>
      <c r="ARW37" s="450"/>
      <c r="ARX37" s="450"/>
      <c r="ARY37" s="450"/>
      <c r="ARZ37" s="450"/>
      <c r="ASA37" s="450"/>
      <c r="ASB37" s="450"/>
      <c r="ASC37" s="450"/>
      <c r="ASD37" s="450"/>
      <c r="ASE37" s="450"/>
      <c r="ASF37" s="450"/>
      <c r="ASG37" s="450"/>
      <c r="ASH37" s="450"/>
      <c r="ASI37" s="450"/>
      <c r="ASJ37" s="450"/>
      <c r="ASK37" s="450"/>
      <c r="ASL37" s="450"/>
      <c r="ASM37" s="450"/>
      <c r="ASN37" s="450"/>
      <c r="ASO37" s="450"/>
      <c r="ASP37" s="450"/>
      <c r="ASQ37" s="450"/>
      <c r="ASR37" s="450"/>
      <c r="ASS37" s="450"/>
      <c r="AST37" s="450"/>
      <c r="ASU37" s="450"/>
      <c r="ASV37" s="450"/>
      <c r="ASW37" s="450"/>
      <c r="ASX37" s="450"/>
      <c r="ASY37" s="450"/>
      <c r="ASZ37" s="450"/>
      <c r="ATA37" s="450"/>
      <c r="ATB37" s="450"/>
      <c r="ATC37" s="450"/>
      <c r="ATD37" s="450"/>
      <c r="ATE37" s="450"/>
      <c r="ATF37" s="450"/>
      <c r="ATG37" s="450"/>
      <c r="ATH37" s="450"/>
      <c r="ATI37" s="450"/>
      <c r="ATJ37" s="450"/>
      <c r="ATK37" s="450"/>
      <c r="ATL37" s="450"/>
      <c r="ATM37" s="450"/>
      <c r="ATN37" s="450"/>
      <c r="ATO37" s="450"/>
      <c r="ATP37" s="450"/>
      <c r="ATQ37" s="450"/>
      <c r="ATR37" s="450"/>
      <c r="ATS37" s="450"/>
      <c r="ATT37" s="450"/>
      <c r="ATU37" s="450"/>
      <c r="ATV37" s="450"/>
      <c r="ATW37" s="450"/>
      <c r="ATX37" s="450"/>
      <c r="ATY37" s="450"/>
      <c r="ATZ37" s="450"/>
      <c r="AUA37" s="450"/>
      <c r="AUB37" s="450"/>
      <c r="AUC37" s="450"/>
      <c r="AUD37" s="450"/>
      <c r="AUE37" s="450"/>
      <c r="AUF37" s="450"/>
      <c r="AUG37" s="450"/>
      <c r="AUH37" s="450"/>
      <c r="AUI37" s="450"/>
      <c r="AUJ37" s="450"/>
      <c r="AUK37" s="450"/>
      <c r="AUL37" s="450"/>
      <c r="AUM37" s="450"/>
      <c r="AUN37" s="450"/>
      <c r="AUO37" s="450"/>
      <c r="AUP37" s="450"/>
      <c r="AUQ37" s="450"/>
      <c r="AUR37" s="450"/>
      <c r="AUS37" s="450"/>
      <c r="AUT37" s="450"/>
      <c r="AUU37" s="450"/>
      <c r="AUV37" s="450"/>
      <c r="AUW37" s="450"/>
      <c r="AUX37" s="450"/>
      <c r="AUY37" s="450"/>
      <c r="AUZ37" s="450"/>
      <c r="AVA37" s="450"/>
      <c r="AVB37" s="450"/>
      <c r="AVC37" s="450"/>
      <c r="AVD37" s="450"/>
      <c r="AVE37" s="450"/>
      <c r="AVF37" s="450"/>
      <c r="AVG37" s="450"/>
      <c r="AVH37" s="450"/>
      <c r="AVI37" s="450"/>
      <c r="AVJ37" s="450"/>
      <c r="AVK37" s="450"/>
      <c r="AVL37" s="450"/>
      <c r="AVM37" s="450"/>
      <c r="AVN37" s="450"/>
      <c r="AVO37" s="450"/>
      <c r="AVP37" s="450"/>
      <c r="AVQ37" s="450"/>
      <c r="AVR37" s="450"/>
      <c r="AVS37" s="450"/>
      <c r="AVT37" s="450"/>
      <c r="AVU37" s="450"/>
      <c r="AVV37" s="450"/>
      <c r="AVW37" s="450"/>
      <c r="AVX37" s="450"/>
      <c r="AVY37" s="450"/>
      <c r="AVZ37" s="450"/>
      <c r="AWA37" s="450"/>
      <c r="AWB37" s="450"/>
      <c r="AWC37" s="450"/>
      <c r="AWD37" s="450"/>
      <c r="AWE37" s="450"/>
      <c r="AWF37" s="450"/>
      <c r="AWG37" s="450"/>
      <c r="AWH37" s="450"/>
      <c r="AWI37" s="450"/>
      <c r="AWJ37" s="450"/>
      <c r="AWK37" s="450"/>
      <c r="AWL37" s="450"/>
      <c r="AWM37" s="450"/>
      <c r="AWN37" s="450"/>
      <c r="AWO37" s="450"/>
      <c r="AWP37" s="450"/>
      <c r="AWQ37" s="450"/>
      <c r="AWR37" s="450"/>
      <c r="AWS37" s="450"/>
      <c r="AWT37" s="450"/>
      <c r="AWU37" s="450"/>
      <c r="AWV37" s="450"/>
      <c r="AWW37" s="450"/>
      <c r="AWX37" s="450"/>
      <c r="AWY37" s="450"/>
      <c r="AWZ37" s="450"/>
      <c r="AXA37" s="450"/>
      <c r="AXB37" s="450"/>
      <c r="AXC37" s="450"/>
      <c r="AXD37" s="450"/>
      <c r="AXE37" s="450"/>
      <c r="AXF37" s="450"/>
      <c r="AXG37" s="450"/>
      <c r="AXH37" s="450"/>
      <c r="AXI37" s="450"/>
      <c r="AXJ37" s="450"/>
      <c r="AXK37" s="450"/>
      <c r="AXL37" s="450"/>
      <c r="AXM37" s="450"/>
      <c r="AXN37" s="450"/>
      <c r="AXO37" s="450"/>
      <c r="AXP37" s="450"/>
      <c r="AXQ37" s="450"/>
      <c r="AXR37" s="450"/>
      <c r="AXS37" s="450"/>
      <c r="AXT37" s="450"/>
      <c r="AXU37" s="450"/>
      <c r="AXV37" s="450"/>
      <c r="AXW37" s="450"/>
      <c r="AXX37" s="450"/>
      <c r="AXY37" s="450"/>
      <c r="AXZ37" s="450"/>
      <c r="AYA37" s="450"/>
      <c r="AYB37" s="450"/>
      <c r="AYC37" s="450"/>
      <c r="AYD37" s="450"/>
      <c r="AYE37" s="450"/>
      <c r="AYF37" s="450"/>
      <c r="AYG37" s="450"/>
      <c r="AYH37" s="450"/>
      <c r="AYI37" s="450"/>
      <c r="AYJ37" s="450"/>
      <c r="AYK37" s="450"/>
      <c r="AYL37" s="450"/>
      <c r="AYM37" s="450"/>
      <c r="AYN37" s="450"/>
      <c r="AYO37" s="450"/>
      <c r="AYP37" s="450"/>
      <c r="AYQ37" s="450"/>
      <c r="AYR37" s="450"/>
      <c r="AYS37" s="450"/>
      <c r="AYT37" s="450"/>
      <c r="AYU37" s="450"/>
      <c r="AYV37" s="450"/>
      <c r="AYW37" s="450"/>
      <c r="AYX37" s="450"/>
      <c r="AYY37" s="450"/>
      <c r="AYZ37" s="450"/>
      <c r="AZA37" s="450"/>
      <c r="AZB37" s="450"/>
      <c r="AZC37" s="450"/>
      <c r="AZD37" s="450"/>
      <c r="AZE37" s="450"/>
      <c r="AZF37" s="450"/>
      <c r="AZG37" s="450"/>
      <c r="AZH37" s="450"/>
      <c r="AZI37" s="450"/>
      <c r="AZJ37" s="450"/>
      <c r="AZK37" s="450"/>
      <c r="AZL37" s="450"/>
      <c r="AZM37" s="450"/>
      <c r="AZN37" s="450"/>
      <c r="AZO37" s="450"/>
      <c r="AZP37" s="450"/>
      <c r="AZQ37" s="450"/>
      <c r="AZR37" s="450"/>
      <c r="AZS37" s="450"/>
      <c r="AZT37" s="450"/>
      <c r="AZU37" s="450"/>
      <c r="AZV37" s="450"/>
      <c r="AZW37" s="450"/>
      <c r="AZX37" s="450"/>
      <c r="AZY37" s="450"/>
      <c r="AZZ37" s="450"/>
      <c r="BAA37" s="450"/>
      <c r="BAB37" s="450"/>
      <c r="BAC37" s="450"/>
      <c r="BAD37" s="450"/>
      <c r="BAE37" s="450"/>
      <c r="BAF37" s="450"/>
      <c r="BAG37" s="450"/>
      <c r="BAH37" s="450"/>
      <c r="BAI37" s="450"/>
      <c r="BAJ37" s="450"/>
      <c r="BAK37" s="450"/>
      <c r="BAL37" s="450"/>
      <c r="BAM37" s="450"/>
      <c r="BAN37" s="450"/>
      <c r="BAO37" s="450"/>
      <c r="BAP37" s="450"/>
      <c r="BAQ37" s="450"/>
      <c r="BAR37" s="450"/>
      <c r="BAS37" s="450"/>
      <c r="BAT37" s="450"/>
      <c r="BAU37" s="450"/>
      <c r="BAV37" s="450"/>
      <c r="BAW37" s="450"/>
      <c r="BAX37" s="450"/>
      <c r="BAY37" s="450"/>
      <c r="BAZ37" s="450"/>
      <c r="BBA37" s="450"/>
      <c r="BBB37" s="450"/>
      <c r="BBC37" s="450"/>
      <c r="BBD37" s="450"/>
      <c r="BBE37" s="450"/>
      <c r="BBF37" s="450"/>
      <c r="BBG37" s="450"/>
      <c r="BBH37" s="450"/>
      <c r="BBI37" s="450"/>
      <c r="BBJ37" s="450"/>
      <c r="BBK37" s="450"/>
      <c r="BBL37" s="450"/>
      <c r="BBM37" s="450"/>
      <c r="BBN37" s="450"/>
      <c r="BBO37" s="450"/>
      <c r="BBP37" s="450"/>
      <c r="BBQ37" s="450"/>
      <c r="BBR37" s="450"/>
      <c r="BBS37" s="450"/>
      <c r="BBT37" s="450"/>
      <c r="BBU37" s="450"/>
      <c r="BBV37" s="450"/>
      <c r="BBW37" s="450"/>
      <c r="BBX37" s="450"/>
      <c r="BBY37" s="450"/>
      <c r="BBZ37" s="450"/>
      <c r="BCA37" s="450"/>
      <c r="BCB37" s="450"/>
      <c r="BCC37" s="450"/>
      <c r="BCD37" s="450"/>
      <c r="BCE37" s="450"/>
      <c r="BCF37" s="450"/>
      <c r="BCG37" s="450"/>
      <c r="BCH37" s="450"/>
      <c r="BCI37" s="450"/>
      <c r="BCJ37" s="450"/>
      <c r="BCK37" s="450"/>
      <c r="BCL37" s="450"/>
      <c r="BCM37" s="450"/>
      <c r="BCN37" s="450"/>
      <c r="BCO37" s="450"/>
      <c r="BCP37" s="450"/>
      <c r="BCQ37" s="450"/>
      <c r="BCR37" s="450"/>
      <c r="BCS37" s="450"/>
      <c r="BCT37" s="450"/>
      <c r="BCU37" s="450"/>
      <c r="BCV37" s="450"/>
      <c r="BCW37" s="450"/>
      <c r="BCX37" s="450"/>
      <c r="BCY37" s="450"/>
      <c r="BCZ37" s="450"/>
      <c r="BDA37" s="450"/>
      <c r="BDB37" s="450"/>
      <c r="BDC37" s="450"/>
      <c r="BDD37" s="450"/>
      <c r="BDE37" s="450"/>
      <c r="BDF37" s="450"/>
      <c r="BDG37" s="450"/>
      <c r="BDH37" s="450"/>
      <c r="BDI37" s="450"/>
      <c r="BDJ37" s="450"/>
      <c r="BDK37" s="450"/>
      <c r="BDL37" s="450"/>
      <c r="BDM37" s="450"/>
      <c r="BDN37" s="450"/>
      <c r="BDO37" s="450"/>
      <c r="BDP37" s="450"/>
      <c r="BDQ37" s="450"/>
      <c r="BDR37" s="450"/>
      <c r="BDS37" s="450"/>
      <c r="BDT37" s="450"/>
      <c r="BDU37" s="450"/>
      <c r="BDV37" s="450"/>
      <c r="BDW37" s="450"/>
      <c r="BDX37" s="450"/>
      <c r="BDY37" s="450"/>
      <c r="BDZ37" s="450"/>
      <c r="BEA37" s="450"/>
      <c r="BEB37" s="450"/>
      <c r="BEC37" s="450"/>
      <c r="BED37" s="450"/>
      <c r="BEE37" s="450"/>
      <c r="BEF37" s="450"/>
      <c r="BEG37" s="450"/>
      <c r="BEH37" s="450"/>
      <c r="BEI37" s="450"/>
      <c r="BEJ37" s="450"/>
      <c r="BEK37" s="450"/>
      <c r="BEL37" s="450"/>
      <c r="BEM37" s="450"/>
      <c r="BEN37" s="450"/>
      <c r="BEO37" s="450"/>
      <c r="BEP37" s="450"/>
      <c r="BEQ37" s="450"/>
      <c r="BER37" s="450"/>
      <c r="BES37" s="450"/>
      <c r="BET37" s="450"/>
      <c r="BEU37" s="450"/>
      <c r="BEV37" s="450"/>
      <c r="BEW37" s="450"/>
      <c r="BEX37" s="450"/>
      <c r="BEY37" s="450"/>
      <c r="BEZ37" s="450"/>
      <c r="BFA37" s="450"/>
      <c r="BFB37" s="450"/>
      <c r="BFC37" s="450"/>
      <c r="BFD37" s="450"/>
      <c r="BFE37" s="450"/>
      <c r="BFF37" s="450"/>
      <c r="BFG37" s="450"/>
      <c r="BFH37" s="450"/>
      <c r="BFI37" s="450"/>
      <c r="BFJ37" s="450"/>
      <c r="BFK37" s="450"/>
      <c r="BFL37" s="450"/>
      <c r="BFM37" s="450"/>
      <c r="BFN37" s="450"/>
      <c r="BFO37" s="450"/>
      <c r="BFP37" s="450"/>
      <c r="BFQ37" s="450"/>
      <c r="BFR37" s="450"/>
      <c r="BFS37" s="450"/>
      <c r="BFT37" s="450"/>
      <c r="BFU37" s="450"/>
      <c r="BFV37" s="450"/>
      <c r="BFW37" s="450"/>
      <c r="BFX37" s="450"/>
      <c r="BFY37" s="450"/>
      <c r="BFZ37" s="450"/>
      <c r="BGA37" s="450"/>
      <c r="BGB37" s="450"/>
      <c r="BGC37" s="450"/>
      <c r="BGD37" s="450"/>
      <c r="BGE37" s="450"/>
      <c r="BGF37" s="450"/>
      <c r="BGG37" s="450"/>
      <c r="BGH37" s="450"/>
      <c r="BGI37" s="450"/>
      <c r="BGJ37" s="450"/>
      <c r="BGK37" s="450"/>
      <c r="BGL37" s="450"/>
      <c r="BGM37" s="450"/>
      <c r="BGN37" s="450"/>
      <c r="BGO37" s="450"/>
      <c r="BGP37" s="450"/>
      <c r="BGQ37" s="450"/>
      <c r="BGR37" s="450"/>
      <c r="BGS37" s="450"/>
      <c r="BGT37" s="450"/>
      <c r="BGU37" s="450"/>
      <c r="BGV37" s="450"/>
      <c r="BGW37" s="450"/>
      <c r="BGX37" s="450"/>
      <c r="BGY37" s="450"/>
      <c r="BGZ37" s="450"/>
      <c r="BHA37" s="450"/>
      <c r="BHB37" s="450"/>
      <c r="BHC37" s="450"/>
      <c r="BHD37" s="450"/>
      <c r="BHE37" s="450"/>
      <c r="BHF37" s="450"/>
      <c r="BHG37" s="450"/>
      <c r="BHH37" s="450"/>
      <c r="BHI37" s="450"/>
      <c r="BHJ37" s="450"/>
      <c r="BHK37" s="450"/>
      <c r="BHL37" s="450"/>
      <c r="BHM37" s="450"/>
      <c r="BHN37" s="450"/>
      <c r="BHO37" s="450"/>
      <c r="BHP37" s="450"/>
      <c r="BHQ37" s="450"/>
      <c r="BHR37" s="450"/>
      <c r="BHS37" s="450"/>
      <c r="BHT37" s="450"/>
      <c r="BHU37" s="450"/>
      <c r="BHV37" s="450"/>
      <c r="BHW37" s="450"/>
      <c r="BHX37" s="450"/>
      <c r="BHY37" s="450"/>
      <c r="BHZ37" s="450"/>
      <c r="BIA37" s="450"/>
      <c r="BIB37" s="450"/>
      <c r="BIC37" s="450"/>
      <c r="BID37" s="450"/>
      <c r="BIE37" s="450"/>
      <c r="BIF37" s="450"/>
      <c r="BIG37" s="450"/>
      <c r="BIH37" s="450"/>
      <c r="BII37" s="450"/>
      <c r="BIJ37" s="450"/>
      <c r="BIK37" s="450"/>
      <c r="BIL37" s="450"/>
      <c r="BIM37" s="450"/>
      <c r="BIN37" s="450"/>
      <c r="BIO37" s="450"/>
      <c r="BIP37" s="450"/>
      <c r="BIQ37" s="450"/>
      <c r="BIR37" s="450"/>
      <c r="BIS37" s="450"/>
      <c r="BIT37" s="450"/>
      <c r="BIU37" s="450"/>
      <c r="BIV37" s="450"/>
      <c r="BIW37" s="450"/>
      <c r="BIX37" s="450"/>
      <c r="BIY37" s="450"/>
      <c r="BIZ37" s="450"/>
      <c r="BJA37" s="450"/>
      <c r="BJB37" s="450"/>
      <c r="BJC37" s="450"/>
      <c r="BJD37" s="450"/>
      <c r="BJE37" s="450"/>
      <c r="BJF37" s="450"/>
      <c r="BJG37" s="450"/>
      <c r="BJH37" s="450"/>
      <c r="BJI37" s="450"/>
      <c r="BJJ37" s="450"/>
      <c r="BJK37" s="450"/>
      <c r="BJL37" s="450"/>
      <c r="BJM37" s="450"/>
      <c r="BJN37" s="450"/>
      <c r="BJO37" s="450"/>
      <c r="BJP37" s="450"/>
      <c r="BJQ37" s="450"/>
      <c r="BJR37" s="450"/>
      <c r="BJS37" s="450"/>
      <c r="BJT37" s="450"/>
      <c r="BJU37" s="450"/>
      <c r="BJV37" s="450"/>
      <c r="BJW37" s="450"/>
      <c r="BJX37" s="450"/>
      <c r="BJY37" s="450"/>
      <c r="BJZ37" s="450"/>
      <c r="BKA37" s="450"/>
      <c r="BKB37" s="450"/>
      <c r="BKC37" s="450"/>
      <c r="BKD37" s="450"/>
      <c r="BKE37" s="450"/>
      <c r="BKF37" s="450"/>
      <c r="BKG37" s="450"/>
      <c r="BKH37" s="450"/>
      <c r="BKI37" s="450"/>
      <c r="BKJ37" s="450"/>
      <c r="BKK37" s="450"/>
      <c r="BKL37" s="450"/>
      <c r="BKM37" s="450"/>
      <c r="BKN37" s="450"/>
      <c r="BKO37" s="450"/>
      <c r="BKP37" s="450"/>
      <c r="BKQ37" s="450"/>
      <c r="BKR37" s="450"/>
      <c r="BKS37" s="450"/>
      <c r="BKT37" s="450"/>
      <c r="BKU37" s="450"/>
      <c r="BKV37" s="450"/>
      <c r="BKW37" s="450"/>
      <c r="BKX37" s="450"/>
      <c r="BKY37" s="450"/>
      <c r="BKZ37" s="450"/>
      <c r="BLA37" s="450"/>
      <c r="BLB37" s="450"/>
      <c r="BLC37" s="450"/>
      <c r="BLD37" s="450"/>
      <c r="BLE37" s="450"/>
      <c r="BLF37" s="450"/>
      <c r="BLG37" s="450"/>
      <c r="BLH37" s="450"/>
      <c r="BLI37" s="450"/>
      <c r="BLJ37" s="450"/>
      <c r="BLK37" s="450"/>
      <c r="BLL37" s="450"/>
      <c r="BLM37" s="450"/>
      <c r="BLN37" s="450"/>
      <c r="BLO37" s="450"/>
      <c r="BLP37" s="450"/>
      <c r="BLQ37" s="450"/>
      <c r="BLR37" s="450"/>
      <c r="BLS37" s="450"/>
      <c r="BLT37" s="450"/>
      <c r="BLU37" s="450"/>
      <c r="BLV37" s="450"/>
      <c r="BLW37" s="450"/>
      <c r="BLX37" s="450"/>
      <c r="BLY37" s="450"/>
      <c r="BLZ37" s="450"/>
      <c r="BMA37" s="450"/>
      <c r="BMB37" s="450"/>
      <c r="BMC37" s="450"/>
      <c r="BMD37" s="450"/>
      <c r="BME37" s="450"/>
      <c r="BMF37" s="450"/>
      <c r="BMG37" s="450"/>
      <c r="BMH37" s="450"/>
      <c r="BMI37" s="450"/>
      <c r="BMJ37" s="450"/>
      <c r="BMK37" s="450"/>
      <c r="BML37" s="450"/>
      <c r="BMM37" s="450"/>
      <c r="BMN37" s="450"/>
      <c r="BMO37" s="450"/>
      <c r="BMP37" s="450"/>
      <c r="BMQ37" s="450"/>
      <c r="BMR37" s="450"/>
      <c r="BMS37" s="450"/>
      <c r="BMT37" s="450"/>
      <c r="BMU37" s="450"/>
      <c r="BMV37" s="450"/>
      <c r="BMW37" s="450"/>
      <c r="BMX37" s="450"/>
      <c r="BMY37" s="450"/>
      <c r="BMZ37" s="450"/>
      <c r="BNA37" s="450"/>
      <c r="BNB37" s="450"/>
      <c r="BNC37" s="450"/>
      <c r="BND37" s="450"/>
      <c r="BNE37" s="450"/>
      <c r="BNF37" s="450"/>
      <c r="BNG37" s="450"/>
      <c r="BNH37" s="450"/>
      <c r="BNI37" s="450"/>
      <c r="BNJ37" s="450"/>
      <c r="BNK37" s="450"/>
      <c r="BNL37" s="450"/>
      <c r="BNM37" s="450"/>
      <c r="BNN37" s="450"/>
      <c r="BNO37" s="450"/>
      <c r="BNP37" s="450"/>
      <c r="BNQ37" s="450"/>
      <c r="BNR37" s="450"/>
      <c r="BNS37" s="450"/>
      <c r="BNT37" s="450"/>
      <c r="BNU37" s="450"/>
      <c r="BNV37" s="450"/>
      <c r="BNW37" s="450"/>
      <c r="BNX37" s="450"/>
      <c r="BNY37" s="450"/>
      <c r="BNZ37" s="450"/>
      <c r="BOA37" s="450"/>
      <c r="BOB37" s="450"/>
      <c r="BOC37" s="450"/>
      <c r="BOD37" s="450"/>
      <c r="BOE37" s="450"/>
      <c r="BOF37" s="450"/>
      <c r="BOG37" s="450"/>
      <c r="BOH37" s="450"/>
      <c r="BOI37" s="450"/>
      <c r="BOJ37" s="450"/>
      <c r="BOK37" s="450"/>
      <c r="BOL37" s="450"/>
      <c r="BOM37" s="450"/>
      <c r="BON37" s="450"/>
      <c r="BOO37" s="450"/>
      <c r="BOP37" s="450"/>
      <c r="BOQ37" s="450"/>
      <c r="BOR37" s="450"/>
      <c r="BOS37" s="450"/>
      <c r="BOT37" s="450"/>
      <c r="BOU37" s="450"/>
      <c r="BOV37" s="450"/>
      <c r="BOW37" s="450"/>
      <c r="BOX37" s="450"/>
      <c r="BOY37" s="450"/>
      <c r="BOZ37" s="450"/>
      <c r="BPA37" s="450"/>
      <c r="BPB37" s="450"/>
      <c r="BPC37" s="450"/>
      <c r="BPD37" s="450"/>
      <c r="BPE37" s="450"/>
      <c r="BPF37" s="450"/>
      <c r="BPG37" s="450"/>
      <c r="BPH37" s="450"/>
      <c r="BPI37" s="450"/>
      <c r="BPJ37" s="450"/>
      <c r="BPK37" s="450"/>
      <c r="BPL37" s="450"/>
      <c r="BPM37" s="450"/>
      <c r="BPN37" s="450"/>
      <c r="BPO37" s="450"/>
      <c r="BPP37" s="450"/>
      <c r="BPQ37" s="450"/>
      <c r="BPR37" s="450"/>
      <c r="BPS37" s="450"/>
      <c r="BPT37" s="450"/>
      <c r="BPU37" s="450"/>
      <c r="BPV37" s="450"/>
      <c r="BPW37" s="450"/>
      <c r="BPX37" s="450"/>
      <c r="BPY37" s="450"/>
      <c r="BPZ37" s="450"/>
      <c r="BQA37" s="450"/>
      <c r="BQB37" s="450"/>
      <c r="BQC37" s="450"/>
      <c r="BQD37" s="450"/>
      <c r="BQE37" s="450"/>
      <c r="BQF37" s="450"/>
      <c r="BQG37" s="450"/>
      <c r="BQH37" s="450"/>
      <c r="BQI37" s="450"/>
      <c r="BQJ37" s="450"/>
      <c r="BQK37" s="450"/>
      <c r="BQL37" s="450"/>
      <c r="BQM37" s="450"/>
      <c r="BQN37" s="450"/>
      <c r="BQO37" s="450"/>
      <c r="BQP37" s="450"/>
      <c r="BQQ37" s="450"/>
      <c r="BQR37" s="450"/>
      <c r="BQS37" s="450"/>
      <c r="BQT37" s="450"/>
      <c r="BQU37" s="450"/>
      <c r="BQV37" s="450"/>
      <c r="BQW37" s="450"/>
      <c r="BQX37" s="450"/>
      <c r="BQY37" s="450"/>
      <c r="BQZ37" s="450"/>
      <c r="BRA37" s="450"/>
      <c r="BRB37" s="450"/>
      <c r="BRC37" s="450"/>
      <c r="BRD37" s="450"/>
      <c r="BRE37" s="450"/>
      <c r="BRF37" s="450"/>
      <c r="BRG37" s="450"/>
      <c r="BRH37" s="450"/>
      <c r="BRI37" s="450"/>
      <c r="BRJ37" s="450"/>
      <c r="BRK37" s="450"/>
      <c r="BRL37" s="450"/>
      <c r="BRM37" s="450"/>
      <c r="BRN37" s="450"/>
      <c r="BRO37" s="450"/>
      <c r="BRP37" s="450"/>
      <c r="BRQ37" s="450"/>
      <c r="BRR37" s="450"/>
      <c r="BRS37" s="450"/>
      <c r="BRT37" s="450"/>
      <c r="BRU37" s="450"/>
      <c r="BRV37" s="450"/>
      <c r="BRW37" s="450"/>
      <c r="BRX37" s="450"/>
      <c r="BRY37" s="450"/>
      <c r="BRZ37" s="450"/>
      <c r="BSA37" s="450"/>
      <c r="BSB37" s="450"/>
      <c r="BSC37" s="450"/>
      <c r="BSD37" s="450"/>
      <c r="BSE37" s="450"/>
      <c r="BSF37" s="450"/>
      <c r="BSG37" s="450"/>
      <c r="BSH37" s="450"/>
      <c r="BSI37" s="450"/>
      <c r="BSJ37" s="450"/>
      <c r="BSK37" s="450"/>
      <c r="BSL37" s="450"/>
      <c r="BSM37" s="450"/>
      <c r="BSN37" s="450"/>
      <c r="BSO37" s="450"/>
      <c r="BSP37" s="450"/>
      <c r="BSQ37" s="450"/>
      <c r="BSR37" s="450"/>
      <c r="BSS37" s="450"/>
      <c r="BST37" s="450"/>
      <c r="BSU37" s="450"/>
      <c r="BSV37" s="450"/>
      <c r="BSW37" s="450"/>
      <c r="BSX37" s="450"/>
      <c r="BSY37" s="450"/>
      <c r="BSZ37" s="450"/>
      <c r="BTA37" s="450"/>
      <c r="BTB37" s="450"/>
      <c r="BTC37" s="450"/>
      <c r="BTD37" s="450"/>
      <c r="BTE37" s="450"/>
      <c r="BTF37" s="450"/>
      <c r="BTG37" s="450"/>
      <c r="BTH37" s="450"/>
      <c r="BTI37" s="450"/>
      <c r="BTJ37" s="450"/>
      <c r="BTK37" s="450"/>
      <c r="BTL37" s="450"/>
      <c r="BTM37" s="450"/>
      <c r="BTN37" s="450"/>
      <c r="BTO37" s="450"/>
      <c r="BTP37" s="450"/>
      <c r="BTQ37" s="450"/>
      <c r="BTR37" s="450"/>
      <c r="BTS37" s="450"/>
      <c r="BTT37" s="450"/>
      <c r="BTU37" s="450"/>
      <c r="BTV37" s="450"/>
      <c r="BTW37" s="450"/>
      <c r="BTX37" s="450"/>
      <c r="BTY37" s="450"/>
      <c r="BTZ37" s="450"/>
      <c r="BUA37" s="450"/>
      <c r="BUB37" s="450"/>
      <c r="BUC37" s="450"/>
      <c r="BUD37" s="450"/>
      <c r="BUE37" s="450"/>
      <c r="BUF37" s="450"/>
      <c r="BUG37" s="450"/>
      <c r="BUH37" s="450"/>
      <c r="BUI37" s="450"/>
      <c r="BUJ37" s="450"/>
      <c r="BUK37" s="450"/>
      <c r="BUL37" s="450"/>
      <c r="BUM37" s="450"/>
      <c r="BUN37" s="450"/>
      <c r="BUO37" s="450"/>
      <c r="BUP37" s="450"/>
      <c r="BUQ37" s="450"/>
      <c r="BUR37" s="450"/>
      <c r="BUS37" s="450"/>
      <c r="BUT37" s="450"/>
      <c r="BUU37" s="450"/>
      <c r="BUV37" s="450"/>
      <c r="BUW37" s="450"/>
      <c r="BUX37" s="450"/>
      <c r="BUY37" s="450"/>
      <c r="BUZ37" s="450"/>
      <c r="BVA37" s="450"/>
      <c r="BVB37" s="450"/>
      <c r="BVC37" s="450"/>
      <c r="BVD37" s="450"/>
      <c r="BVE37" s="450"/>
      <c r="BVF37" s="450"/>
      <c r="BVG37" s="450"/>
      <c r="BVH37" s="450"/>
      <c r="BVI37" s="450"/>
      <c r="BVJ37" s="450"/>
      <c r="BVK37" s="450"/>
      <c r="BVL37" s="450"/>
      <c r="BVM37" s="450"/>
      <c r="BVN37" s="450"/>
      <c r="BVO37" s="450"/>
      <c r="BVP37" s="450"/>
      <c r="BVQ37" s="450"/>
      <c r="BVR37" s="450"/>
      <c r="BVS37" s="450"/>
      <c r="BVT37" s="450"/>
      <c r="BVU37" s="450"/>
      <c r="BVV37" s="450"/>
      <c r="BVW37" s="450"/>
      <c r="BVX37" s="450"/>
      <c r="BVY37" s="450"/>
      <c r="BVZ37" s="450"/>
      <c r="BWA37" s="450"/>
      <c r="BWB37" s="450"/>
      <c r="BWC37" s="450"/>
      <c r="BWD37" s="450"/>
      <c r="BWE37" s="450"/>
      <c r="BWF37" s="450"/>
      <c r="BWG37" s="450"/>
      <c r="BWH37" s="450"/>
      <c r="BWI37" s="450"/>
      <c r="BWJ37" s="450"/>
      <c r="BWK37" s="450"/>
      <c r="BWL37" s="450"/>
      <c r="BWM37" s="450"/>
      <c r="BWN37" s="450"/>
      <c r="BWO37" s="450"/>
      <c r="BWP37" s="450"/>
      <c r="BWQ37" s="450"/>
      <c r="BWR37" s="450"/>
      <c r="BWS37" s="450"/>
      <c r="BWT37" s="450"/>
      <c r="BWU37" s="450"/>
      <c r="BWV37" s="450"/>
      <c r="BWW37" s="450"/>
      <c r="BWX37" s="450"/>
      <c r="BWY37" s="450"/>
      <c r="BWZ37" s="450"/>
      <c r="BXA37" s="450"/>
      <c r="BXB37" s="450"/>
      <c r="BXC37" s="450"/>
      <c r="BXD37" s="450"/>
      <c r="BXE37" s="450"/>
      <c r="BXF37" s="450"/>
      <c r="BXG37" s="450"/>
      <c r="BXH37" s="450"/>
      <c r="BXI37" s="450"/>
      <c r="BXJ37" s="450"/>
      <c r="BXK37" s="450"/>
      <c r="BXL37" s="450"/>
      <c r="BXM37" s="450"/>
      <c r="BXN37" s="450"/>
      <c r="BXO37" s="450"/>
      <c r="BXP37" s="450"/>
      <c r="BXQ37" s="450"/>
      <c r="BXR37" s="450"/>
      <c r="BXS37" s="450"/>
      <c r="BXT37" s="450"/>
      <c r="BXU37" s="450"/>
      <c r="BXV37" s="450"/>
      <c r="BXW37" s="450"/>
      <c r="BXX37" s="450"/>
      <c r="BXY37" s="450"/>
      <c r="BXZ37" s="450"/>
      <c r="BYA37" s="450"/>
      <c r="BYB37" s="450"/>
      <c r="BYC37" s="450"/>
      <c r="BYD37" s="450"/>
      <c r="BYE37" s="450"/>
      <c r="BYF37" s="450"/>
      <c r="BYG37" s="450"/>
      <c r="BYH37" s="450"/>
      <c r="BYI37" s="450"/>
      <c r="BYJ37" s="450"/>
      <c r="BYK37" s="450"/>
      <c r="BYL37" s="450"/>
      <c r="BYM37" s="450"/>
      <c r="BYN37" s="450"/>
      <c r="BYO37" s="450"/>
      <c r="BYP37" s="450"/>
      <c r="BYQ37" s="450"/>
      <c r="BYR37" s="450"/>
      <c r="BYS37" s="450"/>
      <c r="BYT37" s="450"/>
      <c r="BYU37" s="450"/>
      <c r="BYV37" s="450"/>
      <c r="BYW37" s="450"/>
      <c r="BYX37" s="450"/>
      <c r="BYY37" s="450"/>
      <c r="BYZ37" s="450"/>
      <c r="BZA37" s="450"/>
      <c r="BZB37" s="450"/>
      <c r="BZC37" s="450"/>
      <c r="BZD37" s="450"/>
      <c r="BZE37" s="450"/>
      <c r="BZF37" s="450"/>
      <c r="BZG37" s="450"/>
      <c r="BZH37" s="450"/>
      <c r="BZI37" s="450"/>
      <c r="BZJ37" s="450"/>
      <c r="BZK37" s="450"/>
      <c r="BZL37" s="450"/>
      <c r="BZM37" s="450"/>
      <c r="BZN37" s="450"/>
      <c r="BZO37" s="450"/>
      <c r="BZP37" s="450"/>
      <c r="BZQ37" s="450"/>
      <c r="BZR37" s="450"/>
      <c r="BZS37" s="450"/>
      <c r="BZT37" s="450"/>
      <c r="BZU37" s="450"/>
      <c r="BZV37" s="450"/>
      <c r="BZW37" s="450"/>
      <c r="BZX37" s="450"/>
      <c r="BZY37" s="450"/>
      <c r="BZZ37" s="450"/>
      <c r="CAA37" s="450"/>
      <c r="CAB37" s="450"/>
      <c r="CAC37" s="450"/>
      <c r="CAD37" s="450"/>
      <c r="CAE37" s="450"/>
      <c r="CAF37" s="450"/>
      <c r="CAG37" s="450"/>
      <c r="CAH37" s="450"/>
      <c r="CAI37" s="450"/>
      <c r="CAJ37" s="450"/>
      <c r="CAK37" s="450"/>
      <c r="CAL37" s="450"/>
      <c r="CAM37" s="450"/>
      <c r="CAN37" s="450"/>
      <c r="CAO37" s="450"/>
      <c r="CAP37" s="450"/>
      <c r="CAQ37" s="450"/>
      <c r="CAR37" s="450"/>
      <c r="CAS37" s="450"/>
      <c r="CAT37" s="450"/>
      <c r="CAU37" s="450"/>
      <c r="CAV37" s="450"/>
      <c r="CAW37" s="450"/>
      <c r="CAX37" s="450"/>
      <c r="CAY37" s="450"/>
      <c r="CAZ37" s="450"/>
      <c r="CBA37" s="450"/>
      <c r="CBB37" s="450"/>
      <c r="CBC37" s="450"/>
      <c r="CBD37" s="450"/>
      <c r="CBE37" s="450"/>
      <c r="CBF37" s="450"/>
      <c r="CBG37" s="450"/>
      <c r="CBH37" s="450"/>
      <c r="CBI37" s="450"/>
      <c r="CBJ37" s="450"/>
      <c r="CBK37" s="450"/>
      <c r="CBL37" s="450"/>
      <c r="CBM37" s="450"/>
      <c r="CBN37" s="450"/>
      <c r="CBO37" s="450"/>
      <c r="CBP37" s="450"/>
      <c r="CBQ37" s="450"/>
      <c r="CBR37" s="450"/>
      <c r="CBS37" s="450"/>
      <c r="CBT37" s="450"/>
      <c r="CBU37" s="450"/>
      <c r="CBV37" s="450"/>
      <c r="CBW37" s="450"/>
      <c r="CBX37" s="450"/>
      <c r="CBY37" s="450"/>
      <c r="CBZ37" s="450"/>
      <c r="CCA37" s="450"/>
      <c r="CCB37" s="450"/>
      <c r="CCC37" s="450"/>
      <c r="CCD37" s="450"/>
      <c r="CCE37" s="450"/>
      <c r="CCF37" s="450"/>
      <c r="CCG37" s="450"/>
      <c r="CCH37" s="450"/>
      <c r="CCI37" s="450"/>
      <c r="CCJ37" s="450"/>
      <c r="CCK37" s="450"/>
      <c r="CCL37" s="450"/>
      <c r="CCM37" s="450"/>
      <c r="CCN37" s="450"/>
      <c r="CCO37" s="450"/>
      <c r="CCP37" s="450"/>
      <c r="CCQ37" s="450"/>
      <c r="CCR37" s="450"/>
      <c r="CCS37" s="450"/>
      <c r="CCT37" s="450"/>
      <c r="CCU37" s="450"/>
      <c r="CCV37" s="450"/>
      <c r="CCW37" s="450"/>
      <c r="CCX37" s="450"/>
      <c r="CCY37" s="450"/>
      <c r="CCZ37" s="450"/>
      <c r="CDA37" s="450"/>
      <c r="CDB37" s="450"/>
      <c r="CDC37" s="450"/>
      <c r="CDD37" s="450"/>
      <c r="CDE37" s="450"/>
      <c r="CDF37" s="450"/>
      <c r="CDG37" s="450"/>
      <c r="CDH37" s="450"/>
      <c r="CDI37" s="450"/>
      <c r="CDJ37" s="450"/>
      <c r="CDK37" s="450"/>
      <c r="CDL37" s="450"/>
      <c r="CDM37" s="450"/>
      <c r="CDN37" s="450"/>
      <c r="CDO37" s="450"/>
      <c r="CDP37" s="450"/>
      <c r="CDQ37" s="450"/>
      <c r="CDR37" s="450"/>
      <c r="CDS37" s="450"/>
      <c r="CDT37" s="450"/>
      <c r="CDU37" s="450"/>
      <c r="CDV37" s="450"/>
      <c r="CDW37" s="450"/>
      <c r="CDX37" s="450"/>
      <c r="CDY37" s="450"/>
      <c r="CDZ37" s="450"/>
      <c r="CEA37" s="450"/>
      <c r="CEB37" s="450"/>
      <c r="CEC37" s="450"/>
      <c r="CED37" s="450"/>
      <c r="CEE37" s="450"/>
      <c r="CEF37" s="450"/>
      <c r="CEG37" s="450"/>
      <c r="CEH37" s="450"/>
      <c r="CEI37" s="450"/>
      <c r="CEJ37" s="450"/>
      <c r="CEK37" s="450"/>
      <c r="CEL37" s="450"/>
      <c r="CEM37" s="450"/>
      <c r="CEN37" s="450"/>
      <c r="CEO37" s="450"/>
      <c r="CEP37" s="450"/>
      <c r="CEQ37" s="450"/>
      <c r="CER37" s="450"/>
      <c r="CES37" s="450"/>
      <c r="CET37" s="450"/>
      <c r="CEU37" s="450"/>
      <c r="CEV37" s="450"/>
      <c r="CEW37" s="450"/>
      <c r="CEX37" s="450"/>
      <c r="CEY37" s="450"/>
      <c r="CEZ37" s="450"/>
      <c r="CFA37" s="450"/>
      <c r="CFB37" s="450"/>
      <c r="CFC37" s="450"/>
      <c r="CFD37" s="450"/>
      <c r="CFE37" s="450"/>
      <c r="CFF37" s="450"/>
      <c r="CFG37" s="450"/>
      <c r="CFH37" s="450"/>
      <c r="CFI37" s="450"/>
      <c r="CFJ37" s="450"/>
      <c r="CFK37" s="450"/>
      <c r="CFL37" s="450"/>
      <c r="CFM37" s="450"/>
      <c r="CFN37" s="450"/>
      <c r="CFO37" s="450"/>
      <c r="CFP37" s="450"/>
      <c r="CFQ37" s="450"/>
      <c r="CFR37" s="450"/>
      <c r="CFS37" s="450"/>
      <c r="CFT37" s="450"/>
      <c r="CFU37" s="450"/>
      <c r="CFV37" s="450"/>
      <c r="CFW37" s="450"/>
      <c r="CFX37" s="450"/>
      <c r="CFY37" s="450"/>
      <c r="CFZ37" s="450"/>
      <c r="CGA37" s="450"/>
      <c r="CGB37" s="450"/>
      <c r="CGC37" s="450"/>
      <c r="CGD37" s="450"/>
      <c r="CGE37" s="450"/>
      <c r="CGF37" s="450"/>
      <c r="CGG37" s="450"/>
      <c r="CGH37" s="450"/>
      <c r="CGI37" s="450"/>
      <c r="CGJ37" s="450"/>
      <c r="CGK37" s="450"/>
      <c r="CGL37" s="450"/>
      <c r="CGM37" s="450"/>
      <c r="CGN37" s="450"/>
      <c r="CGO37" s="450"/>
      <c r="CGP37" s="450"/>
      <c r="CGQ37" s="450"/>
      <c r="CGR37" s="450"/>
      <c r="CGS37" s="450"/>
      <c r="CGT37" s="450"/>
      <c r="CGU37" s="450"/>
      <c r="CGV37" s="450"/>
      <c r="CGW37" s="450"/>
      <c r="CGX37" s="450"/>
      <c r="CGY37" s="450"/>
      <c r="CGZ37" s="450"/>
      <c r="CHA37" s="450"/>
      <c r="CHB37" s="450"/>
      <c r="CHC37" s="450"/>
      <c r="CHD37" s="450"/>
      <c r="CHE37" s="450"/>
      <c r="CHF37" s="450"/>
      <c r="CHG37" s="450"/>
      <c r="CHH37" s="450"/>
      <c r="CHI37" s="450"/>
      <c r="CHJ37" s="450"/>
      <c r="CHK37" s="450"/>
      <c r="CHL37" s="450"/>
      <c r="CHM37" s="450"/>
      <c r="CHN37" s="450"/>
      <c r="CHO37" s="450"/>
      <c r="CHP37" s="450"/>
      <c r="CHQ37" s="450"/>
      <c r="CHR37" s="450"/>
      <c r="CHS37" s="450"/>
      <c r="CHT37" s="450"/>
      <c r="CHU37" s="450"/>
      <c r="CHV37" s="450"/>
      <c r="CHW37" s="450"/>
      <c r="CHX37" s="450"/>
      <c r="CHY37" s="450"/>
      <c r="CHZ37" s="450"/>
      <c r="CIA37" s="450"/>
      <c r="CIB37" s="450"/>
      <c r="CIC37" s="450"/>
      <c r="CID37" s="450"/>
      <c r="CIE37" s="450"/>
      <c r="CIF37" s="450"/>
      <c r="CIG37" s="450"/>
      <c r="CIH37" s="450"/>
      <c r="CII37" s="450"/>
      <c r="CIJ37" s="450"/>
      <c r="CIK37" s="450"/>
      <c r="CIL37" s="450"/>
      <c r="CIM37" s="450"/>
      <c r="CIN37" s="450"/>
      <c r="CIO37" s="450"/>
      <c r="CIP37" s="450"/>
      <c r="CIQ37" s="450"/>
      <c r="CIR37" s="450"/>
      <c r="CIS37" s="450"/>
      <c r="CIT37" s="450"/>
      <c r="CIU37" s="450"/>
      <c r="CIV37" s="450"/>
      <c r="CIW37" s="450"/>
      <c r="CIX37" s="450"/>
      <c r="CIY37" s="450"/>
      <c r="CIZ37" s="450"/>
      <c r="CJA37" s="450"/>
      <c r="CJB37" s="450"/>
      <c r="CJC37" s="450"/>
      <c r="CJD37" s="450"/>
      <c r="CJE37" s="450"/>
      <c r="CJF37" s="450"/>
      <c r="CJG37" s="450"/>
      <c r="CJH37" s="450"/>
      <c r="CJI37" s="450"/>
      <c r="CJJ37" s="450"/>
      <c r="CJK37" s="450"/>
      <c r="CJL37" s="450"/>
      <c r="CJM37" s="450"/>
      <c r="CJN37" s="450"/>
      <c r="CJO37" s="450"/>
      <c r="CJP37" s="450"/>
      <c r="CJQ37" s="450"/>
      <c r="CJR37" s="450"/>
      <c r="CJS37" s="450"/>
      <c r="CJT37" s="450"/>
      <c r="CJU37" s="450"/>
      <c r="CJV37" s="450"/>
      <c r="CJW37" s="450"/>
      <c r="CJX37" s="450"/>
      <c r="CJY37" s="450"/>
      <c r="CJZ37" s="450"/>
      <c r="CKA37" s="450"/>
      <c r="CKB37" s="450"/>
      <c r="CKC37" s="450"/>
      <c r="CKD37" s="450"/>
      <c r="CKE37" s="450"/>
      <c r="CKF37" s="450"/>
      <c r="CKG37" s="450"/>
      <c r="CKH37" s="450"/>
      <c r="CKI37" s="450"/>
      <c r="CKJ37" s="450"/>
      <c r="CKK37" s="450"/>
      <c r="CKL37" s="450"/>
      <c r="CKM37" s="450"/>
      <c r="CKN37" s="450"/>
      <c r="CKO37" s="450"/>
      <c r="CKP37" s="450"/>
      <c r="CKQ37" s="450"/>
      <c r="CKR37" s="450"/>
      <c r="CKS37" s="450"/>
      <c r="CKT37" s="450"/>
      <c r="CKU37" s="450"/>
      <c r="CKV37" s="450"/>
      <c r="CKW37" s="450"/>
      <c r="CKX37" s="450"/>
      <c r="CKY37" s="450"/>
      <c r="CKZ37" s="450"/>
      <c r="CLA37" s="450"/>
      <c r="CLB37" s="450"/>
      <c r="CLC37" s="450"/>
      <c r="CLD37" s="450"/>
      <c r="CLE37" s="450"/>
      <c r="CLF37" s="450"/>
      <c r="CLG37" s="450"/>
      <c r="CLH37" s="450"/>
      <c r="CLI37" s="450"/>
      <c r="CLJ37" s="450"/>
      <c r="CLK37" s="450"/>
      <c r="CLL37" s="450"/>
      <c r="CLM37" s="450"/>
      <c r="CLN37" s="450"/>
      <c r="CLO37" s="450"/>
      <c r="CLP37" s="450"/>
      <c r="CLQ37" s="450"/>
      <c r="CLR37" s="450"/>
      <c r="CLS37" s="450"/>
      <c r="CLT37" s="450"/>
      <c r="CLU37" s="450"/>
      <c r="CLV37" s="450"/>
      <c r="CLW37" s="450"/>
      <c r="CLX37" s="450"/>
      <c r="CLY37" s="450"/>
      <c r="CLZ37" s="450"/>
      <c r="CMA37" s="450"/>
      <c r="CMB37" s="450"/>
      <c r="CMC37" s="450"/>
      <c r="CMD37" s="450"/>
      <c r="CME37" s="450"/>
      <c r="CMF37" s="450"/>
      <c r="CMG37" s="450"/>
      <c r="CMH37" s="450"/>
      <c r="CMI37" s="450"/>
      <c r="CMJ37" s="450"/>
      <c r="CMK37" s="450"/>
      <c r="CML37" s="450"/>
      <c r="CMM37" s="450"/>
      <c r="CMN37" s="450"/>
      <c r="CMO37" s="450"/>
      <c r="CMP37" s="450"/>
      <c r="CMQ37" s="450"/>
      <c r="CMR37" s="450"/>
      <c r="CMS37" s="450"/>
      <c r="CMT37" s="450"/>
      <c r="CMU37" s="450"/>
      <c r="CMV37" s="450"/>
      <c r="CMW37" s="450"/>
      <c r="CMX37" s="450"/>
      <c r="CMY37" s="450"/>
      <c r="CMZ37" s="450"/>
      <c r="CNA37" s="450"/>
      <c r="CNB37" s="450"/>
      <c r="CNC37" s="450"/>
      <c r="CND37" s="450"/>
      <c r="CNE37" s="450"/>
      <c r="CNF37" s="450"/>
      <c r="CNG37" s="450"/>
      <c r="CNH37" s="450"/>
      <c r="CNI37" s="450"/>
      <c r="CNJ37" s="450"/>
      <c r="CNK37" s="450"/>
      <c r="CNL37" s="450"/>
      <c r="CNM37" s="450"/>
      <c r="CNN37" s="450"/>
      <c r="CNO37" s="450"/>
      <c r="CNP37" s="450"/>
      <c r="CNQ37" s="450"/>
      <c r="CNR37" s="450"/>
      <c r="CNS37" s="450"/>
      <c r="CNT37" s="450"/>
      <c r="CNU37" s="450"/>
      <c r="CNV37" s="450"/>
      <c r="CNW37" s="450"/>
      <c r="CNX37" s="450"/>
      <c r="CNY37" s="450"/>
      <c r="CNZ37" s="450"/>
      <c r="COA37" s="450"/>
      <c r="COB37" s="450"/>
      <c r="COC37" s="450"/>
      <c r="COD37" s="450"/>
      <c r="COE37" s="450"/>
      <c r="COF37" s="450"/>
      <c r="COG37" s="450"/>
      <c r="COH37" s="450"/>
      <c r="COI37" s="450"/>
      <c r="COJ37" s="450"/>
      <c r="COK37" s="450"/>
      <c r="COL37" s="450"/>
      <c r="COM37" s="450"/>
      <c r="CON37" s="450"/>
      <c r="COO37" s="450"/>
      <c r="COP37" s="450"/>
      <c r="COQ37" s="450"/>
      <c r="COR37" s="450"/>
      <c r="COS37" s="450"/>
      <c r="COT37" s="450"/>
      <c r="COU37" s="450"/>
      <c r="COV37" s="450"/>
      <c r="COW37" s="450"/>
      <c r="COX37" s="450"/>
      <c r="COY37" s="450"/>
      <c r="COZ37" s="450"/>
      <c r="CPA37" s="450"/>
      <c r="CPB37" s="450"/>
      <c r="CPC37" s="450"/>
      <c r="CPD37" s="450"/>
      <c r="CPE37" s="450"/>
      <c r="CPF37" s="450"/>
      <c r="CPG37" s="450"/>
      <c r="CPH37" s="450"/>
      <c r="CPI37" s="450"/>
      <c r="CPJ37" s="450"/>
      <c r="CPK37" s="450"/>
      <c r="CPL37" s="450"/>
      <c r="CPM37" s="450"/>
      <c r="CPN37" s="450"/>
      <c r="CPO37" s="450"/>
      <c r="CPP37" s="450"/>
      <c r="CPQ37" s="450"/>
      <c r="CPR37" s="450"/>
      <c r="CPS37" s="450"/>
      <c r="CPT37" s="450"/>
      <c r="CPU37" s="450"/>
      <c r="CPV37" s="450"/>
      <c r="CPW37" s="450"/>
      <c r="CPX37" s="450"/>
      <c r="CPY37" s="450"/>
      <c r="CPZ37" s="450"/>
      <c r="CQA37" s="450"/>
      <c r="CQB37" s="450"/>
      <c r="CQC37" s="450"/>
      <c r="CQD37" s="450"/>
      <c r="CQE37" s="450"/>
      <c r="CQF37" s="450"/>
      <c r="CQG37" s="450"/>
      <c r="CQH37" s="450"/>
      <c r="CQI37" s="450"/>
      <c r="CQJ37" s="450"/>
      <c r="CQK37" s="450"/>
      <c r="CQL37" s="450"/>
      <c r="CQM37" s="450"/>
      <c r="CQN37" s="450"/>
      <c r="CQO37" s="450"/>
      <c r="CQP37" s="450"/>
      <c r="CQQ37" s="450"/>
      <c r="CQR37" s="450"/>
      <c r="CQS37" s="450"/>
      <c r="CQT37" s="450"/>
      <c r="CQU37" s="450"/>
      <c r="CQV37" s="450"/>
      <c r="CQW37" s="450"/>
      <c r="CQX37" s="450"/>
      <c r="CQY37" s="450"/>
      <c r="CQZ37" s="450"/>
      <c r="CRA37" s="450"/>
      <c r="CRB37" s="450"/>
      <c r="CRC37" s="450"/>
      <c r="CRD37" s="450"/>
      <c r="CRE37" s="450"/>
      <c r="CRF37" s="450"/>
      <c r="CRG37" s="450"/>
      <c r="CRH37" s="450"/>
      <c r="CRI37" s="450"/>
      <c r="CRJ37" s="450"/>
      <c r="CRK37" s="450"/>
      <c r="CRL37" s="450"/>
      <c r="CRM37" s="450"/>
      <c r="CRN37" s="450"/>
      <c r="CRO37" s="450"/>
      <c r="CRP37" s="450"/>
      <c r="CRQ37" s="450"/>
      <c r="CRR37" s="450"/>
      <c r="CRS37" s="450"/>
      <c r="CRT37" s="450"/>
      <c r="CRU37" s="450"/>
      <c r="CRV37" s="450"/>
      <c r="CRW37" s="450"/>
      <c r="CRX37" s="450"/>
      <c r="CRY37" s="450"/>
      <c r="CRZ37" s="450"/>
      <c r="CSA37" s="450"/>
      <c r="CSB37" s="450"/>
      <c r="CSC37" s="450"/>
      <c r="CSD37" s="450"/>
      <c r="CSE37" s="450"/>
      <c r="CSF37" s="450"/>
      <c r="CSG37" s="450"/>
      <c r="CSH37" s="450"/>
      <c r="CSI37" s="450"/>
      <c r="CSJ37" s="450"/>
      <c r="CSK37" s="450"/>
      <c r="CSL37" s="450"/>
      <c r="CSM37" s="450"/>
      <c r="CSN37" s="450"/>
      <c r="CSO37" s="450"/>
      <c r="CSP37" s="450"/>
      <c r="CSQ37" s="450"/>
      <c r="CSR37" s="450"/>
      <c r="CSS37" s="450"/>
      <c r="CST37" s="450"/>
      <c r="CSU37" s="450"/>
      <c r="CSV37" s="450"/>
      <c r="CSW37" s="450"/>
      <c r="CSX37" s="450"/>
      <c r="CSY37" s="450"/>
      <c r="CSZ37" s="450"/>
      <c r="CTA37" s="450"/>
      <c r="CTB37" s="450"/>
      <c r="CTC37" s="450"/>
      <c r="CTD37" s="450"/>
      <c r="CTE37" s="450"/>
      <c r="CTF37" s="450"/>
      <c r="CTG37" s="450"/>
      <c r="CTH37" s="450"/>
      <c r="CTI37" s="450"/>
      <c r="CTJ37" s="450"/>
      <c r="CTK37" s="450"/>
      <c r="CTL37" s="450"/>
      <c r="CTM37" s="450"/>
      <c r="CTN37" s="450"/>
      <c r="CTO37" s="450"/>
      <c r="CTP37" s="450"/>
      <c r="CTQ37" s="450"/>
      <c r="CTR37" s="450"/>
      <c r="CTS37" s="450"/>
      <c r="CTT37" s="450"/>
      <c r="CTU37" s="450"/>
      <c r="CTV37" s="450"/>
      <c r="CTW37" s="450"/>
      <c r="CTX37" s="450"/>
      <c r="CTY37" s="450"/>
      <c r="CTZ37" s="450"/>
      <c r="CUA37" s="450"/>
      <c r="CUB37" s="450"/>
      <c r="CUC37" s="450"/>
      <c r="CUD37" s="450"/>
      <c r="CUE37" s="450"/>
      <c r="CUF37" s="450"/>
      <c r="CUG37" s="450"/>
      <c r="CUH37" s="450"/>
      <c r="CUI37" s="450"/>
      <c r="CUJ37" s="450"/>
      <c r="CUK37" s="450"/>
      <c r="CUL37" s="450"/>
      <c r="CUM37" s="450"/>
      <c r="CUN37" s="450"/>
      <c r="CUO37" s="450"/>
      <c r="CUP37" s="450"/>
      <c r="CUQ37" s="450"/>
      <c r="CUR37" s="450"/>
      <c r="CUS37" s="450"/>
      <c r="CUT37" s="450"/>
      <c r="CUU37" s="450"/>
      <c r="CUV37" s="450"/>
      <c r="CUW37" s="450"/>
      <c r="CUX37" s="450"/>
      <c r="CUY37" s="450"/>
      <c r="CUZ37" s="450"/>
      <c r="CVA37" s="450"/>
      <c r="CVB37" s="450"/>
      <c r="CVC37" s="450"/>
      <c r="CVD37" s="450"/>
      <c r="CVE37" s="450"/>
      <c r="CVF37" s="450"/>
      <c r="CVG37" s="450"/>
      <c r="CVH37" s="450"/>
      <c r="CVI37" s="450"/>
      <c r="CVJ37" s="450"/>
      <c r="CVK37" s="450"/>
      <c r="CVL37" s="450"/>
      <c r="CVM37" s="450"/>
      <c r="CVN37" s="450"/>
      <c r="CVO37" s="450"/>
      <c r="CVP37" s="450"/>
      <c r="CVQ37" s="450"/>
      <c r="CVR37" s="450"/>
      <c r="CVS37" s="450"/>
      <c r="CVT37" s="450"/>
      <c r="CVU37" s="450"/>
      <c r="CVV37" s="450"/>
      <c r="CVW37" s="450"/>
      <c r="CVX37" s="450"/>
      <c r="CVY37" s="450"/>
      <c r="CVZ37" s="450"/>
      <c r="CWA37" s="450"/>
      <c r="CWB37" s="450"/>
      <c r="CWC37" s="450"/>
      <c r="CWD37" s="450"/>
      <c r="CWE37" s="450"/>
      <c r="CWF37" s="450"/>
      <c r="CWG37" s="450"/>
      <c r="CWH37" s="450"/>
      <c r="CWI37" s="450"/>
      <c r="CWJ37" s="450"/>
      <c r="CWK37" s="450"/>
      <c r="CWL37" s="450"/>
      <c r="CWM37" s="450"/>
      <c r="CWN37" s="450"/>
      <c r="CWO37" s="450"/>
      <c r="CWP37" s="450"/>
      <c r="CWQ37" s="450"/>
      <c r="CWR37" s="450"/>
      <c r="CWS37" s="450"/>
      <c r="CWT37" s="450"/>
      <c r="CWU37" s="450"/>
      <c r="CWV37" s="450"/>
      <c r="CWW37" s="450"/>
      <c r="CWX37" s="450"/>
      <c r="CWY37" s="450"/>
      <c r="CWZ37" s="450"/>
      <c r="CXA37" s="450"/>
      <c r="CXB37" s="450"/>
      <c r="CXC37" s="450"/>
      <c r="CXD37" s="450"/>
      <c r="CXE37" s="450"/>
      <c r="CXF37" s="450"/>
      <c r="CXG37" s="450"/>
      <c r="CXH37" s="450"/>
      <c r="CXI37" s="450"/>
      <c r="CXJ37" s="450"/>
      <c r="CXK37" s="450"/>
      <c r="CXL37" s="450"/>
      <c r="CXM37" s="450"/>
      <c r="CXN37" s="450"/>
      <c r="CXO37" s="450"/>
      <c r="CXP37" s="450"/>
      <c r="CXQ37" s="450"/>
      <c r="CXR37" s="450"/>
      <c r="CXS37" s="450"/>
      <c r="CXT37" s="450"/>
      <c r="CXU37" s="450"/>
      <c r="CXV37" s="450"/>
      <c r="CXW37" s="450"/>
      <c r="CXX37" s="450"/>
      <c r="CXY37" s="450"/>
      <c r="CXZ37" s="450"/>
      <c r="CYA37" s="450"/>
      <c r="CYB37" s="450"/>
      <c r="CYC37" s="450"/>
      <c r="CYD37" s="450"/>
      <c r="CYE37" s="450"/>
      <c r="CYF37" s="450"/>
      <c r="CYG37" s="450"/>
      <c r="CYH37" s="450"/>
      <c r="CYI37" s="450"/>
      <c r="CYJ37" s="450"/>
      <c r="CYK37" s="450"/>
      <c r="CYL37" s="450"/>
      <c r="CYM37" s="450"/>
      <c r="CYN37" s="450"/>
      <c r="CYO37" s="450"/>
      <c r="CYP37" s="450"/>
      <c r="CYQ37" s="450"/>
      <c r="CYR37" s="450"/>
      <c r="CYS37" s="450"/>
      <c r="CYT37" s="450"/>
      <c r="CYU37" s="450"/>
      <c r="CYV37" s="450"/>
      <c r="CYW37" s="450"/>
      <c r="CYX37" s="450"/>
      <c r="CYY37" s="450"/>
      <c r="CYZ37" s="450"/>
      <c r="CZA37" s="450"/>
      <c r="CZB37" s="450"/>
      <c r="CZC37" s="450"/>
      <c r="CZD37" s="450"/>
      <c r="CZE37" s="450"/>
      <c r="CZF37" s="450"/>
      <c r="CZG37" s="450"/>
      <c r="CZH37" s="450"/>
      <c r="CZI37" s="450"/>
      <c r="CZJ37" s="450"/>
      <c r="CZK37" s="450"/>
      <c r="CZL37" s="450"/>
      <c r="CZM37" s="450"/>
      <c r="CZN37" s="450"/>
      <c r="CZO37" s="450"/>
      <c r="CZP37" s="450"/>
      <c r="CZQ37" s="450"/>
      <c r="CZR37" s="450"/>
      <c r="CZS37" s="450"/>
      <c r="CZT37" s="450"/>
      <c r="CZU37" s="450"/>
      <c r="CZV37" s="450"/>
      <c r="CZW37" s="450"/>
      <c r="CZX37" s="450"/>
      <c r="CZY37" s="450"/>
      <c r="CZZ37" s="450"/>
      <c r="DAA37" s="450"/>
      <c r="DAB37" s="450"/>
      <c r="DAC37" s="450"/>
      <c r="DAD37" s="450"/>
      <c r="DAE37" s="450"/>
      <c r="DAF37" s="450"/>
      <c r="DAG37" s="450"/>
      <c r="DAH37" s="450"/>
      <c r="DAI37" s="450"/>
      <c r="DAJ37" s="450"/>
      <c r="DAK37" s="450"/>
      <c r="DAL37" s="450"/>
      <c r="DAM37" s="450"/>
      <c r="DAN37" s="450"/>
      <c r="DAO37" s="450"/>
      <c r="DAP37" s="450"/>
      <c r="DAQ37" s="450"/>
      <c r="DAR37" s="450"/>
      <c r="DAS37" s="450"/>
      <c r="DAT37" s="450"/>
      <c r="DAU37" s="450"/>
      <c r="DAV37" s="450"/>
      <c r="DAW37" s="450"/>
      <c r="DAX37" s="450"/>
      <c r="DAY37" s="450"/>
      <c r="DAZ37" s="450"/>
      <c r="DBA37" s="450"/>
      <c r="DBB37" s="450"/>
      <c r="DBC37" s="450"/>
      <c r="DBD37" s="450"/>
      <c r="DBE37" s="450"/>
      <c r="DBF37" s="450"/>
      <c r="DBG37" s="450"/>
      <c r="DBH37" s="450"/>
      <c r="DBI37" s="450"/>
      <c r="DBJ37" s="450"/>
      <c r="DBK37" s="450"/>
      <c r="DBL37" s="450"/>
      <c r="DBM37" s="450"/>
      <c r="DBN37" s="450"/>
      <c r="DBO37" s="450"/>
      <c r="DBP37" s="450"/>
      <c r="DBQ37" s="450"/>
      <c r="DBR37" s="450"/>
      <c r="DBS37" s="450"/>
      <c r="DBT37" s="450"/>
      <c r="DBU37" s="450"/>
      <c r="DBV37" s="450"/>
      <c r="DBW37" s="450"/>
      <c r="DBX37" s="450"/>
      <c r="DBY37" s="450"/>
      <c r="DBZ37" s="450"/>
      <c r="DCA37" s="450"/>
      <c r="DCB37" s="450"/>
      <c r="DCC37" s="450"/>
      <c r="DCD37" s="450"/>
      <c r="DCE37" s="450"/>
      <c r="DCF37" s="450"/>
      <c r="DCG37" s="450"/>
      <c r="DCH37" s="450"/>
      <c r="DCI37" s="450"/>
      <c r="DCJ37" s="450"/>
      <c r="DCK37" s="450"/>
      <c r="DCL37" s="450"/>
      <c r="DCM37" s="450"/>
      <c r="DCN37" s="450"/>
      <c r="DCO37" s="450"/>
      <c r="DCP37" s="450"/>
      <c r="DCQ37" s="450"/>
      <c r="DCR37" s="450"/>
      <c r="DCS37" s="450"/>
      <c r="DCT37" s="450"/>
      <c r="DCU37" s="450"/>
      <c r="DCV37" s="450"/>
      <c r="DCW37" s="450"/>
      <c r="DCX37" s="450"/>
      <c r="DCY37" s="450"/>
      <c r="DCZ37" s="450"/>
      <c r="DDA37" s="450"/>
      <c r="DDB37" s="450"/>
      <c r="DDC37" s="450"/>
      <c r="DDD37" s="450"/>
      <c r="DDE37" s="450"/>
      <c r="DDF37" s="450"/>
      <c r="DDG37" s="450"/>
      <c r="DDH37" s="450"/>
      <c r="DDI37" s="450"/>
      <c r="DDJ37" s="450"/>
      <c r="DDK37" s="450"/>
      <c r="DDL37" s="450"/>
      <c r="DDM37" s="450"/>
      <c r="DDN37" s="450"/>
      <c r="DDO37" s="450"/>
      <c r="DDP37" s="450"/>
      <c r="DDQ37" s="450"/>
      <c r="DDR37" s="450"/>
      <c r="DDS37" s="450"/>
      <c r="DDT37" s="450"/>
      <c r="DDU37" s="450"/>
      <c r="DDV37" s="450"/>
      <c r="DDW37" s="450"/>
      <c r="DDX37" s="450"/>
      <c r="DDY37" s="450"/>
      <c r="DDZ37" s="450"/>
      <c r="DEA37" s="450"/>
      <c r="DEB37" s="450"/>
      <c r="DEC37" s="450"/>
      <c r="DED37" s="450"/>
      <c r="DEE37" s="450"/>
      <c r="DEF37" s="450"/>
      <c r="DEG37" s="450"/>
      <c r="DEH37" s="450"/>
      <c r="DEI37" s="450"/>
      <c r="DEJ37" s="450"/>
      <c r="DEK37" s="450"/>
      <c r="DEL37" s="450"/>
      <c r="DEM37" s="450"/>
      <c r="DEN37" s="450"/>
      <c r="DEO37" s="450"/>
      <c r="DEP37" s="450"/>
      <c r="DEQ37" s="450"/>
      <c r="DER37" s="450"/>
      <c r="DES37" s="450"/>
      <c r="DET37" s="450"/>
      <c r="DEU37" s="450"/>
      <c r="DEV37" s="450"/>
      <c r="DEW37" s="450"/>
      <c r="DEX37" s="450"/>
      <c r="DEY37" s="450"/>
      <c r="DEZ37" s="450"/>
      <c r="DFA37" s="450"/>
      <c r="DFB37" s="450"/>
      <c r="DFC37" s="450"/>
      <c r="DFD37" s="450"/>
      <c r="DFE37" s="450"/>
      <c r="DFF37" s="450"/>
      <c r="DFG37" s="450"/>
      <c r="DFH37" s="450"/>
      <c r="DFI37" s="450"/>
      <c r="DFJ37" s="450"/>
      <c r="DFK37" s="450"/>
      <c r="DFL37" s="450"/>
      <c r="DFM37" s="450"/>
      <c r="DFN37" s="450"/>
      <c r="DFO37" s="450"/>
      <c r="DFP37" s="450"/>
      <c r="DFQ37" s="450"/>
      <c r="DFR37" s="450"/>
      <c r="DFS37" s="450"/>
      <c r="DFT37" s="450"/>
      <c r="DFU37" s="450"/>
      <c r="DFV37" s="450"/>
      <c r="DFW37" s="450"/>
      <c r="DFX37" s="450"/>
      <c r="DFY37" s="450"/>
      <c r="DFZ37" s="450"/>
      <c r="DGA37" s="450"/>
      <c r="DGB37" s="450"/>
      <c r="DGC37" s="450"/>
      <c r="DGD37" s="450"/>
      <c r="DGE37" s="450"/>
      <c r="DGF37" s="450"/>
      <c r="DGG37" s="450"/>
      <c r="DGH37" s="450"/>
      <c r="DGI37" s="450"/>
      <c r="DGJ37" s="450"/>
      <c r="DGK37" s="450"/>
      <c r="DGL37" s="450"/>
      <c r="DGM37" s="450"/>
      <c r="DGN37" s="450"/>
      <c r="DGO37" s="450"/>
      <c r="DGP37" s="450"/>
      <c r="DGQ37" s="450"/>
      <c r="DGR37" s="450"/>
      <c r="DGS37" s="450"/>
      <c r="DGT37" s="450"/>
      <c r="DGU37" s="450"/>
      <c r="DGV37" s="450"/>
      <c r="DGW37" s="450"/>
      <c r="DGX37" s="450"/>
      <c r="DGY37" s="450"/>
      <c r="DGZ37" s="450"/>
      <c r="DHA37" s="450"/>
      <c r="DHB37" s="450"/>
      <c r="DHC37" s="450"/>
      <c r="DHD37" s="450"/>
      <c r="DHE37" s="450"/>
      <c r="DHF37" s="450"/>
      <c r="DHG37" s="450"/>
      <c r="DHH37" s="450"/>
      <c r="DHI37" s="450"/>
      <c r="DHJ37" s="450"/>
      <c r="DHK37" s="450"/>
      <c r="DHL37" s="450"/>
      <c r="DHM37" s="450"/>
      <c r="DHN37" s="450"/>
      <c r="DHO37" s="450"/>
      <c r="DHP37" s="450"/>
      <c r="DHQ37" s="450"/>
      <c r="DHR37" s="450"/>
      <c r="DHS37" s="450"/>
      <c r="DHT37" s="450"/>
      <c r="DHU37" s="450"/>
      <c r="DHV37" s="450"/>
      <c r="DHW37" s="450"/>
      <c r="DHX37" s="450"/>
      <c r="DHY37" s="450"/>
      <c r="DHZ37" s="450"/>
      <c r="DIA37" s="450"/>
      <c r="DIB37" s="450"/>
      <c r="DIC37" s="450"/>
      <c r="DID37" s="450"/>
      <c r="DIE37" s="450"/>
      <c r="DIF37" s="450"/>
      <c r="DIG37" s="450"/>
      <c r="DIH37" s="450"/>
      <c r="DII37" s="450"/>
      <c r="DIJ37" s="450"/>
      <c r="DIK37" s="450"/>
      <c r="DIL37" s="450"/>
      <c r="DIM37" s="450"/>
      <c r="DIN37" s="450"/>
      <c r="DIO37" s="450"/>
      <c r="DIP37" s="450"/>
      <c r="DIQ37" s="450"/>
      <c r="DIR37" s="450"/>
      <c r="DIS37" s="450"/>
      <c r="DIT37" s="450"/>
      <c r="DIU37" s="450"/>
      <c r="DIV37" s="450"/>
      <c r="DIW37" s="450"/>
      <c r="DIX37" s="450"/>
      <c r="DIY37" s="450"/>
      <c r="DIZ37" s="450"/>
      <c r="DJA37" s="450"/>
      <c r="DJB37" s="450"/>
      <c r="DJC37" s="450"/>
      <c r="DJD37" s="450"/>
      <c r="DJE37" s="450"/>
      <c r="DJF37" s="450"/>
      <c r="DJG37" s="450"/>
      <c r="DJH37" s="450"/>
      <c r="DJI37" s="450"/>
      <c r="DJJ37" s="450"/>
      <c r="DJK37" s="450"/>
      <c r="DJL37" s="450"/>
      <c r="DJM37" s="450"/>
      <c r="DJN37" s="450"/>
      <c r="DJO37" s="450"/>
      <c r="DJP37" s="450"/>
      <c r="DJQ37" s="450"/>
      <c r="DJR37" s="450"/>
      <c r="DJS37" s="450"/>
      <c r="DJT37" s="450"/>
      <c r="DJU37" s="450"/>
      <c r="DJV37" s="450"/>
      <c r="DJW37" s="450"/>
      <c r="DJX37" s="450"/>
      <c r="DJY37" s="450"/>
      <c r="DJZ37" s="450"/>
      <c r="DKA37" s="450"/>
      <c r="DKB37" s="450"/>
      <c r="DKC37" s="450"/>
      <c r="DKD37" s="450"/>
      <c r="DKE37" s="450"/>
      <c r="DKF37" s="450"/>
      <c r="DKG37" s="450"/>
      <c r="DKH37" s="450"/>
      <c r="DKI37" s="450"/>
      <c r="DKJ37" s="450"/>
      <c r="DKK37" s="450"/>
      <c r="DKL37" s="450"/>
      <c r="DKM37" s="450"/>
      <c r="DKN37" s="450"/>
      <c r="DKO37" s="450"/>
      <c r="DKP37" s="450"/>
      <c r="DKQ37" s="450"/>
      <c r="DKR37" s="450"/>
      <c r="DKS37" s="450"/>
      <c r="DKT37" s="450"/>
      <c r="DKU37" s="450"/>
      <c r="DKV37" s="450"/>
      <c r="DKW37" s="450"/>
      <c r="DKX37" s="450"/>
      <c r="DKY37" s="450"/>
      <c r="DKZ37" s="450"/>
      <c r="DLA37" s="450"/>
      <c r="DLB37" s="450"/>
      <c r="DLC37" s="450"/>
      <c r="DLD37" s="450"/>
      <c r="DLE37" s="450"/>
      <c r="DLF37" s="450"/>
      <c r="DLG37" s="450"/>
      <c r="DLH37" s="450"/>
      <c r="DLI37" s="450"/>
      <c r="DLJ37" s="450"/>
      <c r="DLK37" s="450"/>
      <c r="DLL37" s="450"/>
      <c r="DLM37" s="450"/>
      <c r="DLN37" s="450"/>
      <c r="DLO37" s="450"/>
      <c r="DLP37" s="450"/>
      <c r="DLQ37" s="450"/>
      <c r="DLR37" s="450"/>
      <c r="DLS37" s="450"/>
      <c r="DLT37" s="450"/>
      <c r="DLU37" s="450"/>
      <c r="DLV37" s="450"/>
      <c r="DLW37" s="450"/>
      <c r="DLX37" s="450"/>
      <c r="DLY37" s="450"/>
      <c r="DLZ37" s="450"/>
      <c r="DMA37" s="450"/>
      <c r="DMB37" s="450"/>
      <c r="DMC37" s="450"/>
      <c r="DMD37" s="450"/>
      <c r="DME37" s="450"/>
      <c r="DMF37" s="450"/>
      <c r="DMG37" s="450"/>
      <c r="DMH37" s="450"/>
      <c r="DMI37" s="450"/>
      <c r="DMJ37" s="450"/>
      <c r="DMK37" s="450"/>
      <c r="DML37" s="450"/>
      <c r="DMM37" s="450"/>
      <c r="DMN37" s="450"/>
      <c r="DMO37" s="450"/>
      <c r="DMP37" s="450"/>
      <c r="DMQ37" s="450"/>
      <c r="DMR37" s="450"/>
      <c r="DMS37" s="450"/>
      <c r="DMT37" s="450"/>
      <c r="DMU37" s="450"/>
      <c r="DMV37" s="450"/>
      <c r="DMW37" s="450"/>
      <c r="DMX37" s="450"/>
      <c r="DMY37" s="450"/>
      <c r="DMZ37" s="450"/>
      <c r="DNA37" s="450"/>
      <c r="DNB37" s="450"/>
      <c r="DNC37" s="450"/>
      <c r="DND37" s="450"/>
      <c r="DNE37" s="450"/>
      <c r="DNF37" s="450"/>
      <c r="DNG37" s="450"/>
      <c r="DNH37" s="450"/>
      <c r="DNI37" s="450"/>
      <c r="DNJ37" s="450"/>
      <c r="DNK37" s="450"/>
      <c r="DNL37" s="450"/>
      <c r="DNM37" s="450"/>
      <c r="DNN37" s="450"/>
      <c r="DNO37" s="450"/>
      <c r="DNP37" s="450"/>
      <c r="DNQ37" s="450"/>
      <c r="DNR37" s="450"/>
      <c r="DNS37" s="450"/>
      <c r="DNT37" s="450"/>
      <c r="DNU37" s="450"/>
      <c r="DNV37" s="450"/>
      <c r="DNW37" s="450"/>
      <c r="DNX37" s="450"/>
      <c r="DNY37" s="450"/>
      <c r="DNZ37" s="450"/>
      <c r="DOA37" s="450"/>
      <c r="DOB37" s="450"/>
      <c r="DOC37" s="450"/>
      <c r="DOD37" s="450"/>
      <c r="DOE37" s="450"/>
      <c r="DOF37" s="450"/>
      <c r="DOG37" s="450"/>
      <c r="DOH37" s="450"/>
      <c r="DOI37" s="450"/>
      <c r="DOJ37" s="450"/>
      <c r="DOK37" s="450"/>
      <c r="DOL37" s="450"/>
      <c r="DOM37" s="450"/>
      <c r="DON37" s="450"/>
      <c r="DOO37" s="450"/>
      <c r="DOP37" s="450"/>
      <c r="DOQ37" s="450"/>
      <c r="DOR37" s="450"/>
      <c r="DOS37" s="450"/>
      <c r="DOT37" s="450"/>
      <c r="DOU37" s="450"/>
      <c r="DOV37" s="450"/>
      <c r="DOW37" s="450"/>
      <c r="DOX37" s="450"/>
      <c r="DOY37" s="450"/>
      <c r="DOZ37" s="450"/>
      <c r="DPA37" s="450"/>
      <c r="DPB37" s="450"/>
      <c r="DPC37" s="450"/>
      <c r="DPD37" s="450"/>
      <c r="DPE37" s="450"/>
      <c r="DPF37" s="450"/>
      <c r="DPG37" s="450"/>
      <c r="DPH37" s="450"/>
      <c r="DPI37" s="450"/>
      <c r="DPJ37" s="450"/>
      <c r="DPK37" s="450"/>
      <c r="DPL37" s="450"/>
      <c r="DPM37" s="450"/>
      <c r="DPN37" s="450"/>
      <c r="DPO37" s="450"/>
      <c r="DPP37" s="450"/>
      <c r="DPQ37" s="450"/>
      <c r="DPR37" s="450"/>
      <c r="DPS37" s="450"/>
      <c r="DPT37" s="450"/>
      <c r="DPU37" s="450"/>
      <c r="DPV37" s="450"/>
      <c r="DPW37" s="450"/>
      <c r="DPX37" s="450"/>
      <c r="DPY37" s="450"/>
      <c r="DPZ37" s="450"/>
      <c r="DQA37" s="450"/>
      <c r="DQB37" s="450"/>
      <c r="DQC37" s="450"/>
      <c r="DQD37" s="450"/>
      <c r="DQE37" s="450"/>
      <c r="DQF37" s="450"/>
      <c r="DQG37" s="450"/>
      <c r="DQH37" s="450"/>
      <c r="DQI37" s="450"/>
      <c r="DQJ37" s="450"/>
      <c r="DQK37" s="450"/>
      <c r="DQL37" s="450"/>
      <c r="DQM37" s="450"/>
      <c r="DQN37" s="450"/>
      <c r="DQO37" s="450"/>
      <c r="DQP37" s="450"/>
      <c r="DQQ37" s="450"/>
      <c r="DQR37" s="450"/>
      <c r="DQS37" s="450"/>
      <c r="DQT37" s="450"/>
      <c r="DQU37" s="450"/>
      <c r="DQV37" s="450"/>
      <c r="DQW37" s="450"/>
      <c r="DQX37" s="450"/>
      <c r="DQY37" s="450"/>
      <c r="DQZ37" s="450"/>
      <c r="DRA37" s="450"/>
      <c r="DRB37" s="450"/>
      <c r="DRC37" s="450"/>
      <c r="DRD37" s="450"/>
      <c r="DRE37" s="450"/>
      <c r="DRF37" s="450"/>
      <c r="DRG37" s="450"/>
      <c r="DRH37" s="450"/>
      <c r="DRI37" s="450"/>
      <c r="DRJ37" s="450"/>
      <c r="DRK37" s="450"/>
      <c r="DRL37" s="450"/>
      <c r="DRM37" s="450"/>
      <c r="DRN37" s="450"/>
      <c r="DRO37" s="450"/>
      <c r="DRP37" s="450"/>
      <c r="DRQ37" s="450"/>
      <c r="DRR37" s="450"/>
      <c r="DRS37" s="450"/>
      <c r="DRT37" s="450"/>
      <c r="DRU37" s="450"/>
      <c r="DRV37" s="450"/>
      <c r="DRW37" s="450"/>
      <c r="DRX37" s="450"/>
      <c r="DRY37" s="450"/>
      <c r="DRZ37" s="450"/>
      <c r="DSA37" s="450"/>
      <c r="DSB37" s="450"/>
      <c r="DSC37" s="450"/>
      <c r="DSD37" s="450"/>
      <c r="DSE37" s="450"/>
      <c r="DSF37" s="450"/>
      <c r="DSG37" s="450"/>
      <c r="DSH37" s="450"/>
      <c r="DSI37" s="450"/>
      <c r="DSJ37" s="450"/>
      <c r="DSK37" s="450"/>
      <c r="DSL37" s="450"/>
      <c r="DSM37" s="450"/>
      <c r="DSN37" s="450"/>
      <c r="DSO37" s="450"/>
      <c r="DSP37" s="450"/>
      <c r="DSQ37" s="450"/>
      <c r="DSR37" s="450"/>
      <c r="DSS37" s="450"/>
      <c r="DST37" s="450"/>
      <c r="DSU37" s="450"/>
      <c r="DSV37" s="450"/>
      <c r="DSW37" s="450"/>
      <c r="DSX37" s="450"/>
      <c r="DSY37" s="450"/>
      <c r="DSZ37" s="450"/>
      <c r="DTA37" s="450"/>
      <c r="DTB37" s="450"/>
      <c r="DTC37" s="450"/>
      <c r="DTD37" s="450"/>
      <c r="DTE37" s="450"/>
      <c r="DTF37" s="450"/>
      <c r="DTG37" s="450"/>
      <c r="DTH37" s="450"/>
      <c r="DTI37" s="450"/>
      <c r="DTJ37" s="450"/>
      <c r="DTK37" s="450"/>
      <c r="DTL37" s="450"/>
      <c r="DTM37" s="450"/>
      <c r="DTN37" s="450"/>
      <c r="DTO37" s="450"/>
      <c r="DTP37" s="450"/>
      <c r="DTQ37" s="450"/>
      <c r="DTR37" s="450"/>
      <c r="DTS37" s="450"/>
      <c r="DTT37" s="450"/>
      <c r="DTU37" s="450"/>
      <c r="DTV37" s="450"/>
      <c r="DTW37" s="450"/>
      <c r="DTX37" s="450"/>
      <c r="DTY37" s="450"/>
      <c r="DTZ37" s="450"/>
      <c r="DUA37" s="450"/>
      <c r="DUB37" s="450"/>
      <c r="DUC37" s="450"/>
      <c r="DUD37" s="450"/>
      <c r="DUE37" s="450"/>
      <c r="DUF37" s="450"/>
      <c r="DUG37" s="450"/>
      <c r="DUH37" s="450"/>
      <c r="DUI37" s="450"/>
      <c r="DUJ37" s="450"/>
      <c r="DUK37" s="450"/>
      <c r="DUL37" s="450"/>
      <c r="DUM37" s="450"/>
      <c r="DUN37" s="450"/>
      <c r="DUO37" s="450"/>
      <c r="DUP37" s="450"/>
      <c r="DUQ37" s="450"/>
      <c r="DUR37" s="450"/>
      <c r="DUS37" s="450"/>
      <c r="DUT37" s="450"/>
      <c r="DUU37" s="450"/>
      <c r="DUV37" s="450"/>
      <c r="DUW37" s="450"/>
      <c r="DUX37" s="450"/>
      <c r="DUY37" s="450"/>
      <c r="DUZ37" s="450"/>
      <c r="DVA37" s="450"/>
      <c r="DVB37" s="450"/>
      <c r="DVC37" s="450"/>
      <c r="DVD37" s="450"/>
      <c r="DVE37" s="450"/>
      <c r="DVF37" s="450"/>
      <c r="DVG37" s="450"/>
      <c r="DVH37" s="450"/>
      <c r="DVI37" s="450"/>
      <c r="DVJ37" s="450"/>
      <c r="DVK37" s="450"/>
      <c r="DVL37" s="450"/>
      <c r="DVM37" s="450"/>
      <c r="DVN37" s="450"/>
      <c r="DVO37" s="450"/>
      <c r="DVP37" s="450"/>
      <c r="DVQ37" s="450"/>
      <c r="DVR37" s="450"/>
      <c r="DVS37" s="450"/>
      <c r="DVT37" s="450"/>
      <c r="DVU37" s="450"/>
      <c r="DVV37" s="450"/>
      <c r="DVW37" s="450"/>
      <c r="DVX37" s="450"/>
      <c r="DVY37" s="450"/>
      <c r="DVZ37" s="450"/>
      <c r="DWA37" s="450"/>
      <c r="DWB37" s="450"/>
      <c r="DWC37" s="450"/>
      <c r="DWD37" s="450"/>
      <c r="DWE37" s="450"/>
      <c r="DWF37" s="450"/>
      <c r="DWG37" s="450"/>
      <c r="DWH37" s="450"/>
      <c r="DWI37" s="450"/>
      <c r="DWJ37" s="450"/>
      <c r="DWK37" s="450"/>
      <c r="DWL37" s="450"/>
      <c r="DWM37" s="450"/>
      <c r="DWN37" s="450"/>
      <c r="DWO37" s="450"/>
      <c r="DWP37" s="450"/>
      <c r="DWQ37" s="450"/>
      <c r="DWR37" s="450"/>
      <c r="DWS37" s="450"/>
      <c r="DWT37" s="450"/>
      <c r="DWU37" s="450"/>
      <c r="DWV37" s="450"/>
      <c r="DWW37" s="450"/>
      <c r="DWX37" s="450"/>
      <c r="DWY37" s="450"/>
      <c r="DWZ37" s="450"/>
      <c r="DXA37" s="450"/>
      <c r="DXB37" s="450"/>
      <c r="DXC37" s="450"/>
      <c r="DXD37" s="450"/>
      <c r="DXE37" s="450"/>
      <c r="DXF37" s="450"/>
      <c r="DXG37" s="450"/>
      <c r="DXH37" s="450"/>
      <c r="DXI37" s="450"/>
      <c r="DXJ37" s="450"/>
      <c r="DXK37" s="450"/>
      <c r="DXL37" s="450"/>
      <c r="DXM37" s="450"/>
      <c r="DXN37" s="450"/>
      <c r="DXO37" s="450"/>
      <c r="DXP37" s="450"/>
      <c r="DXQ37" s="450"/>
      <c r="DXR37" s="450"/>
      <c r="DXS37" s="450"/>
      <c r="DXT37" s="450"/>
      <c r="DXU37" s="450"/>
      <c r="DXV37" s="450"/>
      <c r="DXW37" s="450"/>
      <c r="DXX37" s="450"/>
      <c r="DXY37" s="450"/>
      <c r="DXZ37" s="450"/>
      <c r="DYA37" s="450"/>
      <c r="DYB37" s="450"/>
      <c r="DYC37" s="450"/>
      <c r="DYD37" s="450"/>
      <c r="DYE37" s="450"/>
      <c r="DYF37" s="450"/>
      <c r="DYG37" s="450"/>
      <c r="DYH37" s="450"/>
      <c r="DYI37" s="450"/>
      <c r="DYJ37" s="450"/>
      <c r="DYK37" s="450"/>
      <c r="DYL37" s="450"/>
      <c r="DYM37" s="450"/>
      <c r="DYN37" s="450"/>
      <c r="DYO37" s="450"/>
      <c r="DYP37" s="450"/>
      <c r="DYQ37" s="450"/>
      <c r="DYR37" s="450"/>
      <c r="DYS37" s="450"/>
      <c r="DYT37" s="450"/>
      <c r="DYU37" s="450"/>
      <c r="DYV37" s="450"/>
      <c r="DYW37" s="450"/>
      <c r="DYX37" s="450"/>
      <c r="DYY37" s="450"/>
      <c r="DYZ37" s="450"/>
      <c r="DZA37" s="450"/>
      <c r="DZB37" s="450"/>
      <c r="DZC37" s="450"/>
      <c r="DZD37" s="450"/>
      <c r="DZE37" s="450"/>
      <c r="DZF37" s="450"/>
      <c r="DZG37" s="450"/>
      <c r="DZH37" s="450"/>
      <c r="DZI37" s="450"/>
      <c r="DZJ37" s="450"/>
      <c r="DZK37" s="450"/>
      <c r="DZL37" s="450"/>
      <c r="DZM37" s="450"/>
      <c r="DZN37" s="450"/>
      <c r="DZO37" s="450"/>
      <c r="DZP37" s="450"/>
      <c r="DZQ37" s="450"/>
      <c r="DZR37" s="450"/>
      <c r="DZS37" s="450"/>
      <c r="DZT37" s="450"/>
      <c r="DZU37" s="450"/>
      <c r="DZV37" s="450"/>
      <c r="DZW37" s="450"/>
      <c r="DZX37" s="450"/>
      <c r="DZY37" s="450"/>
      <c r="DZZ37" s="450"/>
      <c r="EAA37" s="450"/>
      <c r="EAB37" s="450"/>
      <c r="EAC37" s="450"/>
      <c r="EAD37" s="450"/>
      <c r="EAE37" s="450"/>
      <c r="EAF37" s="450"/>
      <c r="EAG37" s="450"/>
      <c r="EAH37" s="450"/>
      <c r="EAI37" s="450"/>
      <c r="EAJ37" s="450"/>
      <c r="EAK37" s="450"/>
      <c r="EAL37" s="450"/>
      <c r="EAM37" s="450"/>
      <c r="EAN37" s="450"/>
      <c r="EAO37" s="450"/>
      <c r="EAP37" s="450"/>
      <c r="EAQ37" s="450"/>
      <c r="EAR37" s="450"/>
      <c r="EAS37" s="450"/>
      <c r="EAT37" s="450"/>
      <c r="EAU37" s="450"/>
      <c r="EAV37" s="450"/>
      <c r="EAW37" s="450"/>
      <c r="EAX37" s="450"/>
      <c r="EAY37" s="450"/>
      <c r="EAZ37" s="450"/>
      <c r="EBA37" s="450"/>
      <c r="EBB37" s="450"/>
      <c r="EBC37" s="450"/>
      <c r="EBD37" s="450"/>
      <c r="EBE37" s="450"/>
      <c r="EBF37" s="450"/>
      <c r="EBG37" s="450"/>
      <c r="EBH37" s="450"/>
      <c r="EBI37" s="450"/>
      <c r="EBJ37" s="450"/>
      <c r="EBK37" s="450"/>
      <c r="EBL37" s="450"/>
      <c r="EBM37" s="450"/>
      <c r="EBN37" s="450"/>
      <c r="EBO37" s="450"/>
      <c r="EBP37" s="450"/>
      <c r="EBQ37" s="450"/>
      <c r="EBR37" s="450"/>
      <c r="EBS37" s="450"/>
      <c r="EBT37" s="450"/>
      <c r="EBU37" s="450"/>
      <c r="EBV37" s="450"/>
      <c r="EBW37" s="450"/>
      <c r="EBX37" s="450"/>
      <c r="EBY37" s="450"/>
      <c r="EBZ37" s="450"/>
      <c r="ECA37" s="450"/>
      <c r="ECB37" s="450"/>
      <c r="ECC37" s="450"/>
      <c r="ECD37" s="450"/>
      <c r="ECE37" s="450"/>
      <c r="ECF37" s="450"/>
      <c r="ECG37" s="450"/>
      <c r="ECH37" s="450"/>
      <c r="ECI37" s="450"/>
      <c r="ECJ37" s="450"/>
      <c r="ECK37" s="450"/>
      <c r="ECL37" s="450"/>
      <c r="ECM37" s="450"/>
      <c r="ECN37" s="450"/>
      <c r="ECO37" s="450"/>
      <c r="ECP37" s="450"/>
      <c r="ECQ37" s="450"/>
      <c r="ECR37" s="450"/>
      <c r="ECS37" s="450"/>
      <c r="ECT37" s="450"/>
      <c r="ECU37" s="450"/>
      <c r="ECV37" s="450"/>
      <c r="ECW37" s="450"/>
      <c r="ECX37" s="450"/>
      <c r="ECY37" s="450"/>
      <c r="ECZ37" s="450"/>
      <c r="EDA37" s="450"/>
      <c r="EDB37" s="450"/>
      <c r="EDC37" s="450"/>
      <c r="EDD37" s="450"/>
      <c r="EDE37" s="450"/>
      <c r="EDF37" s="450"/>
      <c r="EDG37" s="450"/>
      <c r="EDH37" s="450"/>
      <c r="EDI37" s="450"/>
      <c r="EDJ37" s="450"/>
      <c r="EDK37" s="450"/>
      <c r="EDL37" s="450"/>
      <c r="EDM37" s="450"/>
      <c r="EDN37" s="450"/>
      <c r="EDO37" s="450"/>
      <c r="EDP37" s="450"/>
      <c r="EDQ37" s="450"/>
      <c r="EDR37" s="450"/>
      <c r="EDS37" s="450"/>
      <c r="EDT37" s="450"/>
      <c r="EDU37" s="450"/>
      <c r="EDV37" s="450"/>
      <c r="EDW37" s="450"/>
      <c r="EDX37" s="450"/>
      <c r="EDY37" s="450"/>
      <c r="EDZ37" s="450"/>
      <c r="EEA37" s="450"/>
      <c r="EEB37" s="450"/>
      <c r="EEC37" s="450"/>
      <c r="EED37" s="450"/>
      <c r="EEE37" s="450"/>
      <c r="EEF37" s="450"/>
      <c r="EEG37" s="450"/>
      <c r="EEH37" s="450"/>
      <c r="EEI37" s="450"/>
      <c r="EEJ37" s="450"/>
      <c r="EEK37" s="450"/>
      <c r="EEL37" s="450"/>
      <c r="EEM37" s="450"/>
      <c r="EEN37" s="450"/>
      <c r="EEO37" s="450"/>
      <c r="EEP37" s="450"/>
      <c r="EEQ37" s="450"/>
      <c r="EER37" s="450"/>
      <c r="EES37" s="450"/>
      <c r="EET37" s="450"/>
      <c r="EEU37" s="450"/>
      <c r="EEV37" s="450"/>
      <c r="EEW37" s="450"/>
      <c r="EEX37" s="450"/>
      <c r="EEY37" s="450"/>
      <c r="EEZ37" s="450"/>
      <c r="EFA37" s="450"/>
      <c r="EFB37" s="450"/>
      <c r="EFC37" s="450"/>
      <c r="EFD37" s="450"/>
      <c r="EFE37" s="450"/>
      <c r="EFF37" s="450"/>
      <c r="EFG37" s="450"/>
      <c r="EFH37" s="450"/>
      <c r="EFI37" s="450"/>
      <c r="EFJ37" s="450"/>
      <c r="EFK37" s="450"/>
      <c r="EFL37" s="450"/>
      <c r="EFM37" s="450"/>
      <c r="EFN37" s="450"/>
      <c r="EFO37" s="450"/>
      <c r="EFP37" s="450"/>
      <c r="EFQ37" s="450"/>
      <c r="EFR37" s="450"/>
      <c r="EFS37" s="450"/>
      <c r="EFT37" s="450"/>
      <c r="EFU37" s="450"/>
      <c r="EFV37" s="450"/>
      <c r="EFW37" s="450"/>
      <c r="EFX37" s="450"/>
      <c r="EFY37" s="450"/>
      <c r="EFZ37" s="450"/>
      <c r="EGA37" s="450"/>
      <c r="EGB37" s="450"/>
      <c r="EGC37" s="450"/>
      <c r="EGD37" s="450"/>
      <c r="EGE37" s="450"/>
      <c r="EGF37" s="450"/>
      <c r="EGG37" s="450"/>
      <c r="EGH37" s="450"/>
      <c r="EGI37" s="450"/>
      <c r="EGJ37" s="450"/>
      <c r="EGK37" s="450"/>
      <c r="EGL37" s="450"/>
      <c r="EGM37" s="450"/>
      <c r="EGN37" s="450"/>
      <c r="EGO37" s="450"/>
      <c r="EGP37" s="450"/>
      <c r="EGQ37" s="450"/>
      <c r="EGR37" s="450"/>
      <c r="EGS37" s="450"/>
      <c r="EGT37" s="450"/>
      <c r="EGU37" s="450"/>
      <c r="EGV37" s="450"/>
      <c r="EGW37" s="450"/>
      <c r="EGX37" s="450"/>
      <c r="EGY37" s="450"/>
      <c r="EGZ37" s="450"/>
      <c r="EHA37" s="450"/>
      <c r="EHB37" s="450"/>
      <c r="EHC37" s="450"/>
      <c r="EHD37" s="450"/>
      <c r="EHE37" s="450"/>
      <c r="EHF37" s="450"/>
      <c r="EHG37" s="450"/>
      <c r="EHH37" s="450"/>
      <c r="EHI37" s="450"/>
      <c r="EHJ37" s="450"/>
      <c r="EHK37" s="450"/>
      <c r="EHL37" s="450"/>
      <c r="EHM37" s="450"/>
      <c r="EHN37" s="450"/>
      <c r="EHO37" s="450"/>
      <c r="EHP37" s="450"/>
      <c r="EHQ37" s="450"/>
      <c r="EHR37" s="450"/>
      <c r="EHS37" s="450"/>
      <c r="EHT37" s="450"/>
      <c r="EHU37" s="450"/>
      <c r="EHV37" s="450"/>
      <c r="EHW37" s="450"/>
      <c r="EHX37" s="450"/>
      <c r="EHY37" s="450"/>
      <c r="EHZ37" s="450"/>
      <c r="EIA37" s="450"/>
      <c r="EIB37" s="450"/>
      <c r="EIC37" s="450"/>
      <c r="EID37" s="450"/>
      <c r="EIE37" s="450"/>
      <c r="EIF37" s="450"/>
      <c r="EIG37" s="450"/>
      <c r="EIH37" s="450"/>
      <c r="EII37" s="450"/>
      <c r="EIJ37" s="450"/>
      <c r="EIK37" s="450"/>
      <c r="EIL37" s="450"/>
      <c r="EIM37" s="450"/>
      <c r="EIN37" s="450"/>
      <c r="EIO37" s="450"/>
      <c r="EIP37" s="450"/>
      <c r="EIQ37" s="450"/>
      <c r="EIR37" s="450"/>
      <c r="EIS37" s="450"/>
      <c r="EIT37" s="450"/>
      <c r="EIU37" s="450"/>
      <c r="EIV37" s="450"/>
      <c r="EIW37" s="450"/>
      <c r="EIX37" s="450"/>
      <c r="EIY37" s="450"/>
      <c r="EIZ37" s="450"/>
      <c r="EJA37" s="450"/>
      <c r="EJB37" s="450"/>
      <c r="EJC37" s="450"/>
      <c r="EJD37" s="450"/>
      <c r="EJE37" s="450"/>
      <c r="EJF37" s="450"/>
      <c r="EJG37" s="450"/>
      <c r="EJH37" s="450"/>
      <c r="EJI37" s="450"/>
      <c r="EJJ37" s="450"/>
      <c r="EJK37" s="450"/>
      <c r="EJL37" s="450"/>
      <c r="EJM37" s="450"/>
      <c r="EJN37" s="450"/>
      <c r="EJO37" s="450"/>
      <c r="EJP37" s="450"/>
      <c r="EJQ37" s="450"/>
      <c r="EJR37" s="450"/>
      <c r="EJS37" s="450"/>
      <c r="EJT37" s="450"/>
      <c r="EJU37" s="450"/>
      <c r="EJV37" s="450"/>
      <c r="EJW37" s="450"/>
      <c r="EJX37" s="450"/>
      <c r="EJY37" s="450"/>
      <c r="EJZ37" s="450"/>
      <c r="EKA37" s="450"/>
      <c r="EKB37" s="450"/>
      <c r="EKC37" s="450"/>
      <c r="EKD37" s="450"/>
      <c r="EKE37" s="450"/>
      <c r="EKF37" s="450"/>
      <c r="EKG37" s="450"/>
      <c r="EKH37" s="450"/>
      <c r="EKI37" s="450"/>
      <c r="EKJ37" s="450"/>
      <c r="EKK37" s="450"/>
      <c r="EKL37" s="450"/>
      <c r="EKM37" s="450"/>
      <c r="EKN37" s="450"/>
      <c r="EKO37" s="450"/>
      <c r="EKP37" s="450"/>
      <c r="EKQ37" s="450"/>
      <c r="EKR37" s="450"/>
      <c r="EKS37" s="450"/>
      <c r="EKT37" s="450"/>
      <c r="EKU37" s="450"/>
      <c r="EKV37" s="450"/>
      <c r="EKW37" s="450"/>
      <c r="EKX37" s="450"/>
      <c r="EKY37" s="450"/>
      <c r="EKZ37" s="450"/>
      <c r="ELA37" s="450"/>
      <c r="ELB37" s="450"/>
      <c r="ELC37" s="450"/>
      <c r="ELD37" s="450"/>
      <c r="ELE37" s="450"/>
      <c r="ELF37" s="450"/>
      <c r="ELG37" s="450"/>
      <c r="ELH37" s="450"/>
      <c r="ELI37" s="450"/>
      <c r="ELJ37" s="450"/>
      <c r="ELK37" s="450"/>
      <c r="ELL37" s="450"/>
      <c r="ELM37" s="450"/>
      <c r="ELN37" s="450"/>
      <c r="ELO37" s="450"/>
      <c r="ELP37" s="450"/>
      <c r="ELQ37" s="450"/>
      <c r="ELR37" s="450"/>
      <c r="ELS37" s="450"/>
      <c r="ELT37" s="450"/>
      <c r="ELU37" s="450"/>
      <c r="ELV37" s="450"/>
      <c r="ELW37" s="450"/>
      <c r="ELX37" s="450"/>
      <c r="ELY37" s="450"/>
      <c r="ELZ37" s="450"/>
      <c r="EMA37" s="450"/>
      <c r="EMB37" s="450"/>
      <c r="EMC37" s="450"/>
      <c r="EMD37" s="450"/>
      <c r="EME37" s="450"/>
      <c r="EMF37" s="450"/>
      <c r="EMG37" s="450"/>
      <c r="EMH37" s="450"/>
      <c r="EMI37" s="450"/>
      <c r="EMJ37" s="450"/>
      <c r="EMK37" s="450"/>
      <c r="EML37" s="450"/>
      <c r="EMM37" s="450"/>
      <c r="EMN37" s="450"/>
      <c r="EMO37" s="450"/>
      <c r="EMP37" s="450"/>
      <c r="EMQ37" s="450"/>
      <c r="EMR37" s="450"/>
      <c r="EMS37" s="450"/>
      <c r="EMT37" s="450"/>
      <c r="EMU37" s="450"/>
      <c r="EMV37" s="450"/>
      <c r="EMW37" s="450"/>
      <c r="EMX37" s="450"/>
      <c r="EMY37" s="450"/>
      <c r="EMZ37" s="450"/>
      <c r="ENA37" s="450"/>
      <c r="ENB37" s="450"/>
      <c r="ENC37" s="450"/>
      <c r="END37" s="450"/>
      <c r="ENE37" s="450"/>
      <c r="ENF37" s="450"/>
      <c r="ENG37" s="450"/>
      <c r="ENH37" s="450"/>
      <c r="ENI37" s="450"/>
      <c r="ENJ37" s="450"/>
      <c r="ENK37" s="450"/>
      <c r="ENL37" s="450"/>
      <c r="ENM37" s="450"/>
      <c r="ENN37" s="450"/>
      <c r="ENO37" s="450"/>
      <c r="ENP37" s="450"/>
      <c r="ENQ37" s="450"/>
      <c r="ENR37" s="450"/>
      <c r="ENS37" s="450"/>
      <c r="ENT37" s="450"/>
      <c r="ENU37" s="450"/>
      <c r="ENV37" s="450"/>
      <c r="ENW37" s="450"/>
      <c r="ENX37" s="450"/>
      <c r="ENY37" s="450"/>
      <c r="ENZ37" s="450"/>
      <c r="EOA37" s="450"/>
      <c r="EOB37" s="450"/>
      <c r="EOC37" s="450"/>
      <c r="EOD37" s="450"/>
      <c r="EOE37" s="450"/>
      <c r="EOF37" s="450"/>
      <c r="EOG37" s="450"/>
      <c r="EOH37" s="450"/>
      <c r="EOI37" s="450"/>
      <c r="EOJ37" s="450"/>
      <c r="EOK37" s="450"/>
      <c r="EOL37" s="450"/>
      <c r="EOM37" s="450"/>
      <c r="EON37" s="450"/>
      <c r="EOO37" s="450"/>
      <c r="EOP37" s="450"/>
      <c r="EOQ37" s="450"/>
      <c r="EOR37" s="450"/>
      <c r="EOS37" s="450"/>
      <c r="EOT37" s="450"/>
      <c r="EOU37" s="450"/>
      <c r="EOV37" s="450"/>
      <c r="EOW37" s="450"/>
      <c r="EOX37" s="450"/>
      <c r="EOY37" s="450"/>
      <c r="EOZ37" s="450"/>
      <c r="EPA37" s="450"/>
      <c r="EPB37" s="450"/>
      <c r="EPC37" s="450"/>
      <c r="EPD37" s="450"/>
      <c r="EPE37" s="450"/>
      <c r="EPF37" s="450"/>
      <c r="EPG37" s="450"/>
      <c r="EPH37" s="450"/>
      <c r="EPI37" s="450"/>
      <c r="EPJ37" s="450"/>
      <c r="EPK37" s="450"/>
      <c r="EPL37" s="450"/>
      <c r="EPM37" s="450"/>
      <c r="EPN37" s="450"/>
      <c r="EPO37" s="450"/>
      <c r="EPP37" s="450"/>
      <c r="EPQ37" s="450"/>
      <c r="EPR37" s="450"/>
      <c r="EPS37" s="450"/>
      <c r="EPT37" s="450"/>
      <c r="EPU37" s="450"/>
      <c r="EPV37" s="450"/>
      <c r="EPW37" s="450"/>
      <c r="EPX37" s="450"/>
      <c r="EPY37" s="450"/>
      <c r="EPZ37" s="450"/>
      <c r="EQA37" s="450"/>
      <c r="EQB37" s="450"/>
      <c r="EQC37" s="450"/>
      <c r="EQD37" s="450"/>
      <c r="EQE37" s="450"/>
      <c r="EQF37" s="450"/>
      <c r="EQG37" s="450"/>
      <c r="EQH37" s="450"/>
      <c r="EQI37" s="450"/>
      <c r="EQJ37" s="450"/>
      <c r="EQK37" s="450"/>
      <c r="EQL37" s="450"/>
      <c r="EQM37" s="450"/>
      <c r="EQN37" s="450"/>
      <c r="EQO37" s="450"/>
      <c r="EQP37" s="450"/>
      <c r="EQQ37" s="450"/>
      <c r="EQR37" s="450"/>
      <c r="EQS37" s="450"/>
      <c r="EQT37" s="450"/>
      <c r="EQU37" s="450"/>
      <c r="EQV37" s="450"/>
      <c r="EQW37" s="450"/>
      <c r="EQX37" s="450"/>
      <c r="EQY37" s="450"/>
      <c r="EQZ37" s="450"/>
      <c r="ERA37" s="450"/>
      <c r="ERB37" s="450"/>
      <c r="ERC37" s="450"/>
      <c r="ERD37" s="450"/>
      <c r="ERE37" s="450"/>
      <c r="ERF37" s="450"/>
      <c r="ERG37" s="450"/>
      <c r="ERH37" s="450"/>
      <c r="ERI37" s="450"/>
      <c r="ERJ37" s="450"/>
      <c r="ERK37" s="450"/>
      <c r="ERL37" s="450"/>
      <c r="ERM37" s="450"/>
      <c r="ERN37" s="450"/>
      <c r="ERO37" s="450"/>
      <c r="ERP37" s="450"/>
      <c r="ERQ37" s="450"/>
      <c r="ERR37" s="450"/>
      <c r="ERS37" s="450"/>
      <c r="ERT37" s="450"/>
      <c r="ERU37" s="450"/>
      <c r="ERV37" s="450"/>
      <c r="ERW37" s="450"/>
      <c r="ERX37" s="450"/>
      <c r="ERY37" s="450"/>
      <c r="ERZ37" s="450"/>
      <c r="ESA37" s="450"/>
      <c r="ESB37" s="450"/>
      <c r="ESC37" s="450"/>
      <c r="ESD37" s="450"/>
      <c r="ESE37" s="450"/>
      <c r="ESF37" s="450"/>
      <c r="ESG37" s="450"/>
      <c r="ESH37" s="450"/>
      <c r="ESI37" s="450"/>
      <c r="ESJ37" s="450"/>
      <c r="ESK37" s="450"/>
      <c r="ESL37" s="450"/>
      <c r="ESM37" s="450"/>
      <c r="ESN37" s="450"/>
      <c r="ESO37" s="450"/>
      <c r="ESP37" s="450"/>
      <c r="ESQ37" s="450"/>
      <c r="ESR37" s="450"/>
      <c r="ESS37" s="450"/>
      <c r="EST37" s="450"/>
      <c r="ESU37" s="450"/>
      <c r="ESV37" s="450"/>
      <c r="ESW37" s="450"/>
      <c r="ESX37" s="450"/>
      <c r="ESY37" s="450"/>
      <c r="ESZ37" s="450"/>
      <c r="ETA37" s="450"/>
      <c r="ETB37" s="450"/>
      <c r="ETC37" s="450"/>
      <c r="ETD37" s="450"/>
      <c r="ETE37" s="450"/>
      <c r="ETF37" s="450"/>
      <c r="ETG37" s="450"/>
      <c r="ETH37" s="450"/>
      <c r="ETI37" s="450"/>
      <c r="ETJ37" s="450"/>
      <c r="ETK37" s="450"/>
      <c r="ETL37" s="450"/>
      <c r="ETM37" s="450"/>
      <c r="ETN37" s="450"/>
      <c r="ETO37" s="450"/>
      <c r="ETP37" s="450"/>
      <c r="ETQ37" s="450"/>
      <c r="ETR37" s="450"/>
      <c r="ETS37" s="450"/>
      <c r="ETT37" s="450"/>
      <c r="ETU37" s="450"/>
      <c r="ETV37" s="450"/>
      <c r="ETW37" s="450"/>
      <c r="ETX37" s="450"/>
      <c r="ETY37" s="450"/>
      <c r="ETZ37" s="450"/>
      <c r="EUA37" s="450"/>
      <c r="EUB37" s="450"/>
      <c r="EUC37" s="450"/>
      <c r="EUD37" s="450"/>
      <c r="EUE37" s="450"/>
      <c r="EUF37" s="450"/>
      <c r="EUG37" s="450"/>
      <c r="EUH37" s="450"/>
      <c r="EUI37" s="450"/>
      <c r="EUJ37" s="450"/>
      <c r="EUK37" s="450"/>
      <c r="EUL37" s="450"/>
      <c r="EUM37" s="450"/>
      <c r="EUN37" s="450"/>
      <c r="EUO37" s="450"/>
      <c r="EUP37" s="450"/>
      <c r="EUQ37" s="450"/>
      <c r="EUR37" s="450"/>
      <c r="EUS37" s="450"/>
      <c r="EUT37" s="450"/>
      <c r="EUU37" s="450"/>
      <c r="EUV37" s="450"/>
      <c r="EUW37" s="450"/>
      <c r="EUX37" s="450"/>
      <c r="EUY37" s="450"/>
      <c r="EUZ37" s="450"/>
      <c r="EVA37" s="450"/>
      <c r="EVB37" s="450"/>
      <c r="EVC37" s="450"/>
      <c r="EVD37" s="450"/>
      <c r="EVE37" s="450"/>
      <c r="EVF37" s="450"/>
      <c r="EVG37" s="450"/>
      <c r="EVH37" s="450"/>
      <c r="EVI37" s="450"/>
      <c r="EVJ37" s="450"/>
      <c r="EVK37" s="450"/>
      <c r="EVL37" s="450"/>
      <c r="EVM37" s="450"/>
      <c r="EVN37" s="450"/>
      <c r="EVO37" s="450"/>
      <c r="EVP37" s="450"/>
      <c r="EVQ37" s="450"/>
      <c r="EVR37" s="450"/>
      <c r="EVS37" s="450"/>
      <c r="EVT37" s="450"/>
      <c r="EVU37" s="450"/>
      <c r="EVV37" s="450"/>
      <c r="EVW37" s="450"/>
      <c r="EVX37" s="450"/>
      <c r="EVY37" s="450"/>
      <c r="EVZ37" s="450"/>
      <c r="EWA37" s="450"/>
      <c r="EWB37" s="450"/>
      <c r="EWC37" s="450"/>
      <c r="EWD37" s="450"/>
      <c r="EWE37" s="450"/>
      <c r="EWF37" s="450"/>
      <c r="EWG37" s="450"/>
      <c r="EWH37" s="450"/>
      <c r="EWI37" s="450"/>
      <c r="EWJ37" s="450"/>
      <c r="EWK37" s="450"/>
      <c r="EWL37" s="450"/>
      <c r="EWM37" s="450"/>
      <c r="EWN37" s="450"/>
      <c r="EWO37" s="450"/>
      <c r="EWP37" s="450"/>
      <c r="EWQ37" s="450"/>
      <c r="EWR37" s="450"/>
      <c r="EWS37" s="450"/>
      <c r="EWT37" s="450"/>
      <c r="EWU37" s="450"/>
      <c r="EWV37" s="450"/>
      <c r="EWW37" s="450"/>
      <c r="EWX37" s="450"/>
      <c r="EWY37" s="450"/>
      <c r="EWZ37" s="450"/>
      <c r="EXA37" s="450"/>
      <c r="EXB37" s="450"/>
      <c r="EXC37" s="450"/>
      <c r="EXD37" s="450"/>
      <c r="EXE37" s="450"/>
      <c r="EXF37" s="450"/>
      <c r="EXG37" s="450"/>
      <c r="EXH37" s="450"/>
      <c r="EXI37" s="450"/>
      <c r="EXJ37" s="450"/>
      <c r="EXK37" s="450"/>
      <c r="EXL37" s="450"/>
      <c r="EXM37" s="450"/>
      <c r="EXN37" s="450"/>
      <c r="EXO37" s="450"/>
      <c r="EXP37" s="450"/>
      <c r="EXQ37" s="450"/>
      <c r="EXR37" s="450"/>
      <c r="EXS37" s="450"/>
      <c r="EXT37" s="450"/>
      <c r="EXU37" s="450"/>
      <c r="EXV37" s="450"/>
      <c r="EXW37" s="450"/>
      <c r="EXX37" s="450"/>
      <c r="EXY37" s="450"/>
      <c r="EXZ37" s="450"/>
      <c r="EYA37" s="450"/>
      <c r="EYB37" s="450"/>
      <c r="EYC37" s="450"/>
      <c r="EYD37" s="450"/>
      <c r="EYE37" s="450"/>
      <c r="EYF37" s="450"/>
      <c r="EYG37" s="450"/>
      <c r="EYH37" s="450"/>
      <c r="EYI37" s="450"/>
      <c r="EYJ37" s="450"/>
      <c r="EYK37" s="450"/>
      <c r="EYL37" s="450"/>
      <c r="EYM37" s="450"/>
      <c r="EYN37" s="450"/>
      <c r="EYO37" s="450"/>
      <c r="EYP37" s="450"/>
      <c r="EYQ37" s="450"/>
      <c r="EYR37" s="450"/>
      <c r="EYS37" s="450"/>
      <c r="EYT37" s="450"/>
      <c r="EYU37" s="450"/>
      <c r="EYV37" s="450"/>
      <c r="EYW37" s="450"/>
      <c r="EYX37" s="450"/>
      <c r="EYY37" s="450"/>
      <c r="EYZ37" s="450"/>
      <c r="EZA37" s="450"/>
      <c r="EZB37" s="450"/>
      <c r="EZC37" s="450"/>
      <c r="EZD37" s="450"/>
      <c r="EZE37" s="450"/>
      <c r="EZF37" s="450"/>
      <c r="EZG37" s="450"/>
      <c r="EZH37" s="450"/>
      <c r="EZI37" s="450"/>
      <c r="EZJ37" s="450"/>
      <c r="EZK37" s="450"/>
      <c r="EZL37" s="450"/>
      <c r="EZM37" s="450"/>
      <c r="EZN37" s="450"/>
      <c r="EZO37" s="450"/>
      <c r="EZP37" s="450"/>
      <c r="EZQ37" s="450"/>
      <c r="EZR37" s="450"/>
      <c r="EZS37" s="450"/>
      <c r="EZT37" s="450"/>
      <c r="EZU37" s="450"/>
      <c r="EZV37" s="450"/>
      <c r="EZW37" s="450"/>
      <c r="EZX37" s="450"/>
      <c r="EZY37" s="450"/>
      <c r="EZZ37" s="450"/>
      <c r="FAA37" s="450"/>
      <c r="FAB37" s="450"/>
      <c r="FAC37" s="450"/>
      <c r="FAD37" s="450"/>
      <c r="FAE37" s="450"/>
      <c r="FAF37" s="450"/>
      <c r="FAG37" s="450"/>
      <c r="FAH37" s="450"/>
      <c r="FAI37" s="450"/>
      <c r="FAJ37" s="450"/>
      <c r="FAK37" s="450"/>
      <c r="FAL37" s="450"/>
      <c r="FAM37" s="450"/>
      <c r="FAN37" s="450"/>
      <c r="FAO37" s="450"/>
      <c r="FAP37" s="450"/>
      <c r="FAQ37" s="450"/>
      <c r="FAR37" s="450"/>
      <c r="FAS37" s="450"/>
      <c r="FAT37" s="450"/>
      <c r="FAU37" s="450"/>
      <c r="FAV37" s="450"/>
      <c r="FAW37" s="450"/>
      <c r="FAX37" s="450"/>
      <c r="FAY37" s="450"/>
      <c r="FAZ37" s="450"/>
      <c r="FBA37" s="450"/>
      <c r="FBB37" s="450"/>
      <c r="FBC37" s="450"/>
      <c r="FBD37" s="450"/>
      <c r="FBE37" s="450"/>
      <c r="FBF37" s="450"/>
      <c r="FBG37" s="450"/>
      <c r="FBH37" s="450"/>
      <c r="FBI37" s="450"/>
      <c r="FBJ37" s="450"/>
      <c r="FBK37" s="450"/>
      <c r="FBL37" s="450"/>
      <c r="FBM37" s="450"/>
      <c r="FBN37" s="450"/>
      <c r="FBO37" s="450"/>
      <c r="FBP37" s="450"/>
      <c r="FBQ37" s="450"/>
      <c r="FBR37" s="450"/>
      <c r="FBS37" s="450"/>
      <c r="FBT37" s="450"/>
      <c r="FBU37" s="450"/>
      <c r="FBV37" s="450"/>
      <c r="FBW37" s="450"/>
      <c r="FBX37" s="450"/>
      <c r="FBY37" s="450"/>
      <c r="FBZ37" s="450"/>
      <c r="FCA37" s="450"/>
      <c r="FCB37" s="450"/>
      <c r="FCC37" s="450"/>
      <c r="FCD37" s="450"/>
      <c r="FCE37" s="450"/>
      <c r="FCF37" s="450"/>
      <c r="FCG37" s="450"/>
      <c r="FCH37" s="450"/>
      <c r="FCI37" s="450"/>
      <c r="FCJ37" s="450"/>
      <c r="FCK37" s="450"/>
      <c r="FCL37" s="450"/>
      <c r="FCM37" s="450"/>
      <c r="FCN37" s="450"/>
      <c r="FCO37" s="450"/>
      <c r="FCP37" s="450"/>
      <c r="FCQ37" s="450"/>
      <c r="FCR37" s="450"/>
      <c r="FCS37" s="450"/>
      <c r="FCT37" s="450"/>
      <c r="FCU37" s="450"/>
      <c r="FCV37" s="450"/>
      <c r="FCW37" s="450"/>
      <c r="FCX37" s="450"/>
      <c r="FCY37" s="450"/>
      <c r="FCZ37" s="450"/>
      <c r="FDA37" s="450"/>
      <c r="FDB37" s="450"/>
      <c r="FDC37" s="450"/>
      <c r="FDD37" s="450"/>
      <c r="FDE37" s="450"/>
      <c r="FDF37" s="450"/>
      <c r="FDG37" s="450"/>
      <c r="FDH37" s="450"/>
      <c r="FDI37" s="450"/>
      <c r="FDJ37" s="450"/>
      <c r="FDK37" s="450"/>
      <c r="FDL37" s="450"/>
      <c r="FDM37" s="450"/>
      <c r="FDN37" s="450"/>
      <c r="FDO37" s="450"/>
      <c r="FDP37" s="450"/>
      <c r="FDQ37" s="450"/>
      <c r="FDR37" s="450"/>
      <c r="FDS37" s="450"/>
      <c r="FDT37" s="450"/>
      <c r="FDU37" s="450"/>
      <c r="FDV37" s="450"/>
      <c r="FDW37" s="450"/>
      <c r="FDX37" s="450"/>
      <c r="FDY37" s="450"/>
      <c r="FDZ37" s="450"/>
      <c r="FEA37" s="450"/>
      <c r="FEB37" s="450"/>
      <c r="FEC37" s="450"/>
      <c r="FED37" s="450"/>
      <c r="FEE37" s="450"/>
      <c r="FEF37" s="450"/>
      <c r="FEG37" s="450"/>
      <c r="FEH37" s="450"/>
      <c r="FEI37" s="450"/>
      <c r="FEJ37" s="450"/>
      <c r="FEK37" s="450"/>
      <c r="FEL37" s="450"/>
      <c r="FEM37" s="450"/>
      <c r="FEN37" s="450"/>
      <c r="FEO37" s="450"/>
      <c r="FEP37" s="450"/>
      <c r="FEQ37" s="450"/>
      <c r="FER37" s="450"/>
      <c r="FES37" s="450"/>
      <c r="FET37" s="450"/>
      <c r="FEU37" s="450"/>
      <c r="FEV37" s="450"/>
      <c r="FEW37" s="450"/>
      <c r="FEX37" s="450"/>
      <c r="FEY37" s="450"/>
      <c r="FEZ37" s="450"/>
      <c r="FFA37" s="450"/>
      <c r="FFB37" s="450"/>
      <c r="FFC37" s="450"/>
      <c r="FFD37" s="450"/>
      <c r="FFE37" s="450"/>
      <c r="FFF37" s="450"/>
      <c r="FFG37" s="450"/>
      <c r="FFH37" s="450"/>
      <c r="FFI37" s="450"/>
      <c r="FFJ37" s="450"/>
      <c r="FFK37" s="450"/>
      <c r="FFL37" s="450"/>
      <c r="FFM37" s="450"/>
      <c r="FFN37" s="450"/>
      <c r="FFO37" s="450"/>
      <c r="FFP37" s="450"/>
      <c r="FFQ37" s="450"/>
      <c r="FFR37" s="450"/>
      <c r="FFS37" s="450"/>
      <c r="FFT37" s="450"/>
      <c r="FFU37" s="450"/>
      <c r="FFV37" s="450"/>
      <c r="FFW37" s="450"/>
      <c r="FFX37" s="450"/>
      <c r="FFY37" s="450"/>
      <c r="FFZ37" s="450"/>
      <c r="FGA37" s="450"/>
      <c r="FGB37" s="450"/>
      <c r="FGC37" s="450"/>
      <c r="FGD37" s="450"/>
      <c r="FGE37" s="450"/>
      <c r="FGF37" s="450"/>
      <c r="FGG37" s="450"/>
      <c r="FGH37" s="450"/>
      <c r="FGI37" s="450"/>
      <c r="FGJ37" s="450"/>
      <c r="FGK37" s="450"/>
      <c r="FGL37" s="450"/>
      <c r="FGM37" s="450"/>
      <c r="FGN37" s="450"/>
      <c r="FGO37" s="450"/>
      <c r="FGP37" s="450"/>
      <c r="FGQ37" s="450"/>
      <c r="FGR37" s="450"/>
      <c r="FGS37" s="450"/>
      <c r="FGT37" s="450"/>
      <c r="FGU37" s="450"/>
      <c r="FGV37" s="450"/>
      <c r="FGW37" s="450"/>
      <c r="FGX37" s="450"/>
      <c r="FGY37" s="450"/>
      <c r="FGZ37" s="450"/>
      <c r="FHA37" s="450"/>
      <c r="FHB37" s="450"/>
      <c r="FHC37" s="450"/>
      <c r="FHD37" s="450"/>
      <c r="FHE37" s="450"/>
      <c r="FHF37" s="450"/>
      <c r="FHG37" s="450"/>
      <c r="FHH37" s="450"/>
      <c r="FHI37" s="450"/>
      <c r="FHJ37" s="450"/>
      <c r="FHK37" s="450"/>
      <c r="FHL37" s="450"/>
      <c r="FHM37" s="450"/>
      <c r="FHN37" s="450"/>
      <c r="FHO37" s="450"/>
      <c r="FHP37" s="450"/>
      <c r="FHQ37" s="450"/>
      <c r="FHR37" s="450"/>
      <c r="FHS37" s="450"/>
      <c r="FHT37" s="450"/>
      <c r="FHU37" s="450"/>
      <c r="FHV37" s="450"/>
      <c r="FHW37" s="450"/>
      <c r="FHX37" s="450"/>
      <c r="FHY37" s="450"/>
      <c r="FHZ37" s="450"/>
      <c r="FIA37" s="450"/>
      <c r="FIB37" s="450"/>
      <c r="FIC37" s="450"/>
      <c r="FID37" s="450"/>
      <c r="FIE37" s="450"/>
      <c r="FIF37" s="450"/>
      <c r="FIG37" s="450"/>
      <c r="FIH37" s="450"/>
      <c r="FII37" s="450"/>
      <c r="FIJ37" s="450"/>
      <c r="FIK37" s="450"/>
      <c r="FIL37" s="450"/>
      <c r="FIM37" s="450"/>
      <c r="FIN37" s="450"/>
      <c r="FIO37" s="450"/>
      <c r="FIP37" s="450"/>
      <c r="FIQ37" s="450"/>
      <c r="FIR37" s="450"/>
      <c r="FIS37" s="450"/>
      <c r="FIT37" s="450"/>
      <c r="FIU37" s="450"/>
      <c r="FIV37" s="450"/>
      <c r="FIW37" s="450"/>
      <c r="FIX37" s="450"/>
      <c r="FIY37" s="450"/>
      <c r="FIZ37" s="450"/>
      <c r="FJA37" s="450"/>
      <c r="FJB37" s="450"/>
      <c r="FJC37" s="450"/>
      <c r="FJD37" s="450"/>
      <c r="FJE37" s="450"/>
      <c r="FJF37" s="450"/>
      <c r="FJG37" s="450"/>
      <c r="FJH37" s="450"/>
      <c r="FJI37" s="450"/>
      <c r="FJJ37" s="450"/>
      <c r="FJK37" s="450"/>
      <c r="FJL37" s="450"/>
      <c r="FJM37" s="450"/>
      <c r="FJN37" s="450"/>
      <c r="FJO37" s="450"/>
      <c r="FJP37" s="450"/>
      <c r="FJQ37" s="450"/>
      <c r="FJR37" s="450"/>
      <c r="FJS37" s="450"/>
      <c r="FJT37" s="450"/>
      <c r="FJU37" s="450"/>
      <c r="FJV37" s="450"/>
      <c r="FJW37" s="450"/>
      <c r="FJX37" s="450"/>
      <c r="FJY37" s="450"/>
      <c r="FJZ37" s="450"/>
      <c r="FKA37" s="450"/>
      <c r="FKB37" s="450"/>
      <c r="FKC37" s="450"/>
      <c r="FKD37" s="450"/>
      <c r="FKE37" s="450"/>
      <c r="FKF37" s="450"/>
      <c r="FKG37" s="450"/>
      <c r="FKH37" s="450"/>
      <c r="FKI37" s="450"/>
      <c r="FKJ37" s="450"/>
      <c r="FKK37" s="450"/>
      <c r="FKL37" s="450"/>
      <c r="FKM37" s="450"/>
      <c r="FKN37" s="450"/>
      <c r="FKO37" s="450"/>
      <c r="FKP37" s="450"/>
      <c r="FKQ37" s="450"/>
      <c r="FKR37" s="450"/>
      <c r="FKS37" s="450"/>
      <c r="FKT37" s="450"/>
      <c r="FKU37" s="450"/>
      <c r="FKV37" s="450"/>
      <c r="FKW37" s="450"/>
      <c r="FKX37" s="450"/>
      <c r="FKY37" s="450"/>
      <c r="FKZ37" s="450"/>
      <c r="FLA37" s="450"/>
      <c r="FLB37" s="450"/>
      <c r="FLC37" s="450"/>
      <c r="FLD37" s="450"/>
      <c r="FLE37" s="450"/>
      <c r="FLF37" s="450"/>
      <c r="FLG37" s="450"/>
      <c r="FLH37" s="450"/>
      <c r="FLI37" s="450"/>
      <c r="FLJ37" s="450"/>
      <c r="FLK37" s="450"/>
      <c r="FLL37" s="450"/>
      <c r="FLM37" s="450"/>
      <c r="FLN37" s="450"/>
      <c r="FLO37" s="450"/>
      <c r="FLP37" s="450"/>
      <c r="FLQ37" s="450"/>
      <c r="FLR37" s="450"/>
      <c r="FLS37" s="450"/>
      <c r="FLT37" s="450"/>
      <c r="FLU37" s="450"/>
      <c r="FLV37" s="450"/>
      <c r="FLW37" s="450"/>
      <c r="FLX37" s="450"/>
      <c r="FLY37" s="450"/>
      <c r="FLZ37" s="450"/>
      <c r="FMA37" s="450"/>
      <c r="FMB37" s="450"/>
      <c r="FMC37" s="450"/>
      <c r="FMD37" s="450"/>
      <c r="FME37" s="450"/>
      <c r="FMF37" s="450"/>
      <c r="FMG37" s="450"/>
      <c r="FMH37" s="450"/>
      <c r="FMI37" s="450"/>
      <c r="FMJ37" s="450"/>
      <c r="FMK37" s="450"/>
      <c r="FML37" s="450"/>
      <c r="FMM37" s="450"/>
      <c r="FMN37" s="450"/>
      <c r="FMO37" s="450"/>
      <c r="FMP37" s="450"/>
      <c r="FMQ37" s="450"/>
      <c r="FMR37" s="450"/>
      <c r="FMS37" s="450"/>
      <c r="FMT37" s="450"/>
      <c r="FMU37" s="450"/>
      <c r="FMV37" s="450"/>
      <c r="FMW37" s="450"/>
      <c r="FMX37" s="450"/>
      <c r="FMY37" s="450"/>
      <c r="FMZ37" s="450"/>
      <c r="FNA37" s="450"/>
      <c r="FNB37" s="450"/>
      <c r="FNC37" s="450"/>
      <c r="FND37" s="450"/>
      <c r="FNE37" s="450"/>
      <c r="FNF37" s="450"/>
      <c r="FNG37" s="450"/>
      <c r="FNH37" s="450"/>
      <c r="FNI37" s="450"/>
      <c r="FNJ37" s="450"/>
      <c r="FNK37" s="450"/>
      <c r="FNL37" s="450"/>
      <c r="FNM37" s="450"/>
      <c r="FNN37" s="450"/>
      <c r="FNO37" s="450"/>
      <c r="FNP37" s="450"/>
      <c r="FNQ37" s="450"/>
      <c r="FNR37" s="450"/>
      <c r="FNS37" s="450"/>
      <c r="FNT37" s="450"/>
      <c r="FNU37" s="450"/>
      <c r="FNV37" s="450"/>
      <c r="FNW37" s="450"/>
      <c r="FNX37" s="450"/>
      <c r="FNY37" s="450"/>
      <c r="FNZ37" s="450"/>
      <c r="FOA37" s="450"/>
      <c r="FOB37" s="450"/>
      <c r="FOC37" s="450"/>
      <c r="FOD37" s="450"/>
      <c r="FOE37" s="450"/>
      <c r="FOF37" s="450"/>
      <c r="FOG37" s="450"/>
      <c r="FOH37" s="450"/>
      <c r="FOI37" s="450"/>
      <c r="FOJ37" s="450"/>
      <c r="FOK37" s="450"/>
      <c r="FOL37" s="450"/>
      <c r="FOM37" s="450"/>
      <c r="FON37" s="450"/>
      <c r="FOO37" s="450"/>
      <c r="FOP37" s="450"/>
      <c r="FOQ37" s="450"/>
      <c r="FOR37" s="450"/>
      <c r="FOS37" s="450"/>
      <c r="FOT37" s="450"/>
      <c r="FOU37" s="450"/>
      <c r="FOV37" s="450"/>
      <c r="FOW37" s="450"/>
      <c r="FOX37" s="450"/>
      <c r="FOY37" s="450"/>
      <c r="FOZ37" s="450"/>
      <c r="FPA37" s="450"/>
      <c r="FPB37" s="450"/>
      <c r="FPC37" s="450"/>
      <c r="FPD37" s="450"/>
      <c r="FPE37" s="450"/>
      <c r="FPF37" s="450"/>
      <c r="FPG37" s="450"/>
      <c r="FPH37" s="450"/>
      <c r="FPI37" s="450"/>
      <c r="FPJ37" s="450"/>
      <c r="FPK37" s="450"/>
      <c r="FPL37" s="450"/>
      <c r="FPM37" s="450"/>
      <c r="FPN37" s="450"/>
      <c r="FPO37" s="450"/>
      <c r="FPP37" s="450"/>
      <c r="FPQ37" s="450"/>
      <c r="FPR37" s="450"/>
      <c r="FPS37" s="450"/>
      <c r="FPT37" s="450"/>
      <c r="FPU37" s="450"/>
      <c r="FPV37" s="450"/>
      <c r="FPW37" s="450"/>
      <c r="FPX37" s="450"/>
      <c r="FPY37" s="450"/>
      <c r="FPZ37" s="450"/>
      <c r="FQA37" s="450"/>
      <c r="FQB37" s="450"/>
      <c r="FQC37" s="450"/>
      <c r="FQD37" s="450"/>
      <c r="FQE37" s="450"/>
      <c r="FQF37" s="450"/>
      <c r="FQG37" s="450"/>
      <c r="FQH37" s="450"/>
      <c r="FQI37" s="450"/>
      <c r="FQJ37" s="450"/>
      <c r="FQK37" s="450"/>
      <c r="FQL37" s="450"/>
      <c r="FQM37" s="450"/>
      <c r="FQN37" s="450"/>
      <c r="FQO37" s="450"/>
      <c r="FQP37" s="450"/>
      <c r="FQQ37" s="450"/>
      <c r="FQR37" s="450"/>
      <c r="FQS37" s="450"/>
      <c r="FQT37" s="450"/>
      <c r="FQU37" s="450"/>
      <c r="FQV37" s="450"/>
      <c r="FQW37" s="450"/>
      <c r="FQX37" s="450"/>
      <c r="FQY37" s="450"/>
      <c r="FQZ37" s="450"/>
      <c r="FRA37" s="450"/>
      <c r="FRB37" s="450"/>
      <c r="FRC37" s="450"/>
      <c r="FRD37" s="450"/>
      <c r="FRE37" s="450"/>
      <c r="FRF37" s="450"/>
      <c r="FRG37" s="450"/>
      <c r="FRH37" s="450"/>
      <c r="FRI37" s="450"/>
      <c r="FRJ37" s="450"/>
      <c r="FRK37" s="450"/>
      <c r="FRL37" s="450"/>
      <c r="FRM37" s="450"/>
      <c r="FRN37" s="450"/>
      <c r="FRO37" s="450"/>
      <c r="FRP37" s="450"/>
      <c r="FRQ37" s="450"/>
      <c r="FRR37" s="450"/>
      <c r="FRS37" s="450"/>
      <c r="FRT37" s="450"/>
      <c r="FRU37" s="450"/>
      <c r="FRV37" s="450"/>
      <c r="FRW37" s="450"/>
      <c r="FRX37" s="450"/>
      <c r="FRY37" s="450"/>
      <c r="FRZ37" s="450"/>
      <c r="FSA37" s="450"/>
      <c r="FSB37" s="450"/>
      <c r="FSC37" s="450"/>
      <c r="FSD37" s="450"/>
      <c r="FSE37" s="450"/>
      <c r="FSF37" s="450"/>
      <c r="FSG37" s="450"/>
      <c r="FSH37" s="450"/>
      <c r="FSI37" s="450"/>
      <c r="FSJ37" s="450"/>
      <c r="FSK37" s="450"/>
      <c r="FSL37" s="450"/>
      <c r="FSM37" s="450"/>
      <c r="FSN37" s="450"/>
      <c r="FSO37" s="450"/>
      <c r="FSP37" s="450"/>
      <c r="FSQ37" s="450"/>
      <c r="FSR37" s="450"/>
      <c r="FSS37" s="450"/>
      <c r="FST37" s="450"/>
      <c r="FSU37" s="450"/>
      <c r="FSV37" s="450"/>
      <c r="FSW37" s="450"/>
      <c r="FSX37" s="450"/>
      <c r="FSY37" s="450"/>
      <c r="FSZ37" s="450"/>
      <c r="FTA37" s="450"/>
      <c r="FTB37" s="450"/>
      <c r="FTC37" s="450"/>
      <c r="FTD37" s="450"/>
      <c r="FTE37" s="450"/>
      <c r="FTF37" s="450"/>
      <c r="FTG37" s="450"/>
      <c r="FTH37" s="450"/>
      <c r="FTI37" s="450"/>
      <c r="FTJ37" s="450"/>
      <c r="FTK37" s="450"/>
      <c r="FTL37" s="450"/>
      <c r="FTM37" s="450"/>
      <c r="FTN37" s="450"/>
      <c r="FTO37" s="450"/>
      <c r="FTP37" s="450"/>
      <c r="FTQ37" s="450"/>
      <c r="FTR37" s="450"/>
      <c r="FTS37" s="450"/>
      <c r="FTT37" s="450"/>
      <c r="FTU37" s="450"/>
      <c r="FTV37" s="450"/>
      <c r="FTW37" s="450"/>
      <c r="FTX37" s="450"/>
      <c r="FTY37" s="450"/>
      <c r="FTZ37" s="450"/>
      <c r="FUA37" s="450"/>
      <c r="FUB37" s="450"/>
      <c r="FUC37" s="450"/>
      <c r="FUD37" s="450"/>
      <c r="FUE37" s="450"/>
      <c r="FUF37" s="450"/>
      <c r="FUG37" s="450"/>
      <c r="FUH37" s="450"/>
      <c r="FUI37" s="450"/>
      <c r="FUJ37" s="450"/>
      <c r="FUK37" s="450"/>
      <c r="FUL37" s="450"/>
      <c r="FUM37" s="450"/>
      <c r="FUN37" s="450"/>
      <c r="FUO37" s="450"/>
      <c r="FUP37" s="450"/>
      <c r="FUQ37" s="450"/>
      <c r="FUR37" s="450"/>
      <c r="FUS37" s="450"/>
      <c r="FUT37" s="450"/>
      <c r="FUU37" s="450"/>
      <c r="FUV37" s="450"/>
      <c r="FUW37" s="450"/>
      <c r="FUX37" s="450"/>
      <c r="FUY37" s="450"/>
      <c r="FUZ37" s="450"/>
      <c r="FVA37" s="450"/>
      <c r="FVB37" s="450"/>
      <c r="FVC37" s="450"/>
      <c r="FVD37" s="450"/>
      <c r="FVE37" s="450"/>
      <c r="FVF37" s="450"/>
      <c r="FVG37" s="450"/>
      <c r="FVH37" s="450"/>
      <c r="FVI37" s="450"/>
      <c r="FVJ37" s="450"/>
      <c r="FVK37" s="450"/>
      <c r="FVL37" s="450"/>
      <c r="FVM37" s="450"/>
      <c r="FVN37" s="450"/>
      <c r="FVO37" s="450"/>
      <c r="FVP37" s="450"/>
      <c r="FVQ37" s="450"/>
      <c r="FVR37" s="450"/>
      <c r="FVS37" s="450"/>
      <c r="FVT37" s="450"/>
      <c r="FVU37" s="450"/>
      <c r="FVV37" s="450"/>
      <c r="FVW37" s="450"/>
      <c r="FVX37" s="450"/>
      <c r="FVY37" s="450"/>
      <c r="FVZ37" s="450"/>
      <c r="FWA37" s="450"/>
      <c r="FWB37" s="450"/>
      <c r="FWC37" s="450"/>
      <c r="FWD37" s="450"/>
      <c r="FWE37" s="450"/>
      <c r="FWF37" s="450"/>
      <c r="FWG37" s="450"/>
      <c r="FWH37" s="450"/>
      <c r="FWI37" s="450"/>
      <c r="FWJ37" s="450"/>
      <c r="FWK37" s="450"/>
      <c r="FWL37" s="450"/>
      <c r="FWM37" s="450"/>
      <c r="FWN37" s="450"/>
      <c r="FWO37" s="450"/>
      <c r="FWP37" s="450"/>
      <c r="FWQ37" s="450"/>
      <c r="FWR37" s="450"/>
      <c r="FWS37" s="450"/>
      <c r="FWT37" s="450"/>
      <c r="FWU37" s="450"/>
      <c r="FWV37" s="450"/>
      <c r="FWW37" s="450"/>
      <c r="FWX37" s="450"/>
      <c r="FWY37" s="450"/>
      <c r="FWZ37" s="450"/>
      <c r="FXA37" s="450"/>
      <c r="FXB37" s="450"/>
      <c r="FXC37" s="450"/>
      <c r="FXD37" s="450"/>
      <c r="FXE37" s="450"/>
      <c r="FXF37" s="450"/>
      <c r="FXG37" s="450"/>
      <c r="FXH37" s="450"/>
      <c r="FXI37" s="450"/>
      <c r="FXJ37" s="450"/>
      <c r="FXK37" s="450"/>
      <c r="FXL37" s="450"/>
      <c r="FXM37" s="450"/>
      <c r="FXN37" s="450"/>
      <c r="FXO37" s="450"/>
      <c r="FXP37" s="450"/>
      <c r="FXQ37" s="450"/>
      <c r="FXR37" s="450"/>
      <c r="FXS37" s="450"/>
      <c r="FXT37" s="450"/>
      <c r="FXU37" s="450"/>
      <c r="FXV37" s="450"/>
      <c r="FXW37" s="450"/>
      <c r="FXX37" s="450"/>
      <c r="FXY37" s="450"/>
      <c r="FXZ37" s="450"/>
      <c r="FYA37" s="450"/>
      <c r="FYB37" s="450"/>
      <c r="FYC37" s="450"/>
      <c r="FYD37" s="450"/>
      <c r="FYE37" s="450"/>
      <c r="FYF37" s="450"/>
      <c r="FYG37" s="450"/>
      <c r="FYH37" s="450"/>
      <c r="FYI37" s="450"/>
      <c r="FYJ37" s="450"/>
      <c r="FYK37" s="450"/>
      <c r="FYL37" s="450"/>
      <c r="FYM37" s="450"/>
      <c r="FYN37" s="450"/>
      <c r="FYO37" s="450"/>
      <c r="FYP37" s="450"/>
      <c r="FYQ37" s="450"/>
      <c r="FYR37" s="450"/>
      <c r="FYS37" s="450"/>
      <c r="FYT37" s="450"/>
      <c r="FYU37" s="450"/>
      <c r="FYV37" s="450"/>
      <c r="FYW37" s="450"/>
      <c r="FYX37" s="450"/>
      <c r="FYY37" s="450"/>
      <c r="FYZ37" s="450"/>
      <c r="FZA37" s="450"/>
      <c r="FZB37" s="450"/>
      <c r="FZC37" s="450"/>
      <c r="FZD37" s="450"/>
      <c r="FZE37" s="450"/>
      <c r="FZF37" s="450"/>
      <c r="FZG37" s="450"/>
      <c r="FZH37" s="450"/>
      <c r="FZI37" s="450"/>
      <c r="FZJ37" s="450"/>
      <c r="FZK37" s="450"/>
      <c r="FZL37" s="450"/>
      <c r="FZM37" s="450"/>
      <c r="FZN37" s="450"/>
      <c r="FZO37" s="450"/>
      <c r="FZP37" s="450"/>
      <c r="FZQ37" s="450"/>
      <c r="FZR37" s="450"/>
      <c r="FZS37" s="450"/>
      <c r="FZT37" s="450"/>
      <c r="FZU37" s="450"/>
      <c r="FZV37" s="450"/>
      <c r="FZW37" s="450"/>
      <c r="FZX37" s="450"/>
      <c r="FZY37" s="450"/>
      <c r="FZZ37" s="450"/>
      <c r="GAA37" s="450"/>
      <c r="GAB37" s="450"/>
      <c r="GAC37" s="450"/>
      <c r="GAD37" s="450"/>
      <c r="GAE37" s="450"/>
      <c r="GAF37" s="450"/>
      <c r="GAG37" s="450"/>
      <c r="GAH37" s="450"/>
      <c r="GAI37" s="450"/>
      <c r="GAJ37" s="450"/>
      <c r="GAK37" s="450"/>
      <c r="GAL37" s="450"/>
      <c r="GAM37" s="450"/>
      <c r="GAN37" s="450"/>
      <c r="GAO37" s="450"/>
      <c r="GAP37" s="450"/>
      <c r="GAQ37" s="450"/>
      <c r="GAR37" s="450"/>
      <c r="GAS37" s="450"/>
      <c r="GAT37" s="450"/>
      <c r="GAU37" s="450"/>
      <c r="GAV37" s="450"/>
      <c r="GAW37" s="450"/>
      <c r="GAX37" s="450"/>
      <c r="GAY37" s="450"/>
      <c r="GAZ37" s="450"/>
      <c r="GBA37" s="450"/>
      <c r="GBB37" s="450"/>
      <c r="GBC37" s="450"/>
      <c r="GBD37" s="450"/>
      <c r="GBE37" s="450"/>
      <c r="GBF37" s="450"/>
      <c r="GBG37" s="450"/>
      <c r="GBH37" s="450"/>
      <c r="GBI37" s="450"/>
      <c r="GBJ37" s="450"/>
      <c r="GBK37" s="450"/>
      <c r="GBL37" s="450"/>
      <c r="GBM37" s="450"/>
      <c r="GBN37" s="450"/>
      <c r="GBO37" s="450"/>
      <c r="GBP37" s="450"/>
      <c r="GBQ37" s="450"/>
      <c r="GBR37" s="450"/>
      <c r="GBS37" s="450"/>
      <c r="GBT37" s="450"/>
      <c r="GBU37" s="450"/>
      <c r="GBV37" s="450"/>
      <c r="GBW37" s="450"/>
      <c r="GBX37" s="450"/>
      <c r="GBY37" s="450"/>
      <c r="GBZ37" s="450"/>
      <c r="GCA37" s="450"/>
      <c r="GCB37" s="450"/>
      <c r="GCC37" s="450"/>
      <c r="GCD37" s="450"/>
      <c r="GCE37" s="450"/>
      <c r="GCF37" s="450"/>
      <c r="GCG37" s="450"/>
      <c r="GCH37" s="450"/>
      <c r="GCI37" s="450"/>
      <c r="GCJ37" s="450"/>
      <c r="GCK37" s="450"/>
      <c r="GCL37" s="450"/>
      <c r="GCM37" s="450"/>
      <c r="GCN37" s="450"/>
      <c r="GCO37" s="450"/>
      <c r="GCP37" s="450"/>
      <c r="GCQ37" s="450"/>
      <c r="GCR37" s="450"/>
      <c r="GCS37" s="450"/>
      <c r="GCT37" s="450"/>
      <c r="GCU37" s="450"/>
      <c r="GCV37" s="450"/>
      <c r="GCW37" s="450"/>
      <c r="GCX37" s="450"/>
      <c r="GCY37" s="450"/>
      <c r="GCZ37" s="450"/>
      <c r="GDA37" s="450"/>
      <c r="GDB37" s="450"/>
      <c r="GDC37" s="450"/>
      <c r="GDD37" s="450"/>
      <c r="GDE37" s="450"/>
      <c r="GDF37" s="450"/>
      <c r="GDG37" s="450"/>
      <c r="GDH37" s="450"/>
      <c r="GDI37" s="450"/>
      <c r="GDJ37" s="450"/>
      <c r="GDK37" s="450"/>
      <c r="GDL37" s="450"/>
      <c r="GDM37" s="450"/>
      <c r="GDN37" s="450"/>
      <c r="GDO37" s="450"/>
      <c r="GDP37" s="450"/>
      <c r="GDQ37" s="450"/>
      <c r="GDR37" s="450"/>
      <c r="GDS37" s="450"/>
      <c r="GDT37" s="450"/>
      <c r="GDU37" s="450"/>
      <c r="GDV37" s="450"/>
      <c r="GDW37" s="450"/>
      <c r="GDX37" s="450"/>
      <c r="GDY37" s="450"/>
      <c r="GDZ37" s="450"/>
      <c r="GEA37" s="450"/>
      <c r="GEB37" s="450"/>
      <c r="GEC37" s="450"/>
      <c r="GED37" s="450"/>
      <c r="GEE37" s="450"/>
      <c r="GEF37" s="450"/>
      <c r="GEG37" s="450"/>
      <c r="GEH37" s="450"/>
      <c r="GEI37" s="450"/>
      <c r="GEJ37" s="450"/>
      <c r="GEK37" s="450"/>
      <c r="GEL37" s="450"/>
      <c r="GEM37" s="450"/>
      <c r="GEN37" s="450"/>
      <c r="GEO37" s="450"/>
      <c r="GEP37" s="450"/>
      <c r="GEQ37" s="450"/>
      <c r="GER37" s="450"/>
      <c r="GES37" s="450"/>
      <c r="GET37" s="450"/>
      <c r="GEU37" s="450"/>
      <c r="GEV37" s="450"/>
      <c r="GEW37" s="450"/>
      <c r="GEX37" s="450"/>
      <c r="GEY37" s="450"/>
      <c r="GEZ37" s="450"/>
      <c r="GFA37" s="450"/>
      <c r="GFB37" s="450"/>
      <c r="GFC37" s="450"/>
      <c r="GFD37" s="450"/>
      <c r="GFE37" s="450"/>
      <c r="GFF37" s="450"/>
      <c r="GFG37" s="450"/>
      <c r="GFH37" s="450"/>
      <c r="GFI37" s="450"/>
      <c r="GFJ37" s="450"/>
      <c r="GFK37" s="450"/>
      <c r="GFL37" s="450"/>
      <c r="GFM37" s="450"/>
      <c r="GFN37" s="450"/>
      <c r="GFO37" s="450"/>
      <c r="GFP37" s="450"/>
      <c r="GFQ37" s="450"/>
      <c r="GFR37" s="450"/>
      <c r="GFS37" s="450"/>
      <c r="GFT37" s="450"/>
      <c r="GFU37" s="450"/>
      <c r="GFV37" s="450"/>
      <c r="GFW37" s="450"/>
      <c r="GFX37" s="450"/>
      <c r="GFY37" s="450"/>
      <c r="GFZ37" s="450"/>
      <c r="GGA37" s="450"/>
      <c r="GGB37" s="450"/>
      <c r="GGC37" s="450"/>
      <c r="GGD37" s="450"/>
      <c r="GGE37" s="450"/>
      <c r="GGF37" s="450"/>
      <c r="GGG37" s="450"/>
      <c r="GGH37" s="450"/>
      <c r="GGI37" s="450"/>
      <c r="GGJ37" s="450"/>
      <c r="GGK37" s="450"/>
      <c r="GGL37" s="450"/>
      <c r="GGM37" s="450"/>
      <c r="GGN37" s="450"/>
      <c r="GGO37" s="450"/>
      <c r="GGP37" s="450"/>
      <c r="GGQ37" s="450"/>
      <c r="GGR37" s="450"/>
      <c r="GGS37" s="450"/>
      <c r="GGT37" s="450"/>
      <c r="GGU37" s="450"/>
      <c r="GGV37" s="450"/>
      <c r="GGW37" s="450"/>
      <c r="GGX37" s="450"/>
      <c r="GGY37" s="450"/>
      <c r="GGZ37" s="450"/>
      <c r="GHA37" s="450"/>
      <c r="GHB37" s="450"/>
      <c r="GHC37" s="450"/>
      <c r="GHD37" s="450"/>
      <c r="GHE37" s="450"/>
      <c r="GHF37" s="450"/>
      <c r="GHG37" s="450"/>
      <c r="GHH37" s="450"/>
      <c r="GHI37" s="450"/>
      <c r="GHJ37" s="450"/>
      <c r="GHK37" s="450"/>
      <c r="GHL37" s="450"/>
      <c r="GHM37" s="450"/>
      <c r="GHN37" s="450"/>
      <c r="GHO37" s="450"/>
      <c r="GHP37" s="450"/>
      <c r="GHQ37" s="450"/>
      <c r="GHR37" s="450"/>
      <c r="GHS37" s="450"/>
      <c r="GHT37" s="450"/>
      <c r="GHU37" s="450"/>
      <c r="GHV37" s="450"/>
      <c r="GHW37" s="450"/>
      <c r="GHX37" s="450"/>
      <c r="GHY37" s="450"/>
      <c r="GHZ37" s="450"/>
      <c r="GIA37" s="450"/>
      <c r="GIB37" s="450"/>
      <c r="GIC37" s="450"/>
      <c r="GID37" s="450"/>
      <c r="GIE37" s="450"/>
      <c r="GIF37" s="450"/>
      <c r="GIG37" s="450"/>
      <c r="GIH37" s="450"/>
      <c r="GII37" s="450"/>
      <c r="GIJ37" s="450"/>
      <c r="GIK37" s="450"/>
      <c r="GIL37" s="450"/>
      <c r="GIM37" s="450"/>
      <c r="GIN37" s="450"/>
      <c r="GIO37" s="450"/>
      <c r="GIP37" s="450"/>
      <c r="GIQ37" s="450"/>
      <c r="GIR37" s="450"/>
      <c r="GIS37" s="450"/>
      <c r="GIT37" s="450"/>
      <c r="GIU37" s="450"/>
      <c r="GIV37" s="450"/>
      <c r="GIW37" s="450"/>
      <c r="GIX37" s="450"/>
      <c r="GIY37" s="450"/>
      <c r="GIZ37" s="450"/>
      <c r="GJA37" s="450"/>
      <c r="GJB37" s="450"/>
      <c r="GJC37" s="450"/>
      <c r="GJD37" s="450"/>
      <c r="GJE37" s="450"/>
      <c r="GJF37" s="450"/>
      <c r="GJG37" s="450"/>
      <c r="GJH37" s="450"/>
      <c r="GJI37" s="450"/>
      <c r="GJJ37" s="450"/>
      <c r="GJK37" s="450"/>
      <c r="GJL37" s="450"/>
      <c r="GJM37" s="450"/>
      <c r="GJN37" s="450"/>
      <c r="GJO37" s="450"/>
      <c r="GJP37" s="450"/>
      <c r="GJQ37" s="450"/>
      <c r="GJR37" s="450"/>
      <c r="GJS37" s="450"/>
      <c r="GJT37" s="450"/>
      <c r="GJU37" s="450"/>
      <c r="GJV37" s="450"/>
      <c r="GJW37" s="450"/>
      <c r="GJX37" s="450"/>
      <c r="GJY37" s="450"/>
      <c r="GJZ37" s="450"/>
      <c r="GKA37" s="450"/>
      <c r="GKB37" s="450"/>
      <c r="GKC37" s="450"/>
      <c r="GKD37" s="450"/>
      <c r="GKE37" s="450"/>
      <c r="GKF37" s="450"/>
      <c r="GKG37" s="450"/>
      <c r="GKH37" s="450"/>
      <c r="GKI37" s="450"/>
      <c r="GKJ37" s="450"/>
      <c r="GKK37" s="450"/>
      <c r="GKL37" s="450"/>
      <c r="GKM37" s="450"/>
      <c r="GKN37" s="450"/>
      <c r="GKO37" s="450"/>
      <c r="GKP37" s="450"/>
      <c r="GKQ37" s="450"/>
      <c r="GKR37" s="450"/>
      <c r="GKS37" s="450"/>
      <c r="GKT37" s="450"/>
      <c r="GKU37" s="450"/>
      <c r="GKV37" s="450"/>
      <c r="GKW37" s="450"/>
      <c r="GKX37" s="450"/>
      <c r="GKY37" s="450"/>
      <c r="GKZ37" s="450"/>
      <c r="GLA37" s="450"/>
      <c r="GLB37" s="450"/>
      <c r="GLC37" s="450"/>
      <c r="GLD37" s="450"/>
      <c r="GLE37" s="450"/>
      <c r="GLF37" s="450"/>
      <c r="GLG37" s="450"/>
      <c r="GLH37" s="450"/>
      <c r="GLI37" s="450"/>
      <c r="GLJ37" s="450"/>
      <c r="GLK37" s="450"/>
      <c r="GLL37" s="450"/>
      <c r="GLM37" s="450"/>
      <c r="GLN37" s="450"/>
      <c r="GLO37" s="450"/>
      <c r="GLP37" s="450"/>
      <c r="GLQ37" s="450"/>
      <c r="GLR37" s="450"/>
      <c r="GLS37" s="450"/>
      <c r="GLT37" s="450"/>
      <c r="GLU37" s="450"/>
      <c r="GLV37" s="450"/>
      <c r="GLW37" s="450"/>
      <c r="GLX37" s="450"/>
      <c r="GLY37" s="450"/>
      <c r="GLZ37" s="450"/>
      <c r="GMA37" s="450"/>
      <c r="GMB37" s="450"/>
      <c r="GMC37" s="450"/>
      <c r="GMD37" s="450"/>
      <c r="GME37" s="450"/>
      <c r="GMF37" s="450"/>
      <c r="GMG37" s="450"/>
      <c r="GMH37" s="450"/>
      <c r="GMI37" s="450"/>
      <c r="GMJ37" s="450"/>
      <c r="GMK37" s="450"/>
      <c r="GML37" s="450"/>
      <c r="GMM37" s="450"/>
      <c r="GMN37" s="450"/>
      <c r="GMO37" s="450"/>
      <c r="GMP37" s="450"/>
      <c r="GMQ37" s="450"/>
      <c r="GMR37" s="450"/>
      <c r="GMS37" s="450"/>
      <c r="GMT37" s="450"/>
      <c r="GMU37" s="450"/>
      <c r="GMV37" s="450"/>
      <c r="GMW37" s="450"/>
      <c r="GMX37" s="450"/>
      <c r="GMY37" s="450"/>
      <c r="GMZ37" s="450"/>
      <c r="GNA37" s="450"/>
      <c r="GNB37" s="450"/>
      <c r="GNC37" s="450"/>
      <c r="GND37" s="450"/>
      <c r="GNE37" s="450"/>
      <c r="GNF37" s="450"/>
      <c r="GNG37" s="450"/>
      <c r="GNH37" s="450"/>
      <c r="GNI37" s="450"/>
      <c r="GNJ37" s="450"/>
      <c r="GNK37" s="450"/>
      <c r="GNL37" s="450"/>
      <c r="GNM37" s="450"/>
      <c r="GNN37" s="450"/>
      <c r="GNO37" s="450"/>
      <c r="GNP37" s="450"/>
      <c r="GNQ37" s="450"/>
      <c r="GNR37" s="450"/>
      <c r="GNS37" s="450"/>
      <c r="GNT37" s="450"/>
      <c r="GNU37" s="450"/>
      <c r="GNV37" s="450"/>
      <c r="GNW37" s="450"/>
      <c r="GNX37" s="450"/>
      <c r="GNY37" s="450"/>
      <c r="GNZ37" s="450"/>
      <c r="GOA37" s="450"/>
      <c r="GOB37" s="450"/>
      <c r="GOC37" s="450"/>
      <c r="GOD37" s="450"/>
      <c r="GOE37" s="450"/>
      <c r="GOF37" s="450"/>
      <c r="GOG37" s="450"/>
      <c r="GOH37" s="450"/>
      <c r="GOI37" s="450"/>
      <c r="GOJ37" s="450"/>
      <c r="GOK37" s="450"/>
      <c r="GOL37" s="450"/>
      <c r="GOM37" s="450"/>
      <c r="GON37" s="450"/>
      <c r="GOO37" s="450"/>
      <c r="GOP37" s="450"/>
      <c r="GOQ37" s="450"/>
      <c r="GOR37" s="450"/>
      <c r="GOS37" s="450"/>
      <c r="GOT37" s="450"/>
      <c r="GOU37" s="450"/>
      <c r="GOV37" s="450"/>
      <c r="GOW37" s="450"/>
      <c r="GOX37" s="450"/>
      <c r="GOY37" s="450"/>
      <c r="GOZ37" s="450"/>
      <c r="GPA37" s="450"/>
      <c r="GPB37" s="450"/>
      <c r="GPC37" s="450"/>
      <c r="GPD37" s="450"/>
      <c r="GPE37" s="450"/>
      <c r="GPF37" s="450"/>
      <c r="GPG37" s="450"/>
      <c r="GPH37" s="450"/>
      <c r="GPI37" s="450"/>
      <c r="GPJ37" s="450"/>
      <c r="GPK37" s="450"/>
      <c r="GPL37" s="450"/>
      <c r="GPM37" s="450"/>
      <c r="GPN37" s="450"/>
      <c r="GPO37" s="450"/>
      <c r="GPP37" s="450"/>
      <c r="GPQ37" s="450"/>
      <c r="GPR37" s="450"/>
      <c r="GPS37" s="450"/>
      <c r="GPT37" s="450"/>
      <c r="GPU37" s="450"/>
      <c r="GPV37" s="450"/>
      <c r="GPW37" s="450"/>
      <c r="GPX37" s="450"/>
      <c r="GPY37" s="450"/>
      <c r="GPZ37" s="450"/>
      <c r="GQA37" s="450"/>
      <c r="GQB37" s="450"/>
      <c r="GQC37" s="450"/>
      <c r="GQD37" s="450"/>
      <c r="GQE37" s="450"/>
      <c r="GQF37" s="450"/>
      <c r="GQG37" s="450"/>
      <c r="GQH37" s="450"/>
      <c r="GQI37" s="450"/>
      <c r="GQJ37" s="450"/>
      <c r="GQK37" s="450"/>
      <c r="GQL37" s="450"/>
      <c r="GQM37" s="450"/>
      <c r="GQN37" s="450"/>
      <c r="GQO37" s="450"/>
      <c r="GQP37" s="450"/>
      <c r="GQQ37" s="450"/>
      <c r="GQR37" s="450"/>
      <c r="GQS37" s="450"/>
      <c r="GQT37" s="450"/>
      <c r="GQU37" s="450"/>
      <c r="GQV37" s="450"/>
      <c r="GQW37" s="450"/>
      <c r="GQX37" s="450"/>
      <c r="GQY37" s="450"/>
      <c r="GQZ37" s="450"/>
      <c r="GRA37" s="450"/>
      <c r="GRB37" s="450"/>
      <c r="GRC37" s="450"/>
      <c r="GRD37" s="450"/>
      <c r="GRE37" s="450"/>
      <c r="GRF37" s="450"/>
      <c r="GRG37" s="450"/>
      <c r="GRH37" s="450"/>
      <c r="GRI37" s="450"/>
      <c r="GRJ37" s="450"/>
      <c r="GRK37" s="450"/>
      <c r="GRL37" s="450"/>
      <c r="GRM37" s="450"/>
      <c r="GRN37" s="450"/>
      <c r="GRO37" s="450"/>
      <c r="GRP37" s="450"/>
      <c r="GRQ37" s="450"/>
      <c r="GRR37" s="450"/>
      <c r="GRS37" s="450"/>
      <c r="GRT37" s="450"/>
      <c r="GRU37" s="450"/>
      <c r="GRV37" s="450"/>
      <c r="GRW37" s="450"/>
      <c r="GRX37" s="450"/>
      <c r="GRY37" s="450"/>
      <c r="GRZ37" s="450"/>
      <c r="GSA37" s="450"/>
      <c r="GSB37" s="450"/>
      <c r="GSC37" s="450"/>
      <c r="GSD37" s="450"/>
      <c r="GSE37" s="450"/>
      <c r="GSF37" s="450"/>
      <c r="GSG37" s="450"/>
      <c r="GSH37" s="450"/>
      <c r="GSI37" s="450"/>
      <c r="GSJ37" s="450"/>
      <c r="GSK37" s="450"/>
      <c r="GSL37" s="450"/>
      <c r="GSM37" s="450"/>
      <c r="GSN37" s="450"/>
      <c r="GSO37" s="450"/>
      <c r="GSP37" s="450"/>
      <c r="GSQ37" s="450"/>
      <c r="GSR37" s="450"/>
      <c r="GSS37" s="450"/>
      <c r="GST37" s="450"/>
      <c r="GSU37" s="450"/>
      <c r="GSV37" s="450"/>
      <c r="GSW37" s="450"/>
      <c r="GSX37" s="450"/>
      <c r="GSY37" s="450"/>
      <c r="GSZ37" s="450"/>
      <c r="GTA37" s="450"/>
      <c r="GTB37" s="450"/>
      <c r="GTC37" s="450"/>
      <c r="GTD37" s="450"/>
      <c r="GTE37" s="450"/>
      <c r="GTF37" s="450"/>
      <c r="GTG37" s="450"/>
      <c r="GTH37" s="450"/>
      <c r="GTI37" s="450"/>
      <c r="GTJ37" s="450"/>
      <c r="GTK37" s="450"/>
      <c r="GTL37" s="450"/>
      <c r="GTM37" s="450"/>
      <c r="GTN37" s="450"/>
      <c r="GTO37" s="450"/>
      <c r="GTP37" s="450"/>
      <c r="GTQ37" s="450"/>
      <c r="GTR37" s="450"/>
      <c r="GTS37" s="450"/>
      <c r="GTT37" s="450"/>
      <c r="GTU37" s="450"/>
      <c r="GTV37" s="450"/>
      <c r="GTW37" s="450"/>
      <c r="GTX37" s="450"/>
      <c r="GTY37" s="450"/>
      <c r="GTZ37" s="450"/>
      <c r="GUA37" s="450"/>
      <c r="GUB37" s="450"/>
      <c r="GUC37" s="450"/>
      <c r="GUD37" s="450"/>
      <c r="GUE37" s="450"/>
      <c r="GUF37" s="450"/>
      <c r="GUG37" s="450"/>
      <c r="GUH37" s="450"/>
      <c r="GUI37" s="450"/>
      <c r="GUJ37" s="450"/>
      <c r="GUK37" s="450"/>
      <c r="GUL37" s="450"/>
      <c r="GUM37" s="450"/>
      <c r="GUN37" s="450"/>
      <c r="GUO37" s="450"/>
      <c r="GUP37" s="450"/>
      <c r="GUQ37" s="450"/>
      <c r="GUR37" s="450"/>
      <c r="GUS37" s="450"/>
      <c r="GUT37" s="450"/>
      <c r="GUU37" s="450"/>
      <c r="GUV37" s="450"/>
      <c r="GUW37" s="450"/>
      <c r="GUX37" s="450"/>
      <c r="GUY37" s="450"/>
      <c r="GUZ37" s="450"/>
      <c r="GVA37" s="450"/>
      <c r="GVB37" s="450"/>
      <c r="GVC37" s="450"/>
      <c r="GVD37" s="450"/>
      <c r="GVE37" s="450"/>
      <c r="GVF37" s="450"/>
      <c r="GVG37" s="450"/>
      <c r="GVH37" s="450"/>
      <c r="GVI37" s="450"/>
      <c r="GVJ37" s="450"/>
      <c r="GVK37" s="450"/>
      <c r="GVL37" s="450"/>
      <c r="GVM37" s="450"/>
      <c r="GVN37" s="450"/>
      <c r="GVO37" s="450"/>
      <c r="GVP37" s="450"/>
      <c r="GVQ37" s="450"/>
      <c r="GVR37" s="450"/>
      <c r="GVS37" s="450"/>
      <c r="GVT37" s="450"/>
      <c r="GVU37" s="450"/>
      <c r="GVV37" s="450"/>
      <c r="GVW37" s="450"/>
      <c r="GVX37" s="450"/>
      <c r="GVY37" s="450"/>
      <c r="GVZ37" s="450"/>
      <c r="GWA37" s="450"/>
      <c r="GWB37" s="450"/>
      <c r="GWC37" s="450"/>
      <c r="GWD37" s="450"/>
      <c r="GWE37" s="450"/>
      <c r="GWF37" s="450"/>
      <c r="GWG37" s="450"/>
      <c r="GWH37" s="450"/>
      <c r="GWI37" s="450"/>
      <c r="GWJ37" s="450"/>
      <c r="GWK37" s="450"/>
      <c r="GWL37" s="450"/>
      <c r="GWM37" s="450"/>
      <c r="GWN37" s="450"/>
      <c r="GWO37" s="450"/>
      <c r="GWP37" s="450"/>
      <c r="GWQ37" s="450"/>
      <c r="GWR37" s="450"/>
      <c r="GWS37" s="450"/>
      <c r="GWT37" s="450"/>
      <c r="GWU37" s="450"/>
      <c r="GWV37" s="450"/>
      <c r="GWW37" s="450"/>
      <c r="GWX37" s="450"/>
      <c r="GWY37" s="450"/>
      <c r="GWZ37" s="450"/>
      <c r="GXA37" s="450"/>
      <c r="GXB37" s="450"/>
      <c r="GXC37" s="450"/>
      <c r="GXD37" s="450"/>
      <c r="GXE37" s="450"/>
      <c r="GXF37" s="450"/>
      <c r="GXG37" s="450"/>
      <c r="GXH37" s="450"/>
      <c r="GXI37" s="450"/>
      <c r="GXJ37" s="450"/>
      <c r="GXK37" s="450"/>
      <c r="GXL37" s="450"/>
      <c r="GXM37" s="450"/>
      <c r="GXN37" s="450"/>
      <c r="GXO37" s="450"/>
      <c r="GXP37" s="450"/>
      <c r="GXQ37" s="450"/>
      <c r="GXR37" s="450"/>
      <c r="GXS37" s="450"/>
      <c r="GXT37" s="450"/>
      <c r="GXU37" s="450"/>
      <c r="GXV37" s="450"/>
      <c r="GXW37" s="450"/>
      <c r="GXX37" s="450"/>
      <c r="GXY37" s="450"/>
      <c r="GXZ37" s="450"/>
      <c r="GYA37" s="450"/>
      <c r="GYB37" s="450"/>
      <c r="GYC37" s="450"/>
      <c r="GYD37" s="450"/>
      <c r="GYE37" s="450"/>
      <c r="GYF37" s="450"/>
      <c r="GYG37" s="450"/>
      <c r="GYH37" s="450"/>
      <c r="GYI37" s="450"/>
      <c r="GYJ37" s="450"/>
      <c r="GYK37" s="450"/>
      <c r="GYL37" s="450"/>
      <c r="GYM37" s="450"/>
      <c r="GYN37" s="450"/>
      <c r="GYO37" s="450"/>
      <c r="GYP37" s="450"/>
      <c r="GYQ37" s="450"/>
      <c r="GYR37" s="450"/>
      <c r="GYS37" s="450"/>
      <c r="GYT37" s="450"/>
      <c r="GYU37" s="450"/>
      <c r="GYV37" s="450"/>
      <c r="GYW37" s="450"/>
      <c r="GYX37" s="450"/>
      <c r="GYY37" s="450"/>
      <c r="GYZ37" s="450"/>
      <c r="GZA37" s="450"/>
      <c r="GZB37" s="450"/>
      <c r="GZC37" s="450"/>
      <c r="GZD37" s="450"/>
      <c r="GZE37" s="450"/>
      <c r="GZF37" s="450"/>
      <c r="GZG37" s="450"/>
      <c r="GZH37" s="450"/>
      <c r="GZI37" s="450"/>
      <c r="GZJ37" s="450"/>
      <c r="GZK37" s="450"/>
      <c r="GZL37" s="450"/>
      <c r="GZM37" s="450"/>
      <c r="GZN37" s="450"/>
      <c r="GZO37" s="450"/>
      <c r="GZP37" s="450"/>
      <c r="GZQ37" s="450"/>
      <c r="GZR37" s="450"/>
      <c r="GZS37" s="450"/>
      <c r="GZT37" s="450"/>
      <c r="GZU37" s="450"/>
      <c r="GZV37" s="450"/>
      <c r="GZW37" s="450"/>
      <c r="GZX37" s="450"/>
      <c r="GZY37" s="450"/>
      <c r="GZZ37" s="450"/>
      <c r="HAA37" s="450"/>
      <c r="HAB37" s="450"/>
      <c r="HAC37" s="450"/>
      <c r="HAD37" s="450"/>
      <c r="HAE37" s="450"/>
      <c r="HAF37" s="450"/>
      <c r="HAG37" s="450"/>
      <c r="HAH37" s="450"/>
      <c r="HAI37" s="450"/>
      <c r="HAJ37" s="450"/>
      <c r="HAK37" s="450"/>
      <c r="HAL37" s="450"/>
      <c r="HAM37" s="450"/>
      <c r="HAN37" s="450"/>
      <c r="HAO37" s="450"/>
      <c r="HAP37" s="450"/>
      <c r="HAQ37" s="450"/>
      <c r="HAR37" s="450"/>
      <c r="HAS37" s="450"/>
      <c r="HAT37" s="450"/>
      <c r="HAU37" s="450"/>
      <c r="HAV37" s="450"/>
      <c r="HAW37" s="450"/>
      <c r="HAX37" s="450"/>
      <c r="HAY37" s="450"/>
      <c r="HAZ37" s="450"/>
      <c r="HBA37" s="450"/>
      <c r="HBB37" s="450"/>
      <c r="HBC37" s="450"/>
      <c r="HBD37" s="450"/>
      <c r="HBE37" s="450"/>
      <c r="HBF37" s="450"/>
      <c r="HBG37" s="450"/>
      <c r="HBH37" s="450"/>
      <c r="HBI37" s="450"/>
      <c r="HBJ37" s="450"/>
      <c r="HBK37" s="450"/>
      <c r="HBL37" s="450"/>
      <c r="HBM37" s="450"/>
      <c r="HBN37" s="450"/>
      <c r="HBO37" s="450"/>
      <c r="HBP37" s="450"/>
      <c r="HBQ37" s="450"/>
      <c r="HBR37" s="450"/>
      <c r="HBS37" s="450"/>
      <c r="HBT37" s="450"/>
      <c r="HBU37" s="450"/>
      <c r="HBV37" s="450"/>
      <c r="HBW37" s="450"/>
      <c r="HBX37" s="450"/>
      <c r="HBY37" s="450"/>
      <c r="HBZ37" s="450"/>
      <c r="HCA37" s="450"/>
      <c r="HCB37" s="450"/>
      <c r="HCC37" s="450"/>
      <c r="HCD37" s="450"/>
      <c r="HCE37" s="450"/>
      <c r="HCF37" s="450"/>
      <c r="HCG37" s="450"/>
      <c r="HCH37" s="450"/>
      <c r="HCI37" s="450"/>
      <c r="HCJ37" s="450"/>
      <c r="HCK37" s="450"/>
      <c r="HCL37" s="450"/>
      <c r="HCM37" s="450"/>
      <c r="HCN37" s="450"/>
      <c r="HCO37" s="450"/>
      <c r="HCP37" s="450"/>
      <c r="HCQ37" s="450"/>
      <c r="HCR37" s="450"/>
      <c r="HCS37" s="450"/>
      <c r="HCT37" s="450"/>
      <c r="HCU37" s="450"/>
      <c r="HCV37" s="450"/>
      <c r="HCW37" s="450"/>
      <c r="HCX37" s="450"/>
      <c r="HCY37" s="450"/>
      <c r="HCZ37" s="450"/>
      <c r="HDA37" s="450"/>
      <c r="HDB37" s="450"/>
      <c r="HDC37" s="450"/>
      <c r="HDD37" s="450"/>
      <c r="HDE37" s="450"/>
      <c r="HDF37" s="450"/>
      <c r="HDG37" s="450"/>
      <c r="HDH37" s="450"/>
      <c r="HDI37" s="450"/>
      <c r="HDJ37" s="450"/>
      <c r="HDK37" s="450"/>
      <c r="HDL37" s="450"/>
      <c r="HDM37" s="450"/>
      <c r="HDN37" s="450"/>
      <c r="HDO37" s="450"/>
      <c r="HDP37" s="450"/>
      <c r="HDQ37" s="450"/>
      <c r="HDR37" s="450"/>
      <c r="HDS37" s="450"/>
      <c r="HDT37" s="450"/>
      <c r="HDU37" s="450"/>
      <c r="HDV37" s="450"/>
      <c r="HDW37" s="450"/>
      <c r="HDX37" s="450"/>
      <c r="HDY37" s="450"/>
      <c r="HDZ37" s="450"/>
      <c r="HEA37" s="450"/>
      <c r="HEB37" s="450"/>
      <c r="HEC37" s="450"/>
      <c r="HED37" s="450"/>
      <c r="HEE37" s="450"/>
      <c r="HEF37" s="450"/>
      <c r="HEG37" s="450"/>
      <c r="HEH37" s="450"/>
      <c r="HEI37" s="450"/>
      <c r="HEJ37" s="450"/>
      <c r="HEK37" s="450"/>
      <c r="HEL37" s="450"/>
      <c r="HEM37" s="450"/>
      <c r="HEN37" s="450"/>
      <c r="HEO37" s="450"/>
      <c r="HEP37" s="450"/>
      <c r="HEQ37" s="450"/>
      <c r="HER37" s="450"/>
      <c r="HES37" s="450"/>
      <c r="HET37" s="450"/>
      <c r="HEU37" s="450"/>
      <c r="HEV37" s="450"/>
      <c r="HEW37" s="450"/>
      <c r="HEX37" s="450"/>
      <c r="HEY37" s="450"/>
      <c r="HEZ37" s="450"/>
      <c r="HFA37" s="450"/>
      <c r="HFB37" s="450"/>
      <c r="HFC37" s="450"/>
      <c r="HFD37" s="450"/>
      <c r="HFE37" s="450"/>
      <c r="HFF37" s="450"/>
      <c r="HFG37" s="450"/>
      <c r="HFH37" s="450"/>
      <c r="HFI37" s="450"/>
      <c r="HFJ37" s="450"/>
      <c r="HFK37" s="450"/>
      <c r="HFL37" s="450"/>
      <c r="HFM37" s="450"/>
      <c r="HFN37" s="450"/>
      <c r="HFO37" s="450"/>
      <c r="HFP37" s="450"/>
      <c r="HFQ37" s="450"/>
      <c r="HFR37" s="450"/>
      <c r="HFS37" s="450"/>
      <c r="HFT37" s="450"/>
      <c r="HFU37" s="450"/>
      <c r="HFV37" s="450"/>
      <c r="HFW37" s="450"/>
      <c r="HFX37" s="450"/>
      <c r="HFY37" s="450"/>
      <c r="HFZ37" s="450"/>
      <c r="HGA37" s="450"/>
      <c r="HGB37" s="450"/>
      <c r="HGC37" s="450"/>
      <c r="HGD37" s="450"/>
      <c r="HGE37" s="450"/>
      <c r="HGF37" s="450"/>
      <c r="HGG37" s="450"/>
      <c r="HGH37" s="450"/>
      <c r="HGI37" s="450"/>
      <c r="HGJ37" s="450"/>
      <c r="HGK37" s="450"/>
      <c r="HGL37" s="450"/>
      <c r="HGM37" s="450"/>
      <c r="HGN37" s="450"/>
      <c r="HGO37" s="450"/>
      <c r="HGP37" s="450"/>
      <c r="HGQ37" s="450"/>
      <c r="HGR37" s="450"/>
      <c r="HGS37" s="450"/>
      <c r="HGT37" s="450"/>
      <c r="HGU37" s="450"/>
      <c r="HGV37" s="450"/>
      <c r="HGW37" s="450"/>
      <c r="HGX37" s="450"/>
      <c r="HGY37" s="450"/>
      <c r="HGZ37" s="450"/>
      <c r="HHA37" s="450"/>
      <c r="HHB37" s="450"/>
      <c r="HHC37" s="450"/>
      <c r="HHD37" s="450"/>
      <c r="HHE37" s="450"/>
      <c r="HHF37" s="450"/>
      <c r="HHG37" s="450"/>
      <c r="HHH37" s="450"/>
      <c r="HHI37" s="450"/>
      <c r="HHJ37" s="450"/>
      <c r="HHK37" s="450"/>
      <c r="HHL37" s="450"/>
      <c r="HHM37" s="450"/>
      <c r="HHN37" s="450"/>
      <c r="HHO37" s="450"/>
      <c r="HHP37" s="450"/>
      <c r="HHQ37" s="450"/>
      <c r="HHR37" s="450"/>
      <c r="HHS37" s="450"/>
      <c r="HHT37" s="450"/>
      <c r="HHU37" s="450"/>
      <c r="HHV37" s="450"/>
      <c r="HHW37" s="450"/>
      <c r="HHX37" s="450"/>
      <c r="HHY37" s="450"/>
      <c r="HHZ37" s="450"/>
      <c r="HIA37" s="450"/>
      <c r="HIB37" s="450"/>
      <c r="HIC37" s="450"/>
      <c r="HID37" s="450"/>
      <c r="HIE37" s="450"/>
      <c r="HIF37" s="450"/>
      <c r="HIG37" s="450"/>
      <c r="HIH37" s="450"/>
      <c r="HII37" s="450"/>
      <c r="HIJ37" s="450"/>
      <c r="HIK37" s="450"/>
      <c r="HIL37" s="450"/>
      <c r="HIM37" s="450"/>
      <c r="HIN37" s="450"/>
      <c r="HIO37" s="450"/>
      <c r="HIP37" s="450"/>
      <c r="HIQ37" s="450"/>
      <c r="HIR37" s="450"/>
      <c r="HIS37" s="450"/>
      <c r="HIT37" s="450"/>
      <c r="HIU37" s="450"/>
      <c r="HIV37" s="450"/>
      <c r="HIW37" s="450"/>
      <c r="HIX37" s="450"/>
      <c r="HIY37" s="450"/>
      <c r="HIZ37" s="450"/>
      <c r="HJA37" s="450"/>
      <c r="HJB37" s="450"/>
      <c r="HJC37" s="450"/>
      <c r="HJD37" s="450"/>
      <c r="HJE37" s="450"/>
      <c r="HJF37" s="450"/>
      <c r="HJG37" s="450"/>
      <c r="HJH37" s="450"/>
      <c r="HJI37" s="450"/>
      <c r="HJJ37" s="450"/>
      <c r="HJK37" s="450"/>
      <c r="HJL37" s="450"/>
      <c r="HJM37" s="450"/>
      <c r="HJN37" s="450"/>
      <c r="HJO37" s="450"/>
      <c r="HJP37" s="450"/>
      <c r="HJQ37" s="450"/>
      <c r="HJR37" s="450"/>
      <c r="HJS37" s="450"/>
      <c r="HJT37" s="450"/>
      <c r="HJU37" s="450"/>
      <c r="HJV37" s="450"/>
      <c r="HJW37" s="450"/>
      <c r="HJX37" s="450"/>
      <c r="HJY37" s="450"/>
      <c r="HJZ37" s="450"/>
      <c r="HKA37" s="450"/>
      <c r="HKB37" s="450"/>
      <c r="HKC37" s="450"/>
      <c r="HKD37" s="450"/>
      <c r="HKE37" s="450"/>
      <c r="HKF37" s="450"/>
      <c r="HKG37" s="450"/>
      <c r="HKH37" s="450"/>
      <c r="HKI37" s="450"/>
      <c r="HKJ37" s="450"/>
      <c r="HKK37" s="450"/>
      <c r="HKL37" s="450"/>
      <c r="HKM37" s="450"/>
      <c r="HKN37" s="450"/>
      <c r="HKO37" s="450"/>
      <c r="HKP37" s="450"/>
      <c r="HKQ37" s="450"/>
      <c r="HKR37" s="450"/>
      <c r="HKS37" s="450"/>
      <c r="HKT37" s="450"/>
      <c r="HKU37" s="450"/>
      <c r="HKV37" s="450"/>
      <c r="HKW37" s="450"/>
      <c r="HKX37" s="450"/>
      <c r="HKY37" s="450"/>
      <c r="HKZ37" s="450"/>
      <c r="HLA37" s="450"/>
      <c r="HLB37" s="450"/>
      <c r="HLC37" s="450"/>
      <c r="HLD37" s="450"/>
      <c r="HLE37" s="450"/>
      <c r="HLF37" s="450"/>
      <c r="HLG37" s="450"/>
      <c r="HLH37" s="450"/>
      <c r="HLI37" s="450"/>
      <c r="HLJ37" s="450"/>
      <c r="HLK37" s="450"/>
      <c r="HLL37" s="450"/>
      <c r="HLM37" s="450"/>
      <c r="HLN37" s="450"/>
      <c r="HLO37" s="450"/>
      <c r="HLP37" s="450"/>
      <c r="HLQ37" s="450"/>
      <c r="HLR37" s="450"/>
      <c r="HLS37" s="450"/>
      <c r="HLT37" s="450"/>
      <c r="HLU37" s="450"/>
      <c r="HLV37" s="450"/>
      <c r="HLW37" s="450"/>
      <c r="HLX37" s="450"/>
      <c r="HLY37" s="450"/>
      <c r="HLZ37" s="450"/>
      <c r="HMA37" s="450"/>
      <c r="HMB37" s="450"/>
      <c r="HMC37" s="450"/>
      <c r="HMD37" s="450"/>
      <c r="HME37" s="450"/>
      <c r="HMF37" s="450"/>
      <c r="HMG37" s="450"/>
      <c r="HMH37" s="450"/>
      <c r="HMI37" s="450"/>
      <c r="HMJ37" s="450"/>
      <c r="HMK37" s="450"/>
      <c r="HML37" s="450"/>
      <c r="HMM37" s="450"/>
      <c r="HMN37" s="450"/>
      <c r="HMO37" s="450"/>
      <c r="HMP37" s="450"/>
      <c r="HMQ37" s="450"/>
      <c r="HMR37" s="450"/>
      <c r="HMS37" s="450"/>
      <c r="HMT37" s="450"/>
      <c r="HMU37" s="450"/>
      <c r="HMV37" s="450"/>
      <c r="HMW37" s="450"/>
      <c r="HMX37" s="450"/>
      <c r="HMY37" s="450"/>
      <c r="HMZ37" s="450"/>
      <c r="HNA37" s="450"/>
      <c r="HNB37" s="450"/>
      <c r="HNC37" s="450"/>
      <c r="HND37" s="450"/>
      <c r="HNE37" s="450"/>
      <c r="HNF37" s="450"/>
      <c r="HNG37" s="450"/>
      <c r="HNH37" s="450"/>
      <c r="HNI37" s="450"/>
      <c r="HNJ37" s="450"/>
      <c r="HNK37" s="450"/>
      <c r="HNL37" s="450"/>
      <c r="HNM37" s="450"/>
      <c r="HNN37" s="450"/>
      <c r="HNO37" s="450"/>
      <c r="HNP37" s="450"/>
      <c r="HNQ37" s="450"/>
      <c r="HNR37" s="450"/>
      <c r="HNS37" s="450"/>
      <c r="HNT37" s="450"/>
      <c r="HNU37" s="450"/>
      <c r="HNV37" s="450"/>
      <c r="HNW37" s="450"/>
      <c r="HNX37" s="450"/>
      <c r="HNY37" s="450"/>
      <c r="HNZ37" s="450"/>
      <c r="HOA37" s="450"/>
      <c r="HOB37" s="450"/>
      <c r="HOC37" s="450"/>
      <c r="HOD37" s="450"/>
      <c r="HOE37" s="450"/>
      <c r="HOF37" s="450"/>
      <c r="HOG37" s="450"/>
      <c r="HOH37" s="450"/>
      <c r="HOI37" s="450"/>
      <c r="HOJ37" s="450"/>
      <c r="HOK37" s="450"/>
      <c r="HOL37" s="450"/>
      <c r="HOM37" s="450"/>
      <c r="HON37" s="450"/>
      <c r="HOO37" s="450"/>
      <c r="HOP37" s="450"/>
      <c r="HOQ37" s="450"/>
      <c r="HOR37" s="450"/>
      <c r="HOS37" s="450"/>
      <c r="HOT37" s="450"/>
      <c r="HOU37" s="450"/>
      <c r="HOV37" s="450"/>
      <c r="HOW37" s="450"/>
      <c r="HOX37" s="450"/>
      <c r="HOY37" s="450"/>
      <c r="HOZ37" s="450"/>
      <c r="HPA37" s="450"/>
      <c r="HPB37" s="450"/>
      <c r="HPC37" s="450"/>
      <c r="HPD37" s="450"/>
      <c r="HPE37" s="450"/>
      <c r="HPF37" s="450"/>
      <c r="HPG37" s="450"/>
      <c r="HPH37" s="450"/>
      <c r="HPI37" s="450"/>
      <c r="HPJ37" s="450"/>
      <c r="HPK37" s="450"/>
      <c r="HPL37" s="450"/>
      <c r="HPM37" s="450"/>
      <c r="HPN37" s="450"/>
      <c r="HPO37" s="450"/>
      <c r="HPP37" s="450"/>
      <c r="HPQ37" s="450"/>
      <c r="HPR37" s="450"/>
      <c r="HPS37" s="450"/>
      <c r="HPT37" s="450"/>
      <c r="HPU37" s="450"/>
      <c r="HPV37" s="450"/>
      <c r="HPW37" s="450"/>
      <c r="HPX37" s="450"/>
      <c r="HPY37" s="450"/>
      <c r="HPZ37" s="450"/>
      <c r="HQA37" s="450"/>
      <c r="HQB37" s="450"/>
      <c r="HQC37" s="450"/>
      <c r="HQD37" s="450"/>
      <c r="HQE37" s="450"/>
      <c r="HQF37" s="450"/>
      <c r="HQG37" s="450"/>
      <c r="HQH37" s="450"/>
      <c r="HQI37" s="450"/>
      <c r="HQJ37" s="450"/>
      <c r="HQK37" s="450"/>
      <c r="HQL37" s="450"/>
      <c r="HQM37" s="450"/>
      <c r="HQN37" s="450"/>
      <c r="HQO37" s="450"/>
      <c r="HQP37" s="450"/>
      <c r="HQQ37" s="450"/>
      <c r="HQR37" s="450"/>
      <c r="HQS37" s="450"/>
      <c r="HQT37" s="450"/>
      <c r="HQU37" s="450"/>
      <c r="HQV37" s="450"/>
      <c r="HQW37" s="450"/>
      <c r="HQX37" s="450"/>
      <c r="HQY37" s="450"/>
      <c r="HQZ37" s="450"/>
      <c r="HRA37" s="450"/>
      <c r="HRB37" s="450"/>
      <c r="HRC37" s="450"/>
      <c r="HRD37" s="450"/>
      <c r="HRE37" s="450"/>
      <c r="HRF37" s="450"/>
      <c r="HRG37" s="450"/>
      <c r="HRH37" s="450"/>
      <c r="HRI37" s="450"/>
      <c r="HRJ37" s="450"/>
      <c r="HRK37" s="450"/>
      <c r="HRL37" s="450"/>
      <c r="HRM37" s="450"/>
      <c r="HRN37" s="450"/>
      <c r="HRO37" s="450"/>
      <c r="HRP37" s="450"/>
      <c r="HRQ37" s="450"/>
      <c r="HRR37" s="450"/>
      <c r="HRS37" s="450"/>
      <c r="HRT37" s="450"/>
      <c r="HRU37" s="450"/>
      <c r="HRV37" s="450"/>
      <c r="HRW37" s="450"/>
      <c r="HRX37" s="450"/>
      <c r="HRY37" s="450"/>
      <c r="HRZ37" s="450"/>
      <c r="HSA37" s="450"/>
      <c r="HSB37" s="450"/>
      <c r="HSC37" s="450"/>
      <c r="HSD37" s="450"/>
      <c r="HSE37" s="450"/>
      <c r="HSF37" s="450"/>
      <c r="HSG37" s="450"/>
      <c r="HSH37" s="450"/>
      <c r="HSI37" s="450"/>
      <c r="HSJ37" s="450"/>
      <c r="HSK37" s="450"/>
      <c r="HSL37" s="450"/>
      <c r="HSM37" s="450"/>
      <c r="HSN37" s="450"/>
      <c r="HSO37" s="450"/>
      <c r="HSP37" s="450"/>
      <c r="HSQ37" s="450"/>
      <c r="HSR37" s="450"/>
      <c r="HSS37" s="450"/>
      <c r="HST37" s="450"/>
      <c r="HSU37" s="450"/>
      <c r="HSV37" s="450"/>
      <c r="HSW37" s="450"/>
      <c r="HSX37" s="450"/>
      <c r="HSY37" s="450"/>
      <c r="HSZ37" s="450"/>
      <c r="HTA37" s="450"/>
      <c r="HTB37" s="450"/>
      <c r="HTC37" s="450"/>
      <c r="HTD37" s="450"/>
      <c r="HTE37" s="450"/>
      <c r="HTF37" s="450"/>
      <c r="HTG37" s="450"/>
      <c r="HTH37" s="450"/>
      <c r="HTI37" s="450"/>
      <c r="HTJ37" s="450"/>
      <c r="HTK37" s="450"/>
      <c r="HTL37" s="450"/>
      <c r="HTM37" s="450"/>
      <c r="HTN37" s="450"/>
      <c r="HTO37" s="450"/>
      <c r="HTP37" s="450"/>
      <c r="HTQ37" s="450"/>
      <c r="HTR37" s="450"/>
      <c r="HTS37" s="450"/>
      <c r="HTT37" s="450"/>
      <c r="HTU37" s="450"/>
      <c r="HTV37" s="450"/>
      <c r="HTW37" s="450"/>
      <c r="HTX37" s="450"/>
      <c r="HTY37" s="450"/>
      <c r="HTZ37" s="450"/>
      <c r="HUA37" s="450"/>
      <c r="HUB37" s="450"/>
      <c r="HUC37" s="450"/>
      <c r="HUD37" s="450"/>
      <c r="HUE37" s="450"/>
      <c r="HUF37" s="450"/>
      <c r="HUG37" s="450"/>
      <c r="HUH37" s="450"/>
      <c r="HUI37" s="450"/>
      <c r="HUJ37" s="450"/>
      <c r="HUK37" s="450"/>
      <c r="HUL37" s="450"/>
      <c r="HUM37" s="450"/>
      <c r="HUN37" s="450"/>
      <c r="HUO37" s="450"/>
      <c r="HUP37" s="450"/>
      <c r="HUQ37" s="450"/>
      <c r="HUR37" s="450"/>
      <c r="HUS37" s="450"/>
      <c r="HUT37" s="450"/>
      <c r="HUU37" s="450"/>
      <c r="HUV37" s="450"/>
      <c r="HUW37" s="450"/>
      <c r="HUX37" s="450"/>
      <c r="HUY37" s="450"/>
      <c r="HUZ37" s="450"/>
      <c r="HVA37" s="450"/>
      <c r="HVB37" s="450"/>
      <c r="HVC37" s="450"/>
      <c r="HVD37" s="450"/>
      <c r="HVE37" s="450"/>
      <c r="HVF37" s="450"/>
      <c r="HVG37" s="450"/>
      <c r="HVH37" s="450"/>
      <c r="HVI37" s="450"/>
      <c r="HVJ37" s="450"/>
      <c r="HVK37" s="450"/>
      <c r="HVL37" s="450"/>
      <c r="HVM37" s="450"/>
      <c r="HVN37" s="450"/>
      <c r="HVO37" s="450"/>
      <c r="HVP37" s="450"/>
      <c r="HVQ37" s="450"/>
      <c r="HVR37" s="450"/>
      <c r="HVS37" s="450"/>
      <c r="HVT37" s="450"/>
      <c r="HVU37" s="450"/>
      <c r="HVV37" s="450"/>
      <c r="HVW37" s="450"/>
      <c r="HVX37" s="450"/>
      <c r="HVY37" s="450"/>
      <c r="HVZ37" s="450"/>
      <c r="HWA37" s="450"/>
      <c r="HWB37" s="450"/>
      <c r="HWC37" s="450"/>
      <c r="HWD37" s="450"/>
      <c r="HWE37" s="450"/>
      <c r="HWF37" s="450"/>
      <c r="HWG37" s="450"/>
      <c r="HWH37" s="450"/>
      <c r="HWI37" s="450"/>
      <c r="HWJ37" s="450"/>
      <c r="HWK37" s="450"/>
      <c r="HWL37" s="450"/>
      <c r="HWM37" s="450"/>
      <c r="HWN37" s="450"/>
      <c r="HWO37" s="450"/>
      <c r="HWP37" s="450"/>
      <c r="HWQ37" s="450"/>
      <c r="HWR37" s="450"/>
      <c r="HWS37" s="450"/>
      <c r="HWT37" s="450"/>
      <c r="HWU37" s="450"/>
      <c r="HWV37" s="450"/>
      <c r="HWW37" s="450"/>
      <c r="HWX37" s="450"/>
      <c r="HWY37" s="450"/>
      <c r="HWZ37" s="450"/>
      <c r="HXA37" s="450"/>
      <c r="HXB37" s="450"/>
      <c r="HXC37" s="450"/>
      <c r="HXD37" s="450"/>
      <c r="HXE37" s="450"/>
      <c r="HXF37" s="450"/>
      <c r="HXG37" s="450"/>
      <c r="HXH37" s="450"/>
      <c r="HXI37" s="450"/>
      <c r="HXJ37" s="450"/>
      <c r="HXK37" s="450"/>
      <c r="HXL37" s="450"/>
      <c r="HXM37" s="450"/>
      <c r="HXN37" s="450"/>
      <c r="HXO37" s="450"/>
      <c r="HXP37" s="450"/>
      <c r="HXQ37" s="450"/>
      <c r="HXR37" s="450"/>
      <c r="HXS37" s="450"/>
      <c r="HXT37" s="450"/>
      <c r="HXU37" s="450"/>
      <c r="HXV37" s="450"/>
      <c r="HXW37" s="450"/>
      <c r="HXX37" s="450"/>
      <c r="HXY37" s="450"/>
      <c r="HXZ37" s="450"/>
      <c r="HYA37" s="450"/>
      <c r="HYB37" s="450"/>
      <c r="HYC37" s="450"/>
      <c r="HYD37" s="450"/>
      <c r="HYE37" s="450"/>
      <c r="HYF37" s="450"/>
      <c r="HYG37" s="450"/>
      <c r="HYH37" s="450"/>
      <c r="HYI37" s="450"/>
      <c r="HYJ37" s="450"/>
      <c r="HYK37" s="450"/>
      <c r="HYL37" s="450"/>
      <c r="HYM37" s="450"/>
      <c r="HYN37" s="450"/>
      <c r="HYO37" s="450"/>
      <c r="HYP37" s="450"/>
      <c r="HYQ37" s="450"/>
      <c r="HYR37" s="450"/>
      <c r="HYS37" s="450"/>
      <c r="HYT37" s="450"/>
      <c r="HYU37" s="450"/>
      <c r="HYV37" s="450"/>
      <c r="HYW37" s="450"/>
      <c r="HYX37" s="450"/>
      <c r="HYY37" s="450"/>
      <c r="HYZ37" s="450"/>
      <c r="HZA37" s="450"/>
      <c r="HZB37" s="450"/>
      <c r="HZC37" s="450"/>
      <c r="HZD37" s="450"/>
      <c r="HZE37" s="450"/>
      <c r="HZF37" s="450"/>
      <c r="HZG37" s="450"/>
      <c r="HZH37" s="450"/>
      <c r="HZI37" s="450"/>
      <c r="HZJ37" s="450"/>
      <c r="HZK37" s="450"/>
      <c r="HZL37" s="450"/>
      <c r="HZM37" s="450"/>
      <c r="HZN37" s="450"/>
      <c r="HZO37" s="450"/>
      <c r="HZP37" s="450"/>
      <c r="HZQ37" s="450"/>
      <c r="HZR37" s="450"/>
      <c r="HZS37" s="450"/>
      <c r="HZT37" s="450"/>
      <c r="HZU37" s="450"/>
      <c r="HZV37" s="450"/>
      <c r="HZW37" s="450"/>
      <c r="HZX37" s="450"/>
      <c r="HZY37" s="450"/>
      <c r="HZZ37" s="450"/>
      <c r="IAA37" s="450"/>
      <c r="IAB37" s="450"/>
      <c r="IAC37" s="450"/>
      <c r="IAD37" s="450"/>
      <c r="IAE37" s="450"/>
      <c r="IAF37" s="450"/>
      <c r="IAG37" s="450"/>
      <c r="IAH37" s="450"/>
      <c r="IAI37" s="450"/>
      <c r="IAJ37" s="450"/>
      <c r="IAK37" s="450"/>
      <c r="IAL37" s="450"/>
      <c r="IAM37" s="450"/>
      <c r="IAN37" s="450"/>
      <c r="IAO37" s="450"/>
      <c r="IAP37" s="450"/>
      <c r="IAQ37" s="450"/>
      <c r="IAR37" s="450"/>
      <c r="IAS37" s="450"/>
      <c r="IAT37" s="450"/>
      <c r="IAU37" s="450"/>
      <c r="IAV37" s="450"/>
      <c r="IAW37" s="450"/>
      <c r="IAX37" s="450"/>
      <c r="IAY37" s="450"/>
      <c r="IAZ37" s="450"/>
      <c r="IBA37" s="450"/>
      <c r="IBB37" s="450"/>
      <c r="IBC37" s="450"/>
      <c r="IBD37" s="450"/>
      <c r="IBE37" s="450"/>
      <c r="IBF37" s="450"/>
      <c r="IBG37" s="450"/>
      <c r="IBH37" s="450"/>
      <c r="IBI37" s="450"/>
      <c r="IBJ37" s="450"/>
      <c r="IBK37" s="450"/>
      <c r="IBL37" s="450"/>
      <c r="IBM37" s="450"/>
      <c r="IBN37" s="450"/>
      <c r="IBO37" s="450"/>
      <c r="IBP37" s="450"/>
      <c r="IBQ37" s="450"/>
      <c r="IBR37" s="450"/>
      <c r="IBS37" s="450"/>
      <c r="IBT37" s="450"/>
      <c r="IBU37" s="450"/>
      <c r="IBV37" s="450"/>
      <c r="IBW37" s="450"/>
      <c r="IBX37" s="450"/>
      <c r="IBY37" s="450"/>
      <c r="IBZ37" s="450"/>
      <c r="ICA37" s="450"/>
      <c r="ICB37" s="450"/>
      <c r="ICC37" s="450"/>
      <c r="ICD37" s="450"/>
      <c r="ICE37" s="450"/>
      <c r="ICF37" s="450"/>
      <c r="ICG37" s="450"/>
      <c r="ICH37" s="450"/>
      <c r="ICI37" s="450"/>
      <c r="ICJ37" s="450"/>
      <c r="ICK37" s="450"/>
      <c r="ICL37" s="450"/>
      <c r="ICM37" s="450"/>
      <c r="ICN37" s="450"/>
      <c r="ICO37" s="450"/>
      <c r="ICP37" s="450"/>
      <c r="ICQ37" s="450"/>
      <c r="ICR37" s="450"/>
      <c r="ICS37" s="450"/>
      <c r="ICT37" s="450"/>
      <c r="ICU37" s="450"/>
      <c r="ICV37" s="450"/>
      <c r="ICW37" s="450"/>
      <c r="ICX37" s="450"/>
      <c r="ICY37" s="450"/>
      <c r="ICZ37" s="450"/>
      <c r="IDA37" s="450"/>
      <c r="IDB37" s="450"/>
      <c r="IDC37" s="450"/>
      <c r="IDD37" s="450"/>
      <c r="IDE37" s="450"/>
      <c r="IDF37" s="450"/>
      <c r="IDG37" s="450"/>
      <c r="IDH37" s="450"/>
      <c r="IDI37" s="450"/>
      <c r="IDJ37" s="450"/>
      <c r="IDK37" s="450"/>
      <c r="IDL37" s="450"/>
      <c r="IDM37" s="450"/>
      <c r="IDN37" s="450"/>
      <c r="IDO37" s="450"/>
      <c r="IDP37" s="450"/>
      <c r="IDQ37" s="450"/>
      <c r="IDR37" s="450"/>
      <c r="IDS37" s="450"/>
      <c r="IDT37" s="450"/>
      <c r="IDU37" s="450"/>
      <c r="IDV37" s="450"/>
      <c r="IDW37" s="450"/>
      <c r="IDX37" s="450"/>
      <c r="IDY37" s="450"/>
      <c r="IDZ37" s="450"/>
      <c r="IEA37" s="450"/>
      <c r="IEB37" s="450"/>
      <c r="IEC37" s="450"/>
      <c r="IED37" s="450"/>
      <c r="IEE37" s="450"/>
      <c r="IEF37" s="450"/>
      <c r="IEG37" s="450"/>
      <c r="IEH37" s="450"/>
      <c r="IEI37" s="450"/>
      <c r="IEJ37" s="450"/>
      <c r="IEK37" s="450"/>
      <c r="IEL37" s="450"/>
      <c r="IEM37" s="450"/>
      <c r="IEN37" s="450"/>
      <c r="IEO37" s="450"/>
      <c r="IEP37" s="450"/>
      <c r="IEQ37" s="450"/>
      <c r="IER37" s="450"/>
      <c r="IES37" s="450"/>
      <c r="IET37" s="450"/>
      <c r="IEU37" s="450"/>
      <c r="IEV37" s="450"/>
      <c r="IEW37" s="450"/>
      <c r="IEX37" s="450"/>
      <c r="IEY37" s="450"/>
      <c r="IEZ37" s="450"/>
      <c r="IFA37" s="450"/>
      <c r="IFB37" s="450"/>
      <c r="IFC37" s="450"/>
      <c r="IFD37" s="450"/>
      <c r="IFE37" s="450"/>
      <c r="IFF37" s="450"/>
      <c r="IFG37" s="450"/>
      <c r="IFH37" s="450"/>
      <c r="IFI37" s="450"/>
      <c r="IFJ37" s="450"/>
      <c r="IFK37" s="450"/>
      <c r="IFL37" s="450"/>
      <c r="IFM37" s="450"/>
      <c r="IFN37" s="450"/>
      <c r="IFO37" s="450"/>
      <c r="IFP37" s="450"/>
      <c r="IFQ37" s="450"/>
      <c r="IFR37" s="450"/>
      <c r="IFS37" s="450"/>
      <c r="IFT37" s="450"/>
      <c r="IFU37" s="450"/>
      <c r="IFV37" s="450"/>
      <c r="IFW37" s="450"/>
      <c r="IFX37" s="450"/>
      <c r="IFY37" s="450"/>
      <c r="IFZ37" s="450"/>
      <c r="IGA37" s="450"/>
      <c r="IGB37" s="450"/>
      <c r="IGC37" s="450"/>
      <c r="IGD37" s="450"/>
      <c r="IGE37" s="450"/>
      <c r="IGF37" s="450"/>
      <c r="IGG37" s="450"/>
      <c r="IGH37" s="450"/>
      <c r="IGI37" s="450"/>
      <c r="IGJ37" s="450"/>
      <c r="IGK37" s="450"/>
      <c r="IGL37" s="450"/>
      <c r="IGM37" s="450"/>
      <c r="IGN37" s="450"/>
      <c r="IGO37" s="450"/>
      <c r="IGP37" s="450"/>
      <c r="IGQ37" s="450"/>
      <c r="IGR37" s="450"/>
      <c r="IGS37" s="450"/>
      <c r="IGT37" s="450"/>
      <c r="IGU37" s="450"/>
      <c r="IGV37" s="450"/>
      <c r="IGW37" s="450"/>
      <c r="IGX37" s="450"/>
      <c r="IGY37" s="450"/>
      <c r="IGZ37" s="450"/>
      <c r="IHA37" s="450"/>
      <c r="IHB37" s="450"/>
      <c r="IHC37" s="450"/>
      <c r="IHD37" s="450"/>
      <c r="IHE37" s="450"/>
      <c r="IHF37" s="450"/>
      <c r="IHG37" s="450"/>
      <c r="IHH37" s="450"/>
      <c r="IHI37" s="450"/>
      <c r="IHJ37" s="450"/>
      <c r="IHK37" s="450"/>
      <c r="IHL37" s="450"/>
      <c r="IHM37" s="450"/>
      <c r="IHN37" s="450"/>
      <c r="IHO37" s="450"/>
      <c r="IHP37" s="450"/>
      <c r="IHQ37" s="450"/>
      <c r="IHR37" s="450"/>
      <c r="IHS37" s="450"/>
      <c r="IHT37" s="450"/>
      <c r="IHU37" s="450"/>
      <c r="IHV37" s="450"/>
      <c r="IHW37" s="450"/>
      <c r="IHX37" s="450"/>
      <c r="IHY37" s="450"/>
      <c r="IHZ37" s="450"/>
      <c r="IIA37" s="450"/>
      <c r="IIB37" s="450"/>
      <c r="IIC37" s="450"/>
      <c r="IID37" s="450"/>
      <c r="IIE37" s="450"/>
      <c r="IIF37" s="450"/>
      <c r="IIG37" s="450"/>
      <c r="IIH37" s="450"/>
      <c r="III37" s="450"/>
      <c r="IIJ37" s="450"/>
      <c r="IIK37" s="450"/>
      <c r="IIL37" s="450"/>
      <c r="IIM37" s="450"/>
      <c r="IIN37" s="450"/>
      <c r="IIO37" s="450"/>
      <c r="IIP37" s="450"/>
      <c r="IIQ37" s="450"/>
      <c r="IIR37" s="450"/>
      <c r="IIS37" s="450"/>
      <c r="IIT37" s="450"/>
      <c r="IIU37" s="450"/>
      <c r="IIV37" s="450"/>
      <c r="IIW37" s="450"/>
      <c r="IIX37" s="450"/>
      <c r="IIY37" s="450"/>
      <c r="IIZ37" s="450"/>
      <c r="IJA37" s="450"/>
      <c r="IJB37" s="450"/>
      <c r="IJC37" s="450"/>
      <c r="IJD37" s="450"/>
      <c r="IJE37" s="450"/>
      <c r="IJF37" s="450"/>
      <c r="IJG37" s="450"/>
      <c r="IJH37" s="450"/>
      <c r="IJI37" s="450"/>
      <c r="IJJ37" s="450"/>
      <c r="IJK37" s="450"/>
      <c r="IJL37" s="450"/>
      <c r="IJM37" s="450"/>
      <c r="IJN37" s="450"/>
      <c r="IJO37" s="450"/>
      <c r="IJP37" s="450"/>
      <c r="IJQ37" s="450"/>
      <c r="IJR37" s="450"/>
      <c r="IJS37" s="450"/>
      <c r="IJT37" s="450"/>
      <c r="IJU37" s="450"/>
      <c r="IJV37" s="450"/>
      <c r="IJW37" s="450"/>
      <c r="IJX37" s="450"/>
      <c r="IJY37" s="450"/>
      <c r="IJZ37" s="450"/>
      <c r="IKA37" s="450"/>
      <c r="IKB37" s="450"/>
      <c r="IKC37" s="450"/>
      <c r="IKD37" s="450"/>
      <c r="IKE37" s="450"/>
      <c r="IKF37" s="450"/>
      <c r="IKG37" s="450"/>
      <c r="IKH37" s="450"/>
      <c r="IKI37" s="450"/>
      <c r="IKJ37" s="450"/>
      <c r="IKK37" s="450"/>
      <c r="IKL37" s="450"/>
      <c r="IKM37" s="450"/>
      <c r="IKN37" s="450"/>
      <c r="IKO37" s="450"/>
      <c r="IKP37" s="450"/>
      <c r="IKQ37" s="450"/>
      <c r="IKR37" s="450"/>
      <c r="IKS37" s="450"/>
      <c r="IKT37" s="450"/>
      <c r="IKU37" s="450"/>
      <c r="IKV37" s="450"/>
      <c r="IKW37" s="450"/>
      <c r="IKX37" s="450"/>
      <c r="IKY37" s="450"/>
      <c r="IKZ37" s="450"/>
      <c r="ILA37" s="450"/>
      <c r="ILB37" s="450"/>
      <c r="ILC37" s="450"/>
      <c r="ILD37" s="450"/>
      <c r="ILE37" s="450"/>
      <c r="ILF37" s="450"/>
      <c r="ILG37" s="450"/>
      <c r="ILH37" s="450"/>
      <c r="ILI37" s="450"/>
      <c r="ILJ37" s="450"/>
      <c r="ILK37" s="450"/>
      <c r="ILL37" s="450"/>
      <c r="ILM37" s="450"/>
      <c r="ILN37" s="450"/>
      <c r="ILO37" s="450"/>
      <c r="ILP37" s="450"/>
      <c r="ILQ37" s="450"/>
      <c r="ILR37" s="450"/>
      <c r="ILS37" s="450"/>
      <c r="ILT37" s="450"/>
      <c r="ILU37" s="450"/>
      <c r="ILV37" s="450"/>
      <c r="ILW37" s="450"/>
      <c r="ILX37" s="450"/>
      <c r="ILY37" s="450"/>
      <c r="ILZ37" s="450"/>
      <c r="IMA37" s="450"/>
      <c r="IMB37" s="450"/>
      <c r="IMC37" s="450"/>
      <c r="IMD37" s="450"/>
      <c r="IME37" s="450"/>
      <c r="IMF37" s="450"/>
      <c r="IMG37" s="450"/>
      <c r="IMH37" s="450"/>
      <c r="IMI37" s="450"/>
      <c r="IMJ37" s="450"/>
      <c r="IMK37" s="450"/>
      <c r="IML37" s="450"/>
      <c r="IMM37" s="450"/>
      <c r="IMN37" s="450"/>
      <c r="IMO37" s="450"/>
      <c r="IMP37" s="450"/>
      <c r="IMQ37" s="450"/>
      <c r="IMR37" s="450"/>
      <c r="IMS37" s="450"/>
      <c r="IMT37" s="450"/>
      <c r="IMU37" s="450"/>
      <c r="IMV37" s="450"/>
      <c r="IMW37" s="450"/>
      <c r="IMX37" s="450"/>
      <c r="IMY37" s="450"/>
      <c r="IMZ37" s="450"/>
      <c r="INA37" s="450"/>
      <c r="INB37" s="450"/>
      <c r="INC37" s="450"/>
      <c r="IND37" s="450"/>
      <c r="INE37" s="450"/>
      <c r="INF37" s="450"/>
      <c r="ING37" s="450"/>
      <c r="INH37" s="450"/>
      <c r="INI37" s="450"/>
      <c r="INJ37" s="450"/>
      <c r="INK37" s="450"/>
      <c r="INL37" s="450"/>
      <c r="INM37" s="450"/>
      <c r="INN37" s="450"/>
      <c r="INO37" s="450"/>
      <c r="INP37" s="450"/>
      <c r="INQ37" s="450"/>
      <c r="INR37" s="450"/>
      <c r="INS37" s="450"/>
      <c r="INT37" s="450"/>
      <c r="INU37" s="450"/>
      <c r="INV37" s="450"/>
      <c r="INW37" s="450"/>
      <c r="INX37" s="450"/>
      <c r="INY37" s="450"/>
      <c r="INZ37" s="450"/>
      <c r="IOA37" s="450"/>
      <c r="IOB37" s="450"/>
      <c r="IOC37" s="450"/>
      <c r="IOD37" s="450"/>
      <c r="IOE37" s="450"/>
      <c r="IOF37" s="450"/>
      <c r="IOG37" s="450"/>
      <c r="IOH37" s="450"/>
      <c r="IOI37" s="450"/>
      <c r="IOJ37" s="450"/>
      <c r="IOK37" s="450"/>
      <c r="IOL37" s="450"/>
      <c r="IOM37" s="450"/>
      <c r="ION37" s="450"/>
      <c r="IOO37" s="450"/>
      <c r="IOP37" s="450"/>
      <c r="IOQ37" s="450"/>
      <c r="IOR37" s="450"/>
      <c r="IOS37" s="450"/>
      <c r="IOT37" s="450"/>
      <c r="IOU37" s="450"/>
      <c r="IOV37" s="450"/>
      <c r="IOW37" s="450"/>
      <c r="IOX37" s="450"/>
      <c r="IOY37" s="450"/>
      <c r="IOZ37" s="450"/>
      <c r="IPA37" s="450"/>
      <c r="IPB37" s="450"/>
      <c r="IPC37" s="450"/>
      <c r="IPD37" s="450"/>
      <c r="IPE37" s="450"/>
      <c r="IPF37" s="450"/>
      <c r="IPG37" s="450"/>
      <c r="IPH37" s="450"/>
      <c r="IPI37" s="450"/>
      <c r="IPJ37" s="450"/>
      <c r="IPK37" s="450"/>
      <c r="IPL37" s="450"/>
      <c r="IPM37" s="450"/>
      <c r="IPN37" s="450"/>
      <c r="IPO37" s="450"/>
      <c r="IPP37" s="450"/>
      <c r="IPQ37" s="450"/>
      <c r="IPR37" s="450"/>
      <c r="IPS37" s="450"/>
      <c r="IPT37" s="450"/>
      <c r="IPU37" s="450"/>
      <c r="IPV37" s="450"/>
      <c r="IPW37" s="450"/>
      <c r="IPX37" s="450"/>
      <c r="IPY37" s="450"/>
      <c r="IPZ37" s="450"/>
      <c r="IQA37" s="450"/>
      <c r="IQB37" s="450"/>
      <c r="IQC37" s="450"/>
      <c r="IQD37" s="450"/>
      <c r="IQE37" s="450"/>
      <c r="IQF37" s="450"/>
      <c r="IQG37" s="450"/>
      <c r="IQH37" s="450"/>
      <c r="IQI37" s="450"/>
      <c r="IQJ37" s="450"/>
      <c r="IQK37" s="450"/>
      <c r="IQL37" s="450"/>
      <c r="IQM37" s="450"/>
      <c r="IQN37" s="450"/>
      <c r="IQO37" s="450"/>
      <c r="IQP37" s="450"/>
      <c r="IQQ37" s="450"/>
      <c r="IQR37" s="450"/>
      <c r="IQS37" s="450"/>
      <c r="IQT37" s="450"/>
      <c r="IQU37" s="450"/>
      <c r="IQV37" s="450"/>
      <c r="IQW37" s="450"/>
      <c r="IQX37" s="450"/>
      <c r="IQY37" s="450"/>
      <c r="IQZ37" s="450"/>
      <c r="IRA37" s="450"/>
      <c r="IRB37" s="450"/>
      <c r="IRC37" s="450"/>
      <c r="IRD37" s="450"/>
      <c r="IRE37" s="450"/>
      <c r="IRF37" s="450"/>
      <c r="IRG37" s="450"/>
      <c r="IRH37" s="450"/>
      <c r="IRI37" s="450"/>
      <c r="IRJ37" s="450"/>
      <c r="IRK37" s="450"/>
      <c r="IRL37" s="450"/>
      <c r="IRM37" s="450"/>
      <c r="IRN37" s="450"/>
      <c r="IRO37" s="450"/>
      <c r="IRP37" s="450"/>
      <c r="IRQ37" s="450"/>
      <c r="IRR37" s="450"/>
      <c r="IRS37" s="450"/>
      <c r="IRT37" s="450"/>
      <c r="IRU37" s="450"/>
      <c r="IRV37" s="450"/>
      <c r="IRW37" s="450"/>
      <c r="IRX37" s="450"/>
      <c r="IRY37" s="450"/>
      <c r="IRZ37" s="450"/>
      <c r="ISA37" s="450"/>
      <c r="ISB37" s="450"/>
      <c r="ISC37" s="450"/>
      <c r="ISD37" s="450"/>
      <c r="ISE37" s="450"/>
      <c r="ISF37" s="450"/>
      <c r="ISG37" s="450"/>
      <c r="ISH37" s="450"/>
      <c r="ISI37" s="450"/>
      <c r="ISJ37" s="450"/>
      <c r="ISK37" s="450"/>
      <c r="ISL37" s="450"/>
      <c r="ISM37" s="450"/>
      <c r="ISN37" s="450"/>
      <c r="ISO37" s="450"/>
      <c r="ISP37" s="450"/>
      <c r="ISQ37" s="450"/>
      <c r="ISR37" s="450"/>
      <c r="ISS37" s="450"/>
      <c r="IST37" s="450"/>
      <c r="ISU37" s="450"/>
      <c r="ISV37" s="450"/>
      <c r="ISW37" s="450"/>
      <c r="ISX37" s="450"/>
      <c r="ISY37" s="450"/>
      <c r="ISZ37" s="450"/>
      <c r="ITA37" s="450"/>
      <c r="ITB37" s="450"/>
      <c r="ITC37" s="450"/>
      <c r="ITD37" s="450"/>
      <c r="ITE37" s="450"/>
      <c r="ITF37" s="450"/>
      <c r="ITG37" s="450"/>
      <c r="ITH37" s="450"/>
      <c r="ITI37" s="450"/>
      <c r="ITJ37" s="450"/>
      <c r="ITK37" s="450"/>
      <c r="ITL37" s="450"/>
      <c r="ITM37" s="450"/>
      <c r="ITN37" s="450"/>
      <c r="ITO37" s="450"/>
      <c r="ITP37" s="450"/>
      <c r="ITQ37" s="450"/>
      <c r="ITR37" s="450"/>
      <c r="ITS37" s="450"/>
      <c r="ITT37" s="450"/>
      <c r="ITU37" s="450"/>
      <c r="ITV37" s="450"/>
      <c r="ITW37" s="450"/>
      <c r="ITX37" s="450"/>
      <c r="ITY37" s="450"/>
      <c r="ITZ37" s="450"/>
      <c r="IUA37" s="450"/>
      <c r="IUB37" s="450"/>
      <c r="IUC37" s="450"/>
      <c r="IUD37" s="450"/>
      <c r="IUE37" s="450"/>
      <c r="IUF37" s="450"/>
      <c r="IUG37" s="450"/>
      <c r="IUH37" s="450"/>
      <c r="IUI37" s="450"/>
      <c r="IUJ37" s="450"/>
      <c r="IUK37" s="450"/>
      <c r="IUL37" s="450"/>
      <c r="IUM37" s="450"/>
      <c r="IUN37" s="450"/>
      <c r="IUO37" s="450"/>
      <c r="IUP37" s="450"/>
      <c r="IUQ37" s="450"/>
      <c r="IUR37" s="450"/>
      <c r="IUS37" s="450"/>
      <c r="IUT37" s="450"/>
      <c r="IUU37" s="450"/>
      <c r="IUV37" s="450"/>
      <c r="IUW37" s="450"/>
      <c r="IUX37" s="450"/>
      <c r="IUY37" s="450"/>
      <c r="IUZ37" s="450"/>
      <c r="IVA37" s="450"/>
      <c r="IVB37" s="450"/>
      <c r="IVC37" s="450"/>
      <c r="IVD37" s="450"/>
      <c r="IVE37" s="450"/>
      <c r="IVF37" s="450"/>
      <c r="IVG37" s="450"/>
      <c r="IVH37" s="450"/>
      <c r="IVI37" s="450"/>
      <c r="IVJ37" s="450"/>
      <c r="IVK37" s="450"/>
      <c r="IVL37" s="450"/>
      <c r="IVM37" s="450"/>
      <c r="IVN37" s="450"/>
      <c r="IVO37" s="450"/>
      <c r="IVP37" s="450"/>
      <c r="IVQ37" s="450"/>
      <c r="IVR37" s="450"/>
      <c r="IVS37" s="450"/>
      <c r="IVT37" s="450"/>
      <c r="IVU37" s="450"/>
      <c r="IVV37" s="450"/>
      <c r="IVW37" s="450"/>
      <c r="IVX37" s="450"/>
      <c r="IVY37" s="450"/>
      <c r="IVZ37" s="450"/>
      <c r="IWA37" s="450"/>
      <c r="IWB37" s="450"/>
      <c r="IWC37" s="450"/>
      <c r="IWD37" s="450"/>
      <c r="IWE37" s="450"/>
      <c r="IWF37" s="450"/>
      <c r="IWG37" s="450"/>
      <c r="IWH37" s="450"/>
      <c r="IWI37" s="450"/>
      <c r="IWJ37" s="450"/>
      <c r="IWK37" s="450"/>
      <c r="IWL37" s="450"/>
      <c r="IWM37" s="450"/>
      <c r="IWN37" s="450"/>
      <c r="IWO37" s="450"/>
      <c r="IWP37" s="450"/>
      <c r="IWQ37" s="450"/>
      <c r="IWR37" s="450"/>
      <c r="IWS37" s="450"/>
      <c r="IWT37" s="450"/>
      <c r="IWU37" s="450"/>
      <c r="IWV37" s="450"/>
      <c r="IWW37" s="450"/>
      <c r="IWX37" s="450"/>
      <c r="IWY37" s="450"/>
      <c r="IWZ37" s="450"/>
      <c r="IXA37" s="450"/>
      <c r="IXB37" s="450"/>
      <c r="IXC37" s="450"/>
      <c r="IXD37" s="450"/>
      <c r="IXE37" s="450"/>
      <c r="IXF37" s="450"/>
      <c r="IXG37" s="450"/>
      <c r="IXH37" s="450"/>
      <c r="IXI37" s="450"/>
      <c r="IXJ37" s="450"/>
      <c r="IXK37" s="450"/>
      <c r="IXL37" s="450"/>
      <c r="IXM37" s="450"/>
      <c r="IXN37" s="450"/>
      <c r="IXO37" s="450"/>
      <c r="IXP37" s="450"/>
      <c r="IXQ37" s="450"/>
      <c r="IXR37" s="450"/>
      <c r="IXS37" s="450"/>
      <c r="IXT37" s="450"/>
      <c r="IXU37" s="450"/>
      <c r="IXV37" s="450"/>
      <c r="IXW37" s="450"/>
      <c r="IXX37" s="450"/>
      <c r="IXY37" s="450"/>
      <c r="IXZ37" s="450"/>
      <c r="IYA37" s="450"/>
      <c r="IYB37" s="450"/>
      <c r="IYC37" s="450"/>
      <c r="IYD37" s="450"/>
      <c r="IYE37" s="450"/>
      <c r="IYF37" s="450"/>
      <c r="IYG37" s="450"/>
      <c r="IYH37" s="450"/>
      <c r="IYI37" s="450"/>
      <c r="IYJ37" s="450"/>
      <c r="IYK37" s="450"/>
      <c r="IYL37" s="450"/>
      <c r="IYM37" s="450"/>
      <c r="IYN37" s="450"/>
      <c r="IYO37" s="450"/>
      <c r="IYP37" s="450"/>
      <c r="IYQ37" s="450"/>
      <c r="IYR37" s="450"/>
      <c r="IYS37" s="450"/>
      <c r="IYT37" s="450"/>
      <c r="IYU37" s="450"/>
      <c r="IYV37" s="450"/>
      <c r="IYW37" s="450"/>
      <c r="IYX37" s="450"/>
      <c r="IYY37" s="450"/>
      <c r="IYZ37" s="450"/>
      <c r="IZA37" s="450"/>
      <c r="IZB37" s="450"/>
      <c r="IZC37" s="450"/>
      <c r="IZD37" s="450"/>
      <c r="IZE37" s="450"/>
      <c r="IZF37" s="450"/>
      <c r="IZG37" s="450"/>
      <c r="IZH37" s="450"/>
      <c r="IZI37" s="450"/>
      <c r="IZJ37" s="450"/>
      <c r="IZK37" s="450"/>
      <c r="IZL37" s="450"/>
      <c r="IZM37" s="450"/>
      <c r="IZN37" s="450"/>
      <c r="IZO37" s="450"/>
      <c r="IZP37" s="450"/>
      <c r="IZQ37" s="450"/>
      <c r="IZR37" s="450"/>
      <c r="IZS37" s="450"/>
      <c r="IZT37" s="450"/>
      <c r="IZU37" s="450"/>
      <c r="IZV37" s="450"/>
      <c r="IZW37" s="450"/>
      <c r="IZX37" s="450"/>
      <c r="IZY37" s="450"/>
      <c r="IZZ37" s="450"/>
      <c r="JAA37" s="450"/>
      <c r="JAB37" s="450"/>
      <c r="JAC37" s="450"/>
      <c r="JAD37" s="450"/>
      <c r="JAE37" s="450"/>
      <c r="JAF37" s="450"/>
      <c r="JAG37" s="450"/>
      <c r="JAH37" s="450"/>
      <c r="JAI37" s="450"/>
      <c r="JAJ37" s="450"/>
      <c r="JAK37" s="450"/>
      <c r="JAL37" s="450"/>
      <c r="JAM37" s="450"/>
      <c r="JAN37" s="450"/>
      <c r="JAO37" s="450"/>
      <c r="JAP37" s="450"/>
      <c r="JAQ37" s="450"/>
      <c r="JAR37" s="450"/>
      <c r="JAS37" s="450"/>
      <c r="JAT37" s="450"/>
      <c r="JAU37" s="450"/>
      <c r="JAV37" s="450"/>
      <c r="JAW37" s="450"/>
      <c r="JAX37" s="450"/>
      <c r="JAY37" s="450"/>
      <c r="JAZ37" s="450"/>
      <c r="JBA37" s="450"/>
      <c r="JBB37" s="450"/>
      <c r="JBC37" s="450"/>
      <c r="JBD37" s="450"/>
      <c r="JBE37" s="450"/>
      <c r="JBF37" s="450"/>
      <c r="JBG37" s="450"/>
      <c r="JBH37" s="450"/>
      <c r="JBI37" s="450"/>
      <c r="JBJ37" s="450"/>
      <c r="JBK37" s="450"/>
      <c r="JBL37" s="450"/>
      <c r="JBM37" s="450"/>
      <c r="JBN37" s="450"/>
      <c r="JBO37" s="450"/>
      <c r="JBP37" s="450"/>
      <c r="JBQ37" s="450"/>
      <c r="JBR37" s="450"/>
      <c r="JBS37" s="450"/>
      <c r="JBT37" s="450"/>
      <c r="JBU37" s="450"/>
      <c r="JBV37" s="450"/>
      <c r="JBW37" s="450"/>
      <c r="JBX37" s="450"/>
      <c r="JBY37" s="450"/>
      <c r="JBZ37" s="450"/>
      <c r="JCA37" s="450"/>
      <c r="JCB37" s="450"/>
      <c r="JCC37" s="450"/>
      <c r="JCD37" s="450"/>
      <c r="JCE37" s="450"/>
      <c r="JCF37" s="450"/>
      <c r="JCG37" s="450"/>
      <c r="JCH37" s="450"/>
      <c r="JCI37" s="450"/>
      <c r="JCJ37" s="450"/>
      <c r="JCK37" s="450"/>
      <c r="JCL37" s="450"/>
      <c r="JCM37" s="450"/>
      <c r="JCN37" s="450"/>
      <c r="JCO37" s="450"/>
      <c r="JCP37" s="450"/>
      <c r="JCQ37" s="450"/>
      <c r="JCR37" s="450"/>
      <c r="JCS37" s="450"/>
      <c r="JCT37" s="450"/>
      <c r="JCU37" s="450"/>
      <c r="JCV37" s="450"/>
      <c r="JCW37" s="450"/>
      <c r="JCX37" s="450"/>
      <c r="JCY37" s="450"/>
      <c r="JCZ37" s="450"/>
      <c r="JDA37" s="450"/>
      <c r="JDB37" s="450"/>
      <c r="JDC37" s="450"/>
      <c r="JDD37" s="450"/>
      <c r="JDE37" s="450"/>
      <c r="JDF37" s="450"/>
      <c r="JDG37" s="450"/>
      <c r="JDH37" s="450"/>
      <c r="JDI37" s="450"/>
      <c r="JDJ37" s="450"/>
      <c r="JDK37" s="450"/>
      <c r="JDL37" s="450"/>
      <c r="JDM37" s="450"/>
      <c r="JDN37" s="450"/>
      <c r="JDO37" s="450"/>
      <c r="JDP37" s="450"/>
      <c r="JDQ37" s="450"/>
      <c r="JDR37" s="450"/>
      <c r="JDS37" s="450"/>
      <c r="JDT37" s="450"/>
      <c r="JDU37" s="450"/>
      <c r="JDV37" s="450"/>
      <c r="JDW37" s="450"/>
      <c r="JDX37" s="450"/>
      <c r="JDY37" s="450"/>
      <c r="JDZ37" s="450"/>
      <c r="JEA37" s="450"/>
      <c r="JEB37" s="450"/>
      <c r="JEC37" s="450"/>
      <c r="JED37" s="450"/>
      <c r="JEE37" s="450"/>
      <c r="JEF37" s="450"/>
      <c r="JEG37" s="450"/>
      <c r="JEH37" s="450"/>
      <c r="JEI37" s="450"/>
      <c r="JEJ37" s="450"/>
      <c r="JEK37" s="450"/>
      <c r="JEL37" s="450"/>
      <c r="JEM37" s="450"/>
      <c r="JEN37" s="450"/>
      <c r="JEO37" s="450"/>
      <c r="JEP37" s="450"/>
      <c r="JEQ37" s="450"/>
      <c r="JER37" s="450"/>
      <c r="JES37" s="450"/>
      <c r="JET37" s="450"/>
      <c r="JEU37" s="450"/>
      <c r="JEV37" s="450"/>
      <c r="JEW37" s="450"/>
      <c r="JEX37" s="450"/>
      <c r="JEY37" s="450"/>
      <c r="JEZ37" s="450"/>
      <c r="JFA37" s="450"/>
      <c r="JFB37" s="450"/>
      <c r="JFC37" s="450"/>
      <c r="JFD37" s="450"/>
      <c r="JFE37" s="450"/>
      <c r="JFF37" s="450"/>
      <c r="JFG37" s="450"/>
      <c r="JFH37" s="450"/>
      <c r="JFI37" s="450"/>
      <c r="JFJ37" s="450"/>
      <c r="JFK37" s="450"/>
      <c r="JFL37" s="450"/>
      <c r="JFM37" s="450"/>
      <c r="JFN37" s="450"/>
      <c r="JFO37" s="450"/>
      <c r="JFP37" s="450"/>
      <c r="JFQ37" s="450"/>
      <c r="JFR37" s="450"/>
      <c r="JFS37" s="450"/>
      <c r="JFT37" s="450"/>
      <c r="JFU37" s="450"/>
      <c r="JFV37" s="450"/>
      <c r="JFW37" s="450"/>
      <c r="JFX37" s="450"/>
      <c r="JFY37" s="450"/>
      <c r="JFZ37" s="450"/>
      <c r="JGA37" s="450"/>
      <c r="JGB37" s="450"/>
      <c r="JGC37" s="450"/>
      <c r="JGD37" s="450"/>
      <c r="JGE37" s="450"/>
      <c r="JGF37" s="450"/>
      <c r="JGG37" s="450"/>
      <c r="JGH37" s="450"/>
      <c r="JGI37" s="450"/>
      <c r="JGJ37" s="450"/>
      <c r="JGK37" s="450"/>
      <c r="JGL37" s="450"/>
      <c r="JGM37" s="450"/>
      <c r="JGN37" s="450"/>
      <c r="JGO37" s="450"/>
      <c r="JGP37" s="450"/>
      <c r="JGQ37" s="450"/>
      <c r="JGR37" s="450"/>
      <c r="JGS37" s="450"/>
      <c r="JGT37" s="450"/>
      <c r="JGU37" s="450"/>
      <c r="JGV37" s="450"/>
      <c r="JGW37" s="450"/>
      <c r="JGX37" s="450"/>
      <c r="JGY37" s="450"/>
      <c r="JGZ37" s="450"/>
      <c r="JHA37" s="450"/>
      <c r="JHB37" s="450"/>
      <c r="JHC37" s="450"/>
      <c r="JHD37" s="450"/>
      <c r="JHE37" s="450"/>
      <c r="JHF37" s="450"/>
      <c r="JHG37" s="450"/>
      <c r="JHH37" s="450"/>
      <c r="JHI37" s="450"/>
      <c r="JHJ37" s="450"/>
      <c r="JHK37" s="450"/>
      <c r="JHL37" s="450"/>
      <c r="JHM37" s="450"/>
      <c r="JHN37" s="450"/>
      <c r="JHO37" s="450"/>
      <c r="JHP37" s="450"/>
      <c r="JHQ37" s="450"/>
      <c r="JHR37" s="450"/>
      <c r="JHS37" s="450"/>
      <c r="JHT37" s="450"/>
      <c r="JHU37" s="450"/>
      <c r="JHV37" s="450"/>
      <c r="JHW37" s="450"/>
      <c r="JHX37" s="450"/>
      <c r="JHY37" s="450"/>
      <c r="JHZ37" s="450"/>
      <c r="JIA37" s="450"/>
      <c r="JIB37" s="450"/>
      <c r="JIC37" s="450"/>
      <c r="JID37" s="450"/>
      <c r="JIE37" s="450"/>
      <c r="JIF37" s="450"/>
      <c r="JIG37" s="450"/>
      <c r="JIH37" s="450"/>
      <c r="JII37" s="450"/>
      <c r="JIJ37" s="450"/>
      <c r="JIK37" s="450"/>
      <c r="JIL37" s="450"/>
      <c r="JIM37" s="450"/>
      <c r="JIN37" s="450"/>
      <c r="JIO37" s="450"/>
      <c r="JIP37" s="450"/>
      <c r="JIQ37" s="450"/>
      <c r="JIR37" s="450"/>
      <c r="JIS37" s="450"/>
      <c r="JIT37" s="450"/>
      <c r="JIU37" s="450"/>
      <c r="JIV37" s="450"/>
      <c r="JIW37" s="450"/>
      <c r="JIX37" s="450"/>
      <c r="JIY37" s="450"/>
      <c r="JIZ37" s="450"/>
      <c r="JJA37" s="450"/>
      <c r="JJB37" s="450"/>
      <c r="JJC37" s="450"/>
      <c r="JJD37" s="450"/>
      <c r="JJE37" s="450"/>
      <c r="JJF37" s="450"/>
      <c r="JJG37" s="450"/>
      <c r="JJH37" s="450"/>
      <c r="JJI37" s="450"/>
      <c r="JJJ37" s="450"/>
      <c r="JJK37" s="450"/>
      <c r="JJL37" s="450"/>
      <c r="JJM37" s="450"/>
      <c r="JJN37" s="450"/>
      <c r="JJO37" s="450"/>
      <c r="JJP37" s="450"/>
      <c r="JJQ37" s="450"/>
      <c r="JJR37" s="450"/>
      <c r="JJS37" s="450"/>
      <c r="JJT37" s="450"/>
      <c r="JJU37" s="450"/>
      <c r="JJV37" s="450"/>
      <c r="JJW37" s="450"/>
      <c r="JJX37" s="450"/>
      <c r="JJY37" s="450"/>
      <c r="JJZ37" s="450"/>
      <c r="JKA37" s="450"/>
      <c r="JKB37" s="450"/>
      <c r="JKC37" s="450"/>
      <c r="JKD37" s="450"/>
      <c r="JKE37" s="450"/>
      <c r="JKF37" s="450"/>
      <c r="JKG37" s="450"/>
      <c r="JKH37" s="450"/>
      <c r="JKI37" s="450"/>
      <c r="JKJ37" s="450"/>
      <c r="JKK37" s="450"/>
      <c r="JKL37" s="450"/>
      <c r="JKM37" s="450"/>
      <c r="JKN37" s="450"/>
      <c r="JKO37" s="450"/>
      <c r="JKP37" s="450"/>
      <c r="JKQ37" s="450"/>
      <c r="JKR37" s="450"/>
      <c r="JKS37" s="450"/>
      <c r="JKT37" s="450"/>
      <c r="JKU37" s="450"/>
      <c r="JKV37" s="450"/>
      <c r="JKW37" s="450"/>
      <c r="JKX37" s="450"/>
      <c r="JKY37" s="450"/>
      <c r="JKZ37" s="450"/>
      <c r="JLA37" s="450"/>
      <c r="JLB37" s="450"/>
      <c r="JLC37" s="450"/>
      <c r="JLD37" s="450"/>
      <c r="JLE37" s="450"/>
      <c r="JLF37" s="450"/>
      <c r="JLG37" s="450"/>
      <c r="JLH37" s="450"/>
      <c r="JLI37" s="450"/>
      <c r="JLJ37" s="450"/>
      <c r="JLK37" s="450"/>
      <c r="JLL37" s="450"/>
      <c r="JLM37" s="450"/>
      <c r="JLN37" s="450"/>
      <c r="JLO37" s="450"/>
      <c r="JLP37" s="450"/>
      <c r="JLQ37" s="450"/>
      <c r="JLR37" s="450"/>
      <c r="JLS37" s="450"/>
      <c r="JLT37" s="450"/>
      <c r="JLU37" s="450"/>
      <c r="JLV37" s="450"/>
      <c r="JLW37" s="450"/>
      <c r="JLX37" s="450"/>
      <c r="JLY37" s="450"/>
      <c r="JLZ37" s="450"/>
      <c r="JMA37" s="450"/>
      <c r="JMB37" s="450"/>
      <c r="JMC37" s="450"/>
      <c r="JMD37" s="450"/>
      <c r="JME37" s="450"/>
      <c r="JMF37" s="450"/>
      <c r="JMG37" s="450"/>
      <c r="JMH37" s="450"/>
      <c r="JMI37" s="450"/>
      <c r="JMJ37" s="450"/>
      <c r="JMK37" s="450"/>
      <c r="JML37" s="450"/>
      <c r="JMM37" s="450"/>
      <c r="JMN37" s="450"/>
      <c r="JMO37" s="450"/>
      <c r="JMP37" s="450"/>
      <c r="JMQ37" s="450"/>
      <c r="JMR37" s="450"/>
      <c r="JMS37" s="450"/>
      <c r="JMT37" s="450"/>
      <c r="JMU37" s="450"/>
      <c r="JMV37" s="450"/>
      <c r="JMW37" s="450"/>
      <c r="JMX37" s="450"/>
      <c r="JMY37" s="450"/>
      <c r="JMZ37" s="450"/>
      <c r="JNA37" s="450"/>
      <c r="JNB37" s="450"/>
      <c r="JNC37" s="450"/>
      <c r="JND37" s="450"/>
      <c r="JNE37" s="450"/>
      <c r="JNF37" s="450"/>
      <c r="JNG37" s="450"/>
      <c r="JNH37" s="450"/>
      <c r="JNI37" s="450"/>
      <c r="JNJ37" s="450"/>
      <c r="JNK37" s="450"/>
      <c r="JNL37" s="450"/>
      <c r="JNM37" s="450"/>
      <c r="JNN37" s="450"/>
      <c r="JNO37" s="450"/>
      <c r="JNP37" s="450"/>
      <c r="JNQ37" s="450"/>
      <c r="JNR37" s="450"/>
      <c r="JNS37" s="450"/>
      <c r="JNT37" s="450"/>
      <c r="JNU37" s="450"/>
      <c r="JNV37" s="450"/>
      <c r="JNW37" s="450"/>
      <c r="JNX37" s="450"/>
      <c r="JNY37" s="450"/>
      <c r="JNZ37" s="450"/>
      <c r="JOA37" s="450"/>
      <c r="JOB37" s="450"/>
      <c r="JOC37" s="450"/>
      <c r="JOD37" s="450"/>
      <c r="JOE37" s="450"/>
      <c r="JOF37" s="450"/>
      <c r="JOG37" s="450"/>
      <c r="JOH37" s="450"/>
      <c r="JOI37" s="450"/>
      <c r="JOJ37" s="450"/>
      <c r="JOK37" s="450"/>
      <c r="JOL37" s="450"/>
      <c r="JOM37" s="450"/>
      <c r="JON37" s="450"/>
      <c r="JOO37" s="450"/>
      <c r="JOP37" s="450"/>
      <c r="JOQ37" s="450"/>
      <c r="JOR37" s="450"/>
      <c r="JOS37" s="450"/>
      <c r="JOT37" s="450"/>
      <c r="JOU37" s="450"/>
      <c r="JOV37" s="450"/>
      <c r="JOW37" s="450"/>
      <c r="JOX37" s="450"/>
      <c r="JOY37" s="450"/>
      <c r="JOZ37" s="450"/>
      <c r="JPA37" s="450"/>
      <c r="JPB37" s="450"/>
      <c r="JPC37" s="450"/>
      <c r="JPD37" s="450"/>
      <c r="JPE37" s="450"/>
      <c r="JPF37" s="450"/>
      <c r="JPG37" s="450"/>
      <c r="JPH37" s="450"/>
      <c r="JPI37" s="450"/>
      <c r="JPJ37" s="450"/>
      <c r="JPK37" s="450"/>
      <c r="JPL37" s="450"/>
      <c r="JPM37" s="450"/>
      <c r="JPN37" s="450"/>
      <c r="JPO37" s="450"/>
      <c r="JPP37" s="450"/>
      <c r="JPQ37" s="450"/>
      <c r="JPR37" s="450"/>
      <c r="JPS37" s="450"/>
      <c r="JPT37" s="450"/>
      <c r="JPU37" s="450"/>
      <c r="JPV37" s="450"/>
      <c r="JPW37" s="450"/>
      <c r="JPX37" s="450"/>
      <c r="JPY37" s="450"/>
      <c r="JPZ37" s="450"/>
      <c r="JQA37" s="450"/>
      <c r="JQB37" s="450"/>
      <c r="JQC37" s="450"/>
      <c r="JQD37" s="450"/>
      <c r="JQE37" s="450"/>
      <c r="JQF37" s="450"/>
      <c r="JQG37" s="450"/>
      <c r="JQH37" s="450"/>
      <c r="JQI37" s="450"/>
      <c r="JQJ37" s="450"/>
      <c r="JQK37" s="450"/>
      <c r="JQL37" s="450"/>
      <c r="JQM37" s="450"/>
      <c r="JQN37" s="450"/>
      <c r="JQO37" s="450"/>
      <c r="JQP37" s="450"/>
      <c r="JQQ37" s="450"/>
      <c r="JQR37" s="450"/>
      <c r="JQS37" s="450"/>
      <c r="JQT37" s="450"/>
      <c r="JQU37" s="450"/>
      <c r="JQV37" s="450"/>
      <c r="JQW37" s="450"/>
      <c r="JQX37" s="450"/>
      <c r="JQY37" s="450"/>
      <c r="JQZ37" s="450"/>
      <c r="JRA37" s="450"/>
      <c r="JRB37" s="450"/>
      <c r="JRC37" s="450"/>
      <c r="JRD37" s="450"/>
      <c r="JRE37" s="450"/>
      <c r="JRF37" s="450"/>
      <c r="JRG37" s="450"/>
      <c r="JRH37" s="450"/>
      <c r="JRI37" s="450"/>
      <c r="JRJ37" s="450"/>
      <c r="JRK37" s="450"/>
      <c r="JRL37" s="450"/>
      <c r="JRM37" s="450"/>
      <c r="JRN37" s="450"/>
      <c r="JRO37" s="450"/>
      <c r="JRP37" s="450"/>
      <c r="JRQ37" s="450"/>
      <c r="JRR37" s="450"/>
      <c r="JRS37" s="450"/>
      <c r="JRT37" s="450"/>
      <c r="JRU37" s="450"/>
      <c r="JRV37" s="450"/>
      <c r="JRW37" s="450"/>
      <c r="JRX37" s="450"/>
      <c r="JRY37" s="450"/>
      <c r="JRZ37" s="450"/>
      <c r="JSA37" s="450"/>
      <c r="JSB37" s="450"/>
      <c r="JSC37" s="450"/>
      <c r="JSD37" s="450"/>
      <c r="JSE37" s="450"/>
      <c r="JSF37" s="450"/>
      <c r="JSG37" s="450"/>
      <c r="JSH37" s="450"/>
      <c r="JSI37" s="450"/>
      <c r="JSJ37" s="450"/>
      <c r="JSK37" s="450"/>
      <c r="JSL37" s="450"/>
      <c r="JSM37" s="450"/>
      <c r="JSN37" s="450"/>
      <c r="JSO37" s="450"/>
      <c r="JSP37" s="450"/>
      <c r="JSQ37" s="450"/>
      <c r="JSR37" s="450"/>
      <c r="JSS37" s="450"/>
      <c r="JST37" s="450"/>
      <c r="JSU37" s="450"/>
      <c r="JSV37" s="450"/>
      <c r="JSW37" s="450"/>
      <c r="JSX37" s="450"/>
      <c r="JSY37" s="450"/>
      <c r="JSZ37" s="450"/>
      <c r="JTA37" s="450"/>
      <c r="JTB37" s="450"/>
      <c r="JTC37" s="450"/>
      <c r="JTD37" s="450"/>
      <c r="JTE37" s="450"/>
      <c r="JTF37" s="450"/>
      <c r="JTG37" s="450"/>
      <c r="JTH37" s="450"/>
      <c r="JTI37" s="450"/>
      <c r="JTJ37" s="450"/>
      <c r="JTK37" s="450"/>
      <c r="JTL37" s="450"/>
      <c r="JTM37" s="450"/>
      <c r="JTN37" s="450"/>
      <c r="JTO37" s="450"/>
      <c r="JTP37" s="450"/>
      <c r="JTQ37" s="450"/>
      <c r="JTR37" s="450"/>
      <c r="JTS37" s="450"/>
      <c r="JTT37" s="450"/>
      <c r="JTU37" s="450"/>
      <c r="JTV37" s="450"/>
      <c r="JTW37" s="450"/>
      <c r="JTX37" s="450"/>
      <c r="JTY37" s="450"/>
      <c r="JTZ37" s="450"/>
      <c r="JUA37" s="450"/>
      <c r="JUB37" s="450"/>
      <c r="JUC37" s="450"/>
      <c r="JUD37" s="450"/>
      <c r="JUE37" s="450"/>
      <c r="JUF37" s="450"/>
      <c r="JUG37" s="450"/>
      <c r="JUH37" s="450"/>
      <c r="JUI37" s="450"/>
      <c r="JUJ37" s="450"/>
      <c r="JUK37" s="450"/>
      <c r="JUL37" s="450"/>
      <c r="JUM37" s="450"/>
      <c r="JUN37" s="450"/>
      <c r="JUO37" s="450"/>
      <c r="JUP37" s="450"/>
      <c r="JUQ37" s="450"/>
      <c r="JUR37" s="450"/>
      <c r="JUS37" s="450"/>
      <c r="JUT37" s="450"/>
      <c r="JUU37" s="450"/>
      <c r="JUV37" s="450"/>
      <c r="JUW37" s="450"/>
      <c r="JUX37" s="450"/>
      <c r="JUY37" s="450"/>
      <c r="JUZ37" s="450"/>
      <c r="JVA37" s="450"/>
      <c r="JVB37" s="450"/>
      <c r="JVC37" s="450"/>
      <c r="JVD37" s="450"/>
      <c r="JVE37" s="450"/>
      <c r="JVF37" s="450"/>
      <c r="JVG37" s="450"/>
      <c r="JVH37" s="450"/>
      <c r="JVI37" s="450"/>
      <c r="JVJ37" s="450"/>
      <c r="JVK37" s="450"/>
      <c r="JVL37" s="450"/>
      <c r="JVM37" s="450"/>
      <c r="JVN37" s="450"/>
      <c r="JVO37" s="450"/>
      <c r="JVP37" s="450"/>
      <c r="JVQ37" s="450"/>
      <c r="JVR37" s="450"/>
      <c r="JVS37" s="450"/>
      <c r="JVT37" s="450"/>
      <c r="JVU37" s="450"/>
      <c r="JVV37" s="450"/>
      <c r="JVW37" s="450"/>
      <c r="JVX37" s="450"/>
      <c r="JVY37" s="450"/>
      <c r="JVZ37" s="450"/>
      <c r="JWA37" s="450"/>
      <c r="JWB37" s="450"/>
      <c r="JWC37" s="450"/>
      <c r="JWD37" s="450"/>
      <c r="JWE37" s="450"/>
      <c r="JWF37" s="450"/>
      <c r="JWG37" s="450"/>
      <c r="JWH37" s="450"/>
      <c r="JWI37" s="450"/>
      <c r="JWJ37" s="450"/>
      <c r="JWK37" s="450"/>
      <c r="JWL37" s="450"/>
      <c r="JWM37" s="450"/>
      <c r="JWN37" s="450"/>
      <c r="JWO37" s="450"/>
      <c r="JWP37" s="450"/>
      <c r="JWQ37" s="450"/>
      <c r="JWR37" s="450"/>
      <c r="JWS37" s="450"/>
      <c r="JWT37" s="450"/>
      <c r="JWU37" s="450"/>
      <c r="JWV37" s="450"/>
      <c r="JWW37" s="450"/>
      <c r="JWX37" s="450"/>
      <c r="JWY37" s="450"/>
      <c r="JWZ37" s="450"/>
      <c r="JXA37" s="450"/>
      <c r="JXB37" s="450"/>
      <c r="JXC37" s="450"/>
      <c r="JXD37" s="450"/>
      <c r="JXE37" s="450"/>
      <c r="JXF37" s="450"/>
      <c r="JXG37" s="450"/>
      <c r="JXH37" s="450"/>
      <c r="JXI37" s="450"/>
      <c r="JXJ37" s="450"/>
      <c r="JXK37" s="450"/>
      <c r="JXL37" s="450"/>
      <c r="JXM37" s="450"/>
      <c r="JXN37" s="450"/>
      <c r="JXO37" s="450"/>
      <c r="JXP37" s="450"/>
      <c r="JXQ37" s="450"/>
      <c r="JXR37" s="450"/>
      <c r="JXS37" s="450"/>
      <c r="JXT37" s="450"/>
      <c r="JXU37" s="450"/>
      <c r="JXV37" s="450"/>
      <c r="JXW37" s="450"/>
      <c r="JXX37" s="450"/>
      <c r="JXY37" s="450"/>
      <c r="JXZ37" s="450"/>
      <c r="JYA37" s="450"/>
      <c r="JYB37" s="450"/>
      <c r="JYC37" s="450"/>
      <c r="JYD37" s="450"/>
      <c r="JYE37" s="450"/>
      <c r="JYF37" s="450"/>
      <c r="JYG37" s="450"/>
      <c r="JYH37" s="450"/>
      <c r="JYI37" s="450"/>
      <c r="JYJ37" s="450"/>
      <c r="JYK37" s="450"/>
      <c r="JYL37" s="450"/>
      <c r="JYM37" s="450"/>
      <c r="JYN37" s="450"/>
      <c r="JYO37" s="450"/>
      <c r="JYP37" s="450"/>
      <c r="JYQ37" s="450"/>
      <c r="JYR37" s="450"/>
      <c r="JYS37" s="450"/>
      <c r="JYT37" s="450"/>
      <c r="JYU37" s="450"/>
      <c r="JYV37" s="450"/>
      <c r="JYW37" s="450"/>
      <c r="JYX37" s="450"/>
      <c r="JYY37" s="450"/>
      <c r="JYZ37" s="450"/>
      <c r="JZA37" s="450"/>
      <c r="JZB37" s="450"/>
      <c r="JZC37" s="450"/>
      <c r="JZD37" s="450"/>
      <c r="JZE37" s="450"/>
      <c r="JZF37" s="450"/>
      <c r="JZG37" s="450"/>
      <c r="JZH37" s="450"/>
      <c r="JZI37" s="450"/>
      <c r="JZJ37" s="450"/>
      <c r="JZK37" s="450"/>
      <c r="JZL37" s="450"/>
      <c r="JZM37" s="450"/>
      <c r="JZN37" s="450"/>
      <c r="JZO37" s="450"/>
      <c r="JZP37" s="450"/>
      <c r="JZQ37" s="450"/>
      <c r="JZR37" s="450"/>
      <c r="JZS37" s="450"/>
      <c r="JZT37" s="450"/>
      <c r="JZU37" s="450"/>
      <c r="JZV37" s="450"/>
      <c r="JZW37" s="450"/>
      <c r="JZX37" s="450"/>
      <c r="JZY37" s="450"/>
      <c r="JZZ37" s="450"/>
      <c r="KAA37" s="450"/>
      <c r="KAB37" s="450"/>
      <c r="KAC37" s="450"/>
      <c r="KAD37" s="450"/>
      <c r="KAE37" s="450"/>
      <c r="KAF37" s="450"/>
      <c r="KAG37" s="450"/>
      <c r="KAH37" s="450"/>
      <c r="KAI37" s="450"/>
      <c r="KAJ37" s="450"/>
      <c r="KAK37" s="450"/>
      <c r="KAL37" s="450"/>
      <c r="KAM37" s="450"/>
      <c r="KAN37" s="450"/>
      <c r="KAO37" s="450"/>
      <c r="KAP37" s="450"/>
      <c r="KAQ37" s="450"/>
      <c r="KAR37" s="450"/>
      <c r="KAS37" s="450"/>
      <c r="KAT37" s="450"/>
      <c r="KAU37" s="450"/>
      <c r="KAV37" s="450"/>
      <c r="KAW37" s="450"/>
      <c r="KAX37" s="450"/>
      <c r="KAY37" s="450"/>
      <c r="KAZ37" s="450"/>
      <c r="KBA37" s="450"/>
      <c r="KBB37" s="450"/>
      <c r="KBC37" s="450"/>
      <c r="KBD37" s="450"/>
      <c r="KBE37" s="450"/>
      <c r="KBF37" s="450"/>
      <c r="KBG37" s="450"/>
      <c r="KBH37" s="450"/>
      <c r="KBI37" s="450"/>
      <c r="KBJ37" s="450"/>
      <c r="KBK37" s="450"/>
      <c r="KBL37" s="450"/>
      <c r="KBM37" s="450"/>
      <c r="KBN37" s="450"/>
      <c r="KBO37" s="450"/>
      <c r="KBP37" s="450"/>
      <c r="KBQ37" s="450"/>
      <c r="KBR37" s="450"/>
      <c r="KBS37" s="450"/>
      <c r="KBT37" s="450"/>
      <c r="KBU37" s="450"/>
      <c r="KBV37" s="450"/>
      <c r="KBW37" s="450"/>
      <c r="KBX37" s="450"/>
      <c r="KBY37" s="450"/>
      <c r="KBZ37" s="450"/>
      <c r="KCA37" s="450"/>
      <c r="KCB37" s="450"/>
      <c r="KCC37" s="450"/>
      <c r="KCD37" s="450"/>
      <c r="KCE37" s="450"/>
      <c r="KCF37" s="450"/>
      <c r="KCG37" s="450"/>
      <c r="KCH37" s="450"/>
      <c r="KCI37" s="450"/>
      <c r="KCJ37" s="450"/>
      <c r="KCK37" s="450"/>
      <c r="KCL37" s="450"/>
      <c r="KCM37" s="450"/>
      <c r="KCN37" s="450"/>
      <c r="KCO37" s="450"/>
      <c r="KCP37" s="450"/>
      <c r="KCQ37" s="450"/>
      <c r="KCR37" s="450"/>
      <c r="KCS37" s="450"/>
      <c r="KCT37" s="450"/>
      <c r="KCU37" s="450"/>
      <c r="KCV37" s="450"/>
      <c r="KCW37" s="450"/>
      <c r="KCX37" s="450"/>
      <c r="KCY37" s="450"/>
      <c r="KCZ37" s="450"/>
      <c r="KDA37" s="450"/>
      <c r="KDB37" s="450"/>
      <c r="KDC37" s="450"/>
      <c r="KDD37" s="450"/>
      <c r="KDE37" s="450"/>
      <c r="KDF37" s="450"/>
      <c r="KDG37" s="450"/>
      <c r="KDH37" s="450"/>
      <c r="KDI37" s="450"/>
      <c r="KDJ37" s="450"/>
      <c r="KDK37" s="450"/>
      <c r="KDL37" s="450"/>
      <c r="KDM37" s="450"/>
      <c r="KDN37" s="450"/>
      <c r="KDO37" s="450"/>
      <c r="KDP37" s="450"/>
      <c r="KDQ37" s="450"/>
      <c r="KDR37" s="450"/>
      <c r="KDS37" s="450"/>
      <c r="KDT37" s="450"/>
      <c r="KDU37" s="450"/>
      <c r="KDV37" s="450"/>
      <c r="KDW37" s="450"/>
      <c r="KDX37" s="450"/>
      <c r="KDY37" s="450"/>
      <c r="KDZ37" s="450"/>
      <c r="KEA37" s="450"/>
      <c r="KEB37" s="450"/>
      <c r="KEC37" s="450"/>
      <c r="KED37" s="450"/>
      <c r="KEE37" s="450"/>
      <c r="KEF37" s="450"/>
      <c r="KEG37" s="450"/>
      <c r="KEH37" s="450"/>
      <c r="KEI37" s="450"/>
      <c r="KEJ37" s="450"/>
      <c r="KEK37" s="450"/>
      <c r="KEL37" s="450"/>
      <c r="KEM37" s="450"/>
      <c r="KEN37" s="450"/>
      <c r="KEO37" s="450"/>
      <c r="KEP37" s="450"/>
      <c r="KEQ37" s="450"/>
      <c r="KER37" s="450"/>
      <c r="KES37" s="450"/>
      <c r="KET37" s="450"/>
      <c r="KEU37" s="450"/>
      <c r="KEV37" s="450"/>
      <c r="KEW37" s="450"/>
      <c r="KEX37" s="450"/>
      <c r="KEY37" s="450"/>
      <c r="KEZ37" s="450"/>
      <c r="KFA37" s="450"/>
      <c r="KFB37" s="450"/>
      <c r="KFC37" s="450"/>
      <c r="KFD37" s="450"/>
      <c r="KFE37" s="450"/>
      <c r="KFF37" s="450"/>
      <c r="KFG37" s="450"/>
      <c r="KFH37" s="450"/>
      <c r="KFI37" s="450"/>
      <c r="KFJ37" s="450"/>
      <c r="KFK37" s="450"/>
      <c r="KFL37" s="450"/>
      <c r="KFM37" s="450"/>
      <c r="KFN37" s="450"/>
      <c r="KFO37" s="450"/>
      <c r="KFP37" s="450"/>
      <c r="KFQ37" s="450"/>
      <c r="KFR37" s="450"/>
      <c r="KFS37" s="450"/>
      <c r="KFT37" s="450"/>
      <c r="KFU37" s="450"/>
      <c r="KFV37" s="450"/>
      <c r="KFW37" s="450"/>
      <c r="KFX37" s="450"/>
      <c r="KFY37" s="450"/>
      <c r="KFZ37" s="450"/>
      <c r="KGA37" s="450"/>
      <c r="KGB37" s="450"/>
      <c r="KGC37" s="450"/>
      <c r="KGD37" s="450"/>
      <c r="KGE37" s="450"/>
      <c r="KGF37" s="450"/>
      <c r="KGG37" s="450"/>
      <c r="KGH37" s="450"/>
      <c r="KGI37" s="450"/>
      <c r="KGJ37" s="450"/>
      <c r="KGK37" s="450"/>
      <c r="KGL37" s="450"/>
      <c r="KGM37" s="450"/>
      <c r="KGN37" s="450"/>
      <c r="KGO37" s="450"/>
      <c r="KGP37" s="450"/>
      <c r="KGQ37" s="450"/>
      <c r="KGR37" s="450"/>
      <c r="KGS37" s="450"/>
      <c r="KGT37" s="450"/>
      <c r="KGU37" s="450"/>
      <c r="KGV37" s="450"/>
      <c r="KGW37" s="450"/>
      <c r="KGX37" s="450"/>
      <c r="KGY37" s="450"/>
      <c r="KGZ37" s="450"/>
      <c r="KHA37" s="450"/>
      <c r="KHB37" s="450"/>
      <c r="KHC37" s="450"/>
      <c r="KHD37" s="450"/>
      <c r="KHE37" s="450"/>
      <c r="KHF37" s="450"/>
      <c r="KHG37" s="450"/>
      <c r="KHH37" s="450"/>
      <c r="KHI37" s="450"/>
      <c r="KHJ37" s="450"/>
      <c r="KHK37" s="450"/>
      <c r="KHL37" s="450"/>
      <c r="KHM37" s="450"/>
      <c r="KHN37" s="450"/>
      <c r="KHO37" s="450"/>
      <c r="KHP37" s="450"/>
      <c r="KHQ37" s="450"/>
      <c r="KHR37" s="450"/>
      <c r="KHS37" s="450"/>
      <c r="KHT37" s="450"/>
      <c r="KHU37" s="450"/>
      <c r="KHV37" s="450"/>
      <c r="KHW37" s="450"/>
      <c r="KHX37" s="450"/>
      <c r="KHY37" s="450"/>
      <c r="KHZ37" s="450"/>
      <c r="KIA37" s="450"/>
      <c r="KIB37" s="450"/>
      <c r="KIC37" s="450"/>
      <c r="KID37" s="450"/>
      <c r="KIE37" s="450"/>
      <c r="KIF37" s="450"/>
      <c r="KIG37" s="450"/>
      <c r="KIH37" s="450"/>
      <c r="KII37" s="450"/>
      <c r="KIJ37" s="450"/>
      <c r="KIK37" s="450"/>
      <c r="KIL37" s="450"/>
      <c r="KIM37" s="450"/>
      <c r="KIN37" s="450"/>
      <c r="KIO37" s="450"/>
      <c r="KIP37" s="450"/>
      <c r="KIQ37" s="450"/>
      <c r="KIR37" s="450"/>
      <c r="KIS37" s="450"/>
      <c r="KIT37" s="450"/>
      <c r="KIU37" s="450"/>
      <c r="KIV37" s="450"/>
      <c r="KIW37" s="450"/>
      <c r="KIX37" s="450"/>
      <c r="KIY37" s="450"/>
      <c r="KIZ37" s="450"/>
      <c r="KJA37" s="450"/>
      <c r="KJB37" s="450"/>
      <c r="KJC37" s="450"/>
      <c r="KJD37" s="450"/>
      <c r="KJE37" s="450"/>
      <c r="KJF37" s="450"/>
      <c r="KJG37" s="450"/>
      <c r="KJH37" s="450"/>
      <c r="KJI37" s="450"/>
      <c r="KJJ37" s="450"/>
      <c r="KJK37" s="450"/>
      <c r="KJL37" s="450"/>
      <c r="KJM37" s="450"/>
      <c r="KJN37" s="450"/>
      <c r="KJO37" s="450"/>
      <c r="KJP37" s="450"/>
      <c r="KJQ37" s="450"/>
      <c r="KJR37" s="450"/>
      <c r="KJS37" s="450"/>
      <c r="KJT37" s="450"/>
      <c r="KJU37" s="450"/>
      <c r="KJV37" s="450"/>
      <c r="KJW37" s="450"/>
      <c r="KJX37" s="450"/>
      <c r="KJY37" s="450"/>
      <c r="KJZ37" s="450"/>
      <c r="KKA37" s="450"/>
      <c r="KKB37" s="450"/>
      <c r="KKC37" s="450"/>
      <c r="KKD37" s="450"/>
      <c r="KKE37" s="450"/>
      <c r="KKF37" s="450"/>
      <c r="KKG37" s="450"/>
      <c r="KKH37" s="450"/>
      <c r="KKI37" s="450"/>
      <c r="KKJ37" s="450"/>
      <c r="KKK37" s="450"/>
      <c r="KKL37" s="450"/>
      <c r="KKM37" s="450"/>
      <c r="KKN37" s="450"/>
      <c r="KKO37" s="450"/>
      <c r="KKP37" s="450"/>
      <c r="KKQ37" s="450"/>
      <c r="KKR37" s="450"/>
      <c r="KKS37" s="450"/>
      <c r="KKT37" s="450"/>
      <c r="KKU37" s="450"/>
      <c r="KKV37" s="450"/>
      <c r="KKW37" s="450"/>
      <c r="KKX37" s="450"/>
      <c r="KKY37" s="450"/>
      <c r="KKZ37" s="450"/>
      <c r="KLA37" s="450"/>
      <c r="KLB37" s="450"/>
      <c r="KLC37" s="450"/>
      <c r="KLD37" s="450"/>
      <c r="KLE37" s="450"/>
      <c r="KLF37" s="450"/>
      <c r="KLG37" s="450"/>
      <c r="KLH37" s="450"/>
      <c r="KLI37" s="450"/>
      <c r="KLJ37" s="450"/>
      <c r="KLK37" s="450"/>
      <c r="KLL37" s="450"/>
      <c r="KLM37" s="450"/>
      <c r="KLN37" s="450"/>
      <c r="KLO37" s="450"/>
      <c r="KLP37" s="450"/>
      <c r="KLQ37" s="450"/>
      <c r="KLR37" s="450"/>
      <c r="KLS37" s="450"/>
      <c r="KLT37" s="450"/>
      <c r="KLU37" s="450"/>
      <c r="KLV37" s="450"/>
      <c r="KLW37" s="450"/>
      <c r="KLX37" s="450"/>
      <c r="KLY37" s="450"/>
      <c r="KLZ37" s="450"/>
      <c r="KMA37" s="450"/>
      <c r="KMB37" s="450"/>
      <c r="KMC37" s="450"/>
      <c r="KMD37" s="450"/>
      <c r="KME37" s="450"/>
      <c r="KMF37" s="450"/>
      <c r="KMG37" s="450"/>
      <c r="KMH37" s="450"/>
      <c r="KMI37" s="450"/>
      <c r="KMJ37" s="450"/>
      <c r="KMK37" s="450"/>
      <c r="KML37" s="450"/>
      <c r="KMM37" s="450"/>
      <c r="KMN37" s="450"/>
      <c r="KMO37" s="450"/>
      <c r="KMP37" s="450"/>
      <c r="KMQ37" s="450"/>
      <c r="KMR37" s="450"/>
      <c r="KMS37" s="450"/>
      <c r="KMT37" s="450"/>
      <c r="KMU37" s="450"/>
      <c r="KMV37" s="450"/>
      <c r="KMW37" s="450"/>
      <c r="KMX37" s="450"/>
      <c r="KMY37" s="450"/>
      <c r="KMZ37" s="450"/>
      <c r="KNA37" s="450"/>
      <c r="KNB37" s="450"/>
      <c r="KNC37" s="450"/>
      <c r="KND37" s="450"/>
      <c r="KNE37" s="450"/>
      <c r="KNF37" s="450"/>
      <c r="KNG37" s="450"/>
      <c r="KNH37" s="450"/>
      <c r="KNI37" s="450"/>
      <c r="KNJ37" s="450"/>
      <c r="KNK37" s="450"/>
      <c r="KNL37" s="450"/>
      <c r="KNM37" s="450"/>
      <c r="KNN37" s="450"/>
      <c r="KNO37" s="450"/>
      <c r="KNP37" s="450"/>
      <c r="KNQ37" s="450"/>
      <c r="KNR37" s="450"/>
      <c r="KNS37" s="450"/>
      <c r="KNT37" s="450"/>
      <c r="KNU37" s="450"/>
      <c r="KNV37" s="450"/>
      <c r="KNW37" s="450"/>
      <c r="KNX37" s="450"/>
      <c r="KNY37" s="450"/>
      <c r="KNZ37" s="450"/>
      <c r="KOA37" s="450"/>
      <c r="KOB37" s="450"/>
      <c r="KOC37" s="450"/>
      <c r="KOD37" s="450"/>
      <c r="KOE37" s="450"/>
      <c r="KOF37" s="450"/>
      <c r="KOG37" s="450"/>
      <c r="KOH37" s="450"/>
      <c r="KOI37" s="450"/>
      <c r="KOJ37" s="450"/>
      <c r="KOK37" s="450"/>
      <c r="KOL37" s="450"/>
      <c r="KOM37" s="450"/>
      <c r="KON37" s="450"/>
      <c r="KOO37" s="450"/>
      <c r="KOP37" s="450"/>
      <c r="KOQ37" s="450"/>
      <c r="KOR37" s="450"/>
      <c r="KOS37" s="450"/>
      <c r="KOT37" s="450"/>
      <c r="KOU37" s="450"/>
      <c r="KOV37" s="450"/>
      <c r="KOW37" s="450"/>
      <c r="KOX37" s="450"/>
      <c r="KOY37" s="450"/>
      <c r="KOZ37" s="450"/>
      <c r="KPA37" s="450"/>
      <c r="KPB37" s="450"/>
      <c r="KPC37" s="450"/>
      <c r="KPD37" s="450"/>
      <c r="KPE37" s="450"/>
      <c r="KPF37" s="450"/>
      <c r="KPG37" s="450"/>
      <c r="KPH37" s="450"/>
      <c r="KPI37" s="450"/>
      <c r="KPJ37" s="450"/>
      <c r="KPK37" s="450"/>
      <c r="KPL37" s="450"/>
      <c r="KPM37" s="450"/>
      <c r="KPN37" s="450"/>
      <c r="KPO37" s="450"/>
      <c r="KPP37" s="450"/>
      <c r="KPQ37" s="450"/>
      <c r="KPR37" s="450"/>
      <c r="KPS37" s="450"/>
      <c r="KPT37" s="450"/>
      <c r="KPU37" s="450"/>
      <c r="KPV37" s="450"/>
      <c r="KPW37" s="450"/>
      <c r="KPX37" s="450"/>
      <c r="KPY37" s="450"/>
      <c r="KPZ37" s="450"/>
      <c r="KQA37" s="450"/>
      <c r="KQB37" s="450"/>
      <c r="KQC37" s="450"/>
      <c r="KQD37" s="450"/>
      <c r="KQE37" s="450"/>
      <c r="KQF37" s="450"/>
      <c r="KQG37" s="450"/>
      <c r="KQH37" s="450"/>
      <c r="KQI37" s="450"/>
      <c r="KQJ37" s="450"/>
      <c r="KQK37" s="450"/>
      <c r="KQL37" s="450"/>
      <c r="KQM37" s="450"/>
      <c r="KQN37" s="450"/>
      <c r="KQO37" s="450"/>
      <c r="KQP37" s="450"/>
      <c r="KQQ37" s="450"/>
      <c r="KQR37" s="450"/>
      <c r="KQS37" s="450"/>
      <c r="KQT37" s="450"/>
      <c r="KQU37" s="450"/>
      <c r="KQV37" s="450"/>
      <c r="KQW37" s="450"/>
      <c r="KQX37" s="450"/>
      <c r="KQY37" s="450"/>
      <c r="KQZ37" s="450"/>
      <c r="KRA37" s="450"/>
      <c r="KRB37" s="450"/>
      <c r="KRC37" s="450"/>
      <c r="KRD37" s="450"/>
      <c r="KRE37" s="450"/>
      <c r="KRF37" s="450"/>
      <c r="KRG37" s="450"/>
      <c r="KRH37" s="450"/>
      <c r="KRI37" s="450"/>
      <c r="KRJ37" s="450"/>
      <c r="KRK37" s="450"/>
      <c r="KRL37" s="450"/>
      <c r="KRM37" s="450"/>
      <c r="KRN37" s="450"/>
      <c r="KRO37" s="450"/>
      <c r="KRP37" s="450"/>
      <c r="KRQ37" s="450"/>
      <c r="KRR37" s="450"/>
      <c r="KRS37" s="450"/>
      <c r="KRT37" s="450"/>
      <c r="KRU37" s="450"/>
      <c r="KRV37" s="450"/>
      <c r="KRW37" s="450"/>
      <c r="KRX37" s="450"/>
      <c r="KRY37" s="450"/>
      <c r="KRZ37" s="450"/>
      <c r="KSA37" s="450"/>
      <c r="KSB37" s="450"/>
      <c r="KSC37" s="450"/>
      <c r="KSD37" s="450"/>
      <c r="KSE37" s="450"/>
      <c r="KSF37" s="450"/>
      <c r="KSG37" s="450"/>
      <c r="KSH37" s="450"/>
      <c r="KSI37" s="450"/>
      <c r="KSJ37" s="450"/>
      <c r="KSK37" s="450"/>
      <c r="KSL37" s="450"/>
      <c r="KSM37" s="450"/>
      <c r="KSN37" s="450"/>
      <c r="KSO37" s="450"/>
      <c r="KSP37" s="450"/>
      <c r="KSQ37" s="450"/>
      <c r="KSR37" s="450"/>
      <c r="KSS37" s="450"/>
      <c r="KST37" s="450"/>
      <c r="KSU37" s="450"/>
      <c r="KSV37" s="450"/>
      <c r="KSW37" s="450"/>
      <c r="KSX37" s="450"/>
      <c r="KSY37" s="450"/>
      <c r="KSZ37" s="450"/>
      <c r="KTA37" s="450"/>
      <c r="KTB37" s="450"/>
      <c r="KTC37" s="450"/>
      <c r="KTD37" s="450"/>
      <c r="KTE37" s="450"/>
      <c r="KTF37" s="450"/>
      <c r="KTG37" s="450"/>
      <c r="KTH37" s="450"/>
      <c r="KTI37" s="450"/>
      <c r="KTJ37" s="450"/>
      <c r="KTK37" s="450"/>
      <c r="KTL37" s="450"/>
      <c r="KTM37" s="450"/>
      <c r="KTN37" s="450"/>
      <c r="KTO37" s="450"/>
      <c r="KTP37" s="450"/>
      <c r="KTQ37" s="450"/>
      <c r="KTR37" s="450"/>
      <c r="KTS37" s="450"/>
      <c r="KTT37" s="450"/>
      <c r="KTU37" s="450"/>
      <c r="KTV37" s="450"/>
      <c r="KTW37" s="450"/>
      <c r="KTX37" s="450"/>
      <c r="KTY37" s="450"/>
      <c r="KTZ37" s="450"/>
      <c r="KUA37" s="450"/>
      <c r="KUB37" s="450"/>
      <c r="KUC37" s="450"/>
      <c r="KUD37" s="450"/>
      <c r="KUE37" s="450"/>
      <c r="KUF37" s="450"/>
      <c r="KUG37" s="450"/>
      <c r="KUH37" s="450"/>
      <c r="KUI37" s="450"/>
      <c r="KUJ37" s="450"/>
      <c r="KUK37" s="450"/>
      <c r="KUL37" s="450"/>
      <c r="KUM37" s="450"/>
      <c r="KUN37" s="450"/>
      <c r="KUO37" s="450"/>
      <c r="KUP37" s="450"/>
      <c r="KUQ37" s="450"/>
      <c r="KUR37" s="450"/>
      <c r="KUS37" s="450"/>
      <c r="KUT37" s="450"/>
      <c r="KUU37" s="450"/>
      <c r="KUV37" s="450"/>
      <c r="KUW37" s="450"/>
      <c r="KUX37" s="450"/>
      <c r="KUY37" s="450"/>
      <c r="KUZ37" s="450"/>
      <c r="KVA37" s="450"/>
      <c r="KVB37" s="450"/>
      <c r="KVC37" s="450"/>
      <c r="KVD37" s="450"/>
      <c r="KVE37" s="450"/>
      <c r="KVF37" s="450"/>
      <c r="KVG37" s="450"/>
      <c r="KVH37" s="450"/>
      <c r="KVI37" s="450"/>
      <c r="KVJ37" s="450"/>
      <c r="KVK37" s="450"/>
      <c r="KVL37" s="450"/>
      <c r="KVM37" s="450"/>
      <c r="KVN37" s="450"/>
      <c r="KVO37" s="450"/>
      <c r="KVP37" s="450"/>
      <c r="KVQ37" s="450"/>
      <c r="KVR37" s="450"/>
      <c r="KVS37" s="450"/>
      <c r="KVT37" s="450"/>
      <c r="KVU37" s="450"/>
      <c r="KVV37" s="450"/>
      <c r="KVW37" s="450"/>
      <c r="KVX37" s="450"/>
      <c r="KVY37" s="450"/>
      <c r="KVZ37" s="450"/>
      <c r="KWA37" s="450"/>
      <c r="KWB37" s="450"/>
      <c r="KWC37" s="450"/>
      <c r="KWD37" s="450"/>
      <c r="KWE37" s="450"/>
      <c r="KWF37" s="450"/>
      <c r="KWG37" s="450"/>
      <c r="KWH37" s="450"/>
      <c r="KWI37" s="450"/>
      <c r="KWJ37" s="450"/>
      <c r="KWK37" s="450"/>
      <c r="KWL37" s="450"/>
      <c r="KWM37" s="450"/>
      <c r="KWN37" s="450"/>
      <c r="KWO37" s="450"/>
      <c r="KWP37" s="450"/>
      <c r="KWQ37" s="450"/>
      <c r="KWR37" s="450"/>
      <c r="KWS37" s="450"/>
      <c r="KWT37" s="450"/>
      <c r="KWU37" s="450"/>
      <c r="KWV37" s="450"/>
      <c r="KWW37" s="450"/>
      <c r="KWX37" s="450"/>
      <c r="KWY37" s="450"/>
      <c r="KWZ37" s="450"/>
      <c r="KXA37" s="450"/>
      <c r="KXB37" s="450"/>
      <c r="KXC37" s="450"/>
      <c r="KXD37" s="450"/>
      <c r="KXE37" s="450"/>
      <c r="KXF37" s="450"/>
      <c r="KXG37" s="450"/>
      <c r="KXH37" s="450"/>
      <c r="KXI37" s="450"/>
      <c r="KXJ37" s="450"/>
      <c r="KXK37" s="450"/>
      <c r="KXL37" s="450"/>
      <c r="KXM37" s="450"/>
      <c r="KXN37" s="450"/>
      <c r="KXO37" s="450"/>
      <c r="KXP37" s="450"/>
      <c r="KXQ37" s="450"/>
      <c r="KXR37" s="450"/>
      <c r="KXS37" s="450"/>
      <c r="KXT37" s="450"/>
      <c r="KXU37" s="450"/>
      <c r="KXV37" s="450"/>
      <c r="KXW37" s="450"/>
      <c r="KXX37" s="450"/>
      <c r="KXY37" s="450"/>
      <c r="KXZ37" s="450"/>
      <c r="KYA37" s="450"/>
      <c r="KYB37" s="450"/>
      <c r="KYC37" s="450"/>
      <c r="KYD37" s="450"/>
      <c r="KYE37" s="450"/>
      <c r="KYF37" s="450"/>
      <c r="KYG37" s="450"/>
      <c r="KYH37" s="450"/>
      <c r="KYI37" s="450"/>
      <c r="KYJ37" s="450"/>
      <c r="KYK37" s="450"/>
      <c r="KYL37" s="450"/>
      <c r="KYM37" s="450"/>
      <c r="KYN37" s="450"/>
      <c r="KYO37" s="450"/>
      <c r="KYP37" s="450"/>
      <c r="KYQ37" s="450"/>
      <c r="KYR37" s="450"/>
      <c r="KYS37" s="450"/>
      <c r="KYT37" s="450"/>
      <c r="KYU37" s="450"/>
      <c r="KYV37" s="450"/>
      <c r="KYW37" s="450"/>
      <c r="KYX37" s="450"/>
      <c r="KYY37" s="450"/>
      <c r="KYZ37" s="450"/>
      <c r="KZA37" s="450"/>
      <c r="KZB37" s="450"/>
      <c r="KZC37" s="450"/>
      <c r="KZD37" s="450"/>
      <c r="KZE37" s="450"/>
      <c r="KZF37" s="450"/>
      <c r="KZG37" s="450"/>
      <c r="KZH37" s="450"/>
      <c r="KZI37" s="450"/>
      <c r="KZJ37" s="450"/>
      <c r="KZK37" s="450"/>
      <c r="KZL37" s="450"/>
      <c r="KZM37" s="450"/>
      <c r="KZN37" s="450"/>
      <c r="KZO37" s="450"/>
      <c r="KZP37" s="450"/>
      <c r="KZQ37" s="450"/>
      <c r="KZR37" s="450"/>
      <c r="KZS37" s="450"/>
      <c r="KZT37" s="450"/>
      <c r="KZU37" s="450"/>
      <c r="KZV37" s="450"/>
      <c r="KZW37" s="450"/>
      <c r="KZX37" s="450"/>
      <c r="KZY37" s="450"/>
      <c r="KZZ37" s="450"/>
      <c r="LAA37" s="450"/>
      <c r="LAB37" s="450"/>
      <c r="LAC37" s="450"/>
      <c r="LAD37" s="450"/>
      <c r="LAE37" s="450"/>
      <c r="LAF37" s="450"/>
      <c r="LAG37" s="450"/>
      <c r="LAH37" s="450"/>
      <c r="LAI37" s="450"/>
      <c r="LAJ37" s="450"/>
      <c r="LAK37" s="450"/>
      <c r="LAL37" s="450"/>
      <c r="LAM37" s="450"/>
      <c r="LAN37" s="450"/>
      <c r="LAO37" s="450"/>
      <c r="LAP37" s="450"/>
      <c r="LAQ37" s="450"/>
      <c r="LAR37" s="450"/>
      <c r="LAS37" s="450"/>
      <c r="LAT37" s="450"/>
      <c r="LAU37" s="450"/>
      <c r="LAV37" s="450"/>
      <c r="LAW37" s="450"/>
      <c r="LAX37" s="450"/>
      <c r="LAY37" s="450"/>
      <c r="LAZ37" s="450"/>
      <c r="LBA37" s="450"/>
      <c r="LBB37" s="450"/>
      <c r="LBC37" s="450"/>
      <c r="LBD37" s="450"/>
      <c r="LBE37" s="450"/>
      <c r="LBF37" s="450"/>
      <c r="LBG37" s="450"/>
      <c r="LBH37" s="450"/>
      <c r="LBI37" s="450"/>
      <c r="LBJ37" s="450"/>
      <c r="LBK37" s="450"/>
      <c r="LBL37" s="450"/>
      <c r="LBM37" s="450"/>
      <c r="LBN37" s="450"/>
      <c r="LBO37" s="450"/>
      <c r="LBP37" s="450"/>
      <c r="LBQ37" s="450"/>
      <c r="LBR37" s="450"/>
      <c r="LBS37" s="450"/>
      <c r="LBT37" s="450"/>
      <c r="LBU37" s="450"/>
      <c r="LBV37" s="450"/>
      <c r="LBW37" s="450"/>
      <c r="LBX37" s="450"/>
      <c r="LBY37" s="450"/>
      <c r="LBZ37" s="450"/>
      <c r="LCA37" s="450"/>
      <c r="LCB37" s="450"/>
      <c r="LCC37" s="450"/>
      <c r="LCD37" s="450"/>
      <c r="LCE37" s="450"/>
      <c r="LCF37" s="450"/>
      <c r="LCG37" s="450"/>
      <c r="LCH37" s="450"/>
      <c r="LCI37" s="450"/>
      <c r="LCJ37" s="450"/>
      <c r="LCK37" s="450"/>
      <c r="LCL37" s="450"/>
      <c r="LCM37" s="450"/>
      <c r="LCN37" s="450"/>
      <c r="LCO37" s="450"/>
      <c r="LCP37" s="450"/>
      <c r="LCQ37" s="450"/>
      <c r="LCR37" s="450"/>
      <c r="LCS37" s="450"/>
      <c r="LCT37" s="450"/>
      <c r="LCU37" s="450"/>
      <c r="LCV37" s="450"/>
      <c r="LCW37" s="450"/>
      <c r="LCX37" s="450"/>
      <c r="LCY37" s="450"/>
      <c r="LCZ37" s="450"/>
      <c r="LDA37" s="450"/>
      <c r="LDB37" s="450"/>
      <c r="LDC37" s="450"/>
      <c r="LDD37" s="450"/>
      <c r="LDE37" s="450"/>
      <c r="LDF37" s="450"/>
      <c r="LDG37" s="450"/>
      <c r="LDH37" s="450"/>
      <c r="LDI37" s="450"/>
      <c r="LDJ37" s="450"/>
      <c r="LDK37" s="450"/>
      <c r="LDL37" s="450"/>
      <c r="LDM37" s="450"/>
      <c r="LDN37" s="450"/>
      <c r="LDO37" s="450"/>
      <c r="LDP37" s="450"/>
      <c r="LDQ37" s="450"/>
      <c r="LDR37" s="450"/>
      <c r="LDS37" s="450"/>
      <c r="LDT37" s="450"/>
      <c r="LDU37" s="450"/>
      <c r="LDV37" s="450"/>
      <c r="LDW37" s="450"/>
      <c r="LDX37" s="450"/>
      <c r="LDY37" s="450"/>
      <c r="LDZ37" s="450"/>
      <c r="LEA37" s="450"/>
      <c r="LEB37" s="450"/>
      <c r="LEC37" s="450"/>
      <c r="LED37" s="450"/>
      <c r="LEE37" s="450"/>
      <c r="LEF37" s="450"/>
      <c r="LEG37" s="450"/>
      <c r="LEH37" s="450"/>
      <c r="LEI37" s="450"/>
      <c r="LEJ37" s="450"/>
      <c r="LEK37" s="450"/>
      <c r="LEL37" s="450"/>
      <c r="LEM37" s="450"/>
      <c r="LEN37" s="450"/>
      <c r="LEO37" s="450"/>
      <c r="LEP37" s="450"/>
      <c r="LEQ37" s="450"/>
      <c r="LER37" s="450"/>
      <c r="LES37" s="450"/>
      <c r="LET37" s="450"/>
      <c r="LEU37" s="450"/>
      <c r="LEV37" s="450"/>
      <c r="LEW37" s="450"/>
      <c r="LEX37" s="450"/>
      <c r="LEY37" s="450"/>
      <c r="LEZ37" s="450"/>
      <c r="LFA37" s="450"/>
      <c r="LFB37" s="450"/>
      <c r="LFC37" s="450"/>
      <c r="LFD37" s="450"/>
      <c r="LFE37" s="450"/>
      <c r="LFF37" s="450"/>
      <c r="LFG37" s="450"/>
      <c r="LFH37" s="450"/>
      <c r="LFI37" s="450"/>
      <c r="LFJ37" s="450"/>
      <c r="LFK37" s="450"/>
      <c r="LFL37" s="450"/>
      <c r="LFM37" s="450"/>
      <c r="LFN37" s="450"/>
      <c r="LFO37" s="450"/>
      <c r="LFP37" s="450"/>
      <c r="LFQ37" s="450"/>
      <c r="LFR37" s="450"/>
      <c r="LFS37" s="450"/>
      <c r="LFT37" s="450"/>
      <c r="LFU37" s="450"/>
      <c r="LFV37" s="450"/>
      <c r="LFW37" s="450"/>
      <c r="LFX37" s="450"/>
      <c r="LFY37" s="450"/>
      <c r="LFZ37" s="450"/>
      <c r="LGA37" s="450"/>
      <c r="LGB37" s="450"/>
      <c r="LGC37" s="450"/>
      <c r="LGD37" s="450"/>
      <c r="LGE37" s="450"/>
      <c r="LGF37" s="450"/>
      <c r="LGG37" s="450"/>
      <c r="LGH37" s="450"/>
      <c r="LGI37" s="450"/>
      <c r="LGJ37" s="450"/>
      <c r="LGK37" s="450"/>
      <c r="LGL37" s="450"/>
      <c r="LGM37" s="450"/>
      <c r="LGN37" s="450"/>
      <c r="LGO37" s="450"/>
      <c r="LGP37" s="450"/>
      <c r="LGQ37" s="450"/>
      <c r="LGR37" s="450"/>
      <c r="LGS37" s="450"/>
      <c r="LGT37" s="450"/>
      <c r="LGU37" s="450"/>
      <c r="LGV37" s="450"/>
      <c r="LGW37" s="450"/>
      <c r="LGX37" s="450"/>
      <c r="LGY37" s="450"/>
      <c r="LGZ37" s="450"/>
      <c r="LHA37" s="450"/>
      <c r="LHB37" s="450"/>
      <c r="LHC37" s="450"/>
      <c r="LHD37" s="450"/>
      <c r="LHE37" s="450"/>
      <c r="LHF37" s="450"/>
      <c r="LHG37" s="450"/>
      <c r="LHH37" s="450"/>
      <c r="LHI37" s="450"/>
      <c r="LHJ37" s="450"/>
      <c r="LHK37" s="450"/>
      <c r="LHL37" s="450"/>
      <c r="LHM37" s="450"/>
      <c r="LHN37" s="450"/>
      <c r="LHO37" s="450"/>
      <c r="LHP37" s="450"/>
      <c r="LHQ37" s="450"/>
      <c r="LHR37" s="450"/>
      <c r="LHS37" s="450"/>
      <c r="LHT37" s="450"/>
      <c r="LHU37" s="450"/>
      <c r="LHV37" s="450"/>
      <c r="LHW37" s="450"/>
      <c r="LHX37" s="450"/>
      <c r="LHY37" s="450"/>
      <c r="LHZ37" s="450"/>
      <c r="LIA37" s="450"/>
      <c r="LIB37" s="450"/>
      <c r="LIC37" s="450"/>
      <c r="LID37" s="450"/>
      <c r="LIE37" s="450"/>
      <c r="LIF37" s="450"/>
      <c r="LIG37" s="450"/>
      <c r="LIH37" s="450"/>
      <c r="LII37" s="450"/>
      <c r="LIJ37" s="450"/>
      <c r="LIK37" s="450"/>
      <c r="LIL37" s="450"/>
      <c r="LIM37" s="450"/>
      <c r="LIN37" s="450"/>
      <c r="LIO37" s="450"/>
      <c r="LIP37" s="450"/>
      <c r="LIQ37" s="450"/>
      <c r="LIR37" s="450"/>
      <c r="LIS37" s="450"/>
      <c r="LIT37" s="450"/>
      <c r="LIU37" s="450"/>
      <c r="LIV37" s="450"/>
      <c r="LIW37" s="450"/>
      <c r="LIX37" s="450"/>
      <c r="LIY37" s="450"/>
      <c r="LIZ37" s="450"/>
      <c r="LJA37" s="450"/>
      <c r="LJB37" s="450"/>
      <c r="LJC37" s="450"/>
      <c r="LJD37" s="450"/>
      <c r="LJE37" s="450"/>
      <c r="LJF37" s="450"/>
      <c r="LJG37" s="450"/>
      <c r="LJH37" s="450"/>
      <c r="LJI37" s="450"/>
      <c r="LJJ37" s="450"/>
      <c r="LJK37" s="450"/>
      <c r="LJL37" s="450"/>
      <c r="LJM37" s="450"/>
      <c r="LJN37" s="450"/>
      <c r="LJO37" s="450"/>
      <c r="LJP37" s="450"/>
      <c r="LJQ37" s="450"/>
      <c r="LJR37" s="450"/>
      <c r="LJS37" s="450"/>
      <c r="LJT37" s="450"/>
      <c r="LJU37" s="450"/>
      <c r="LJV37" s="450"/>
      <c r="LJW37" s="450"/>
      <c r="LJX37" s="450"/>
      <c r="LJY37" s="450"/>
      <c r="LJZ37" s="450"/>
      <c r="LKA37" s="450"/>
      <c r="LKB37" s="450"/>
      <c r="LKC37" s="450"/>
      <c r="LKD37" s="450"/>
      <c r="LKE37" s="450"/>
      <c r="LKF37" s="450"/>
      <c r="LKG37" s="450"/>
      <c r="LKH37" s="450"/>
      <c r="LKI37" s="450"/>
      <c r="LKJ37" s="450"/>
      <c r="LKK37" s="450"/>
      <c r="LKL37" s="450"/>
      <c r="LKM37" s="450"/>
      <c r="LKN37" s="450"/>
      <c r="LKO37" s="450"/>
      <c r="LKP37" s="450"/>
      <c r="LKQ37" s="450"/>
      <c r="LKR37" s="450"/>
      <c r="LKS37" s="450"/>
      <c r="LKT37" s="450"/>
      <c r="LKU37" s="450"/>
      <c r="LKV37" s="450"/>
      <c r="LKW37" s="450"/>
      <c r="LKX37" s="450"/>
      <c r="LKY37" s="450"/>
      <c r="LKZ37" s="450"/>
      <c r="LLA37" s="450"/>
      <c r="LLB37" s="450"/>
      <c r="LLC37" s="450"/>
      <c r="LLD37" s="450"/>
      <c r="LLE37" s="450"/>
      <c r="LLF37" s="450"/>
      <c r="LLG37" s="450"/>
      <c r="LLH37" s="450"/>
      <c r="LLI37" s="450"/>
      <c r="LLJ37" s="450"/>
      <c r="LLK37" s="450"/>
      <c r="LLL37" s="450"/>
      <c r="LLM37" s="450"/>
      <c r="LLN37" s="450"/>
      <c r="LLO37" s="450"/>
      <c r="LLP37" s="450"/>
      <c r="LLQ37" s="450"/>
      <c r="LLR37" s="450"/>
      <c r="LLS37" s="450"/>
      <c r="LLT37" s="450"/>
      <c r="LLU37" s="450"/>
      <c r="LLV37" s="450"/>
      <c r="LLW37" s="450"/>
      <c r="LLX37" s="450"/>
      <c r="LLY37" s="450"/>
      <c r="LLZ37" s="450"/>
      <c r="LMA37" s="450"/>
      <c r="LMB37" s="450"/>
      <c r="LMC37" s="450"/>
      <c r="LMD37" s="450"/>
      <c r="LME37" s="450"/>
      <c r="LMF37" s="450"/>
      <c r="LMG37" s="450"/>
      <c r="LMH37" s="450"/>
      <c r="LMI37" s="450"/>
      <c r="LMJ37" s="450"/>
      <c r="LMK37" s="450"/>
      <c r="LML37" s="450"/>
      <c r="LMM37" s="450"/>
      <c r="LMN37" s="450"/>
      <c r="LMO37" s="450"/>
      <c r="LMP37" s="450"/>
      <c r="LMQ37" s="450"/>
      <c r="LMR37" s="450"/>
      <c r="LMS37" s="450"/>
      <c r="LMT37" s="450"/>
      <c r="LMU37" s="450"/>
      <c r="LMV37" s="450"/>
      <c r="LMW37" s="450"/>
      <c r="LMX37" s="450"/>
      <c r="LMY37" s="450"/>
      <c r="LMZ37" s="450"/>
      <c r="LNA37" s="450"/>
      <c r="LNB37" s="450"/>
      <c r="LNC37" s="450"/>
      <c r="LND37" s="450"/>
      <c r="LNE37" s="450"/>
      <c r="LNF37" s="450"/>
      <c r="LNG37" s="450"/>
      <c r="LNH37" s="450"/>
      <c r="LNI37" s="450"/>
      <c r="LNJ37" s="450"/>
      <c r="LNK37" s="450"/>
      <c r="LNL37" s="450"/>
      <c r="LNM37" s="450"/>
      <c r="LNN37" s="450"/>
      <c r="LNO37" s="450"/>
      <c r="LNP37" s="450"/>
      <c r="LNQ37" s="450"/>
      <c r="LNR37" s="450"/>
      <c r="LNS37" s="450"/>
      <c r="LNT37" s="450"/>
      <c r="LNU37" s="450"/>
      <c r="LNV37" s="450"/>
      <c r="LNW37" s="450"/>
      <c r="LNX37" s="450"/>
      <c r="LNY37" s="450"/>
      <c r="LNZ37" s="450"/>
      <c r="LOA37" s="450"/>
      <c r="LOB37" s="450"/>
      <c r="LOC37" s="450"/>
      <c r="LOD37" s="450"/>
      <c r="LOE37" s="450"/>
      <c r="LOF37" s="450"/>
      <c r="LOG37" s="450"/>
      <c r="LOH37" s="450"/>
      <c r="LOI37" s="450"/>
      <c r="LOJ37" s="450"/>
      <c r="LOK37" s="450"/>
      <c r="LOL37" s="450"/>
      <c r="LOM37" s="450"/>
      <c r="LON37" s="450"/>
      <c r="LOO37" s="450"/>
      <c r="LOP37" s="450"/>
      <c r="LOQ37" s="450"/>
      <c r="LOR37" s="450"/>
      <c r="LOS37" s="450"/>
      <c r="LOT37" s="450"/>
      <c r="LOU37" s="450"/>
      <c r="LOV37" s="450"/>
      <c r="LOW37" s="450"/>
      <c r="LOX37" s="450"/>
      <c r="LOY37" s="450"/>
      <c r="LOZ37" s="450"/>
      <c r="LPA37" s="450"/>
      <c r="LPB37" s="450"/>
      <c r="LPC37" s="450"/>
      <c r="LPD37" s="450"/>
      <c r="LPE37" s="450"/>
      <c r="LPF37" s="450"/>
      <c r="LPG37" s="450"/>
      <c r="LPH37" s="450"/>
      <c r="LPI37" s="450"/>
      <c r="LPJ37" s="450"/>
      <c r="LPK37" s="450"/>
      <c r="LPL37" s="450"/>
      <c r="LPM37" s="450"/>
      <c r="LPN37" s="450"/>
      <c r="LPO37" s="450"/>
      <c r="LPP37" s="450"/>
      <c r="LPQ37" s="450"/>
      <c r="LPR37" s="450"/>
      <c r="LPS37" s="450"/>
      <c r="LPT37" s="450"/>
      <c r="LPU37" s="450"/>
      <c r="LPV37" s="450"/>
      <c r="LPW37" s="450"/>
      <c r="LPX37" s="450"/>
      <c r="LPY37" s="450"/>
      <c r="LPZ37" s="450"/>
      <c r="LQA37" s="450"/>
      <c r="LQB37" s="450"/>
      <c r="LQC37" s="450"/>
      <c r="LQD37" s="450"/>
      <c r="LQE37" s="450"/>
      <c r="LQF37" s="450"/>
      <c r="LQG37" s="450"/>
      <c r="LQH37" s="450"/>
      <c r="LQI37" s="450"/>
      <c r="LQJ37" s="450"/>
      <c r="LQK37" s="450"/>
      <c r="LQL37" s="450"/>
      <c r="LQM37" s="450"/>
      <c r="LQN37" s="450"/>
      <c r="LQO37" s="450"/>
      <c r="LQP37" s="450"/>
      <c r="LQQ37" s="450"/>
      <c r="LQR37" s="450"/>
      <c r="LQS37" s="450"/>
      <c r="LQT37" s="450"/>
      <c r="LQU37" s="450"/>
      <c r="LQV37" s="450"/>
      <c r="LQW37" s="450"/>
      <c r="LQX37" s="450"/>
      <c r="LQY37" s="450"/>
      <c r="LQZ37" s="450"/>
      <c r="LRA37" s="450"/>
      <c r="LRB37" s="450"/>
      <c r="LRC37" s="450"/>
      <c r="LRD37" s="450"/>
      <c r="LRE37" s="450"/>
      <c r="LRF37" s="450"/>
      <c r="LRG37" s="450"/>
      <c r="LRH37" s="450"/>
      <c r="LRI37" s="450"/>
      <c r="LRJ37" s="450"/>
      <c r="LRK37" s="450"/>
      <c r="LRL37" s="450"/>
      <c r="LRM37" s="450"/>
      <c r="LRN37" s="450"/>
      <c r="LRO37" s="450"/>
      <c r="LRP37" s="450"/>
      <c r="LRQ37" s="450"/>
      <c r="LRR37" s="450"/>
      <c r="LRS37" s="450"/>
      <c r="LRT37" s="450"/>
      <c r="LRU37" s="450"/>
      <c r="LRV37" s="450"/>
      <c r="LRW37" s="450"/>
      <c r="LRX37" s="450"/>
      <c r="LRY37" s="450"/>
      <c r="LRZ37" s="450"/>
      <c r="LSA37" s="450"/>
      <c r="LSB37" s="450"/>
      <c r="LSC37" s="450"/>
      <c r="LSD37" s="450"/>
      <c r="LSE37" s="450"/>
      <c r="LSF37" s="450"/>
      <c r="LSG37" s="450"/>
      <c r="LSH37" s="450"/>
      <c r="LSI37" s="450"/>
      <c r="LSJ37" s="450"/>
      <c r="LSK37" s="450"/>
      <c r="LSL37" s="450"/>
      <c r="LSM37" s="450"/>
      <c r="LSN37" s="450"/>
      <c r="LSO37" s="450"/>
      <c r="LSP37" s="450"/>
      <c r="LSQ37" s="450"/>
      <c r="LSR37" s="450"/>
      <c r="LSS37" s="450"/>
      <c r="LST37" s="450"/>
      <c r="LSU37" s="450"/>
      <c r="LSV37" s="450"/>
      <c r="LSW37" s="450"/>
      <c r="LSX37" s="450"/>
      <c r="LSY37" s="450"/>
      <c r="LSZ37" s="450"/>
      <c r="LTA37" s="450"/>
      <c r="LTB37" s="450"/>
      <c r="LTC37" s="450"/>
      <c r="LTD37" s="450"/>
      <c r="LTE37" s="450"/>
      <c r="LTF37" s="450"/>
      <c r="LTG37" s="450"/>
      <c r="LTH37" s="450"/>
      <c r="LTI37" s="450"/>
      <c r="LTJ37" s="450"/>
      <c r="LTK37" s="450"/>
      <c r="LTL37" s="450"/>
      <c r="LTM37" s="450"/>
      <c r="LTN37" s="450"/>
      <c r="LTO37" s="450"/>
      <c r="LTP37" s="450"/>
      <c r="LTQ37" s="450"/>
      <c r="LTR37" s="450"/>
      <c r="LTS37" s="450"/>
      <c r="LTT37" s="450"/>
      <c r="LTU37" s="450"/>
      <c r="LTV37" s="450"/>
      <c r="LTW37" s="450"/>
      <c r="LTX37" s="450"/>
      <c r="LTY37" s="450"/>
      <c r="LTZ37" s="450"/>
      <c r="LUA37" s="450"/>
      <c r="LUB37" s="450"/>
      <c r="LUC37" s="450"/>
      <c r="LUD37" s="450"/>
      <c r="LUE37" s="450"/>
      <c r="LUF37" s="450"/>
      <c r="LUG37" s="450"/>
      <c r="LUH37" s="450"/>
      <c r="LUI37" s="450"/>
      <c r="LUJ37" s="450"/>
      <c r="LUK37" s="450"/>
      <c r="LUL37" s="450"/>
      <c r="LUM37" s="450"/>
      <c r="LUN37" s="450"/>
      <c r="LUO37" s="450"/>
      <c r="LUP37" s="450"/>
      <c r="LUQ37" s="450"/>
      <c r="LUR37" s="450"/>
      <c r="LUS37" s="450"/>
      <c r="LUT37" s="450"/>
      <c r="LUU37" s="450"/>
      <c r="LUV37" s="450"/>
      <c r="LUW37" s="450"/>
      <c r="LUX37" s="450"/>
      <c r="LUY37" s="450"/>
      <c r="LUZ37" s="450"/>
      <c r="LVA37" s="450"/>
      <c r="LVB37" s="450"/>
      <c r="LVC37" s="450"/>
      <c r="LVD37" s="450"/>
      <c r="LVE37" s="450"/>
      <c r="LVF37" s="450"/>
      <c r="LVG37" s="450"/>
      <c r="LVH37" s="450"/>
      <c r="LVI37" s="450"/>
      <c r="LVJ37" s="450"/>
      <c r="LVK37" s="450"/>
      <c r="LVL37" s="450"/>
      <c r="LVM37" s="450"/>
      <c r="LVN37" s="450"/>
      <c r="LVO37" s="450"/>
      <c r="LVP37" s="450"/>
      <c r="LVQ37" s="450"/>
      <c r="LVR37" s="450"/>
      <c r="LVS37" s="450"/>
      <c r="LVT37" s="450"/>
      <c r="LVU37" s="450"/>
      <c r="LVV37" s="450"/>
      <c r="LVW37" s="450"/>
      <c r="LVX37" s="450"/>
      <c r="LVY37" s="450"/>
      <c r="LVZ37" s="450"/>
      <c r="LWA37" s="450"/>
      <c r="LWB37" s="450"/>
      <c r="LWC37" s="450"/>
      <c r="LWD37" s="450"/>
      <c r="LWE37" s="450"/>
      <c r="LWF37" s="450"/>
      <c r="LWG37" s="450"/>
      <c r="LWH37" s="450"/>
      <c r="LWI37" s="450"/>
      <c r="LWJ37" s="450"/>
      <c r="LWK37" s="450"/>
      <c r="LWL37" s="450"/>
      <c r="LWM37" s="450"/>
      <c r="LWN37" s="450"/>
      <c r="LWO37" s="450"/>
      <c r="LWP37" s="450"/>
      <c r="LWQ37" s="450"/>
      <c r="LWR37" s="450"/>
      <c r="LWS37" s="450"/>
      <c r="LWT37" s="450"/>
      <c r="LWU37" s="450"/>
      <c r="LWV37" s="450"/>
      <c r="LWW37" s="450"/>
      <c r="LWX37" s="450"/>
      <c r="LWY37" s="450"/>
      <c r="LWZ37" s="450"/>
      <c r="LXA37" s="450"/>
      <c r="LXB37" s="450"/>
      <c r="LXC37" s="450"/>
      <c r="LXD37" s="450"/>
      <c r="LXE37" s="450"/>
      <c r="LXF37" s="450"/>
      <c r="LXG37" s="450"/>
      <c r="LXH37" s="450"/>
      <c r="LXI37" s="450"/>
      <c r="LXJ37" s="450"/>
      <c r="LXK37" s="450"/>
      <c r="LXL37" s="450"/>
      <c r="LXM37" s="450"/>
      <c r="LXN37" s="450"/>
      <c r="LXO37" s="450"/>
      <c r="LXP37" s="450"/>
      <c r="LXQ37" s="450"/>
      <c r="LXR37" s="450"/>
      <c r="LXS37" s="450"/>
      <c r="LXT37" s="450"/>
      <c r="LXU37" s="450"/>
      <c r="LXV37" s="450"/>
      <c r="LXW37" s="450"/>
      <c r="LXX37" s="450"/>
      <c r="LXY37" s="450"/>
      <c r="LXZ37" s="450"/>
      <c r="LYA37" s="450"/>
      <c r="LYB37" s="450"/>
      <c r="LYC37" s="450"/>
      <c r="LYD37" s="450"/>
      <c r="LYE37" s="450"/>
      <c r="LYF37" s="450"/>
      <c r="LYG37" s="450"/>
      <c r="LYH37" s="450"/>
      <c r="LYI37" s="450"/>
      <c r="LYJ37" s="450"/>
      <c r="LYK37" s="450"/>
      <c r="LYL37" s="450"/>
      <c r="LYM37" s="450"/>
      <c r="LYN37" s="450"/>
      <c r="LYO37" s="450"/>
      <c r="LYP37" s="450"/>
      <c r="LYQ37" s="450"/>
      <c r="LYR37" s="450"/>
      <c r="LYS37" s="450"/>
      <c r="LYT37" s="450"/>
      <c r="LYU37" s="450"/>
      <c r="LYV37" s="450"/>
      <c r="LYW37" s="450"/>
      <c r="LYX37" s="450"/>
      <c r="LYY37" s="450"/>
      <c r="LYZ37" s="450"/>
      <c r="LZA37" s="450"/>
      <c r="LZB37" s="450"/>
      <c r="LZC37" s="450"/>
      <c r="LZD37" s="450"/>
      <c r="LZE37" s="450"/>
      <c r="LZF37" s="450"/>
      <c r="LZG37" s="450"/>
      <c r="LZH37" s="450"/>
      <c r="LZI37" s="450"/>
      <c r="LZJ37" s="450"/>
      <c r="LZK37" s="450"/>
      <c r="LZL37" s="450"/>
      <c r="LZM37" s="450"/>
      <c r="LZN37" s="450"/>
      <c r="LZO37" s="450"/>
      <c r="LZP37" s="450"/>
      <c r="LZQ37" s="450"/>
      <c r="LZR37" s="450"/>
      <c r="LZS37" s="450"/>
      <c r="LZT37" s="450"/>
      <c r="LZU37" s="450"/>
      <c r="LZV37" s="450"/>
      <c r="LZW37" s="450"/>
      <c r="LZX37" s="450"/>
      <c r="LZY37" s="450"/>
      <c r="LZZ37" s="450"/>
      <c r="MAA37" s="450"/>
      <c r="MAB37" s="450"/>
      <c r="MAC37" s="450"/>
      <c r="MAD37" s="450"/>
      <c r="MAE37" s="450"/>
      <c r="MAF37" s="450"/>
      <c r="MAG37" s="450"/>
      <c r="MAH37" s="450"/>
      <c r="MAI37" s="450"/>
      <c r="MAJ37" s="450"/>
      <c r="MAK37" s="450"/>
      <c r="MAL37" s="450"/>
      <c r="MAM37" s="450"/>
      <c r="MAN37" s="450"/>
      <c r="MAO37" s="450"/>
      <c r="MAP37" s="450"/>
      <c r="MAQ37" s="450"/>
      <c r="MAR37" s="450"/>
      <c r="MAS37" s="450"/>
      <c r="MAT37" s="450"/>
      <c r="MAU37" s="450"/>
      <c r="MAV37" s="450"/>
      <c r="MAW37" s="450"/>
      <c r="MAX37" s="450"/>
      <c r="MAY37" s="450"/>
      <c r="MAZ37" s="450"/>
      <c r="MBA37" s="450"/>
      <c r="MBB37" s="450"/>
      <c r="MBC37" s="450"/>
      <c r="MBD37" s="450"/>
      <c r="MBE37" s="450"/>
      <c r="MBF37" s="450"/>
      <c r="MBG37" s="450"/>
      <c r="MBH37" s="450"/>
      <c r="MBI37" s="450"/>
      <c r="MBJ37" s="450"/>
      <c r="MBK37" s="450"/>
      <c r="MBL37" s="450"/>
      <c r="MBM37" s="450"/>
      <c r="MBN37" s="450"/>
      <c r="MBO37" s="450"/>
      <c r="MBP37" s="450"/>
      <c r="MBQ37" s="450"/>
      <c r="MBR37" s="450"/>
      <c r="MBS37" s="450"/>
      <c r="MBT37" s="450"/>
      <c r="MBU37" s="450"/>
      <c r="MBV37" s="450"/>
      <c r="MBW37" s="450"/>
      <c r="MBX37" s="450"/>
      <c r="MBY37" s="450"/>
      <c r="MBZ37" s="450"/>
      <c r="MCA37" s="450"/>
      <c r="MCB37" s="450"/>
      <c r="MCC37" s="450"/>
      <c r="MCD37" s="450"/>
      <c r="MCE37" s="450"/>
      <c r="MCF37" s="450"/>
      <c r="MCG37" s="450"/>
      <c r="MCH37" s="450"/>
      <c r="MCI37" s="450"/>
      <c r="MCJ37" s="450"/>
      <c r="MCK37" s="450"/>
      <c r="MCL37" s="450"/>
      <c r="MCM37" s="450"/>
      <c r="MCN37" s="450"/>
      <c r="MCO37" s="450"/>
      <c r="MCP37" s="450"/>
      <c r="MCQ37" s="450"/>
      <c r="MCR37" s="450"/>
      <c r="MCS37" s="450"/>
      <c r="MCT37" s="450"/>
      <c r="MCU37" s="450"/>
      <c r="MCV37" s="450"/>
      <c r="MCW37" s="450"/>
      <c r="MCX37" s="450"/>
      <c r="MCY37" s="450"/>
      <c r="MCZ37" s="450"/>
      <c r="MDA37" s="450"/>
      <c r="MDB37" s="450"/>
      <c r="MDC37" s="450"/>
      <c r="MDD37" s="450"/>
      <c r="MDE37" s="450"/>
      <c r="MDF37" s="450"/>
      <c r="MDG37" s="450"/>
      <c r="MDH37" s="450"/>
      <c r="MDI37" s="450"/>
      <c r="MDJ37" s="450"/>
      <c r="MDK37" s="450"/>
      <c r="MDL37" s="450"/>
      <c r="MDM37" s="450"/>
      <c r="MDN37" s="450"/>
      <c r="MDO37" s="450"/>
      <c r="MDP37" s="450"/>
      <c r="MDQ37" s="450"/>
      <c r="MDR37" s="450"/>
      <c r="MDS37" s="450"/>
      <c r="MDT37" s="450"/>
      <c r="MDU37" s="450"/>
      <c r="MDV37" s="450"/>
      <c r="MDW37" s="450"/>
      <c r="MDX37" s="450"/>
      <c r="MDY37" s="450"/>
      <c r="MDZ37" s="450"/>
      <c r="MEA37" s="450"/>
      <c r="MEB37" s="450"/>
      <c r="MEC37" s="450"/>
      <c r="MED37" s="450"/>
      <c r="MEE37" s="450"/>
      <c r="MEF37" s="450"/>
      <c r="MEG37" s="450"/>
      <c r="MEH37" s="450"/>
      <c r="MEI37" s="450"/>
      <c r="MEJ37" s="450"/>
      <c r="MEK37" s="450"/>
      <c r="MEL37" s="450"/>
      <c r="MEM37" s="450"/>
      <c r="MEN37" s="450"/>
      <c r="MEO37" s="450"/>
      <c r="MEP37" s="450"/>
      <c r="MEQ37" s="450"/>
      <c r="MER37" s="450"/>
      <c r="MES37" s="450"/>
      <c r="MET37" s="450"/>
      <c r="MEU37" s="450"/>
      <c r="MEV37" s="450"/>
      <c r="MEW37" s="450"/>
      <c r="MEX37" s="450"/>
      <c r="MEY37" s="450"/>
      <c r="MEZ37" s="450"/>
      <c r="MFA37" s="450"/>
      <c r="MFB37" s="450"/>
      <c r="MFC37" s="450"/>
      <c r="MFD37" s="450"/>
      <c r="MFE37" s="450"/>
      <c r="MFF37" s="450"/>
      <c r="MFG37" s="450"/>
      <c r="MFH37" s="450"/>
      <c r="MFI37" s="450"/>
      <c r="MFJ37" s="450"/>
      <c r="MFK37" s="450"/>
      <c r="MFL37" s="450"/>
      <c r="MFM37" s="450"/>
      <c r="MFN37" s="450"/>
      <c r="MFO37" s="450"/>
      <c r="MFP37" s="450"/>
      <c r="MFQ37" s="450"/>
      <c r="MFR37" s="450"/>
      <c r="MFS37" s="450"/>
      <c r="MFT37" s="450"/>
      <c r="MFU37" s="450"/>
      <c r="MFV37" s="450"/>
      <c r="MFW37" s="450"/>
      <c r="MFX37" s="450"/>
      <c r="MFY37" s="450"/>
      <c r="MFZ37" s="450"/>
      <c r="MGA37" s="450"/>
      <c r="MGB37" s="450"/>
      <c r="MGC37" s="450"/>
      <c r="MGD37" s="450"/>
      <c r="MGE37" s="450"/>
      <c r="MGF37" s="450"/>
      <c r="MGG37" s="450"/>
      <c r="MGH37" s="450"/>
      <c r="MGI37" s="450"/>
      <c r="MGJ37" s="450"/>
      <c r="MGK37" s="450"/>
      <c r="MGL37" s="450"/>
      <c r="MGM37" s="450"/>
      <c r="MGN37" s="450"/>
      <c r="MGO37" s="450"/>
      <c r="MGP37" s="450"/>
      <c r="MGQ37" s="450"/>
      <c r="MGR37" s="450"/>
      <c r="MGS37" s="450"/>
      <c r="MGT37" s="450"/>
      <c r="MGU37" s="450"/>
      <c r="MGV37" s="450"/>
      <c r="MGW37" s="450"/>
      <c r="MGX37" s="450"/>
      <c r="MGY37" s="450"/>
      <c r="MGZ37" s="450"/>
      <c r="MHA37" s="450"/>
      <c r="MHB37" s="450"/>
      <c r="MHC37" s="450"/>
      <c r="MHD37" s="450"/>
      <c r="MHE37" s="450"/>
      <c r="MHF37" s="450"/>
      <c r="MHG37" s="450"/>
      <c r="MHH37" s="450"/>
      <c r="MHI37" s="450"/>
      <c r="MHJ37" s="450"/>
      <c r="MHK37" s="450"/>
      <c r="MHL37" s="450"/>
      <c r="MHM37" s="450"/>
      <c r="MHN37" s="450"/>
      <c r="MHO37" s="450"/>
      <c r="MHP37" s="450"/>
      <c r="MHQ37" s="450"/>
      <c r="MHR37" s="450"/>
      <c r="MHS37" s="450"/>
      <c r="MHT37" s="450"/>
      <c r="MHU37" s="450"/>
      <c r="MHV37" s="450"/>
      <c r="MHW37" s="450"/>
      <c r="MHX37" s="450"/>
      <c r="MHY37" s="450"/>
      <c r="MHZ37" s="450"/>
      <c r="MIA37" s="450"/>
      <c r="MIB37" s="450"/>
      <c r="MIC37" s="450"/>
      <c r="MID37" s="450"/>
      <c r="MIE37" s="450"/>
      <c r="MIF37" s="450"/>
      <c r="MIG37" s="450"/>
      <c r="MIH37" s="450"/>
      <c r="MII37" s="450"/>
      <c r="MIJ37" s="450"/>
      <c r="MIK37" s="450"/>
      <c r="MIL37" s="450"/>
      <c r="MIM37" s="450"/>
      <c r="MIN37" s="450"/>
      <c r="MIO37" s="450"/>
      <c r="MIP37" s="450"/>
      <c r="MIQ37" s="450"/>
      <c r="MIR37" s="450"/>
      <c r="MIS37" s="450"/>
      <c r="MIT37" s="450"/>
      <c r="MIU37" s="450"/>
      <c r="MIV37" s="450"/>
      <c r="MIW37" s="450"/>
      <c r="MIX37" s="450"/>
      <c r="MIY37" s="450"/>
      <c r="MIZ37" s="450"/>
      <c r="MJA37" s="450"/>
      <c r="MJB37" s="450"/>
      <c r="MJC37" s="450"/>
      <c r="MJD37" s="450"/>
      <c r="MJE37" s="450"/>
      <c r="MJF37" s="450"/>
      <c r="MJG37" s="450"/>
      <c r="MJH37" s="450"/>
      <c r="MJI37" s="450"/>
      <c r="MJJ37" s="450"/>
      <c r="MJK37" s="450"/>
      <c r="MJL37" s="450"/>
      <c r="MJM37" s="450"/>
      <c r="MJN37" s="450"/>
      <c r="MJO37" s="450"/>
      <c r="MJP37" s="450"/>
      <c r="MJQ37" s="450"/>
      <c r="MJR37" s="450"/>
      <c r="MJS37" s="450"/>
      <c r="MJT37" s="450"/>
      <c r="MJU37" s="450"/>
      <c r="MJV37" s="450"/>
      <c r="MJW37" s="450"/>
      <c r="MJX37" s="450"/>
      <c r="MJY37" s="450"/>
      <c r="MJZ37" s="450"/>
      <c r="MKA37" s="450"/>
      <c r="MKB37" s="450"/>
      <c r="MKC37" s="450"/>
      <c r="MKD37" s="450"/>
      <c r="MKE37" s="450"/>
      <c r="MKF37" s="450"/>
      <c r="MKG37" s="450"/>
      <c r="MKH37" s="450"/>
      <c r="MKI37" s="450"/>
      <c r="MKJ37" s="450"/>
      <c r="MKK37" s="450"/>
      <c r="MKL37" s="450"/>
      <c r="MKM37" s="450"/>
      <c r="MKN37" s="450"/>
      <c r="MKO37" s="450"/>
      <c r="MKP37" s="450"/>
      <c r="MKQ37" s="450"/>
      <c r="MKR37" s="450"/>
      <c r="MKS37" s="450"/>
      <c r="MKT37" s="450"/>
      <c r="MKU37" s="450"/>
      <c r="MKV37" s="450"/>
      <c r="MKW37" s="450"/>
      <c r="MKX37" s="450"/>
      <c r="MKY37" s="450"/>
      <c r="MKZ37" s="450"/>
      <c r="MLA37" s="450"/>
      <c r="MLB37" s="450"/>
      <c r="MLC37" s="450"/>
      <c r="MLD37" s="450"/>
      <c r="MLE37" s="450"/>
      <c r="MLF37" s="450"/>
      <c r="MLG37" s="450"/>
      <c r="MLH37" s="450"/>
      <c r="MLI37" s="450"/>
      <c r="MLJ37" s="450"/>
      <c r="MLK37" s="450"/>
      <c r="MLL37" s="450"/>
      <c r="MLM37" s="450"/>
      <c r="MLN37" s="450"/>
      <c r="MLO37" s="450"/>
      <c r="MLP37" s="450"/>
      <c r="MLQ37" s="450"/>
      <c r="MLR37" s="450"/>
      <c r="MLS37" s="450"/>
      <c r="MLT37" s="450"/>
      <c r="MLU37" s="450"/>
      <c r="MLV37" s="450"/>
      <c r="MLW37" s="450"/>
      <c r="MLX37" s="450"/>
      <c r="MLY37" s="450"/>
      <c r="MLZ37" s="450"/>
      <c r="MMA37" s="450"/>
      <c r="MMB37" s="450"/>
      <c r="MMC37" s="450"/>
      <c r="MMD37" s="450"/>
      <c r="MME37" s="450"/>
      <c r="MMF37" s="450"/>
      <c r="MMG37" s="450"/>
      <c r="MMH37" s="450"/>
      <c r="MMI37" s="450"/>
      <c r="MMJ37" s="450"/>
      <c r="MMK37" s="450"/>
      <c r="MML37" s="450"/>
      <c r="MMM37" s="450"/>
      <c r="MMN37" s="450"/>
      <c r="MMO37" s="450"/>
      <c r="MMP37" s="450"/>
      <c r="MMQ37" s="450"/>
      <c r="MMR37" s="450"/>
      <c r="MMS37" s="450"/>
      <c r="MMT37" s="450"/>
      <c r="MMU37" s="450"/>
      <c r="MMV37" s="450"/>
      <c r="MMW37" s="450"/>
      <c r="MMX37" s="450"/>
      <c r="MMY37" s="450"/>
      <c r="MMZ37" s="450"/>
      <c r="MNA37" s="450"/>
      <c r="MNB37" s="450"/>
      <c r="MNC37" s="450"/>
      <c r="MND37" s="450"/>
      <c r="MNE37" s="450"/>
      <c r="MNF37" s="450"/>
      <c r="MNG37" s="450"/>
      <c r="MNH37" s="450"/>
      <c r="MNI37" s="450"/>
      <c r="MNJ37" s="450"/>
      <c r="MNK37" s="450"/>
      <c r="MNL37" s="450"/>
      <c r="MNM37" s="450"/>
      <c r="MNN37" s="450"/>
      <c r="MNO37" s="450"/>
      <c r="MNP37" s="450"/>
      <c r="MNQ37" s="450"/>
      <c r="MNR37" s="450"/>
      <c r="MNS37" s="450"/>
      <c r="MNT37" s="450"/>
      <c r="MNU37" s="450"/>
      <c r="MNV37" s="450"/>
      <c r="MNW37" s="450"/>
      <c r="MNX37" s="450"/>
      <c r="MNY37" s="450"/>
      <c r="MNZ37" s="450"/>
      <c r="MOA37" s="450"/>
      <c r="MOB37" s="450"/>
      <c r="MOC37" s="450"/>
      <c r="MOD37" s="450"/>
      <c r="MOE37" s="450"/>
      <c r="MOF37" s="450"/>
      <c r="MOG37" s="450"/>
      <c r="MOH37" s="450"/>
      <c r="MOI37" s="450"/>
      <c r="MOJ37" s="450"/>
      <c r="MOK37" s="450"/>
      <c r="MOL37" s="450"/>
      <c r="MOM37" s="450"/>
      <c r="MON37" s="450"/>
      <c r="MOO37" s="450"/>
      <c r="MOP37" s="450"/>
      <c r="MOQ37" s="450"/>
      <c r="MOR37" s="450"/>
      <c r="MOS37" s="450"/>
      <c r="MOT37" s="450"/>
      <c r="MOU37" s="450"/>
      <c r="MOV37" s="450"/>
      <c r="MOW37" s="450"/>
      <c r="MOX37" s="450"/>
      <c r="MOY37" s="450"/>
      <c r="MOZ37" s="450"/>
      <c r="MPA37" s="450"/>
      <c r="MPB37" s="450"/>
      <c r="MPC37" s="450"/>
      <c r="MPD37" s="450"/>
      <c r="MPE37" s="450"/>
      <c r="MPF37" s="450"/>
      <c r="MPG37" s="450"/>
      <c r="MPH37" s="450"/>
      <c r="MPI37" s="450"/>
      <c r="MPJ37" s="450"/>
      <c r="MPK37" s="450"/>
      <c r="MPL37" s="450"/>
      <c r="MPM37" s="450"/>
      <c r="MPN37" s="450"/>
      <c r="MPO37" s="450"/>
      <c r="MPP37" s="450"/>
      <c r="MPQ37" s="450"/>
      <c r="MPR37" s="450"/>
      <c r="MPS37" s="450"/>
      <c r="MPT37" s="450"/>
      <c r="MPU37" s="450"/>
      <c r="MPV37" s="450"/>
      <c r="MPW37" s="450"/>
      <c r="MPX37" s="450"/>
      <c r="MPY37" s="450"/>
      <c r="MPZ37" s="450"/>
      <c r="MQA37" s="450"/>
      <c r="MQB37" s="450"/>
      <c r="MQC37" s="450"/>
      <c r="MQD37" s="450"/>
      <c r="MQE37" s="450"/>
      <c r="MQF37" s="450"/>
      <c r="MQG37" s="450"/>
      <c r="MQH37" s="450"/>
      <c r="MQI37" s="450"/>
      <c r="MQJ37" s="450"/>
      <c r="MQK37" s="450"/>
      <c r="MQL37" s="450"/>
      <c r="MQM37" s="450"/>
      <c r="MQN37" s="450"/>
      <c r="MQO37" s="450"/>
      <c r="MQP37" s="450"/>
      <c r="MQQ37" s="450"/>
      <c r="MQR37" s="450"/>
      <c r="MQS37" s="450"/>
      <c r="MQT37" s="450"/>
      <c r="MQU37" s="450"/>
      <c r="MQV37" s="450"/>
      <c r="MQW37" s="450"/>
      <c r="MQX37" s="450"/>
      <c r="MQY37" s="450"/>
      <c r="MQZ37" s="450"/>
      <c r="MRA37" s="450"/>
      <c r="MRB37" s="450"/>
      <c r="MRC37" s="450"/>
      <c r="MRD37" s="450"/>
      <c r="MRE37" s="450"/>
      <c r="MRF37" s="450"/>
      <c r="MRG37" s="450"/>
      <c r="MRH37" s="450"/>
      <c r="MRI37" s="450"/>
      <c r="MRJ37" s="450"/>
      <c r="MRK37" s="450"/>
      <c r="MRL37" s="450"/>
      <c r="MRM37" s="450"/>
      <c r="MRN37" s="450"/>
      <c r="MRO37" s="450"/>
      <c r="MRP37" s="450"/>
      <c r="MRQ37" s="450"/>
      <c r="MRR37" s="450"/>
      <c r="MRS37" s="450"/>
      <c r="MRT37" s="450"/>
      <c r="MRU37" s="450"/>
      <c r="MRV37" s="450"/>
      <c r="MRW37" s="450"/>
      <c r="MRX37" s="450"/>
      <c r="MRY37" s="450"/>
      <c r="MRZ37" s="450"/>
      <c r="MSA37" s="450"/>
      <c r="MSB37" s="450"/>
      <c r="MSC37" s="450"/>
      <c r="MSD37" s="450"/>
      <c r="MSE37" s="450"/>
      <c r="MSF37" s="450"/>
      <c r="MSG37" s="450"/>
      <c r="MSH37" s="450"/>
      <c r="MSI37" s="450"/>
      <c r="MSJ37" s="450"/>
      <c r="MSK37" s="450"/>
      <c r="MSL37" s="450"/>
      <c r="MSM37" s="450"/>
      <c r="MSN37" s="450"/>
      <c r="MSO37" s="450"/>
      <c r="MSP37" s="450"/>
      <c r="MSQ37" s="450"/>
      <c r="MSR37" s="450"/>
      <c r="MSS37" s="450"/>
      <c r="MST37" s="450"/>
      <c r="MSU37" s="450"/>
      <c r="MSV37" s="450"/>
      <c r="MSW37" s="450"/>
      <c r="MSX37" s="450"/>
      <c r="MSY37" s="450"/>
      <c r="MSZ37" s="450"/>
      <c r="MTA37" s="450"/>
      <c r="MTB37" s="450"/>
      <c r="MTC37" s="450"/>
      <c r="MTD37" s="450"/>
      <c r="MTE37" s="450"/>
      <c r="MTF37" s="450"/>
      <c r="MTG37" s="450"/>
      <c r="MTH37" s="450"/>
      <c r="MTI37" s="450"/>
      <c r="MTJ37" s="450"/>
      <c r="MTK37" s="450"/>
      <c r="MTL37" s="450"/>
      <c r="MTM37" s="450"/>
      <c r="MTN37" s="450"/>
      <c r="MTO37" s="450"/>
      <c r="MTP37" s="450"/>
      <c r="MTQ37" s="450"/>
      <c r="MTR37" s="450"/>
      <c r="MTS37" s="450"/>
      <c r="MTT37" s="450"/>
      <c r="MTU37" s="450"/>
      <c r="MTV37" s="450"/>
      <c r="MTW37" s="450"/>
      <c r="MTX37" s="450"/>
      <c r="MTY37" s="450"/>
      <c r="MTZ37" s="450"/>
      <c r="MUA37" s="450"/>
      <c r="MUB37" s="450"/>
      <c r="MUC37" s="450"/>
      <c r="MUD37" s="450"/>
      <c r="MUE37" s="450"/>
      <c r="MUF37" s="450"/>
      <c r="MUG37" s="450"/>
      <c r="MUH37" s="450"/>
      <c r="MUI37" s="450"/>
      <c r="MUJ37" s="450"/>
      <c r="MUK37" s="450"/>
      <c r="MUL37" s="450"/>
      <c r="MUM37" s="450"/>
      <c r="MUN37" s="450"/>
      <c r="MUO37" s="450"/>
      <c r="MUP37" s="450"/>
      <c r="MUQ37" s="450"/>
      <c r="MUR37" s="450"/>
      <c r="MUS37" s="450"/>
      <c r="MUT37" s="450"/>
      <c r="MUU37" s="450"/>
      <c r="MUV37" s="450"/>
      <c r="MUW37" s="450"/>
      <c r="MUX37" s="450"/>
      <c r="MUY37" s="450"/>
      <c r="MUZ37" s="450"/>
      <c r="MVA37" s="450"/>
      <c r="MVB37" s="450"/>
      <c r="MVC37" s="450"/>
      <c r="MVD37" s="450"/>
      <c r="MVE37" s="450"/>
      <c r="MVF37" s="450"/>
      <c r="MVG37" s="450"/>
      <c r="MVH37" s="450"/>
      <c r="MVI37" s="450"/>
      <c r="MVJ37" s="450"/>
      <c r="MVK37" s="450"/>
      <c r="MVL37" s="450"/>
      <c r="MVM37" s="450"/>
      <c r="MVN37" s="450"/>
      <c r="MVO37" s="450"/>
      <c r="MVP37" s="450"/>
      <c r="MVQ37" s="450"/>
      <c r="MVR37" s="450"/>
      <c r="MVS37" s="450"/>
      <c r="MVT37" s="450"/>
      <c r="MVU37" s="450"/>
      <c r="MVV37" s="450"/>
      <c r="MVW37" s="450"/>
      <c r="MVX37" s="450"/>
      <c r="MVY37" s="450"/>
      <c r="MVZ37" s="450"/>
      <c r="MWA37" s="450"/>
      <c r="MWB37" s="450"/>
      <c r="MWC37" s="450"/>
      <c r="MWD37" s="450"/>
      <c r="MWE37" s="450"/>
      <c r="MWF37" s="450"/>
      <c r="MWG37" s="450"/>
      <c r="MWH37" s="450"/>
      <c r="MWI37" s="450"/>
      <c r="MWJ37" s="450"/>
      <c r="MWK37" s="450"/>
      <c r="MWL37" s="450"/>
      <c r="MWM37" s="450"/>
      <c r="MWN37" s="450"/>
      <c r="MWO37" s="450"/>
      <c r="MWP37" s="450"/>
      <c r="MWQ37" s="450"/>
      <c r="MWR37" s="450"/>
      <c r="MWS37" s="450"/>
      <c r="MWT37" s="450"/>
      <c r="MWU37" s="450"/>
      <c r="MWV37" s="450"/>
      <c r="MWW37" s="450"/>
      <c r="MWX37" s="450"/>
      <c r="MWY37" s="450"/>
      <c r="MWZ37" s="450"/>
      <c r="MXA37" s="450"/>
      <c r="MXB37" s="450"/>
      <c r="MXC37" s="450"/>
      <c r="MXD37" s="450"/>
      <c r="MXE37" s="450"/>
      <c r="MXF37" s="450"/>
      <c r="MXG37" s="450"/>
      <c r="MXH37" s="450"/>
      <c r="MXI37" s="450"/>
      <c r="MXJ37" s="450"/>
      <c r="MXK37" s="450"/>
      <c r="MXL37" s="450"/>
      <c r="MXM37" s="450"/>
      <c r="MXN37" s="450"/>
      <c r="MXO37" s="450"/>
      <c r="MXP37" s="450"/>
      <c r="MXQ37" s="450"/>
      <c r="MXR37" s="450"/>
      <c r="MXS37" s="450"/>
      <c r="MXT37" s="450"/>
      <c r="MXU37" s="450"/>
      <c r="MXV37" s="450"/>
      <c r="MXW37" s="450"/>
      <c r="MXX37" s="450"/>
      <c r="MXY37" s="450"/>
      <c r="MXZ37" s="450"/>
      <c r="MYA37" s="450"/>
      <c r="MYB37" s="450"/>
      <c r="MYC37" s="450"/>
      <c r="MYD37" s="450"/>
      <c r="MYE37" s="450"/>
      <c r="MYF37" s="450"/>
      <c r="MYG37" s="450"/>
      <c r="MYH37" s="450"/>
      <c r="MYI37" s="450"/>
      <c r="MYJ37" s="450"/>
      <c r="MYK37" s="450"/>
      <c r="MYL37" s="450"/>
      <c r="MYM37" s="450"/>
      <c r="MYN37" s="450"/>
      <c r="MYO37" s="450"/>
      <c r="MYP37" s="450"/>
      <c r="MYQ37" s="450"/>
      <c r="MYR37" s="450"/>
      <c r="MYS37" s="450"/>
      <c r="MYT37" s="450"/>
      <c r="MYU37" s="450"/>
      <c r="MYV37" s="450"/>
      <c r="MYW37" s="450"/>
      <c r="MYX37" s="450"/>
      <c r="MYY37" s="450"/>
      <c r="MYZ37" s="450"/>
      <c r="MZA37" s="450"/>
      <c r="MZB37" s="450"/>
      <c r="MZC37" s="450"/>
      <c r="MZD37" s="450"/>
      <c r="MZE37" s="450"/>
      <c r="MZF37" s="450"/>
      <c r="MZG37" s="450"/>
      <c r="MZH37" s="450"/>
      <c r="MZI37" s="450"/>
      <c r="MZJ37" s="450"/>
      <c r="MZK37" s="450"/>
      <c r="MZL37" s="450"/>
      <c r="MZM37" s="450"/>
      <c r="MZN37" s="450"/>
      <c r="MZO37" s="450"/>
      <c r="MZP37" s="450"/>
      <c r="MZQ37" s="450"/>
      <c r="MZR37" s="450"/>
      <c r="MZS37" s="450"/>
      <c r="MZT37" s="450"/>
      <c r="MZU37" s="450"/>
      <c r="MZV37" s="450"/>
      <c r="MZW37" s="450"/>
      <c r="MZX37" s="450"/>
      <c r="MZY37" s="450"/>
      <c r="MZZ37" s="450"/>
      <c r="NAA37" s="450"/>
      <c r="NAB37" s="450"/>
      <c r="NAC37" s="450"/>
      <c r="NAD37" s="450"/>
      <c r="NAE37" s="450"/>
      <c r="NAF37" s="450"/>
      <c r="NAG37" s="450"/>
      <c r="NAH37" s="450"/>
      <c r="NAI37" s="450"/>
      <c r="NAJ37" s="450"/>
      <c r="NAK37" s="450"/>
      <c r="NAL37" s="450"/>
      <c r="NAM37" s="450"/>
      <c r="NAN37" s="450"/>
      <c r="NAO37" s="450"/>
      <c r="NAP37" s="450"/>
      <c r="NAQ37" s="450"/>
      <c r="NAR37" s="450"/>
      <c r="NAS37" s="450"/>
      <c r="NAT37" s="450"/>
      <c r="NAU37" s="450"/>
      <c r="NAV37" s="450"/>
      <c r="NAW37" s="450"/>
      <c r="NAX37" s="450"/>
      <c r="NAY37" s="450"/>
      <c r="NAZ37" s="450"/>
      <c r="NBA37" s="450"/>
      <c r="NBB37" s="450"/>
      <c r="NBC37" s="450"/>
      <c r="NBD37" s="450"/>
      <c r="NBE37" s="450"/>
      <c r="NBF37" s="450"/>
      <c r="NBG37" s="450"/>
      <c r="NBH37" s="450"/>
      <c r="NBI37" s="450"/>
      <c r="NBJ37" s="450"/>
      <c r="NBK37" s="450"/>
      <c r="NBL37" s="450"/>
      <c r="NBM37" s="450"/>
      <c r="NBN37" s="450"/>
      <c r="NBO37" s="450"/>
      <c r="NBP37" s="450"/>
      <c r="NBQ37" s="450"/>
      <c r="NBR37" s="450"/>
      <c r="NBS37" s="450"/>
      <c r="NBT37" s="450"/>
      <c r="NBU37" s="450"/>
      <c r="NBV37" s="450"/>
      <c r="NBW37" s="450"/>
      <c r="NBX37" s="450"/>
      <c r="NBY37" s="450"/>
      <c r="NBZ37" s="450"/>
      <c r="NCA37" s="450"/>
      <c r="NCB37" s="450"/>
      <c r="NCC37" s="450"/>
      <c r="NCD37" s="450"/>
      <c r="NCE37" s="450"/>
      <c r="NCF37" s="450"/>
      <c r="NCG37" s="450"/>
      <c r="NCH37" s="450"/>
      <c r="NCI37" s="450"/>
      <c r="NCJ37" s="450"/>
      <c r="NCK37" s="450"/>
      <c r="NCL37" s="450"/>
      <c r="NCM37" s="450"/>
      <c r="NCN37" s="450"/>
      <c r="NCO37" s="450"/>
      <c r="NCP37" s="450"/>
      <c r="NCQ37" s="450"/>
      <c r="NCR37" s="450"/>
      <c r="NCS37" s="450"/>
      <c r="NCT37" s="450"/>
      <c r="NCU37" s="450"/>
      <c r="NCV37" s="450"/>
      <c r="NCW37" s="450"/>
      <c r="NCX37" s="450"/>
      <c r="NCY37" s="450"/>
      <c r="NCZ37" s="450"/>
      <c r="NDA37" s="450"/>
      <c r="NDB37" s="450"/>
      <c r="NDC37" s="450"/>
      <c r="NDD37" s="450"/>
      <c r="NDE37" s="450"/>
      <c r="NDF37" s="450"/>
      <c r="NDG37" s="450"/>
      <c r="NDH37" s="450"/>
      <c r="NDI37" s="450"/>
      <c r="NDJ37" s="450"/>
      <c r="NDK37" s="450"/>
      <c r="NDL37" s="450"/>
      <c r="NDM37" s="450"/>
      <c r="NDN37" s="450"/>
      <c r="NDO37" s="450"/>
      <c r="NDP37" s="450"/>
      <c r="NDQ37" s="450"/>
      <c r="NDR37" s="450"/>
      <c r="NDS37" s="450"/>
      <c r="NDT37" s="450"/>
      <c r="NDU37" s="450"/>
      <c r="NDV37" s="450"/>
      <c r="NDW37" s="450"/>
      <c r="NDX37" s="450"/>
      <c r="NDY37" s="450"/>
      <c r="NDZ37" s="450"/>
      <c r="NEA37" s="450"/>
      <c r="NEB37" s="450"/>
      <c r="NEC37" s="450"/>
      <c r="NED37" s="450"/>
      <c r="NEE37" s="450"/>
      <c r="NEF37" s="450"/>
      <c r="NEG37" s="450"/>
      <c r="NEH37" s="450"/>
      <c r="NEI37" s="450"/>
      <c r="NEJ37" s="450"/>
      <c r="NEK37" s="450"/>
      <c r="NEL37" s="450"/>
      <c r="NEM37" s="450"/>
      <c r="NEN37" s="450"/>
      <c r="NEO37" s="450"/>
      <c r="NEP37" s="450"/>
      <c r="NEQ37" s="450"/>
      <c r="NER37" s="450"/>
      <c r="NES37" s="450"/>
      <c r="NET37" s="450"/>
      <c r="NEU37" s="450"/>
      <c r="NEV37" s="450"/>
      <c r="NEW37" s="450"/>
      <c r="NEX37" s="450"/>
      <c r="NEY37" s="450"/>
      <c r="NEZ37" s="450"/>
      <c r="NFA37" s="450"/>
      <c r="NFB37" s="450"/>
      <c r="NFC37" s="450"/>
      <c r="NFD37" s="450"/>
      <c r="NFE37" s="450"/>
      <c r="NFF37" s="450"/>
      <c r="NFG37" s="450"/>
      <c r="NFH37" s="450"/>
      <c r="NFI37" s="450"/>
      <c r="NFJ37" s="450"/>
      <c r="NFK37" s="450"/>
      <c r="NFL37" s="450"/>
      <c r="NFM37" s="450"/>
      <c r="NFN37" s="450"/>
      <c r="NFO37" s="450"/>
      <c r="NFP37" s="450"/>
      <c r="NFQ37" s="450"/>
      <c r="NFR37" s="450"/>
      <c r="NFS37" s="450"/>
      <c r="NFT37" s="450"/>
      <c r="NFU37" s="450"/>
      <c r="NFV37" s="450"/>
      <c r="NFW37" s="450"/>
      <c r="NFX37" s="450"/>
      <c r="NFY37" s="450"/>
      <c r="NFZ37" s="450"/>
      <c r="NGA37" s="450"/>
      <c r="NGB37" s="450"/>
      <c r="NGC37" s="450"/>
      <c r="NGD37" s="450"/>
      <c r="NGE37" s="450"/>
      <c r="NGF37" s="450"/>
      <c r="NGG37" s="450"/>
      <c r="NGH37" s="450"/>
      <c r="NGI37" s="450"/>
      <c r="NGJ37" s="450"/>
      <c r="NGK37" s="450"/>
      <c r="NGL37" s="450"/>
      <c r="NGM37" s="450"/>
      <c r="NGN37" s="450"/>
      <c r="NGO37" s="450"/>
      <c r="NGP37" s="450"/>
      <c r="NGQ37" s="450"/>
      <c r="NGR37" s="450"/>
      <c r="NGS37" s="450"/>
      <c r="NGT37" s="450"/>
      <c r="NGU37" s="450"/>
      <c r="NGV37" s="450"/>
      <c r="NGW37" s="450"/>
      <c r="NGX37" s="450"/>
      <c r="NGY37" s="450"/>
      <c r="NGZ37" s="450"/>
      <c r="NHA37" s="450"/>
      <c r="NHB37" s="450"/>
      <c r="NHC37" s="450"/>
      <c r="NHD37" s="450"/>
      <c r="NHE37" s="450"/>
      <c r="NHF37" s="450"/>
      <c r="NHG37" s="450"/>
      <c r="NHH37" s="450"/>
      <c r="NHI37" s="450"/>
      <c r="NHJ37" s="450"/>
      <c r="NHK37" s="450"/>
      <c r="NHL37" s="450"/>
      <c r="NHM37" s="450"/>
      <c r="NHN37" s="450"/>
      <c r="NHO37" s="450"/>
      <c r="NHP37" s="450"/>
      <c r="NHQ37" s="450"/>
      <c r="NHR37" s="450"/>
      <c r="NHS37" s="450"/>
      <c r="NHT37" s="450"/>
      <c r="NHU37" s="450"/>
      <c r="NHV37" s="450"/>
      <c r="NHW37" s="450"/>
      <c r="NHX37" s="450"/>
      <c r="NHY37" s="450"/>
      <c r="NHZ37" s="450"/>
      <c r="NIA37" s="450"/>
      <c r="NIB37" s="450"/>
      <c r="NIC37" s="450"/>
      <c r="NID37" s="450"/>
      <c r="NIE37" s="450"/>
      <c r="NIF37" s="450"/>
      <c r="NIG37" s="450"/>
      <c r="NIH37" s="450"/>
      <c r="NII37" s="450"/>
      <c r="NIJ37" s="450"/>
      <c r="NIK37" s="450"/>
      <c r="NIL37" s="450"/>
      <c r="NIM37" s="450"/>
      <c r="NIN37" s="450"/>
      <c r="NIO37" s="450"/>
      <c r="NIP37" s="450"/>
      <c r="NIQ37" s="450"/>
      <c r="NIR37" s="450"/>
      <c r="NIS37" s="450"/>
      <c r="NIT37" s="450"/>
      <c r="NIU37" s="450"/>
      <c r="NIV37" s="450"/>
      <c r="NIW37" s="450"/>
      <c r="NIX37" s="450"/>
      <c r="NIY37" s="450"/>
      <c r="NIZ37" s="450"/>
      <c r="NJA37" s="450"/>
      <c r="NJB37" s="450"/>
      <c r="NJC37" s="450"/>
      <c r="NJD37" s="450"/>
      <c r="NJE37" s="450"/>
      <c r="NJF37" s="450"/>
      <c r="NJG37" s="450"/>
      <c r="NJH37" s="450"/>
      <c r="NJI37" s="450"/>
      <c r="NJJ37" s="450"/>
      <c r="NJK37" s="450"/>
      <c r="NJL37" s="450"/>
      <c r="NJM37" s="450"/>
      <c r="NJN37" s="450"/>
      <c r="NJO37" s="450"/>
      <c r="NJP37" s="450"/>
      <c r="NJQ37" s="450"/>
      <c r="NJR37" s="450"/>
      <c r="NJS37" s="450"/>
      <c r="NJT37" s="450"/>
      <c r="NJU37" s="450"/>
      <c r="NJV37" s="450"/>
      <c r="NJW37" s="450"/>
      <c r="NJX37" s="450"/>
      <c r="NJY37" s="450"/>
      <c r="NJZ37" s="450"/>
      <c r="NKA37" s="450"/>
      <c r="NKB37" s="450"/>
      <c r="NKC37" s="450"/>
      <c r="NKD37" s="450"/>
      <c r="NKE37" s="450"/>
      <c r="NKF37" s="450"/>
      <c r="NKG37" s="450"/>
      <c r="NKH37" s="450"/>
      <c r="NKI37" s="450"/>
      <c r="NKJ37" s="450"/>
      <c r="NKK37" s="450"/>
      <c r="NKL37" s="450"/>
      <c r="NKM37" s="450"/>
      <c r="NKN37" s="450"/>
      <c r="NKO37" s="450"/>
      <c r="NKP37" s="450"/>
      <c r="NKQ37" s="450"/>
      <c r="NKR37" s="450"/>
      <c r="NKS37" s="450"/>
      <c r="NKT37" s="450"/>
      <c r="NKU37" s="450"/>
      <c r="NKV37" s="450"/>
      <c r="NKW37" s="450"/>
      <c r="NKX37" s="450"/>
      <c r="NKY37" s="450"/>
      <c r="NKZ37" s="450"/>
      <c r="NLA37" s="450"/>
      <c r="NLB37" s="450"/>
      <c r="NLC37" s="450"/>
      <c r="NLD37" s="450"/>
      <c r="NLE37" s="450"/>
      <c r="NLF37" s="450"/>
      <c r="NLG37" s="450"/>
      <c r="NLH37" s="450"/>
      <c r="NLI37" s="450"/>
      <c r="NLJ37" s="450"/>
      <c r="NLK37" s="450"/>
      <c r="NLL37" s="450"/>
      <c r="NLM37" s="450"/>
      <c r="NLN37" s="450"/>
      <c r="NLO37" s="450"/>
      <c r="NLP37" s="450"/>
      <c r="NLQ37" s="450"/>
      <c r="NLR37" s="450"/>
      <c r="NLS37" s="450"/>
      <c r="NLT37" s="450"/>
      <c r="NLU37" s="450"/>
      <c r="NLV37" s="450"/>
      <c r="NLW37" s="450"/>
      <c r="NLX37" s="450"/>
      <c r="NLY37" s="450"/>
      <c r="NLZ37" s="450"/>
      <c r="NMA37" s="450"/>
      <c r="NMB37" s="450"/>
      <c r="NMC37" s="450"/>
      <c r="NMD37" s="450"/>
      <c r="NME37" s="450"/>
      <c r="NMF37" s="450"/>
      <c r="NMG37" s="450"/>
      <c r="NMH37" s="450"/>
      <c r="NMI37" s="450"/>
      <c r="NMJ37" s="450"/>
      <c r="NMK37" s="450"/>
      <c r="NML37" s="450"/>
      <c r="NMM37" s="450"/>
      <c r="NMN37" s="450"/>
      <c r="NMO37" s="450"/>
      <c r="NMP37" s="450"/>
      <c r="NMQ37" s="450"/>
      <c r="NMR37" s="450"/>
      <c r="NMS37" s="450"/>
      <c r="NMT37" s="450"/>
      <c r="NMU37" s="450"/>
      <c r="NMV37" s="450"/>
      <c r="NMW37" s="450"/>
      <c r="NMX37" s="450"/>
      <c r="NMY37" s="450"/>
      <c r="NMZ37" s="450"/>
      <c r="NNA37" s="450"/>
      <c r="NNB37" s="450"/>
      <c r="NNC37" s="450"/>
      <c r="NND37" s="450"/>
      <c r="NNE37" s="450"/>
      <c r="NNF37" s="450"/>
      <c r="NNG37" s="450"/>
      <c r="NNH37" s="450"/>
      <c r="NNI37" s="450"/>
      <c r="NNJ37" s="450"/>
      <c r="NNK37" s="450"/>
      <c r="NNL37" s="450"/>
      <c r="NNM37" s="450"/>
      <c r="NNN37" s="450"/>
      <c r="NNO37" s="450"/>
      <c r="NNP37" s="450"/>
      <c r="NNQ37" s="450"/>
      <c r="NNR37" s="450"/>
      <c r="NNS37" s="450"/>
      <c r="NNT37" s="450"/>
      <c r="NNU37" s="450"/>
      <c r="NNV37" s="450"/>
      <c r="NNW37" s="450"/>
      <c r="NNX37" s="450"/>
      <c r="NNY37" s="450"/>
      <c r="NNZ37" s="450"/>
      <c r="NOA37" s="450"/>
      <c r="NOB37" s="450"/>
      <c r="NOC37" s="450"/>
      <c r="NOD37" s="450"/>
      <c r="NOE37" s="450"/>
      <c r="NOF37" s="450"/>
      <c r="NOG37" s="450"/>
      <c r="NOH37" s="450"/>
      <c r="NOI37" s="450"/>
      <c r="NOJ37" s="450"/>
      <c r="NOK37" s="450"/>
      <c r="NOL37" s="450"/>
      <c r="NOM37" s="450"/>
      <c r="NON37" s="450"/>
      <c r="NOO37" s="450"/>
      <c r="NOP37" s="450"/>
      <c r="NOQ37" s="450"/>
      <c r="NOR37" s="450"/>
      <c r="NOS37" s="450"/>
      <c r="NOT37" s="450"/>
      <c r="NOU37" s="450"/>
      <c r="NOV37" s="450"/>
      <c r="NOW37" s="450"/>
      <c r="NOX37" s="450"/>
      <c r="NOY37" s="450"/>
      <c r="NOZ37" s="450"/>
      <c r="NPA37" s="450"/>
      <c r="NPB37" s="450"/>
      <c r="NPC37" s="450"/>
      <c r="NPD37" s="450"/>
      <c r="NPE37" s="450"/>
      <c r="NPF37" s="450"/>
      <c r="NPG37" s="450"/>
      <c r="NPH37" s="450"/>
      <c r="NPI37" s="450"/>
      <c r="NPJ37" s="450"/>
      <c r="NPK37" s="450"/>
      <c r="NPL37" s="450"/>
      <c r="NPM37" s="450"/>
      <c r="NPN37" s="450"/>
      <c r="NPO37" s="450"/>
      <c r="NPP37" s="450"/>
      <c r="NPQ37" s="450"/>
      <c r="NPR37" s="450"/>
      <c r="NPS37" s="450"/>
      <c r="NPT37" s="450"/>
      <c r="NPU37" s="450"/>
      <c r="NPV37" s="450"/>
      <c r="NPW37" s="450"/>
      <c r="NPX37" s="450"/>
      <c r="NPY37" s="450"/>
      <c r="NPZ37" s="450"/>
      <c r="NQA37" s="450"/>
      <c r="NQB37" s="450"/>
      <c r="NQC37" s="450"/>
      <c r="NQD37" s="450"/>
      <c r="NQE37" s="450"/>
      <c r="NQF37" s="450"/>
      <c r="NQG37" s="450"/>
      <c r="NQH37" s="450"/>
      <c r="NQI37" s="450"/>
      <c r="NQJ37" s="450"/>
      <c r="NQK37" s="450"/>
      <c r="NQL37" s="450"/>
      <c r="NQM37" s="450"/>
      <c r="NQN37" s="450"/>
      <c r="NQO37" s="450"/>
      <c r="NQP37" s="450"/>
      <c r="NQQ37" s="450"/>
      <c r="NQR37" s="450"/>
      <c r="NQS37" s="450"/>
      <c r="NQT37" s="450"/>
      <c r="NQU37" s="450"/>
      <c r="NQV37" s="450"/>
      <c r="NQW37" s="450"/>
      <c r="NQX37" s="450"/>
      <c r="NQY37" s="450"/>
      <c r="NQZ37" s="450"/>
      <c r="NRA37" s="450"/>
      <c r="NRB37" s="450"/>
      <c r="NRC37" s="450"/>
      <c r="NRD37" s="450"/>
      <c r="NRE37" s="450"/>
      <c r="NRF37" s="450"/>
      <c r="NRG37" s="450"/>
      <c r="NRH37" s="450"/>
      <c r="NRI37" s="450"/>
      <c r="NRJ37" s="450"/>
      <c r="NRK37" s="450"/>
      <c r="NRL37" s="450"/>
      <c r="NRM37" s="450"/>
      <c r="NRN37" s="450"/>
      <c r="NRO37" s="450"/>
      <c r="NRP37" s="450"/>
      <c r="NRQ37" s="450"/>
      <c r="NRR37" s="450"/>
      <c r="NRS37" s="450"/>
      <c r="NRT37" s="450"/>
      <c r="NRU37" s="450"/>
      <c r="NRV37" s="450"/>
      <c r="NRW37" s="450"/>
      <c r="NRX37" s="450"/>
      <c r="NRY37" s="450"/>
      <c r="NRZ37" s="450"/>
      <c r="NSA37" s="450"/>
      <c r="NSB37" s="450"/>
      <c r="NSC37" s="450"/>
      <c r="NSD37" s="450"/>
      <c r="NSE37" s="450"/>
      <c r="NSF37" s="450"/>
      <c r="NSG37" s="450"/>
      <c r="NSH37" s="450"/>
      <c r="NSI37" s="450"/>
      <c r="NSJ37" s="450"/>
      <c r="NSK37" s="450"/>
      <c r="NSL37" s="450"/>
      <c r="NSM37" s="450"/>
      <c r="NSN37" s="450"/>
      <c r="NSO37" s="450"/>
      <c r="NSP37" s="450"/>
      <c r="NSQ37" s="450"/>
      <c r="NSR37" s="450"/>
      <c r="NSS37" s="450"/>
      <c r="NST37" s="450"/>
      <c r="NSU37" s="450"/>
      <c r="NSV37" s="450"/>
      <c r="NSW37" s="450"/>
      <c r="NSX37" s="450"/>
      <c r="NSY37" s="450"/>
      <c r="NSZ37" s="450"/>
      <c r="NTA37" s="450"/>
      <c r="NTB37" s="450"/>
      <c r="NTC37" s="450"/>
      <c r="NTD37" s="450"/>
      <c r="NTE37" s="450"/>
      <c r="NTF37" s="450"/>
      <c r="NTG37" s="450"/>
      <c r="NTH37" s="450"/>
      <c r="NTI37" s="450"/>
      <c r="NTJ37" s="450"/>
      <c r="NTK37" s="450"/>
      <c r="NTL37" s="450"/>
      <c r="NTM37" s="450"/>
      <c r="NTN37" s="450"/>
      <c r="NTO37" s="450"/>
      <c r="NTP37" s="450"/>
      <c r="NTQ37" s="450"/>
      <c r="NTR37" s="450"/>
      <c r="NTS37" s="450"/>
      <c r="NTT37" s="450"/>
      <c r="NTU37" s="450"/>
      <c r="NTV37" s="450"/>
      <c r="NTW37" s="450"/>
      <c r="NTX37" s="450"/>
      <c r="NTY37" s="450"/>
      <c r="NTZ37" s="450"/>
      <c r="NUA37" s="450"/>
      <c r="NUB37" s="450"/>
      <c r="NUC37" s="450"/>
      <c r="NUD37" s="450"/>
      <c r="NUE37" s="450"/>
      <c r="NUF37" s="450"/>
      <c r="NUG37" s="450"/>
      <c r="NUH37" s="450"/>
      <c r="NUI37" s="450"/>
      <c r="NUJ37" s="450"/>
      <c r="NUK37" s="450"/>
      <c r="NUL37" s="450"/>
      <c r="NUM37" s="450"/>
      <c r="NUN37" s="450"/>
      <c r="NUO37" s="450"/>
      <c r="NUP37" s="450"/>
      <c r="NUQ37" s="450"/>
      <c r="NUR37" s="450"/>
      <c r="NUS37" s="450"/>
      <c r="NUT37" s="450"/>
      <c r="NUU37" s="450"/>
      <c r="NUV37" s="450"/>
      <c r="NUW37" s="450"/>
      <c r="NUX37" s="450"/>
      <c r="NUY37" s="450"/>
      <c r="NUZ37" s="450"/>
      <c r="NVA37" s="450"/>
      <c r="NVB37" s="450"/>
      <c r="NVC37" s="450"/>
      <c r="NVD37" s="450"/>
      <c r="NVE37" s="450"/>
      <c r="NVF37" s="450"/>
      <c r="NVG37" s="450"/>
      <c r="NVH37" s="450"/>
      <c r="NVI37" s="450"/>
      <c r="NVJ37" s="450"/>
      <c r="NVK37" s="450"/>
      <c r="NVL37" s="450"/>
      <c r="NVM37" s="450"/>
      <c r="NVN37" s="450"/>
      <c r="NVO37" s="450"/>
      <c r="NVP37" s="450"/>
      <c r="NVQ37" s="450"/>
      <c r="NVR37" s="450"/>
      <c r="NVS37" s="450"/>
      <c r="NVT37" s="450"/>
      <c r="NVU37" s="450"/>
      <c r="NVV37" s="450"/>
      <c r="NVW37" s="450"/>
      <c r="NVX37" s="450"/>
      <c r="NVY37" s="450"/>
      <c r="NVZ37" s="450"/>
      <c r="NWA37" s="450"/>
      <c r="NWB37" s="450"/>
      <c r="NWC37" s="450"/>
      <c r="NWD37" s="450"/>
      <c r="NWE37" s="450"/>
      <c r="NWF37" s="450"/>
      <c r="NWG37" s="450"/>
      <c r="NWH37" s="450"/>
      <c r="NWI37" s="450"/>
      <c r="NWJ37" s="450"/>
      <c r="NWK37" s="450"/>
      <c r="NWL37" s="450"/>
      <c r="NWM37" s="450"/>
      <c r="NWN37" s="450"/>
      <c r="NWO37" s="450"/>
      <c r="NWP37" s="450"/>
      <c r="NWQ37" s="450"/>
      <c r="NWR37" s="450"/>
      <c r="NWS37" s="450"/>
      <c r="NWT37" s="450"/>
      <c r="NWU37" s="450"/>
      <c r="NWV37" s="450"/>
      <c r="NWW37" s="450"/>
      <c r="NWX37" s="450"/>
      <c r="NWY37" s="450"/>
      <c r="NWZ37" s="450"/>
      <c r="NXA37" s="450"/>
      <c r="NXB37" s="450"/>
      <c r="NXC37" s="450"/>
      <c r="NXD37" s="450"/>
      <c r="NXE37" s="450"/>
      <c r="NXF37" s="450"/>
      <c r="NXG37" s="450"/>
      <c r="NXH37" s="450"/>
      <c r="NXI37" s="450"/>
      <c r="NXJ37" s="450"/>
      <c r="NXK37" s="450"/>
      <c r="NXL37" s="450"/>
      <c r="NXM37" s="450"/>
      <c r="NXN37" s="450"/>
      <c r="NXO37" s="450"/>
      <c r="NXP37" s="450"/>
      <c r="NXQ37" s="450"/>
      <c r="NXR37" s="450"/>
      <c r="NXS37" s="450"/>
      <c r="NXT37" s="450"/>
      <c r="NXU37" s="450"/>
      <c r="NXV37" s="450"/>
      <c r="NXW37" s="450"/>
      <c r="NXX37" s="450"/>
      <c r="NXY37" s="450"/>
      <c r="NXZ37" s="450"/>
      <c r="NYA37" s="450"/>
      <c r="NYB37" s="450"/>
      <c r="NYC37" s="450"/>
      <c r="NYD37" s="450"/>
      <c r="NYE37" s="450"/>
      <c r="NYF37" s="450"/>
      <c r="NYG37" s="450"/>
      <c r="NYH37" s="450"/>
      <c r="NYI37" s="450"/>
      <c r="NYJ37" s="450"/>
      <c r="NYK37" s="450"/>
      <c r="NYL37" s="450"/>
      <c r="NYM37" s="450"/>
      <c r="NYN37" s="450"/>
      <c r="NYO37" s="450"/>
      <c r="NYP37" s="450"/>
      <c r="NYQ37" s="450"/>
      <c r="NYR37" s="450"/>
      <c r="NYS37" s="450"/>
      <c r="NYT37" s="450"/>
      <c r="NYU37" s="450"/>
      <c r="NYV37" s="450"/>
      <c r="NYW37" s="450"/>
      <c r="NYX37" s="450"/>
      <c r="NYY37" s="450"/>
      <c r="NYZ37" s="450"/>
      <c r="NZA37" s="450"/>
      <c r="NZB37" s="450"/>
      <c r="NZC37" s="450"/>
      <c r="NZD37" s="450"/>
      <c r="NZE37" s="450"/>
      <c r="NZF37" s="450"/>
      <c r="NZG37" s="450"/>
      <c r="NZH37" s="450"/>
      <c r="NZI37" s="450"/>
      <c r="NZJ37" s="450"/>
      <c r="NZK37" s="450"/>
      <c r="NZL37" s="450"/>
      <c r="NZM37" s="450"/>
      <c r="NZN37" s="450"/>
      <c r="NZO37" s="450"/>
      <c r="NZP37" s="450"/>
      <c r="NZQ37" s="450"/>
      <c r="NZR37" s="450"/>
      <c r="NZS37" s="450"/>
      <c r="NZT37" s="450"/>
      <c r="NZU37" s="450"/>
      <c r="NZV37" s="450"/>
      <c r="NZW37" s="450"/>
      <c r="NZX37" s="450"/>
      <c r="NZY37" s="450"/>
      <c r="NZZ37" s="450"/>
      <c r="OAA37" s="450"/>
      <c r="OAB37" s="450"/>
      <c r="OAC37" s="450"/>
      <c r="OAD37" s="450"/>
      <c r="OAE37" s="450"/>
      <c r="OAF37" s="450"/>
      <c r="OAG37" s="450"/>
      <c r="OAH37" s="450"/>
      <c r="OAI37" s="450"/>
      <c r="OAJ37" s="450"/>
      <c r="OAK37" s="450"/>
      <c r="OAL37" s="450"/>
      <c r="OAM37" s="450"/>
      <c r="OAN37" s="450"/>
      <c r="OAO37" s="450"/>
      <c r="OAP37" s="450"/>
      <c r="OAQ37" s="450"/>
      <c r="OAR37" s="450"/>
      <c r="OAS37" s="450"/>
      <c r="OAT37" s="450"/>
      <c r="OAU37" s="450"/>
      <c r="OAV37" s="450"/>
      <c r="OAW37" s="450"/>
      <c r="OAX37" s="450"/>
      <c r="OAY37" s="450"/>
      <c r="OAZ37" s="450"/>
      <c r="OBA37" s="450"/>
      <c r="OBB37" s="450"/>
      <c r="OBC37" s="450"/>
      <c r="OBD37" s="450"/>
      <c r="OBE37" s="450"/>
      <c r="OBF37" s="450"/>
      <c r="OBG37" s="450"/>
      <c r="OBH37" s="450"/>
      <c r="OBI37" s="450"/>
      <c r="OBJ37" s="450"/>
      <c r="OBK37" s="450"/>
      <c r="OBL37" s="450"/>
      <c r="OBM37" s="450"/>
      <c r="OBN37" s="450"/>
      <c r="OBO37" s="450"/>
      <c r="OBP37" s="450"/>
      <c r="OBQ37" s="450"/>
      <c r="OBR37" s="450"/>
      <c r="OBS37" s="450"/>
      <c r="OBT37" s="450"/>
      <c r="OBU37" s="450"/>
      <c r="OBV37" s="450"/>
      <c r="OBW37" s="450"/>
      <c r="OBX37" s="450"/>
      <c r="OBY37" s="450"/>
      <c r="OBZ37" s="450"/>
      <c r="OCA37" s="450"/>
      <c r="OCB37" s="450"/>
      <c r="OCC37" s="450"/>
      <c r="OCD37" s="450"/>
      <c r="OCE37" s="450"/>
      <c r="OCF37" s="450"/>
      <c r="OCG37" s="450"/>
      <c r="OCH37" s="450"/>
      <c r="OCI37" s="450"/>
      <c r="OCJ37" s="450"/>
      <c r="OCK37" s="450"/>
      <c r="OCL37" s="450"/>
      <c r="OCM37" s="450"/>
      <c r="OCN37" s="450"/>
      <c r="OCO37" s="450"/>
      <c r="OCP37" s="450"/>
      <c r="OCQ37" s="450"/>
      <c r="OCR37" s="450"/>
      <c r="OCS37" s="450"/>
      <c r="OCT37" s="450"/>
      <c r="OCU37" s="450"/>
      <c r="OCV37" s="450"/>
      <c r="OCW37" s="450"/>
      <c r="OCX37" s="450"/>
      <c r="OCY37" s="450"/>
      <c r="OCZ37" s="450"/>
      <c r="ODA37" s="450"/>
      <c r="ODB37" s="450"/>
      <c r="ODC37" s="450"/>
      <c r="ODD37" s="450"/>
      <c r="ODE37" s="450"/>
      <c r="ODF37" s="450"/>
      <c r="ODG37" s="450"/>
      <c r="ODH37" s="450"/>
      <c r="ODI37" s="450"/>
      <c r="ODJ37" s="450"/>
      <c r="ODK37" s="450"/>
      <c r="ODL37" s="450"/>
      <c r="ODM37" s="450"/>
      <c r="ODN37" s="450"/>
      <c r="ODO37" s="450"/>
      <c r="ODP37" s="450"/>
      <c r="ODQ37" s="450"/>
      <c r="ODR37" s="450"/>
      <c r="ODS37" s="450"/>
      <c r="ODT37" s="450"/>
      <c r="ODU37" s="450"/>
      <c r="ODV37" s="450"/>
      <c r="ODW37" s="450"/>
      <c r="ODX37" s="450"/>
      <c r="ODY37" s="450"/>
      <c r="ODZ37" s="450"/>
      <c r="OEA37" s="450"/>
      <c r="OEB37" s="450"/>
      <c r="OEC37" s="450"/>
      <c r="OED37" s="450"/>
      <c r="OEE37" s="450"/>
      <c r="OEF37" s="450"/>
      <c r="OEG37" s="450"/>
      <c r="OEH37" s="450"/>
      <c r="OEI37" s="450"/>
      <c r="OEJ37" s="450"/>
      <c r="OEK37" s="450"/>
      <c r="OEL37" s="450"/>
      <c r="OEM37" s="450"/>
      <c r="OEN37" s="450"/>
      <c r="OEO37" s="450"/>
      <c r="OEP37" s="450"/>
      <c r="OEQ37" s="450"/>
      <c r="OER37" s="450"/>
      <c r="OES37" s="450"/>
      <c r="OET37" s="450"/>
      <c r="OEU37" s="450"/>
      <c r="OEV37" s="450"/>
      <c r="OEW37" s="450"/>
      <c r="OEX37" s="450"/>
      <c r="OEY37" s="450"/>
      <c r="OEZ37" s="450"/>
      <c r="OFA37" s="450"/>
      <c r="OFB37" s="450"/>
      <c r="OFC37" s="450"/>
      <c r="OFD37" s="450"/>
      <c r="OFE37" s="450"/>
      <c r="OFF37" s="450"/>
      <c r="OFG37" s="450"/>
      <c r="OFH37" s="450"/>
      <c r="OFI37" s="450"/>
      <c r="OFJ37" s="450"/>
      <c r="OFK37" s="450"/>
      <c r="OFL37" s="450"/>
      <c r="OFM37" s="450"/>
      <c r="OFN37" s="450"/>
      <c r="OFO37" s="450"/>
      <c r="OFP37" s="450"/>
      <c r="OFQ37" s="450"/>
      <c r="OFR37" s="450"/>
      <c r="OFS37" s="450"/>
      <c r="OFT37" s="450"/>
      <c r="OFU37" s="450"/>
      <c r="OFV37" s="450"/>
      <c r="OFW37" s="450"/>
      <c r="OFX37" s="450"/>
      <c r="OFY37" s="450"/>
      <c r="OFZ37" s="450"/>
      <c r="OGA37" s="450"/>
      <c r="OGB37" s="450"/>
      <c r="OGC37" s="450"/>
      <c r="OGD37" s="450"/>
      <c r="OGE37" s="450"/>
      <c r="OGF37" s="450"/>
      <c r="OGG37" s="450"/>
      <c r="OGH37" s="450"/>
      <c r="OGI37" s="450"/>
      <c r="OGJ37" s="450"/>
      <c r="OGK37" s="450"/>
      <c r="OGL37" s="450"/>
      <c r="OGM37" s="450"/>
      <c r="OGN37" s="450"/>
      <c r="OGO37" s="450"/>
      <c r="OGP37" s="450"/>
      <c r="OGQ37" s="450"/>
      <c r="OGR37" s="450"/>
      <c r="OGS37" s="450"/>
      <c r="OGT37" s="450"/>
      <c r="OGU37" s="450"/>
      <c r="OGV37" s="450"/>
      <c r="OGW37" s="450"/>
      <c r="OGX37" s="450"/>
      <c r="OGY37" s="450"/>
      <c r="OGZ37" s="450"/>
      <c r="OHA37" s="450"/>
      <c r="OHB37" s="450"/>
      <c r="OHC37" s="450"/>
      <c r="OHD37" s="450"/>
      <c r="OHE37" s="450"/>
      <c r="OHF37" s="450"/>
      <c r="OHG37" s="450"/>
      <c r="OHH37" s="450"/>
      <c r="OHI37" s="450"/>
      <c r="OHJ37" s="450"/>
      <c r="OHK37" s="450"/>
      <c r="OHL37" s="450"/>
      <c r="OHM37" s="450"/>
      <c r="OHN37" s="450"/>
      <c r="OHO37" s="450"/>
      <c r="OHP37" s="450"/>
      <c r="OHQ37" s="450"/>
      <c r="OHR37" s="450"/>
      <c r="OHS37" s="450"/>
      <c r="OHT37" s="450"/>
      <c r="OHU37" s="450"/>
      <c r="OHV37" s="450"/>
      <c r="OHW37" s="450"/>
      <c r="OHX37" s="450"/>
      <c r="OHY37" s="450"/>
      <c r="OHZ37" s="450"/>
      <c r="OIA37" s="450"/>
      <c r="OIB37" s="450"/>
      <c r="OIC37" s="450"/>
      <c r="OID37" s="450"/>
      <c r="OIE37" s="450"/>
      <c r="OIF37" s="450"/>
      <c r="OIG37" s="450"/>
      <c r="OIH37" s="450"/>
      <c r="OII37" s="450"/>
      <c r="OIJ37" s="450"/>
      <c r="OIK37" s="450"/>
      <c r="OIL37" s="450"/>
      <c r="OIM37" s="450"/>
      <c r="OIN37" s="450"/>
      <c r="OIO37" s="450"/>
      <c r="OIP37" s="450"/>
      <c r="OIQ37" s="450"/>
      <c r="OIR37" s="450"/>
      <c r="OIS37" s="450"/>
      <c r="OIT37" s="450"/>
      <c r="OIU37" s="450"/>
      <c r="OIV37" s="450"/>
      <c r="OIW37" s="450"/>
      <c r="OIX37" s="450"/>
      <c r="OIY37" s="450"/>
      <c r="OIZ37" s="450"/>
      <c r="OJA37" s="450"/>
      <c r="OJB37" s="450"/>
      <c r="OJC37" s="450"/>
      <c r="OJD37" s="450"/>
      <c r="OJE37" s="450"/>
      <c r="OJF37" s="450"/>
      <c r="OJG37" s="450"/>
      <c r="OJH37" s="450"/>
      <c r="OJI37" s="450"/>
      <c r="OJJ37" s="450"/>
      <c r="OJK37" s="450"/>
      <c r="OJL37" s="450"/>
      <c r="OJM37" s="450"/>
      <c r="OJN37" s="450"/>
      <c r="OJO37" s="450"/>
      <c r="OJP37" s="450"/>
      <c r="OJQ37" s="450"/>
      <c r="OJR37" s="450"/>
      <c r="OJS37" s="450"/>
      <c r="OJT37" s="450"/>
      <c r="OJU37" s="450"/>
      <c r="OJV37" s="450"/>
      <c r="OJW37" s="450"/>
      <c r="OJX37" s="450"/>
      <c r="OJY37" s="450"/>
      <c r="OJZ37" s="450"/>
      <c r="OKA37" s="450"/>
      <c r="OKB37" s="450"/>
      <c r="OKC37" s="450"/>
      <c r="OKD37" s="450"/>
      <c r="OKE37" s="450"/>
      <c r="OKF37" s="450"/>
      <c r="OKG37" s="450"/>
      <c r="OKH37" s="450"/>
      <c r="OKI37" s="450"/>
      <c r="OKJ37" s="450"/>
      <c r="OKK37" s="450"/>
      <c r="OKL37" s="450"/>
      <c r="OKM37" s="450"/>
      <c r="OKN37" s="450"/>
      <c r="OKO37" s="450"/>
      <c r="OKP37" s="450"/>
      <c r="OKQ37" s="450"/>
      <c r="OKR37" s="450"/>
      <c r="OKS37" s="450"/>
      <c r="OKT37" s="450"/>
      <c r="OKU37" s="450"/>
      <c r="OKV37" s="450"/>
      <c r="OKW37" s="450"/>
      <c r="OKX37" s="450"/>
      <c r="OKY37" s="450"/>
      <c r="OKZ37" s="450"/>
      <c r="OLA37" s="450"/>
      <c r="OLB37" s="450"/>
      <c r="OLC37" s="450"/>
      <c r="OLD37" s="450"/>
      <c r="OLE37" s="450"/>
      <c r="OLF37" s="450"/>
      <c r="OLG37" s="450"/>
      <c r="OLH37" s="450"/>
      <c r="OLI37" s="450"/>
      <c r="OLJ37" s="450"/>
      <c r="OLK37" s="450"/>
      <c r="OLL37" s="450"/>
      <c r="OLM37" s="450"/>
      <c r="OLN37" s="450"/>
      <c r="OLO37" s="450"/>
      <c r="OLP37" s="450"/>
      <c r="OLQ37" s="450"/>
      <c r="OLR37" s="450"/>
      <c r="OLS37" s="450"/>
      <c r="OLT37" s="450"/>
      <c r="OLU37" s="450"/>
      <c r="OLV37" s="450"/>
      <c r="OLW37" s="450"/>
      <c r="OLX37" s="450"/>
      <c r="OLY37" s="450"/>
      <c r="OLZ37" s="450"/>
      <c r="OMA37" s="450"/>
      <c r="OMB37" s="450"/>
      <c r="OMC37" s="450"/>
      <c r="OMD37" s="450"/>
      <c r="OME37" s="450"/>
      <c r="OMF37" s="450"/>
      <c r="OMG37" s="450"/>
      <c r="OMH37" s="450"/>
      <c r="OMI37" s="450"/>
      <c r="OMJ37" s="450"/>
      <c r="OMK37" s="450"/>
      <c r="OML37" s="450"/>
      <c r="OMM37" s="450"/>
      <c r="OMN37" s="450"/>
      <c r="OMO37" s="450"/>
      <c r="OMP37" s="450"/>
      <c r="OMQ37" s="450"/>
      <c r="OMR37" s="450"/>
      <c r="OMS37" s="450"/>
      <c r="OMT37" s="450"/>
      <c r="OMU37" s="450"/>
      <c r="OMV37" s="450"/>
      <c r="OMW37" s="450"/>
      <c r="OMX37" s="450"/>
      <c r="OMY37" s="450"/>
      <c r="OMZ37" s="450"/>
      <c r="ONA37" s="450"/>
      <c r="ONB37" s="450"/>
      <c r="ONC37" s="450"/>
      <c r="OND37" s="450"/>
      <c r="ONE37" s="450"/>
      <c r="ONF37" s="450"/>
      <c r="ONG37" s="450"/>
      <c r="ONH37" s="450"/>
      <c r="ONI37" s="450"/>
      <c r="ONJ37" s="450"/>
      <c r="ONK37" s="450"/>
      <c r="ONL37" s="450"/>
      <c r="ONM37" s="450"/>
      <c r="ONN37" s="450"/>
      <c r="ONO37" s="450"/>
      <c r="ONP37" s="450"/>
      <c r="ONQ37" s="450"/>
      <c r="ONR37" s="450"/>
      <c r="ONS37" s="450"/>
      <c r="ONT37" s="450"/>
      <c r="ONU37" s="450"/>
      <c r="ONV37" s="450"/>
      <c r="ONW37" s="450"/>
      <c r="ONX37" s="450"/>
      <c r="ONY37" s="450"/>
      <c r="ONZ37" s="450"/>
      <c r="OOA37" s="450"/>
      <c r="OOB37" s="450"/>
      <c r="OOC37" s="450"/>
      <c r="OOD37" s="450"/>
      <c r="OOE37" s="450"/>
      <c r="OOF37" s="450"/>
      <c r="OOG37" s="450"/>
      <c r="OOH37" s="450"/>
      <c r="OOI37" s="450"/>
      <c r="OOJ37" s="450"/>
      <c r="OOK37" s="450"/>
      <c r="OOL37" s="450"/>
      <c r="OOM37" s="450"/>
      <c r="OON37" s="450"/>
      <c r="OOO37" s="450"/>
      <c r="OOP37" s="450"/>
      <c r="OOQ37" s="450"/>
      <c r="OOR37" s="450"/>
      <c r="OOS37" s="450"/>
      <c r="OOT37" s="450"/>
      <c r="OOU37" s="450"/>
      <c r="OOV37" s="450"/>
      <c r="OOW37" s="450"/>
      <c r="OOX37" s="450"/>
      <c r="OOY37" s="450"/>
      <c r="OOZ37" s="450"/>
      <c r="OPA37" s="450"/>
      <c r="OPB37" s="450"/>
      <c r="OPC37" s="450"/>
      <c r="OPD37" s="450"/>
      <c r="OPE37" s="450"/>
      <c r="OPF37" s="450"/>
      <c r="OPG37" s="450"/>
      <c r="OPH37" s="450"/>
      <c r="OPI37" s="450"/>
      <c r="OPJ37" s="450"/>
      <c r="OPK37" s="450"/>
      <c r="OPL37" s="450"/>
      <c r="OPM37" s="450"/>
      <c r="OPN37" s="450"/>
      <c r="OPO37" s="450"/>
      <c r="OPP37" s="450"/>
      <c r="OPQ37" s="450"/>
      <c r="OPR37" s="450"/>
      <c r="OPS37" s="450"/>
      <c r="OPT37" s="450"/>
      <c r="OPU37" s="450"/>
      <c r="OPV37" s="450"/>
      <c r="OPW37" s="450"/>
      <c r="OPX37" s="450"/>
      <c r="OPY37" s="450"/>
      <c r="OPZ37" s="450"/>
      <c r="OQA37" s="450"/>
      <c r="OQB37" s="450"/>
      <c r="OQC37" s="450"/>
      <c r="OQD37" s="450"/>
      <c r="OQE37" s="450"/>
      <c r="OQF37" s="450"/>
      <c r="OQG37" s="450"/>
      <c r="OQH37" s="450"/>
      <c r="OQI37" s="450"/>
      <c r="OQJ37" s="450"/>
      <c r="OQK37" s="450"/>
      <c r="OQL37" s="450"/>
      <c r="OQM37" s="450"/>
      <c r="OQN37" s="450"/>
      <c r="OQO37" s="450"/>
      <c r="OQP37" s="450"/>
      <c r="OQQ37" s="450"/>
      <c r="OQR37" s="450"/>
      <c r="OQS37" s="450"/>
      <c r="OQT37" s="450"/>
      <c r="OQU37" s="450"/>
      <c r="OQV37" s="450"/>
      <c r="OQW37" s="450"/>
      <c r="OQX37" s="450"/>
      <c r="OQY37" s="450"/>
      <c r="OQZ37" s="450"/>
      <c r="ORA37" s="450"/>
      <c r="ORB37" s="450"/>
      <c r="ORC37" s="450"/>
      <c r="ORD37" s="450"/>
      <c r="ORE37" s="450"/>
      <c r="ORF37" s="450"/>
      <c r="ORG37" s="450"/>
      <c r="ORH37" s="450"/>
      <c r="ORI37" s="450"/>
      <c r="ORJ37" s="450"/>
      <c r="ORK37" s="450"/>
      <c r="ORL37" s="450"/>
      <c r="ORM37" s="450"/>
      <c r="ORN37" s="450"/>
      <c r="ORO37" s="450"/>
      <c r="ORP37" s="450"/>
      <c r="ORQ37" s="450"/>
      <c r="ORR37" s="450"/>
      <c r="ORS37" s="450"/>
      <c r="ORT37" s="450"/>
      <c r="ORU37" s="450"/>
      <c r="ORV37" s="450"/>
      <c r="ORW37" s="450"/>
      <c r="ORX37" s="450"/>
      <c r="ORY37" s="450"/>
      <c r="ORZ37" s="450"/>
      <c r="OSA37" s="450"/>
      <c r="OSB37" s="450"/>
      <c r="OSC37" s="450"/>
      <c r="OSD37" s="450"/>
      <c r="OSE37" s="450"/>
      <c r="OSF37" s="450"/>
      <c r="OSG37" s="450"/>
      <c r="OSH37" s="450"/>
      <c r="OSI37" s="450"/>
      <c r="OSJ37" s="450"/>
      <c r="OSK37" s="450"/>
      <c r="OSL37" s="450"/>
      <c r="OSM37" s="450"/>
      <c r="OSN37" s="450"/>
      <c r="OSO37" s="450"/>
      <c r="OSP37" s="450"/>
      <c r="OSQ37" s="450"/>
      <c r="OSR37" s="450"/>
      <c r="OSS37" s="450"/>
      <c r="OST37" s="450"/>
      <c r="OSU37" s="450"/>
      <c r="OSV37" s="450"/>
      <c r="OSW37" s="450"/>
      <c r="OSX37" s="450"/>
      <c r="OSY37" s="450"/>
      <c r="OSZ37" s="450"/>
      <c r="OTA37" s="450"/>
      <c r="OTB37" s="450"/>
      <c r="OTC37" s="450"/>
      <c r="OTD37" s="450"/>
      <c r="OTE37" s="450"/>
      <c r="OTF37" s="450"/>
      <c r="OTG37" s="450"/>
      <c r="OTH37" s="450"/>
      <c r="OTI37" s="450"/>
      <c r="OTJ37" s="450"/>
      <c r="OTK37" s="450"/>
      <c r="OTL37" s="450"/>
      <c r="OTM37" s="450"/>
      <c r="OTN37" s="450"/>
      <c r="OTO37" s="450"/>
      <c r="OTP37" s="450"/>
      <c r="OTQ37" s="450"/>
      <c r="OTR37" s="450"/>
      <c r="OTS37" s="450"/>
      <c r="OTT37" s="450"/>
      <c r="OTU37" s="450"/>
      <c r="OTV37" s="450"/>
      <c r="OTW37" s="450"/>
      <c r="OTX37" s="450"/>
      <c r="OTY37" s="450"/>
      <c r="OTZ37" s="450"/>
      <c r="OUA37" s="450"/>
      <c r="OUB37" s="450"/>
      <c r="OUC37" s="450"/>
      <c r="OUD37" s="450"/>
      <c r="OUE37" s="450"/>
      <c r="OUF37" s="450"/>
      <c r="OUG37" s="450"/>
      <c r="OUH37" s="450"/>
      <c r="OUI37" s="450"/>
      <c r="OUJ37" s="450"/>
      <c r="OUK37" s="450"/>
      <c r="OUL37" s="450"/>
      <c r="OUM37" s="450"/>
      <c r="OUN37" s="450"/>
      <c r="OUO37" s="450"/>
      <c r="OUP37" s="450"/>
      <c r="OUQ37" s="450"/>
      <c r="OUR37" s="450"/>
      <c r="OUS37" s="450"/>
      <c r="OUT37" s="450"/>
      <c r="OUU37" s="450"/>
      <c r="OUV37" s="450"/>
      <c r="OUW37" s="450"/>
      <c r="OUX37" s="450"/>
      <c r="OUY37" s="450"/>
      <c r="OUZ37" s="450"/>
      <c r="OVA37" s="450"/>
      <c r="OVB37" s="450"/>
      <c r="OVC37" s="450"/>
      <c r="OVD37" s="450"/>
      <c r="OVE37" s="450"/>
      <c r="OVF37" s="450"/>
      <c r="OVG37" s="450"/>
      <c r="OVH37" s="450"/>
      <c r="OVI37" s="450"/>
      <c r="OVJ37" s="450"/>
      <c r="OVK37" s="450"/>
      <c r="OVL37" s="450"/>
      <c r="OVM37" s="450"/>
      <c r="OVN37" s="450"/>
      <c r="OVO37" s="450"/>
      <c r="OVP37" s="450"/>
      <c r="OVQ37" s="450"/>
      <c r="OVR37" s="450"/>
      <c r="OVS37" s="450"/>
      <c r="OVT37" s="450"/>
      <c r="OVU37" s="450"/>
      <c r="OVV37" s="450"/>
      <c r="OVW37" s="450"/>
      <c r="OVX37" s="450"/>
      <c r="OVY37" s="450"/>
      <c r="OVZ37" s="450"/>
      <c r="OWA37" s="450"/>
      <c r="OWB37" s="450"/>
      <c r="OWC37" s="450"/>
      <c r="OWD37" s="450"/>
      <c r="OWE37" s="450"/>
      <c r="OWF37" s="450"/>
      <c r="OWG37" s="450"/>
      <c r="OWH37" s="450"/>
      <c r="OWI37" s="450"/>
      <c r="OWJ37" s="450"/>
      <c r="OWK37" s="450"/>
      <c r="OWL37" s="450"/>
      <c r="OWM37" s="450"/>
      <c r="OWN37" s="450"/>
      <c r="OWO37" s="450"/>
      <c r="OWP37" s="450"/>
      <c r="OWQ37" s="450"/>
      <c r="OWR37" s="450"/>
      <c r="OWS37" s="450"/>
      <c r="OWT37" s="450"/>
      <c r="OWU37" s="450"/>
      <c r="OWV37" s="450"/>
      <c r="OWW37" s="450"/>
      <c r="OWX37" s="450"/>
      <c r="OWY37" s="450"/>
      <c r="OWZ37" s="450"/>
      <c r="OXA37" s="450"/>
      <c r="OXB37" s="450"/>
      <c r="OXC37" s="450"/>
      <c r="OXD37" s="450"/>
      <c r="OXE37" s="450"/>
      <c r="OXF37" s="450"/>
      <c r="OXG37" s="450"/>
      <c r="OXH37" s="450"/>
      <c r="OXI37" s="450"/>
      <c r="OXJ37" s="450"/>
      <c r="OXK37" s="450"/>
      <c r="OXL37" s="450"/>
      <c r="OXM37" s="450"/>
      <c r="OXN37" s="450"/>
      <c r="OXO37" s="450"/>
      <c r="OXP37" s="450"/>
      <c r="OXQ37" s="450"/>
      <c r="OXR37" s="450"/>
      <c r="OXS37" s="450"/>
      <c r="OXT37" s="450"/>
      <c r="OXU37" s="450"/>
      <c r="OXV37" s="450"/>
      <c r="OXW37" s="450"/>
      <c r="OXX37" s="450"/>
      <c r="OXY37" s="450"/>
      <c r="OXZ37" s="450"/>
      <c r="OYA37" s="450"/>
      <c r="OYB37" s="450"/>
      <c r="OYC37" s="450"/>
      <c r="OYD37" s="450"/>
      <c r="OYE37" s="450"/>
      <c r="OYF37" s="450"/>
      <c r="OYG37" s="450"/>
      <c r="OYH37" s="450"/>
      <c r="OYI37" s="450"/>
      <c r="OYJ37" s="450"/>
      <c r="OYK37" s="450"/>
      <c r="OYL37" s="450"/>
      <c r="OYM37" s="450"/>
      <c r="OYN37" s="450"/>
      <c r="OYO37" s="450"/>
      <c r="OYP37" s="450"/>
      <c r="OYQ37" s="450"/>
      <c r="OYR37" s="450"/>
      <c r="OYS37" s="450"/>
      <c r="OYT37" s="450"/>
      <c r="OYU37" s="450"/>
      <c r="OYV37" s="450"/>
      <c r="OYW37" s="450"/>
      <c r="OYX37" s="450"/>
      <c r="OYY37" s="450"/>
      <c r="OYZ37" s="450"/>
      <c r="OZA37" s="450"/>
      <c r="OZB37" s="450"/>
      <c r="OZC37" s="450"/>
      <c r="OZD37" s="450"/>
      <c r="OZE37" s="450"/>
      <c r="OZF37" s="450"/>
      <c r="OZG37" s="450"/>
      <c r="OZH37" s="450"/>
      <c r="OZI37" s="450"/>
      <c r="OZJ37" s="450"/>
      <c r="OZK37" s="450"/>
      <c r="OZL37" s="450"/>
      <c r="OZM37" s="450"/>
      <c r="OZN37" s="450"/>
      <c r="OZO37" s="450"/>
      <c r="OZP37" s="450"/>
      <c r="OZQ37" s="450"/>
      <c r="OZR37" s="450"/>
      <c r="OZS37" s="450"/>
      <c r="OZT37" s="450"/>
      <c r="OZU37" s="450"/>
      <c r="OZV37" s="450"/>
      <c r="OZW37" s="450"/>
      <c r="OZX37" s="450"/>
      <c r="OZY37" s="450"/>
      <c r="OZZ37" s="450"/>
      <c r="PAA37" s="450"/>
      <c r="PAB37" s="450"/>
      <c r="PAC37" s="450"/>
      <c r="PAD37" s="450"/>
      <c r="PAE37" s="450"/>
      <c r="PAF37" s="450"/>
      <c r="PAG37" s="450"/>
      <c r="PAH37" s="450"/>
      <c r="PAI37" s="450"/>
      <c r="PAJ37" s="450"/>
      <c r="PAK37" s="450"/>
      <c r="PAL37" s="450"/>
      <c r="PAM37" s="450"/>
      <c r="PAN37" s="450"/>
      <c r="PAO37" s="450"/>
      <c r="PAP37" s="450"/>
      <c r="PAQ37" s="450"/>
      <c r="PAR37" s="450"/>
      <c r="PAS37" s="450"/>
      <c r="PAT37" s="450"/>
      <c r="PAU37" s="450"/>
      <c r="PAV37" s="450"/>
      <c r="PAW37" s="450"/>
      <c r="PAX37" s="450"/>
      <c r="PAY37" s="450"/>
      <c r="PAZ37" s="450"/>
      <c r="PBA37" s="450"/>
      <c r="PBB37" s="450"/>
      <c r="PBC37" s="450"/>
      <c r="PBD37" s="450"/>
      <c r="PBE37" s="450"/>
      <c r="PBF37" s="450"/>
      <c r="PBG37" s="450"/>
      <c r="PBH37" s="450"/>
      <c r="PBI37" s="450"/>
      <c r="PBJ37" s="450"/>
      <c r="PBK37" s="450"/>
      <c r="PBL37" s="450"/>
      <c r="PBM37" s="450"/>
      <c r="PBN37" s="450"/>
      <c r="PBO37" s="450"/>
      <c r="PBP37" s="450"/>
      <c r="PBQ37" s="450"/>
      <c r="PBR37" s="450"/>
      <c r="PBS37" s="450"/>
      <c r="PBT37" s="450"/>
      <c r="PBU37" s="450"/>
      <c r="PBV37" s="450"/>
      <c r="PBW37" s="450"/>
      <c r="PBX37" s="450"/>
      <c r="PBY37" s="450"/>
      <c r="PBZ37" s="450"/>
      <c r="PCA37" s="450"/>
      <c r="PCB37" s="450"/>
      <c r="PCC37" s="450"/>
      <c r="PCD37" s="450"/>
      <c r="PCE37" s="450"/>
      <c r="PCF37" s="450"/>
      <c r="PCG37" s="450"/>
      <c r="PCH37" s="450"/>
      <c r="PCI37" s="450"/>
      <c r="PCJ37" s="450"/>
      <c r="PCK37" s="450"/>
      <c r="PCL37" s="450"/>
      <c r="PCM37" s="450"/>
      <c r="PCN37" s="450"/>
      <c r="PCO37" s="450"/>
      <c r="PCP37" s="450"/>
      <c r="PCQ37" s="450"/>
      <c r="PCR37" s="450"/>
      <c r="PCS37" s="450"/>
      <c r="PCT37" s="450"/>
      <c r="PCU37" s="450"/>
      <c r="PCV37" s="450"/>
      <c r="PCW37" s="450"/>
      <c r="PCX37" s="450"/>
      <c r="PCY37" s="450"/>
      <c r="PCZ37" s="450"/>
      <c r="PDA37" s="450"/>
      <c r="PDB37" s="450"/>
      <c r="PDC37" s="450"/>
      <c r="PDD37" s="450"/>
      <c r="PDE37" s="450"/>
      <c r="PDF37" s="450"/>
      <c r="PDG37" s="450"/>
      <c r="PDH37" s="450"/>
      <c r="PDI37" s="450"/>
      <c r="PDJ37" s="450"/>
      <c r="PDK37" s="450"/>
      <c r="PDL37" s="450"/>
      <c r="PDM37" s="450"/>
      <c r="PDN37" s="450"/>
      <c r="PDO37" s="450"/>
      <c r="PDP37" s="450"/>
      <c r="PDQ37" s="450"/>
      <c r="PDR37" s="450"/>
      <c r="PDS37" s="450"/>
      <c r="PDT37" s="450"/>
      <c r="PDU37" s="450"/>
      <c r="PDV37" s="450"/>
      <c r="PDW37" s="450"/>
      <c r="PDX37" s="450"/>
      <c r="PDY37" s="450"/>
      <c r="PDZ37" s="450"/>
      <c r="PEA37" s="450"/>
      <c r="PEB37" s="450"/>
      <c r="PEC37" s="450"/>
      <c r="PED37" s="450"/>
      <c r="PEE37" s="450"/>
      <c r="PEF37" s="450"/>
      <c r="PEG37" s="450"/>
      <c r="PEH37" s="450"/>
      <c r="PEI37" s="450"/>
      <c r="PEJ37" s="450"/>
      <c r="PEK37" s="450"/>
      <c r="PEL37" s="450"/>
      <c r="PEM37" s="450"/>
      <c r="PEN37" s="450"/>
      <c r="PEO37" s="450"/>
      <c r="PEP37" s="450"/>
      <c r="PEQ37" s="450"/>
      <c r="PER37" s="450"/>
      <c r="PES37" s="450"/>
      <c r="PET37" s="450"/>
      <c r="PEU37" s="450"/>
      <c r="PEV37" s="450"/>
      <c r="PEW37" s="450"/>
      <c r="PEX37" s="450"/>
      <c r="PEY37" s="450"/>
      <c r="PEZ37" s="450"/>
      <c r="PFA37" s="450"/>
      <c r="PFB37" s="450"/>
      <c r="PFC37" s="450"/>
      <c r="PFD37" s="450"/>
      <c r="PFE37" s="450"/>
      <c r="PFF37" s="450"/>
      <c r="PFG37" s="450"/>
      <c r="PFH37" s="450"/>
      <c r="PFI37" s="450"/>
      <c r="PFJ37" s="450"/>
      <c r="PFK37" s="450"/>
      <c r="PFL37" s="450"/>
      <c r="PFM37" s="450"/>
      <c r="PFN37" s="450"/>
      <c r="PFO37" s="450"/>
      <c r="PFP37" s="450"/>
      <c r="PFQ37" s="450"/>
      <c r="PFR37" s="450"/>
      <c r="PFS37" s="450"/>
      <c r="PFT37" s="450"/>
      <c r="PFU37" s="450"/>
      <c r="PFV37" s="450"/>
      <c r="PFW37" s="450"/>
      <c r="PFX37" s="450"/>
      <c r="PFY37" s="450"/>
      <c r="PFZ37" s="450"/>
      <c r="PGA37" s="450"/>
      <c r="PGB37" s="450"/>
      <c r="PGC37" s="450"/>
      <c r="PGD37" s="450"/>
      <c r="PGE37" s="450"/>
      <c r="PGF37" s="450"/>
      <c r="PGG37" s="450"/>
      <c r="PGH37" s="450"/>
      <c r="PGI37" s="450"/>
      <c r="PGJ37" s="450"/>
      <c r="PGK37" s="450"/>
      <c r="PGL37" s="450"/>
      <c r="PGM37" s="450"/>
      <c r="PGN37" s="450"/>
      <c r="PGO37" s="450"/>
      <c r="PGP37" s="450"/>
      <c r="PGQ37" s="450"/>
      <c r="PGR37" s="450"/>
      <c r="PGS37" s="450"/>
      <c r="PGT37" s="450"/>
      <c r="PGU37" s="450"/>
      <c r="PGV37" s="450"/>
      <c r="PGW37" s="450"/>
      <c r="PGX37" s="450"/>
      <c r="PGY37" s="450"/>
      <c r="PGZ37" s="450"/>
      <c r="PHA37" s="450"/>
      <c r="PHB37" s="450"/>
      <c r="PHC37" s="450"/>
      <c r="PHD37" s="450"/>
      <c r="PHE37" s="450"/>
      <c r="PHF37" s="450"/>
      <c r="PHG37" s="450"/>
      <c r="PHH37" s="450"/>
      <c r="PHI37" s="450"/>
      <c r="PHJ37" s="450"/>
      <c r="PHK37" s="450"/>
      <c r="PHL37" s="450"/>
      <c r="PHM37" s="450"/>
      <c r="PHN37" s="450"/>
      <c r="PHO37" s="450"/>
      <c r="PHP37" s="450"/>
      <c r="PHQ37" s="450"/>
      <c r="PHR37" s="450"/>
      <c r="PHS37" s="450"/>
      <c r="PHT37" s="450"/>
      <c r="PHU37" s="450"/>
      <c r="PHV37" s="450"/>
      <c r="PHW37" s="450"/>
      <c r="PHX37" s="450"/>
      <c r="PHY37" s="450"/>
      <c r="PHZ37" s="450"/>
      <c r="PIA37" s="450"/>
      <c r="PIB37" s="450"/>
      <c r="PIC37" s="450"/>
      <c r="PID37" s="450"/>
      <c r="PIE37" s="450"/>
      <c r="PIF37" s="450"/>
      <c r="PIG37" s="450"/>
      <c r="PIH37" s="450"/>
      <c r="PII37" s="450"/>
      <c r="PIJ37" s="450"/>
      <c r="PIK37" s="450"/>
      <c r="PIL37" s="450"/>
      <c r="PIM37" s="450"/>
      <c r="PIN37" s="450"/>
      <c r="PIO37" s="450"/>
      <c r="PIP37" s="450"/>
      <c r="PIQ37" s="450"/>
      <c r="PIR37" s="450"/>
      <c r="PIS37" s="450"/>
      <c r="PIT37" s="450"/>
      <c r="PIU37" s="450"/>
      <c r="PIV37" s="450"/>
      <c r="PIW37" s="450"/>
      <c r="PIX37" s="450"/>
      <c r="PIY37" s="450"/>
      <c r="PIZ37" s="450"/>
      <c r="PJA37" s="450"/>
      <c r="PJB37" s="450"/>
      <c r="PJC37" s="450"/>
      <c r="PJD37" s="450"/>
      <c r="PJE37" s="450"/>
      <c r="PJF37" s="450"/>
      <c r="PJG37" s="450"/>
      <c r="PJH37" s="450"/>
      <c r="PJI37" s="450"/>
      <c r="PJJ37" s="450"/>
      <c r="PJK37" s="450"/>
      <c r="PJL37" s="450"/>
      <c r="PJM37" s="450"/>
      <c r="PJN37" s="450"/>
      <c r="PJO37" s="450"/>
      <c r="PJP37" s="450"/>
      <c r="PJQ37" s="450"/>
      <c r="PJR37" s="450"/>
      <c r="PJS37" s="450"/>
      <c r="PJT37" s="450"/>
      <c r="PJU37" s="450"/>
      <c r="PJV37" s="450"/>
      <c r="PJW37" s="450"/>
      <c r="PJX37" s="450"/>
      <c r="PJY37" s="450"/>
      <c r="PJZ37" s="450"/>
      <c r="PKA37" s="450"/>
      <c r="PKB37" s="450"/>
      <c r="PKC37" s="450"/>
      <c r="PKD37" s="450"/>
      <c r="PKE37" s="450"/>
      <c r="PKF37" s="450"/>
      <c r="PKG37" s="450"/>
      <c r="PKH37" s="450"/>
      <c r="PKI37" s="450"/>
      <c r="PKJ37" s="450"/>
      <c r="PKK37" s="450"/>
      <c r="PKL37" s="450"/>
      <c r="PKM37" s="450"/>
      <c r="PKN37" s="450"/>
      <c r="PKO37" s="450"/>
      <c r="PKP37" s="450"/>
      <c r="PKQ37" s="450"/>
      <c r="PKR37" s="450"/>
      <c r="PKS37" s="450"/>
      <c r="PKT37" s="450"/>
      <c r="PKU37" s="450"/>
      <c r="PKV37" s="450"/>
      <c r="PKW37" s="450"/>
      <c r="PKX37" s="450"/>
      <c r="PKY37" s="450"/>
      <c r="PKZ37" s="450"/>
      <c r="PLA37" s="450"/>
      <c r="PLB37" s="450"/>
      <c r="PLC37" s="450"/>
      <c r="PLD37" s="450"/>
      <c r="PLE37" s="450"/>
      <c r="PLF37" s="450"/>
      <c r="PLG37" s="450"/>
      <c r="PLH37" s="450"/>
      <c r="PLI37" s="450"/>
      <c r="PLJ37" s="450"/>
      <c r="PLK37" s="450"/>
      <c r="PLL37" s="450"/>
      <c r="PLM37" s="450"/>
      <c r="PLN37" s="450"/>
      <c r="PLO37" s="450"/>
      <c r="PLP37" s="450"/>
      <c r="PLQ37" s="450"/>
      <c r="PLR37" s="450"/>
      <c r="PLS37" s="450"/>
      <c r="PLT37" s="450"/>
      <c r="PLU37" s="450"/>
      <c r="PLV37" s="450"/>
      <c r="PLW37" s="450"/>
      <c r="PLX37" s="450"/>
      <c r="PLY37" s="450"/>
      <c r="PLZ37" s="450"/>
      <c r="PMA37" s="450"/>
      <c r="PMB37" s="450"/>
      <c r="PMC37" s="450"/>
      <c r="PMD37" s="450"/>
      <c r="PME37" s="450"/>
      <c r="PMF37" s="450"/>
      <c r="PMG37" s="450"/>
      <c r="PMH37" s="450"/>
      <c r="PMI37" s="450"/>
      <c r="PMJ37" s="450"/>
      <c r="PMK37" s="450"/>
      <c r="PML37" s="450"/>
      <c r="PMM37" s="450"/>
      <c r="PMN37" s="450"/>
      <c r="PMO37" s="450"/>
      <c r="PMP37" s="450"/>
      <c r="PMQ37" s="450"/>
      <c r="PMR37" s="450"/>
      <c r="PMS37" s="450"/>
      <c r="PMT37" s="450"/>
      <c r="PMU37" s="450"/>
      <c r="PMV37" s="450"/>
      <c r="PMW37" s="450"/>
      <c r="PMX37" s="450"/>
      <c r="PMY37" s="450"/>
      <c r="PMZ37" s="450"/>
      <c r="PNA37" s="450"/>
      <c r="PNB37" s="450"/>
      <c r="PNC37" s="450"/>
      <c r="PND37" s="450"/>
      <c r="PNE37" s="450"/>
      <c r="PNF37" s="450"/>
      <c r="PNG37" s="450"/>
      <c r="PNH37" s="450"/>
      <c r="PNI37" s="450"/>
      <c r="PNJ37" s="450"/>
      <c r="PNK37" s="450"/>
      <c r="PNL37" s="450"/>
      <c r="PNM37" s="450"/>
      <c r="PNN37" s="450"/>
      <c r="PNO37" s="450"/>
      <c r="PNP37" s="450"/>
      <c r="PNQ37" s="450"/>
      <c r="PNR37" s="450"/>
      <c r="PNS37" s="450"/>
      <c r="PNT37" s="450"/>
      <c r="PNU37" s="450"/>
      <c r="PNV37" s="450"/>
      <c r="PNW37" s="450"/>
      <c r="PNX37" s="450"/>
      <c r="PNY37" s="450"/>
      <c r="PNZ37" s="450"/>
      <c r="POA37" s="450"/>
      <c r="POB37" s="450"/>
      <c r="POC37" s="450"/>
      <c r="POD37" s="450"/>
      <c r="POE37" s="450"/>
      <c r="POF37" s="450"/>
      <c r="POG37" s="450"/>
      <c r="POH37" s="450"/>
      <c r="POI37" s="450"/>
      <c r="POJ37" s="450"/>
      <c r="POK37" s="450"/>
      <c r="POL37" s="450"/>
      <c r="POM37" s="450"/>
      <c r="PON37" s="450"/>
      <c r="POO37" s="450"/>
      <c r="POP37" s="450"/>
      <c r="POQ37" s="450"/>
      <c r="POR37" s="450"/>
      <c r="POS37" s="450"/>
      <c r="POT37" s="450"/>
      <c r="POU37" s="450"/>
      <c r="POV37" s="450"/>
      <c r="POW37" s="450"/>
      <c r="POX37" s="450"/>
      <c r="POY37" s="450"/>
      <c r="POZ37" s="450"/>
      <c r="PPA37" s="450"/>
      <c r="PPB37" s="450"/>
      <c r="PPC37" s="450"/>
      <c r="PPD37" s="450"/>
      <c r="PPE37" s="450"/>
      <c r="PPF37" s="450"/>
      <c r="PPG37" s="450"/>
      <c r="PPH37" s="450"/>
      <c r="PPI37" s="450"/>
      <c r="PPJ37" s="450"/>
      <c r="PPK37" s="450"/>
      <c r="PPL37" s="450"/>
      <c r="PPM37" s="450"/>
      <c r="PPN37" s="450"/>
      <c r="PPO37" s="450"/>
      <c r="PPP37" s="450"/>
      <c r="PPQ37" s="450"/>
      <c r="PPR37" s="450"/>
      <c r="PPS37" s="450"/>
      <c r="PPT37" s="450"/>
      <c r="PPU37" s="450"/>
      <c r="PPV37" s="450"/>
      <c r="PPW37" s="450"/>
      <c r="PPX37" s="450"/>
      <c r="PPY37" s="450"/>
      <c r="PPZ37" s="450"/>
      <c r="PQA37" s="450"/>
      <c r="PQB37" s="450"/>
      <c r="PQC37" s="450"/>
      <c r="PQD37" s="450"/>
      <c r="PQE37" s="450"/>
      <c r="PQF37" s="450"/>
      <c r="PQG37" s="450"/>
      <c r="PQH37" s="450"/>
      <c r="PQI37" s="450"/>
      <c r="PQJ37" s="450"/>
      <c r="PQK37" s="450"/>
      <c r="PQL37" s="450"/>
      <c r="PQM37" s="450"/>
      <c r="PQN37" s="450"/>
      <c r="PQO37" s="450"/>
      <c r="PQP37" s="450"/>
      <c r="PQQ37" s="450"/>
      <c r="PQR37" s="450"/>
      <c r="PQS37" s="450"/>
      <c r="PQT37" s="450"/>
      <c r="PQU37" s="450"/>
      <c r="PQV37" s="450"/>
      <c r="PQW37" s="450"/>
      <c r="PQX37" s="450"/>
      <c r="PQY37" s="450"/>
      <c r="PQZ37" s="450"/>
      <c r="PRA37" s="450"/>
      <c r="PRB37" s="450"/>
      <c r="PRC37" s="450"/>
      <c r="PRD37" s="450"/>
      <c r="PRE37" s="450"/>
      <c r="PRF37" s="450"/>
      <c r="PRG37" s="450"/>
      <c r="PRH37" s="450"/>
      <c r="PRI37" s="450"/>
      <c r="PRJ37" s="450"/>
      <c r="PRK37" s="450"/>
      <c r="PRL37" s="450"/>
      <c r="PRM37" s="450"/>
      <c r="PRN37" s="450"/>
      <c r="PRO37" s="450"/>
      <c r="PRP37" s="450"/>
      <c r="PRQ37" s="450"/>
      <c r="PRR37" s="450"/>
      <c r="PRS37" s="450"/>
      <c r="PRT37" s="450"/>
      <c r="PRU37" s="450"/>
      <c r="PRV37" s="450"/>
      <c r="PRW37" s="450"/>
      <c r="PRX37" s="450"/>
      <c r="PRY37" s="450"/>
      <c r="PRZ37" s="450"/>
      <c r="PSA37" s="450"/>
      <c r="PSB37" s="450"/>
      <c r="PSC37" s="450"/>
      <c r="PSD37" s="450"/>
      <c r="PSE37" s="450"/>
      <c r="PSF37" s="450"/>
      <c r="PSG37" s="450"/>
      <c r="PSH37" s="450"/>
      <c r="PSI37" s="450"/>
      <c r="PSJ37" s="450"/>
      <c r="PSK37" s="450"/>
      <c r="PSL37" s="450"/>
      <c r="PSM37" s="450"/>
      <c r="PSN37" s="450"/>
      <c r="PSO37" s="450"/>
      <c r="PSP37" s="450"/>
      <c r="PSQ37" s="450"/>
      <c r="PSR37" s="450"/>
      <c r="PSS37" s="450"/>
      <c r="PST37" s="450"/>
      <c r="PSU37" s="450"/>
      <c r="PSV37" s="450"/>
      <c r="PSW37" s="450"/>
      <c r="PSX37" s="450"/>
      <c r="PSY37" s="450"/>
      <c r="PSZ37" s="450"/>
      <c r="PTA37" s="450"/>
      <c r="PTB37" s="450"/>
      <c r="PTC37" s="450"/>
      <c r="PTD37" s="450"/>
      <c r="PTE37" s="450"/>
      <c r="PTF37" s="450"/>
      <c r="PTG37" s="450"/>
      <c r="PTH37" s="450"/>
      <c r="PTI37" s="450"/>
      <c r="PTJ37" s="450"/>
      <c r="PTK37" s="450"/>
      <c r="PTL37" s="450"/>
      <c r="PTM37" s="450"/>
      <c r="PTN37" s="450"/>
      <c r="PTO37" s="450"/>
      <c r="PTP37" s="450"/>
      <c r="PTQ37" s="450"/>
      <c r="PTR37" s="450"/>
      <c r="PTS37" s="450"/>
      <c r="PTT37" s="450"/>
      <c r="PTU37" s="450"/>
      <c r="PTV37" s="450"/>
      <c r="PTW37" s="450"/>
      <c r="PTX37" s="450"/>
      <c r="PTY37" s="450"/>
      <c r="PTZ37" s="450"/>
      <c r="PUA37" s="450"/>
      <c r="PUB37" s="450"/>
      <c r="PUC37" s="450"/>
      <c r="PUD37" s="450"/>
      <c r="PUE37" s="450"/>
      <c r="PUF37" s="450"/>
      <c r="PUG37" s="450"/>
      <c r="PUH37" s="450"/>
      <c r="PUI37" s="450"/>
      <c r="PUJ37" s="450"/>
      <c r="PUK37" s="450"/>
      <c r="PUL37" s="450"/>
      <c r="PUM37" s="450"/>
      <c r="PUN37" s="450"/>
      <c r="PUO37" s="450"/>
      <c r="PUP37" s="450"/>
      <c r="PUQ37" s="450"/>
      <c r="PUR37" s="450"/>
      <c r="PUS37" s="450"/>
      <c r="PUT37" s="450"/>
      <c r="PUU37" s="450"/>
      <c r="PUV37" s="450"/>
      <c r="PUW37" s="450"/>
      <c r="PUX37" s="450"/>
      <c r="PUY37" s="450"/>
      <c r="PUZ37" s="450"/>
      <c r="PVA37" s="450"/>
      <c r="PVB37" s="450"/>
      <c r="PVC37" s="450"/>
      <c r="PVD37" s="450"/>
      <c r="PVE37" s="450"/>
      <c r="PVF37" s="450"/>
      <c r="PVG37" s="450"/>
      <c r="PVH37" s="450"/>
      <c r="PVI37" s="450"/>
      <c r="PVJ37" s="450"/>
      <c r="PVK37" s="450"/>
      <c r="PVL37" s="450"/>
      <c r="PVM37" s="450"/>
      <c r="PVN37" s="450"/>
      <c r="PVO37" s="450"/>
      <c r="PVP37" s="450"/>
      <c r="PVQ37" s="450"/>
      <c r="PVR37" s="450"/>
      <c r="PVS37" s="450"/>
      <c r="PVT37" s="450"/>
      <c r="PVU37" s="450"/>
      <c r="PVV37" s="450"/>
      <c r="PVW37" s="450"/>
      <c r="PVX37" s="450"/>
      <c r="PVY37" s="450"/>
      <c r="PVZ37" s="450"/>
      <c r="PWA37" s="450"/>
      <c r="PWB37" s="450"/>
      <c r="PWC37" s="450"/>
      <c r="PWD37" s="450"/>
      <c r="PWE37" s="450"/>
      <c r="PWF37" s="450"/>
      <c r="PWG37" s="450"/>
      <c r="PWH37" s="450"/>
      <c r="PWI37" s="450"/>
      <c r="PWJ37" s="450"/>
      <c r="PWK37" s="450"/>
      <c r="PWL37" s="450"/>
      <c r="PWM37" s="450"/>
      <c r="PWN37" s="450"/>
      <c r="PWO37" s="450"/>
      <c r="PWP37" s="450"/>
      <c r="PWQ37" s="450"/>
      <c r="PWR37" s="450"/>
      <c r="PWS37" s="450"/>
      <c r="PWT37" s="450"/>
      <c r="PWU37" s="450"/>
      <c r="PWV37" s="450"/>
      <c r="PWW37" s="450"/>
      <c r="PWX37" s="450"/>
      <c r="PWY37" s="450"/>
      <c r="PWZ37" s="450"/>
      <c r="PXA37" s="450"/>
      <c r="PXB37" s="450"/>
      <c r="PXC37" s="450"/>
      <c r="PXD37" s="450"/>
      <c r="PXE37" s="450"/>
      <c r="PXF37" s="450"/>
      <c r="PXG37" s="450"/>
      <c r="PXH37" s="450"/>
      <c r="PXI37" s="450"/>
      <c r="PXJ37" s="450"/>
      <c r="PXK37" s="450"/>
      <c r="PXL37" s="450"/>
      <c r="PXM37" s="450"/>
      <c r="PXN37" s="450"/>
      <c r="PXO37" s="450"/>
      <c r="PXP37" s="450"/>
      <c r="PXQ37" s="450"/>
      <c r="PXR37" s="450"/>
      <c r="PXS37" s="450"/>
      <c r="PXT37" s="450"/>
      <c r="PXU37" s="450"/>
      <c r="PXV37" s="450"/>
      <c r="PXW37" s="450"/>
      <c r="PXX37" s="450"/>
      <c r="PXY37" s="450"/>
      <c r="PXZ37" s="450"/>
      <c r="PYA37" s="450"/>
      <c r="PYB37" s="450"/>
      <c r="PYC37" s="450"/>
      <c r="PYD37" s="450"/>
      <c r="PYE37" s="450"/>
      <c r="PYF37" s="450"/>
      <c r="PYG37" s="450"/>
      <c r="PYH37" s="450"/>
      <c r="PYI37" s="450"/>
      <c r="PYJ37" s="450"/>
      <c r="PYK37" s="450"/>
      <c r="PYL37" s="450"/>
      <c r="PYM37" s="450"/>
      <c r="PYN37" s="450"/>
      <c r="PYO37" s="450"/>
      <c r="PYP37" s="450"/>
      <c r="PYQ37" s="450"/>
      <c r="PYR37" s="450"/>
      <c r="PYS37" s="450"/>
      <c r="PYT37" s="450"/>
      <c r="PYU37" s="450"/>
      <c r="PYV37" s="450"/>
      <c r="PYW37" s="450"/>
      <c r="PYX37" s="450"/>
      <c r="PYY37" s="450"/>
      <c r="PYZ37" s="450"/>
      <c r="PZA37" s="450"/>
      <c r="PZB37" s="450"/>
      <c r="PZC37" s="450"/>
      <c r="PZD37" s="450"/>
      <c r="PZE37" s="450"/>
      <c r="PZF37" s="450"/>
      <c r="PZG37" s="450"/>
      <c r="PZH37" s="450"/>
      <c r="PZI37" s="450"/>
      <c r="PZJ37" s="450"/>
      <c r="PZK37" s="450"/>
      <c r="PZL37" s="450"/>
      <c r="PZM37" s="450"/>
      <c r="PZN37" s="450"/>
      <c r="PZO37" s="450"/>
      <c r="PZP37" s="450"/>
      <c r="PZQ37" s="450"/>
      <c r="PZR37" s="450"/>
      <c r="PZS37" s="450"/>
      <c r="PZT37" s="450"/>
      <c r="PZU37" s="450"/>
      <c r="PZV37" s="450"/>
      <c r="PZW37" s="450"/>
      <c r="PZX37" s="450"/>
      <c r="PZY37" s="450"/>
      <c r="PZZ37" s="450"/>
      <c r="QAA37" s="450"/>
      <c r="QAB37" s="450"/>
      <c r="QAC37" s="450"/>
      <c r="QAD37" s="450"/>
      <c r="QAE37" s="450"/>
      <c r="QAF37" s="450"/>
      <c r="QAG37" s="450"/>
      <c r="QAH37" s="450"/>
      <c r="QAI37" s="450"/>
      <c r="QAJ37" s="450"/>
      <c r="QAK37" s="450"/>
      <c r="QAL37" s="450"/>
      <c r="QAM37" s="450"/>
      <c r="QAN37" s="450"/>
      <c r="QAO37" s="450"/>
      <c r="QAP37" s="450"/>
      <c r="QAQ37" s="450"/>
      <c r="QAR37" s="450"/>
      <c r="QAS37" s="450"/>
      <c r="QAT37" s="450"/>
      <c r="QAU37" s="450"/>
      <c r="QAV37" s="450"/>
      <c r="QAW37" s="450"/>
      <c r="QAX37" s="450"/>
      <c r="QAY37" s="450"/>
      <c r="QAZ37" s="450"/>
      <c r="QBA37" s="450"/>
      <c r="QBB37" s="450"/>
      <c r="QBC37" s="450"/>
      <c r="QBD37" s="450"/>
      <c r="QBE37" s="450"/>
      <c r="QBF37" s="450"/>
      <c r="QBG37" s="450"/>
      <c r="QBH37" s="450"/>
      <c r="QBI37" s="450"/>
      <c r="QBJ37" s="450"/>
      <c r="QBK37" s="450"/>
      <c r="QBL37" s="450"/>
      <c r="QBM37" s="450"/>
      <c r="QBN37" s="450"/>
      <c r="QBO37" s="450"/>
      <c r="QBP37" s="450"/>
      <c r="QBQ37" s="450"/>
      <c r="QBR37" s="450"/>
      <c r="QBS37" s="450"/>
      <c r="QBT37" s="450"/>
      <c r="QBU37" s="450"/>
      <c r="QBV37" s="450"/>
      <c r="QBW37" s="450"/>
      <c r="QBX37" s="450"/>
      <c r="QBY37" s="450"/>
      <c r="QBZ37" s="450"/>
      <c r="QCA37" s="450"/>
      <c r="QCB37" s="450"/>
      <c r="QCC37" s="450"/>
      <c r="QCD37" s="450"/>
      <c r="QCE37" s="450"/>
      <c r="QCF37" s="450"/>
      <c r="QCG37" s="450"/>
      <c r="QCH37" s="450"/>
      <c r="QCI37" s="450"/>
      <c r="QCJ37" s="450"/>
      <c r="QCK37" s="450"/>
      <c r="QCL37" s="450"/>
      <c r="QCM37" s="450"/>
      <c r="QCN37" s="450"/>
      <c r="QCO37" s="450"/>
      <c r="QCP37" s="450"/>
      <c r="QCQ37" s="450"/>
      <c r="QCR37" s="450"/>
      <c r="QCS37" s="450"/>
      <c r="QCT37" s="450"/>
      <c r="QCU37" s="450"/>
      <c r="QCV37" s="450"/>
      <c r="QCW37" s="450"/>
      <c r="QCX37" s="450"/>
      <c r="QCY37" s="450"/>
      <c r="QCZ37" s="450"/>
      <c r="QDA37" s="450"/>
      <c r="QDB37" s="450"/>
      <c r="QDC37" s="450"/>
      <c r="QDD37" s="450"/>
      <c r="QDE37" s="450"/>
      <c r="QDF37" s="450"/>
      <c r="QDG37" s="450"/>
      <c r="QDH37" s="450"/>
      <c r="QDI37" s="450"/>
      <c r="QDJ37" s="450"/>
      <c r="QDK37" s="450"/>
      <c r="QDL37" s="450"/>
      <c r="QDM37" s="450"/>
      <c r="QDN37" s="450"/>
      <c r="QDO37" s="450"/>
      <c r="QDP37" s="450"/>
      <c r="QDQ37" s="450"/>
      <c r="QDR37" s="450"/>
      <c r="QDS37" s="450"/>
      <c r="QDT37" s="450"/>
      <c r="QDU37" s="450"/>
      <c r="QDV37" s="450"/>
      <c r="QDW37" s="450"/>
      <c r="QDX37" s="450"/>
      <c r="QDY37" s="450"/>
      <c r="QDZ37" s="450"/>
      <c r="QEA37" s="450"/>
      <c r="QEB37" s="450"/>
      <c r="QEC37" s="450"/>
      <c r="QED37" s="450"/>
      <c r="QEE37" s="450"/>
      <c r="QEF37" s="450"/>
      <c r="QEG37" s="450"/>
      <c r="QEH37" s="450"/>
      <c r="QEI37" s="450"/>
      <c r="QEJ37" s="450"/>
      <c r="QEK37" s="450"/>
      <c r="QEL37" s="450"/>
      <c r="QEM37" s="450"/>
      <c r="QEN37" s="450"/>
      <c r="QEO37" s="450"/>
      <c r="QEP37" s="450"/>
      <c r="QEQ37" s="450"/>
      <c r="QER37" s="450"/>
      <c r="QES37" s="450"/>
      <c r="QET37" s="450"/>
      <c r="QEU37" s="450"/>
      <c r="QEV37" s="450"/>
      <c r="QEW37" s="450"/>
      <c r="QEX37" s="450"/>
      <c r="QEY37" s="450"/>
      <c r="QEZ37" s="450"/>
      <c r="QFA37" s="450"/>
      <c r="QFB37" s="450"/>
      <c r="QFC37" s="450"/>
      <c r="QFD37" s="450"/>
      <c r="QFE37" s="450"/>
      <c r="QFF37" s="450"/>
      <c r="QFG37" s="450"/>
      <c r="QFH37" s="450"/>
      <c r="QFI37" s="450"/>
      <c r="QFJ37" s="450"/>
      <c r="QFK37" s="450"/>
      <c r="QFL37" s="450"/>
      <c r="QFM37" s="450"/>
      <c r="QFN37" s="450"/>
      <c r="QFO37" s="450"/>
      <c r="QFP37" s="450"/>
      <c r="QFQ37" s="450"/>
      <c r="QFR37" s="450"/>
      <c r="QFS37" s="450"/>
      <c r="QFT37" s="450"/>
      <c r="QFU37" s="450"/>
      <c r="QFV37" s="450"/>
      <c r="QFW37" s="450"/>
      <c r="QFX37" s="450"/>
      <c r="QFY37" s="450"/>
      <c r="QFZ37" s="450"/>
      <c r="QGA37" s="450"/>
      <c r="QGB37" s="450"/>
      <c r="QGC37" s="450"/>
      <c r="QGD37" s="450"/>
      <c r="QGE37" s="450"/>
      <c r="QGF37" s="450"/>
      <c r="QGG37" s="450"/>
      <c r="QGH37" s="450"/>
      <c r="QGI37" s="450"/>
      <c r="QGJ37" s="450"/>
      <c r="QGK37" s="450"/>
      <c r="QGL37" s="450"/>
      <c r="QGM37" s="450"/>
      <c r="QGN37" s="450"/>
      <c r="QGO37" s="450"/>
      <c r="QGP37" s="450"/>
      <c r="QGQ37" s="450"/>
      <c r="QGR37" s="450"/>
      <c r="QGS37" s="450"/>
      <c r="QGT37" s="450"/>
      <c r="QGU37" s="450"/>
      <c r="QGV37" s="450"/>
      <c r="QGW37" s="450"/>
      <c r="QGX37" s="450"/>
      <c r="QGY37" s="450"/>
      <c r="QGZ37" s="450"/>
      <c r="QHA37" s="450"/>
      <c r="QHB37" s="450"/>
      <c r="QHC37" s="450"/>
      <c r="QHD37" s="450"/>
      <c r="QHE37" s="450"/>
      <c r="QHF37" s="450"/>
      <c r="QHG37" s="450"/>
      <c r="QHH37" s="450"/>
      <c r="QHI37" s="450"/>
      <c r="QHJ37" s="450"/>
      <c r="QHK37" s="450"/>
      <c r="QHL37" s="450"/>
      <c r="QHM37" s="450"/>
      <c r="QHN37" s="450"/>
      <c r="QHO37" s="450"/>
      <c r="QHP37" s="450"/>
      <c r="QHQ37" s="450"/>
      <c r="QHR37" s="450"/>
      <c r="QHS37" s="450"/>
      <c r="QHT37" s="450"/>
      <c r="QHU37" s="450"/>
      <c r="QHV37" s="450"/>
      <c r="QHW37" s="450"/>
      <c r="QHX37" s="450"/>
      <c r="QHY37" s="450"/>
      <c r="QHZ37" s="450"/>
      <c r="QIA37" s="450"/>
      <c r="QIB37" s="450"/>
      <c r="QIC37" s="450"/>
      <c r="QID37" s="450"/>
      <c r="QIE37" s="450"/>
      <c r="QIF37" s="450"/>
      <c r="QIG37" s="450"/>
      <c r="QIH37" s="450"/>
      <c r="QII37" s="450"/>
      <c r="QIJ37" s="450"/>
      <c r="QIK37" s="450"/>
      <c r="QIL37" s="450"/>
      <c r="QIM37" s="450"/>
      <c r="QIN37" s="450"/>
      <c r="QIO37" s="450"/>
      <c r="QIP37" s="450"/>
      <c r="QIQ37" s="450"/>
      <c r="QIR37" s="450"/>
      <c r="QIS37" s="450"/>
      <c r="QIT37" s="450"/>
      <c r="QIU37" s="450"/>
      <c r="QIV37" s="450"/>
      <c r="QIW37" s="450"/>
      <c r="QIX37" s="450"/>
      <c r="QIY37" s="450"/>
      <c r="QIZ37" s="450"/>
      <c r="QJA37" s="450"/>
      <c r="QJB37" s="450"/>
      <c r="QJC37" s="450"/>
      <c r="QJD37" s="450"/>
      <c r="QJE37" s="450"/>
      <c r="QJF37" s="450"/>
      <c r="QJG37" s="450"/>
      <c r="QJH37" s="450"/>
      <c r="QJI37" s="450"/>
      <c r="QJJ37" s="450"/>
      <c r="QJK37" s="450"/>
      <c r="QJL37" s="450"/>
      <c r="QJM37" s="450"/>
      <c r="QJN37" s="450"/>
      <c r="QJO37" s="450"/>
      <c r="QJP37" s="450"/>
      <c r="QJQ37" s="450"/>
      <c r="QJR37" s="450"/>
      <c r="QJS37" s="450"/>
      <c r="QJT37" s="450"/>
      <c r="QJU37" s="450"/>
      <c r="QJV37" s="450"/>
      <c r="QJW37" s="450"/>
      <c r="QJX37" s="450"/>
      <c r="QJY37" s="450"/>
      <c r="QJZ37" s="450"/>
      <c r="QKA37" s="450"/>
      <c r="QKB37" s="450"/>
      <c r="QKC37" s="450"/>
      <c r="QKD37" s="450"/>
      <c r="QKE37" s="450"/>
      <c r="QKF37" s="450"/>
      <c r="QKG37" s="450"/>
      <c r="QKH37" s="450"/>
      <c r="QKI37" s="450"/>
      <c r="QKJ37" s="450"/>
      <c r="QKK37" s="450"/>
      <c r="QKL37" s="450"/>
      <c r="QKM37" s="450"/>
      <c r="QKN37" s="450"/>
      <c r="QKO37" s="450"/>
      <c r="QKP37" s="450"/>
      <c r="QKQ37" s="450"/>
      <c r="QKR37" s="450"/>
      <c r="QKS37" s="450"/>
      <c r="QKT37" s="450"/>
      <c r="QKU37" s="450"/>
      <c r="QKV37" s="450"/>
      <c r="QKW37" s="450"/>
      <c r="QKX37" s="450"/>
      <c r="QKY37" s="450"/>
      <c r="QKZ37" s="450"/>
      <c r="QLA37" s="450"/>
      <c r="QLB37" s="450"/>
      <c r="QLC37" s="450"/>
      <c r="QLD37" s="450"/>
      <c r="QLE37" s="450"/>
      <c r="QLF37" s="450"/>
      <c r="QLG37" s="450"/>
      <c r="QLH37" s="450"/>
      <c r="QLI37" s="450"/>
      <c r="QLJ37" s="450"/>
      <c r="QLK37" s="450"/>
      <c r="QLL37" s="450"/>
      <c r="QLM37" s="450"/>
      <c r="QLN37" s="450"/>
      <c r="QLO37" s="450"/>
      <c r="QLP37" s="450"/>
      <c r="QLQ37" s="450"/>
      <c r="QLR37" s="450"/>
      <c r="QLS37" s="450"/>
      <c r="QLT37" s="450"/>
      <c r="QLU37" s="450"/>
      <c r="QLV37" s="450"/>
      <c r="QLW37" s="450"/>
      <c r="QLX37" s="450"/>
      <c r="QLY37" s="450"/>
      <c r="QLZ37" s="450"/>
      <c r="QMA37" s="450"/>
      <c r="QMB37" s="450"/>
      <c r="QMC37" s="450"/>
      <c r="QMD37" s="450"/>
      <c r="QME37" s="450"/>
      <c r="QMF37" s="450"/>
      <c r="QMG37" s="450"/>
      <c r="QMH37" s="450"/>
      <c r="QMI37" s="450"/>
      <c r="QMJ37" s="450"/>
      <c r="QMK37" s="450"/>
      <c r="QML37" s="450"/>
      <c r="QMM37" s="450"/>
      <c r="QMN37" s="450"/>
      <c r="QMO37" s="450"/>
      <c r="QMP37" s="450"/>
      <c r="QMQ37" s="450"/>
      <c r="QMR37" s="450"/>
      <c r="QMS37" s="450"/>
      <c r="QMT37" s="450"/>
      <c r="QMU37" s="450"/>
      <c r="QMV37" s="450"/>
      <c r="QMW37" s="450"/>
      <c r="QMX37" s="450"/>
      <c r="QMY37" s="450"/>
      <c r="QMZ37" s="450"/>
      <c r="QNA37" s="450"/>
      <c r="QNB37" s="450"/>
      <c r="QNC37" s="450"/>
      <c r="QND37" s="450"/>
      <c r="QNE37" s="450"/>
      <c r="QNF37" s="450"/>
      <c r="QNG37" s="450"/>
      <c r="QNH37" s="450"/>
      <c r="QNI37" s="450"/>
      <c r="QNJ37" s="450"/>
      <c r="QNK37" s="450"/>
      <c r="QNL37" s="450"/>
      <c r="QNM37" s="450"/>
      <c r="QNN37" s="450"/>
      <c r="QNO37" s="450"/>
      <c r="QNP37" s="450"/>
      <c r="QNQ37" s="450"/>
      <c r="QNR37" s="450"/>
      <c r="QNS37" s="450"/>
      <c r="QNT37" s="450"/>
      <c r="QNU37" s="450"/>
      <c r="QNV37" s="450"/>
      <c r="QNW37" s="450"/>
      <c r="QNX37" s="450"/>
      <c r="QNY37" s="450"/>
      <c r="QNZ37" s="450"/>
      <c r="QOA37" s="450"/>
      <c r="QOB37" s="450"/>
      <c r="QOC37" s="450"/>
      <c r="QOD37" s="450"/>
      <c r="QOE37" s="450"/>
      <c r="QOF37" s="450"/>
      <c r="QOG37" s="450"/>
      <c r="QOH37" s="450"/>
      <c r="QOI37" s="450"/>
      <c r="QOJ37" s="450"/>
      <c r="QOK37" s="450"/>
      <c r="QOL37" s="450"/>
      <c r="QOM37" s="450"/>
      <c r="QON37" s="450"/>
      <c r="QOO37" s="450"/>
      <c r="QOP37" s="450"/>
      <c r="QOQ37" s="450"/>
      <c r="QOR37" s="450"/>
      <c r="QOS37" s="450"/>
      <c r="QOT37" s="450"/>
      <c r="QOU37" s="450"/>
      <c r="QOV37" s="450"/>
      <c r="QOW37" s="450"/>
      <c r="QOX37" s="450"/>
      <c r="QOY37" s="450"/>
      <c r="QOZ37" s="450"/>
      <c r="QPA37" s="450"/>
      <c r="QPB37" s="450"/>
      <c r="QPC37" s="450"/>
      <c r="QPD37" s="450"/>
      <c r="QPE37" s="450"/>
      <c r="QPF37" s="450"/>
      <c r="QPG37" s="450"/>
      <c r="QPH37" s="450"/>
      <c r="QPI37" s="450"/>
      <c r="QPJ37" s="450"/>
      <c r="QPK37" s="450"/>
      <c r="QPL37" s="450"/>
      <c r="QPM37" s="450"/>
      <c r="QPN37" s="450"/>
      <c r="QPO37" s="450"/>
      <c r="QPP37" s="450"/>
      <c r="QPQ37" s="450"/>
      <c r="QPR37" s="450"/>
      <c r="QPS37" s="450"/>
      <c r="QPT37" s="450"/>
      <c r="QPU37" s="450"/>
      <c r="QPV37" s="450"/>
      <c r="QPW37" s="450"/>
      <c r="QPX37" s="450"/>
      <c r="QPY37" s="450"/>
      <c r="QPZ37" s="450"/>
      <c r="QQA37" s="450"/>
      <c r="QQB37" s="450"/>
      <c r="QQC37" s="450"/>
      <c r="QQD37" s="450"/>
      <c r="QQE37" s="450"/>
      <c r="QQF37" s="450"/>
      <c r="QQG37" s="450"/>
      <c r="QQH37" s="450"/>
      <c r="QQI37" s="450"/>
      <c r="QQJ37" s="450"/>
      <c r="QQK37" s="450"/>
      <c r="QQL37" s="450"/>
      <c r="QQM37" s="450"/>
      <c r="QQN37" s="450"/>
      <c r="QQO37" s="450"/>
      <c r="QQP37" s="450"/>
      <c r="QQQ37" s="450"/>
      <c r="QQR37" s="450"/>
      <c r="QQS37" s="450"/>
      <c r="QQT37" s="450"/>
      <c r="QQU37" s="450"/>
      <c r="QQV37" s="450"/>
      <c r="QQW37" s="450"/>
      <c r="QQX37" s="450"/>
      <c r="QQY37" s="450"/>
      <c r="QQZ37" s="450"/>
      <c r="QRA37" s="450"/>
      <c r="QRB37" s="450"/>
      <c r="QRC37" s="450"/>
      <c r="QRD37" s="450"/>
      <c r="QRE37" s="450"/>
      <c r="QRF37" s="450"/>
      <c r="QRG37" s="450"/>
      <c r="QRH37" s="450"/>
      <c r="QRI37" s="450"/>
      <c r="QRJ37" s="450"/>
      <c r="QRK37" s="450"/>
      <c r="QRL37" s="450"/>
      <c r="QRM37" s="450"/>
      <c r="QRN37" s="450"/>
      <c r="QRO37" s="450"/>
      <c r="QRP37" s="450"/>
      <c r="QRQ37" s="450"/>
      <c r="QRR37" s="450"/>
      <c r="QRS37" s="450"/>
      <c r="QRT37" s="450"/>
      <c r="QRU37" s="450"/>
      <c r="QRV37" s="450"/>
      <c r="QRW37" s="450"/>
      <c r="QRX37" s="450"/>
      <c r="QRY37" s="450"/>
      <c r="QRZ37" s="450"/>
      <c r="QSA37" s="450"/>
      <c r="QSB37" s="450"/>
      <c r="QSC37" s="450"/>
      <c r="QSD37" s="450"/>
      <c r="QSE37" s="450"/>
      <c r="QSF37" s="450"/>
      <c r="QSG37" s="450"/>
      <c r="QSH37" s="450"/>
      <c r="QSI37" s="450"/>
      <c r="QSJ37" s="450"/>
      <c r="QSK37" s="450"/>
      <c r="QSL37" s="450"/>
      <c r="QSM37" s="450"/>
      <c r="QSN37" s="450"/>
      <c r="QSO37" s="450"/>
      <c r="QSP37" s="450"/>
      <c r="QSQ37" s="450"/>
      <c r="QSR37" s="450"/>
      <c r="QSS37" s="450"/>
      <c r="QST37" s="450"/>
      <c r="QSU37" s="450"/>
      <c r="QSV37" s="450"/>
      <c r="QSW37" s="450"/>
      <c r="QSX37" s="450"/>
      <c r="QSY37" s="450"/>
      <c r="QSZ37" s="450"/>
      <c r="QTA37" s="450"/>
      <c r="QTB37" s="450"/>
      <c r="QTC37" s="450"/>
      <c r="QTD37" s="450"/>
      <c r="QTE37" s="450"/>
      <c r="QTF37" s="450"/>
      <c r="QTG37" s="450"/>
      <c r="QTH37" s="450"/>
      <c r="QTI37" s="450"/>
      <c r="QTJ37" s="450"/>
      <c r="QTK37" s="450"/>
      <c r="QTL37" s="450"/>
      <c r="QTM37" s="450"/>
      <c r="QTN37" s="450"/>
      <c r="QTO37" s="450"/>
      <c r="QTP37" s="450"/>
      <c r="QTQ37" s="450"/>
      <c r="QTR37" s="450"/>
      <c r="QTS37" s="450"/>
      <c r="QTT37" s="450"/>
      <c r="QTU37" s="450"/>
      <c r="QTV37" s="450"/>
      <c r="QTW37" s="450"/>
      <c r="QTX37" s="450"/>
      <c r="QTY37" s="450"/>
      <c r="QTZ37" s="450"/>
      <c r="QUA37" s="450"/>
      <c r="QUB37" s="450"/>
      <c r="QUC37" s="450"/>
      <c r="QUD37" s="450"/>
      <c r="QUE37" s="450"/>
      <c r="QUF37" s="450"/>
      <c r="QUG37" s="450"/>
      <c r="QUH37" s="450"/>
      <c r="QUI37" s="450"/>
      <c r="QUJ37" s="450"/>
      <c r="QUK37" s="450"/>
      <c r="QUL37" s="450"/>
      <c r="QUM37" s="450"/>
      <c r="QUN37" s="450"/>
      <c r="QUO37" s="450"/>
      <c r="QUP37" s="450"/>
      <c r="QUQ37" s="450"/>
      <c r="QUR37" s="450"/>
      <c r="QUS37" s="450"/>
      <c r="QUT37" s="450"/>
      <c r="QUU37" s="450"/>
      <c r="QUV37" s="450"/>
      <c r="QUW37" s="450"/>
      <c r="QUX37" s="450"/>
      <c r="QUY37" s="450"/>
      <c r="QUZ37" s="450"/>
      <c r="QVA37" s="450"/>
      <c r="QVB37" s="450"/>
      <c r="QVC37" s="450"/>
      <c r="QVD37" s="450"/>
      <c r="QVE37" s="450"/>
      <c r="QVF37" s="450"/>
      <c r="QVG37" s="450"/>
      <c r="QVH37" s="450"/>
      <c r="QVI37" s="450"/>
      <c r="QVJ37" s="450"/>
      <c r="QVK37" s="450"/>
      <c r="QVL37" s="450"/>
      <c r="QVM37" s="450"/>
      <c r="QVN37" s="450"/>
      <c r="QVO37" s="450"/>
      <c r="QVP37" s="450"/>
      <c r="QVQ37" s="450"/>
      <c r="QVR37" s="450"/>
      <c r="QVS37" s="450"/>
      <c r="QVT37" s="450"/>
      <c r="QVU37" s="450"/>
      <c r="QVV37" s="450"/>
      <c r="QVW37" s="450"/>
      <c r="QVX37" s="450"/>
      <c r="QVY37" s="450"/>
      <c r="QVZ37" s="450"/>
      <c r="QWA37" s="450"/>
      <c r="QWB37" s="450"/>
      <c r="QWC37" s="450"/>
      <c r="QWD37" s="450"/>
      <c r="QWE37" s="450"/>
      <c r="QWF37" s="450"/>
      <c r="QWG37" s="450"/>
      <c r="QWH37" s="450"/>
      <c r="QWI37" s="450"/>
      <c r="QWJ37" s="450"/>
      <c r="QWK37" s="450"/>
      <c r="QWL37" s="450"/>
      <c r="QWM37" s="450"/>
      <c r="QWN37" s="450"/>
      <c r="QWO37" s="450"/>
      <c r="QWP37" s="450"/>
      <c r="QWQ37" s="450"/>
      <c r="QWR37" s="450"/>
      <c r="QWS37" s="450"/>
      <c r="QWT37" s="450"/>
      <c r="QWU37" s="450"/>
      <c r="QWV37" s="450"/>
      <c r="QWW37" s="450"/>
      <c r="QWX37" s="450"/>
      <c r="QWY37" s="450"/>
      <c r="QWZ37" s="450"/>
      <c r="QXA37" s="450"/>
      <c r="QXB37" s="450"/>
      <c r="QXC37" s="450"/>
      <c r="QXD37" s="450"/>
      <c r="QXE37" s="450"/>
      <c r="QXF37" s="450"/>
      <c r="QXG37" s="450"/>
      <c r="QXH37" s="450"/>
      <c r="QXI37" s="450"/>
      <c r="QXJ37" s="450"/>
      <c r="QXK37" s="450"/>
      <c r="QXL37" s="450"/>
      <c r="QXM37" s="450"/>
      <c r="QXN37" s="450"/>
      <c r="QXO37" s="450"/>
      <c r="QXP37" s="450"/>
      <c r="QXQ37" s="450"/>
      <c r="QXR37" s="450"/>
      <c r="QXS37" s="450"/>
      <c r="QXT37" s="450"/>
      <c r="QXU37" s="450"/>
      <c r="QXV37" s="450"/>
      <c r="QXW37" s="450"/>
      <c r="QXX37" s="450"/>
      <c r="QXY37" s="450"/>
      <c r="QXZ37" s="450"/>
      <c r="QYA37" s="450"/>
      <c r="QYB37" s="450"/>
      <c r="QYC37" s="450"/>
      <c r="QYD37" s="450"/>
      <c r="QYE37" s="450"/>
      <c r="QYF37" s="450"/>
      <c r="QYG37" s="450"/>
      <c r="QYH37" s="450"/>
      <c r="QYI37" s="450"/>
      <c r="QYJ37" s="450"/>
      <c r="QYK37" s="450"/>
      <c r="QYL37" s="450"/>
      <c r="QYM37" s="450"/>
      <c r="QYN37" s="450"/>
      <c r="QYO37" s="450"/>
      <c r="QYP37" s="450"/>
      <c r="QYQ37" s="450"/>
      <c r="QYR37" s="450"/>
      <c r="QYS37" s="450"/>
      <c r="QYT37" s="450"/>
      <c r="QYU37" s="450"/>
      <c r="QYV37" s="450"/>
      <c r="QYW37" s="450"/>
      <c r="QYX37" s="450"/>
      <c r="QYY37" s="450"/>
      <c r="QYZ37" s="450"/>
      <c r="QZA37" s="450"/>
      <c r="QZB37" s="450"/>
      <c r="QZC37" s="450"/>
      <c r="QZD37" s="450"/>
      <c r="QZE37" s="450"/>
      <c r="QZF37" s="450"/>
      <c r="QZG37" s="450"/>
      <c r="QZH37" s="450"/>
      <c r="QZI37" s="450"/>
      <c r="QZJ37" s="450"/>
      <c r="QZK37" s="450"/>
      <c r="QZL37" s="450"/>
      <c r="QZM37" s="450"/>
      <c r="QZN37" s="450"/>
      <c r="QZO37" s="450"/>
      <c r="QZP37" s="450"/>
      <c r="QZQ37" s="450"/>
      <c r="QZR37" s="450"/>
      <c r="QZS37" s="450"/>
      <c r="QZT37" s="450"/>
      <c r="QZU37" s="450"/>
      <c r="QZV37" s="450"/>
      <c r="QZW37" s="450"/>
      <c r="QZX37" s="450"/>
      <c r="QZY37" s="450"/>
      <c r="QZZ37" s="450"/>
      <c r="RAA37" s="450"/>
      <c r="RAB37" s="450"/>
      <c r="RAC37" s="450"/>
      <c r="RAD37" s="450"/>
      <c r="RAE37" s="450"/>
      <c r="RAF37" s="450"/>
      <c r="RAG37" s="450"/>
      <c r="RAH37" s="450"/>
      <c r="RAI37" s="450"/>
      <c r="RAJ37" s="450"/>
      <c r="RAK37" s="450"/>
      <c r="RAL37" s="450"/>
      <c r="RAM37" s="450"/>
      <c r="RAN37" s="450"/>
      <c r="RAO37" s="450"/>
      <c r="RAP37" s="450"/>
      <c r="RAQ37" s="450"/>
      <c r="RAR37" s="450"/>
      <c r="RAS37" s="450"/>
      <c r="RAT37" s="450"/>
      <c r="RAU37" s="450"/>
      <c r="RAV37" s="450"/>
      <c r="RAW37" s="450"/>
      <c r="RAX37" s="450"/>
      <c r="RAY37" s="450"/>
      <c r="RAZ37" s="450"/>
      <c r="RBA37" s="450"/>
      <c r="RBB37" s="450"/>
      <c r="RBC37" s="450"/>
      <c r="RBD37" s="450"/>
      <c r="RBE37" s="450"/>
      <c r="RBF37" s="450"/>
      <c r="RBG37" s="450"/>
      <c r="RBH37" s="450"/>
      <c r="RBI37" s="450"/>
      <c r="RBJ37" s="450"/>
      <c r="RBK37" s="450"/>
      <c r="RBL37" s="450"/>
      <c r="RBM37" s="450"/>
      <c r="RBN37" s="450"/>
      <c r="RBO37" s="450"/>
      <c r="RBP37" s="450"/>
      <c r="RBQ37" s="450"/>
      <c r="RBR37" s="450"/>
      <c r="RBS37" s="450"/>
      <c r="RBT37" s="450"/>
      <c r="RBU37" s="450"/>
      <c r="RBV37" s="450"/>
      <c r="RBW37" s="450"/>
      <c r="RBX37" s="450"/>
      <c r="RBY37" s="450"/>
      <c r="RBZ37" s="450"/>
      <c r="RCA37" s="450"/>
      <c r="RCB37" s="450"/>
      <c r="RCC37" s="450"/>
      <c r="RCD37" s="450"/>
      <c r="RCE37" s="450"/>
      <c r="RCF37" s="450"/>
      <c r="RCG37" s="450"/>
      <c r="RCH37" s="450"/>
      <c r="RCI37" s="450"/>
      <c r="RCJ37" s="450"/>
      <c r="RCK37" s="450"/>
      <c r="RCL37" s="450"/>
      <c r="RCM37" s="450"/>
      <c r="RCN37" s="450"/>
      <c r="RCO37" s="450"/>
      <c r="RCP37" s="450"/>
      <c r="RCQ37" s="450"/>
      <c r="RCR37" s="450"/>
      <c r="RCS37" s="450"/>
      <c r="RCT37" s="450"/>
      <c r="RCU37" s="450"/>
      <c r="RCV37" s="450"/>
      <c r="RCW37" s="450"/>
      <c r="RCX37" s="450"/>
      <c r="RCY37" s="450"/>
      <c r="RCZ37" s="450"/>
      <c r="RDA37" s="450"/>
      <c r="RDB37" s="450"/>
      <c r="RDC37" s="450"/>
      <c r="RDD37" s="450"/>
      <c r="RDE37" s="450"/>
      <c r="RDF37" s="450"/>
      <c r="RDG37" s="450"/>
      <c r="RDH37" s="450"/>
      <c r="RDI37" s="450"/>
      <c r="RDJ37" s="450"/>
      <c r="RDK37" s="450"/>
      <c r="RDL37" s="450"/>
      <c r="RDM37" s="450"/>
      <c r="RDN37" s="450"/>
      <c r="RDO37" s="450"/>
      <c r="RDP37" s="450"/>
      <c r="RDQ37" s="450"/>
      <c r="RDR37" s="450"/>
      <c r="RDS37" s="450"/>
      <c r="RDT37" s="450"/>
      <c r="RDU37" s="450"/>
      <c r="RDV37" s="450"/>
      <c r="RDW37" s="450"/>
      <c r="RDX37" s="450"/>
      <c r="RDY37" s="450"/>
      <c r="RDZ37" s="450"/>
      <c r="REA37" s="450"/>
      <c r="REB37" s="450"/>
      <c r="REC37" s="450"/>
      <c r="RED37" s="450"/>
      <c r="REE37" s="450"/>
      <c r="REF37" s="450"/>
      <c r="REG37" s="450"/>
      <c r="REH37" s="450"/>
      <c r="REI37" s="450"/>
      <c r="REJ37" s="450"/>
      <c r="REK37" s="450"/>
      <c r="REL37" s="450"/>
      <c r="REM37" s="450"/>
      <c r="REN37" s="450"/>
      <c r="REO37" s="450"/>
      <c r="REP37" s="450"/>
      <c r="REQ37" s="450"/>
      <c r="RER37" s="450"/>
      <c r="RES37" s="450"/>
      <c r="RET37" s="450"/>
      <c r="REU37" s="450"/>
      <c r="REV37" s="450"/>
      <c r="REW37" s="450"/>
      <c r="REX37" s="450"/>
      <c r="REY37" s="450"/>
      <c r="REZ37" s="450"/>
      <c r="RFA37" s="450"/>
      <c r="RFB37" s="450"/>
      <c r="RFC37" s="450"/>
      <c r="RFD37" s="450"/>
      <c r="RFE37" s="450"/>
      <c r="RFF37" s="450"/>
      <c r="RFG37" s="450"/>
      <c r="RFH37" s="450"/>
      <c r="RFI37" s="450"/>
      <c r="RFJ37" s="450"/>
      <c r="RFK37" s="450"/>
      <c r="RFL37" s="450"/>
      <c r="RFM37" s="450"/>
      <c r="RFN37" s="450"/>
      <c r="RFO37" s="450"/>
      <c r="RFP37" s="450"/>
      <c r="RFQ37" s="450"/>
      <c r="RFR37" s="450"/>
      <c r="RFS37" s="450"/>
      <c r="RFT37" s="450"/>
      <c r="RFU37" s="450"/>
      <c r="RFV37" s="450"/>
      <c r="RFW37" s="450"/>
      <c r="RFX37" s="450"/>
      <c r="RFY37" s="450"/>
      <c r="RFZ37" s="450"/>
      <c r="RGA37" s="450"/>
      <c r="RGB37" s="450"/>
      <c r="RGC37" s="450"/>
      <c r="RGD37" s="450"/>
      <c r="RGE37" s="450"/>
      <c r="RGF37" s="450"/>
      <c r="RGG37" s="450"/>
      <c r="RGH37" s="450"/>
      <c r="RGI37" s="450"/>
      <c r="RGJ37" s="450"/>
      <c r="RGK37" s="450"/>
      <c r="RGL37" s="450"/>
      <c r="RGM37" s="450"/>
      <c r="RGN37" s="450"/>
      <c r="RGO37" s="450"/>
      <c r="RGP37" s="450"/>
      <c r="RGQ37" s="450"/>
      <c r="RGR37" s="450"/>
      <c r="RGS37" s="450"/>
      <c r="RGT37" s="450"/>
      <c r="RGU37" s="450"/>
      <c r="RGV37" s="450"/>
      <c r="RGW37" s="450"/>
      <c r="RGX37" s="450"/>
      <c r="RGY37" s="450"/>
      <c r="RGZ37" s="450"/>
      <c r="RHA37" s="450"/>
      <c r="RHB37" s="450"/>
      <c r="RHC37" s="450"/>
      <c r="RHD37" s="450"/>
      <c r="RHE37" s="450"/>
      <c r="RHF37" s="450"/>
      <c r="RHG37" s="450"/>
      <c r="RHH37" s="450"/>
      <c r="RHI37" s="450"/>
      <c r="RHJ37" s="450"/>
      <c r="RHK37" s="450"/>
      <c r="RHL37" s="450"/>
      <c r="RHM37" s="450"/>
      <c r="RHN37" s="450"/>
      <c r="RHO37" s="450"/>
      <c r="RHP37" s="450"/>
      <c r="RHQ37" s="450"/>
      <c r="RHR37" s="450"/>
      <c r="RHS37" s="450"/>
      <c r="RHT37" s="450"/>
      <c r="RHU37" s="450"/>
      <c r="RHV37" s="450"/>
      <c r="RHW37" s="450"/>
      <c r="RHX37" s="450"/>
      <c r="RHY37" s="450"/>
      <c r="RHZ37" s="450"/>
      <c r="RIA37" s="450"/>
      <c r="RIB37" s="450"/>
      <c r="RIC37" s="450"/>
      <c r="RID37" s="450"/>
      <c r="RIE37" s="450"/>
      <c r="RIF37" s="450"/>
      <c r="RIG37" s="450"/>
      <c r="RIH37" s="450"/>
      <c r="RII37" s="450"/>
      <c r="RIJ37" s="450"/>
      <c r="RIK37" s="450"/>
      <c r="RIL37" s="450"/>
      <c r="RIM37" s="450"/>
      <c r="RIN37" s="450"/>
      <c r="RIO37" s="450"/>
      <c r="RIP37" s="450"/>
      <c r="RIQ37" s="450"/>
      <c r="RIR37" s="450"/>
      <c r="RIS37" s="450"/>
      <c r="RIT37" s="450"/>
      <c r="RIU37" s="450"/>
      <c r="RIV37" s="450"/>
      <c r="RIW37" s="450"/>
      <c r="RIX37" s="450"/>
      <c r="RIY37" s="450"/>
      <c r="RIZ37" s="450"/>
      <c r="RJA37" s="450"/>
      <c r="RJB37" s="450"/>
      <c r="RJC37" s="450"/>
      <c r="RJD37" s="450"/>
      <c r="RJE37" s="450"/>
      <c r="RJF37" s="450"/>
      <c r="RJG37" s="450"/>
      <c r="RJH37" s="450"/>
      <c r="RJI37" s="450"/>
      <c r="RJJ37" s="450"/>
      <c r="RJK37" s="450"/>
      <c r="RJL37" s="450"/>
      <c r="RJM37" s="450"/>
      <c r="RJN37" s="450"/>
      <c r="RJO37" s="450"/>
      <c r="RJP37" s="450"/>
      <c r="RJQ37" s="450"/>
      <c r="RJR37" s="450"/>
      <c r="RJS37" s="450"/>
      <c r="RJT37" s="450"/>
      <c r="RJU37" s="450"/>
      <c r="RJV37" s="450"/>
      <c r="RJW37" s="450"/>
      <c r="RJX37" s="450"/>
      <c r="RJY37" s="450"/>
      <c r="RJZ37" s="450"/>
      <c r="RKA37" s="450"/>
      <c r="RKB37" s="450"/>
      <c r="RKC37" s="450"/>
      <c r="RKD37" s="450"/>
      <c r="RKE37" s="450"/>
      <c r="RKF37" s="450"/>
      <c r="RKG37" s="450"/>
      <c r="RKH37" s="450"/>
      <c r="RKI37" s="450"/>
      <c r="RKJ37" s="450"/>
      <c r="RKK37" s="450"/>
      <c r="RKL37" s="450"/>
      <c r="RKM37" s="450"/>
      <c r="RKN37" s="450"/>
      <c r="RKO37" s="450"/>
      <c r="RKP37" s="450"/>
      <c r="RKQ37" s="450"/>
      <c r="RKR37" s="450"/>
      <c r="RKS37" s="450"/>
      <c r="RKT37" s="450"/>
      <c r="RKU37" s="450"/>
      <c r="RKV37" s="450"/>
      <c r="RKW37" s="450"/>
      <c r="RKX37" s="450"/>
      <c r="RKY37" s="450"/>
      <c r="RKZ37" s="450"/>
      <c r="RLA37" s="450"/>
      <c r="RLB37" s="450"/>
      <c r="RLC37" s="450"/>
      <c r="RLD37" s="450"/>
      <c r="RLE37" s="450"/>
      <c r="RLF37" s="450"/>
      <c r="RLG37" s="450"/>
      <c r="RLH37" s="450"/>
      <c r="RLI37" s="450"/>
      <c r="RLJ37" s="450"/>
      <c r="RLK37" s="450"/>
      <c r="RLL37" s="450"/>
      <c r="RLM37" s="450"/>
      <c r="RLN37" s="450"/>
      <c r="RLO37" s="450"/>
      <c r="RLP37" s="450"/>
      <c r="RLQ37" s="450"/>
      <c r="RLR37" s="450"/>
      <c r="RLS37" s="450"/>
      <c r="RLT37" s="450"/>
      <c r="RLU37" s="450"/>
      <c r="RLV37" s="450"/>
      <c r="RLW37" s="450"/>
      <c r="RLX37" s="450"/>
      <c r="RLY37" s="450"/>
      <c r="RLZ37" s="450"/>
      <c r="RMA37" s="450"/>
      <c r="RMB37" s="450"/>
      <c r="RMC37" s="450"/>
      <c r="RMD37" s="450"/>
      <c r="RME37" s="450"/>
      <c r="RMF37" s="450"/>
      <c r="RMG37" s="450"/>
      <c r="RMH37" s="450"/>
      <c r="RMI37" s="450"/>
      <c r="RMJ37" s="450"/>
      <c r="RMK37" s="450"/>
      <c r="RML37" s="450"/>
      <c r="RMM37" s="450"/>
      <c r="RMN37" s="450"/>
      <c r="RMO37" s="450"/>
      <c r="RMP37" s="450"/>
      <c r="RMQ37" s="450"/>
      <c r="RMR37" s="450"/>
      <c r="RMS37" s="450"/>
      <c r="RMT37" s="450"/>
      <c r="RMU37" s="450"/>
      <c r="RMV37" s="450"/>
      <c r="RMW37" s="450"/>
      <c r="RMX37" s="450"/>
      <c r="RMY37" s="450"/>
      <c r="RMZ37" s="450"/>
      <c r="RNA37" s="450"/>
      <c r="RNB37" s="450"/>
      <c r="RNC37" s="450"/>
      <c r="RND37" s="450"/>
      <c r="RNE37" s="450"/>
      <c r="RNF37" s="450"/>
      <c r="RNG37" s="450"/>
      <c r="RNH37" s="450"/>
      <c r="RNI37" s="450"/>
      <c r="RNJ37" s="450"/>
      <c r="RNK37" s="450"/>
      <c r="RNL37" s="450"/>
      <c r="RNM37" s="450"/>
      <c r="RNN37" s="450"/>
      <c r="RNO37" s="450"/>
      <c r="RNP37" s="450"/>
      <c r="RNQ37" s="450"/>
      <c r="RNR37" s="450"/>
      <c r="RNS37" s="450"/>
      <c r="RNT37" s="450"/>
      <c r="RNU37" s="450"/>
      <c r="RNV37" s="450"/>
      <c r="RNW37" s="450"/>
      <c r="RNX37" s="450"/>
      <c r="RNY37" s="450"/>
      <c r="RNZ37" s="450"/>
      <c r="ROA37" s="450"/>
      <c r="ROB37" s="450"/>
      <c r="ROC37" s="450"/>
      <c r="ROD37" s="450"/>
      <c r="ROE37" s="450"/>
      <c r="ROF37" s="450"/>
      <c r="ROG37" s="450"/>
      <c r="ROH37" s="450"/>
      <c r="ROI37" s="450"/>
      <c r="ROJ37" s="450"/>
      <c r="ROK37" s="450"/>
      <c r="ROL37" s="450"/>
      <c r="ROM37" s="450"/>
      <c r="RON37" s="450"/>
      <c r="ROO37" s="450"/>
      <c r="ROP37" s="450"/>
      <c r="ROQ37" s="450"/>
      <c r="ROR37" s="450"/>
      <c r="ROS37" s="450"/>
      <c r="ROT37" s="450"/>
      <c r="ROU37" s="450"/>
      <c r="ROV37" s="450"/>
      <c r="ROW37" s="450"/>
      <c r="ROX37" s="450"/>
      <c r="ROY37" s="450"/>
      <c r="ROZ37" s="450"/>
      <c r="RPA37" s="450"/>
      <c r="RPB37" s="450"/>
      <c r="RPC37" s="450"/>
      <c r="RPD37" s="450"/>
      <c r="RPE37" s="450"/>
      <c r="RPF37" s="450"/>
      <c r="RPG37" s="450"/>
      <c r="RPH37" s="450"/>
      <c r="RPI37" s="450"/>
      <c r="RPJ37" s="450"/>
      <c r="RPK37" s="450"/>
      <c r="RPL37" s="450"/>
      <c r="RPM37" s="450"/>
      <c r="RPN37" s="450"/>
      <c r="RPO37" s="450"/>
      <c r="RPP37" s="450"/>
      <c r="RPQ37" s="450"/>
      <c r="RPR37" s="450"/>
      <c r="RPS37" s="450"/>
      <c r="RPT37" s="450"/>
      <c r="RPU37" s="450"/>
      <c r="RPV37" s="450"/>
      <c r="RPW37" s="450"/>
      <c r="RPX37" s="450"/>
      <c r="RPY37" s="450"/>
      <c r="RPZ37" s="450"/>
      <c r="RQA37" s="450"/>
      <c r="RQB37" s="450"/>
      <c r="RQC37" s="450"/>
      <c r="RQD37" s="450"/>
      <c r="RQE37" s="450"/>
      <c r="RQF37" s="450"/>
      <c r="RQG37" s="450"/>
      <c r="RQH37" s="450"/>
      <c r="RQI37" s="450"/>
      <c r="RQJ37" s="450"/>
      <c r="RQK37" s="450"/>
      <c r="RQL37" s="450"/>
      <c r="RQM37" s="450"/>
      <c r="RQN37" s="450"/>
      <c r="RQO37" s="450"/>
      <c r="RQP37" s="450"/>
      <c r="RQQ37" s="450"/>
      <c r="RQR37" s="450"/>
      <c r="RQS37" s="450"/>
      <c r="RQT37" s="450"/>
      <c r="RQU37" s="450"/>
      <c r="RQV37" s="450"/>
      <c r="RQW37" s="450"/>
      <c r="RQX37" s="450"/>
      <c r="RQY37" s="450"/>
      <c r="RQZ37" s="450"/>
      <c r="RRA37" s="450"/>
      <c r="RRB37" s="450"/>
      <c r="RRC37" s="450"/>
      <c r="RRD37" s="450"/>
      <c r="RRE37" s="450"/>
      <c r="RRF37" s="450"/>
      <c r="RRG37" s="450"/>
      <c r="RRH37" s="450"/>
      <c r="RRI37" s="450"/>
      <c r="RRJ37" s="450"/>
      <c r="RRK37" s="450"/>
      <c r="RRL37" s="450"/>
      <c r="RRM37" s="450"/>
      <c r="RRN37" s="450"/>
      <c r="RRO37" s="450"/>
      <c r="RRP37" s="450"/>
      <c r="RRQ37" s="450"/>
      <c r="RRR37" s="450"/>
      <c r="RRS37" s="450"/>
      <c r="RRT37" s="450"/>
      <c r="RRU37" s="450"/>
      <c r="RRV37" s="450"/>
      <c r="RRW37" s="450"/>
      <c r="RRX37" s="450"/>
      <c r="RRY37" s="450"/>
      <c r="RRZ37" s="450"/>
      <c r="RSA37" s="450"/>
      <c r="RSB37" s="450"/>
      <c r="RSC37" s="450"/>
      <c r="RSD37" s="450"/>
      <c r="RSE37" s="450"/>
      <c r="RSF37" s="450"/>
      <c r="RSG37" s="450"/>
      <c r="RSH37" s="450"/>
      <c r="RSI37" s="450"/>
      <c r="RSJ37" s="450"/>
      <c r="RSK37" s="450"/>
      <c r="RSL37" s="450"/>
      <c r="RSM37" s="450"/>
      <c r="RSN37" s="450"/>
      <c r="RSO37" s="450"/>
      <c r="RSP37" s="450"/>
      <c r="RSQ37" s="450"/>
      <c r="RSR37" s="450"/>
      <c r="RSS37" s="450"/>
      <c r="RST37" s="450"/>
      <c r="RSU37" s="450"/>
      <c r="RSV37" s="450"/>
      <c r="RSW37" s="450"/>
      <c r="RSX37" s="450"/>
      <c r="RSY37" s="450"/>
      <c r="RSZ37" s="450"/>
      <c r="RTA37" s="450"/>
      <c r="RTB37" s="450"/>
      <c r="RTC37" s="450"/>
      <c r="RTD37" s="450"/>
      <c r="RTE37" s="450"/>
      <c r="RTF37" s="450"/>
      <c r="RTG37" s="450"/>
      <c r="RTH37" s="450"/>
      <c r="RTI37" s="450"/>
      <c r="RTJ37" s="450"/>
      <c r="RTK37" s="450"/>
      <c r="RTL37" s="450"/>
      <c r="RTM37" s="450"/>
      <c r="RTN37" s="450"/>
      <c r="RTO37" s="450"/>
      <c r="RTP37" s="450"/>
      <c r="RTQ37" s="450"/>
      <c r="RTR37" s="450"/>
      <c r="RTS37" s="450"/>
      <c r="RTT37" s="450"/>
      <c r="RTU37" s="450"/>
      <c r="RTV37" s="450"/>
      <c r="RTW37" s="450"/>
      <c r="RTX37" s="450"/>
      <c r="RTY37" s="450"/>
      <c r="RTZ37" s="450"/>
      <c r="RUA37" s="450"/>
      <c r="RUB37" s="450"/>
      <c r="RUC37" s="450"/>
      <c r="RUD37" s="450"/>
      <c r="RUE37" s="450"/>
      <c r="RUF37" s="450"/>
      <c r="RUG37" s="450"/>
      <c r="RUH37" s="450"/>
      <c r="RUI37" s="450"/>
      <c r="RUJ37" s="450"/>
      <c r="RUK37" s="450"/>
      <c r="RUL37" s="450"/>
      <c r="RUM37" s="450"/>
      <c r="RUN37" s="450"/>
      <c r="RUO37" s="450"/>
      <c r="RUP37" s="450"/>
      <c r="RUQ37" s="450"/>
      <c r="RUR37" s="450"/>
      <c r="RUS37" s="450"/>
      <c r="RUT37" s="450"/>
      <c r="RUU37" s="450"/>
      <c r="RUV37" s="450"/>
      <c r="RUW37" s="450"/>
      <c r="RUX37" s="450"/>
      <c r="RUY37" s="450"/>
      <c r="RUZ37" s="450"/>
      <c r="RVA37" s="450"/>
      <c r="RVB37" s="450"/>
      <c r="RVC37" s="450"/>
      <c r="RVD37" s="450"/>
      <c r="RVE37" s="450"/>
      <c r="RVF37" s="450"/>
      <c r="RVG37" s="450"/>
      <c r="RVH37" s="450"/>
      <c r="RVI37" s="450"/>
      <c r="RVJ37" s="450"/>
      <c r="RVK37" s="450"/>
      <c r="RVL37" s="450"/>
      <c r="RVM37" s="450"/>
      <c r="RVN37" s="450"/>
      <c r="RVO37" s="450"/>
      <c r="RVP37" s="450"/>
      <c r="RVQ37" s="450"/>
      <c r="RVR37" s="450"/>
      <c r="RVS37" s="450"/>
      <c r="RVT37" s="450"/>
      <c r="RVU37" s="450"/>
      <c r="RVV37" s="450"/>
      <c r="RVW37" s="450"/>
      <c r="RVX37" s="450"/>
      <c r="RVY37" s="450"/>
      <c r="RVZ37" s="450"/>
      <c r="RWA37" s="450"/>
      <c r="RWB37" s="450"/>
      <c r="RWC37" s="450"/>
      <c r="RWD37" s="450"/>
      <c r="RWE37" s="450"/>
      <c r="RWF37" s="450"/>
      <c r="RWG37" s="450"/>
      <c r="RWH37" s="450"/>
      <c r="RWI37" s="450"/>
      <c r="RWJ37" s="450"/>
      <c r="RWK37" s="450"/>
      <c r="RWL37" s="450"/>
      <c r="RWM37" s="450"/>
      <c r="RWN37" s="450"/>
      <c r="RWO37" s="450"/>
      <c r="RWP37" s="450"/>
      <c r="RWQ37" s="450"/>
      <c r="RWR37" s="450"/>
      <c r="RWS37" s="450"/>
      <c r="RWT37" s="450"/>
      <c r="RWU37" s="450"/>
      <c r="RWV37" s="450"/>
      <c r="RWW37" s="450"/>
      <c r="RWX37" s="450"/>
      <c r="RWY37" s="450"/>
      <c r="RWZ37" s="450"/>
      <c r="RXA37" s="450"/>
      <c r="RXB37" s="450"/>
      <c r="RXC37" s="450"/>
      <c r="RXD37" s="450"/>
      <c r="RXE37" s="450"/>
      <c r="RXF37" s="450"/>
      <c r="RXG37" s="450"/>
      <c r="RXH37" s="450"/>
      <c r="RXI37" s="450"/>
      <c r="RXJ37" s="450"/>
      <c r="RXK37" s="450"/>
      <c r="RXL37" s="450"/>
      <c r="RXM37" s="450"/>
      <c r="RXN37" s="450"/>
      <c r="RXO37" s="450"/>
      <c r="RXP37" s="450"/>
      <c r="RXQ37" s="450"/>
      <c r="RXR37" s="450"/>
      <c r="RXS37" s="450"/>
      <c r="RXT37" s="450"/>
      <c r="RXU37" s="450"/>
      <c r="RXV37" s="450"/>
      <c r="RXW37" s="450"/>
      <c r="RXX37" s="450"/>
      <c r="RXY37" s="450"/>
      <c r="RXZ37" s="450"/>
      <c r="RYA37" s="450"/>
      <c r="RYB37" s="450"/>
      <c r="RYC37" s="450"/>
      <c r="RYD37" s="450"/>
      <c r="RYE37" s="450"/>
      <c r="RYF37" s="450"/>
      <c r="RYG37" s="450"/>
      <c r="RYH37" s="450"/>
      <c r="RYI37" s="450"/>
      <c r="RYJ37" s="450"/>
      <c r="RYK37" s="450"/>
      <c r="RYL37" s="450"/>
      <c r="RYM37" s="450"/>
      <c r="RYN37" s="450"/>
      <c r="RYO37" s="450"/>
      <c r="RYP37" s="450"/>
      <c r="RYQ37" s="450"/>
      <c r="RYR37" s="450"/>
      <c r="RYS37" s="450"/>
      <c r="RYT37" s="450"/>
      <c r="RYU37" s="450"/>
      <c r="RYV37" s="450"/>
      <c r="RYW37" s="450"/>
      <c r="RYX37" s="450"/>
      <c r="RYY37" s="450"/>
      <c r="RYZ37" s="450"/>
      <c r="RZA37" s="450"/>
      <c r="RZB37" s="450"/>
      <c r="RZC37" s="450"/>
      <c r="RZD37" s="450"/>
      <c r="RZE37" s="450"/>
      <c r="RZF37" s="450"/>
      <c r="RZG37" s="450"/>
      <c r="RZH37" s="450"/>
      <c r="RZI37" s="450"/>
      <c r="RZJ37" s="450"/>
      <c r="RZK37" s="450"/>
      <c r="RZL37" s="450"/>
      <c r="RZM37" s="450"/>
      <c r="RZN37" s="450"/>
      <c r="RZO37" s="450"/>
      <c r="RZP37" s="450"/>
      <c r="RZQ37" s="450"/>
      <c r="RZR37" s="450"/>
      <c r="RZS37" s="450"/>
      <c r="RZT37" s="450"/>
      <c r="RZU37" s="450"/>
      <c r="RZV37" s="450"/>
      <c r="RZW37" s="450"/>
      <c r="RZX37" s="450"/>
      <c r="RZY37" s="450"/>
      <c r="RZZ37" s="450"/>
      <c r="SAA37" s="450"/>
      <c r="SAB37" s="450"/>
      <c r="SAC37" s="450"/>
      <c r="SAD37" s="450"/>
      <c r="SAE37" s="450"/>
      <c r="SAF37" s="450"/>
      <c r="SAG37" s="450"/>
      <c r="SAH37" s="450"/>
      <c r="SAI37" s="450"/>
      <c r="SAJ37" s="450"/>
      <c r="SAK37" s="450"/>
      <c r="SAL37" s="450"/>
      <c r="SAM37" s="450"/>
      <c r="SAN37" s="450"/>
      <c r="SAO37" s="450"/>
      <c r="SAP37" s="450"/>
      <c r="SAQ37" s="450"/>
      <c r="SAR37" s="450"/>
      <c r="SAS37" s="450"/>
      <c r="SAT37" s="450"/>
      <c r="SAU37" s="450"/>
      <c r="SAV37" s="450"/>
      <c r="SAW37" s="450"/>
      <c r="SAX37" s="450"/>
      <c r="SAY37" s="450"/>
      <c r="SAZ37" s="450"/>
      <c r="SBA37" s="450"/>
      <c r="SBB37" s="450"/>
      <c r="SBC37" s="450"/>
      <c r="SBD37" s="450"/>
      <c r="SBE37" s="450"/>
      <c r="SBF37" s="450"/>
      <c r="SBG37" s="450"/>
      <c r="SBH37" s="450"/>
      <c r="SBI37" s="450"/>
      <c r="SBJ37" s="450"/>
      <c r="SBK37" s="450"/>
      <c r="SBL37" s="450"/>
      <c r="SBM37" s="450"/>
      <c r="SBN37" s="450"/>
      <c r="SBO37" s="450"/>
      <c r="SBP37" s="450"/>
      <c r="SBQ37" s="450"/>
      <c r="SBR37" s="450"/>
      <c r="SBS37" s="450"/>
      <c r="SBT37" s="450"/>
      <c r="SBU37" s="450"/>
      <c r="SBV37" s="450"/>
      <c r="SBW37" s="450"/>
      <c r="SBX37" s="450"/>
      <c r="SBY37" s="450"/>
      <c r="SBZ37" s="450"/>
      <c r="SCA37" s="450"/>
      <c r="SCB37" s="450"/>
      <c r="SCC37" s="450"/>
      <c r="SCD37" s="450"/>
      <c r="SCE37" s="450"/>
      <c r="SCF37" s="450"/>
      <c r="SCG37" s="450"/>
      <c r="SCH37" s="450"/>
      <c r="SCI37" s="450"/>
      <c r="SCJ37" s="450"/>
      <c r="SCK37" s="450"/>
      <c r="SCL37" s="450"/>
      <c r="SCM37" s="450"/>
      <c r="SCN37" s="450"/>
      <c r="SCO37" s="450"/>
      <c r="SCP37" s="450"/>
      <c r="SCQ37" s="450"/>
      <c r="SCR37" s="450"/>
      <c r="SCS37" s="450"/>
      <c r="SCT37" s="450"/>
      <c r="SCU37" s="450"/>
      <c r="SCV37" s="450"/>
      <c r="SCW37" s="450"/>
      <c r="SCX37" s="450"/>
      <c r="SCY37" s="450"/>
      <c r="SCZ37" s="450"/>
      <c r="SDA37" s="450"/>
      <c r="SDB37" s="450"/>
      <c r="SDC37" s="450"/>
      <c r="SDD37" s="450"/>
      <c r="SDE37" s="450"/>
      <c r="SDF37" s="450"/>
      <c r="SDG37" s="450"/>
      <c r="SDH37" s="450"/>
      <c r="SDI37" s="450"/>
      <c r="SDJ37" s="450"/>
      <c r="SDK37" s="450"/>
      <c r="SDL37" s="450"/>
      <c r="SDM37" s="450"/>
      <c r="SDN37" s="450"/>
      <c r="SDO37" s="450"/>
      <c r="SDP37" s="450"/>
      <c r="SDQ37" s="450"/>
      <c r="SDR37" s="450"/>
      <c r="SDS37" s="450"/>
      <c r="SDT37" s="450"/>
      <c r="SDU37" s="450"/>
      <c r="SDV37" s="450"/>
      <c r="SDW37" s="450"/>
      <c r="SDX37" s="450"/>
      <c r="SDY37" s="450"/>
      <c r="SDZ37" s="450"/>
      <c r="SEA37" s="450"/>
      <c r="SEB37" s="450"/>
      <c r="SEC37" s="450"/>
      <c r="SED37" s="450"/>
      <c r="SEE37" s="450"/>
      <c r="SEF37" s="450"/>
      <c r="SEG37" s="450"/>
      <c r="SEH37" s="450"/>
      <c r="SEI37" s="450"/>
      <c r="SEJ37" s="450"/>
      <c r="SEK37" s="450"/>
      <c r="SEL37" s="450"/>
      <c r="SEM37" s="450"/>
      <c r="SEN37" s="450"/>
      <c r="SEO37" s="450"/>
      <c r="SEP37" s="450"/>
      <c r="SEQ37" s="450"/>
      <c r="SER37" s="450"/>
      <c r="SES37" s="450"/>
      <c r="SET37" s="450"/>
      <c r="SEU37" s="450"/>
      <c r="SEV37" s="450"/>
      <c r="SEW37" s="450"/>
      <c r="SEX37" s="450"/>
      <c r="SEY37" s="450"/>
      <c r="SEZ37" s="450"/>
      <c r="SFA37" s="450"/>
      <c r="SFB37" s="450"/>
      <c r="SFC37" s="450"/>
      <c r="SFD37" s="450"/>
      <c r="SFE37" s="450"/>
      <c r="SFF37" s="450"/>
      <c r="SFG37" s="450"/>
      <c r="SFH37" s="450"/>
      <c r="SFI37" s="450"/>
      <c r="SFJ37" s="450"/>
      <c r="SFK37" s="450"/>
      <c r="SFL37" s="450"/>
      <c r="SFM37" s="450"/>
      <c r="SFN37" s="450"/>
      <c r="SFO37" s="450"/>
      <c r="SFP37" s="450"/>
      <c r="SFQ37" s="450"/>
      <c r="SFR37" s="450"/>
      <c r="SFS37" s="450"/>
      <c r="SFT37" s="450"/>
      <c r="SFU37" s="450"/>
      <c r="SFV37" s="450"/>
      <c r="SFW37" s="450"/>
      <c r="SFX37" s="450"/>
      <c r="SFY37" s="450"/>
      <c r="SFZ37" s="450"/>
      <c r="SGA37" s="450"/>
      <c r="SGB37" s="450"/>
      <c r="SGC37" s="450"/>
      <c r="SGD37" s="450"/>
      <c r="SGE37" s="450"/>
      <c r="SGF37" s="450"/>
      <c r="SGG37" s="450"/>
      <c r="SGH37" s="450"/>
      <c r="SGI37" s="450"/>
      <c r="SGJ37" s="450"/>
      <c r="SGK37" s="450"/>
      <c r="SGL37" s="450"/>
      <c r="SGM37" s="450"/>
      <c r="SGN37" s="450"/>
      <c r="SGO37" s="450"/>
      <c r="SGP37" s="450"/>
      <c r="SGQ37" s="450"/>
      <c r="SGR37" s="450"/>
      <c r="SGS37" s="450"/>
      <c r="SGT37" s="450"/>
      <c r="SGU37" s="450"/>
      <c r="SGV37" s="450"/>
      <c r="SGW37" s="450"/>
      <c r="SGX37" s="450"/>
      <c r="SGY37" s="450"/>
      <c r="SGZ37" s="450"/>
      <c r="SHA37" s="450"/>
      <c r="SHB37" s="450"/>
      <c r="SHC37" s="450"/>
      <c r="SHD37" s="450"/>
      <c r="SHE37" s="450"/>
      <c r="SHF37" s="450"/>
      <c r="SHG37" s="450"/>
      <c r="SHH37" s="450"/>
      <c r="SHI37" s="450"/>
      <c r="SHJ37" s="450"/>
      <c r="SHK37" s="450"/>
      <c r="SHL37" s="450"/>
      <c r="SHM37" s="450"/>
      <c r="SHN37" s="450"/>
      <c r="SHO37" s="450"/>
      <c r="SHP37" s="450"/>
      <c r="SHQ37" s="450"/>
      <c r="SHR37" s="450"/>
      <c r="SHS37" s="450"/>
      <c r="SHT37" s="450"/>
      <c r="SHU37" s="450"/>
      <c r="SHV37" s="450"/>
      <c r="SHW37" s="450"/>
      <c r="SHX37" s="450"/>
      <c r="SHY37" s="450"/>
      <c r="SHZ37" s="450"/>
      <c r="SIA37" s="450"/>
      <c r="SIB37" s="450"/>
      <c r="SIC37" s="450"/>
      <c r="SID37" s="450"/>
      <c r="SIE37" s="450"/>
      <c r="SIF37" s="450"/>
      <c r="SIG37" s="450"/>
      <c r="SIH37" s="450"/>
      <c r="SII37" s="450"/>
      <c r="SIJ37" s="450"/>
      <c r="SIK37" s="450"/>
      <c r="SIL37" s="450"/>
      <c r="SIM37" s="450"/>
      <c r="SIN37" s="450"/>
      <c r="SIO37" s="450"/>
      <c r="SIP37" s="450"/>
      <c r="SIQ37" s="450"/>
      <c r="SIR37" s="450"/>
      <c r="SIS37" s="450"/>
      <c r="SIT37" s="450"/>
      <c r="SIU37" s="450"/>
      <c r="SIV37" s="450"/>
      <c r="SIW37" s="450"/>
      <c r="SIX37" s="450"/>
      <c r="SIY37" s="450"/>
      <c r="SIZ37" s="450"/>
      <c r="SJA37" s="450"/>
      <c r="SJB37" s="450"/>
      <c r="SJC37" s="450"/>
      <c r="SJD37" s="450"/>
      <c r="SJE37" s="450"/>
      <c r="SJF37" s="450"/>
      <c r="SJG37" s="450"/>
      <c r="SJH37" s="450"/>
      <c r="SJI37" s="450"/>
      <c r="SJJ37" s="450"/>
      <c r="SJK37" s="450"/>
      <c r="SJL37" s="450"/>
      <c r="SJM37" s="450"/>
      <c r="SJN37" s="450"/>
      <c r="SJO37" s="450"/>
      <c r="SJP37" s="450"/>
      <c r="SJQ37" s="450"/>
      <c r="SJR37" s="450"/>
      <c r="SJS37" s="450"/>
      <c r="SJT37" s="450"/>
      <c r="SJU37" s="450"/>
      <c r="SJV37" s="450"/>
      <c r="SJW37" s="450"/>
      <c r="SJX37" s="450"/>
      <c r="SJY37" s="450"/>
      <c r="SJZ37" s="450"/>
      <c r="SKA37" s="450"/>
      <c r="SKB37" s="450"/>
      <c r="SKC37" s="450"/>
      <c r="SKD37" s="450"/>
      <c r="SKE37" s="450"/>
      <c r="SKF37" s="450"/>
      <c r="SKG37" s="450"/>
      <c r="SKH37" s="450"/>
      <c r="SKI37" s="450"/>
      <c r="SKJ37" s="450"/>
      <c r="SKK37" s="450"/>
      <c r="SKL37" s="450"/>
      <c r="SKM37" s="450"/>
      <c r="SKN37" s="450"/>
      <c r="SKO37" s="450"/>
      <c r="SKP37" s="450"/>
      <c r="SKQ37" s="450"/>
      <c r="SKR37" s="450"/>
      <c r="SKS37" s="450"/>
      <c r="SKT37" s="450"/>
      <c r="SKU37" s="450"/>
      <c r="SKV37" s="450"/>
      <c r="SKW37" s="450"/>
      <c r="SKX37" s="450"/>
      <c r="SKY37" s="450"/>
      <c r="SKZ37" s="450"/>
      <c r="SLA37" s="450"/>
      <c r="SLB37" s="450"/>
      <c r="SLC37" s="450"/>
      <c r="SLD37" s="450"/>
      <c r="SLE37" s="450"/>
      <c r="SLF37" s="450"/>
      <c r="SLG37" s="450"/>
      <c r="SLH37" s="450"/>
      <c r="SLI37" s="450"/>
      <c r="SLJ37" s="450"/>
      <c r="SLK37" s="450"/>
      <c r="SLL37" s="450"/>
      <c r="SLM37" s="450"/>
      <c r="SLN37" s="450"/>
      <c r="SLO37" s="450"/>
      <c r="SLP37" s="450"/>
      <c r="SLQ37" s="450"/>
      <c r="SLR37" s="450"/>
      <c r="SLS37" s="450"/>
      <c r="SLT37" s="450"/>
      <c r="SLU37" s="450"/>
      <c r="SLV37" s="450"/>
      <c r="SLW37" s="450"/>
      <c r="SLX37" s="450"/>
      <c r="SLY37" s="450"/>
      <c r="SLZ37" s="450"/>
      <c r="SMA37" s="450"/>
      <c r="SMB37" s="450"/>
      <c r="SMC37" s="450"/>
      <c r="SMD37" s="450"/>
      <c r="SME37" s="450"/>
      <c r="SMF37" s="450"/>
      <c r="SMG37" s="450"/>
      <c r="SMH37" s="450"/>
      <c r="SMI37" s="450"/>
      <c r="SMJ37" s="450"/>
      <c r="SMK37" s="450"/>
      <c r="SML37" s="450"/>
      <c r="SMM37" s="450"/>
      <c r="SMN37" s="450"/>
      <c r="SMO37" s="450"/>
      <c r="SMP37" s="450"/>
      <c r="SMQ37" s="450"/>
      <c r="SMR37" s="450"/>
      <c r="SMS37" s="450"/>
      <c r="SMT37" s="450"/>
      <c r="SMU37" s="450"/>
      <c r="SMV37" s="450"/>
      <c r="SMW37" s="450"/>
      <c r="SMX37" s="450"/>
      <c r="SMY37" s="450"/>
      <c r="SMZ37" s="450"/>
      <c r="SNA37" s="450"/>
      <c r="SNB37" s="450"/>
      <c r="SNC37" s="450"/>
      <c r="SND37" s="450"/>
      <c r="SNE37" s="450"/>
      <c r="SNF37" s="450"/>
      <c r="SNG37" s="450"/>
      <c r="SNH37" s="450"/>
      <c r="SNI37" s="450"/>
      <c r="SNJ37" s="450"/>
      <c r="SNK37" s="450"/>
      <c r="SNL37" s="450"/>
      <c r="SNM37" s="450"/>
      <c r="SNN37" s="450"/>
      <c r="SNO37" s="450"/>
      <c r="SNP37" s="450"/>
      <c r="SNQ37" s="450"/>
      <c r="SNR37" s="450"/>
      <c r="SNS37" s="450"/>
      <c r="SNT37" s="450"/>
      <c r="SNU37" s="450"/>
      <c r="SNV37" s="450"/>
      <c r="SNW37" s="450"/>
      <c r="SNX37" s="450"/>
      <c r="SNY37" s="450"/>
      <c r="SNZ37" s="450"/>
      <c r="SOA37" s="450"/>
      <c r="SOB37" s="450"/>
      <c r="SOC37" s="450"/>
      <c r="SOD37" s="450"/>
      <c r="SOE37" s="450"/>
      <c r="SOF37" s="450"/>
      <c r="SOG37" s="450"/>
      <c r="SOH37" s="450"/>
      <c r="SOI37" s="450"/>
      <c r="SOJ37" s="450"/>
      <c r="SOK37" s="450"/>
      <c r="SOL37" s="450"/>
      <c r="SOM37" s="450"/>
      <c r="SON37" s="450"/>
      <c r="SOO37" s="450"/>
      <c r="SOP37" s="450"/>
      <c r="SOQ37" s="450"/>
      <c r="SOR37" s="450"/>
      <c r="SOS37" s="450"/>
      <c r="SOT37" s="450"/>
      <c r="SOU37" s="450"/>
      <c r="SOV37" s="450"/>
      <c r="SOW37" s="450"/>
      <c r="SOX37" s="450"/>
      <c r="SOY37" s="450"/>
      <c r="SOZ37" s="450"/>
      <c r="SPA37" s="450"/>
      <c r="SPB37" s="450"/>
      <c r="SPC37" s="450"/>
      <c r="SPD37" s="450"/>
      <c r="SPE37" s="450"/>
      <c r="SPF37" s="450"/>
      <c r="SPG37" s="450"/>
      <c r="SPH37" s="450"/>
      <c r="SPI37" s="450"/>
      <c r="SPJ37" s="450"/>
      <c r="SPK37" s="450"/>
      <c r="SPL37" s="450"/>
      <c r="SPM37" s="450"/>
      <c r="SPN37" s="450"/>
      <c r="SPO37" s="450"/>
      <c r="SPP37" s="450"/>
      <c r="SPQ37" s="450"/>
      <c r="SPR37" s="450"/>
      <c r="SPS37" s="450"/>
      <c r="SPT37" s="450"/>
      <c r="SPU37" s="450"/>
      <c r="SPV37" s="450"/>
      <c r="SPW37" s="450"/>
      <c r="SPX37" s="450"/>
      <c r="SPY37" s="450"/>
      <c r="SPZ37" s="450"/>
      <c r="SQA37" s="450"/>
      <c r="SQB37" s="450"/>
      <c r="SQC37" s="450"/>
      <c r="SQD37" s="450"/>
      <c r="SQE37" s="450"/>
      <c r="SQF37" s="450"/>
      <c r="SQG37" s="450"/>
      <c r="SQH37" s="450"/>
      <c r="SQI37" s="450"/>
      <c r="SQJ37" s="450"/>
      <c r="SQK37" s="450"/>
      <c r="SQL37" s="450"/>
      <c r="SQM37" s="450"/>
      <c r="SQN37" s="450"/>
      <c r="SQO37" s="450"/>
      <c r="SQP37" s="450"/>
      <c r="SQQ37" s="450"/>
      <c r="SQR37" s="450"/>
      <c r="SQS37" s="450"/>
      <c r="SQT37" s="450"/>
      <c r="SQU37" s="450"/>
      <c r="SQV37" s="450"/>
      <c r="SQW37" s="450"/>
      <c r="SQX37" s="450"/>
      <c r="SQY37" s="450"/>
      <c r="SQZ37" s="450"/>
      <c r="SRA37" s="450"/>
      <c r="SRB37" s="450"/>
      <c r="SRC37" s="450"/>
      <c r="SRD37" s="450"/>
      <c r="SRE37" s="450"/>
      <c r="SRF37" s="450"/>
      <c r="SRG37" s="450"/>
      <c r="SRH37" s="450"/>
      <c r="SRI37" s="450"/>
      <c r="SRJ37" s="450"/>
      <c r="SRK37" s="450"/>
      <c r="SRL37" s="450"/>
      <c r="SRM37" s="450"/>
      <c r="SRN37" s="450"/>
      <c r="SRO37" s="450"/>
      <c r="SRP37" s="450"/>
      <c r="SRQ37" s="450"/>
      <c r="SRR37" s="450"/>
      <c r="SRS37" s="450"/>
      <c r="SRT37" s="450"/>
      <c r="SRU37" s="450"/>
      <c r="SRV37" s="450"/>
      <c r="SRW37" s="450"/>
      <c r="SRX37" s="450"/>
      <c r="SRY37" s="450"/>
      <c r="SRZ37" s="450"/>
      <c r="SSA37" s="450"/>
      <c r="SSB37" s="450"/>
      <c r="SSC37" s="450"/>
      <c r="SSD37" s="450"/>
      <c r="SSE37" s="450"/>
      <c r="SSF37" s="450"/>
      <c r="SSG37" s="450"/>
      <c r="SSH37" s="450"/>
      <c r="SSI37" s="450"/>
      <c r="SSJ37" s="450"/>
      <c r="SSK37" s="450"/>
      <c r="SSL37" s="450"/>
      <c r="SSM37" s="450"/>
      <c r="SSN37" s="450"/>
      <c r="SSO37" s="450"/>
      <c r="SSP37" s="450"/>
      <c r="SSQ37" s="450"/>
      <c r="SSR37" s="450"/>
      <c r="SSS37" s="450"/>
      <c r="SST37" s="450"/>
      <c r="SSU37" s="450"/>
      <c r="SSV37" s="450"/>
      <c r="SSW37" s="450"/>
      <c r="SSX37" s="450"/>
      <c r="SSY37" s="450"/>
      <c r="SSZ37" s="450"/>
      <c r="STA37" s="450"/>
      <c r="STB37" s="450"/>
      <c r="STC37" s="450"/>
      <c r="STD37" s="450"/>
      <c r="STE37" s="450"/>
      <c r="STF37" s="450"/>
      <c r="STG37" s="450"/>
      <c r="STH37" s="450"/>
      <c r="STI37" s="450"/>
      <c r="STJ37" s="450"/>
      <c r="STK37" s="450"/>
      <c r="STL37" s="450"/>
      <c r="STM37" s="450"/>
      <c r="STN37" s="450"/>
      <c r="STO37" s="450"/>
      <c r="STP37" s="450"/>
      <c r="STQ37" s="450"/>
      <c r="STR37" s="450"/>
      <c r="STS37" s="450"/>
      <c r="STT37" s="450"/>
      <c r="STU37" s="450"/>
      <c r="STV37" s="450"/>
      <c r="STW37" s="450"/>
      <c r="STX37" s="450"/>
      <c r="STY37" s="450"/>
      <c r="STZ37" s="450"/>
      <c r="SUA37" s="450"/>
      <c r="SUB37" s="450"/>
      <c r="SUC37" s="450"/>
      <c r="SUD37" s="450"/>
      <c r="SUE37" s="450"/>
      <c r="SUF37" s="450"/>
      <c r="SUG37" s="450"/>
      <c r="SUH37" s="450"/>
      <c r="SUI37" s="450"/>
      <c r="SUJ37" s="450"/>
      <c r="SUK37" s="450"/>
      <c r="SUL37" s="450"/>
      <c r="SUM37" s="450"/>
      <c r="SUN37" s="450"/>
      <c r="SUO37" s="450"/>
      <c r="SUP37" s="450"/>
      <c r="SUQ37" s="450"/>
      <c r="SUR37" s="450"/>
      <c r="SUS37" s="450"/>
      <c r="SUT37" s="450"/>
      <c r="SUU37" s="450"/>
      <c r="SUV37" s="450"/>
      <c r="SUW37" s="450"/>
      <c r="SUX37" s="450"/>
      <c r="SUY37" s="450"/>
      <c r="SUZ37" s="450"/>
      <c r="SVA37" s="450"/>
      <c r="SVB37" s="450"/>
      <c r="SVC37" s="450"/>
      <c r="SVD37" s="450"/>
      <c r="SVE37" s="450"/>
      <c r="SVF37" s="450"/>
      <c r="SVG37" s="450"/>
      <c r="SVH37" s="450"/>
      <c r="SVI37" s="450"/>
      <c r="SVJ37" s="450"/>
      <c r="SVK37" s="450"/>
      <c r="SVL37" s="450"/>
      <c r="SVM37" s="450"/>
      <c r="SVN37" s="450"/>
      <c r="SVO37" s="450"/>
      <c r="SVP37" s="450"/>
      <c r="SVQ37" s="450"/>
      <c r="SVR37" s="450"/>
      <c r="SVS37" s="450"/>
      <c r="SVT37" s="450"/>
      <c r="SVU37" s="450"/>
      <c r="SVV37" s="450"/>
      <c r="SVW37" s="450"/>
      <c r="SVX37" s="450"/>
      <c r="SVY37" s="450"/>
      <c r="SVZ37" s="450"/>
      <c r="SWA37" s="450"/>
      <c r="SWB37" s="450"/>
      <c r="SWC37" s="450"/>
      <c r="SWD37" s="450"/>
      <c r="SWE37" s="450"/>
      <c r="SWF37" s="450"/>
      <c r="SWG37" s="450"/>
      <c r="SWH37" s="450"/>
      <c r="SWI37" s="450"/>
      <c r="SWJ37" s="450"/>
      <c r="SWK37" s="450"/>
      <c r="SWL37" s="450"/>
      <c r="SWM37" s="450"/>
      <c r="SWN37" s="450"/>
      <c r="SWO37" s="450"/>
      <c r="SWP37" s="450"/>
      <c r="SWQ37" s="450"/>
      <c r="SWR37" s="450"/>
      <c r="SWS37" s="450"/>
      <c r="SWT37" s="450"/>
      <c r="SWU37" s="450"/>
      <c r="SWV37" s="450"/>
      <c r="SWW37" s="450"/>
      <c r="SWX37" s="450"/>
      <c r="SWY37" s="450"/>
      <c r="SWZ37" s="450"/>
      <c r="SXA37" s="450"/>
      <c r="SXB37" s="450"/>
      <c r="SXC37" s="450"/>
      <c r="SXD37" s="450"/>
      <c r="SXE37" s="450"/>
      <c r="SXF37" s="450"/>
      <c r="SXG37" s="450"/>
      <c r="SXH37" s="450"/>
      <c r="SXI37" s="450"/>
      <c r="SXJ37" s="450"/>
      <c r="SXK37" s="450"/>
      <c r="SXL37" s="450"/>
      <c r="SXM37" s="450"/>
      <c r="SXN37" s="450"/>
      <c r="SXO37" s="450"/>
      <c r="SXP37" s="450"/>
      <c r="SXQ37" s="450"/>
      <c r="SXR37" s="450"/>
      <c r="SXS37" s="450"/>
      <c r="SXT37" s="450"/>
      <c r="SXU37" s="450"/>
      <c r="SXV37" s="450"/>
      <c r="SXW37" s="450"/>
      <c r="SXX37" s="450"/>
      <c r="SXY37" s="450"/>
      <c r="SXZ37" s="450"/>
      <c r="SYA37" s="450"/>
      <c r="SYB37" s="450"/>
      <c r="SYC37" s="450"/>
      <c r="SYD37" s="450"/>
      <c r="SYE37" s="450"/>
      <c r="SYF37" s="450"/>
      <c r="SYG37" s="450"/>
      <c r="SYH37" s="450"/>
      <c r="SYI37" s="450"/>
      <c r="SYJ37" s="450"/>
      <c r="SYK37" s="450"/>
      <c r="SYL37" s="450"/>
      <c r="SYM37" s="450"/>
      <c r="SYN37" s="450"/>
      <c r="SYO37" s="450"/>
      <c r="SYP37" s="450"/>
      <c r="SYQ37" s="450"/>
      <c r="SYR37" s="450"/>
      <c r="SYS37" s="450"/>
      <c r="SYT37" s="450"/>
      <c r="SYU37" s="450"/>
      <c r="SYV37" s="450"/>
      <c r="SYW37" s="450"/>
      <c r="SYX37" s="450"/>
      <c r="SYY37" s="450"/>
      <c r="SYZ37" s="450"/>
      <c r="SZA37" s="450"/>
      <c r="SZB37" s="450"/>
      <c r="SZC37" s="450"/>
      <c r="SZD37" s="450"/>
      <c r="SZE37" s="450"/>
      <c r="SZF37" s="450"/>
      <c r="SZG37" s="450"/>
      <c r="SZH37" s="450"/>
      <c r="SZI37" s="450"/>
      <c r="SZJ37" s="450"/>
      <c r="SZK37" s="450"/>
      <c r="SZL37" s="450"/>
      <c r="SZM37" s="450"/>
      <c r="SZN37" s="450"/>
      <c r="SZO37" s="450"/>
      <c r="SZP37" s="450"/>
      <c r="SZQ37" s="450"/>
      <c r="SZR37" s="450"/>
      <c r="SZS37" s="450"/>
      <c r="SZT37" s="450"/>
      <c r="SZU37" s="450"/>
      <c r="SZV37" s="450"/>
      <c r="SZW37" s="450"/>
      <c r="SZX37" s="450"/>
      <c r="SZY37" s="450"/>
      <c r="SZZ37" s="450"/>
      <c r="TAA37" s="450"/>
      <c r="TAB37" s="450"/>
      <c r="TAC37" s="450"/>
      <c r="TAD37" s="450"/>
      <c r="TAE37" s="450"/>
      <c r="TAF37" s="450"/>
      <c r="TAG37" s="450"/>
      <c r="TAH37" s="450"/>
      <c r="TAI37" s="450"/>
      <c r="TAJ37" s="450"/>
      <c r="TAK37" s="450"/>
      <c r="TAL37" s="450"/>
      <c r="TAM37" s="450"/>
      <c r="TAN37" s="450"/>
      <c r="TAO37" s="450"/>
      <c r="TAP37" s="450"/>
      <c r="TAQ37" s="450"/>
      <c r="TAR37" s="450"/>
      <c r="TAS37" s="450"/>
      <c r="TAT37" s="450"/>
      <c r="TAU37" s="450"/>
      <c r="TAV37" s="450"/>
      <c r="TAW37" s="450"/>
      <c r="TAX37" s="450"/>
      <c r="TAY37" s="450"/>
      <c r="TAZ37" s="450"/>
      <c r="TBA37" s="450"/>
      <c r="TBB37" s="450"/>
      <c r="TBC37" s="450"/>
      <c r="TBD37" s="450"/>
      <c r="TBE37" s="450"/>
      <c r="TBF37" s="450"/>
      <c r="TBG37" s="450"/>
      <c r="TBH37" s="450"/>
      <c r="TBI37" s="450"/>
      <c r="TBJ37" s="450"/>
      <c r="TBK37" s="450"/>
      <c r="TBL37" s="450"/>
      <c r="TBM37" s="450"/>
      <c r="TBN37" s="450"/>
      <c r="TBO37" s="450"/>
      <c r="TBP37" s="450"/>
      <c r="TBQ37" s="450"/>
      <c r="TBR37" s="450"/>
      <c r="TBS37" s="450"/>
      <c r="TBT37" s="450"/>
      <c r="TBU37" s="450"/>
      <c r="TBV37" s="450"/>
      <c r="TBW37" s="450"/>
      <c r="TBX37" s="450"/>
      <c r="TBY37" s="450"/>
      <c r="TBZ37" s="450"/>
      <c r="TCA37" s="450"/>
      <c r="TCB37" s="450"/>
      <c r="TCC37" s="450"/>
      <c r="TCD37" s="450"/>
      <c r="TCE37" s="450"/>
      <c r="TCF37" s="450"/>
      <c r="TCG37" s="450"/>
      <c r="TCH37" s="450"/>
      <c r="TCI37" s="450"/>
      <c r="TCJ37" s="450"/>
      <c r="TCK37" s="450"/>
      <c r="TCL37" s="450"/>
      <c r="TCM37" s="450"/>
      <c r="TCN37" s="450"/>
      <c r="TCO37" s="450"/>
      <c r="TCP37" s="450"/>
      <c r="TCQ37" s="450"/>
      <c r="TCR37" s="450"/>
      <c r="TCS37" s="450"/>
      <c r="TCT37" s="450"/>
      <c r="TCU37" s="450"/>
      <c r="TCV37" s="450"/>
      <c r="TCW37" s="450"/>
      <c r="TCX37" s="450"/>
      <c r="TCY37" s="450"/>
      <c r="TCZ37" s="450"/>
      <c r="TDA37" s="450"/>
      <c r="TDB37" s="450"/>
      <c r="TDC37" s="450"/>
      <c r="TDD37" s="450"/>
      <c r="TDE37" s="450"/>
      <c r="TDF37" s="450"/>
      <c r="TDG37" s="450"/>
      <c r="TDH37" s="450"/>
      <c r="TDI37" s="450"/>
      <c r="TDJ37" s="450"/>
      <c r="TDK37" s="450"/>
      <c r="TDL37" s="450"/>
      <c r="TDM37" s="450"/>
      <c r="TDN37" s="450"/>
      <c r="TDO37" s="450"/>
      <c r="TDP37" s="450"/>
      <c r="TDQ37" s="450"/>
      <c r="TDR37" s="450"/>
      <c r="TDS37" s="450"/>
      <c r="TDT37" s="450"/>
      <c r="TDU37" s="450"/>
      <c r="TDV37" s="450"/>
      <c r="TDW37" s="450"/>
      <c r="TDX37" s="450"/>
      <c r="TDY37" s="450"/>
      <c r="TDZ37" s="450"/>
      <c r="TEA37" s="450"/>
      <c r="TEB37" s="450"/>
      <c r="TEC37" s="450"/>
      <c r="TED37" s="450"/>
      <c r="TEE37" s="450"/>
      <c r="TEF37" s="450"/>
      <c r="TEG37" s="450"/>
      <c r="TEH37" s="450"/>
      <c r="TEI37" s="450"/>
      <c r="TEJ37" s="450"/>
      <c r="TEK37" s="450"/>
      <c r="TEL37" s="450"/>
      <c r="TEM37" s="450"/>
      <c r="TEN37" s="450"/>
      <c r="TEO37" s="450"/>
      <c r="TEP37" s="450"/>
      <c r="TEQ37" s="450"/>
      <c r="TER37" s="450"/>
      <c r="TES37" s="450"/>
      <c r="TET37" s="450"/>
      <c r="TEU37" s="450"/>
      <c r="TEV37" s="450"/>
      <c r="TEW37" s="450"/>
      <c r="TEX37" s="450"/>
      <c r="TEY37" s="450"/>
      <c r="TEZ37" s="450"/>
      <c r="TFA37" s="450"/>
      <c r="TFB37" s="450"/>
      <c r="TFC37" s="450"/>
      <c r="TFD37" s="450"/>
      <c r="TFE37" s="450"/>
      <c r="TFF37" s="450"/>
      <c r="TFG37" s="450"/>
      <c r="TFH37" s="450"/>
      <c r="TFI37" s="450"/>
      <c r="TFJ37" s="450"/>
      <c r="TFK37" s="450"/>
      <c r="TFL37" s="450"/>
      <c r="TFM37" s="450"/>
      <c r="TFN37" s="450"/>
      <c r="TFO37" s="450"/>
      <c r="TFP37" s="450"/>
      <c r="TFQ37" s="450"/>
      <c r="TFR37" s="450"/>
      <c r="TFS37" s="450"/>
      <c r="TFT37" s="450"/>
      <c r="TFU37" s="450"/>
      <c r="TFV37" s="450"/>
      <c r="TFW37" s="450"/>
      <c r="TFX37" s="450"/>
      <c r="TFY37" s="450"/>
      <c r="TFZ37" s="450"/>
      <c r="TGA37" s="450"/>
      <c r="TGB37" s="450"/>
      <c r="TGC37" s="450"/>
      <c r="TGD37" s="450"/>
      <c r="TGE37" s="450"/>
      <c r="TGF37" s="450"/>
      <c r="TGG37" s="450"/>
      <c r="TGH37" s="450"/>
      <c r="TGI37" s="450"/>
      <c r="TGJ37" s="450"/>
      <c r="TGK37" s="450"/>
      <c r="TGL37" s="450"/>
      <c r="TGM37" s="450"/>
      <c r="TGN37" s="450"/>
      <c r="TGO37" s="450"/>
      <c r="TGP37" s="450"/>
      <c r="TGQ37" s="450"/>
      <c r="TGR37" s="450"/>
      <c r="TGS37" s="450"/>
      <c r="TGT37" s="450"/>
      <c r="TGU37" s="450"/>
      <c r="TGV37" s="450"/>
      <c r="TGW37" s="450"/>
      <c r="TGX37" s="450"/>
      <c r="TGY37" s="450"/>
      <c r="TGZ37" s="450"/>
      <c r="THA37" s="450"/>
      <c r="THB37" s="450"/>
      <c r="THC37" s="450"/>
      <c r="THD37" s="450"/>
      <c r="THE37" s="450"/>
      <c r="THF37" s="450"/>
      <c r="THG37" s="450"/>
      <c r="THH37" s="450"/>
      <c r="THI37" s="450"/>
      <c r="THJ37" s="450"/>
      <c r="THK37" s="450"/>
      <c r="THL37" s="450"/>
      <c r="THM37" s="450"/>
      <c r="THN37" s="450"/>
      <c r="THO37" s="450"/>
      <c r="THP37" s="450"/>
      <c r="THQ37" s="450"/>
      <c r="THR37" s="450"/>
      <c r="THS37" s="450"/>
      <c r="THT37" s="450"/>
      <c r="THU37" s="450"/>
      <c r="THV37" s="450"/>
      <c r="THW37" s="450"/>
      <c r="THX37" s="450"/>
      <c r="THY37" s="450"/>
      <c r="THZ37" s="450"/>
      <c r="TIA37" s="450"/>
      <c r="TIB37" s="450"/>
      <c r="TIC37" s="450"/>
      <c r="TID37" s="450"/>
      <c r="TIE37" s="450"/>
      <c r="TIF37" s="450"/>
      <c r="TIG37" s="450"/>
      <c r="TIH37" s="450"/>
      <c r="TII37" s="450"/>
      <c r="TIJ37" s="450"/>
      <c r="TIK37" s="450"/>
      <c r="TIL37" s="450"/>
      <c r="TIM37" s="450"/>
      <c r="TIN37" s="450"/>
      <c r="TIO37" s="450"/>
      <c r="TIP37" s="450"/>
      <c r="TIQ37" s="450"/>
      <c r="TIR37" s="450"/>
      <c r="TIS37" s="450"/>
      <c r="TIT37" s="450"/>
      <c r="TIU37" s="450"/>
      <c r="TIV37" s="450"/>
      <c r="TIW37" s="450"/>
      <c r="TIX37" s="450"/>
      <c r="TIY37" s="450"/>
      <c r="TIZ37" s="450"/>
      <c r="TJA37" s="450"/>
      <c r="TJB37" s="450"/>
      <c r="TJC37" s="450"/>
      <c r="TJD37" s="450"/>
      <c r="TJE37" s="450"/>
      <c r="TJF37" s="450"/>
      <c r="TJG37" s="450"/>
      <c r="TJH37" s="450"/>
      <c r="TJI37" s="450"/>
      <c r="TJJ37" s="450"/>
      <c r="TJK37" s="450"/>
      <c r="TJL37" s="450"/>
      <c r="TJM37" s="450"/>
      <c r="TJN37" s="450"/>
      <c r="TJO37" s="450"/>
      <c r="TJP37" s="450"/>
      <c r="TJQ37" s="450"/>
      <c r="TJR37" s="450"/>
      <c r="TJS37" s="450"/>
      <c r="TJT37" s="450"/>
      <c r="TJU37" s="450"/>
      <c r="TJV37" s="450"/>
      <c r="TJW37" s="450"/>
      <c r="TJX37" s="450"/>
      <c r="TJY37" s="450"/>
      <c r="TJZ37" s="450"/>
      <c r="TKA37" s="450"/>
      <c r="TKB37" s="450"/>
      <c r="TKC37" s="450"/>
      <c r="TKD37" s="450"/>
      <c r="TKE37" s="450"/>
      <c r="TKF37" s="450"/>
      <c r="TKG37" s="450"/>
      <c r="TKH37" s="450"/>
      <c r="TKI37" s="450"/>
      <c r="TKJ37" s="450"/>
      <c r="TKK37" s="450"/>
      <c r="TKL37" s="450"/>
      <c r="TKM37" s="450"/>
      <c r="TKN37" s="450"/>
      <c r="TKO37" s="450"/>
      <c r="TKP37" s="450"/>
      <c r="TKQ37" s="450"/>
      <c r="TKR37" s="450"/>
      <c r="TKS37" s="450"/>
      <c r="TKT37" s="450"/>
      <c r="TKU37" s="450"/>
      <c r="TKV37" s="450"/>
      <c r="TKW37" s="450"/>
      <c r="TKX37" s="450"/>
      <c r="TKY37" s="450"/>
      <c r="TKZ37" s="450"/>
      <c r="TLA37" s="450"/>
      <c r="TLB37" s="450"/>
      <c r="TLC37" s="450"/>
      <c r="TLD37" s="450"/>
      <c r="TLE37" s="450"/>
      <c r="TLF37" s="450"/>
      <c r="TLG37" s="450"/>
      <c r="TLH37" s="450"/>
      <c r="TLI37" s="450"/>
      <c r="TLJ37" s="450"/>
      <c r="TLK37" s="450"/>
      <c r="TLL37" s="450"/>
      <c r="TLM37" s="450"/>
      <c r="TLN37" s="450"/>
      <c r="TLO37" s="450"/>
      <c r="TLP37" s="450"/>
      <c r="TLQ37" s="450"/>
      <c r="TLR37" s="450"/>
      <c r="TLS37" s="450"/>
      <c r="TLT37" s="450"/>
      <c r="TLU37" s="450"/>
      <c r="TLV37" s="450"/>
      <c r="TLW37" s="450"/>
      <c r="TLX37" s="450"/>
      <c r="TLY37" s="450"/>
      <c r="TLZ37" s="450"/>
      <c r="TMA37" s="450"/>
      <c r="TMB37" s="450"/>
      <c r="TMC37" s="450"/>
      <c r="TMD37" s="450"/>
      <c r="TME37" s="450"/>
      <c r="TMF37" s="450"/>
      <c r="TMG37" s="450"/>
      <c r="TMH37" s="450"/>
      <c r="TMI37" s="450"/>
      <c r="TMJ37" s="450"/>
      <c r="TMK37" s="450"/>
      <c r="TML37" s="450"/>
      <c r="TMM37" s="450"/>
      <c r="TMN37" s="450"/>
      <c r="TMO37" s="450"/>
      <c r="TMP37" s="450"/>
      <c r="TMQ37" s="450"/>
      <c r="TMR37" s="450"/>
      <c r="TMS37" s="450"/>
      <c r="TMT37" s="450"/>
      <c r="TMU37" s="450"/>
      <c r="TMV37" s="450"/>
      <c r="TMW37" s="450"/>
      <c r="TMX37" s="450"/>
      <c r="TMY37" s="450"/>
      <c r="TMZ37" s="450"/>
      <c r="TNA37" s="450"/>
      <c r="TNB37" s="450"/>
      <c r="TNC37" s="450"/>
      <c r="TND37" s="450"/>
      <c r="TNE37" s="450"/>
      <c r="TNF37" s="450"/>
      <c r="TNG37" s="450"/>
      <c r="TNH37" s="450"/>
      <c r="TNI37" s="450"/>
      <c r="TNJ37" s="450"/>
      <c r="TNK37" s="450"/>
      <c r="TNL37" s="450"/>
      <c r="TNM37" s="450"/>
      <c r="TNN37" s="450"/>
      <c r="TNO37" s="450"/>
      <c r="TNP37" s="450"/>
      <c r="TNQ37" s="450"/>
      <c r="TNR37" s="450"/>
      <c r="TNS37" s="450"/>
      <c r="TNT37" s="450"/>
      <c r="TNU37" s="450"/>
      <c r="TNV37" s="450"/>
      <c r="TNW37" s="450"/>
      <c r="TNX37" s="450"/>
      <c r="TNY37" s="450"/>
      <c r="TNZ37" s="450"/>
      <c r="TOA37" s="450"/>
      <c r="TOB37" s="450"/>
      <c r="TOC37" s="450"/>
      <c r="TOD37" s="450"/>
      <c r="TOE37" s="450"/>
      <c r="TOF37" s="450"/>
      <c r="TOG37" s="450"/>
      <c r="TOH37" s="450"/>
      <c r="TOI37" s="450"/>
      <c r="TOJ37" s="450"/>
      <c r="TOK37" s="450"/>
      <c r="TOL37" s="450"/>
      <c r="TOM37" s="450"/>
      <c r="TON37" s="450"/>
      <c r="TOO37" s="450"/>
      <c r="TOP37" s="450"/>
      <c r="TOQ37" s="450"/>
      <c r="TOR37" s="450"/>
      <c r="TOS37" s="450"/>
      <c r="TOT37" s="450"/>
      <c r="TOU37" s="450"/>
      <c r="TOV37" s="450"/>
      <c r="TOW37" s="450"/>
      <c r="TOX37" s="450"/>
      <c r="TOY37" s="450"/>
      <c r="TOZ37" s="450"/>
      <c r="TPA37" s="450"/>
      <c r="TPB37" s="450"/>
      <c r="TPC37" s="450"/>
      <c r="TPD37" s="450"/>
      <c r="TPE37" s="450"/>
      <c r="TPF37" s="450"/>
      <c r="TPG37" s="450"/>
      <c r="TPH37" s="450"/>
      <c r="TPI37" s="450"/>
      <c r="TPJ37" s="450"/>
      <c r="TPK37" s="450"/>
      <c r="TPL37" s="450"/>
      <c r="TPM37" s="450"/>
      <c r="TPN37" s="450"/>
      <c r="TPO37" s="450"/>
      <c r="TPP37" s="450"/>
      <c r="TPQ37" s="450"/>
      <c r="TPR37" s="450"/>
      <c r="TPS37" s="450"/>
      <c r="TPT37" s="450"/>
      <c r="TPU37" s="450"/>
      <c r="TPV37" s="450"/>
      <c r="TPW37" s="450"/>
      <c r="TPX37" s="450"/>
      <c r="TPY37" s="450"/>
      <c r="TPZ37" s="450"/>
      <c r="TQA37" s="450"/>
      <c r="TQB37" s="450"/>
      <c r="TQC37" s="450"/>
      <c r="TQD37" s="450"/>
      <c r="TQE37" s="450"/>
      <c r="TQF37" s="450"/>
      <c r="TQG37" s="450"/>
      <c r="TQH37" s="450"/>
      <c r="TQI37" s="450"/>
      <c r="TQJ37" s="450"/>
      <c r="TQK37" s="450"/>
      <c r="TQL37" s="450"/>
      <c r="TQM37" s="450"/>
      <c r="TQN37" s="450"/>
      <c r="TQO37" s="450"/>
      <c r="TQP37" s="450"/>
      <c r="TQQ37" s="450"/>
      <c r="TQR37" s="450"/>
      <c r="TQS37" s="450"/>
      <c r="TQT37" s="450"/>
      <c r="TQU37" s="450"/>
      <c r="TQV37" s="450"/>
      <c r="TQW37" s="450"/>
      <c r="TQX37" s="450"/>
      <c r="TQY37" s="450"/>
      <c r="TQZ37" s="450"/>
      <c r="TRA37" s="450"/>
      <c r="TRB37" s="450"/>
      <c r="TRC37" s="450"/>
      <c r="TRD37" s="450"/>
      <c r="TRE37" s="450"/>
      <c r="TRF37" s="450"/>
      <c r="TRG37" s="450"/>
      <c r="TRH37" s="450"/>
      <c r="TRI37" s="450"/>
      <c r="TRJ37" s="450"/>
      <c r="TRK37" s="450"/>
      <c r="TRL37" s="450"/>
      <c r="TRM37" s="450"/>
      <c r="TRN37" s="450"/>
      <c r="TRO37" s="450"/>
      <c r="TRP37" s="450"/>
      <c r="TRQ37" s="450"/>
      <c r="TRR37" s="450"/>
      <c r="TRS37" s="450"/>
      <c r="TRT37" s="450"/>
      <c r="TRU37" s="450"/>
      <c r="TRV37" s="450"/>
      <c r="TRW37" s="450"/>
      <c r="TRX37" s="450"/>
      <c r="TRY37" s="450"/>
      <c r="TRZ37" s="450"/>
      <c r="TSA37" s="450"/>
      <c r="TSB37" s="450"/>
      <c r="TSC37" s="450"/>
      <c r="TSD37" s="450"/>
      <c r="TSE37" s="450"/>
      <c r="TSF37" s="450"/>
      <c r="TSG37" s="450"/>
      <c r="TSH37" s="450"/>
      <c r="TSI37" s="450"/>
      <c r="TSJ37" s="450"/>
      <c r="TSK37" s="450"/>
      <c r="TSL37" s="450"/>
      <c r="TSM37" s="450"/>
      <c r="TSN37" s="450"/>
      <c r="TSO37" s="450"/>
      <c r="TSP37" s="450"/>
      <c r="TSQ37" s="450"/>
      <c r="TSR37" s="450"/>
      <c r="TSS37" s="450"/>
      <c r="TST37" s="450"/>
      <c r="TSU37" s="450"/>
      <c r="TSV37" s="450"/>
      <c r="TSW37" s="450"/>
      <c r="TSX37" s="450"/>
      <c r="TSY37" s="450"/>
      <c r="TSZ37" s="450"/>
      <c r="TTA37" s="450"/>
      <c r="TTB37" s="450"/>
      <c r="TTC37" s="450"/>
      <c r="TTD37" s="450"/>
      <c r="TTE37" s="450"/>
      <c r="TTF37" s="450"/>
      <c r="TTG37" s="450"/>
      <c r="TTH37" s="450"/>
      <c r="TTI37" s="450"/>
      <c r="TTJ37" s="450"/>
      <c r="TTK37" s="450"/>
      <c r="TTL37" s="450"/>
      <c r="TTM37" s="450"/>
      <c r="TTN37" s="450"/>
      <c r="TTO37" s="450"/>
      <c r="TTP37" s="450"/>
      <c r="TTQ37" s="450"/>
      <c r="TTR37" s="450"/>
      <c r="TTS37" s="450"/>
      <c r="TTT37" s="450"/>
      <c r="TTU37" s="450"/>
      <c r="TTV37" s="450"/>
      <c r="TTW37" s="450"/>
      <c r="TTX37" s="450"/>
      <c r="TTY37" s="450"/>
      <c r="TTZ37" s="450"/>
      <c r="TUA37" s="450"/>
      <c r="TUB37" s="450"/>
      <c r="TUC37" s="450"/>
      <c r="TUD37" s="450"/>
      <c r="TUE37" s="450"/>
      <c r="TUF37" s="450"/>
      <c r="TUG37" s="450"/>
      <c r="TUH37" s="450"/>
      <c r="TUI37" s="450"/>
      <c r="TUJ37" s="450"/>
      <c r="TUK37" s="450"/>
      <c r="TUL37" s="450"/>
      <c r="TUM37" s="450"/>
      <c r="TUN37" s="450"/>
      <c r="TUO37" s="450"/>
      <c r="TUP37" s="450"/>
      <c r="TUQ37" s="450"/>
      <c r="TUR37" s="450"/>
      <c r="TUS37" s="450"/>
      <c r="TUT37" s="450"/>
      <c r="TUU37" s="450"/>
      <c r="TUV37" s="450"/>
      <c r="TUW37" s="450"/>
      <c r="TUX37" s="450"/>
      <c r="TUY37" s="450"/>
      <c r="TUZ37" s="450"/>
      <c r="TVA37" s="450"/>
      <c r="TVB37" s="450"/>
      <c r="TVC37" s="450"/>
      <c r="TVD37" s="450"/>
      <c r="TVE37" s="450"/>
      <c r="TVF37" s="450"/>
      <c r="TVG37" s="450"/>
      <c r="TVH37" s="450"/>
      <c r="TVI37" s="450"/>
      <c r="TVJ37" s="450"/>
      <c r="TVK37" s="450"/>
      <c r="TVL37" s="450"/>
      <c r="TVM37" s="450"/>
      <c r="TVN37" s="450"/>
      <c r="TVO37" s="450"/>
      <c r="TVP37" s="450"/>
      <c r="TVQ37" s="450"/>
      <c r="TVR37" s="450"/>
      <c r="TVS37" s="450"/>
      <c r="TVT37" s="450"/>
      <c r="TVU37" s="450"/>
      <c r="TVV37" s="450"/>
      <c r="TVW37" s="450"/>
      <c r="TVX37" s="450"/>
      <c r="TVY37" s="450"/>
      <c r="TVZ37" s="450"/>
      <c r="TWA37" s="450"/>
      <c r="TWB37" s="450"/>
      <c r="TWC37" s="450"/>
      <c r="TWD37" s="450"/>
      <c r="TWE37" s="450"/>
      <c r="TWF37" s="450"/>
      <c r="TWG37" s="450"/>
      <c r="TWH37" s="450"/>
      <c r="TWI37" s="450"/>
      <c r="TWJ37" s="450"/>
      <c r="TWK37" s="450"/>
      <c r="TWL37" s="450"/>
      <c r="TWM37" s="450"/>
      <c r="TWN37" s="450"/>
      <c r="TWO37" s="450"/>
      <c r="TWP37" s="450"/>
      <c r="TWQ37" s="450"/>
      <c r="TWR37" s="450"/>
      <c r="TWS37" s="450"/>
      <c r="TWT37" s="450"/>
      <c r="TWU37" s="450"/>
      <c r="TWV37" s="450"/>
      <c r="TWW37" s="450"/>
      <c r="TWX37" s="450"/>
      <c r="TWY37" s="450"/>
      <c r="TWZ37" s="450"/>
      <c r="TXA37" s="450"/>
      <c r="TXB37" s="450"/>
      <c r="TXC37" s="450"/>
      <c r="TXD37" s="450"/>
      <c r="TXE37" s="450"/>
      <c r="TXF37" s="450"/>
      <c r="TXG37" s="450"/>
      <c r="TXH37" s="450"/>
      <c r="TXI37" s="450"/>
      <c r="TXJ37" s="450"/>
      <c r="TXK37" s="450"/>
      <c r="TXL37" s="450"/>
      <c r="TXM37" s="450"/>
      <c r="TXN37" s="450"/>
      <c r="TXO37" s="450"/>
      <c r="TXP37" s="450"/>
      <c r="TXQ37" s="450"/>
      <c r="TXR37" s="450"/>
      <c r="TXS37" s="450"/>
      <c r="TXT37" s="450"/>
      <c r="TXU37" s="450"/>
      <c r="TXV37" s="450"/>
      <c r="TXW37" s="450"/>
      <c r="TXX37" s="450"/>
      <c r="TXY37" s="450"/>
      <c r="TXZ37" s="450"/>
      <c r="TYA37" s="450"/>
      <c r="TYB37" s="450"/>
      <c r="TYC37" s="450"/>
      <c r="TYD37" s="450"/>
      <c r="TYE37" s="450"/>
      <c r="TYF37" s="450"/>
      <c r="TYG37" s="450"/>
      <c r="TYH37" s="450"/>
      <c r="TYI37" s="450"/>
      <c r="TYJ37" s="450"/>
      <c r="TYK37" s="450"/>
      <c r="TYL37" s="450"/>
      <c r="TYM37" s="450"/>
      <c r="TYN37" s="450"/>
      <c r="TYO37" s="450"/>
      <c r="TYP37" s="450"/>
      <c r="TYQ37" s="450"/>
      <c r="TYR37" s="450"/>
      <c r="TYS37" s="450"/>
      <c r="TYT37" s="450"/>
      <c r="TYU37" s="450"/>
      <c r="TYV37" s="450"/>
      <c r="TYW37" s="450"/>
      <c r="TYX37" s="450"/>
      <c r="TYY37" s="450"/>
      <c r="TYZ37" s="450"/>
      <c r="TZA37" s="450"/>
      <c r="TZB37" s="450"/>
      <c r="TZC37" s="450"/>
      <c r="TZD37" s="450"/>
      <c r="TZE37" s="450"/>
      <c r="TZF37" s="450"/>
      <c r="TZG37" s="450"/>
      <c r="TZH37" s="450"/>
      <c r="TZI37" s="450"/>
      <c r="TZJ37" s="450"/>
      <c r="TZK37" s="450"/>
      <c r="TZL37" s="450"/>
      <c r="TZM37" s="450"/>
      <c r="TZN37" s="450"/>
      <c r="TZO37" s="450"/>
      <c r="TZP37" s="450"/>
      <c r="TZQ37" s="450"/>
      <c r="TZR37" s="450"/>
      <c r="TZS37" s="450"/>
      <c r="TZT37" s="450"/>
      <c r="TZU37" s="450"/>
      <c r="TZV37" s="450"/>
      <c r="TZW37" s="450"/>
      <c r="TZX37" s="450"/>
      <c r="TZY37" s="450"/>
      <c r="TZZ37" s="450"/>
      <c r="UAA37" s="450"/>
      <c r="UAB37" s="450"/>
      <c r="UAC37" s="450"/>
      <c r="UAD37" s="450"/>
      <c r="UAE37" s="450"/>
      <c r="UAF37" s="450"/>
      <c r="UAG37" s="450"/>
      <c r="UAH37" s="450"/>
      <c r="UAI37" s="450"/>
      <c r="UAJ37" s="450"/>
      <c r="UAK37" s="450"/>
      <c r="UAL37" s="450"/>
      <c r="UAM37" s="450"/>
      <c r="UAN37" s="450"/>
      <c r="UAO37" s="450"/>
      <c r="UAP37" s="450"/>
      <c r="UAQ37" s="450"/>
      <c r="UAR37" s="450"/>
      <c r="UAS37" s="450"/>
      <c r="UAT37" s="450"/>
      <c r="UAU37" s="450"/>
      <c r="UAV37" s="450"/>
      <c r="UAW37" s="450"/>
      <c r="UAX37" s="450"/>
      <c r="UAY37" s="450"/>
      <c r="UAZ37" s="450"/>
      <c r="UBA37" s="450"/>
      <c r="UBB37" s="450"/>
      <c r="UBC37" s="450"/>
      <c r="UBD37" s="450"/>
      <c r="UBE37" s="450"/>
      <c r="UBF37" s="450"/>
      <c r="UBG37" s="450"/>
      <c r="UBH37" s="450"/>
      <c r="UBI37" s="450"/>
      <c r="UBJ37" s="450"/>
      <c r="UBK37" s="450"/>
      <c r="UBL37" s="450"/>
      <c r="UBM37" s="450"/>
      <c r="UBN37" s="450"/>
      <c r="UBO37" s="450"/>
      <c r="UBP37" s="450"/>
      <c r="UBQ37" s="450"/>
      <c r="UBR37" s="450"/>
      <c r="UBS37" s="450"/>
      <c r="UBT37" s="450"/>
      <c r="UBU37" s="450"/>
      <c r="UBV37" s="450"/>
      <c r="UBW37" s="450"/>
      <c r="UBX37" s="450"/>
      <c r="UBY37" s="450"/>
      <c r="UBZ37" s="450"/>
      <c r="UCA37" s="450"/>
      <c r="UCB37" s="450"/>
      <c r="UCC37" s="450"/>
      <c r="UCD37" s="450"/>
      <c r="UCE37" s="450"/>
      <c r="UCF37" s="450"/>
      <c r="UCG37" s="450"/>
      <c r="UCH37" s="450"/>
      <c r="UCI37" s="450"/>
      <c r="UCJ37" s="450"/>
      <c r="UCK37" s="450"/>
      <c r="UCL37" s="450"/>
      <c r="UCM37" s="450"/>
      <c r="UCN37" s="450"/>
      <c r="UCO37" s="450"/>
      <c r="UCP37" s="450"/>
      <c r="UCQ37" s="450"/>
      <c r="UCR37" s="450"/>
      <c r="UCS37" s="450"/>
      <c r="UCT37" s="450"/>
      <c r="UCU37" s="450"/>
      <c r="UCV37" s="450"/>
      <c r="UCW37" s="450"/>
      <c r="UCX37" s="450"/>
      <c r="UCY37" s="450"/>
      <c r="UCZ37" s="450"/>
      <c r="UDA37" s="450"/>
      <c r="UDB37" s="450"/>
      <c r="UDC37" s="450"/>
      <c r="UDD37" s="450"/>
      <c r="UDE37" s="450"/>
      <c r="UDF37" s="450"/>
      <c r="UDG37" s="450"/>
      <c r="UDH37" s="450"/>
      <c r="UDI37" s="450"/>
      <c r="UDJ37" s="450"/>
      <c r="UDK37" s="450"/>
      <c r="UDL37" s="450"/>
      <c r="UDM37" s="450"/>
      <c r="UDN37" s="450"/>
      <c r="UDO37" s="450"/>
      <c r="UDP37" s="450"/>
      <c r="UDQ37" s="450"/>
      <c r="UDR37" s="450"/>
      <c r="UDS37" s="450"/>
      <c r="UDT37" s="450"/>
      <c r="UDU37" s="450"/>
      <c r="UDV37" s="450"/>
      <c r="UDW37" s="450"/>
      <c r="UDX37" s="450"/>
      <c r="UDY37" s="450"/>
      <c r="UDZ37" s="450"/>
      <c r="UEA37" s="450"/>
      <c r="UEB37" s="450"/>
      <c r="UEC37" s="450"/>
      <c r="UED37" s="450"/>
      <c r="UEE37" s="450"/>
      <c r="UEF37" s="450"/>
      <c r="UEG37" s="450"/>
      <c r="UEH37" s="450"/>
      <c r="UEI37" s="450"/>
      <c r="UEJ37" s="450"/>
      <c r="UEK37" s="450"/>
      <c r="UEL37" s="450"/>
      <c r="UEM37" s="450"/>
      <c r="UEN37" s="450"/>
      <c r="UEO37" s="450"/>
      <c r="UEP37" s="450"/>
      <c r="UEQ37" s="450"/>
      <c r="UER37" s="450"/>
      <c r="UES37" s="450"/>
      <c r="UET37" s="450"/>
      <c r="UEU37" s="450"/>
      <c r="UEV37" s="450"/>
      <c r="UEW37" s="450"/>
      <c r="UEX37" s="450"/>
      <c r="UEY37" s="450"/>
      <c r="UEZ37" s="450"/>
      <c r="UFA37" s="450"/>
      <c r="UFB37" s="450"/>
      <c r="UFC37" s="450"/>
      <c r="UFD37" s="450"/>
      <c r="UFE37" s="450"/>
      <c r="UFF37" s="450"/>
      <c r="UFG37" s="450"/>
      <c r="UFH37" s="450"/>
      <c r="UFI37" s="450"/>
      <c r="UFJ37" s="450"/>
      <c r="UFK37" s="450"/>
      <c r="UFL37" s="450"/>
      <c r="UFM37" s="450"/>
      <c r="UFN37" s="450"/>
      <c r="UFO37" s="450"/>
      <c r="UFP37" s="450"/>
      <c r="UFQ37" s="450"/>
      <c r="UFR37" s="450"/>
      <c r="UFS37" s="450"/>
      <c r="UFT37" s="450"/>
      <c r="UFU37" s="450"/>
      <c r="UFV37" s="450"/>
      <c r="UFW37" s="450"/>
      <c r="UFX37" s="450"/>
      <c r="UFY37" s="450"/>
      <c r="UFZ37" s="450"/>
      <c r="UGA37" s="450"/>
      <c r="UGB37" s="450"/>
      <c r="UGC37" s="450"/>
      <c r="UGD37" s="450"/>
      <c r="UGE37" s="450"/>
      <c r="UGF37" s="450"/>
      <c r="UGG37" s="450"/>
      <c r="UGH37" s="450"/>
      <c r="UGI37" s="450"/>
      <c r="UGJ37" s="450"/>
      <c r="UGK37" s="450"/>
      <c r="UGL37" s="450"/>
      <c r="UGM37" s="450"/>
      <c r="UGN37" s="450"/>
      <c r="UGO37" s="450"/>
      <c r="UGP37" s="450"/>
      <c r="UGQ37" s="450"/>
      <c r="UGR37" s="450"/>
      <c r="UGS37" s="450"/>
      <c r="UGT37" s="450"/>
      <c r="UGU37" s="450"/>
      <c r="UGV37" s="450"/>
      <c r="UGW37" s="450"/>
      <c r="UGX37" s="450"/>
      <c r="UGY37" s="450"/>
      <c r="UGZ37" s="450"/>
      <c r="UHA37" s="450"/>
      <c r="UHB37" s="450"/>
      <c r="UHC37" s="450"/>
      <c r="UHD37" s="450"/>
      <c r="UHE37" s="450"/>
      <c r="UHF37" s="450"/>
      <c r="UHG37" s="450"/>
      <c r="UHH37" s="450"/>
      <c r="UHI37" s="450"/>
      <c r="UHJ37" s="450"/>
      <c r="UHK37" s="450"/>
      <c r="UHL37" s="450"/>
      <c r="UHM37" s="450"/>
      <c r="UHN37" s="450"/>
      <c r="UHO37" s="450"/>
      <c r="UHP37" s="450"/>
      <c r="UHQ37" s="450"/>
      <c r="UHR37" s="450"/>
      <c r="UHS37" s="450"/>
      <c r="UHT37" s="450"/>
      <c r="UHU37" s="450"/>
      <c r="UHV37" s="450"/>
      <c r="UHW37" s="450"/>
      <c r="UHX37" s="450"/>
      <c r="UHY37" s="450"/>
      <c r="UHZ37" s="450"/>
      <c r="UIA37" s="450"/>
      <c r="UIB37" s="450"/>
      <c r="UIC37" s="450"/>
      <c r="UID37" s="450"/>
      <c r="UIE37" s="450"/>
      <c r="UIF37" s="450"/>
      <c r="UIG37" s="450"/>
      <c r="UIH37" s="450"/>
      <c r="UII37" s="450"/>
      <c r="UIJ37" s="450"/>
      <c r="UIK37" s="450"/>
      <c r="UIL37" s="450"/>
      <c r="UIM37" s="450"/>
      <c r="UIN37" s="450"/>
      <c r="UIO37" s="450"/>
      <c r="UIP37" s="450"/>
      <c r="UIQ37" s="450"/>
      <c r="UIR37" s="450"/>
      <c r="UIS37" s="450"/>
      <c r="UIT37" s="450"/>
      <c r="UIU37" s="450"/>
      <c r="UIV37" s="450"/>
      <c r="UIW37" s="450"/>
      <c r="UIX37" s="450"/>
      <c r="UIY37" s="450"/>
      <c r="UIZ37" s="450"/>
      <c r="UJA37" s="450"/>
      <c r="UJB37" s="450"/>
      <c r="UJC37" s="450"/>
      <c r="UJD37" s="450"/>
      <c r="UJE37" s="450"/>
      <c r="UJF37" s="450"/>
      <c r="UJG37" s="450"/>
      <c r="UJH37" s="450"/>
      <c r="UJI37" s="450"/>
      <c r="UJJ37" s="450"/>
      <c r="UJK37" s="450"/>
      <c r="UJL37" s="450"/>
      <c r="UJM37" s="450"/>
      <c r="UJN37" s="450"/>
      <c r="UJO37" s="450"/>
      <c r="UJP37" s="450"/>
      <c r="UJQ37" s="450"/>
      <c r="UJR37" s="450"/>
      <c r="UJS37" s="450"/>
      <c r="UJT37" s="450"/>
      <c r="UJU37" s="450"/>
      <c r="UJV37" s="450"/>
      <c r="UJW37" s="450"/>
      <c r="UJX37" s="450"/>
      <c r="UJY37" s="450"/>
      <c r="UJZ37" s="450"/>
      <c r="UKA37" s="450"/>
      <c r="UKB37" s="450"/>
      <c r="UKC37" s="450"/>
      <c r="UKD37" s="450"/>
      <c r="UKE37" s="450"/>
      <c r="UKF37" s="450"/>
      <c r="UKG37" s="450"/>
      <c r="UKH37" s="450"/>
      <c r="UKI37" s="450"/>
      <c r="UKJ37" s="450"/>
      <c r="UKK37" s="450"/>
      <c r="UKL37" s="450"/>
      <c r="UKM37" s="450"/>
      <c r="UKN37" s="450"/>
      <c r="UKO37" s="450"/>
      <c r="UKP37" s="450"/>
      <c r="UKQ37" s="450"/>
      <c r="UKR37" s="450"/>
      <c r="UKS37" s="450"/>
      <c r="UKT37" s="450"/>
      <c r="UKU37" s="450"/>
      <c r="UKV37" s="450"/>
      <c r="UKW37" s="450"/>
      <c r="UKX37" s="450"/>
      <c r="UKY37" s="450"/>
      <c r="UKZ37" s="450"/>
      <c r="ULA37" s="450"/>
      <c r="ULB37" s="450"/>
      <c r="ULC37" s="450"/>
      <c r="ULD37" s="450"/>
      <c r="ULE37" s="450"/>
      <c r="ULF37" s="450"/>
      <c r="ULG37" s="450"/>
      <c r="ULH37" s="450"/>
      <c r="ULI37" s="450"/>
      <c r="ULJ37" s="450"/>
      <c r="ULK37" s="450"/>
      <c r="ULL37" s="450"/>
      <c r="ULM37" s="450"/>
      <c r="ULN37" s="450"/>
      <c r="ULO37" s="450"/>
      <c r="ULP37" s="450"/>
      <c r="ULQ37" s="450"/>
      <c r="ULR37" s="450"/>
      <c r="ULS37" s="450"/>
      <c r="ULT37" s="450"/>
      <c r="ULU37" s="450"/>
      <c r="ULV37" s="450"/>
      <c r="ULW37" s="450"/>
      <c r="ULX37" s="450"/>
      <c r="ULY37" s="450"/>
      <c r="ULZ37" s="450"/>
      <c r="UMA37" s="450"/>
      <c r="UMB37" s="450"/>
      <c r="UMC37" s="450"/>
      <c r="UMD37" s="450"/>
      <c r="UME37" s="450"/>
      <c r="UMF37" s="450"/>
      <c r="UMG37" s="450"/>
      <c r="UMH37" s="450"/>
      <c r="UMI37" s="450"/>
      <c r="UMJ37" s="450"/>
      <c r="UMK37" s="450"/>
      <c r="UML37" s="450"/>
      <c r="UMM37" s="450"/>
      <c r="UMN37" s="450"/>
      <c r="UMO37" s="450"/>
      <c r="UMP37" s="450"/>
      <c r="UMQ37" s="450"/>
      <c r="UMR37" s="450"/>
      <c r="UMS37" s="450"/>
      <c r="UMT37" s="450"/>
      <c r="UMU37" s="450"/>
      <c r="UMV37" s="450"/>
      <c r="UMW37" s="450"/>
      <c r="UMX37" s="450"/>
      <c r="UMY37" s="450"/>
      <c r="UMZ37" s="450"/>
      <c r="UNA37" s="450"/>
      <c r="UNB37" s="450"/>
      <c r="UNC37" s="450"/>
      <c r="UND37" s="450"/>
      <c r="UNE37" s="450"/>
      <c r="UNF37" s="450"/>
      <c r="UNG37" s="450"/>
      <c r="UNH37" s="450"/>
      <c r="UNI37" s="450"/>
      <c r="UNJ37" s="450"/>
      <c r="UNK37" s="450"/>
      <c r="UNL37" s="450"/>
      <c r="UNM37" s="450"/>
      <c r="UNN37" s="450"/>
      <c r="UNO37" s="450"/>
      <c r="UNP37" s="450"/>
      <c r="UNQ37" s="450"/>
      <c r="UNR37" s="450"/>
      <c r="UNS37" s="450"/>
      <c r="UNT37" s="450"/>
      <c r="UNU37" s="450"/>
      <c r="UNV37" s="450"/>
      <c r="UNW37" s="450"/>
      <c r="UNX37" s="450"/>
      <c r="UNY37" s="450"/>
      <c r="UNZ37" s="450"/>
      <c r="UOA37" s="450"/>
      <c r="UOB37" s="450"/>
      <c r="UOC37" s="450"/>
      <c r="UOD37" s="450"/>
      <c r="UOE37" s="450"/>
      <c r="UOF37" s="450"/>
      <c r="UOG37" s="450"/>
      <c r="UOH37" s="450"/>
      <c r="UOI37" s="450"/>
      <c r="UOJ37" s="450"/>
      <c r="UOK37" s="450"/>
      <c r="UOL37" s="450"/>
      <c r="UOM37" s="450"/>
      <c r="UON37" s="450"/>
      <c r="UOO37" s="450"/>
      <c r="UOP37" s="450"/>
      <c r="UOQ37" s="450"/>
      <c r="UOR37" s="450"/>
      <c r="UOS37" s="450"/>
      <c r="UOT37" s="450"/>
      <c r="UOU37" s="450"/>
      <c r="UOV37" s="450"/>
      <c r="UOW37" s="450"/>
      <c r="UOX37" s="450"/>
      <c r="UOY37" s="450"/>
      <c r="UOZ37" s="450"/>
      <c r="UPA37" s="450"/>
      <c r="UPB37" s="450"/>
      <c r="UPC37" s="450"/>
      <c r="UPD37" s="450"/>
      <c r="UPE37" s="450"/>
      <c r="UPF37" s="450"/>
      <c r="UPG37" s="450"/>
      <c r="UPH37" s="450"/>
      <c r="UPI37" s="450"/>
      <c r="UPJ37" s="450"/>
      <c r="UPK37" s="450"/>
      <c r="UPL37" s="450"/>
      <c r="UPM37" s="450"/>
      <c r="UPN37" s="450"/>
      <c r="UPO37" s="450"/>
      <c r="UPP37" s="450"/>
      <c r="UPQ37" s="450"/>
      <c r="UPR37" s="450"/>
      <c r="UPS37" s="450"/>
      <c r="UPT37" s="450"/>
      <c r="UPU37" s="450"/>
      <c r="UPV37" s="450"/>
      <c r="UPW37" s="450"/>
      <c r="UPX37" s="450"/>
      <c r="UPY37" s="450"/>
      <c r="UPZ37" s="450"/>
      <c r="UQA37" s="450"/>
      <c r="UQB37" s="450"/>
      <c r="UQC37" s="450"/>
      <c r="UQD37" s="450"/>
      <c r="UQE37" s="450"/>
      <c r="UQF37" s="450"/>
      <c r="UQG37" s="450"/>
      <c r="UQH37" s="450"/>
      <c r="UQI37" s="450"/>
      <c r="UQJ37" s="450"/>
      <c r="UQK37" s="450"/>
      <c r="UQL37" s="450"/>
      <c r="UQM37" s="450"/>
      <c r="UQN37" s="450"/>
      <c r="UQO37" s="450"/>
      <c r="UQP37" s="450"/>
      <c r="UQQ37" s="450"/>
      <c r="UQR37" s="450"/>
      <c r="UQS37" s="450"/>
      <c r="UQT37" s="450"/>
      <c r="UQU37" s="450"/>
      <c r="UQV37" s="450"/>
      <c r="UQW37" s="450"/>
      <c r="UQX37" s="450"/>
      <c r="UQY37" s="450"/>
      <c r="UQZ37" s="450"/>
      <c r="URA37" s="450"/>
      <c r="URB37" s="450"/>
      <c r="URC37" s="450"/>
      <c r="URD37" s="450"/>
      <c r="URE37" s="450"/>
      <c r="URF37" s="450"/>
      <c r="URG37" s="450"/>
      <c r="URH37" s="450"/>
      <c r="URI37" s="450"/>
      <c r="URJ37" s="450"/>
      <c r="URK37" s="450"/>
      <c r="URL37" s="450"/>
      <c r="URM37" s="450"/>
      <c r="URN37" s="450"/>
      <c r="URO37" s="450"/>
      <c r="URP37" s="450"/>
      <c r="URQ37" s="450"/>
      <c r="URR37" s="450"/>
      <c r="URS37" s="450"/>
      <c r="URT37" s="450"/>
      <c r="URU37" s="450"/>
      <c r="URV37" s="450"/>
      <c r="URW37" s="450"/>
      <c r="URX37" s="450"/>
      <c r="URY37" s="450"/>
      <c r="URZ37" s="450"/>
      <c r="USA37" s="450"/>
      <c r="USB37" s="450"/>
      <c r="USC37" s="450"/>
      <c r="USD37" s="450"/>
      <c r="USE37" s="450"/>
      <c r="USF37" s="450"/>
      <c r="USG37" s="450"/>
      <c r="USH37" s="450"/>
      <c r="USI37" s="450"/>
      <c r="USJ37" s="450"/>
      <c r="USK37" s="450"/>
      <c r="USL37" s="450"/>
      <c r="USM37" s="450"/>
      <c r="USN37" s="450"/>
      <c r="USO37" s="450"/>
      <c r="USP37" s="450"/>
      <c r="USQ37" s="450"/>
      <c r="USR37" s="450"/>
      <c r="USS37" s="450"/>
      <c r="UST37" s="450"/>
      <c r="USU37" s="450"/>
      <c r="USV37" s="450"/>
      <c r="USW37" s="450"/>
      <c r="USX37" s="450"/>
      <c r="USY37" s="450"/>
      <c r="USZ37" s="450"/>
      <c r="UTA37" s="450"/>
      <c r="UTB37" s="450"/>
      <c r="UTC37" s="450"/>
      <c r="UTD37" s="450"/>
      <c r="UTE37" s="450"/>
      <c r="UTF37" s="450"/>
      <c r="UTG37" s="450"/>
      <c r="UTH37" s="450"/>
      <c r="UTI37" s="450"/>
      <c r="UTJ37" s="450"/>
      <c r="UTK37" s="450"/>
      <c r="UTL37" s="450"/>
      <c r="UTM37" s="450"/>
      <c r="UTN37" s="450"/>
      <c r="UTO37" s="450"/>
      <c r="UTP37" s="450"/>
      <c r="UTQ37" s="450"/>
      <c r="UTR37" s="450"/>
      <c r="UTS37" s="450"/>
      <c r="UTT37" s="450"/>
      <c r="UTU37" s="450"/>
      <c r="UTV37" s="450"/>
      <c r="UTW37" s="450"/>
      <c r="UTX37" s="450"/>
      <c r="UTY37" s="450"/>
      <c r="UTZ37" s="450"/>
      <c r="UUA37" s="450"/>
      <c r="UUB37" s="450"/>
      <c r="UUC37" s="450"/>
      <c r="UUD37" s="450"/>
      <c r="UUE37" s="450"/>
      <c r="UUF37" s="450"/>
      <c r="UUG37" s="450"/>
      <c r="UUH37" s="450"/>
      <c r="UUI37" s="450"/>
      <c r="UUJ37" s="450"/>
      <c r="UUK37" s="450"/>
      <c r="UUL37" s="450"/>
      <c r="UUM37" s="450"/>
      <c r="UUN37" s="450"/>
      <c r="UUO37" s="450"/>
      <c r="UUP37" s="450"/>
      <c r="UUQ37" s="450"/>
      <c r="UUR37" s="450"/>
      <c r="UUS37" s="450"/>
      <c r="UUT37" s="450"/>
      <c r="UUU37" s="450"/>
      <c r="UUV37" s="450"/>
      <c r="UUW37" s="450"/>
      <c r="UUX37" s="450"/>
      <c r="UUY37" s="450"/>
      <c r="UUZ37" s="450"/>
      <c r="UVA37" s="450"/>
      <c r="UVB37" s="450"/>
      <c r="UVC37" s="450"/>
      <c r="UVD37" s="450"/>
      <c r="UVE37" s="450"/>
      <c r="UVF37" s="450"/>
      <c r="UVG37" s="450"/>
      <c r="UVH37" s="450"/>
      <c r="UVI37" s="450"/>
      <c r="UVJ37" s="450"/>
      <c r="UVK37" s="450"/>
      <c r="UVL37" s="450"/>
      <c r="UVM37" s="450"/>
      <c r="UVN37" s="450"/>
      <c r="UVO37" s="450"/>
      <c r="UVP37" s="450"/>
      <c r="UVQ37" s="450"/>
      <c r="UVR37" s="450"/>
      <c r="UVS37" s="450"/>
      <c r="UVT37" s="450"/>
      <c r="UVU37" s="450"/>
      <c r="UVV37" s="450"/>
      <c r="UVW37" s="450"/>
      <c r="UVX37" s="450"/>
      <c r="UVY37" s="450"/>
      <c r="UVZ37" s="450"/>
      <c r="UWA37" s="450"/>
      <c r="UWB37" s="450"/>
      <c r="UWC37" s="450"/>
      <c r="UWD37" s="450"/>
      <c r="UWE37" s="450"/>
      <c r="UWF37" s="450"/>
      <c r="UWG37" s="450"/>
      <c r="UWH37" s="450"/>
      <c r="UWI37" s="450"/>
      <c r="UWJ37" s="450"/>
      <c r="UWK37" s="450"/>
      <c r="UWL37" s="450"/>
      <c r="UWM37" s="450"/>
      <c r="UWN37" s="450"/>
      <c r="UWO37" s="450"/>
      <c r="UWP37" s="450"/>
      <c r="UWQ37" s="450"/>
      <c r="UWR37" s="450"/>
      <c r="UWS37" s="450"/>
      <c r="UWT37" s="450"/>
      <c r="UWU37" s="450"/>
      <c r="UWV37" s="450"/>
      <c r="UWW37" s="450"/>
      <c r="UWX37" s="450"/>
      <c r="UWY37" s="450"/>
      <c r="UWZ37" s="450"/>
      <c r="UXA37" s="450"/>
      <c r="UXB37" s="450"/>
      <c r="UXC37" s="450"/>
      <c r="UXD37" s="450"/>
      <c r="UXE37" s="450"/>
      <c r="UXF37" s="450"/>
      <c r="UXG37" s="450"/>
      <c r="UXH37" s="450"/>
      <c r="UXI37" s="450"/>
      <c r="UXJ37" s="450"/>
      <c r="UXK37" s="450"/>
      <c r="UXL37" s="450"/>
      <c r="UXM37" s="450"/>
      <c r="UXN37" s="450"/>
      <c r="UXO37" s="450"/>
      <c r="UXP37" s="450"/>
      <c r="UXQ37" s="450"/>
      <c r="UXR37" s="450"/>
      <c r="UXS37" s="450"/>
      <c r="UXT37" s="450"/>
      <c r="UXU37" s="450"/>
      <c r="UXV37" s="450"/>
      <c r="UXW37" s="450"/>
      <c r="UXX37" s="450"/>
      <c r="UXY37" s="450"/>
      <c r="UXZ37" s="450"/>
      <c r="UYA37" s="450"/>
      <c r="UYB37" s="450"/>
      <c r="UYC37" s="450"/>
      <c r="UYD37" s="450"/>
      <c r="UYE37" s="450"/>
      <c r="UYF37" s="450"/>
      <c r="UYG37" s="450"/>
      <c r="UYH37" s="450"/>
      <c r="UYI37" s="450"/>
      <c r="UYJ37" s="450"/>
      <c r="UYK37" s="450"/>
      <c r="UYL37" s="450"/>
      <c r="UYM37" s="450"/>
      <c r="UYN37" s="450"/>
      <c r="UYO37" s="450"/>
      <c r="UYP37" s="450"/>
      <c r="UYQ37" s="450"/>
      <c r="UYR37" s="450"/>
      <c r="UYS37" s="450"/>
      <c r="UYT37" s="450"/>
      <c r="UYU37" s="450"/>
      <c r="UYV37" s="450"/>
      <c r="UYW37" s="450"/>
      <c r="UYX37" s="450"/>
      <c r="UYY37" s="450"/>
      <c r="UYZ37" s="450"/>
      <c r="UZA37" s="450"/>
      <c r="UZB37" s="450"/>
      <c r="UZC37" s="450"/>
      <c r="UZD37" s="450"/>
      <c r="UZE37" s="450"/>
      <c r="UZF37" s="450"/>
      <c r="UZG37" s="450"/>
      <c r="UZH37" s="450"/>
      <c r="UZI37" s="450"/>
      <c r="UZJ37" s="450"/>
      <c r="UZK37" s="450"/>
      <c r="UZL37" s="450"/>
      <c r="UZM37" s="450"/>
      <c r="UZN37" s="450"/>
      <c r="UZO37" s="450"/>
      <c r="UZP37" s="450"/>
      <c r="UZQ37" s="450"/>
      <c r="UZR37" s="450"/>
      <c r="UZS37" s="450"/>
      <c r="UZT37" s="450"/>
      <c r="UZU37" s="450"/>
      <c r="UZV37" s="450"/>
      <c r="UZW37" s="450"/>
      <c r="UZX37" s="450"/>
      <c r="UZY37" s="450"/>
      <c r="UZZ37" s="450"/>
      <c r="VAA37" s="450"/>
      <c r="VAB37" s="450"/>
      <c r="VAC37" s="450"/>
      <c r="VAD37" s="450"/>
      <c r="VAE37" s="450"/>
      <c r="VAF37" s="450"/>
      <c r="VAG37" s="450"/>
      <c r="VAH37" s="450"/>
      <c r="VAI37" s="450"/>
      <c r="VAJ37" s="450"/>
      <c r="VAK37" s="450"/>
      <c r="VAL37" s="450"/>
      <c r="VAM37" s="450"/>
      <c r="VAN37" s="450"/>
      <c r="VAO37" s="450"/>
      <c r="VAP37" s="450"/>
      <c r="VAQ37" s="450"/>
      <c r="VAR37" s="450"/>
      <c r="VAS37" s="450"/>
      <c r="VAT37" s="450"/>
      <c r="VAU37" s="450"/>
      <c r="VAV37" s="450"/>
      <c r="VAW37" s="450"/>
      <c r="VAX37" s="450"/>
      <c r="VAY37" s="450"/>
      <c r="VAZ37" s="450"/>
      <c r="VBA37" s="450"/>
      <c r="VBB37" s="450"/>
      <c r="VBC37" s="450"/>
      <c r="VBD37" s="450"/>
      <c r="VBE37" s="450"/>
      <c r="VBF37" s="450"/>
      <c r="VBG37" s="450"/>
      <c r="VBH37" s="450"/>
      <c r="VBI37" s="450"/>
      <c r="VBJ37" s="450"/>
      <c r="VBK37" s="450"/>
      <c r="VBL37" s="450"/>
      <c r="VBM37" s="450"/>
      <c r="VBN37" s="450"/>
      <c r="VBO37" s="450"/>
      <c r="VBP37" s="450"/>
      <c r="VBQ37" s="450"/>
      <c r="VBR37" s="450"/>
      <c r="VBS37" s="450"/>
      <c r="VBT37" s="450"/>
      <c r="VBU37" s="450"/>
      <c r="VBV37" s="450"/>
      <c r="VBW37" s="450"/>
      <c r="VBX37" s="450"/>
      <c r="VBY37" s="450"/>
      <c r="VBZ37" s="450"/>
      <c r="VCA37" s="450"/>
      <c r="VCB37" s="450"/>
      <c r="VCC37" s="450"/>
      <c r="VCD37" s="450"/>
      <c r="VCE37" s="450"/>
      <c r="VCF37" s="450"/>
      <c r="VCG37" s="450"/>
      <c r="VCH37" s="450"/>
      <c r="VCI37" s="450"/>
      <c r="VCJ37" s="450"/>
      <c r="VCK37" s="450"/>
      <c r="VCL37" s="450"/>
      <c r="VCM37" s="450"/>
      <c r="VCN37" s="450"/>
      <c r="VCO37" s="450"/>
      <c r="VCP37" s="450"/>
      <c r="VCQ37" s="450"/>
      <c r="VCR37" s="450"/>
      <c r="VCS37" s="450"/>
      <c r="VCT37" s="450"/>
      <c r="VCU37" s="450"/>
      <c r="VCV37" s="450"/>
      <c r="VCW37" s="450"/>
      <c r="VCX37" s="450"/>
      <c r="VCY37" s="450"/>
      <c r="VCZ37" s="450"/>
      <c r="VDA37" s="450"/>
      <c r="VDB37" s="450"/>
      <c r="VDC37" s="450"/>
      <c r="VDD37" s="450"/>
      <c r="VDE37" s="450"/>
      <c r="VDF37" s="450"/>
      <c r="VDG37" s="450"/>
      <c r="VDH37" s="450"/>
      <c r="VDI37" s="450"/>
      <c r="VDJ37" s="450"/>
      <c r="VDK37" s="450"/>
      <c r="VDL37" s="450"/>
      <c r="VDM37" s="450"/>
      <c r="VDN37" s="450"/>
      <c r="VDO37" s="450"/>
      <c r="VDP37" s="450"/>
      <c r="VDQ37" s="450"/>
      <c r="VDR37" s="450"/>
      <c r="VDS37" s="450"/>
      <c r="VDT37" s="450"/>
      <c r="VDU37" s="450"/>
      <c r="VDV37" s="450"/>
      <c r="VDW37" s="450"/>
      <c r="VDX37" s="450"/>
      <c r="VDY37" s="450"/>
      <c r="VDZ37" s="450"/>
      <c r="VEA37" s="450"/>
      <c r="VEB37" s="450"/>
      <c r="VEC37" s="450"/>
      <c r="VED37" s="450"/>
      <c r="VEE37" s="450"/>
      <c r="VEF37" s="450"/>
      <c r="VEG37" s="450"/>
      <c r="VEH37" s="450"/>
      <c r="VEI37" s="450"/>
      <c r="VEJ37" s="450"/>
      <c r="VEK37" s="450"/>
      <c r="VEL37" s="450"/>
      <c r="VEM37" s="450"/>
      <c r="VEN37" s="450"/>
      <c r="VEO37" s="450"/>
      <c r="VEP37" s="450"/>
      <c r="VEQ37" s="450"/>
      <c r="VER37" s="450"/>
      <c r="VES37" s="450"/>
      <c r="VET37" s="450"/>
      <c r="VEU37" s="450"/>
      <c r="VEV37" s="450"/>
      <c r="VEW37" s="450"/>
      <c r="VEX37" s="450"/>
      <c r="VEY37" s="450"/>
      <c r="VEZ37" s="450"/>
      <c r="VFA37" s="450"/>
      <c r="VFB37" s="450"/>
      <c r="VFC37" s="450"/>
      <c r="VFD37" s="450"/>
      <c r="VFE37" s="450"/>
      <c r="VFF37" s="450"/>
      <c r="VFG37" s="450"/>
      <c r="VFH37" s="450"/>
      <c r="VFI37" s="450"/>
      <c r="VFJ37" s="450"/>
      <c r="VFK37" s="450"/>
      <c r="VFL37" s="450"/>
      <c r="VFM37" s="450"/>
      <c r="VFN37" s="450"/>
      <c r="VFO37" s="450"/>
      <c r="VFP37" s="450"/>
      <c r="VFQ37" s="450"/>
      <c r="VFR37" s="450"/>
      <c r="VFS37" s="450"/>
      <c r="VFT37" s="450"/>
      <c r="VFU37" s="450"/>
      <c r="VFV37" s="450"/>
      <c r="VFW37" s="450"/>
      <c r="VFX37" s="450"/>
      <c r="VFY37" s="450"/>
      <c r="VFZ37" s="450"/>
      <c r="VGA37" s="450"/>
      <c r="VGB37" s="450"/>
      <c r="VGC37" s="450"/>
      <c r="VGD37" s="450"/>
      <c r="VGE37" s="450"/>
      <c r="VGF37" s="450"/>
      <c r="VGG37" s="450"/>
      <c r="VGH37" s="450"/>
      <c r="VGI37" s="450"/>
      <c r="VGJ37" s="450"/>
      <c r="VGK37" s="450"/>
      <c r="VGL37" s="450"/>
      <c r="VGM37" s="450"/>
      <c r="VGN37" s="450"/>
      <c r="VGO37" s="450"/>
      <c r="VGP37" s="450"/>
      <c r="VGQ37" s="450"/>
      <c r="VGR37" s="450"/>
      <c r="VGS37" s="450"/>
      <c r="VGT37" s="450"/>
      <c r="VGU37" s="450"/>
      <c r="VGV37" s="450"/>
      <c r="VGW37" s="450"/>
      <c r="VGX37" s="450"/>
      <c r="VGY37" s="450"/>
      <c r="VGZ37" s="450"/>
      <c r="VHA37" s="450"/>
      <c r="VHB37" s="450"/>
      <c r="VHC37" s="450"/>
      <c r="VHD37" s="450"/>
      <c r="VHE37" s="450"/>
      <c r="VHF37" s="450"/>
      <c r="VHG37" s="450"/>
      <c r="VHH37" s="450"/>
      <c r="VHI37" s="450"/>
      <c r="VHJ37" s="450"/>
      <c r="VHK37" s="450"/>
      <c r="VHL37" s="450"/>
      <c r="VHM37" s="450"/>
      <c r="VHN37" s="450"/>
      <c r="VHO37" s="450"/>
      <c r="VHP37" s="450"/>
      <c r="VHQ37" s="450"/>
      <c r="VHR37" s="450"/>
      <c r="VHS37" s="450"/>
      <c r="VHT37" s="450"/>
      <c r="VHU37" s="450"/>
      <c r="VHV37" s="450"/>
      <c r="VHW37" s="450"/>
      <c r="VHX37" s="450"/>
      <c r="VHY37" s="450"/>
      <c r="VHZ37" s="450"/>
      <c r="VIA37" s="450"/>
      <c r="VIB37" s="450"/>
      <c r="VIC37" s="450"/>
      <c r="VID37" s="450"/>
      <c r="VIE37" s="450"/>
      <c r="VIF37" s="450"/>
      <c r="VIG37" s="450"/>
      <c r="VIH37" s="450"/>
      <c r="VII37" s="450"/>
      <c r="VIJ37" s="450"/>
      <c r="VIK37" s="450"/>
      <c r="VIL37" s="450"/>
      <c r="VIM37" s="450"/>
      <c r="VIN37" s="450"/>
      <c r="VIO37" s="450"/>
      <c r="VIP37" s="450"/>
      <c r="VIQ37" s="450"/>
      <c r="VIR37" s="450"/>
      <c r="VIS37" s="450"/>
      <c r="VIT37" s="450"/>
      <c r="VIU37" s="450"/>
      <c r="VIV37" s="450"/>
      <c r="VIW37" s="450"/>
      <c r="VIX37" s="450"/>
      <c r="VIY37" s="450"/>
      <c r="VIZ37" s="450"/>
      <c r="VJA37" s="450"/>
      <c r="VJB37" s="450"/>
      <c r="VJC37" s="450"/>
      <c r="VJD37" s="450"/>
      <c r="VJE37" s="450"/>
      <c r="VJF37" s="450"/>
      <c r="VJG37" s="450"/>
      <c r="VJH37" s="450"/>
      <c r="VJI37" s="450"/>
      <c r="VJJ37" s="450"/>
      <c r="VJK37" s="450"/>
      <c r="VJL37" s="450"/>
      <c r="VJM37" s="450"/>
      <c r="VJN37" s="450"/>
      <c r="VJO37" s="450"/>
      <c r="VJP37" s="450"/>
      <c r="VJQ37" s="450"/>
      <c r="VJR37" s="450"/>
      <c r="VJS37" s="450"/>
      <c r="VJT37" s="450"/>
      <c r="VJU37" s="450"/>
      <c r="VJV37" s="450"/>
      <c r="VJW37" s="450"/>
      <c r="VJX37" s="450"/>
      <c r="VJY37" s="450"/>
      <c r="VJZ37" s="450"/>
      <c r="VKA37" s="450"/>
      <c r="VKB37" s="450"/>
      <c r="VKC37" s="450"/>
      <c r="VKD37" s="450"/>
      <c r="VKE37" s="450"/>
      <c r="VKF37" s="450"/>
      <c r="VKG37" s="450"/>
      <c r="VKH37" s="450"/>
      <c r="VKI37" s="450"/>
      <c r="VKJ37" s="450"/>
      <c r="VKK37" s="450"/>
      <c r="VKL37" s="450"/>
      <c r="VKM37" s="450"/>
      <c r="VKN37" s="450"/>
      <c r="VKO37" s="450"/>
      <c r="VKP37" s="450"/>
      <c r="VKQ37" s="450"/>
      <c r="VKR37" s="450"/>
      <c r="VKS37" s="450"/>
      <c r="VKT37" s="450"/>
      <c r="VKU37" s="450"/>
      <c r="VKV37" s="450"/>
      <c r="VKW37" s="450"/>
      <c r="VKX37" s="450"/>
      <c r="VKY37" s="450"/>
      <c r="VKZ37" s="450"/>
      <c r="VLA37" s="450"/>
      <c r="VLB37" s="450"/>
      <c r="VLC37" s="450"/>
      <c r="VLD37" s="450"/>
      <c r="VLE37" s="450"/>
      <c r="VLF37" s="450"/>
      <c r="VLG37" s="450"/>
      <c r="VLH37" s="450"/>
      <c r="VLI37" s="450"/>
      <c r="VLJ37" s="450"/>
      <c r="VLK37" s="450"/>
      <c r="VLL37" s="450"/>
      <c r="VLM37" s="450"/>
      <c r="VLN37" s="450"/>
      <c r="VLO37" s="450"/>
      <c r="VLP37" s="450"/>
      <c r="VLQ37" s="450"/>
      <c r="VLR37" s="450"/>
      <c r="VLS37" s="450"/>
      <c r="VLT37" s="450"/>
      <c r="VLU37" s="450"/>
      <c r="VLV37" s="450"/>
      <c r="VLW37" s="450"/>
      <c r="VLX37" s="450"/>
      <c r="VLY37" s="450"/>
      <c r="VLZ37" s="450"/>
      <c r="VMA37" s="450"/>
      <c r="VMB37" s="450"/>
      <c r="VMC37" s="450"/>
      <c r="VMD37" s="450"/>
      <c r="VME37" s="450"/>
      <c r="VMF37" s="450"/>
      <c r="VMG37" s="450"/>
      <c r="VMH37" s="450"/>
      <c r="VMI37" s="450"/>
      <c r="VMJ37" s="450"/>
      <c r="VMK37" s="450"/>
      <c r="VML37" s="450"/>
      <c r="VMM37" s="450"/>
      <c r="VMN37" s="450"/>
      <c r="VMO37" s="450"/>
      <c r="VMP37" s="450"/>
      <c r="VMQ37" s="450"/>
      <c r="VMR37" s="450"/>
      <c r="VMS37" s="450"/>
      <c r="VMT37" s="450"/>
      <c r="VMU37" s="450"/>
      <c r="VMV37" s="450"/>
      <c r="VMW37" s="450"/>
      <c r="VMX37" s="450"/>
      <c r="VMY37" s="450"/>
      <c r="VMZ37" s="450"/>
      <c r="VNA37" s="450"/>
      <c r="VNB37" s="450"/>
      <c r="VNC37" s="450"/>
      <c r="VND37" s="450"/>
      <c r="VNE37" s="450"/>
      <c r="VNF37" s="450"/>
      <c r="VNG37" s="450"/>
      <c r="VNH37" s="450"/>
      <c r="VNI37" s="450"/>
      <c r="VNJ37" s="450"/>
      <c r="VNK37" s="450"/>
      <c r="VNL37" s="450"/>
      <c r="VNM37" s="450"/>
      <c r="VNN37" s="450"/>
      <c r="VNO37" s="450"/>
      <c r="VNP37" s="450"/>
      <c r="VNQ37" s="450"/>
      <c r="VNR37" s="450"/>
      <c r="VNS37" s="450"/>
      <c r="VNT37" s="450"/>
      <c r="VNU37" s="450"/>
      <c r="VNV37" s="450"/>
      <c r="VNW37" s="450"/>
      <c r="VNX37" s="450"/>
      <c r="VNY37" s="450"/>
      <c r="VNZ37" s="450"/>
      <c r="VOA37" s="450"/>
      <c r="VOB37" s="450"/>
      <c r="VOC37" s="450"/>
      <c r="VOD37" s="450"/>
      <c r="VOE37" s="450"/>
      <c r="VOF37" s="450"/>
      <c r="VOG37" s="450"/>
      <c r="VOH37" s="450"/>
      <c r="VOI37" s="450"/>
      <c r="VOJ37" s="450"/>
      <c r="VOK37" s="450"/>
      <c r="VOL37" s="450"/>
      <c r="VOM37" s="450"/>
      <c r="VON37" s="450"/>
      <c r="VOO37" s="450"/>
      <c r="VOP37" s="450"/>
      <c r="VOQ37" s="450"/>
      <c r="VOR37" s="450"/>
      <c r="VOS37" s="450"/>
      <c r="VOT37" s="450"/>
      <c r="VOU37" s="450"/>
      <c r="VOV37" s="450"/>
      <c r="VOW37" s="450"/>
      <c r="VOX37" s="450"/>
      <c r="VOY37" s="450"/>
      <c r="VOZ37" s="450"/>
      <c r="VPA37" s="450"/>
      <c r="VPB37" s="450"/>
      <c r="VPC37" s="450"/>
      <c r="VPD37" s="450"/>
      <c r="VPE37" s="450"/>
      <c r="VPF37" s="450"/>
      <c r="VPG37" s="450"/>
      <c r="VPH37" s="450"/>
      <c r="VPI37" s="450"/>
      <c r="VPJ37" s="450"/>
      <c r="VPK37" s="450"/>
      <c r="VPL37" s="450"/>
      <c r="VPM37" s="450"/>
      <c r="VPN37" s="450"/>
      <c r="VPO37" s="450"/>
      <c r="VPP37" s="450"/>
      <c r="VPQ37" s="450"/>
      <c r="VPR37" s="450"/>
      <c r="VPS37" s="450"/>
      <c r="VPT37" s="450"/>
      <c r="VPU37" s="450"/>
      <c r="VPV37" s="450"/>
      <c r="VPW37" s="450"/>
      <c r="VPX37" s="450"/>
      <c r="VPY37" s="450"/>
      <c r="VPZ37" s="450"/>
      <c r="VQA37" s="450"/>
      <c r="VQB37" s="450"/>
      <c r="VQC37" s="450"/>
      <c r="VQD37" s="450"/>
      <c r="VQE37" s="450"/>
      <c r="VQF37" s="450"/>
      <c r="VQG37" s="450"/>
      <c r="VQH37" s="450"/>
      <c r="VQI37" s="450"/>
      <c r="VQJ37" s="450"/>
      <c r="VQK37" s="450"/>
      <c r="VQL37" s="450"/>
      <c r="VQM37" s="450"/>
      <c r="VQN37" s="450"/>
      <c r="VQO37" s="450"/>
      <c r="VQP37" s="450"/>
      <c r="VQQ37" s="450"/>
      <c r="VQR37" s="450"/>
      <c r="VQS37" s="450"/>
      <c r="VQT37" s="450"/>
      <c r="VQU37" s="450"/>
      <c r="VQV37" s="450"/>
      <c r="VQW37" s="450"/>
      <c r="VQX37" s="450"/>
      <c r="VQY37" s="450"/>
      <c r="VQZ37" s="450"/>
      <c r="VRA37" s="450"/>
      <c r="VRB37" s="450"/>
      <c r="VRC37" s="450"/>
      <c r="VRD37" s="450"/>
      <c r="VRE37" s="450"/>
      <c r="VRF37" s="450"/>
      <c r="VRG37" s="450"/>
      <c r="VRH37" s="450"/>
      <c r="VRI37" s="450"/>
      <c r="VRJ37" s="450"/>
      <c r="VRK37" s="450"/>
      <c r="VRL37" s="450"/>
      <c r="VRM37" s="450"/>
      <c r="VRN37" s="450"/>
      <c r="VRO37" s="450"/>
      <c r="VRP37" s="450"/>
      <c r="VRQ37" s="450"/>
      <c r="VRR37" s="450"/>
      <c r="VRS37" s="450"/>
      <c r="VRT37" s="450"/>
      <c r="VRU37" s="450"/>
      <c r="VRV37" s="450"/>
      <c r="VRW37" s="450"/>
      <c r="VRX37" s="450"/>
      <c r="VRY37" s="450"/>
      <c r="VRZ37" s="450"/>
      <c r="VSA37" s="450"/>
      <c r="VSB37" s="450"/>
      <c r="VSC37" s="450"/>
      <c r="VSD37" s="450"/>
      <c r="VSE37" s="450"/>
      <c r="VSF37" s="450"/>
      <c r="VSG37" s="450"/>
      <c r="VSH37" s="450"/>
      <c r="VSI37" s="450"/>
      <c r="VSJ37" s="450"/>
      <c r="VSK37" s="450"/>
      <c r="VSL37" s="450"/>
      <c r="VSM37" s="450"/>
      <c r="VSN37" s="450"/>
      <c r="VSO37" s="450"/>
      <c r="VSP37" s="450"/>
      <c r="VSQ37" s="450"/>
      <c r="VSR37" s="450"/>
      <c r="VSS37" s="450"/>
      <c r="VST37" s="450"/>
      <c r="VSU37" s="450"/>
      <c r="VSV37" s="450"/>
      <c r="VSW37" s="450"/>
      <c r="VSX37" s="450"/>
      <c r="VSY37" s="450"/>
      <c r="VSZ37" s="450"/>
      <c r="VTA37" s="450"/>
      <c r="VTB37" s="450"/>
      <c r="VTC37" s="450"/>
      <c r="VTD37" s="450"/>
      <c r="VTE37" s="450"/>
      <c r="VTF37" s="450"/>
      <c r="VTG37" s="450"/>
      <c r="VTH37" s="450"/>
      <c r="VTI37" s="450"/>
      <c r="VTJ37" s="450"/>
      <c r="VTK37" s="450"/>
      <c r="VTL37" s="450"/>
      <c r="VTM37" s="450"/>
      <c r="VTN37" s="450"/>
      <c r="VTO37" s="450"/>
      <c r="VTP37" s="450"/>
      <c r="VTQ37" s="450"/>
      <c r="VTR37" s="450"/>
      <c r="VTS37" s="450"/>
      <c r="VTT37" s="450"/>
      <c r="VTU37" s="450"/>
      <c r="VTV37" s="450"/>
      <c r="VTW37" s="450"/>
      <c r="VTX37" s="450"/>
      <c r="VTY37" s="450"/>
      <c r="VTZ37" s="450"/>
      <c r="VUA37" s="450"/>
      <c r="VUB37" s="450"/>
      <c r="VUC37" s="450"/>
      <c r="VUD37" s="450"/>
      <c r="VUE37" s="450"/>
      <c r="VUF37" s="450"/>
      <c r="VUG37" s="450"/>
      <c r="VUH37" s="450"/>
      <c r="VUI37" s="450"/>
      <c r="VUJ37" s="450"/>
      <c r="VUK37" s="450"/>
      <c r="VUL37" s="450"/>
      <c r="VUM37" s="450"/>
      <c r="VUN37" s="450"/>
      <c r="VUO37" s="450"/>
      <c r="VUP37" s="450"/>
      <c r="VUQ37" s="450"/>
      <c r="VUR37" s="450"/>
      <c r="VUS37" s="450"/>
      <c r="VUT37" s="450"/>
      <c r="VUU37" s="450"/>
      <c r="VUV37" s="450"/>
      <c r="VUW37" s="450"/>
      <c r="VUX37" s="450"/>
      <c r="VUY37" s="450"/>
      <c r="VUZ37" s="450"/>
      <c r="VVA37" s="450"/>
      <c r="VVB37" s="450"/>
      <c r="VVC37" s="450"/>
      <c r="VVD37" s="450"/>
      <c r="VVE37" s="450"/>
      <c r="VVF37" s="450"/>
      <c r="VVG37" s="450"/>
      <c r="VVH37" s="450"/>
      <c r="VVI37" s="450"/>
      <c r="VVJ37" s="450"/>
      <c r="VVK37" s="450"/>
      <c r="VVL37" s="450"/>
      <c r="VVM37" s="450"/>
      <c r="VVN37" s="450"/>
      <c r="VVO37" s="450"/>
      <c r="VVP37" s="450"/>
      <c r="VVQ37" s="450"/>
      <c r="VVR37" s="450"/>
      <c r="VVS37" s="450"/>
      <c r="VVT37" s="450"/>
      <c r="VVU37" s="450"/>
      <c r="VVV37" s="450"/>
      <c r="VVW37" s="450"/>
      <c r="VVX37" s="450"/>
      <c r="VVY37" s="450"/>
      <c r="VVZ37" s="450"/>
      <c r="VWA37" s="450"/>
      <c r="VWB37" s="450"/>
      <c r="VWC37" s="450"/>
      <c r="VWD37" s="450"/>
      <c r="VWE37" s="450"/>
      <c r="VWF37" s="450"/>
      <c r="VWG37" s="450"/>
      <c r="VWH37" s="450"/>
      <c r="VWI37" s="450"/>
      <c r="VWJ37" s="450"/>
      <c r="VWK37" s="450"/>
      <c r="VWL37" s="450"/>
      <c r="VWM37" s="450"/>
      <c r="VWN37" s="450"/>
      <c r="VWO37" s="450"/>
      <c r="VWP37" s="450"/>
      <c r="VWQ37" s="450"/>
      <c r="VWR37" s="450"/>
      <c r="VWS37" s="450"/>
      <c r="VWT37" s="450"/>
      <c r="VWU37" s="450"/>
      <c r="VWV37" s="450"/>
      <c r="VWW37" s="450"/>
      <c r="VWX37" s="450"/>
      <c r="VWY37" s="450"/>
      <c r="VWZ37" s="450"/>
      <c r="VXA37" s="450"/>
      <c r="VXB37" s="450"/>
      <c r="VXC37" s="450"/>
      <c r="VXD37" s="450"/>
      <c r="VXE37" s="450"/>
      <c r="VXF37" s="450"/>
      <c r="VXG37" s="450"/>
      <c r="VXH37" s="450"/>
      <c r="VXI37" s="450"/>
      <c r="VXJ37" s="450"/>
      <c r="VXK37" s="450"/>
      <c r="VXL37" s="450"/>
      <c r="VXM37" s="450"/>
      <c r="VXN37" s="450"/>
      <c r="VXO37" s="450"/>
      <c r="VXP37" s="450"/>
      <c r="VXQ37" s="450"/>
      <c r="VXR37" s="450"/>
      <c r="VXS37" s="450"/>
      <c r="VXT37" s="450"/>
      <c r="VXU37" s="450"/>
      <c r="VXV37" s="450"/>
      <c r="VXW37" s="450"/>
      <c r="VXX37" s="450"/>
      <c r="VXY37" s="450"/>
      <c r="VXZ37" s="450"/>
      <c r="VYA37" s="450"/>
      <c r="VYB37" s="450"/>
      <c r="VYC37" s="450"/>
      <c r="VYD37" s="450"/>
      <c r="VYE37" s="450"/>
      <c r="VYF37" s="450"/>
      <c r="VYG37" s="450"/>
      <c r="VYH37" s="450"/>
      <c r="VYI37" s="450"/>
      <c r="VYJ37" s="450"/>
      <c r="VYK37" s="450"/>
      <c r="VYL37" s="450"/>
      <c r="VYM37" s="450"/>
      <c r="VYN37" s="450"/>
      <c r="VYO37" s="450"/>
      <c r="VYP37" s="450"/>
      <c r="VYQ37" s="450"/>
      <c r="VYR37" s="450"/>
      <c r="VYS37" s="450"/>
      <c r="VYT37" s="450"/>
      <c r="VYU37" s="450"/>
      <c r="VYV37" s="450"/>
      <c r="VYW37" s="450"/>
      <c r="VYX37" s="450"/>
      <c r="VYY37" s="450"/>
      <c r="VYZ37" s="450"/>
      <c r="VZA37" s="450"/>
      <c r="VZB37" s="450"/>
      <c r="VZC37" s="450"/>
      <c r="VZD37" s="450"/>
      <c r="VZE37" s="450"/>
      <c r="VZF37" s="450"/>
      <c r="VZG37" s="450"/>
      <c r="VZH37" s="450"/>
      <c r="VZI37" s="450"/>
      <c r="VZJ37" s="450"/>
      <c r="VZK37" s="450"/>
      <c r="VZL37" s="450"/>
      <c r="VZM37" s="450"/>
      <c r="VZN37" s="450"/>
      <c r="VZO37" s="450"/>
      <c r="VZP37" s="450"/>
      <c r="VZQ37" s="450"/>
      <c r="VZR37" s="450"/>
      <c r="VZS37" s="450"/>
      <c r="VZT37" s="450"/>
      <c r="VZU37" s="450"/>
      <c r="VZV37" s="450"/>
      <c r="VZW37" s="450"/>
      <c r="VZX37" s="450"/>
      <c r="VZY37" s="450"/>
      <c r="VZZ37" s="450"/>
      <c r="WAA37" s="450"/>
      <c r="WAB37" s="450"/>
      <c r="WAC37" s="450"/>
      <c r="WAD37" s="450"/>
      <c r="WAE37" s="450"/>
      <c r="WAF37" s="450"/>
      <c r="WAG37" s="450"/>
      <c r="WAH37" s="450"/>
      <c r="WAI37" s="450"/>
      <c r="WAJ37" s="450"/>
      <c r="WAK37" s="450"/>
      <c r="WAL37" s="450"/>
      <c r="WAM37" s="450"/>
      <c r="WAN37" s="450"/>
      <c r="WAO37" s="450"/>
      <c r="WAP37" s="450"/>
      <c r="WAQ37" s="450"/>
      <c r="WAR37" s="450"/>
      <c r="WAS37" s="450"/>
      <c r="WAT37" s="450"/>
      <c r="WAU37" s="450"/>
      <c r="WAV37" s="450"/>
      <c r="WAW37" s="450"/>
      <c r="WAX37" s="450"/>
      <c r="WAY37" s="450"/>
      <c r="WAZ37" s="450"/>
      <c r="WBA37" s="450"/>
      <c r="WBB37" s="450"/>
      <c r="WBC37" s="450"/>
      <c r="WBD37" s="450"/>
      <c r="WBE37" s="450"/>
      <c r="WBF37" s="450"/>
      <c r="WBG37" s="450"/>
      <c r="WBH37" s="450"/>
      <c r="WBI37" s="450"/>
      <c r="WBJ37" s="450"/>
      <c r="WBK37" s="450"/>
      <c r="WBL37" s="450"/>
      <c r="WBM37" s="450"/>
      <c r="WBN37" s="450"/>
      <c r="WBO37" s="450"/>
      <c r="WBP37" s="450"/>
      <c r="WBQ37" s="450"/>
      <c r="WBR37" s="450"/>
      <c r="WBS37" s="450"/>
      <c r="WBT37" s="450"/>
      <c r="WBU37" s="450"/>
      <c r="WBV37" s="450"/>
      <c r="WBW37" s="450"/>
      <c r="WBX37" s="450"/>
      <c r="WBY37" s="450"/>
      <c r="WBZ37" s="450"/>
      <c r="WCA37" s="450"/>
      <c r="WCB37" s="450"/>
      <c r="WCC37" s="450"/>
      <c r="WCD37" s="450"/>
      <c r="WCE37" s="450"/>
      <c r="WCF37" s="450"/>
      <c r="WCG37" s="450"/>
      <c r="WCH37" s="450"/>
      <c r="WCI37" s="450"/>
      <c r="WCJ37" s="450"/>
      <c r="WCK37" s="450"/>
      <c r="WCL37" s="450"/>
      <c r="WCM37" s="450"/>
      <c r="WCN37" s="450"/>
      <c r="WCO37" s="450"/>
      <c r="WCP37" s="450"/>
      <c r="WCQ37" s="450"/>
      <c r="WCR37" s="450"/>
      <c r="WCS37" s="450"/>
      <c r="WCT37" s="450"/>
      <c r="WCU37" s="450"/>
      <c r="WCV37" s="450"/>
      <c r="WCW37" s="450"/>
      <c r="WCX37" s="450"/>
      <c r="WCY37" s="450"/>
      <c r="WCZ37" s="450"/>
      <c r="WDA37" s="450"/>
      <c r="WDB37" s="450"/>
      <c r="WDC37" s="450"/>
      <c r="WDD37" s="450"/>
      <c r="WDE37" s="450"/>
      <c r="WDF37" s="450"/>
      <c r="WDG37" s="450"/>
      <c r="WDH37" s="450"/>
      <c r="WDI37" s="450"/>
      <c r="WDJ37" s="450"/>
      <c r="WDK37" s="450"/>
      <c r="WDL37" s="450"/>
      <c r="WDM37" s="450"/>
      <c r="WDN37" s="450"/>
      <c r="WDO37" s="450"/>
      <c r="WDP37" s="450"/>
      <c r="WDQ37" s="450"/>
      <c r="WDR37" s="450"/>
      <c r="WDS37" s="450"/>
      <c r="WDT37" s="450"/>
      <c r="WDU37" s="450"/>
      <c r="WDV37" s="450"/>
      <c r="WDW37" s="450"/>
      <c r="WDX37" s="450"/>
      <c r="WDY37" s="450"/>
      <c r="WDZ37" s="450"/>
      <c r="WEA37" s="450"/>
      <c r="WEB37" s="450"/>
      <c r="WEC37" s="450"/>
      <c r="WED37" s="450"/>
      <c r="WEE37" s="450"/>
      <c r="WEF37" s="450"/>
      <c r="WEG37" s="450"/>
      <c r="WEH37" s="450"/>
      <c r="WEI37" s="450"/>
      <c r="WEJ37" s="450"/>
      <c r="WEK37" s="450"/>
      <c r="WEL37" s="450"/>
      <c r="WEM37" s="450"/>
      <c r="WEN37" s="450"/>
      <c r="WEO37" s="450"/>
      <c r="WEP37" s="450"/>
      <c r="WEQ37" s="450"/>
      <c r="WER37" s="450"/>
      <c r="WES37" s="450"/>
      <c r="WET37" s="450"/>
      <c r="WEU37" s="450"/>
      <c r="WEV37" s="450"/>
      <c r="WEW37" s="450"/>
      <c r="WEX37" s="450"/>
      <c r="WEY37" s="450"/>
      <c r="WEZ37" s="450"/>
      <c r="WFA37" s="450"/>
      <c r="WFB37" s="450"/>
      <c r="WFC37" s="450"/>
      <c r="WFD37" s="450"/>
      <c r="WFE37" s="450"/>
      <c r="WFF37" s="450"/>
      <c r="WFG37" s="450"/>
      <c r="WFH37" s="450"/>
      <c r="WFI37" s="450"/>
      <c r="WFJ37" s="450"/>
      <c r="WFK37" s="450"/>
      <c r="WFL37" s="450"/>
      <c r="WFM37" s="450"/>
      <c r="WFN37" s="450"/>
      <c r="WFO37" s="450"/>
      <c r="WFP37" s="450"/>
      <c r="WFQ37" s="450"/>
      <c r="WFR37" s="450"/>
      <c r="WFS37" s="450"/>
      <c r="WFT37" s="450"/>
      <c r="WFU37" s="450"/>
      <c r="WFV37" s="450"/>
      <c r="WFW37" s="450"/>
      <c r="WFX37" s="450"/>
      <c r="WFY37" s="450"/>
      <c r="WFZ37" s="450"/>
      <c r="WGA37" s="450"/>
      <c r="WGB37" s="450"/>
      <c r="WGC37" s="450"/>
      <c r="WGD37" s="450"/>
      <c r="WGE37" s="450"/>
      <c r="WGF37" s="450"/>
      <c r="WGG37" s="450"/>
      <c r="WGH37" s="450"/>
      <c r="WGI37" s="450"/>
      <c r="WGJ37" s="450"/>
      <c r="WGK37" s="450"/>
      <c r="WGL37" s="450"/>
      <c r="WGM37" s="450"/>
      <c r="WGN37" s="450"/>
      <c r="WGO37" s="450"/>
      <c r="WGP37" s="450"/>
      <c r="WGQ37" s="450"/>
      <c r="WGR37" s="450"/>
      <c r="WGS37" s="450"/>
      <c r="WGT37" s="450"/>
      <c r="WGU37" s="450"/>
      <c r="WGV37" s="450"/>
      <c r="WGW37" s="450"/>
      <c r="WGX37" s="450"/>
      <c r="WGY37" s="450"/>
      <c r="WGZ37" s="450"/>
      <c r="WHA37" s="450"/>
      <c r="WHB37" s="450"/>
      <c r="WHC37" s="450"/>
      <c r="WHD37" s="450"/>
      <c r="WHE37" s="450"/>
      <c r="WHF37" s="450"/>
      <c r="WHG37" s="450"/>
      <c r="WHH37" s="450"/>
      <c r="WHI37" s="450"/>
      <c r="WHJ37" s="450"/>
      <c r="WHK37" s="450"/>
      <c r="WHL37" s="450"/>
      <c r="WHM37" s="450"/>
      <c r="WHN37" s="450"/>
      <c r="WHO37" s="450"/>
      <c r="WHP37" s="450"/>
      <c r="WHQ37" s="450"/>
      <c r="WHR37" s="450"/>
      <c r="WHS37" s="450"/>
      <c r="WHT37" s="450"/>
      <c r="WHU37" s="450"/>
      <c r="WHV37" s="450"/>
      <c r="WHW37" s="450"/>
      <c r="WHX37" s="450"/>
      <c r="WHY37" s="450"/>
      <c r="WHZ37" s="450"/>
      <c r="WIA37" s="450"/>
      <c r="WIB37" s="450"/>
      <c r="WIC37" s="450"/>
      <c r="WID37" s="450"/>
      <c r="WIE37" s="450"/>
      <c r="WIF37" s="450"/>
      <c r="WIG37" s="450"/>
      <c r="WIH37" s="450"/>
      <c r="WII37" s="450"/>
      <c r="WIJ37" s="450"/>
      <c r="WIK37" s="450"/>
      <c r="WIL37" s="450"/>
      <c r="WIM37" s="450"/>
      <c r="WIN37" s="450"/>
      <c r="WIO37" s="450"/>
      <c r="WIP37" s="450"/>
      <c r="WIQ37" s="450"/>
      <c r="WIR37" s="450"/>
      <c r="WIS37" s="450"/>
      <c r="WIT37" s="450"/>
      <c r="WIU37" s="450"/>
      <c r="WIV37" s="450"/>
      <c r="WIW37" s="450"/>
      <c r="WIX37" s="450"/>
      <c r="WIY37" s="450"/>
      <c r="WIZ37" s="450"/>
      <c r="WJA37" s="450"/>
      <c r="WJB37" s="450"/>
      <c r="WJC37" s="450"/>
      <c r="WJD37" s="450"/>
      <c r="WJE37" s="450"/>
      <c r="WJF37" s="450"/>
      <c r="WJG37" s="450"/>
      <c r="WJH37" s="450"/>
      <c r="WJI37" s="450"/>
      <c r="WJJ37" s="450"/>
      <c r="WJK37" s="450"/>
      <c r="WJL37" s="450"/>
      <c r="WJM37" s="450"/>
      <c r="WJN37" s="450"/>
      <c r="WJO37" s="450"/>
      <c r="WJP37" s="450"/>
      <c r="WJQ37" s="450"/>
      <c r="WJR37" s="450"/>
      <c r="WJS37" s="450"/>
      <c r="WJT37" s="450"/>
      <c r="WJU37" s="450"/>
      <c r="WJV37" s="450"/>
      <c r="WJW37" s="450"/>
      <c r="WJX37" s="450"/>
      <c r="WJY37" s="450"/>
      <c r="WJZ37" s="450"/>
      <c r="WKA37" s="450"/>
      <c r="WKB37" s="450"/>
      <c r="WKC37" s="450"/>
      <c r="WKD37" s="450"/>
      <c r="WKE37" s="450"/>
      <c r="WKF37" s="450"/>
      <c r="WKG37" s="450"/>
      <c r="WKH37" s="450"/>
      <c r="WKI37" s="450"/>
      <c r="WKJ37" s="450"/>
      <c r="WKK37" s="450"/>
      <c r="WKL37" s="450"/>
      <c r="WKM37" s="450"/>
      <c r="WKN37" s="450"/>
      <c r="WKO37" s="450"/>
      <c r="WKP37" s="450"/>
      <c r="WKQ37" s="450"/>
      <c r="WKR37" s="450"/>
      <c r="WKS37" s="450"/>
      <c r="WKT37" s="450"/>
      <c r="WKU37" s="450"/>
      <c r="WKV37" s="450"/>
      <c r="WKW37" s="450"/>
      <c r="WKX37" s="450"/>
      <c r="WKY37" s="450"/>
      <c r="WKZ37" s="450"/>
      <c r="WLA37" s="450"/>
      <c r="WLB37" s="450"/>
      <c r="WLC37" s="450"/>
      <c r="WLD37" s="450"/>
      <c r="WLE37" s="450"/>
      <c r="WLF37" s="450"/>
      <c r="WLG37" s="450"/>
      <c r="WLH37" s="450"/>
      <c r="WLI37" s="450"/>
      <c r="WLJ37" s="450"/>
      <c r="WLK37" s="450"/>
      <c r="WLL37" s="450"/>
      <c r="WLM37" s="450"/>
      <c r="WLN37" s="450"/>
      <c r="WLO37" s="450"/>
      <c r="WLP37" s="450"/>
      <c r="WLQ37" s="450"/>
      <c r="WLR37" s="450"/>
      <c r="WLS37" s="450"/>
      <c r="WLT37" s="450"/>
      <c r="WLU37" s="450"/>
      <c r="WLV37" s="450"/>
      <c r="WLW37" s="450"/>
      <c r="WLX37" s="450"/>
      <c r="WLY37" s="450"/>
      <c r="WLZ37" s="450"/>
      <c r="WMA37" s="450"/>
      <c r="WMB37" s="450"/>
      <c r="WMC37" s="450"/>
      <c r="WMD37" s="450"/>
      <c r="WME37" s="450"/>
      <c r="WMF37" s="450"/>
      <c r="WMG37" s="450"/>
      <c r="WMH37" s="450"/>
      <c r="WMI37" s="450"/>
      <c r="WMJ37" s="450"/>
      <c r="WMK37" s="450"/>
      <c r="WML37" s="450"/>
      <c r="WMM37" s="450"/>
      <c r="WMN37" s="450"/>
      <c r="WMO37" s="450"/>
      <c r="WMP37" s="450"/>
      <c r="WMQ37" s="450"/>
      <c r="WMR37" s="450"/>
      <c r="WMS37" s="450"/>
      <c r="WMT37" s="450"/>
      <c r="WMU37" s="450"/>
      <c r="WMV37" s="450"/>
      <c r="WMW37" s="450"/>
      <c r="WMX37" s="450"/>
      <c r="WMY37" s="450"/>
      <c r="WMZ37" s="450"/>
      <c r="WNA37" s="450"/>
      <c r="WNB37" s="450"/>
      <c r="WNC37" s="450"/>
      <c r="WND37" s="450"/>
      <c r="WNE37" s="450"/>
      <c r="WNF37" s="450"/>
      <c r="WNG37" s="450"/>
      <c r="WNH37" s="450"/>
      <c r="WNI37" s="450"/>
      <c r="WNJ37" s="450"/>
      <c r="WNK37" s="450"/>
      <c r="WNL37" s="450"/>
      <c r="WNM37" s="450"/>
      <c r="WNN37" s="450"/>
      <c r="WNO37" s="450"/>
      <c r="WNP37" s="450"/>
      <c r="WNQ37" s="450"/>
      <c r="WNR37" s="450"/>
      <c r="WNS37" s="450"/>
      <c r="WNT37" s="450"/>
      <c r="WNU37" s="450"/>
      <c r="WNV37" s="450"/>
      <c r="WNW37" s="450"/>
      <c r="WNX37" s="450"/>
      <c r="WNY37" s="450"/>
      <c r="WNZ37" s="450"/>
      <c r="WOA37" s="450"/>
      <c r="WOB37" s="450"/>
      <c r="WOC37" s="450"/>
      <c r="WOD37" s="450"/>
      <c r="WOE37" s="450"/>
      <c r="WOF37" s="450"/>
      <c r="WOG37" s="450"/>
      <c r="WOH37" s="450"/>
      <c r="WOI37" s="450"/>
      <c r="WOJ37" s="450"/>
      <c r="WOK37" s="450"/>
      <c r="WOL37" s="450"/>
      <c r="WOM37" s="450"/>
      <c r="WON37" s="450"/>
      <c r="WOO37" s="450"/>
      <c r="WOP37" s="450"/>
      <c r="WOQ37" s="450"/>
      <c r="WOR37" s="450"/>
      <c r="WOS37" s="450"/>
      <c r="WOT37" s="450"/>
      <c r="WOU37" s="450"/>
      <c r="WOV37" s="450"/>
      <c r="WOW37" s="450"/>
      <c r="WOX37" s="450"/>
      <c r="WOY37" s="450"/>
      <c r="WOZ37" s="450"/>
      <c r="WPA37" s="450"/>
      <c r="WPB37" s="450"/>
      <c r="WPC37" s="450"/>
      <c r="WPD37" s="450"/>
      <c r="WPE37" s="450"/>
      <c r="WPF37" s="450"/>
      <c r="WPG37" s="450"/>
      <c r="WPH37" s="450"/>
      <c r="WPI37" s="450"/>
      <c r="WPJ37" s="450"/>
      <c r="WPK37" s="450"/>
      <c r="WPL37" s="450"/>
      <c r="WPM37" s="450"/>
      <c r="WPN37" s="450"/>
      <c r="WPO37" s="450"/>
      <c r="WPP37" s="450"/>
      <c r="WPQ37" s="450"/>
      <c r="WPR37" s="450"/>
      <c r="WPS37" s="450"/>
      <c r="WPT37" s="450"/>
      <c r="WPU37" s="450"/>
      <c r="WPV37" s="450"/>
      <c r="WPW37" s="450"/>
      <c r="WPX37" s="450"/>
      <c r="WPY37" s="450"/>
      <c r="WPZ37" s="450"/>
      <c r="WQA37" s="450"/>
      <c r="WQB37" s="450"/>
      <c r="WQC37" s="450"/>
      <c r="WQD37" s="450"/>
      <c r="WQE37" s="450"/>
      <c r="WQF37" s="450"/>
      <c r="WQG37" s="450"/>
      <c r="WQH37" s="450"/>
      <c r="WQI37" s="450"/>
      <c r="WQJ37" s="450"/>
      <c r="WQK37" s="450"/>
      <c r="WQL37" s="450"/>
      <c r="WQM37" s="450"/>
      <c r="WQN37" s="450"/>
      <c r="WQO37" s="450"/>
      <c r="WQP37" s="450"/>
      <c r="WQQ37" s="450"/>
      <c r="WQR37" s="450"/>
      <c r="WQS37" s="450"/>
      <c r="WQT37" s="450"/>
      <c r="WQU37" s="450"/>
      <c r="WQV37" s="450"/>
      <c r="WQW37" s="450"/>
      <c r="WQX37" s="450"/>
      <c r="WQY37" s="450"/>
      <c r="WQZ37" s="450"/>
      <c r="WRA37" s="450"/>
      <c r="WRB37" s="450"/>
      <c r="WRC37" s="450"/>
      <c r="WRD37" s="450"/>
      <c r="WRE37" s="450"/>
      <c r="WRF37" s="450"/>
      <c r="WRG37" s="450"/>
      <c r="WRH37" s="450"/>
      <c r="WRI37" s="450"/>
      <c r="WRJ37" s="450"/>
      <c r="WRK37" s="450"/>
      <c r="WRL37" s="450"/>
      <c r="WRM37" s="450"/>
      <c r="WRN37" s="450"/>
      <c r="WRO37" s="450"/>
      <c r="WRP37" s="450"/>
      <c r="WRQ37" s="450"/>
      <c r="WRR37" s="450"/>
      <c r="WRS37" s="450"/>
      <c r="WRT37" s="450"/>
      <c r="WRU37" s="450"/>
      <c r="WRV37" s="450"/>
      <c r="WRW37" s="450"/>
      <c r="WRX37" s="450"/>
      <c r="WRY37" s="450"/>
      <c r="WRZ37" s="450"/>
      <c r="WSA37" s="450"/>
      <c r="WSB37" s="450"/>
      <c r="WSC37" s="450"/>
      <c r="WSD37" s="450"/>
      <c r="WSE37" s="450"/>
      <c r="WSF37" s="450"/>
      <c r="WSG37" s="450"/>
      <c r="WSH37" s="450"/>
      <c r="WSI37" s="450"/>
      <c r="WSJ37" s="450"/>
      <c r="WSK37" s="450"/>
      <c r="WSL37" s="450"/>
      <c r="WSM37" s="450"/>
      <c r="WSN37" s="450"/>
      <c r="WSO37" s="450"/>
      <c r="WSP37" s="450"/>
      <c r="WSQ37" s="450"/>
      <c r="WSR37" s="450"/>
      <c r="WSS37" s="450"/>
      <c r="WST37" s="450"/>
      <c r="WSU37" s="450"/>
      <c r="WSV37" s="450"/>
      <c r="WSW37" s="450"/>
      <c r="WSX37" s="450"/>
      <c r="WSY37" s="450"/>
      <c r="WSZ37" s="450"/>
      <c r="WTA37" s="450"/>
      <c r="WTB37" s="450"/>
      <c r="WTC37" s="450"/>
      <c r="WTD37" s="450"/>
      <c r="WTE37" s="450"/>
      <c r="WTF37" s="450"/>
      <c r="WTG37" s="450"/>
      <c r="WTH37" s="450"/>
      <c r="WTI37" s="450"/>
      <c r="WTJ37" s="450"/>
      <c r="WTK37" s="450"/>
      <c r="WTL37" s="450"/>
      <c r="WTM37" s="450"/>
      <c r="WTN37" s="450"/>
      <c r="WTO37" s="450"/>
      <c r="WTP37" s="450"/>
      <c r="WTQ37" s="450"/>
      <c r="WTR37" s="450"/>
      <c r="WTS37" s="450"/>
      <c r="WTT37" s="450"/>
      <c r="WTU37" s="450"/>
      <c r="WTV37" s="450"/>
      <c r="WTW37" s="450"/>
      <c r="WTX37" s="450"/>
      <c r="WTY37" s="450"/>
      <c r="WTZ37" s="450"/>
      <c r="WUA37" s="450"/>
      <c r="WUB37" s="450"/>
      <c r="WUC37" s="450"/>
      <c r="WUD37" s="450"/>
      <c r="WUE37" s="450"/>
      <c r="WUF37" s="450"/>
      <c r="WUG37" s="450"/>
      <c r="WUH37" s="450"/>
      <c r="WUI37" s="450"/>
      <c r="WUJ37" s="450"/>
      <c r="WUK37" s="450"/>
      <c r="WUL37" s="450"/>
      <c r="WUM37" s="450"/>
      <c r="WUN37" s="450"/>
      <c r="WUO37" s="450"/>
      <c r="WUP37" s="450"/>
      <c r="WUQ37" s="450"/>
      <c r="WUR37" s="450"/>
      <c r="WUS37" s="450"/>
      <c r="WUT37" s="450"/>
      <c r="WUU37" s="450"/>
      <c r="WUV37" s="450"/>
      <c r="WUW37" s="450"/>
      <c r="WUX37" s="450"/>
      <c r="WUY37" s="450"/>
      <c r="WUZ37" s="450"/>
      <c r="WVA37" s="450"/>
      <c r="WVB37" s="450"/>
      <c r="WVC37" s="450"/>
      <c r="WVD37" s="450"/>
      <c r="WVE37" s="450"/>
      <c r="WVF37" s="450"/>
      <c r="WVG37" s="450"/>
      <c r="WVH37" s="450"/>
      <c r="WVI37" s="450"/>
      <c r="WVJ37" s="450"/>
      <c r="WVK37" s="450"/>
      <c r="WVL37" s="450"/>
      <c r="WVM37" s="450"/>
      <c r="WVN37" s="450"/>
      <c r="WVO37" s="450"/>
      <c r="WVP37" s="450"/>
      <c r="WVQ37" s="450"/>
      <c r="WVR37" s="450"/>
      <c r="WVS37" s="450"/>
      <c r="WVT37" s="450"/>
      <c r="WVU37" s="450"/>
      <c r="WVV37" s="450"/>
      <c r="WVW37" s="450"/>
      <c r="WVX37" s="450"/>
      <c r="WVY37" s="450"/>
      <c r="WVZ37" s="450"/>
      <c r="WWA37" s="450"/>
      <c r="WWB37" s="450"/>
      <c r="WWC37" s="450"/>
      <c r="WWD37" s="450"/>
      <c r="WWE37" s="450"/>
      <c r="WWF37" s="450"/>
      <c r="WWG37" s="450"/>
      <c r="WWH37" s="450"/>
      <c r="WWI37" s="450"/>
      <c r="WWJ37" s="450"/>
      <c r="WWK37" s="450"/>
      <c r="WWL37" s="450"/>
      <c r="WWM37" s="450"/>
      <c r="WWN37" s="450"/>
      <c r="WWO37" s="450"/>
      <c r="WWP37" s="450"/>
      <c r="WWQ37" s="450"/>
      <c r="WWR37" s="450"/>
      <c r="WWS37" s="450"/>
      <c r="WWT37" s="450"/>
      <c r="WWU37" s="450"/>
      <c r="WWV37" s="450"/>
      <c r="WWW37" s="450"/>
      <c r="WWX37" s="450"/>
      <c r="WWY37" s="450"/>
      <c r="WWZ37" s="450"/>
      <c r="WXA37" s="450"/>
      <c r="WXB37" s="450"/>
      <c r="WXC37" s="450"/>
      <c r="WXD37" s="450"/>
      <c r="WXE37" s="450"/>
      <c r="WXF37" s="450"/>
      <c r="WXG37" s="450"/>
      <c r="WXH37" s="450"/>
      <c r="WXI37" s="450"/>
    </row>
    <row r="38" spans="1:16181" ht="2.25" customHeight="1">
      <c r="C38" s="441"/>
      <c r="D38" s="1968"/>
      <c r="E38" s="1968"/>
      <c r="F38" s="1968"/>
      <c r="G38" s="1968"/>
      <c r="H38" s="1968"/>
      <c r="I38" s="1968"/>
      <c r="J38" s="1969"/>
      <c r="K38" s="441"/>
      <c r="L38" s="443"/>
      <c r="M38" s="443"/>
      <c r="N38" s="443"/>
      <c r="O38" s="443"/>
      <c r="P38" s="435"/>
      <c r="Q38" s="444"/>
      <c r="R38" s="439"/>
      <c r="S38" s="753"/>
      <c r="T38" s="439"/>
      <c r="U38" s="439"/>
      <c r="V38" s="439"/>
      <c r="W38" s="445"/>
      <c r="X38" s="442"/>
      <c r="AF38" s="437"/>
      <c r="BC38" s="441"/>
      <c r="BD38" s="1968"/>
      <c r="BE38" s="1968"/>
      <c r="BF38" s="1968"/>
      <c r="BG38" s="1968"/>
      <c r="BH38" s="1968"/>
      <c r="BI38" s="1968"/>
      <c r="BJ38" s="1969"/>
      <c r="BK38" s="441"/>
      <c r="BL38" s="443"/>
      <c r="BM38" s="443"/>
      <c r="BN38" s="443"/>
      <c r="BO38" s="443"/>
      <c r="BP38" s="435"/>
      <c r="BQ38" s="444"/>
      <c r="BR38" s="439"/>
      <c r="BS38" s="753"/>
      <c r="BT38" s="439"/>
      <c r="BU38" s="439"/>
      <c r="BV38" s="439"/>
      <c r="BW38" s="445"/>
      <c r="BX38" s="442"/>
    </row>
    <row r="39" spans="1:16181" s="457" customFormat="1" ht="19.5" customHeight="1">
      <c r="A39" s="450"/>
      <c r="B39" s="450"/>
      <c r="C39" s="451"/>
      <c r="D39" s="1968"/>
      <c r="E39" s="1968"/>
      <c r="F39" s="1968"/>
      <c r="G39" s="1968"/>
      <c r="H39" s="1968"/>
      <c r="I39" s="1968"/>
      <c r="J39" s="1969"/>
      <c r="K39" s="453"/>
      <c r="L39" s="453" t="s">
        <v>2746</v>
      </c>
      <c r="M39" s="453"/>
      <c r="N39" s="453"/>
      <c r="O39" s="453"/>
      <c r="P39" s="453"/>
      <c r="Q39" s="453"/>
      <c r="R39" s="1973">
        <f>共通様式_全体!F9</f>
        <v>0</v>
      </c>
      <c r="S39" s="1973"/>
      <c r="T39" s="1973"/>
      <c r="U39" s="1973"/>
      <c r="V39" s="1973"/>
      <c r="W39" s="453" t="s">
        <v>2744</v>
      </c>
      <c r="X39" s="458" t="s">
        <v>2745</v>
      </c>
      <c r="AB39" s="449"/>
      <c r="AC39" s="450"/>
      <c r="AE39" s="450"/>
      <c r="AF39" s="437"/>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1"/>
      <c r="BD39" s="1968"/>
      <c r="BE39" s="1968"/>
      <c r="BF39" s="1968"/>
      <c r="BG39" s="1968"/>
      <c r="BH39" s="1968"/>
      <c r="BI39" s="1968"/>
      <c r="BJ39" s="1969"/>
      <c r="BK39" s="453"/>
      <c r="BL39" s="453" t="s">
        <v>2746</v>
      </c>
      <c r="BM39" s="453"/>
      <c r="BN39" s="453"/>
      <c r="BO39" s="453"/>
      <c r="BP39" s="453"/>
      <c r="BQ39" s="453"/>
      <c r="BR39" s="1973">
        <f>共通様式_全体!BF9</f>
        <v>0</v>
      </c>
      <c r="BS39" s="1973"/>
      <c r="BT39" s="1973"/>
      <c r="BU39" s="1973"/>
      <c r="BV39" s="1973"/>
      <c r="BW39" s="453" t="s">
        <v>2744</v>
      </c>
      <c r="BX39" s="458" t="s">
        <v>2745</v>
      </c>
      <c r="CA39" s="450"/>
      <c r="CB39" s="450"/>
      <c r="CC39" s="450"/>
      <c r="CD39" s="450"/>
      <c r="CE39" s="450"/>
      <c r="CF39" s="450"/>
      <c r="CG39" s="450"/>
      <c r="CH39" s="450"/>
      <c r="CI39" s="450"/>
      <c r="CJ39" s="450"/>
      <c r="CK39" s="450"/>
      <c r="CL39" s="450"/>
      <c r="CM39" s="450"/>
      <c r="CN39" s="450"/>
      <c r="CO39" s="450"/>
      <c r="CP39" s="450"/>
      <c r="CQ39" s="450"/>
      <c r="CR39" s="450"/>
      <c r="CS39" s="450"/>
      <c r="CT39" s="450"/>
      <c r="CU39" s="450"/>
      <c r="CV39" s="450"/>
      <c r="CW39" s="450"/>
      <c r="CX39" s="450"/>
      <c r="CY39" s="450"/>
      <c r="CZ39" s="450"/>
      <c r="DA39" s="450"/>
      <c r="DB39" s="450"/>
      <c r="DC39" s="450"/>
      <c r="DD39" s="450"/>
      <c r="DE39" s="450"/>
      <c r="DF39" s="450"/>
      <c r="DG39" s="450"/>
      <c r="DH39" s="450"/>
      <c r="DI39" s="450"/>
      <c r="DJ39" s="450"/>
      <c r="DK39" s="450"/>
      <c r="DL39" s="450"/>
      <c r="DM39" s="450"/>
      <c r="DN39" s="450"/>
      <c r="DO39" s="450"/>
      <c r="DP39" s="450"/>
      <c r="DQ39" s="450"/>
      <c r="DR39" s="450"/>
      <c r="DS39" s="450"/>
      <c r="DT39" s="450"/>
      <c r="DU39" s="450"/>
      <c r="DV39" s="450"/>
      <c r="DW39" s="450"/>
      <c r="DX39" s="450"/>
      <c r="DY39" s="450"/>
      <c r="DZ39" s="450"/>
      <c r="EA39" s="450"/>
      <c r="EB39" s="450"/>
      <c r="EC39" s="450"/>
      <c r="ED39" s="450"/>
      <c r="EE39" s="450"/>
      <c r="EF39" s="450"/>
      <c r="EG39" s="450"/>
      <c r="EH39" s="450"/>
      <c r="EI39" s="450"/>
      <c r="EJ39" s="450"/>
      <c r="EK39" s="450"/>
      <c r="EL39" s="450"/>
      <c r="EM39" s="450"/>
      <c r="EN39" s="450"/>
      <c r="EO39" s="450"/>
      <c r="EP39" s="450"/>
      <c r="EQ39" s="450"/>
      <c r="ER39" s="450"/>
      <c r="ES39" s="450"/>
      <c r="ET39" s="450"/>
      <c r="EU39" s="450"/>
      <c r="EV39" s="450"/>
      <c r="EW39" s="450"/>
      <c r="EX39" s="450"/>
      <c r="EY39" s="450"/>
      <c r="EZ39" s="450"/>
      <c r="FA39" s="450"/>
      <c r="FB39" s="450"/>
      <c r="FC39" s="450"/>
      <c r="FD39" s="450"/>
      <c r="FE39" s="450"/>
      <c r="FF39" s="450"/>
      <c r="FG39" s="450"/>
      <c r="FH39" s="450"/>
      <c r="FI39" s="450"/>
      <c r="FJ39" s="450"/>
      <c r="FK39" s="450"/>
      <c r="FL39" s="450"/>
      <c r="FM39" s="450"/>
      <c r="FN39" s="450"/>
      <c r="FO39" s="450"/>
      <c r="FP39" s="450"/>
      <c r="FQ39" s="450"/>
      <c r="FR39" s="450"/>
      <c r="FS39" s="450"/>
      <c r="FT39" s="450"/>
      <c r="FU39" s="450"/>
      <c r="FV39" s="450"/>
      <c r="FW39" s="450"/>
      <c r="FX39" s="450"/>
      <c r="FY39" s="450"/>
      <c r="FZ39" s="450"/>
      <c r="GA39" s="450"/>
      <c r="GB39" s="450"/>
      <c r="GC39" s="450"/>
      <c r="GD39" s="450"/>
      <c r="GE39" s="450"/>
      <c r="GF39" s="450"/>
      <c r="GG39" s="450"/>
      <c r="GH39" s="450"/>
      <c r="GI39" s="450"/>
      <c r="GJ39" s="450"/>
      <c r="GK39" s="450"/>
      <c r="GL39" s="450"/>
      <c r="GM39" s="450"/>
      <c r="GN39" s="450"/>
      <c r="GO39" s="450"/>
      <c r="GP39" s="450"/>
      <c r="GQ39" s="450"/>
      <c r="GR39" s="450"/>
      <c r="GS39" s="450"/>
      <c r="GT39" s="450"/>
      <c r="GU39" s="450"/>
      <c r="GV39" s="450"/>
      <c r="GW39" s="450"/>
      <c r="GX39" s="450"/>
      <c r="GY39" s="450"/>
      <c r="GZ39" s="450"/>
      <c r="HA39" s="450"/>
      <c r="HB39" s="450"/>
      <c r="HC39" s="450"/>
      <c r="HD39" s="450"/>
      <c r="HE39" s="450"/>
      <c r="HF39" s="450"/>
      <c r="HG39" s="450"/>
      <c r="HH39" s="450"/>
      <c r="HI39" s="450"/>
      <c r="HJ39" s="450"/>
      <c r="HK39" s="450"/>
      <c r="HL39" s="450"/>
      <c r="HM39" s="450"/>
      <c r="HN39" s="450"/>
      <c r="HO39" s="450"/>
      <c r="HP39" s="450"/>
      <c r="HQ39" s="450"/>
      <c r="HR39" s="450"/>
      <c r="HS39" s="450"/>
      <c r="HT39" s="450"/>
      <c r="HU39" s="450"/>
      <c r="HV39" s="450"/>
      <c r="HW39" s="450"/>
      <c r="HX39" s="450"/>
      <c r="HY39" s="450"/>
      <c r="HZ39" s="450"/>
      <c r="IA39" s="450"/>
      <c r="IB39" s="450"/>
      <c r="IC39" s="450"/>
      <c r="ID39" s="450"/>
      <c r="IE39" s="450"/>
      <c r="IF39" s="450"/>
      <c r="IG39" s="450"/>
      <c r="IH39" s="450"/>
      <c r="II39" s="450"/>
      <c r="IJ39" s="450"/>
      <c r="IK39" s="450"/>
      <c r="IL39" s="450"/>
      <c r="IM39" s="450"/>
      <c r="IN39" s="450"/>
      <c r="IO39" s="450"/>
      <c r="IP39" s="450"/>
      <c r="IQ39" s="450"/>
      <c r="IR39" s="450"/>
      <c r="IS39" s="450"/>
      <c r="IT39" s="450"/>
      <c r="IU39" s="450"/>
      <c r="IV39" s="450"/>
      <c r="IW39" s="450"/>
      <c r="IX39" s="450"/>
      <c r="IY39" s="450"/>
      <c r="IZ39" s="450"/>
      <c r="JA39" s="450"/>
      <c r="JB39" s="450"/>
      <c r="JC39" s="450"/>
      <c r="JD39" s="450"/>
      <c r="JE39" s="450"/>
      <c r="JF39" s="450"/>
      <c r="JG39" s="450"/>
      <c r="JH39" s="450"/>
      <c r="JI39" s="450"/>
      <c r="JJ39" s="450"/>
      <c r="JK39" s="450"/>
      <c r="JL39" s="450"/>
      <c r="JM39" s="450"/>
      <c r="JN39" s="450"/>
      <c r="JO39" s="450"/>
      <c r="JP39" s="450"/>
      <c r="JQ39" s="450"/>
      <c r="JR39" s="450"/>
      <c r="JS39" s="450"/>
      <c r="JT39" s="450"/>
      <c r="JU39" s="450"/>
      <c r="JV39" s="450"/>
      <c r="JW39" s="450"/>
      <c r="JX39" s="450"/>
      <c r="JY39" s="450"/>
      <c r="JZ39" s="450"/>
      <c r="KA39" s="450"/>
      <c r="KB39" s="450"/>
      <c r="KC39" s="450"/>
      <c r="KD39" s="450"/>
      <c r="KE39" s="450"/>
      <c r="KF39" s="450"/>
      <c r="KG39" s="450"/>
      <c r="KH39" s="450"/>
      <c r="KI39" s="450"/>
      <c r="KJ39" s="450"/>
      <c r="KK39" s="450"/>
      <c r="KL39" s="450"/>
      <c r="KM39" s="450"/>
      <c r="KN39" s="450"/>
      <c r="KO39" s="450"/>
      <c r="KP39" s="450"/>
      <c r="KQ39" s="450"/>
      <c r="KR39" s="450"/>
      <c r="KS39" s="450"/>
      <c r="KT39" s="450"/>
      <c r="KU39" s="450"/>
      <c r="KV39" s="450"/>
      <c r="KW39" s="450"/>
      <c r="KX39" s="450"/>
      <c r="KY39" s="450"/>
      <c r="KZ39" s="450"/>
      <c r="LA39" s="450"/>
      <c r="LB39" s="450"/>
      <c r="LC39" s="450"/>
      <c r="LD39" s="450"/>
      <c r="LE39" s="450"/>
      <c r="LF39" s="450"/>
      <c r="LG39" s="450"/>
      <c r="LH39" s="450"/>
      <c r="LI39" s="450"/>
      <c r="LJ39" s="450"/>
      <c r="LK39" s="450"/>
      <c r="LL39" s="450"/>
      <c r="LM39" s="450"/>
      <c r="LN39" s="450"/>
      <c r="LO39" s="450"/>
      <c r="LP39" s="450"/>
      <c r="LQ39" s="450"/>
      <c r="LR39" s="450"/>
      <c r="LS39" s="450"/>
      <c r="LT39" s="450"/>
      <c r="LU39" s="450"/>
      <c r="LV39" s="450"/>
      <c r="LW39" s="450"/>
      <c r="LX39" s="450"/>
      <c r="LY39" s="450"/>
      <c r="LZ39" s="450"/>
      <c r="MA39" s="450"/>
      <c r="MB39" s="450"/>
      <c r="MC39" s="450"/>
      <c r="MD39" s="450"/>
      <c r="ME39" s="450"/>
      <c r="MF39" s="450"/>
      <c r="MG39" s="450"/>
      <c r="MH39" s="450"/>
      <c r="MI39" s="450"/>
      <c r="MJ39" s="450"/>
      <c r="MK39" s="450"/>
      <c r="ML39" s="450"/>
      <c r="MM39" s="450"/>
      <c r="MN39" s="450"/>
      <c r="MO39" s="450"/>
      <c r="MP39" s="450"/>
      <c r="MQ39" s="450"/>
      <c r="MR39" s="450"/>
      <c r="MS39" s="450"/>
      <c r="MT39" s="450"/>
      <c r="MU39" s="450"/>
      <c r="MV39" s="450"/>
      <c r="MW39" s="450"/>
      <c r="MX39" s="450"/>
      <c r="MY39" s="450"/>
      <c r="MZ39" s="450"/>
      <c r="NA39" s="450"/>
      <c r="NB39" s="450"/>
      <c r="NC39" s="450"/>
      <c r="ND39" s="450"/>
      <c r="NE39" s="450"/>
      <c r="NF39" s="450"/>
      <c r="NG39" s="450"/>
      <c r="NH39" s="450"/>
      <c r="NI39" s="450"/>
      <c r="NJ39" s="450"/>
      <c r="NK39" s="450"/>
      <c r="NL39" s="450"/>
      <c r="NM39" s="450"/>
      <c r="NN39" s="450"/>
      <c r="NO39" s="450"/>
      <c r="NP39" s="450"/>
      <c r="NQ39" s="450"/>
      <c r="NR39" s="450"/>
      <c r="NS39" s="450"/>
      <c r="NT39" s="450"/>
      <c r="NU39" s="450"/>
      <c r="NV39" s="450"/>
      <c r="NW39" s="450"/>
      <c r="NX39" s="450"/>
      <c r="NY39" s="450"/>
      <c r="NZ39" s="450"/>
      <c r="OA39" s="450"/>
      <c r="OB39" s="450"/>
      <c r="OC39" s="450"/>
      <c r="OD39" s="450"/>
      <c r="OE39" s="450"/>
      <c r="OF39" s="450"/>
      <c r="OG39" s="450"/>
      <c r="OH39" s="450"/>
      <c r="OI39" s="450"/>
      <c r="OJ39" s="450"/>
      <c r="OK39" s="450"/>
      <c r="OL39" s="450"/>
      <c r="OM39" s="450"/>
      <c r="ON39" s="450"/>
      <c r="OO39" s="450"/>
      <c r="OP39" s="450"/>
      <c r="OQ39" s="450"/>
      <c r="OR39" s="450"/>
      <c r="OS39" s="450"/>
      <c r="OT39" s="450"/>
      <c r="OU39" s="450"/>
      <c r="OV39" s="450"/>
      <c r="OW39" s="450"/>
      <c r="OX39" s="450"/>
      <c r="OY39" s="450"/>
      <c r="OZ39" s="450"/>
      <c r="PA39" s="450"/>
      <c r="PB39" s="450"/>
      <c r="PC39" s="450"/>
      <c r="PD39" s="450"/>
      <c r="PE39" s="450"/>
      <c r="PF39" s="450"/>
      <c r="PG39" s="450"/>
      <c r="PH39" s="450"/>
      <c r="PI39" s="450"/>
      <c r="PJ39" s="450"/>
      <c r="PK39" s="450"/>
      <c r="PL39" s="450"/>
      <c r="PM39" s="450"/>
      <c r="PN39" s="450"/>
      <c r="PO39" s="450"/>
      <c r="PP39" s="450"/>
      <c r="PQ39" s="450"/>
      <c r="PR39" s="450"/>
      <c r="PS39" s="450"/>
      <c r="PT39" s="450"/>
      <c r="PU39" s="450"/>
      <c r="PV39" s="450"/>
      <c r="PW39" s="450"/>
      <c r="PX39" s="450"/>
      <c r="PY39" s="450"/>
      <c r="PZ39" s="450"/>
      <c r="QA39" s="450"/>
      <c r="QB39" s="450"/>
      <c r="QC39" s="450"/>
      <c r="QD39" s="450"/>
      <c r="QE39" s="450"/>
      <c r="QF39" s="450"/>
      <c r="QG39" s="450"/>
      <c r="QH39" s="450"/>
      <c r="QI39" s="450"/>
      <c r="QJ39" s="450"/>
      <c r="QK39" s="450"/>
      <c r="QL39" s="450"/>
      <c r="QM39" s="450"/>
      <c r="QN39" s="450"/>
      <c r="QO39" s="450"/>
      <c r="QP39" s="450"/>
      <c r="QQ39" s="450"/>
      <c r="QR39" s="450"/>
      <c r="QS39" s="450"/>
      <c r="QT39" s="450"/>
      <c r="QU39" s="450"/>
      <c r="QV39" s="450"/>
      <c r="QW39" s="450"/>
      <c r="QX39" s="450"/>
      <c r="QY39" s="450"/>
      <c r="QZ39" s="450"/>
      <c r="RA39" s="450"/>
      <c r="RB39" s="450"/>
      <c r="RC39" s="450"/>
      <c r="RD39" s="450"/>
      <c r="RE39" s="450"/>
      <c r="RF39" s="450"/>
      <c r="RG39" s="450"/>
      <c r="RH39" s="450"/>
      <c r="RI39" s="450"/>
      <c r="RJ39" s="450"/>
      <c r="RK39" s="450"/>
      <c r="RL39" s="450"/>
      <c r="RM39" s="450"/>
      <c r="RN39" s="450"/>
      <c r="RO39" s="450"/>
      <c r="RP39" s="450"/>
      <c r="RQ39" s="450"/>
      <c r="RR39" s="450"/>
      <c r="RS39" s="450"/>
      <c r="RT39" s="450"/>
      <c r="RU39" s="450"/>
      <c r="RV39" s="450"/>
      <c r="RW39" s="450"/>
      <c r="RX39" s="450"/>
      <c r="RY39" s="450"/>
      <c r="RZ39" s="450"/>
      <c r="SA39" s="450"/>
      <c r="SB39" s="450"/>
      <c r="SC39" s="450"/>
      <c r="SD39" s="450"/>
      <c r="SE39" s="450"/>
      <c r="SF39" s="450"/>
      <c r="SG39" s="450"/>
      <c r="SH39" s="450"/>
      <c r="SI39" s="450"/>
      <c r="SJ39" s="450"/>
      <c r="SK39" s="450"/>
      <c r="SL39" s="450"/>
      <c r="SM39" s="450"/>
      <c r="SN39" s="450"/>
      <c r="SO39" s="450"/>
      <c r="SP39" s="450"/>
      <c r="SQ39" s="450"/>
      <c r="SR39" s="450"/>
      <c r="SS39" s="450"/>
      <c r="ST39" s="450"/>
      <c r="SU39" s="450"/>
      <c r="SV39" s="450"/>
      <c r="SW39" s="450"/>
      <c r="SX39" s="450"/>
      <c r="SY39" s="450"/>
      <c r="SZ39" s="450"/>
      <c r="TA39" s="450"/>
      <c r="TB39" s="450"/>
      <c r="TC39" s="450"/>
      <c r="TD39" s="450"/>
      <c r="TE39" s="450"/>
      <c r="TF39" s="450"/>
      <c r="TG39" s="450"/>
      <c r="TH39" s="450"/>
      <c r="TI39" s="450"/>
      <c r="TJ39" s="450"/>
      <c r="TK39" s="450"/>
      <c r="TL39" s="450"/>
      <c r="TM39" s="450"/>
      <c r="TN39" s="450"/>
      <c r="TO39" s="450"/>
      <c r="TP39" s="450"/>
      <c r="TQ39" s="450"/>
      <c r="TR39" s="450"/>
      <c r="TS39" s="450"/>
      <c r="TT39" s="450"/>
      <c r="TU39" s="450"/>
      <c r="TV39" s="450"/>
      <c r="TW39" s="450"/>
      <c r="TX39" s="450"/>
      <c r="TY39" s="450"/>
      <c r="TZ39" s="450"/>
      <c r="UA39" s="450"/>
      <c r="UB39" s="450"/>
      <c r="UC39" s="450"/>
      <c r="UD39" s="450"/>
      <c r="UE39" s="450"/>
      <c r="UF39" s="450"/>
      <c r="UG39" s="450"/>
      <c r="UH39" s="450"/>
      <c r="UI39" s="450"/>
      <c r="UJ39" s="450"/>
      <c r="UK39" s="450"/>
      <c r="UL39" s="450"/>
      <c r="UM39" s="450"/>
      <c r="UN39" s="450"/>
      <c r="UO39" s="450"/>
      <c r="UP39" s="450"/>
      <c r="UQ39" s="450"/>
      <c r="UR39" s="450"/>
      <c r="US39" s="450"/>
      <c r="UT39" s="450"/>
      <c r="UU39" s="450"/>
      <c r="UV39" s="450"/>
      <c r="UW39" s="450"/>
      <c r="UX39" s="450"/>
      <c r="UY39" s="450"/>
      <c r="UZ39" s="450"/>
      <c r="VA39" s="450"/>
      <c r="VB39" s="450"/>
      <c r="VC39" s="450"/>
      <c r="VD39" s="450"/>
      <c r="VE39" s="450"/>
      <c r="VF39" s="450"/>
      <c r="VG39" s="450"/>
      <c r="VH39" s="450"/>
      <c r="VI39" s="450"/>
      <c r="VJ39" s="450"/>
      <c r="VK39" s="450"/>
      <c r="VL39" s="450"/>
      <c r="VM39" s="450"/>
      <c r="VN39" s="450"/>
      <c r="VO39" s="450"/>
      <c r="VP39" s="450"/>
      <c r="VQ39" s="450"/>
      <c r="VR39" s="450"/>
      <c r="VS39" s="450"/>
      <c r="VT39" s="450"/>
      <c r="VU39" s="450"/>
      <c r="VV39" s="450"/>
      <c r="VW39" s="450"/>
      <c r="VX39" s="450"/>
      <c r="VY39" s="450"/>
      <c r="VZ39" s="450"/>
      <c r="WA39" s="450"/>
      <c r="WB39" s="450"/>
      <c r="WC39" s="450"/>
      <c r="WD39" s="450"/>
      <c r="WE39" s="450"/>
      <c r="WF39" s="450"/>
      <c r="WG39" s="450"/>
      <c r="WH39" s="450"/>
      <c r="WI39" s="450"/>
      <c r="WJ39" s="450"/>
      <c r="WK39" s="450"/>
      <c r="WL39" s="450"/>
      <c r="WM39" s="450"/>
      <c r="WN39" s="450"/>
      <c r="WO39" s="450"/>
      <c r="WP39" s="450"/>
      <c r="WQ39" s="450"/>
      <c r="WR39" s="450"/>
      <c r="WS39" s="450"/>
      <c r="WT39" s="450"/>
      <c r="WU39" s="450"/>
      <c r="WV39" s="450"/>
      <c r="WW39" s="450"/>
      <c r="WX39" s="450"/>
      <c r="WY39" s="450"/>
      <c r="WZ39" s="450"/>
      <c r="XA39" s="450"/>
      <c r="XB39" s="450"/>
      <c r="XC39" s="450"/>
      <c r="XD39" s="450"/>
      <c r="XE39" s="450"/>
      <c r="XF39" s="450"/>
      <c r="XG39" s="450"/>
      <c r="XH39" s="450"/>
      <c r="XI39" s="450"/>
      <c r="XJ39" s="450"/>
      <c r="XK39" s="450"/>
      <c r="XL39" s="450"/>
      <c r="XM39" s="450"/>
      <c r="XN39" s="450"/>
      <c r="XO39" s="450"/>
      <c r="XP39" s="450"/>
      <c r="XQ39" s="450"/>
      <c r="XR39" s="450"/>
      <c r="XS39" s="450"/>
      <c r="XT39" s="450"/>
      <c r="XU39" s="450"/>
      <c r="XV39" s="450"/>
      <c r="XW39" s="450"/>
      <c r="XX39" s="450"/>
      <c r="XY39" s="450"/>
      <c r="XZ39" s="450"/>
      <c r="YA39" s="450"/>
      <c r="YB39" s="450"/>
      <c r="YC39" s="450"/>
      <c r="YD39" s="450"/>
      <c r="YE39" s="450"/>
      <c r="YF39" s="450"/>
      <c r="YG39" s="450"/>
      <c r="YH39" s="450"/>
      <c r="YI39" s="450"/>
      <c r="YJ39" s="450"/>
      <c r="YK39" s="450"/>
      <c r="YL39" s="450"/>
      <c r="YM39" s="450"/>
      <c r="YN39" s="450"/>
      <c r="YO39" s="450"/>
      <c r="YP39" s="450"/>
      <c r="YQ39" s="450"/>
      <c r="YR39" s="450"/>
      <c r="YS39" s="450"/>
      <c r="YT39" s="450"/>
      <c r="YU39" s="450"/>
      <c r="YV39" s="450"/>
      <c r="YW39" s="450"/>
      <c r="YX39" s="450"/>
      <c r="YY39" s="450"/>
      <c r="YZ39" s="450"/>
      <c r="ZA39" s="450"/>
      <c r="ZB39" s="450"/>
      <c r="ZC39" s="450"/>
      <c r="ZD39" s="450"/>
      <c r="ZE39" s="450"/>
      <c r="ZF39" s="450"/>
      <c r="ZG39" s="450"/>
      <c r="ZH39" s="450"/>
      <c r="ZI39" s="450"/>
      <c r="ZJ39" s="450"/>
      <c r="ZK39" s="450"/>
      <c r="ZL39" s="450"/>
      <c r="ZM39" s="450"/>
      <c r="ZN39" s="450"/>
      <c r="ZO39" s="450"/>
      <c r="ZP39" s="450"/>
      <c r="ZQ39" s="450"/>
      <c r="ZR39" s="450"/>
      <c r="ZS39" s="450"/>
      <c r="ZT39" s="450"/>
      <c r="ZU39" s="450"/>
      <c r="ZV39" s="450"/>
      <c r="ZW39" s="450"/>
      <c r="ZX39" s="450"/>
      <c r="ZY39" s="450"/>
      <c r="ZZ39" s="450"/>
      <c r="AAA39" s="450"/>
      <c r="AAB39" s="450"/>
      <c r="AAC39" s="450"/>
      <c r="AAD39" s="450"/>
      <c r="AAE39" s="450"/>
      <c r="AAF39" s="450"/>
      <c r="AAG39" s="450"/>
      <c r="AAH39" s="450"/>
      <c r="AAI39" s="450"/>
      <c r="AAJ39" s="450"/>
      <c r="AAK39" s="450"/>
      <c r="AAL39" s="450"/>
      <c r="AAM39" s="450"/>
      <c r="AAN39" s="450"/>
      <c r="AAO39" s="450"/>
      <c r="AAP39" s="450"/>
      <c r="AAQ39" s="450"/>
      <c r="AAR39" s="450"/>
      <c r="AAS39" s="450"/>
      <c r="AAT39" s="450"/>
      <c r="AAU39" s="450"/>
      <c r="AAV39" s="450"/>
      <c r="AAW39" s="450"/>
      <c r="AAX39" s="450"/>
      <c r="AAY39" s="450"/>
      <c r="AAZ39" s="450"/>
      <c r="ABA39" s="450"/>
      <c r="ABB39" s="450"/>
      <c r="ABC39" s="450"/>
      <c r="ABD39" s="450"/>
      <c r="ABE39" s="450"/>
      <c r="ABF39" s="450"/>
      <c r="ABG39" s="450"/>
      <c r="ABH39" s="450"/>
      <c r="ABI39" s="450"/>
      <c r="ABJ39" s="450"/>
      <c r="ABK39" s="450"/>
      <c r="ABL39" s="450"/>
      <c r="ABM39" s="450"/>
      <c r="ABN39" s="450"/>
      <c r="ABO39" s="450"/>
      <c r="ABP39" s="450"/>
      <c r="ABQ39" s="450"/>
      <c r="ABR39" s="450"/>
      <c r="ABS39" s="450"/>
      <c r="ABT39" s="450"/>
      <c r="ABU39" s="450"/>
      <c r="ABV39" s="450"/>
      <c r="ABW39" s="450"/>
      <c r="ABX39" s="450"/>
      <c r="ABY39" s="450"/>
      <c r="ABZ39" s="450"/>
      <c r="ACA39" s="450"/>
      <c r="ACB39" s="450"/>
      <c r="ACC39" s="450"/>
      <c r="ACD39" s="450"/>
      <c r="ACE39" s="450"/>
      <c r="ACF39" s="450"/>
      <c r="ACG39" s="450"/>
      <c r="ACH39" s="450"/>
      <c r="ACI39" s="450"/>
      <c r="ACJ39" s="450"/>
      <c r="ACK39" s="450"/>
      <c r="ACL39" s="450"/>
      <c r="ACM39" s="450"/>
      <c r="ACN39" s="450"/>
      <c r="ACO39" s="450"/>
      <c r="ACP39" s="450"/>
      <c r="ACQ39" s="450"/>
      <c r="ACR39" s="450"/>
      <c r="ACS39" s="450"/>
      <c r="ACT39" s="450"/>
      <c r="ACU39" s="450"/>
      <c r="ACV39" s="450"/>
      <c r="ACW39" s="450"/>
      <c r="ACX39" s="450"/>
      <c r="ACY39" s="450"/>
      <c r="ACZ39" s="450"/>
      <c r="ADA39" s="450"/>
      <c r="ADB39" s="450"/>
      <c r="ADC39" s="450"/>
      <c r="ADD39" s="450"/>
      <c r="ADE39" s="450"/>
      <c r="ADF39" s="450"/>
      <c r="ADG39" s="450"/>
      <c r="ADH39" s="450"/>
      <c r="ADI39" s="450"/>
      <c r="ADJ39" s="450"/>
      <c r="ADK39" s="450"/>
      <c r="ADL39" s="450"/>
      <c r="ADM39" s="450"/>
      <c r="ADN39" s="450"/>
      <c r="ADO39" s="450"/>
      <c r="ADP39" s="450"/>
      <c r="ADQ39" s="450"/>
      <c r="ADR39" s="450"/>
      <c r="ADS39" s="450"/>
      <c r="ADT39" s="450"/>
      <c r="ADU39" s="450"/>
      <c r="ADV39" s="450"/>
      <c r="ADW39" s="450"/>
      <c r="ADX39" s="450"/>
      <c r="ADY39" s="450"/>
      <c r="ADZ39" s="450"/>
      <c r="AEA39" s="450"/>
      <c r="AEB39" s="450"/>
      <c r="AEC39" s="450"/>
      <c r="AED39" s="450"/>
      <c r="AEE39" s="450"/>
      <c r="AEF39" s="450"/>
      <c r="AEG39" s="450"/>
      <c r="AEH39" s="450"/>
      <c r="AEI39" s="450"/>
      <c r="AEJ39" s="450"/>
      <c r="AEK39" s="450"/>
      <c r="AEL39" s="450"/>
      <c r="AEM39" s="450"/>
      <c r="AEN39" s="450"/>
      <c r="AEO39" s="450"/>
      <c r="AEP39" s="450"/>
      <c r="AEQ39" s="450"/>
      <c r="AER39" s="450"/>
      <c r="AES39" s="450"/>
      <c r="AET39" s="450"/>
      <c r="AEU39" s="450"/>
      <c r="AEV39" s="450"/>
      <c r="AEW39" s="450"/>
      <c r="AEX39" s="450"/>
      <c r="AEY39" s="450"/>
      <c r="AEZ39" s="450"/>
      <c r="AFA39" s="450"/>
      <c r="AFB39" s="450"/>
      <c r="AFC39" s="450"/>
      <c r="AFD39" s="450"/>
      <c r="AFE39" s="450"/>
      <c r="AFF39" s="450"/>
      <c r="AFG39" s="450"/>
      <c r="AFH39" s="450"/>
      <c r="AFI39" s="450"/>
      <c r="AFJ39" s="450"/>
      <c r="AFK39" s="450"/>
      <c r="AFL39" s="450"/>
      <c r="AFM39" s="450"/>
      <c r="AFN39" s="450"/>
      <c r="AFO39" s="450"/>
      <c r="AFP39" s="450"/>
      <c r="AFQ39" s="450"/>
      <c r="AFR39" s="450"/>
      <c r="AFS39" s="450"/>
      <c r="AFT39" s="450"/>
      <c r="AFU39" s="450"/>
      <c r="AFV39" s="450"/>
      <c r="AFW39" s="450"/>
      <c r="AFX39" s="450"/>
      <c r="AFY39" s="450"/>
      <c r="AFZ39" s="450"/>
      <c r="AGA39" s="450"/>
      <c r="AGB39" s="450"/>
      <c r="AGC39" s="450"/>
      <c r="AGD39" s="450"/>
      <c r="AGE39" s="450"/>
      <c r="AGF39" s="450"/>
      <c r="AGG39" s="450"/>
      <c r="AGH39" s="450"/>
      <c r="AGI39" s="450"/>
      <c r="AGJ39" s="450"/>
      <c r="AGK39" s="450"/>
      <c r="AGL39" s="450"/>
      <c r="AGM39" s="450"/>
      <c r="AGN39" s="450"/>
      <c r="AGO39" s="450"/>
      <c r="AGP39" s="450"/>
      <c r="AGQ39" s="450"/>
      <c r="AGR39" s="450"/>
      <c r="AGS39" s="450"/>
      <c r="AGT39" s="450"/>
      <c r="AGU39" s="450"/>
      <c r="AGV39" s="450"/>
      <c r="AGW39" s="450"/>
      <c r="AGX39" s="450"/>
      <c r="AGY39" s="450"/>
      <c r="AGZ39" s="450"/>
      <c r="AHA39" s="450"/>
      <c r="AHB39" s="450"/>
      <c r="AHC39" s="450"/>
      <c r="AHD39" s="450"/>
      <c r="AHE39" s="450"/>
      <c r="AHF39" s="450"/>
      <c r="AHG39" s="450"/>
      <c r="AHH39" s="450"/>
      <c r="AHI39" s="450"/>
      <c r="AHJ39" s="450"/>
      <c r="AHK39" s="450"/>
      <c r="AHL39" s="450"/>
      <c r="AHM39" s="450"/>
      <c r="AHN39" s="450"/>
      <c r="AHO39" s="450"/>
      <c r="AHP39" s="450"/>
      <c r="AHQ39" s="450"/>
      <c r="AHR39" s="450"/>
      <c r="AHS39" s="450"/>
      <c r="AHT39" s="450"/>
      <c r="AHU39" s="450"/>
      <c r="AHV39" s="450"/>
      <c r="AHW39" s="450"/>
      <c r="AHX39" s="450"/>
      <c r="AHY39" s="450"/>
      <c r="AHZ39" s="450"/>
      <c r="AIA39" s="450"/>
      <c r="AIB39" s="450"/>
      <c r="AIC39" s="450"/>
      <c r="AID39" s="450"/>
      <c r="AIE39" s="450"/>
      <c r="AIF39" s="450"/>
      <c r="AIG39" s="450"/>
      <c r="AIH39" s="450"/>
      <c r="AII39" s="450"/>
      <c r="AIJ39" s="450"/>
      <c r="AIK39" s="450"/>
      <c r="AIL39" s="450"/>
      <c r="AIM39" s="450"/>
      <c r="AIN39" s="450"/>
      <c r="AIO39" s="450"/>
      <c r="AIP39" s="450"/>
      <c r="AIQ39" s="450"/>
      <c r="AIR39" s="450"/>
      <c r="AIS39" s="450"/>
      <c r="AIT39" s="450"/>
      <c r="AIU39" s="450"/>
      <c r="AIV39" s="450"/>
      <c r="AIW39" s="450"/>
      <c r="AIX39" s="450"/>
      <c r="AIY39" s="450"/>
      <c r="AIZ39" s="450"/>
      <c r="AJA39" s="450"/>
      <c r="AJB39" s="450"/>
      <c r="AJC39" s="450"/>
      <c r="AJD39" s="450"/>
      <c r="AJE39" s="450"/>
      <c r="AJF39" s="450"/>
      <c r="AJG39" s="450"/>
      <c r="AJH39" s="450"/>
      <c r="AJI39" s="450"/>
      <c r="AJJ39" s="450"/>
      <c r="AJK39" s="450"/>
      <c r="AJL39" s="450"/>
      <c r="AJM39" s="450"/>
      <c r="AJN39" s="450"/>
      <c r="AJO39" s="450"/>
      <c r="AJP39" s="450"/>
      <c r="AJQ39" s="450"/>
      <c r="AJR39" s="450"/>
      <c r="AJS39" s="450"/>
      <c r="AJT39" s="450"/>
      <c r="AJU39" s="450"/>
      <c r="AJV39" s="450"/>
      <c r="AJW39" s="450"/>
      <c r="AJX39" s="450"/>
      <c r="AJY39" s="450"/>
      <c r="AJZ39" s="450"/>
      <c r="AKA39" s="450"/>
      <c r="AKB39" s="450"/>
      <c r="AKC39" s="450"/>
      <c r="AKD39" s="450"/>
      <c r="AKE39" s="450"/>
      <c r="AKF39" s="450"/>
      <c r="AKG39" s="450"/>
      <c r="AKH39" s="450"/>
      <c r="AKI39" s="450"/>
      <c r="AKJ39" s="450"/>
      <c r="AKK39" s="450"/>
      <c r="AKL39" s="450"/>
      <c r="AKM39" s="450"/>
      <c r="AKN39" s="450"/>
      <c r="AKO39" s="450"/>
      <c r="AKP39" s="450"/>
      <c r="AKQ39" s="450"/>
      <c r="AKR39" s="450"/>
      <c r="AKS39" s="450"/>
      <c r="AKT39" s="450"/>
      <c r="AKU39" s="450"/>
      <c r="AKV39" s="450"/>
      <c r="AKW39" s="450"/>
      <c r="AKX39" s="450"/>
      <c r="AKY39" s="450"/>
      <c r="AKZ39" s="450"/>
      <c r="ALA39" s="450"/>
      <c r="ALB39" s="450"/>
      <c r="ALC39" s="450"/>
      <c r="ALD39" s="450"/>
      <c r="ALE39" s="450"/>
      <c r="ALF39" s="450"/>
      <c r="ALG39" s="450"/>
      <c r="ALH39" s="450"/>
      <c r="ALI39" s="450"/>
      <c r="ALJ39" s="450"/>
      <c r="ALK39" s="450"/>
      <c r="ALL39" s="450"/>
      <c r="ALM39" s="450"/>
      <c r="ALN39" s="450"/>
      <c r="ALO39" s="450"/>
      <c r="ALP39" s="450"/>
      <c r="ALQ39" s="450"/>
      <c r="ALR39" s="450"/>
      <c r="ALS39" s="450"/>
      <c r="ALT39" s="450"/>
      <c r="ALU39" s="450"/>
      <c r="ALV39" s="450"/>
      <c r="ALW39" s="450"/>
      <c r="ALX39" s="450"/>
      <c r="ALY39" s="450"/>
      <c r="ALZ39" s="450"/>
      <c r="AMA39" s="450"/>
      <c r="AMB39" s="450"/>
      <c r="AMC39" s="450"/>
      <c r="AMD39" s="450"/>
      <c r="AME39" s="450"/>
      <c r="AMF39" s="450"/>
      <c r="AMG39" s="450"/>
      <c r="AMH39" s="450"/>
      <c r="AMI39" s="450"/>
      <c r="AMJ39" s="450"/>
      <c r="AMK39" s="450"/>
      <c r="AML39" s="450"/>
      <c r="AMM39" s="450"/>
      <c r="AMN39" s="450"/>
      <c r="AMO39" s="450"/>
      <c r="AMP39" s="450"/>
      <c r="AMQ39" s="450"/>
      <c r="AMR39" s="450"/>
      <c r="AMS39" s="450"/>
      <c r="AMT39" s="450"/>
      <c r="AMU39" s="450"/>
      <c r="AMV39" s="450"/>
      <c r="AMW39" s="450"/>
      <c r="AMX39" s="450"/>
      <c r="AMY39" s="450"/>
      <c r="AMZ39" s="450"/>
      <c r="ANA39" s="450"/>
      <c r="ANB39" s="450"/>
      <c r="ANC39" s="450"/>
      <c r="AND39" s="450"/>
      <c r="ANE39" s="450"/>
      <c r="ANF39" s="450"/>
      <c r="ANG39" s="450"/>
      <c r="ANH39" s="450"/>
      <c r="ANI39" s="450"/>
      <c r="ANJ39" s="450"/>
      <c r="ANK39" s="450"/>
      <c r="ANL39" s="450"/>
      <c r="ANM39" s="450"/>
      <c r="ANN39" s="450"/>
      <c r="ANO39" s="450"/>
      <c r="ANP39" s="450"/>
      <c r="ANQ39" s="450"/>
      <c r="ANR39" s="450"/>
      <c r="ANS39" s="450"/>
      <c r="ANT39" s="450"/>
      <c r="ANU39" s="450"/>
      <c r="ANV39" s="450"/>
      <c r="ANW39" s="450"/>
      <c r="ANX39" s="450"/>
      <c r="ANY39" s="450"/>
      <c r="ANZ39" s="450"/>
      <c r="AOA39" s="450"/>
      <c r="AOB39" s="450"/>
      <c r="AOC39" s="450"/>
      <c r="AOD39" s="450"/>
      <c r="AOE39" s="450"/>
      <c r="AOF39" s="450"/>
      <c r="AOG39" s="450"/>
      <c r="AOH39" s="450"/>
      <c r="AOI39" s="450"/>
      <c r="AOJ39" s="450"/>
      <c r="AOK39" s="450"/>
      <c r="AOL39" s="450"/>
      <c r="AOM39" s="450"/>
      <c r="AON39" s="450"/>
      <c r="AOO39" s="450"/>
      <c r="AOP39" s="450"/>
      <c r="AOQ39" s="450"/>
      <c r="AOR39" s="450"/>
      <c r="AOS39" s="450"/>
      <c r="AOT39" s="450"/>
      <c r="AOU39" s="450"/>
      <c r="AOV39" s="450"/>
      <c r="AOW39" s="450"/>
      <c r="AOX39" s="450"/>
      <c r="AOY39" s="450"/>
      <c r="AOZ39" s="450"/>
      <c r="APA39" s="450"/>
      <c r="APB39" s="450"/>
      <c r="APC39" s="450"/>
      <c r="APD39" s="450"/>
      <c r="APE39" s="450"/>
      <c r="APF39" s="450"/>
      <c r="APG39" s="450"/>
      <c r="APH39" s="450"/>
      <c r="API39" s="450"/>
      <c r="APJ39" s="450"/>
      <c r="APK39" s="450"/>
      <c r="APL39" s="450"/>
      <c r="APM39" s="450"/>
      <c r="APN39" s="450"/>
      <c r="APO39" s="450"/>
      <c r="APP39" s="450"/>
      <c r="APQ39" s="450"/>
      <c r="APR39" s="450"/>
      <c r="APS39" s="450"/>
      <c r="APT39" s="450"/>
      <c r="APU39" s="450"/>
      <c r="APV39" s="450"/>
      <c r="APW39" s="450"/>
      <c r="APX39" s="450"/>
      <c r="APY39" s="450"/>
      <c r="APZ39" s="450"/>
      <c r="AQA39" s="450"/>
      <c r="AQB39" s="450"/>
      <c r="AQC39" s="450"/>
      <c r="AQD39" s="450"/>
      <c r="AQE39" s="450"/>
      <c r="AQF39" s="450"/>
      <c r="AQG39" s="450"/>
      <c r="AQH39" s="450"/>
      <c r="AQI39" s="450"/>
      <c r="AQJ39" s="450"/>
      <c r="AQK39" s="450"/>
      <c r="AQL39" s="450"/>
      <c r="AQM39" s="450"/>
      <c r="AQN39" s="450"/>
      <c r="AQO39" s="450"/>
      <c r="AQP39" s="450"/>
      <c r="AQQ39" s="450"/>
      <c r="AQR39" s="450"/>
      <c r="AQS39" s="450"/>
      <c r="AQT39" s="450"/>
      <c r="AQU39" s="450"/>
      <c r="AQV39" s="450"/>
      <c r="AQW39" s="450"/>
      <c r="AQX39" s="450"/>
      <c r="AQY39" s="450"/>
      <c r="AQZ39" s="450"/>
      <c r="ARA39" s="450"/>
      <c r="ARB39" s="450"/>
      <c r="ARC39" s="450"/>
      <c r="ARD39" s="450"/>
      <c r="ARE39" s="450"/>
      <c r="ARF39" s="450"/>
      <c r="ARG39" s="450"/>
      <c r="ARH39" s="450"/>
      <c r="ARI39" s="450"/>
      <c r="ARJ39" s="450"/>
      <c r="ARK39" s="450"/>
      <c r="ARL39" s="450"/>
      <c r="ARM39" s="450"/>
      <c r="ARN39" s="450"/>
      <c r="ARO39" s="450"/>
      <c r="ARP39" s="450"/>
      <c r="ARQ39" s="450"/>
      <c r="ARR39" s="450"/>
      <c r="ARS39" s="450"/>
      <c r="ART39" s="450"/>
      <c r="ARU39" s="450"/>
      <c r="ARV39" s="450"/>
      <c r="ARW39" s="450"/>
      <c r="ARX39" s="450"/>
      <c r="ARY39" s="450"/>
      <c r="ARZ39" s="450"/>
      <c r="ASA39" s="450"/>
      <c r="ASB39" s="450"/>
      <c r="ASC39" s="450"/>
      <c r="ASD39" s="450"/>
      <c r="ASE39" s="450"/>
      <c r="ASF39" s="450"/>
      <c r="ASG39" s="450"/>
      <c r="ASH39" s="450"/>
      <c r="ASI39" s="450"/>
      <c r="ASJ39" s="450"/>
      <c r="ASK39" s="450"/>
      <c r="ASL39" s="450"/>
      <c r="ASM39" s="450"/>
      <c r="ASN39" s="450"/>
      <c r="ASO39" s="450"/>
      <c r="ASP39" s="450"/>
      <c r="ASQ39" s="450"/>
      <c r="ASR39" s="450"/>
      <c r="ASS39" s="450"/>
      <c r="AST39" s="450"/>
      <c r="ASU39" s="450"/>
      <c r="ASV39" s="450"/>
      <c r="ASW39" s="450"/>
      <c r="ASX39" s="450"/>
      <c r="ASY39" s="450"/>
      <c r="ASZ39" s="450"/>
      <c r="ATA39" s="450"/>
      <c r="ATB39" s="450"/>
      <c r="ATC39" s="450"/>
      <c r="ATD39" s="450"/>
      <c r="ATE39" s="450"/>
      <c r="ATF39" s="450"/>
      <c r="ATG39" s="450"/>
      <c r="ATH39" s="450"/>
      <c r="ATI39" s="450"/>
      <c r="ATJ39" s="450"/>
      <c r="ATK39" s="450"/>
      <c r="ATL39" s="450"/>
      <c r="ATM39" s="450"/>
      <c r="ATN39" s="450"/>
      <c r="ATO39" s="450"/>
      <c r="ATP39" s="450"/>
      <c r="ATQ39" s="450"/>
      <c r="ATR39" s="450"/>
      <c r="ATS39" s="450"/>
      <c r="ATT39" s="450"/>
      <c r="ATU39" s="450"/>
      <c r="ATV39" s="450"/>
      <c r="ATW39" s="450"/>
      <c r="ATX39" s="450"/>
      <c r="ATY39" s="450"/>
      <c r="ATZ39" s="450"/>
      <c r="AUA39" s="450"/>
      <c r="AUB39" s="450"/>
      <c r="AUC39" s="450"/>
      <c r="AUD39" s="450"/>
      <c r="AUE39" s="450"/>
      <c r="AUF39" s="450"/>
      <c r="AUG39" s="450"/>
      <c r="AUH39" s="450"/>
      <c r="AUI39" s="450"/>
      <c r="AUJ39" s="450"/>
      <c r="AUK39" s="450"/>
      <c r="AUL39" s="450"/>
      <c r="AUM39" s="450"/>
      <c r="AUN39" s="450"/>
      <c r="AUO39" s="450"/>
      <c r="AUP39" s="450"/>
      <c r="AUQ39" s="450"/>
      <c r="AUR39" s="450"/>
      <c r="AUS39" s="450"/>
      <c r="AUT39" s="450"/>
      <c r="AUU39" s="450"/>
      <c r="AUV39" s="450"/>
      <c r="AUW39" s="450"/>
      <c r="AUX39" s="450"/>
      <c r="AUY39" s="450"/>
      <c r="AUZ39" s="450"/>
      <c r="AVA39" s="450"/>
      <c r="AVB39" s="450"/>
      <c r="AVC39" s="450"/>
      <c r="AVD39" s="450"/>
      <c r="AVE39" s="450"/>
      <c r="AVF39" s="450"/>
      <c r="AVG39" s="450"/>
      <c r="AVH39" s="450"/>
      <c r="AVI39" s="450"/>
      <c r="AVJ39" s="450"/>
      <c r="AVK39" s="450"/>
      <c r="AVL39" s="450"/>
      <c r="AVM39" s="450"/>
      <c r="AVN39" s="450"/>
      <c r="AVO39" s="450"/>
      <c r="AVP39" s="450"/>
      <c r="AVQ39" s="450"/>
      <c r="AVR39" s="450"/>
      <c r="AVS39" s="450"/>
      <c r="AVT39" s="450"/>
      <c r="AVU39" s="450"/>
      <c r="AVV39" s="450"/>
      <c r="AVW39" s="450"/>
      <c r="AVX39" s="450"/>
      <c r="AVY39" s="450"/>
      <c r="AVZ39" s="450"/>
      <c r="AWA39" s="450"/>
      <c r="AWB39" s="450"/>
      <c r="AWC39" s="450"/>
      <c r="AWD39" s="450"/>
      <c r="AWE39" s="450"/>
      <c r="AWF39" s="450"/>
      <c r="AWG39" s="450"/>
      <c r="AWH39" s="450"/>
      <c r="AWI39" s="450"/>
      <c r="AWJ39" s="450"/>
      <c r="AWK39" s="450"/>
      <c r="AWL39" s="450"/>
      <c r="AWM39" s="450"/>
      <c r="AWN39" s="450"/>
      <c r="AWO39" s="450"/>
      <c r="AWP39" s="450"/>
      <c r="AWQ39" s="450"/>
      <c r="AWR39" s="450"/>
      <c r="AWS39" s="450"/>
      <c r="AWT39" s="450"/>
      <c r="AWU39" s="450"/>
      <c r="AWV39" s="450"/>
      <c r="AWW39" s="450"/>
      <c r="AWX39" s="450"/>
      <c r="AWY39" s="450"/>
      <c r="AWZ39" s="450"/>
      <c r="AXA39" s="450"/>
      <c r="AXB39" s="450"/>
      <c r="AXC39" s="450"/>
      <c r="AXD39" s="450"/>
      <c r="AXE39" s="450"/>
      <c r="AXF39" s="450"/>
      <c r="AXG39" s="450"/>
      <c r="AXH39" s="450"/>
      <c r="AXI39" s="450"/>
      <c r="AXJ39" s="450"/>
      <c r="AXK39" s="450"/>
      <c r="AXL39" s="450"/>
      <c r="AXM39" s="450"/>
      <c r="AXN39" s="450"/>
      <c r="AXO39" s="450"/>
      <c r="AXP39" s="450"/>
      <c r="AXQ39" s="450"/>
      <c r="AXR39" s="450"/>
      <c r="AXS39" s="450"/>
      <c r="AXT39" s="450"/>
      <c r="AXU39" s="450"/>
      <c r="AXV39" s="450"/>
      <c r="AXW39" s="450"/>
      <c r="AXX39" s="450"/>
      <c r="AXY39" s="450"/>
      <c r="AXZ39" s="450"/>
      <c r="AYA39" s="450"/>
      <c r="AYB39" s="450"/>
      <c r="AYC39" s="450"/>
      <c r="AYD39" s="450"/>
      <c r="AYE39" s="450"/>
      <c r="AYF39" s="450"/>
      <c r="AYG39" s="450"/>
      <c r="AYH39" s="450"/>
      <c r="AYI39" s="450"/>
      <c r="AYJ39" s="450"/>
      <c r="AYK39" s="450"/>
      <c r="AYL39" s="450"/>
      <c r="AYM39" s="450"/>
      <c r="AYN39" s="450"/>
      <c r="AYO39" s="450"/>
      <c r="AYP39" s="450"/>
      <c r="AYQ39" s="450"/>
      <c r="AYR39" s="450"/>
      <c r="AYS39" s="450"/>
      <c r="AYT39" s="450"/>
      <c r="AYU39" s="450"/>
      <c r="AYV39" s="450"/>
      <c r="AYW39" s="450"/>
      <c r="AYX39" s="450"/>
      <c r="AYY39" s="450"/>
      <c r="AYZ39" s="450"/>
      <c r="AZA39" s="450"/>
      <c r="AZB39" s="450"/>
      <c r="AZC39" s="450"/>
      <c r="AZD39" s="450"/>
      <c r="AZE39" s="450"/>
      <c r="AZF39" s="450"/>
      <c r="AZG39" s="450"/>
      <c r="AZH39" s="450"/>
      <c r="AZI39" s="450"/>
      <c r="AZJ39" s="450"/>
      <c r="AZK39" s="450"/>
      <c r="AZL39" s="450"/>
      <c r="AZM39" s="450"/>
      <c r="AZN39" s="450"/>
      <c r="AZO39" s="450"/>
      <c r="AZP39" s="450"/>
      <c r="AZQ39" s="450"/>
      <c r="AZR39" s="450"/>
      <c r="AZS39" s="450"/>
      <c r="AZT39" s="450"/>
      <c r="AZU39" s="450"/>
      <c r="AZV39" s="450"/>
      <c r="AZW39" s="450"/>
      <c r="AZX39" s="450"/>
      <c r="AZY39" s="450"/>
      <c r="AZZ39" s="450"/>
      <c r="BAA39" s="450"/>
      <c r="BAB39" s="450"/>
      <c r="BAC39" s="450"/>
      <c r="BAD39" s="450"/>
      <c r="BAE39" s="450"/>
      <c r="BAF39" s="450"/>
      <c r="BAG39" s="450"/>
      <c r="BAH39" s="450"/>
      <c r="BAI39" s="450"/>
      <c r="BAJ39" s="450"/>
      <c r="BAK39" s="450"/>
      <c r="BAL39" s="450"/>
      <c r="BAM39" s="450"/>
      <c r="BAN39" s="450"/>
      <c r="BAO39" s="450"/>
      <c r="BAP39" s="450"/>
      <c r="BAQ39" s="450"/>
      <c r="BAR39" s="450"/>
      <c r="BAS39" s="450"/>
      <c r="BAT39" s="450"/>
      <c r="BAU39" s="450"/>
      <c r="BAV39" s="450"/>
      <c r="BAW39" s="450"/>
      <c r="BAX39" s="450"/>
      <c r="BAY39" s="450"/>
      <c r="BAZ39" s="450"/>
      <c r="BBA39" s="450"/>
      <c r="BBB39" s="450"/>
      <c r="BBC39" s="450"/>
      <c r="BBD39" s="450"/>
      <c r="BBE39" s="450"/>
      <c r="BBF39" s="450"/>
      <c r="BBG39" s="450"/>
      <c r="BBH39" s="450"/>
      <c r="BBI39" s="450"/>
      <c r="BBJ39" s="450"/>
      <c r="BBK39" s="450"/>
      <c r="BBL39" s="450"/>
      <c r="BBM39" s="450"/>
      <c r="BBN39" s="450"/>
      <c r="BBO39" s="450"/>
      <c r="BBP39" s="450"/>
      <c r="BBQ39" s="450"/>
      <c r="BBR39" s="450"/>
      <c r="BBS39" s="450"/>
      <c r="BBT39" s="450"/>
      <c r="BBU39" s="450"/>
      <c r="BBV39" s="450"/>
      <c r="BBW39" s="450"/>
      <c r="BBX39" s="450"/>
      <c r="BBY39" s="450"/>
      <c r="BBZ39" s="450"/>
      <c r="BCA39" s="450"/>
      <c r="BCB39" s="450"/>
      <c r="BCC39" s="450"/>
      <c r="BCD39" s="450"/>
      <c r="BCE39" s="450"/>
      <c r="BCF39" s="450"/>
      <c r="BCG39" s="450"/>
      <c r="BCH39" s="450"/>
      <c r="BCI39" s="450"/>
      <c r="BCJ39" s="450"/>
      <c r="BCK39" s="450"/>
      <c r="BCL39" s="450"/>
      <c r="BCM39" s="450"/>
      <c r="BCN39" s="450"/>
      <c r="BCO39" s="450"/>
      <c r="BCP39" s="450"/>
      <c r="BCQ39" s="450"/>
      <c r="BCR39" s="450"/>
      <c r="BCS39" s="450"/>
      <c r="BCT39" s="450"/>
      <c r="BCU39" s="450"/>
      <c r="BCV39" s="450"/>
      <c r="BCW39" s="450"/>
      <c r="BCX39" s="450"/>
      <c r="BCY39" s="450"/>
      <c r="BCZ39" s="450"/>
      <c r="BDA39" s="450"/>
      <c r="BDB39" s="450"/>
      <c r="BDC39" s="450"/>
      <c r="BDD39" s="450"/>
      <c r="BDE39" s="450"/>
      <c r="BDF39" s="450"/>
      <c r="BDG39" s="450"/>
      <c r="BDH39" s="450"/>
      <c r="BDI39" s="450"/>
      <c r="BDJ39" s="450"/>
      <c r="BDK39" s="450"/>
      <c r="BDL39" s="450"/>
      <c r="BDM39" s="450"/>
      <c r="BDN39" s="450"/>
      <c r="BDO39" s="450"/>
      <c r="BDP39" s="450"/>
      <c r="BDQ39" s="450"/>
      <c r="BDR39" s="450"/>
      <c r="BDS39" s="450"/>
      <c r="BDT39" s="450"/>
      <c r="BDU39" s="450"/>
      <c r="BDV39" s="450"/>
      <c r="BDW39" s="450"/>
      <c r="BDX39" s="450"/>
      <c r="BDY39" s="450"/>
      <c r="BDZ39" s="450"/>
      <c r="BEA39" s="450"/>
      <c r="BEB39" s="450"/>
      <c r="BEC39" s="450"/>
      <c r="BED39" s="450"/>
      <c r="BEE39" s="450"/>
      <c r="BEF39" s="450"/>
      <c r="BEG39" s="450"/>
      <c r="BEH39" s="450"/>
      <c r="BEI39" s="450"/>
      <c r="BEJ39" s="450"/>
      <c r="BEK39" s="450"/>
      <c r="BEL39" s="450"/>
      <c r="BEM39" s="450"/>
      <c r="BEN39" s="450"/>
      <c r="BEO39" s="450"/>
      <c r="BEP39" s="450"/>
      <c r="BEQ39" s="450"/>
      <c r="BER39" s="450"/>
      <c r="BES39" s="450"/>
      <c r="BET39" s="450"/>
      <c r="BEU39" s="450"/>
      <c r="BEV39" s="450"/>
      <c r="BEW39" s="450"/>
      <c r="BEX39" s="450"/>
      <c r="BEY39" s="450"/>
      <c r="BEZ39" s="450"/>
      <c r="BFA39" s="450"/>
      <c r="BFB39" s="450"/>
      <c r="BFC39" s="450"/>
      <c r="BFD39" s="450"/>
      <c r="BFE39" s="450"/>
      <c r="BFF39" s="450"/>
      <c r="BFG39" s="450"/>
      <c r="BFH39" s="450"/>
      <c r="BFI39" s="450"/>
      <c r="BFJ39" s="450"/>
      <c r="BFK39" s="450"/>
      <c r="BFL39" s="450"/>
      <c r="BFM39" s="450"/>
      <c r="BFN39" s="450"/>
      <c r="BFO39" s="450"/>
      <c r="BFP39" s="450"/>
      <c r="BFQ39" s="450"/>
      <c r="BFR39" s="450"/>
      <c r="BFS39" s="450"/>
      <c r="BFT39" s="450"/>
      <c r="BFU39" s="450"/>
      <c r="BFV39" s="450"/>
      <c r="BFW39" s="450"/>
      <c r="BFX39" s="450"/>
      <c r="BFY39" s="450"/>
      <c r="BFZ39" s="450"/>
      <c r="BGA39" s="450"/>
      <c r="BGB39" s="450"/>
      <c r="BGC39" s="450"/>
      <c r="BGD39" s="450"/>
      <c r="BGE39" s="450"/>
      <c r="BGF39" s="450"/>
      <c r="BGG39" s="450"/>
      <c r="BGH39" s="450"/>
      <c r="BGI39" s="450"/>
      <c r="BGJ39" s="450"/>
      <c r="BGK39" s="450"/>
      <c r="BGL39" s="450"/>
      <c r="BGM39" s="450"/>
      <c r="BGN39" s="450"/>
      <c r="BGO39" s="450"/>
      <c r="BGP39" s="450"/>
      <c r="BGQ39" s="450"/>
      <c r="BGR39" s="450"/>
      <c r="BGS39" s="450"/>
      <c r="BGT39" s="450"/>
      <c r="BGU39" s="450"/>
      <c r="BGV39" s="450"/>
      <c r="BGW39" s="450"/>
      <c r="BGX39" s="450"/>
      <c r="BGY39" s="450"/>
      <c r="BGZ39" s="450"/>
      <c r="BHA39" s="450"/>
      <c r="BHB39" s="450"/>
      <c r="BHC39" s="450"/>
      <c r="BHD39" s="450"/>
      <c r="BHE39" s="450"/>
      <c r="BHF39" s="450"/>
      <c r="BHG39" s="450"/>
      <c r="BHH39" s="450"/>
      <c r="BHI39" s="450"/>
      <c r="BHJ39" s="450"/>
      <c r="BHK39" s="450"/>
      <c r="BHL39" s="450"/>
      <c r="BHM39" s="450"/>
      <c r="BHN39" s="450"/>
      <c r="BHO39" s="450"/>
      <c r="BHP39" s="450"/>
      <c r="BHQ39" s="450"/>
      <c r="BHR39" s="450"/>
      <c r="BHS39" s="450"/>
      <c r="BHT39" s="450"/>
      <c r="BHU39" s="450"/>
      <c r="BHV39" s="450"/>
      <c r="BHW39" s="450"/>
      <c r="BHX39" s="450"/>
      <c r="BHY39" s="450"/>
      <c r="BHZ39" s="450"/>
      <c r="BIA39" s="450"/>
      <c r="BIB39" s="450"/>
      <c r="BIC39" s="450"/>
      <c r="BID39" s="450"/>
      <c r="BIE39" s="450"/>
      <c r="BIF39" s="450"/>
      <c r="BIG39" s="450"/>
      <c r="BIH39" s="450"/>
      <c r="BII39" s="450"/>
      <c r="BIJ39" s="450"/>
      <c r="BIK39" s="450"/>
      <c r="BIL39" s="450"/>
      <c r="BIM39" s="450"/>
      <c r="BIN39" s="450"/>
      <c r="BIO39" s="450"/>
      <c r="BIP39" s="450"/>
      <c r="BIQ39" s="450"/>
      <c r="BIR39" s="450"/>
      <c r="BIS39" s="450"/>
      <c r="BIT39" s="450"/>
      <c r="BIU39" s="450"/>
      <c r="BIV39" s="450"/>
      <c r="BIW39" s="450"/>
      <c r="BIX39" s="450"/>
      <c r="BIY39" s="450"/>
      <c r="BIZ39" s="450"/>
      <c r="BJA39" s="450"/>
      <c r="BJB39" s="450"/>
      <c r="BJC39" s="450"/>
      <c r="BJD39" s="450"/>
      <c r="BJE39" s="450"/>
      <c r="BJF39" s="450"/>
      <c r="BJG39" s="450"/>
      <c r="BJH39" s="450"/>
      <c r="BJI39" s="450"/>
      <c r="BJJ39" s="450"/>
      <c r="BJK39" s="450"/>
      <c r="BJL39" s="450"/>
      <c r="BJM39" s="450"/>
      <c r="BJN39" s="450"/>
      <c r="BJO39" s="450"/>
      <c r="BJP39" s="450"/>
      <c r="BJQ39" s="450"/>
      <c r="BJR39" s="450"/>
      <c r="BJS39" s="450"/>
      <c r="BJT39" s="450"/>
      <c r="BJU39" s="450"/>
      <c r="BJV39" s="450"/>
      <c r="BJW39" s="450"/>
      <c r="BJX39" s="450"/>
      <c r="BJY39" s="450"/>
      <c r="BJZ39" s="450"/>
      <c r="BKA39" s="450"/>
      <c r="BKB39" s="450"/>
      <c r="BKC39" s="450"/>
      <c r="BKD39" s="450"/>
      <c r="BKE39" s="450"/>
      <c r="BKF39" s="450"/>
      <c r="BKG39" s="450"/>
      <c r="BKH39" s="450"/>
      <c r="BKI39" s="450"/>
      <c r="BKJ39" s="450"/>
      <c r="BKK39" s="450"/>
      <c r="BKL39" s="450"/>
      <c r="BKM39" s="450"/>
      <c r="BKN39" s="450"/>
      <c r="BKO39" s="450"/>
      <c r="BKP39" s="450"/>
      <c r="BKQ39" s="450"/>
      <c r="BKR39" s="450"/>
      <c r="BKS39" s="450"/>
      <c r="BKT39" s="450"/>
      <c r="BKU39" s="450"/>
      <c r="BKV39" s="450"/>
      <c r="BKW39" s="450"/>
      <c r="BKX39" s="450"/>
      <c r="BKY39" s="450"/>
      <c r="BKZ39" s="450"/>
      <c r="BLA39" s="450"/>
      <c r="BLB39" s="450"/>
      <c r="BLC39" s="450"/>
      <c r="BLD39" s="450"/>
      <c r="BLE39" s="450"/>
      <c r="BLF39" s="450"/>
      <c r="BLG39" s="450"/>
      <c r="BLH39" s="450"/>
      <c r="BLI39" s="450"/>
      <c r="BLJ39" s="450"/>
      <c r="BLK39" s="450"/>
      <c r="BLL39" s="450"/>
      <c r="BLM39" s="450"/>
      <c r="BLN39" s="450"/>
      <c r="BLO39" s="450"/>
      <c r="BLP39" s="450"/>
      <c r="BLQ39" s="450"/>
      <c r="BLR39" s="450"/>
      <c r="BLS39" s="450"/>
      <c r="BLT39" s="450"/>
      <c r="BLU39" s="450"/>
      <c r="BLV39" s="450"/>
      <c r="BLW39" s="450"/>
      <c r="BLX39" s="450"/>
      <c r="BLY39" s="450"/>
      <c r="BLZ39" s="450"/>
      <c r="BMA39" s="450"/>
      <c r="BMB39" s="450"/>
      <c r="BMC39" s="450"/>
      <c r="BMD39" s="450"/>
      <c r="BME39" s="450"/>
      <c r="BMF39" s="450"/>
      <c r="BMG39" s="450"/>
      <c r="BMH39" s="450"/>
      <c r="BMI39" s="450"/>
      <c r="BMJ39" s="450"/>
      <c r="BMK39" s="450"/>
      <c r="BML39" s="450"/>
      <c r="BMM39" s="450"/>
      <c r="BMN39" s="450"/>
      <c r="BMO39" s="450"/>
      <c r="BMP39" s="450"/>
      <c r="BMQ39" s="450"/>
      <c r="BMR39" s="450"/>
      <c r="BMS39" s="450"/>
      <c r="BMT39" s="450"/>
      <c r="BMU39" s="450"/>
      <c r="BMV39" s="450"/>
      <c r="BMW39" s="450"/>
      <c r="BMX39" s="450"/>
      <c r="BMY39" s="450"/>
      <c r="BMZ39" s="450"/>
      <c r="BNA39" s="450"/>
      <c r="BNB39" s="450"/>
      <c r="BNC39" s="450"/>
      <c r="BND39" s="450"/>
      <c r="BNE39" s="450"/>
      <c r="BNF39" s="450"/>
      <c r="BNG39" s="450"/>
      <c r="BNH39" s="450"/>
      <c r="BNI39" s="450"/>
      <c r="BNJ39" s="450"/>
      <c r="BNK39" s="450"/>
      <c r="BNL39" s="450"/>
      <c r="BNM39" s="450"/>
      <c r="BNN39" s="450"/>
      <c r="BNO39" s="450"/>
      <c r="BNP39" s="450"/>
      <c r="BNQ39" s="450"/>
      <c r="BNR39" s="450"/>
      <c r="BNS39" s="450"/>
      <c r="BNT39" s="450"/>
      <c r="BNU39" s="450"/>
      <c r="BNV39" s="450"/>
      <c r="BNW39" s="450"/>
      <c r="BNX39" s="450"/>
      <c r="BNY39" s="450"/>
      <c r="BNZ39" s="450"/>
      <c r="BOA39" s="450"/>
      <c r="BOB39" s="450"/>
      <c r="BOC39" s="450"/>
      <c r="BOD39" s="450"/>
      <c r="BOE39" s="450"/>
      <c r="BOF39" s="450"/>
      <c r="BOG39" s="450"/>
      <c r="BOH39" s="450"/>
      <c r="BOI39" s="450"/>
      <c r="BOJ39" s="450"/>
      <c r="BOK39" s="450"/>
      <c r="BOL39" s="450"/>
      <c r="BOM39" s="450"/>
      <c r="BON39" s="450"/>
      <c r="BOO39" s="450"/>
      <c r="BOP39" s="450"/>
      <c r="BOQ39" s="450"/>
      <c r="BOR39" s="450"/>
      <c r="BOS39" s="450"/>
      <c r="BOT39" s="450"/>
      <c r="BOU39" s="450"/>
      <c r="BOV39" s="450"/>
      <c r="BOW39" s="450"/>
      <c r="BOX39" s="450"/>
      <c r="BOY39" s="450"/>
      <c r="BOZ39" s="450"/>
      <c r="BPA39" s="450"/>
      <c r="BPB39" s="450"/>
      <c r="BPC39" s="450"/>
      <c r="BPD39" s="450"/>
      <c r="BPE39" s="450"/>
      <c r="BPF39" s="450"/>
      <c r="BPG39" s="450"/>
      <c r="BPH39" s="450"/>
      <c r="BPI39" s="450"/>
      <c r="BPJ39" s="450"/>
      <c r="BPK39" s="450"/>
      <c r="BPL39" s="450"/>
      <c r="BPM39" s="450"/>
      <c r="BPN39" s="450"/>
      <c r="BPO39" s="450"/>
      <c r="BPP39" s="450"/>
      <c r="BPQ39" s="450"/>
      <c r="BPR39" s="450"/>
      <c r="BPS39" s="450"/>
      <c r="BPT39" s="450"/>
      <c r="BPU39" s="450"/>
      <c r="BPV39" s="450"/>
      <c r="BPW39" s="450"/>
      <c r="BPX39" s="450"/>
      <c r="BPY39" s="450"/>
      <c r="BPZ39" s="450"/>
      <c r="BQA39" s="450"/>
      <c r="BQB39" s="450"/>
      <c r="BQC39" s="450"/>
      <c r="BQD39" s="450"/>
      <c r="BQE39" s="450"/>
      <c r="BQF39" s="450"/>
      <c r="BQG39" s="450"/>
      <c r="BQH39" s="450"/>
      <c r="BQI39" s="450"/>
      <c r="BQJ39" s="450"/>
      <c r="BQK39" s="450"/>
      <c r="BQL39" s="450"/>
      <c r="BQM39" s="450"/>
      <c r="BQN39" s="450"/>
      <c r="BQO39" s="450"/>
      <c r="BQP39" s="450"/>
      <c r="BQQ39" s="450"/>
      <c r="BQR39" s="450"/>
      <c r="BQS39" s="450"/>
      <c r="BQT39" s="450"/>
      <c r="BQU39" s="450"/>
      <c r="BQV39" s="450"/>
      <c r="BQW39" s="450"/>
      <c r="BQX39" s="450"/>
      <c r="BQY39" s="450"/>
      <c r="BQZ39" s="450"/>
      <c r="BRA39" s="450"/>
      <c r="BRB39" s="450"/>
      <c r="BRC39" s="450"/>
      <c r="BRD39" s="450"/>
      <c r="BRE39" s="450"/>
      <c r="BRF39" s="450"/>
      <c r="BRG39" s="450"/>
      <c r="BRH39" s="450"/>
      <c r="BRI39" s="450"/>
      <c r="BRJ39" s="450"/>
      <c r="BRK39" s="450"/>
      <c r="BRL39" s="450"/>
      <c r="BRM39" s="450"/>
      <c r="BRN39" s="450"/>
      <c r="BRO39" s="450"/>
      <c r="BRP39" s="450"/>
      <c r="BRQ39" s="450"/>
      <c r="BRR39" s="450"/>
      <c r="BRS39" s="450"/>
      <c r="BRT39" s="450"/>
      <c r="BRU39" s="450"/>
      <c r="BRV39" s="450"/>
      <c r="BRW39" s="450"/>
      <c r="BRX39" s="450"/>
      <c r="BRY39" s="450"/>
      <c r="BRZ39" s="450"/>
      <c r="BSA39" s="450"/>
      <c r="BSB39" s="450"/>
      <c r="BSC39" s="450"/>
      <c r="BSD39" s="450"/>
      <c r="BSE39" s="450"/>
      <c r="BSF39" s="450"/>
      <c r="BSG39" s="450"/>
      <c r="BSH39" s="450"/>
      <c r="BSI39" s="450"/>
      <c r="BSJ39" s="450"/>
      <c r="BSK39" s="450"/>
      <c r="BSL39" s="450"/>
      <c r="BSM39" s="450"/>
      <c r="BSN39" s="450"/>
      <c r="BSO39" s="450"/>
      <c r="BSP39" s="450"/>
      <c r="BSQ39" s="450"/>
      <c r="BSR39" s="450"/>
      <c r="BSS39" s="450"/>
      <c r="BST39" s="450"/>
      <c r="BSU39" s="450"/>
      <c r="BSV39" s="450"/>
      <c r="BSW39" s="450"/>
      <c r="BSX39" s="450"/>
      <c r="BSY39" s="450"/>
      <c r="BSZ39" s="450"/>
      <c r="BTA39" s="450"/>
      <c r="BTB39" s="450"/>
      <c r="BTC39" s="450"/>
      <c r="BTD39" s="450"/>
      <c r="BTE39" s="450"/>
      <c r="BTF39" s="450"/>
      <c r="BTG39" s="450"/>
      <c r="BTH39" s="450"/>
      <c r="BTI39" s="450"/>
      <c r="BTJ39" s="450"/>
      <c r="BTK39" s="450"/>
      <c r="BTL39" s="450"/>
      <c r="BTM39" s="450"/>
      <c r="BTN39" s="450"/>
      <c r="BTO39" s="450"/>
      <c r="BTP39" s="450"/>
      <c r="BTQ39" s="450"/>
      <c r="BTR39" s="450"/>
      <c r="BTS39" s="450"/>
      <c r="BTT39" s="450"/>
      <c r="BTU39" s="450"/>
      <c r="BTV39" s="450"/>
      <c r="BTW39" s="450"/>
      <c r="BTX39" s="450"/>
      <c r="BTY39" s="450"/>
      <c r="BTZ39" s="450"/>
      <c r="BUA39" s="450"/>
      <c r="BUB39" s="450"/>
      <c r="BUC39" s="450"/>
      <c r="BUD39" s="450"/>
      <c r="BUE39" s="450"/>
      <c r="BUF39" s="450"/>
      <c r="BUG39" s="450"/>
      <c r="BUH39" s="450"/>
      <c r="BUI39" s="450"/>
      <c r="BUJ39" s="450"/>
      <c r="BUK39" s="450"/>
      <c r="BUL39" s="450"/>
      <c r="BUM39" s="450"/>
      <c r="BUN39" s="450"/>
      <c r="BUO39" s="450"/>
      <c r="BUP39" s="450"/>
      <c r="BUQ39" s="450"/>
      <c r="BUR39" s="450"/>
      <c r="BUS39" s="450"/>
      <c r="BUT39" s="450"/>
      <c r="BUU39" s="450"/>
      <c r="BUV39" s="450"/>
      <c r="BUW39" s="450"/>
      <c r="BUX39" s="450"/>
      <c r="BUY39" s="450"/>
      <c r="BUZ39" s="450"/>
      <c r="BVA39" s="450"/>
      <c r="BVB39" s="450"/>
      <c r="BVC39" s="450"/>
      <c r="BVD39" s="450"/>
      <c r="BVE39" s="450"/>
      <c r="BVF39" s="450"/>
      <c r="BVG39" s="450"/>
      <c r="BVH39" s="450"/>
      <c r="BVI39" s="450"/>
      <c r="BVJ39" s="450"/>
      <c r="BVK39" s="450"/>
      <c r="BVL39" s="450"/>
      <c r="BVM39" s="450"/>
      <c r="BVN39" s="450"/>
      <c r="BVO39" s="450"/>
      <c r="BVP39" s="450"/>
      <c r="BVQ39" s="450"/>
      <c r="BVR39" s="450"/>
      <c r="BVS39" s="450"/>
      <c r="BVT39" s="450"/>
      <c r="BVU39" s="450"/>
      <c r="BVV39" s="450"/>
      <c r="BVW39" s="450"/>
      <c r="BVX39" s="450"/>
      <c r="BVY39" s="450"/>
      <c r="BVZ39" s="450"/>
      <c r="BWA39" s="450"/>
      <c r="BWB39" s="450"/>
      <c r="BWC39" s="450"/>
      <c r="BWD39" s="450"/>
      <c r="BWE39" s="450"/>
      <c r="BWF39" s="450"/>
      <c r="BWG39" s="450"/>
      <c r="BWH39" s="450"/>
      <c r="BWI39" s="450"/>
      <c r="BWJ39" s="450"/>
      <c r="BWK39" s="450"/>
      <c r="BWL39" s="450"/>
      <c r="BWM39" s="450"/>
      <c r="BWN39" s="450"/>
      <c r="BWO39" s="450"/>
      <c r="BWP39" s="450"/>
      <c r="BWQ39" s="450"/>
      <c r="BWR39" s="450"/>
      <c r="BWS39" s="450"/>
      <c r="BWT39" s="450"/>
      <c r="BWU39" s="450"/>
      <c r="BWV39" s="450"/>
      <c r="BWW39" s="450"/>
      <c r="BWX39" s="450"/>
      <c r="BWY39" s="450"/>
      <c r="BWZ39" s="450"/>
      <c r="BXA39" s="450"/>
      <c r="BXB39" s="450"/>
      <c r="BXC39" s="450"/>
      <c r="BXD39" s="450"/>
      <c r="BXE39" s="450"/>
      <c r="BXF39" s="450"/>
      <c r="BXG39" s="450"/>
      <c r="BXH39" s="450"/>
      <c r="BXI39" s="450"/>
      <c r="BXJ39" s="450"/>
      <c r="BXK39" s="450"/>
      <c r="BXL39" s="450"/>
      <c r="BXM39" s="450"/>
      <c r="BXN39" s="450"/>
      <c r="BXO39" s="450"/>
      <c r="BXP39" s="450"/>
      <c r="BXQ39" s="450"/>
      <c r="BXR39" s="450"/>
      <c r="BXS39" s="450"/>
      <c r="BXT39" s="450"/>
      <c r="BXU39" s="450"/>
      <c r="BXV39" s="450"/>
      <c r="BXW39" s="450"/>
      <c r="BXX39" s="450"/>
      <c r="BXY39" s="450"/>
      <c r="BXZ39" s="450"/>
      <c r="BYA39" s="450"/>
      <c r="BYB39" s="450"/>
      <c r="BYC39" s="450"/>
      <c r="BYD39" s="450"/>
      <c r="BYE39" s="450"/>
      <c r="BYF39" s="450"/>
      <c r="BYG39" s="450"/>
      <c r="BYH39" s="450"/>
      <c r="BYI39" s="450"/>
      <c r="BYJ39" s="450"/>
      <c r="BYK39" s="450"/>
      <c r="BYL39" s="450"/>
      <c r="BYM39" s="450"/>
      <c r="BYN39" s="450"/>
      <c r="BYO39" s="450"/>
      <c r="BYP39" s="450"/>
      <c r="BYQ39" s="450"/>
      <c r="BYR39" s="450"/>
      <c r="BYS39" s="450"/>
      <c r="BYT39" s="450"/>
      <c r="BYU39" s="450"/>
      <c r="BYV39" s="450"/>
      <c r="BYW39" s="450"/>
      <c r="BYX39" s="450"/>
      <c r="BYY39" s="450"/>
      <c r="BYZ39" s="450"/>
      <c r="BZA39" s="450"/>
      <c r="BZB39" s="450"/>
      <c r="BZC39" s="450"/>
      <c r="BZD39" s="450"/>
      <c r="BZE39" s="450"/>
      <c r="BZF39" s="450"/>
      <c r="BZG39" s="450"/>
      <c r="BZH39" s="450"/>
      <c r="BZI39" s="450"/>
      <c r="BZJ39" s="450"/>
      <c r="BZK39" s="450"/>
      <c r="BZL39" s="450"/>
      <c r="BZM39" s="450"/>
      <c r="BZN39" s="450"/>
      <c r="BZO39" s="450"/>
      <c r="BZP39" s="450"/>
      <c r="BZQ39" s="450"/>
      <c r="BZR39" s="450"/>
      <c r="BZS39" s="450"/>
      <c r="BZT39" s="450"/>
      <c r="BZU39" s="450"/>
      <c r="BZV39" s="450"/>
      <c r="BZW39" s="450"/>
      <c r="BZX39" s="450"/>
      <c r="BZY39" s="450"/>
      <c r="BZZ39" s="450"/>
      <c r="CAA39" s="450"/>
      <c r="CAB39" s="450"/>
      <c r="CAC39" s="450"/>
      <c r="CAD39" s="450"/>
      <c r="CAE39" s="450"/>
      <c r="CAF39" s="450"/>
      <c r="CAG39" s="450"/>
      <c r="CAH39" s="450"/>
      <c r="CAI39" s="450"/>
      <c r="CAJ39" s="450"/>
      <c r="CAK39" s="450"/>
      <c r="CAL39" s="450"/>
      <c r="CAM39" s="450"/>
      <c r="CAN39" s="450"/>
      <c r="CAO39" s="450"/>
      <c r="CAP39" s="450"/>
      <c r="CAQ39" s="450"/>
      <c r="CAR39" s="450"/>
      <c r="CAS39" s="450"/>
      <c r="CAT39" s="450"/>
      <c r="CAU39" s="450"/>
      <c r="CAV39" s="450"/>
      <c r="CAW39" s="450"/>
      <c r="CAX39" s="450"/>
      <c r="CAY39" s="450"/>
      <c r="CAZ39" s="450"/>
      <c r="CBA39" s="450"/>
      <c r="CBB39" s="450"/>
      <c r="CBC39" s="450"/>
      <c r="CBD39" s="450"/>
      <c r="CBE39" s="450"/>
      <c r="CBF39" s="450"/>
      <c r="CBG39" s="450"/>
      <c r="CBH39" s="450"/>
      <c r="CBI39" s="450"/>
      <c r="CBJ39" s="450"/>
      <c r="CBK39" s="450"/>
      <c r="CBL39" s="450"/>
      <c r="CBM39" s="450"/>
      <c r="CBN39" s="450"/>
      <c r="CBO39" s="450"/>
      <c r="CBP39" s="450"/>
      <c r="CBQ39" s="450"/>
      <c r="CBR39" s="450"/>
      <c r="CBS39" s="450"/>
      <c r="CBT39" s="450"/>
      <c r="CBU39" s="450"/>
      <c r="CBV39" s="450"/>
      <c r="CBW39" s="450"/>
      <c r="CBX39" s="450"/>
      <c r="CBY39" s="450"/>
      <c r="CBZ39" s="450"/>
      <c r="CCA39" s="450"/>
      <c r="CCB39" s="450"/>
      <c r="CCC39" s="450"/>
      <c r="CCD39" s="450"/>
      <c r="CCE39" s="450"/>
      <c r="CCF39" s="450"/>
      <c r="CCG39" s="450"/>
      <c r="CCH39" s="450"/>
      <c r="CCI39" s="450"/>
      <c r="CCJ39" s="450"/>
      <c r="CCK39" s="450"/>
      <c r="CCL39" s="450"/>
      <c r="CCM39" s="450"/>
      <c r="CCN39" s="450"/>
      <c r="CCO39" s="450"/>
      <c r="CCP39" s="450"/>
      <c r="CCQ39" s="450"/>
      <c r="CCR39" s="450"/>
      <c r="CCS39" s="450"/>
      <c r="CCT39" s="450"/>
      <c r="CCU39" s="450"/>
      <c r="CCV39" s="450"/>
      <c r="CCW39" s="450"/>
      <c r="CCX39" s="450"/>
      <c r="CCY39" s="450"/>
      <c r="CCZ39" s="450"/>
      <c r="CDA39" s="450"/>
      <c r="CDB39" s="450"/>
      <c r="CDC39" s="450"/>
      <c r="CDD39" s="450"/>
      <c r="CDE39" s="450"/>
      <c r="CDF39" s="450"/>
      <c r="CDG39" s="450"/>
      <c r="CDH39" s="450"/>
      <c r="CDI39" s="450"/>
      <c r="CDJ39" s="450"/>
      <c r="CDK39" s="450"/>
      <c r="CDL39" s="450"/>
      <c r="CDM39" s="450"/>
      <c r="CDN39" s="450"/>
      <c r="CDO39" s="450"/>
      <c r="CDP39" s="450"/>
      <c r="CDQ39" s="450"/>
      <c r="CDR39" s="450"/>
      <c r="CDS39" s="450"/>
      <c r="CDT39" s="450"/>
      <c r="CDU39" s="450"/>
      <c r="CDV39" s="450"/>
      <c r="CDW39" s="450"/>
      <c r="CDX39" s="450"/>
      <c r="CDY39" s="450"/>
      <c r="CDZ39" s="450"/>
      <c r="CEA39" s="450"/>
      <c r="CEB39" s="450"/>
      <c r="CEC39" s="450"/>
      <c r="CED39" s="450"/>
      <c r="CEE39" s="450"/>
      <c r="CEF39" s="450"/>
      <c r="CEG39" s="450"/>
      <c r="CEH39" s="450"/>
      <c r="CEI39" s="450"/>
      <c r="CEJ39" s="450"/>
      <c r="CEK39" s="450"/>
      <c r="CEL39" s="450"/>
      <c r="CEM39" s="450"/>
      <c r="CEN39" s="450"/>
      <c r="CEO39" s="450"/>
      <c r="CEP39" s="450"/>
      <c r="CEQ39" s="450"/>
      <c r="CER39" s="450"/>
      <c r="CES39" s="450"/>
      <c r="CET39" s="450"/>
      <c r="CEU39" s="450"/>
      <c r="CEV39" s="450"/>
      <c r="CEW39" s="450"/>
      <c r="CEX39" s="450"/>
      <c r="CEY39" s="450"/>
      <c r="CEZ39" s="450"/>
      <c r="CFA39" s="450"/>
      <c r="CFB39" s="450"/>
      <c r="CFC39" s="450"/>
      <c r="CFD39" s="450"/>
      <c r="CFE39" s="450"/>
      <c r="CFF39" s="450"/>
      <c r="CFG39" s="450"/>
      <c r="CFH39" s="450"/>
      <c r="CFI39" s="450"/>
      <c r="CFJ39" s="450"/>
      <c r="CFK39" s="450"/>
      <c r="CFL39" s="450"/>
      <c r="CFM39" s="450"/>
      <c r="CFN39" s="450"/>
      <c r="CFO39" s="450"/>
      <c r="CFP39" s="450"/>
      <c r="CFQ39" s="450"/>
      <c r="CFR39" s="450"/>
      <c r="CFS39" s="450"/>
      <c r="CFT39" s="450"/>
      <c r="CFU39" s="450"/>
      <c r="CFV39" s="450"/>
      <c r="CFW39" s="450"/>
      <c r="CFX39" s="450"/>
      <c r="CFY39" s="450"/>
      <c r="CFZ39" s="450"/>
      <c r="CGA39" s="450"/>
      <c r="CGB39" s="450"/>
      <c r="CGC39" s="450"/>
      <c r="CGD39" s="450"/>
      <c r="CGE39" s="450"/>
      <c r="CGF39" s="450"/>
      <c r="CGG39" s="450"/>
      <c r="CGH39" s="450"/>
      <c r="CGI39" s="450"/>
      <c r="CGJ39" s="450"/>
      <c r="CGK39" s="450"/>
      <c r="CGL39" s="450"/>
      <c r="CGM39" s="450"/>
      <c r="CGN39" s="450"/>
      <c r="CGO39" s="450"/>
      <c r="CGP39" s="450"/>
      <c r="CGQ39" s="450"/>
      <c r="CGR39" s="450"/>
      <c r="CGS39" s="450"/>
      <c r="CGT39" s="450"/>
      <c r="CGU39" s="450"/>
      <c r="CGV39" s="450"/>
      <c r="CGW39" s="450"/>
      <c r="CGX39" s="450"/>
      <c r="CGY39" s="450"/>
      <c r="CGZ39" s="450"/>
      <c r="CHA39" s="450"/>
      <c r="CHB39" s="450"/>
      <c r="CHC39" s="450"/>
      <c r="CHD39" s="450"/>
      <c r="CHE39" s="450"/>
      <c r="CHF39" s="450"/>
      <c r="CHG39" s="450"/>
      <c r="CHH39" s="450"/>
      <c r="CHI39" s="450"/>
      <c r="CHJ39" s="450"/>
      <c r="CHK39" s="450"/>
      <c r="CHL39" s="450"/>
      <c r="CHM39" s="450"/>
      <c r="CHN39" s="450"/>
      <c r="CHO39" s="450"/>
      <c r="CHP39" s="450"/>
      <c r="CHQ39" s="450"/>
      <c r="CHR39" s="450"/>
      <c r="CHS39" s="450"/>
      <c r="CHT39" s="450"/>
      <c r="CHU39" s="450"/>
      <c r="CHV39" s="450"/>
      <c r="CHW39" s="450"/>
      <c r="CHX39" s="450"/>
      <c r="CHY39" s="450"/>
      <c r="CHZ39" s="450"/>
      <c r="CIA39" s="450"/>
      <c r="CIB39" s="450"/>
      <c r="CIC39" s="450"/>
      <c r="CID39" s="450"/>
      <c r="CIE39" s="450"/>
      <c r="CIF39" s="450"/>
      <c r="CIG39" s="450"/>
      <c r="CIH39" s="450"/>
      <c r="CII39" s="450"/>
      <c r="CIJ39" s="450"/>
      <c r="CIK39" s="450"/>
      <c r="CIL39" s="450"/>
      <c r="CIM39" s="450"/>
      <c r="CIN39" s="450"/>
      <c r="CIO39" s="450"/>
      <c r="CIP39" s="450"/>
      <c r="CIQ39" s="450"/>
      <c r="CIR39" s="450"/>
      <c r="CIS39" s="450"/>
      <c r="CIT39" s="450"/>
      <c r="CIU39" s="450"/>
      <c r="CIV39" s="450"/>
      <c r="CIW39" s="450"/>
      <c r="CIX39" s="450"/>
      <c r="CIY39" s="450"/>
      <c r="CIZ39" s="450"/>
      <c r="CJA39" s="450"/>
      <c r="CJB39" s="450"/>
      <c r="CJC39" s="450"/>
      <c r="CJD39" s="450"/>
      <c r="CJE39" s="450"/>
      <c r="CJF39" s="450"/>
      <c r="CJG39" s="450"/>
      <c r="CJH39" s="450"/>
      <c r="CJI39" s="450"/>
      <c r="CJJ39" s="450"/>
      <c r="CJK39" s="450"/>
      <c r="CJL39" s="450"/>
      <c r="CJM39" s="450"/>
      <c r="CJN39" s="450"/>
      <c r="CJO39" s="450"/>
      <c r="CJP39" s="450"/>
      <c r="CJQ39" s="450"/>
      <c r="CJR39" s="450"/>
      <c r="CJS39" s="450"/>
      <c r="CJT39" s="450"/>
      <c r="CJU39" s="450"/>
      <c r="CJV39" s="450"/>
      <c r="CJW39" s="450"/>
      <c r="CJX39" s="450"/>
      <c r="CJY39" s="450"/>
      <c r="CJZ39" s="450"/>
      <c r="CKA39" s="450"/>
      <c r="CKB39" s="450"/>
      <c r="CKC39" s="450"/>
      <c r="CKD39" s="450"/>
      <c r="CKE39" s="450"/>
      <c r="CKF39" s="450"/>
      <c r="CKG39" s="450"/>
      <c r="CKH39" s="450"/>
      <c r="CKI39" s="450"/>
      <c r="CKJ39" s="450"/>
      <c r="CKK39" s="450"/>
      <c r="CKL39" s="450"/>
      <c r="CKM39" s="450"/>
      <c r="CKN39" s="450"/>
      <c r="CKO39" s="450"/>
      <c r="CKP39" s="450"/>
      <c r="CKQ39" s="450"/>
      <c r="CKR39" s="450"/>
      <c r="CKS39" s="450"/>
      <c r="CKT39" s="450"/>
      <c r="CKU39" s="450"/>
      <c r="CKV39" s="450"/>
      <c r="CKW39" s="450"/>
      <c r="CKX39" s="450"/>
      <c r="CKY39" s="450"/>
      <c r="CKZ39" s="450"/>
      <c r="CLA39" s="450"/>
      <c r="CLB39" s="450"/>
      <c r="CLC39" s="450"/>
      <c r="CLD39" s="450"/>
      <c r="CLE39" s="450"/>
      <c r="CLF39" s="450"/>
      <c r="CLG39" s="450"/>
      <c r="CLH39" s="450"/>
      <c r="CLI39" s="450"/>
      <c r="CLJ39" s="450"/>
      <c r="CLK39" s="450"/>
      <c r="CLL39" s="450"/>
      <c r="CLM39" s="450"/>
      <c r="CLN39" s="450"/>
      <c r="CLO39" s="450"/>
      <c r="CLP39" s="450"/>
      <c r="CLQ39" s="450"/>
      <c r="CLR39" s="450"/>
      <c r="CLS39" s="450"/>
      <c r="CLT39" s="450"/>
      <c r="CLU39" s="450"/>
      <c r="CLV39" s="450"/>
      <c r="CLW39" s="450"/>
      <c r="CLX39" s="450"/>
      <c r="CLY39" s="450"/>
      <c r="CLZ39" s="450"/>
      <c r="CMA39" s="450"/>
      <c r="CMB39" s="450"/>
      <c r="CMC39" s="450"/>
      <c r="CMD39" s="450"/>
      <c r="CME39" s="450"/>
      <c r="CMF39" s="450"/>
      <c r="CMG39" s="450"/>
      <c r="CMH39" s="450"/>
      <c r="CMI39" s="450"/>
      <c r="CMJ39" s="450"/>
      <c r="CMK39" s="450"/>
      <c r="CML39" s="450"/>
      <c r="CMM39" s="450"/>
      <c r="CMN39" s="450"/>
      <c r="CMO39" s="450"/>
      <c r="CMP39" s="450"/>
      <c r="CMQ39" s="450"/>
      <c r="CMR39" s="450"/>
      <c r="CMS39" s="450"/>
      <c r="CMT39" s="450"/>
      <c r="CMU39" s="450"/>
      <c r="CMV39" s="450"/>
      <c r="CMW39" s="450"/>
      <c r="CMX39" s="450"/>
      <c r="CMY39" s="450"/>
      <c r="CMZ39" s="450"/>
      <c r="CNA39" s="450"/>
      <c r="CNB39" s="450"/>
      <c r="CNC39" s="450"/>
      <c r="CND39" s="450"/>
      <c r="CNE39" s="450"/>
      <c r="CNF39" s="450"/>
      <c r="CNG39" s="450"/>
      <c r="CNH39" s="450"/>
      <c r="CNI39" s="450"/>
      <c r="CNJ39" s="450"/>
      <c r="CNK39" s="450"/>
      <c r="CNL39" s="450"/>
      <c r="CNM39" s="450"/>
      <c r="CNN39" s="450"/>
      <c r="CNO39" s="450"/>
      <c r="CNP39" s="450"/>
      <c r="CNQ39" s="450"/>
      <c r="CNR39" s="450"/>
      <c r="CNS39" s="450"/>
      <c r="CNT39" s="450"/>
      <c r="CNU39" s="450"/>
      <c r="CNV39" s="450"/>
      <c r="CNW39" s="450"/>
      <c r="CNX39" s="450"/>
      <c r="CNY39" s="450"/>
      <c r="CNZ39" s="450"/>
      <c r="COA39" s="450"/>
      <c r="COB39" s="450"/>
      <c r="COC39" s="450"/>
      <c r="COD39" s="450"/>
      <c r="COE39" s="450"/>
      <c r="COF39" s="450"/>
      <c r="COG39" s="450"/>
      <c r="COH39" s="450"/>
      <c r="COI39" s="450"/>
      <c r="COJ39" s="450"/>
      <c r="COK39" s="450"/>
      <c r="COL39" s="450"/>
      <c r="COM39" s="450"/>
      <c r="CON39" s="450"/>
      <c r="COO39" s="450"/>
      <c r="COP39" s="450"/>
      <c r="COQ39" s="450"/>
      <c r="COR39" s="450"/>
      <c r="COS39" s="450"/>
      <c r="COT39" s="450"/>
      <c r="COU39" s="450"/>
      <c r="COV39" s="450"/>
      <c r="COW39" s="450"/>
      <c r="COX39" s="450"/>
      <c r="COY39" s="450"/>
      <c r="COZ39" s="450"/>
      <c r="CPA39" s="450"/>
      <c r="CPB39" s="450"/>
      <c r="CPC39" s="450"/>
      <c r="CPD39" s="450"/>
      <c r="CPE39" s="450"/>
      <c r="CPF39" s="450"/>
      <c r="CPG39" s="450"/>
      <c r="CPH39" s="450"/>
      <c r="CPI39" s="450"/>
      <c r="CPJ39" s="450"/>
      <c r="CPK39" s="450"/>
      <c r="CPL39" s="450"/>
      <c r="CPM39" s="450"/>
      <c r="CPN39" s="450"/>
      <c r="CPO39" s="450"/>
      <c r="CPP39" s="450"/>
      <c r="CPQ39" s="450"/>
      <c r="CPR39" s="450"/>
      <c r="CPS39" s="450"/>
      <c r="CPT39" s="450"/>
      <c r="CPU39" s="450"/>
      <c r="CPV39" s="450"/>
      <c r="CPW39" s="450"/>
      <c r="CPX39" s="450"/>
      <c r="CPY39" s="450"/>
      <c r="CPZ39" s="450"/>
      <c r="CQA39" s="450"/>
      <c r="CQB39" s="450"/>
      <c r="CQC39" s="450"/>
      <c r="CQD39" s="450"/>
      <c r="CQE39" s="450"/>
      <c r="CQF39" s="450"/>
      <c r="CQG39" s="450"/>
      <c r="CQH39" s="450"/>
      <c r="CQI39" s="450"/>
      <c r="CQJ39" s="450"/>
      <c r="CQK39" s="450"/>
      <c r="CQL39" s="450"/>
      <c r="CQM39" s="450"/>
      <c r="CQN39" s="450"/>
      <c r="CQO39" s="450"/>
      <c r="CQP39" s="450"/>
      <c r="CQQ39" s="450"/>
      <c r="CQR39" s="450"/>
      <c r="CQS39" s="450"/>
      <c r="CQT39" s="450"/>
      <c r="CQU39" s="450"/>
      <c r="CQV39" s="450"/>
      <c r="CQW39" s="450"/>
      <c r="CQX39" s="450"/>
      <c r="CQY39" s="450"/>
      <c r="CQZ39" s="450"/>
      <c r="CRA39" s="450"/>
      <c r="CRB39" s="450"/>
      <c r="CRC39" s="450"/>
      <c r="CRD39" s="450"/>
      <c r="CRE39" s="450"/>
      <c r="CRF39" s="450"/>
      <c r="CRG39" s="450"/>
      <c r="CRH39" s="450"/>
      <c r="CRI39" s="450"/>
      <c r="CRJ39" s="450"/>
      <c r="CRK39" s="450"/>
      <c r="CRL39" s="450"/>
      <c r="CRM39" s="450"/>
      <c r="CRN39" s="450"/>
      <c r="CRO39" s="450"/>
      <c r="CRP39" s="450"/>
      <c r="CRQ39" s="450"/>
      <c r="CRR39" s="450"/>
      <c r="CRS39" s="450"/>
      <c r="CRT39" s="450"/>
      <c r="CRU39" s="450"/>
      <c r="CRV39" s="450"/>
      <c r="CRW39" s="450"/>
      <c r="CRX39" s="450"/>
      <c r="CRY39" s="450"/>
      <c r="CRZ39" s="450"/>
      <c r="CSA39" s="450"/>
      <c r="CSB39" s="450"/>
      <c r="CSC39" s="450"/>
      <c r="CSD39" s="450"/>
      <c r="CSE39" s="450"/>
      <c r="CSF39" s="450"/>
      <c r="CSG39" s="450"/>
      <c r="CSH39" s="450"/>
      <c r="CSI39" s="450"/>
      <c r="CSJ39" s="450"/>
      <c r="CSK39" s="450"/>
      <c r="CSL39" s="450"/>
      <c r="CSM39" s="450"/>
      <c r="CSN39" s="450"/>
      <c r="CSO39" s="450"/>
      <c r="CSP39" s="450"/>
      <c r="CSQ39" s="450"/>
      <c r="CSR39" s="450"/>
      <c r="CSS39" s="450"/>
      <c r="CST39" s="450"/>
      <c r="CSU39" s="450"/>
      <c r="CSV39" s="450"/>
      <c r="CSW39" s="450"/>
      <c r="CSX39" s="450"/>
      <c r="CSY39" s="450"/>
      <c r="CSZ39" s="450"/>
      <c r="CTA39" s="450"/>
      <c r="CTB39" s="450"/>
      <c r="CTC39" s="450"/>
      <c r="CTD39" s="450"/>
      <c r="CTE39" s="450"/>
      <c r="CTF39" s="450"/>
      <c r="CTG39" s="450"/>
      <c r="CTH39" s="450"/>
      <c r="CTI39" s="450"/>
      <c r="CTJ39" s="450"/>
      <c r="CTK39" s="450"/>
      <c r="CTL39" s="450"/>
      <c r="CTM39" s="450"/>
      <c r="CTN39" s="450"/>
      <c r="CTO39" s="450"/>
      <c r="CTP39" s="450"/>
      <c r="CTQ39" s="450"/>
      <c r="CTR39" s="450"/>
      <c r="CTS39" s="450"/>
      <c r="CTT39" s="450"/>
      <c r="CTU39" s="450"/>
      <c r="CTV39" s="450"/>
      <c r="CTW39" s="450"/>
      <c r="CTX39" s="450"/>
      <c r="CTY39" s="450"/>
      <c r="CTZ39" s="450"/>
      <c r="CUA39" s="450"/>
      <c r="CUB39" s="450"/>
      <c r="CUC39" s="450"/>
      <c r="CUD39" s="450"/>
      <c r="CUE39" s="450"/>
      <c r="CUF39" s="450"/>
      <c r="CUG39" s="450"/>
      <c r="CUH39" s="450"/>
      <c r="CUI39" s="450"/>
      <c r="CUJ39" s="450"/>
      <c r="CUK39" s="450"/>
      <c r="CUL39" s="450"/>
      <c r="CUM39" s="450"/>
      <c r="CUN39" s="450"/>
      <c r="CUO39" s="450"/>
      <c r="CUP39" s="450"/>
      <c r="CUQ39" s="450"/>
      <c r="CUR39" s="450"/>
      <c r="CUS39" s="450"/>
      <c r="CUT39" s="450"/>
      <c r="CUU39" s="450"/>
      <c r="CUV39" s="450"/>
      <c r="CUW39" s="450"/>
      <c r="CUX39" s="450"/>
      <c r="CUY39" s="450"/>
      <c r="CUZ39" s="450"/>
      <c r="CVA39" s="450"/>
      <c r="CVB39" s="450"/>
      <c r="CVC39" s="450"/>
      <c r="CVD39" s="450"/>
      <c r="CVE39" s="450"/>
      <c r="CVF39" s="450"/>
      <c r="CVG39" s="450"/>
      <c r="CVH39" s="450"/>
      <c r="CVI39" s="450"/>
      <c r="CVJ39" s="450"/>
      <c r="CVK39" s="450"/>
      <c r="CVL39" s="450"/>
      <c r="CVM39" s="450"/>
      <c r="CVN39" s="450"/>
      <c r="CVO39" s="450"/>
      <c r="CVP39" s="450"/>
      <c r="CVQ39" s="450"/>
      <c r="CVR39" s="450"/>
      <c r="CVS39" s="450"/>
      <c r="CVT39" s="450"/>
      <c r="CVU39" s="450"/>
      <c r="CVV39" s="450"/>
      <c r="CVW39" s="450"/>
      <c r="CVX39" s="450"/>
      <c r="CVY39" s="450"/>
      <c r="CVZ39" s="450"/>
      <c r="CWA39" s="450"/>
      <c r="CWB39" s="450"/>
      <c r="CWC39" s="450"/>
      <c r="CWD39" s="450"/>
      <c r="CWE39" s="450"/>
      <c r="CWF39" s="450"/>
      <c r="CWG39" s="450"/>
      <c r="CWH39" s="450"/>
      <c r="CWI39" s="450"/>
      <c r="CWJ39" s="450"/>
      <c r="CWK39" s="450"/>
      <c r="CWL39" s="450"/>
      <c r="CWM39" s="450"/>
      <c r="CWN39" s="450"/>
      <c r="CWO39" s="450"/>
      <c r="CWP39" s="450"/>
      <c r="CWQ39" s="450"/>
      <c r="CWR39" s="450"/>
      <c r="CWS39" s="450"/>
      <c r="CWT39" s="450"/>
      <c r="CWU39" s="450"/>
      <c r="CWV39" s="450"/>
      <c r="CWW39" s="450"/>
      <c r="CWX39" s="450"/>
      <c r="CWY39" s="450"/>
      <c r="CWZ39" s="450"/>
      <c r="CXA39" s="450"/>
      <c r="CXB39" s="450"/>
      <c r="CXC39" s="450"/>
      <c r="CXD39" s="450"/>
      <c r="CXE39" s="450"/>
      <c r="CXF39" s="450"/>
      <c r="CXG39" s="450"/>
      <c r="CXH39" s="450"/>
      <c r="CXI39" s="450"/>
      <c r="CXJ39" s="450"/>
      <c r="CXK39" s="450"/>
      <c r="CXL39" s="450"/>
      <c r="CXM39" s="450"/>
      <c r="CXN39" s="450"/>
      <c r="CXO39" s="450"/>
      <c r="CXP39" s="450"/>
      <c r="CXQ39" s="450"/>
      <c r="CXR39" s="450"/>
      <c r="CXS39" s="450"/>
      <c r="CXT39" s="450"/>
      <c r="CXU39" s="450"/>
      <c r="CXV39" s="450"/>
      <c r="CXW39" s="450"/>
      <c r="CXX39" s="450"/>
      <c r="CXY39" s="450"/>
      <c r="CXZ39" s="450"/>
      <c r="CYA39" s="450"/>
      <c r="CYB39" s="450"/>
      <c r="CYC39" s="450"/>
      <c r="CYD39" s="450"/>
      <c r="CYE39" s="450"/>
      <c r="CYF39" s="450"/>
      <c r="CYG39" s="450"/>
      <c r="CYH39" s="450"/>
      <c r="CYI39" s="450"/>
      <c r="CYJ39" s="450"/>
      <c r="CYK39" s="450"/>
      <c r="CYL39" s="450"/>
      <c r="CYM39" s="450"/>
      <c r="CYN39" s="450"/>
      <c r="CYO39" s="450"/>
      <c r="CYP39" s="450"/>
      <c r="CYQ39" s="450"/>
      <c r="CYR39" s="450"/>
      <c r="CYS39" s="450"/>
      <c r="CYT39" s="450"/>
      <c r="CYU39" s="450"/>
      <c r="CYV39" s="450"/>
      <c r="CYW39" s="450"/>
      <c r="CYX39" s="450"/>
      <c r="CYY39" s="450"/>
      <c r="CYZ39" s="450"/>
      <c r="CZA39" s="450"/>
      <c r="CZB39" s="450"/>
      <c r="CZC39" s="450"/>
      <c r="CZD39" s="450"/>
      <c r="CZE39" s="450"/>
      <c r="CZF39" s="450"/>
      <c r="CZG39" s="450"/>
      <c r="CZH39" s="450"/>
      <c r="CZI39" s="450"/>
      <c r="CZJ39" s="450"/>
      <c r="CZK39" s="450"/>
      <c r="CZL39" s="450"/>
      <c r="CZM39" s="450"/>
      <c r="CZN39" s="450"/>
      <c r="CZO39" s="450"/>
      <c r="CZP39" s="450"/>
      <c r="CZQ39" s="450"/>
      <c r="CZR39" s="450"/>
      <c r="CZS39" s="450"/>
      <c r="CZT39" s="450"/>
      <c r="CZU39" s="450"/>
      <c r="CZV39" s="450"/>
      <c r="CZW39" s="450"/>
      <c r="CZX39" s="450"/>
      <c r="CZY39" s="450"/>
      <c r="CZZ39" s="450"/>
      <c r="DAA39" s="450"/>
      <c r="DAB39" s="450"/>
      <c r="DAC39" s="450"/>
      <c r="DAD39" s="450"/>
      <c r="DAE39" s="450"/>
      <c r="DAF39" s="450"/>
      <c r="DAG39" s="450"/>
      <c r="DAH39" s="450"/>
      <c r="DAI39" s="450"/>
      <c r="DAJ39" s="450"/>
      <c r="DAK39" s="450"/>
      <c r="DAL39" s="450"/>
      <c r="DAM39" s="450"/>
      <c r="DAN39" s="450"/>
      <c r="DAO39" s="450"/>
      <c r="DAP39" s="450"/>
      <c r="DAQ39" s="450"/>
      <c r="DAR39" s="450"/>
      <c r="DAS39" s="450"/>
      <c r="DAT39" s="450"/>
      <c r="DAU39" s="450"/>
      <c r="DAV39" s="450"/>
      <c r="DAW39" s="450"/>
      <c r="DAX39" s="450"/>
      <c r="DAY39" s="450"/>
      <c r="DAZ39" s="450"/>
      <c r="DBA39" s="450"/>
      <c r="DBB39" s="450"/>
      <c r="DBC39" s="450"/>
      <c r="DBD39" s="450"/>
      <c r="DBE39" s="450"/>
      <c r="DBF39" s="450"/>
      <c r="DBG39" s="450"/>
      <c r="DBH39" s="450"/>
      <c r="DBI39" s="450"/>
      <c r="DBJ39" s="450"/>
      <c r="DBK39" s="450"/>
      <c r="DBL39" s="450"/>
      <c r="DBM39" s="450"/>
      <c r="DBN39" s="450"/>
      <c r="DBO39" s="450"/>
      <c r="DBP39" s="450"/>
      <c r="DBQ39" s="450"/>
      <c r="DBR39" s="450"/>
      <c r="DBS39" s="450"/>
      <c r="DBT39" s="450"/>
      <c r="DBU39" s="450"/>
      <c r="DBV39" s="450"/>
      <c r="DBW39" s="450"/>
      <c r="DBX39" s="450"/>
      <c r="DBY39" s="450"/>
      <c r="DBZ39" s="450"/>
      <c r="DCA39" s="450"/>
      <c r="DCB39" s="450"/>
      <c r="DCC39" s="450"/>
      <c r="DCD39" s="450"/>
      <c r="DCE39" s="450"/>
      <c r="DCF39" s="450"/>
      <c r="DCG39" s="450"/>
      <c r="DCH39" s="450"/>
      <c r="DCI39" s="450"/>
      <c r="DCJ39" s="450"/>
      <c r="DCK39" s="450"/>
      <c r="DCL39" s="450"/>
      <c r="DCM39" s="450"/>
      <c r="DCN39" s="450"/>
      <c r="DCO39" s="450"/>
      <c r="DCP39" s="450"/>
      <c r="DCQ39" s="450"/>
      <c r="DCR39" s="450"/>
      <c r="DCS39" s="450"/>
      <c r="DCT39" s="450"/>
      <c r="DCU39" s="450"/>
      <c r="DCV39" s="450"/>
      <c r="DCW39" s="450"/>
      <c r="DCX39" s="450"/>
      <c r="DCY39" s="450"/>
      <c r="DCZ39" s="450"/>
      <c r="DDA39" s="450"/>
      <c r="DDB39" s="450"/>
      <c r="DDC39" s="450"/>
      <c r="DDD39" s="450"/>
      <c r="DDE39" s="450"/>
      <c r="DDF39" s="450"/>
      <c r="DDG39" s="450"/>
      <c r="DDH39" s="450"/>
      <c r="DDI39" s="450"/>
      <c r="DDJ39" s="450"/>
      <c r="DDK39" s="450"/>
      <c r="DDL39" s="450"/>
      <c r="DDM39" s="450"/>
      <c r="DDN39" s="450"/>
      <c r="DDO39" s="450"/>
      <c r="DDP39" s="450"/>
      <c r="DDQ39" s="450"/>
      <c r="DDR39" s="450"/>
      <c r="DDS39" s="450"/>
      <c r="DDT39" s="450"/>
      <c r="DDU39" s="450"/>
      <c r="DDV39" s="450"/>
      <c r="DDW39" s="450"/>
      <c r="DDX39" s="450"/>
      <c r="DDY39" s="450"/>
      <c r="DDZ39" s="450"/>
      <c r="DEA39" s="450"/>
      <c r="DEB39" s="450"/>
      <c r="DEC39" s="450"/>
      <c r="DED39" s="450"/>
      <c r="DEE39" s="450"/>
      <c r="DEF39" s="450"/>
      <c r="DEG39" s="450"/>
      <c r="DEH39" s="450"/>
      <c r="DEI39" s="450"/>
      <c r="DEJ39" s="450"/>
      <c r="DEK39" s="450"/>
      <c r="DEL39" s="450"/>
      <c r="DEM39" s="450"/>
      <c r="DEN39" s="450"/>
      <c r="DEO39" s="450"/>
      <c r="DEP39" s="450"/>
      <c r="DEQ39" s="450"/>
      <c r="DER39" s="450"/>
      <c r="DES39" s="450"/>
      <c r="DET39" s="450"/>
      <c r="DEU39" s="450"/>
      <c r="DEV39" s="450"/>
      <c r="DEW39" s="450"/>
      <c r="DEX39" s="450"/>
      <c r="DEY39" s="450"/>
      <c r="DEZ39" s="450"/>
      <c r="DFA39" s="450"/>
      <c r="DFB39" s="450"/>
      <c r="DFC39" s="450"/>
      <c r="DFD39" s="450"/>
      <c r="DFE39" s="450"/>
      <c r="DFF39" s="450"/>
      <c r="DFG39" s="450"/>
      <c r="DFH39" s="450"/>
      <c r="DFI39" s="450"/>
      <c r="DFJ39" s="450"/>
      <c r="DFK39" s="450"/>
      <c r="DFL39" s="450"/>
      <c r="DFM39" s="450"/>
      <c r="DFN39" s="450"/>
      <c r="DFO39" s="450"/>
      <c r="DFP39" s="450"/>
      <c r="DFQ39" s="450"/>
      <c r="DFR39" s="450"/>
      <c r="DFS39" s="450"/>
      <c r="DFT39" s="450"/>
      <c r="DFU39" s="450"/>
      <c r="DFV39" s="450"/>
      <c r="DFW39" s="450"/>
      <c r="DFX39" s="450"/>
      <c r="DFY39" s="450"/>
      <c r="DFZ39" s="450"/>
      <c r="DGA39" s="450"/>
      <c r="DGB39" s="450"/>
      <c r="DGC39" s="450"/>
      <c r="DGD39" s="450"/>
      <c r="DGE39" s="450"/>
      <c r="DGF39" s="450"/>
      <c r="DGG39" s="450"/>
      <c r="DGH39" s="450"/>
      <c r="DGI39" s="450"/>
      <c r="DGJ39" s="450"/>
      <c r="DGK39" s="450"/>
      <c r="DGL39" s="450"/>
      <c r="DGM39" s="450"/>
      <c r="DGN39" s="450"/>
      <c r="DGO39" s="450"/>
      <c r="DGP39" s="450"/>
      <c r="DGQ39" s="450"/>
      <c r="DGR39" s="450"/>
      <c r="DGS39" s="450"/>
      <c r="DGT39" s="450"/>
      <c r="DGU39" s="450"/>
      <c r="DGV39" s="450"/>
      <c r="DGW39" s="450"/>
      <c r="DGX39" s="450"/>
      <c r="DGY39" s="450"/>
      <c r="DGZ39" s="450"/>
      <c r="DHA39" s="450"/>
      <c r="DHB39" s="450"/>
      <c r="DHC39" s="450"/>
      <c r="DHD39" s="450"/>
      <c r="DHE39" s="450"/>
      <c r="DHF39" s="450"/>
      <c r="DHG39" s="450"/>
      <c r="DHH39" s="450"/>
      <c r="DHI39" s="450"/>
      <c r="DHJ39" s="450"/>
      <c r="DHK39" s="450"/>
      <c r="DHL39" s="450"/>
      <c r="DHM39" s="450"/>
      <c r="DHN39" s="450"/>
      <c r="DHO39" s="450"/>
      <c r="DHP39" s="450"/>
      <c r="DHQ39" s="450"/>
      <c r="DHR39" s="450"/>
      <c r="DHS39" s="450"/>
      <c r="DHT39" s="450"/>
      <c r="DHU39" s="450"/>
      <c r="DHV39" s="450"/>
      <c r="DHW39" s="450"/>
      <c r="DHX39" s="450"/>
      <c r="DHY39" s="450"/>
      <c r="DHZ39" s="450"/>
      <c r="DIA39" s="450"/>
      <c r="DIB39" s="450"/>
      <c r="DIC39" s="450"/>
      <c r="DID39" s="450"/>
      <c r="DIE39" s="450"/>
      <c r="DIF39" s="450"/>
      <c r="DIG39" s="450"/>
      <c r="DIH39" s="450"/>
      <c r="DII39" s="450"/>
      <c r="DIJ39" s="450"/>
      <c r="DIK39" s="450"/>
      <c r="DIL39" s="450"/>
      <c r="DIM39" s="450"/>
      <c r="DIN39" s="450"/>
      <c r="DIO39" s="450"/>
      <c r="DIP39" s="450"/>
      <c r="DIQ39" s="450"/>
      <c r="DIR39" s="450"/>
      <c r="DIS39" s="450"/>
      <c r="DIT39" s="450"/>
      <c r="DIU39" s="450"/>
      <c r="DIV39" s="450"/>
      <c r="DIW39" s="450"/>
      <c r="DIX39" s="450"/>
      <c r="DIY39" s="450"/>
      <c r="DIZ39" s="450"/>
      <c r="DJA39" s="450"/>
      <c r="DJB39" s="450"/>
      <c r="DJC39" s="450"/>
      <c r="DJD39" s="450"/>
      <c r="DJE39" s="450"/>
      <c r="DJF39" s="450"/>
      <c r="DJG39" s="450"/>
      <c r="DJH39" s="450"/>
      <c r="DJI39" s="450"/>
      <c r="DJJ39" s="450"/>
      <c r="DJK39" s="450"/>
      <c r="DJL39" s="450"/>
      <c r="DJM39" s="450"/>
      <c r="DJN39" s="450"/>
      <c r="DJO39" s="450"/>
      <c r="DJP39" s="450"/>
      <c r="DJQ39" s="450"/>
      <c r="DJR39" s="450"/>
      <c r="DJS39" s="450"/>
      <c r="DJT39" s="450"/>
      <c r="DJU39" s="450"/>
      <c r="DJV39" s="450"/>
      <c r="DJW39" s="450"/>
      <c r="DJX39" s="450"/>
      <c r="DJY39" s="450"/>
      <c r="DJZ39" s="450"/>
      <c r="DKA39" s="450"/>
      <c r="DKB39" s="450"/>
      <c r="DKC39" s="450"/>
      <c r="DKD39" s="450"/>
      <c r="DKE39" s="450"/>
      <c r="DKF39" s="450"/>
      <c r="DKG39" s="450"/>
      <c r="DKH39" s="450"/>
      <c r="DKI39" s="450"/>
      <c r="DKJ39" s="450"/>
      <c r="DKK39" s="450"/>
      <c r="DKL39" s="450"/>
      <c r="DKM39" s="450"/>
      <c r="DKN39" s="450"/>
      <c r="DKO39" s="450"/>
      <c r="DKP39" s="450"/>
      <c r="DKQ39" s="450"/>
      <c r="DKR39" s="450"/>
      <c r="DKS39" s="450"/>
      <c r="DKT39" s="450"/>
      <c r="DKU39" s="450"/>
      <c r="DKV39" s="450"/>
      <c r="DKW39" s="450"/>
      <c r="DKX39" s="450"/>
      <c r="DKY39" s="450"/>
      <c r="DKZ39" s="450"/>
      <c r="DLA39" s="450"/>
      <c r="DLB39" s="450"/>
      <c r="DLC39" s="450"/>
      <c r="DLD39" s="450"/>
      <c r="DLE39" s="450"/>
      <c r="DLF39" s="450"/>
      <c r="DLG39" s="450"/>
      <c r="DLH39" s="450"/>
      <c r="DLI39" s="450"/>
      <c r="DLJ39" s="450"/>
      <c r="DLK39" s="450"/>
      <c r="DLL39" s="450"/>
      <c r="DLM39" s="450"/>
      <c r="DLN39" s="450"/>
      <c r="DLO39" s="450"/>
      <c r="DLP39" s="450"/>
      <c r="DLQ39" s="450"/>
      <c r="DLR39" s="450"/>
      <c r="DLS39" s="450"/>
      <c r="DLT39" s="450"/>
      <c r="DLU39" s="450"/>
      <c r="DLV39" s="450"/>
      <c r="DLW39" s="450"/>
      <c r="DLX39" s="450"/>
      <c r="DLY39" s="450"/>
      <c r="DLZ39" s="450"/>
      <c r="DMA39" s="450"/>
      <c r="DMB39" s="450"/>
      <c r="DMC39" s="450"/>
      <c r="DMD39" s="450"/>
      <c r="DME39" s="450"/>
      <c r="DMF39" s="450"/>
      <c r="DMG39" s="450"/>
      <c r="DMH39" s="450"/>
      <c r="DMI39" s="450"/>
      <c r="DMJ39" s="450"/>
      <c r="DMK39" s="450"/>
      <c r="DML39" s="450"/>
      <c r="DMM39" s="450"/>
      <c r="DMN39" s="450"/>
      <c r="DMO39" s="450"/>
      <c r="DMP39" s="450"/>
      <c r="DMQ39" s="450"/>
      <c r="DMR39" s="450"/>
      <c r="DMS39" s="450"/>
      <c r="DMT39" s="450"/>
      <c r="DMU39" s="450"/>
      <c r="DMV39" s="450"/>
      <c r="DMW39" s="450"/>
      <c r="DMX39" s="450"/>
      <c r="DMY39" s="450"/>
      <c r="DMZ39" s="450"/>
      <c r="DNA39" s="450"/>
      <c r="DNB39" s="450"/>
      <c r="DNC39" s="450"/>
      <c r="DND39" s="450"/>
      <c r="DNE39" s="450"/>
      <c r="DNF39" s="450"/>
      <c r="DNG39" s="450"/>
      <c r="DNH39" s="450"/>
      <c r="DNI39" s="450"/>
      <c r="DNJ39" s="450"/>
      <c r="DNK39" s="450"/>
      <c r="DNL39" s="450"/>
      <c r="DNM39" s="450"/>
      <c r="DNN39" s="450"/>
      <c r="DNO39" s="450"/>
      <c r="DNP39" s="450"/>
      <c r="DNQ39" s="450"/>
      <c r="DNR39" s="450"/>
      <c r="DNS39" s="450"/>
      <c r="DNT39" s="450"/>
      <c r="DNU39" s="450"/>
      <c r="DNV39" s="450"/>
      <c r="DNW39" s="450"/>
      <c r="DNX39" s="450"/>
      <c r="DNY39" s="450"/>
      <c r="DNZ39" s="450"/>
      <c r="DOA39" s="450"/>
      <c r="DOB39" s="450"/>
      <c r="DOC39" s="450"/>
      <c r="DOD39" s="450"/>
      <c r="DOE39" s="450"/>
      <c r="DOF39" s="450"/>
      <c r="DOG39" s="450"/>
      <c r="DOH39" s="450"/>
      <c r="DOI39" s="450"/>
      <c r="DOJ39" s="450"/>
      <c r="DOK39" s="450"/>
      <c r="DOL39" s="450"/>
      <c r="DOM39" s="450"/>
      <c r="DON39" s="450"/>
      <c r="DOO39" s="450"/>
      <c r="DOP39" s="450"/>
      <c r="DOQ39" s="450"/>
      <c r="DOR39" s="450"/>
      <c r="DOS39" s="450"/>
      <c r="DOT39" s="450"/>
      <c r="DOU39" s="450"/>
      <c r="DOV39" s="450"/>
      <c r="DOW39" s="450"/>
      <c r="DOX39" s="450"/>
      <c r="DOY39" s="450"/>
      <c r="DOZ39" s="450"/>
      <c r="DPA39" s="450"/>
      <c r="DPB39" s="450"/>
      <c r="DPC39" s="450"/>
      <c r="DPD39" s="450"/>
      <c r="DPE39" s="450"/>
      <c r="DPF39" s="450"/>
      <c r="DPG39" s="450"/>
      <c r="DPH39" s="450"/>
      <c r="DPI39" s="450"/>
      <c r="DPJ39" s="450"/>
      <c r="DPK39" s="450"/>
      <c r="DPL39" s="450"/>
      <c r="DPM39" s="450"/>
      <c r="DPN39" s="450"/>
      <c r="DPO39" s="450"/>
      <c r="DPP39" s="450"/>
      <c r="DPQ39" s="450"/>
      <c r="DPR39" s="450"/>
      <c r="DPS39" s="450"/>
      <c r="DPT39" s="450"/>
      <c r="DPU39" s="450"/>
      <c r="DPV39" s="450"/>
      <c r="DPW39" s="450"/>
      <c r="DPX39" s="450"/>
      <c r="DPY39" s="450"/>
      <c r="DPZ39" s="450"/>
      <c r="DQA39" s="450"/>
      <c r="DQB39" s="450"/>
      <c r="DQC39" s="450"/>
      <c r="DQD39" s="450"/>
      <c r="DQE39" s="450"/>
      <c r="DQF39" s="450"/>
      <c r="DQG39" s="450"/>
      <c r="DQH39" s="450"/>
      <c r="DQI39" s="450"/>
      <c r="DQJ39" s="450"/>
      <c r="DQK39" s="450"/>
      <c r="DQL39" s="450"/>
      <c r="DQM39" s="450"/>
      <c r="DQN39" s="450"/>
      <c r="DQO39" s="450"/>
      <c r="DQP39" s="450"/>
      <c r="DQQ39" s="450"/>
      <c r="DQR39" s="450"/>
      <c r="DQS39" s="450"/>
      <c r="DQT39" s="450"/>
      <c r="DQU39" s="450"/>
      <c r="DQV39" s="450"/>
      <c r="DQW39" s="450"/>
      <c r="DQX39" s="450"/>
      <c r="DQY39" s="450"/>
      <c r="DQZ39" s="450"/>
      <c r="DRA39" s="450"/>
      <c r="DRB39" s="450"/>
      <c r="DRC39" s="450"/>
      <c r="DRD39" s="450"/>
      <c r="DRE39" s="450"/>
      <c r="DRF39" s="450"/>
      <c r="DRG39" s="450"/>
      <c r="DRH39" s="450"/>
      <c r="DRI39" s="450"/>
      <c r="DRJ39" s="450"/>
      <c r="DRK39" s="450"/>
      <c r="DRL39" s="450"/>
      <c r="DRM39" s="450"/>
      <c r="DRN39" s="450"/>
      <c r="DRO39" s="450"/>
      <c r="DRP39" s="450"/>
      <c r="DRQ39" s="450"/>
      <c r="DRR39" s="450"/>
      <c r="DRS39" s="450"/>
      <c r="DRT39" s="450"/>
      <c r="DRU39" s="450"/>
      <c r="DRV39" s="450"/>
      <c r="DRW39" s="450"/>
      <c r="DRX39" s="450"/>
      <c r="DRY39" s="450"/>
      <c r="DRZ39" s="450"/>
      <c r="DSA39" s="450"/>
      <c r="DSB39" s="450"/>
      <c r="DSC39" s="450"/>
      <c r="DSD39" s="450"/>
      <c r="DSE39" s="450"/>
      <c r="DSF39" s="450"/>
      <c r="DSG39" s="450"/>
      <c r="DSH39" s="450"/>
      <c r="DSI39" s="450"/>
      <c r="DSJ39" s="450"/>
      <c r="DSK39" s="450"/>
      <c r="DSL39" s="450"/>
      <c r="DSM39" s="450"/>
      <c r="DSN39" s="450"/>
      <c r="DSO39" s="450"/>
      <c r="DSP39" s="450"/>
      <c r="DSQ39" s="450"/>
      <c r="DSR39" s="450"/>
      <c r="DSS39" s="450"/>
      <c r="DST39" s="450"/>
      <c r="DSU39" s="450"/>
      <c r="DSV39" s="450"/>
      <c r="DSW39" s="450"/>
      <c r="DSX39" s="450"/>
      <c r="DSY39" s="450"/>
      <c r="DSZ39" s="450"/>
      <c r="DTA39" s="450"/>
      <c r="DTB39" s="450"/>
      <c r="DTC39" s="450"/>
      <c r="DTD39" s="450"/>
      <c r="DTE39" s="450"/>
      <c r="DTF39" s="450"/>
      <c r="DTG39" s="450"/>
      <c r="DTH39" s="450"/>
      <c r="DTI39" s="450"/>
      <c r="DTJ39" s="450"/>
      <c r="DTK39" s="450"/>
      <c r="DTL39" s="450"/>
      <c r="DTM39" s="450"/>
      <c r="DTN39" s="450"/>
      <c r="DTO39" s="450"/>
      <c r="DTP39" s="450"/>
      <c r="DTQ39" s="450"/>
      <c r="DTR39" s="450"/>
      <c r="DTS39" s="450"/>
      <c r="DTT39" s="450"/>
      <c r="DTU39" s="450"/>
      <c r="DTV39" s="450"/>
      <c r="DTW39" s="450"/>
      <c r="DTX39" s="450"/>
      <c r="DTY39" s="450"/>
      <c r="DTZ39" s="450"/>
      <c r="DUA39" s="450"/>
      <c r="DUB39" s="450"/>
      <c r="DUC39" s="450"/>
      <c r="DUD39" s="450"/>
      <c r="DUE39" s="450"/>
      <c r="DUF39" s="450"/>
      <c r="DUG39" s="450"/>
      <c r="DUH39" s="450"/>
      <c r="DUI39" s="450"/>
      <c r="DUJ39" s="450"/>
      <c r="DUK39" s="450"/>
      <c r="DUL39" s="450"/>
      <c r="DUM39" s="450"/>
      <c r="DUN39" s="450"/>
      <c r="DUO39" s="450"/>
      <c r="DUP39" s="450"/>
      <c r="DUQ39" s="450"/>
      <c r="DUR39" s="450"/>
      <c r="DUS39" s="450"/>
      <c r="DUT39" s="450"/>
      <c r="DUU39" s="450"/>
      <c r="DUV39" s="450"/>
      <c r="DUW39" s="450"/>
      <c r="DUX39" s="450"/>
      <c r="DUY39" s="450"/>
      <c r="DUZ39" s="450"/>
      <c r="DVA39" s="450"/>
      <c r="DVB39" s="450"/>
      <c r="DVC39" s="450"/>
      <c r="DVD39" s="450"/>
      <c r="DVE39" s="450"/>
      <c r="DVF39" s="450"/>
      <c r="DVG39" s="450"/>
      <c r="DVH39" s="450"/>
      <c r="DVI39" s="450"/>
      <c r="DVJ39" s="450"/>
      <c r="DVK39" s="450"/>
      <c r="DVL39" s="450"/>
      <c r="DVM39" s="450"/>
      <c r="DVN39" s="450"/>
      <c r="DVO39" s="450"/>
      <c r="DVP39" s="450"/>
      <c r="DVQ39" s="450"/>
      <c r="DVR39" s="450"/>
      <c r="DVS39" s="450"/>
      <c r="DVT39" s="450"/>
      <c r="DVU39" s="450"/>
      <c r="DVV39" s="450"/>
      <c r="DVW39" s="450"/>
      <c r="DVX39" s="450"/>
      <c r="DVY39" s="450"/>
      <c r="DVZ39" s="450"/>
      <c r="DWA39" s="450"/>
      <c r="DWB39" s="450"/>
      <c r="DWC39" s="450"/>
      <c r="DWD39" s="450"/>
      <c r="DWE39" s="450"/>
      <c r="DWF39" s="450"/>
      <c r="DWG39" s="450"/>
      <c r="DWH39" s="450"/>
      <c r="DWI39" s="450"/>
      <c r="DWJ39" s="450"/>
      <c r="DWK39" s="450"/>
      <c r="DWL39" s="450"/>
      <c r="DWM39" s="450"/>
      <c r="DWN39" s="450"/>
      <c r="DWO39" s="450"/>
      <c r="DWP39" s="450"/>
      <c r="DWQ39" s="450"/>
      <c r="DWR39" s="450"/>
      <c r="DWS39" s="450"/>
      <c r="DWT39" s="450"/>
      <c r="DWU39" s="450"/>
      <c r="DWV39" s="450"/>
      <c r="DWW39" s="450"/>
      <c r="DWX39" s="450"/>
      <c r="DWY39" s="450"/>
      <c r="DWZ39" s="450"/>
      <c r="DXA39" s="450"/>
      <c r="DXB39" s="450"/>
      <c r="DXC39" s="450"/>
      <c r="DXD39" s="450"/>
      <c r="DXE39" s="450"/>
      <c r="DXF39" s="450"/>
      <c r="DXG39" s="450"/>
      <c r="DXH39" s="450"/>
      <c r="DXI39" s="450"/>
      <c r="DXJ39" s="450"/>
      <c r="DXK39" s="450"/>
      <c r="DXL39" s="450"/>
      <c r="DXM39" s="450"/>
      <c r="DXN39" s="450"/>
      <c r="DXO39" s="450"/>
      <c r="DXP39" s="450"/>
      <c r="DXQ39" s="450"/>
      <c r="DXR39" s="450"/>
      <c r="DXS39" s="450"/>
      <c r="DXT39" s="450"/>
      <c r="DXU39" s="450"/>
      <c r="DXV39" s="450"/>
      <c r="DXW39" s="450"/>
      <c r="DXX39" s="450"/>
      <c r="DXY39" s="450"/>
      <c r="DXZ39" s="450"/>
      <c r="DYA39" s="450"/>
      <c r="DYB39" s="450"/>
      <c r="DYC39" s="450"/>
      <c r="DYD39" s="450"/>
      <c r="DYE39" s="450"/>
      <c r="DYF39" s="450"/>
      <c r="DYG39" s="450"/>
      <c r="DYH39" s="450"/>
      <c r="DYI39" s="450"/>
      <c r="DYJ39" s="450"/>
      <c r="DYK39" s="450"/>
      <c r="DYL39" s="450"/>
      <c r="DYM39" s="450"/>
      <c r="DYN39" s="450"/>
      <c r="DYO39" s="450"/>
      <c r="DYP39" s="450"/>
      <c r="DYQ39" s="450"/>
      <c r="DYR39" s="450"/>
      <c r="DYS39" s="450"/>
      <c r="DYT39" s="450"/>
      <c r="DYU39" s="450"/>
      <c r="DYV39" s="450"/>
      <c r="DYW39" s="450"/>
      <c r="DYX39" s="450"/>
      <c r="DYY39" s="450"/>
      <c r="DYZ39" s="450"/>
      <c r="DZA39" s="450"/>
      <c r="DZB39" s="450"/>
      <c r="DZC39" s="450"/>
      <c r="DZD39" s="450"/>
      <c r="DZE39" s="450"/>
      <c r="DZF39" s="450"/>
      <c r="DZG39" s="450"/>
      <c r="DZH39" s="450"/>
      <c r="DZI39" s="450"/>
      <c r="DZJ39" s="450"/>
      <c r="DZK39" s="450"/>
      <c r="DZL39" s="450"/>
      <c r="DZM39" s="450"/>
      <c r="DZN39" s="450"/>
      <c r="DZO39" s="450"/>
      <c r="DZP39" s="450"/>
      <c r="DZQ39" s="450"/>
      <c r="DZR39" s="450"/>
      <c r="DZS39" s="450"/>
      <c r="DZT39" s="450"/>
      <c r="DZU39" s="450"/>
      <c r="DZV39" s="450"/>
      <c r="DZW39" s="450"/>
      <c r="DZX39" s="450"/>
      <c r="DZY39" s="450"/>
      <c r="DZZ39" s="450"/>
      <c r="EAA39" s="450"/>
      <c r="EAB39" s="450"/>
      <c r="EAC39" s="450"/>
      <c r="EAD39" s="450"/>
      <c r="EAE39" s="450"/>
      <c r="EAF39" s="450"/>
      <c r="EAG39" s="450"/>
      <c r="EAH39" s="450"/>
      <c r="EAI39" s="450"/>
      <c r="EAJ39" s="450"/>
      <c r="EAK39" s="450"/>
      <c r="EAL39" s="450"/>
      <c r="EAM39" s="450"/>
      <c r="EAN39" s="450"/>
      <c r="EAO39" s="450"/>
      <c r="EAP39" s="450"/>
      <c r="EAQ39" s="450"/>
      <c r="EAR39" s="450"/>
      <c r="EAS39" s="450"/>
      <c r="EAT39" s="450"/>
      <c r="EAU39" s="450"/>
      <c r="EAV39" s="450"/>
      <c r="EAW39" s="450"/>
      <c r="EAX39" s="450"/>
      <c r="EAY39" s="450"/>
      <c r="EAZ39" s="450"/>
      <c r="EBA39" s="450"/>
      <c r="EBB39" s="450"/>
      <c r="EBC39" s="450"/>
      <c r="EBD39" s="450"/>
      <c r="EBE39" s="450"/>
      <c r="EBF39" s="450"/>
      <c r="EBG39" s="450"/>
      <c r="EBH39" s="450"/>
      <c r="EBI39" s="450"/>
      <c r="EBJ39" s="450"/>
      <c r="EBK39" s="450"/>
      <c r="EBL39" s="450"/>
      <c r="EBM39" s="450"/>
      <c r="EBN39" s="450"/>
      <c r="EBO39" s="450"/>
      <c r="EBP39" s="450"/>
      <c r="EBQ39" s="450"/>
      <c r="EBR39" s="450"/>
      <c r="EBS39" s="450"/>
      <c r="EBT39" s="450"/>
      <c r="EBU39" s="450"/>
      <c r="EBV39" s="450"/>
      <c r="EBW39" s="450"/>
      <c r="EBX39" s="450"/>
      <c r="EBY39" s="450"/>
      <c r="EBZ39" s="450"/>
      <c r="ECA39" s="450"/>
      <c r="ECB39" s="450"/>
      <c r="ECC39" s="450"/>
      <c r="ECD39" s="450"/>
      <c r="ECE39" s="450"/>
      <c r="ECF39" s="450"/>
      <c r="ECG39" s="450"/>
      <c r="ECH39" s="450"/>
      <c r="ECI39" s="450"/>
      <c r="ECJ39" s="450"/>
      <c r="ECK39" s="450"/>
      <c r="ECL39" s="450"/>
      <c r="ECM39" s="450"/>
      <c r="ECN39" s="450"/>
      <c r="ECO39" s="450"/>
      <c r="ECP39" s="450"/>
      <c r="ECQ39" s="450"/>
      <c r="ECR39" s="450"/>
      <c r="ECS39" s="450"/>
      <c r="ECT39" s="450"/>
      <c r="ECU39" s="450"/>
      <c r="ECV39" s="450"/>
      <c r="ECW39" s="450"/>
      <c r="ECX39" s="450"/>
      <c r="ECY39" s="450"/>
      <c r="ECZ39" s="450"/>
      <c r="EDA39" s="450"/>
      <c r="EDB39" s="450"/>
      <c r="EDC39" s="450"/>
      <c r="EDD39" s="450"/>
      <c r="EDE39" s="450"/>
      <c r="EDF39" s="450"/>
      <c r="EDG39" s="450"/>
      <c r="EDH39" s="450"/>
      <c r="EDI39" s="450"/>
      <c r="EDJ39" s="450"/>
      <c r="EDK39" s="450"/>
      <c r="EDL39" s="450"/>
      <c r="EDM39" s="450"/>
      <c r="EDN39" s="450"/>
      <c r="EDO39" s="450"/>
      <c r="EDP39" s="450"/>
      <c r="EDQ39" s="450"/>
      <c r="EDR39" s="450"/>
      <c r="EDS39" s="450"/>
      <c r="EDT39" s="450"/>
      <c r="EDU39" s="450"/>
      <c r="EDV39" s="450"/>
      <c r="EDW39" s="450"/>
      <c r="EDX39" s="450"/>
      <c r="EDY39" s="450"/>
      <c r="EDZ39" s="450"/>
      <c r="EEA39" s="450"/>
      <c r="EEB39" s="450"/>
      <c r="EEC39" s="450"/>
      <c r="EED39" s="450"/>
      <c r="EEE39" s="450"/>
      <c r="EEF39" s="450"/>
      <c r="EEG39" s="450"/>
      <c r="EEH39" s="450"/>
      <c r="EEI39" s="450"/>
      <c r="EEJ39" s="450"/>
      <c r="EEK39" s="450"/>
      <c r="EEL39" s="450"/>
      <c r="EEM39" s="450"/>
      <c r="EEN39" s="450"/>
      <c r="EEO39" s="450"/>
      <c r="EEP39" s="450"/>
      <c r="EEQ39" s="450"/>
      <c r="EER39" s="450"/>
      <c r="EES39" s="450"/>
      <c r="EET39" s="450"/>
      <c r="EEU39" s="450"/>
      <c r="EEV39" s="450"/>
      <c r="EEW39" s="450"/>
      <c r="EEX39" s="450"/>
      <c r="EEY39" s="450"/>
      <c r="EEZ39" s="450"/>
      <c r="EFA39" s="450"/>
      <c r="EFB39" s="450"/>
      <c r="EFC39" s="450"/>
      <c r="EFD39" s="450"/>
      <c r="EFE39" s="450"/>
      <c r="EFF39" s="450"/>
      <c r="EFG39" s="450"/>
      <c r="EFH39" s="450"/>
      <c r="EFI39" s="450"/>
      <c r="EFJ39" s="450"/>
      <c r="EFK39" s="450"/>
      <c r="EFL39" s="450"/>
      <c r="EFM39" s="450"/>
      <c r="EFN39" s="450"/>
      <c r="EFO39" s="450"/>
      <c r="EFP39" s="450"/>
      <c r="EFQ39" s="450"/>
      <c r="EFR39" s="450"/>
      <c r="EFS39" s="450"/>
      <c r="EFT39" s="450"/>
      <c r="EFU39" s="450"/>
      <c r="EFV39" s="450"/>
      <c r="EFW39" s="450"/>
      <c r="EFX39" s="450"/>
      <c r="EFY39" s="450"/>
      <c r="EFZ39" s="450"/>
      <c r="EGA39" s="450"/>
      <c r="EGB39" s="450"/>
      <c r="EGC39" s="450"/>
      <c r="EGD39" s="450"/>
      <c r="EGE39" s="450"/>
      <c r="EGF39" s="450"/>
      <c r="EGG39" s="450"/>
      <c r="EGH39" s="450"/>
      <c r="EGI39" s="450"/>
      <c r="EGJ39" s="450"/>
      <c r="EGK39" s="450"/>
      <c r="EGL39" s="450"/>
      <c r="EGM39" s="450"/>
      <c r="EGN39" s="450"/>
      <c r="EGO39" s="450"/>
      <c r="EGP39" s="450"/>
      <c r="EGQ39" s="450"/>
      <c r="EGR39" s="450"/>
      <c r="EGS39" s="450"/>
      <c r="EGT39" s="450"/>
      <c r="EGU39" s="450"/>
      <c r="EGV39" s="450"/>
      <c r="EGW39" s="450"/>
      <c r="EGX39" s="450"/>
      <c r="EGY39" s="450"/>
      <c r="EGZ39" s="450"/>
      <c r="EHA39" s="450"/>
      <c r="EHB39" s="450"/>
      <c r="EHC39" s="450"/>
      <c r="EHD39" s="450"/>
      <c r="EHE39" s="450"/>
      <c r="EHF39" s="450"/>
      <c r="EHG39" s="450"/>
      <c r="EHH39" s="450"/>
      <c r="EHI39" s="450"/>
      <c r="EHJ39" s="450"/>
      <c r="EHK39" s="450"/>
      <c r="EHL39" s="450"/>
      <c r="EHM39" s="450"/>
      <c r="EHN39" s="450"/>
      <c r="EHO39" s="450"/>
      <c r="EHP39" s="450"/>
      <c r="EHQ39" s="450"/>
      <c r="EHR39" s="450"/>
      <c r="EHS39" s="450"/>
      <c r="EHT39" s="450"/>
      <c r="EHU39" s="450"/>
      <c r="EHV39" s="450"/>
      <c r="EHW39" s="450"/>
      <c r="EHX39" s="450"/>
      <c r="EHY39" s="450"/>
      <c r="EHZ39" s="450"/>
      <c r="EIA39" s="450"/>
      <c r="EIB39" s="450"/>
      <c r="EIC39" s="450"/>
      <c r="EID39" s="450"/>
      <c r="EIE39" s="450"/>
      <c r="EIF39" s="450"/>
      <c r="EIG39" s="450"/>
      <c r="EIH39" s="450"/>
      <c r="EII39" s="450"/>
      <c r="EIJ39" s="450"/>
      <c r="EIK39" s="450"/>
      <c r="EIL39" s="450"/>
      <c r="EIM39" s="450"/>
      <c r="EIN39" s="450"/>
      <c r="EIO39" s="450"/>
      <c r="EIP39" s="450"/>
      <c r="EIQ39" s="450"/>
      <c r="EIR39" s="450"/>
      <c r="EIS39" s="450"/>
      <c r="EIT39" s="450"/>
      <c r="EIU39" s="450"/>
      <c r="EIV39" s="450"/>
      <c r="EIW39" s="450"/>
      <c r="EIX39" s="450"/>
      <c r="EIY39" s="450"/>
      <c r="EIZ39" s="450"/>
      <c r="EJA39" s="450"/>
      <c r="EJB39" s="450"/>
      <c r="EJC39" s="450"/>
      <c r="EJD39" s="450"/>
      <c r="EJE39" s="450"/>
      <c r="EJF39" s="450"/>
      <c r="EJG39" s="450"/>
      <c r="EJH39" s="450"/>
      <c r="EJI39" s="450"/>
      <c r="EJJ39" s="450"/>
      <c r="EJK39" s="450"/>
      <c r="EJL39" s="450"/>
      <c r="EJM39" s="450"/>
      <c r="EJN39" s="450"/>
      <c r="EJO39" s="450"/>
      <c r="EJP39" s="450"/>
      <c r="EJQ39" s="450"/>
      <c r="EJR39" s="450"/>
      <c r="EJS39" s="450"/>
      <c r="EJT39" s="450"/>
      <c r="EJU39" s="450"/>
      <c r="EJV39" s="450"/>
      <c r="EJW39" s="450"/>
      <c r="EJX39" s="450"/>
      <c r="EJY39" s="450"/>
      <c r="EJZ39" s="450"/>
      <c r="EKA39" s="450"/>
      <c r="EKB39" s="450"/>
      <c r="EKC39" s="450"/>
      <c r="EKD39" s="450"/>
      <c r="EKE39" s="450"/>
      <c r="EKF39" s="450"/>
      <c r="EKG39" s="450"/>
      <c r="EKH39" s="450"/>
      <c r="EKI39" s="450"/>
      <c r="EKJ39" s="450"/>
      <c r="EKK39" s="450"/>
      <c r="EKL39" s="450"/>
      <c r="EKM39" s="450"/>
      <c r="EKN39" s="450"/>
      <c r="EKO39" s="450"/>
      <c r="EKP39" s="450"/>
      <c r="EKQ39" s="450"/>
      <c r="EKR39" s="450"/>
      <c r="EKS39" s="450"/>
      <c r="EKT39" s="450"/>
      <c r="EKU39" s="450"/>
      <c r="EKV39" s="450"/>
      <c r="EKW39" s="450"/>
      <c r="EKX39" s="450"/>
      <c r="EKY39" s="450"/>
      <c r="EKZ39" s="450"/>
      <c r="ELA39" s="450"/>
      <c r="ELB39" s="450"/>
      <c r="ELC39" s="450"/>
      <c r="ELD39" s="450"/>
      <c r="ELE39" s="450"/>
      <c r="ELF39" s="450"/>
      <c r="ELG39" s="450"/>
      <c r="ELH39" s="450"/>
      <c r="ELI39" s="450"/>
      <c r="ELJ39" s="450"/>
      <c r="ELK39" s="450"/>
      <c r="ELL39" s="450"/>
      <c r="ELM39" s="450"/>
      <c r="ELN39" s="450"/>
      <c r="ELO39" s="450"/>
      <c r="ELP39" s="450"/>
      <c r="ELQ39" s="450"/>
      <c r="ELR39" s="450"/>
      <c r="ELS39" s="450"/>
      <c r="ELT39" s="450"/>
      <c r="ELU39" s="450"/>
      <c r="ELV39" s="450"/>
      <c r="ELW39" s="450"/>
      <c r="ELX39" s="450"/>
      <c r="ELY39" s="450"/>
      <c r="ELZ39" s="450"/>
      <c r="EMA39" s="450"/>
      <c r="EMB39" s="450"/>
      <c r="EMC39" s="450"/>
      <c r="EMD39" s="450"/>
      <c r="EME39" s="450"/>
      <c r="EMF39" s="450"/>
      <c r="EMG39" s="450"/>
      <c r="EMH39" s="450"/>
      <c r="EMI39" s="450"/>
      <c r="EMJ39" s="450"/>
      <c r="EMK39" s="450"/>
      <c r="EML39" s="450"/>
      <c r="EMM39" s="450"/>
      <c r="EMN39" s="450"/>
      <c r="EMO39" s="450"/>
      <c r="EMP39" s="450"/>
      <c r="EMQ39" s="450"/>
      <c r="EMR39" s="450"/>
      <c r="EMS39" s="450"/>
      <c r="EMT39" s="450"/>
      <c r="EMU39" s="450"/>
      <c r="EMV39" s="450"/>
      <c r="EMW39" s="450"/>
      <c r="EMX39" s="450"/>
      <c r="EMY39" s="450"/>
      <c r="EMZ39" s="450"/>
      <c r="ENA39" s="450"/>
      <c r="ENB39" s="450"/>
      <c r="ENC39" s="450"/>
      <c r="END39" s="450"/>
      <c r="ENE39" s="450"/>
      <c r="ENF39" s="450"/>
      <c r="ENG39" s="450"/>
      <c r="ENH39" s="450"/>
      <c r="ENI39" s="450"/>
      <c r="ENJ39" s="450"/>
      <c r="ENK39" s="450"/>
      <c r="ENL39" s="450"/>
      <c r="ENM39" s="450"/>
      <c r="ENN39" s="450"/>
      <c r="ENO39" s="450"/>
      <c r="ENP39" s="450"/>
      <c r="ENQ39" s="450"/>
      <c r="ENR39" s="450"/>
      <c r="ENS39" s="450"/>
      <c r="ENT39" s="450"/>
      <c r="ENU39" s="450"/>
      <c r="ENV39" s="450"/>
      <c r="ENW39" s="450"/>
      <c r="ENX39" s="450"/>
      <c r="ENY39" s="450"/>
      <c r="ENZ39" s="450"/>
      <c r="EOA39" s="450"/>
      <c r="EOB39" s="450"/>
      <c r="EOC39" s="450"/>
      <c r="EOD39" s="450"/>
      <c r="EOE39" s="450"/>
      <c r="EOF39" s="450"/>
      <c r="EOG39" s="450"/>
      <c r="EOH39" s="450"/>
      <c r="EOI39" s="450"/>
      <c r="EOJ39" s="450"/>
      <c r="EOK39" s="450"/>
      <c r="EOL39" s="450"/>
      <c r="EOM39" s="450"/>
      <c r="EON39" s="450"/>
      <c r="EOO39" s="450"/>
      <c r="EOP39" s="450"/>
      <c r="EOQ39" s="450"/>
      <c r="EOR39" s="450"/>
      <c r="EOS39" s="450"/>
      <c r="EOT39" s="450"/>
      <c r="EOU39" s="450"/>
      <c r="EOV39" s="450"/>
      <c r="EOW39" s="450"/>
      <c r="EOX39" s="450"/>
      <c r="EOY39" s="450"/>
      <c r="EOZ39" s="450"/>
      <c r="EPA39" s="450"/>
      <c r="EPB39" s="450"/>
      <c r="EPC39" s="450"/>
      <c r="EPD39" s="450"/>
      <c r="EPE39" s="450"/>
      <c r="EPF39" s="450"/>
      <c r="EPG39" s="450"/>
      <c r="EPH39" s="450"/>
      <c r="EPI39" s="450"/>
      <c r="EPJ39" s="450"/>
      <c r="EPK39" s="450"/>
      <c r="EPL39" s="450"/>
      <c r="EPM39" s="450"/>
      <c r="EPN39" s="450"/>
      <c r="EPO39" s="450"/>
      <c r="EPP39" s="450"/>
      <c r="EPQ39" s="450"/>
      <c r="EPR39" s="450"/>
      <c r="EPS39" s="450"/>
      <c r="EPT39" s="450"/>
      <c r="EPU39" s="450"/>
      <c r="EPV39" s="450"/>
      <c r="EPW39" s="450"/>
      <c r="EPX39" s="450"/>
      <c r="EPY39" s="450"/>
      <c r="EPZ39" s="450"/>
      <c r="EQA39" s="450"/>
      <c r="EQB39" s="450"/>
      <c r="EQC39" s="450"/>
      <c r="EQD39" s="450"/>
      <c r="EQE39" s="450"/>
      <c r="EQF39" s="450"/>
      <c r="EQG39" s="450"/>
      <c r="EQH39" s="450"/>
      <c r="EQI39" s="450"/>
      <c r="EQJ39" s="450"/>
      <c r="EQK39" s="450"/>
      <c r="EQL39" s="450"/>
      <c r="EQM39" s="450"/>
      <c r="EQN39" s="450"/>
      <c r="EQO39" s="450"/>
      <c r="EQP39" s="450"/>
      <c r="EQQ39" s="450"/>
      <c r="EQR39" s="450"/>
      <c r="EQS39" s="450"/>
      <c r="EQT39" s="450"/>
      <c r="EQU39" s="450"/>
      <c r="EQV39" s="450"/>
      <c r="EQW39" s="450"/>
      <c r="EQX39" s="450"/>
      <c r="EQY39" s="450"/>
      <c r="EQZ39" s="450"/>
      <c r="ERA39" s="450"/>
      <c r="ERB39" s="450"/>
      <c r="ERC39" s="450"/>
      <c r="ERD39" s="450"/>
      <c r="ERE39" s="450"/>
      <c r="ERF39" s="450"/>
      <c r="ERG39" s="450"/>
      <c r="ERH39" s="450"/>
      <c r="ERI39" s="450"/>
      <c r="ERJ39" s="450"/>
      <c r="ERK39" s="450"/>
      <c r="ERL39" s="450"/>
      <c r="ERM39" s="450"/>
      <c r="ERN39" s="450"/>
      <c r="ERO39" s="450"/>
      <c r="ERP39" s="450"/>
      <c r="ERQ39" s="450"/>
      <c r="ERR39" s="450"/>
      <c r="ERS39" s="450"/>
      <c r="ERT39" s="450"/>
      <c r="ERU39" s="450"/>
      <c r="ERV39" s="450"/>
      <c r="ERW39" s="450"/>
      <c r="ERX39" s="450"/>
      <c r="ERY39" s="450"/>
      <c r="ERZ39" s="450"/>
      <c r="ESA39" s="450"/>
      <c r="ESB39" s="450"/>
      <c r="ESC39" s="450"/>
      <c r="ESD39" s="450"/>
      <c r="ESE39" s="450"/>
      <c r="ESF39" s="450"/>
      <c r="ESG39" s="450"/>
      <c r="ESH39" s="450"/>
      <c r="ESI39" s="450"/>
      <c r="ESJ39" s="450"/>
      <c r="ESK39" s="450"/>
      <c r="ESL39" s="450"/>
      <c r="ESM39" s="450"/>
      <c r="ESN39" s="450"/>
      <c r="ESO39" s="450"/>
      <c r="ESP39" s="450"/>
      <c r="ESQ39" s="450"/>
      <c r="ESR39" s="450"/>
      <c r="ESS39" s="450"/>
      <c r="EST39" s="450"/>
      <c r="ESU39" s="450"/>
      <c r="ESV39" s="450"/>
      <c r="ESW39" s="450"/>
      <c r="ESX39" s="450"/>
      <c r="ESY39" s="450"/>
      <c r="ESZ39" s="450"/>
      <c r="ETA39" s="450"/>
      <c r="ETB39" s="450"/>
      <c r="ETC39" s="450"/>
      <c r="ETD39" s="450"/>
      <c r="ETE39" s="450"/>
      <c r="ETF39" s="450"/>
      <c r="ETG39" s="450"/>
      <c r="ETH39" s="450"/>
      <c r="ETI39" s="450"/>
      <c r="ETJ39" s="450"/>
      <c r="ETK39" s="450"/>
      <c r="ETL39" s="450"/>
      <c r="ETM39" s="450"/>
      <c r="ETN39" s="450"/>
      <c r="ETO39" s="450"/>
      <c r="ETP39" s="450"/>
      <c r="ETQ39" s="450"/>
      <c r="ETR39" s="450"/>
      <c r="ETS39" s="450"/>
      <c r="ETT39" s="450"/>
      <c r="ETU39" s="450"/>
      <c r="ETV39" s="450"/>
      <c r="ETW39" s="450"/>
      <c r="ETX39" s="450"/>
      <c r="ETY39" s="450"/>
      <c r="ETZ39" s="450"/>
      <c r="EUA39" s="450"/>
      <c r="EUB39" s="450"/>
      <c r="EUC39" s="450"/>
      <c r="EUD39" s="450"/>
      <c r="EUE39" s="450"/>
      <c r="EUF39" s="450"/>
      <c r="EUG39" s="450"/>
      <c r="EUH39" s="450"/>
      <c r="EUI39" s="450"/>
      <c r="EUJ39" s="450"/>
      <c r="EUK39" s="450"/>
      <c r="EUL39" s="450"/>
      <c r="EUM39" s="450"/>
      <c r="EUN39" s="450"/>
      <c r="EUO39" s="450"/>
      <c r="EUP39" s="450"/>
      <c r="EUQ39" s="450"/>
      <c r="EUR39" s="450"/>
      <c r="EUS39" s="450"/>
      <c r="EUT39" s="450"/>
      <c r="EUU39" s="450"/>
      <c r="EUV39" s="450"/>
      <c r="EUW39" s="450"/>
      <c r="EUX39" s="450"/>
      <c r="EUY39" s="450"/>
      <c r="EUZ39" s="450"/>
      <c r="EVA39" s="450"/>
      <c r="EVB39" s="450"/>
      <c r="EVC39" s="450"/>
      <c r="EVD39" s="450"/>
      <c r="EVE39" s="450"/>
      <c r="EVF39" s="450"/>
      <c r="EVG39" s="450"/>
      <c r="EVH39" s="450"/>
      <c r="EVI39" s="450"/>
      <c r="EVJ39" s="450"/>
      <c r="EVK39" s="450"/>
      <c r="EVL39" s="450"/>
      <c r="EVM39" s="450"/>
      <c r="EVN39" s="450"/>
      <c r="EVO39" s="450"/>
      <c r="EVP39" s="450"/>
      <c r="EVQ39" s="450"/>
      <c r="EVR39" s="450"/>
      <c r="EVS39" s="450"/>
      <c r="EVT39" s="450"/>
      <c r="EVU39" s="450"/>
      <c r="EVV39" s="450"/>
      <c r="EVW39" s="450"/>
      <c r="EVX39" s="450"/>
      <c r="EVY39" s="450"/>
      <c r="EVZ39" s="450"/>
      <c r="EWA39" s="450"/>
      <c r="EWB39" s="450"/>
      <c r="EWC39" s="450"/>
      <c r="EWD39" s="450"/>
      <c r="EWE39" s="450"/>
      <c r="EWF39" s="450"/>
      <c r="EWG39" s="450"/>
      <c r="EWH39" s="450"/>
      <c r="EWI39" s="450"/>
      <c r="EWJ39" s="450"/>
      <c r="EWK39" s="450"/>
      <c r="EWL39" s="450"/>
      <c r="EWM39" s="450"/>
      <c r="EWN39" s="450"/>
      <c r="EWO39" s="450"/>
      <c r="EWP39" s="450"/>
      <c r="EWQ39" s="450"/>
      <c r="EWR39" s="450"/>
      <c r="EWS39" s="450"/>
      <c r="EWT39" s="450"/>
      <c r="EWU39" s="450"/>
      <c r="EWV39" s="450"/>
      <c r="EWW39" s="450"/>
      <c r="EWX39" s="450"/>
      <c r="EWY39" s="450"/>
      <c r="EWZ39" s="450"/>
      <c r="EXA39" s="450"/>
      <c r="EXB39" s="450"/>
      <c r="EXC39" s="450"/>
      <c r="EXD39" s="450"/>
      <c r="EXE39" s="450"/>
      <c r="EXF39" s="450"/>
      <c r="EXG39" s="450"/>
      <c r="EXH39" s="450"/>
      <c r="EXI39" s="450"/>
      <c r="EXJ39" s="450"/>
      <c r="EXK39" s="450"/>
      <c r="EXL39" s="450"/>
      <c r="EXM39" s="450"/>
      <c r="EXN39" s="450"/>
      <c r="EXO39" s="450"/>
      <c r="EXP39" s="450"/>
      <c r="EXQ39" s="450"/>
      <c r="EXR39" s="450"/>
      <c r="EXS39" s="450"/>
      <c r="EXT39" s="450"/>
      <c r="EXU39" s="450"/>
      <c r="EXV39" s="450"/>
      <c r="EXW39" s="450"/>
      <c r="EXX39" s="450"/>
      <c r="EXY39" s="450"/>
      <c r="EXZ39" s="450"/>
      <c r="EYA39" s="450"/>
      <c r="EYB39" s="450"/>
      <c r="EYC39" s="450"/>
      <c r="EYD39" s="450"/>
      <c r="EYE39" s="450"/>
      <c r="EYF39" s="450"/>
      <c r="EYG39" s="450"/>
      <c r="EYH39" s="450"/>
      <c r="EYI39" s="450"/>
      <c r="EYJ39" s="450"/>
      <c r="EYK39" s="450"/>
      <c r="EYL39" s="450"/>
      <c r="EYM39" s="450"/>
      <c r="EYN39" s="450"/>
      <c r="EYO39" s="450"/>
      <c r="EYP39" s="450"/>
      <c r="EYQ39" s="450"/>
      <c r="EYR39" s="450"/>
      <c r="EYS39" s="450"/>
      <c r="EYT39" s="450"/>
      <c r="EYU39" s="450"/>
      <c r="EYV39" s="450"/>
      <c r="EYW39" s="450"/>
      <c r="EYX39" s="450"/>
      <c r="EYY39" s="450"/>
      <c r="EYZ39" s="450"/>
      <c r="EZA39" s="450"/>
      <c r="EZB39" s="450"/>
      <c r="EZC39" s="450"/>
      <c r="EZD39" s="450"/>
      <c r="EZE39" s="450"/>
      <c r="EZF39" s="450"/>
      <c r="EZG39" s="450"/>
      <c r="EZH39" s="450"/>
      <c r="EZI39" s="450"/>
      <c r="EZJ39" s="450"/>
      <c r="EZK39" s="450"/>
      <c r="EZL39" s="450"/>
      <c r="EZM39" s="450"/>
      <c r="EZN39" s="450"/>
      <c r="EZO39" s="450"/>
      <c r="EZP39" s="450"/>
      <c r="EZQ39" s="450"/>
      <c r="EZR39" s="450"/>
      <c r="EZS39" s="450"/>
      <c r="EZT39" s="450"/>
      <c r="EZU39" s="450"/>
      <c r="EZV39" s="450"/>
      <c r="EZW39" s="450"/>
      <c r="EZX39" s="450"/>
      <c r="EZY39" s="450"/>
      <c r="EZZ39" s="450"/>
      <c r="FAA39" s="450"/>
      <c r="FAB39" s="450"/>
      <c r="FAC39" s="450"/>
      <c r="FAD39" s="450"/>
      <c r="FAE39" s="450"/>
      <c r="FAF39" s="450"/>
      <c r="FAG39" s="450"/>
      <c r="FAH39" s="450"/>
      <c r="FAI39" s="450"/>
      <c r="FAJ39" s="450"/>
      <c r="FAK39" s="450"/>
      <c r="FAL39" s="450"/>
      <c r="FAM39" s="450"/>
      <c r="FAN39" s="450"/>
      <c r="FAO39" s="450"/>
      <c r="FAP39" s="450"/>
      <c r="FAQ39" s="450"/>
      <c r="FAR39" s="450"/>
      <c r="FAS39" s="450"/>
      <c r="FAT39" s="450"/>
      <c r="FAU39" s="450"/>
      <c r="FAV39" s="450"/>
      <c r="FAW39" s="450"/>
      <c r="FAX39" s="450"/>
      <c r="FAY39" s="450"/>
      <c r="FAZ39" s="450"/>
      <c r="FBA39" s="450"/>
      <c r="FBB39" s="450"/>
      <c r="FBC39" s="450"/>
      <c r="FBD39" s="450"/>
      <c r="FBE39" s="450"/>
      <c r="FBF39" s="450"/>
      <c r="FBG39" s="450"/>
      <c r="FBH39" s="450"/>
      <c r="FBI39" s="450"/>
      <c r="FBJ39" s="450"/>
      <c r="FBK39" s="450"/>
      <c r="FBL39" s="450"/>
      <c r="FBM39" s="450"/>
      <c r="FBN39" s="450"/>
      <c r="FBO39" s="450"/>
      <c r="FBP39" s="450"/>
      <c r="FBQ39" s="450"/>
      <c r="FBR39" s="450"/>
      <c r="FBS39" s="450"/>
      <c r="FBT39" s="450"/>
      <c r="FBU39" s="450"/>
      <c r="FBV39" s="450"/>
      <c r="FBW39" s="450"/>
      <c r="FBX39" s="450"/>
      <c r="FBY39" s="450"/>
      <c r="FBZ39" s="450"/>
      <c r="FCA39" s="450"/>
      <c r="FCB39" s="450"/>
      <c r="FCC39" s="450"/>
      <c r="FCD39" s="450"/>
      <c r="FCE39" s="450"/>
      <c r="FCF39" s="450"/>
      <c r="FCG39" s="450"/>
      <c r="FCH39" s="450"/>
      <c r="FCI39" s="450"/>
      <c r="FCJ39" s="450"/>
      <c r="FCK39" s="450"/>
      <c r="FCL39" s="450"/>
      <c r="FCM39" s="450"/>
      <c r="FCN39" s="450"/>
      <c r="FCO39" s="450"/>
      <c r="FCP39" s="450"/>
      <c r="FCQ39" s="450"/>
      <c r="FCR39" s="450"/>
      <c r="FCS39" s="450"/>
      <c r="FCT39" s="450"/>
      <c r="FCU39" s="450"/>
      <c r="FCV39" s="450"/>
      <c r="FCW39" s="450"/>
      <c r="FCX39" s="450"/>
      <c r="FCY39" s="450"/>
      <c r="FCZ39" s="450"/>
      <c r="FDA39" s="450"/>
      <c r="FDB39" s="450"/>
      <c r="FDC39" s="450"/>
      <c r="FDD39" s="450"/>
      <c r="FDE39" s="450"/>
      <c r="FDF39" s="450"/>
      <c r="FDG39" s="450"/>
      <c r="FDH39" s="450"/>
      <c r="FDI39" s="450"/>
      <c r="FDJ39" s="450"/>
      <c r="FDK39" s="450"/>
      <c r="FDL39" s="450"/>
      <c r="FDM39" s="450"/>
      <c r="FDN39" s="450"/>
      <c r="FDO39" s="450"/>
      <c r="FDP39" s="450"/>
      <c r="FDQ39" s="450"/>
      <c r="FDR39" s="450"/>
      <c r="FDS39" s="450"/>
      <c r="FDT39" s="450"/>
      <c r="FDU39" s="450"/>
      <c r="FDV39" s="450"/>
      <c r="FDW39" s="450"/>
      <c r="FDX39" s="450"/>
      <c r="FDY39" s="450"/>
      <c r="FDZ39" s="450"/>
      <c r="FEA39" s="450"/>
      <c r="FEB39" s="450"/>
      <c r="FEC39" s="450"/>
      <c r="FED39" s="450"/>
      <c r="FEE39" s="450"/>
      <c r="FEF39" s="450"/>
      <c r="FEG39" s="450"/>
      <c r="FEH39" s="450"/>
      <c r="FEI39" s="450"/>
      <c r="FEJ39" s="450"/>
      <c r="FEK39" s="450"/>
      <c r="FEL39" s="450"/>
      <c r="FEM39" s="450"/>
      <c r="FEN39" s="450"/>
      <c r="FEO39" s="450"/>
      <c r="FEP39" s="450"/>
      <c r="FEQ39" s="450"/>
      <c r="FER39" s="450"/>
      <c r="FES39" s="450"/>
      <c r="FET39" s="450"/>
      <c r="FEU39" s="450"/>
      <c r="FEV39" s="450"/>
      <c r="FEW39" s="450"/>
      <c r="FEX39" s="450"/>
      <c r="FEY39" s="450"/>
      <c r="FEZ39" s="450"/>
      <c r="FFA39" s="450"/>
      <c r="FFB39" s="450"/>
      <c r="FFC39" s="450"/>
      <c r="FFD39" s="450"/>
      <c r="FFE39" s="450"/>
      <c r="FFF39" s="450"/>
      <c r="FFG39" s="450"/>
      <c r="FFH39" s="450"/>
      <c r="FFI39" s="450"/>
      <c r="FFJ39" s="450"/>
      <c r="FFK39" s="450"/>
      <c r="FFL39" s="450"/>
      <c r="FFM39" s="450"/>
      <c r="FFN39" s="450"/>
      <c r="FFO39" s="450"/>
      <c r="FFP39" s="450"/>
      <c r="FFQ39" s="450"/>
      <c r="FFR39" s="450"/>
      <c r="FFS39" s="450"/>
      <c r="FFT39" s="450"/>
      <c r="FFU39" s="450"/>
      <c r="FFV39" s="450"/>
      <c r="FFW39" s="450"/>
      <c r="FFX39" s="450"/>
      <c r="FFY39" s="450"/>
      <c r="FFZ39" s="450"/>
      <c r="FGA39" s="450"/>
      <c r="FGB39" s="450"/>
      <c r="FGC39" s="450"/>
      <c r="FGD39" s="450"/>
      <c r="FGE39" s="450"/>
      <c r="FGF39" s="450"/>
      <c r="FGG39" s="450"/>
      <c r="FGH39" s="450"/>
      <c r="FGI39" s="450"/>
      <c r="FGJ39" s="450"/>
      <c r="FGK39" s="450"/>
      <c r="FGL39" s="450"/>
      <c r="FGM39" s="450"/>
      <c r="FGN39" s="450"/>
      <c r="FGO39" s="450"/>
      <c r="FGP39" s="450"/>
      <c r="FGQ39" s="450"/>
      <c r="FGR39" s="450"/>
      <c r="FGS39" s="450"/>
      <c r="FGT39" s="450"/>
      <c r="FGU39" s="450"/>
      <c r="FGV39" s="450"/>
      <c r="FGW39" s="450"/>
      <c r="FGX39" s="450"/>
      <c r="FGY39" s="450"/>
      <c r="FGZ39" s="450"/>
      <c r="FHA39" s="450"/>
      <c r="FHB39" s="450"/>
      <c r="FHC39" s="450"/>
      <c r="FHD39" s="450"/>
      <c r="FHE39" s="450"/>
      <c r="FHF39" s="450"/>
      <c r="FHG39" s="450"/>
      <c r="FHH39" s="450"/>
      <c r="FHI39" s="450"/>
      <c r="FHJ39" s="450"/>
      <c r="FHK39" s="450"/>
      <c r="FHL39" s="450"/>
      <c r="FHM39" s="450"/>
      <c r="FHN39" s="450"/>
      <c r="FHO39" s="450"/>
      <c r="FHP39" s="450"/>
      <c r="FHQ39" s="450"/>
      <c r="FHR39" s="450"/>
      <c r="FHS39" s="450"/>
      <c r="FHT39" s="450"/>
      <c r="FHU39" s="450"/>
      <c r="FHV39" s="450"/>
      <c r="FHW39" s="450"/>
      <c r="FHX39" s="450"/>
      <c r="FHY39" s="450"/>
      <c r="FHZ39" s="450"/>
      <c r="FIA39" s="450"/>
      <c r="FIB39" s="450"/>
      <c r="FIC39" s="450"/>
      <c r="FID39" s="450"/>
      <c r="FIE39" s="450"/>
      <c r="FIF39" s="450"/>
      <c r="FIG39" s="450"/>
      <c r="FIH39" s="450"/>
      <c r="FII39" s="450"/>
      <c r="FIJ39" s="450"/>
      <c r="FIK39" s="450"/>
      <c r="FIL39" s="450"/>
      <c r="FIM39" s="450"/>
      <c r="FIN39" s="450"/>
      <c r="FIO39" s="450"/>
      <c r="FIP39" s="450"/>
      <c r="FIQ39" s="450"/>
      <c r="FIR39" s="450"/>
      <c r="FIS39" s="450"/>
      <c r="FIT39" s="450"/>
      <c r="FIU39" s="450"/>
      <c r="FIV39" s="450"/>
      <c r="FIW39" s="450"/>
      <c r="FIX39" s="450"/>
      <c r="FIY39" s="450"/>
      <c r="FIZ39" s="450"/>
      <c r="FJA39" s="450"/>
      <c r="FJB39" s="450"/>
      <c r="FJC39" s="450"/>
      <c r="FJD39" s="450"/>
      <c r="FJE39" s="450"/>
      <c r="FJF39" s="450"/>
      <c r="FJG39" s="450"/>
      <c r="FJH39" s="450"/>
      <c r="FJI39" s="450"/>
      <c r="FJJ39" s="450"/>
      <c r="FJK39" s="450"/>
      <c r="FJL39" s="450"/>
      <c r="FJM39" s="450"/>
      <c r="FJN39" s="450"/>
      <c r="FJO39" s="450"/>
      <c r="FJP39" s="450"/>
      <c r="FJQ39" s="450"/>
      <c r="FJR39" s="450"/>
      <c r="FJS39" s="450"/>
      <c r="FJT39" s="450"/>
      <c r="FJU39" s="450"/>
      <c r="FJV39" s="450"/>
      <c r="FJW39" s="450"/>
      <c r="FJX39" s="450"/>
      <c r="FJY39" s="450"/>
      <c r="FJZ39" s="450"/>
      <c r="FKA39" s="450"/>
      <c r="FKB39" s="450"/>
      <c r="FKC39" s="450"/>
      <c r="FKD39" s="450"/>
      <c r="FKE39" s="450"/>
      <c r="FKF39" s="450"/>
      <c r="FKG39" s="450"/>
      <c r="FKH39" s="450"/>
      <c r="FKI39" s="450"/>
      <c r="FKJ39" s="450"/>
      <c r="FKK39" s="450"/>
      <c r="FKL39" s="450"/>
      <c r="FKM39" s="450"/>
      <c r="FKN39" s="450"/>
      <c r="FKO39" s="450"/>
      <c r="FKP39" s="450"/>
      <c r="FKQ39" s="450"/>
      <c r="FKR39" s="450"/>
      <c r="FKS39" s="450"/>
      <c r="FKT39" s="450"/>
      <c r="FKU39" s="450"/>
      <c r="FKV39" s="450"/>
      <c r="FKW39" s="450"/>
      <c r="FKX39" s="450"/>
      <c r="FKY39" s="450"/>
      <c r="FKZ39" s="450"/>
      <c r="FLA39" s="450"/>
      <c r="FLB39" s="450"/>
      <c r="FLC39" s="450"/>
      <c r="FLD39" s="450"/>
      <c r="FLE39" s="450"/>
      <c r="FLF39" s="450"/>
      <c r="FLG39" s="450"/>
      <c r="FLH39" s="450"/>
      <c r="FLI39" s="450"/>
      <c r="FLJ39" s="450"/>
      <c r="FLK39" s="450"/>
      <c r="FLL39" s="450"/>
      <c r="FLM39" s="450"/>
      <c r="FLN39" s="450"/>
      <c r="FLO39" s="450"/>
      <c r="FLP39" s="450"/>
      <c r="FLQ39" s="450"/>
      <c r="FLR39" s="450"/>
      <c r="FLS39" s="450"/>
      <c r="FLT39" s="450"/>
      <c r="FLU39" s="450"/>
      <c r="FLV39" s="450"/>
      <c r="FLW39" s="450"/>
      <c r="FLX39" s="450"/>
      <c r="FLY39" s="450"/>
      <c r="FLZ39" s="450"/>
      <c r="FMA39" s="450"/>
      <c r="FMB39" s="450"/>
      <c r="FMC39" s="450"/>
      <c r="FMD39" s="450"/>
      <c r="FME39" s="450"/>
      <c r="FMF39" s="450"/>
      <c r="FMG39" s="450"/>
      <c r="FMH39" s="450"/>
      <c r="FMI39" s="450"/>
      <c r="FMJ39" s="450"/>
      <c r="FMK39" s="450"/>
      <c r="FML39" s="450"/>
      <c r="FMM39" s="450"/>
      <c r="FMN39" s="450"/>
      <c r="FMO39" s="450"/>
      <c r="FMP39" s="450"/>
      <c r="FMQ39" s="450"/>
      <c r="FMR39" s="450"/>
      <c r="FMS39" s="450"/>
      <c r="FMT39" s="450"/>
      <c r="FMU39" s="450"/>
      <c r="FMV39" s="450"/>
      <c r="FMW39" s="450"/>
      <c r="FMX39" s="450"/>
      <c r="FMY39" s="450"/>
      <c r="FMZ39" s="450"/>
      <c r="FNA39" s="450"/>
      <c r="FNB39" s="450"/>
      <c r="FNC39" s="450"/>
      <c r="FND39" s="450"/>
      <c r="FNE39" s="450"/>
      <c r="FNF39" s="450"/>
      <c r="FNG39" s="450"/>
      <c r="FNH39" s="450"/>
      <c r="FNI39" s="450"/>
      <c r="FNJ39" s="450"/>
      <c r="FNK39" s="450"/>
      <c r="FNL39" s="450"/>
      <c r="FNM39" s="450"/>
      <c r="FNN39" s="450"/>
      <c r="FNO39" s="450"/>
      <c r="FNP39" s="450"/>
      <c r="FNQ39" s="450"/>
      <c r="FNR39" s="450"/>
      <c r="FNS39" s="450"/>
      <c r="FNT39" s="450"/>
      <c r="FNU39" s="450"/>
      <c r="FNV39" s="450"/>
      <c r="FNW39" s="450"/>
      <c r="FNX39" s="450"/>
      <c r="FNY39" s="450"/>
      <c r="FNZ39" s="450"/>
      <c r="FOA39" s="450"/>
      <c r="FOB39" s="450"/>
      <c r="FOC39" s="450"/>
      <c r="FOD39" s="450"/>
      <c r="FOE39" s="450"/>
      <c r="FOF39" s="450"/>
      <c r="FOG39" s="450"/>
      <c r="FOH39" s="450"/>
      <c r="FOI39" s="450"/>
      <c r="FOJ39" s="450"/>
      <c r="FOK39" s="450"/>
      <c r="FOL39" s="450"/>
      <c r="FOM39" s="450"/>
      <c r="FON39" s="450"/>
      <c r="FOO39" s="450"/>
      <c r="FOP39" s="450"/>
      <c r="FOQ39" s="450"/>
      <c r="FOR39" s="450"/>
      <c r="FOS39" s="450"/>
      <c r="FOT39" s="450"/>
      <c r="FOU39" s="450"/>
      <c r="FOV39" s="450"/>
      <c r="FOW39" s="450"/>
      <c r="FOX39" s="450"/>
      <c r="FOY39" s="450"/>
      <c r="FOZ39" s="450"/>
      <c r="FPA39" s="450"/>
      <c r="FPB39" s="450"/>
      <c r="FPC39" s="450"/>
      <c r="FPD39" s="450"/>
      <c r="FPE39" s="450"/>
      <c r="FPF39" s="450"/>
      <c r="FPG39" s="450"/>
      <c r="FPH39" s="450"/>
      <c r="FPI39" s="450"/>
      <c r="FPJ39" s="450"/>
      <c r="FPK39" s="450"/>
      <c r="FPL39" s="450"/>
      <c r="FPM39" s="450"/>
      <c r="FPN39" s="450"/>
      <c r="FPO39" s="450"/>
      <c r="FPP39" s="450"/>
      <c r="FPQ39" s="450"/>
      <c r="FPR39" s="450"/>
      <c r="FPS39" s="450"/>
      <c r="FPT39" s="450"/>
      <c r="FPU39" s="450"/>
      <c r="FPV39" s="450"/>
      <c r="FPW39" s="450"/>
      <c r="FPX39" s="450"/>
      <c r="FPY39" s="450"/>
      <c r="FPZ39" s="450"/>
      <c r="FQA39" s="450"/>
      <c r="FQB39" s="450"/>
      <c r="FQC39" s="450"/>
      <c r="FQD39" s="450"/>
      <c r="FQE39" s="450"/>
      <c r="FQF39" s="450"/>
      <c r="FQG39" s="450"/>
      <c r="FQH39" s="450"/>
      <c r="FQI39" s="450"/>
      <c r="FQJ39" s="450"/>
      <c r="FQK39" s="450"/>
      <c r="FQL39" s="450"/>
      <c r="FQM39" s="450"/>
      <c r="FQN39" s="450"/>
      <c r="FQO39" s="450"/>
      <c r="FQP39" s="450"/>
      <c r="FQQ39" s="450"/>
      <c r="FQR39" s="450"/>
      <c r="FQS39" s="450"/>
      <c r="FQT39" s="450"/>
      <c r="FQU39" s="450"/>
      <c r="FQV39" s="450"/>
      <c r="FQW39" s="450"/>
      <c r="FQX39" s="450"/>
      <c r="FQY39" s="450"/>
      <c r="FQZ39" s="450"/>
      <c r="FRA39" s="450"/>
      <c r="FRB39" s="450"/>
      <c r="FRC39" s="450"/>
      <c r="FRD39" s="450"/>
      <c r="FRE39" s="450"/>
      <c r="FRF39" s="450"/>
      <c r="FRG39" s="450"/>
      <c r="FRH39" s="450"/>
      <c r="FRI39" s="450"/>
      <c r="FRJ39" s="450"/>
      <c r="FRK39" s="450"/>
      <c r="FRL39" s="450"/>
      <c r="FRM39" s="450"/>
      <c r="FRN39" s="450"/>
      <c r="FRO39" s="450"/>
      <c r="FRP39" s="450"/>
      <c r="FRQ39" s="450"/>
      <c r="FRR39" s="450"/>
      <c r="FRS39" s="450"/>
      <c r="FRT39" s="450"/>
      <c r="FRU39" s="450"/>
      <c r="FRV39" s="450"/>
      <c r="FRW39" s="450"/>
      <c r="FRX39" s="450"/>
      <c r="FRY39" s="450"/>
      <c r="FRZ39" s="450"/>
      <c r="FSA39" s="450"/>
      <c r="FSB39" s="450"/>
      <c r="FSC39" s="450"/>
      <c r="FSD39" s="450"/>
      <c r="FSE39" s="450"/>
      <c r="FSF39" s="450"/>
      <c r="FSG39" s="450"/>
      <c r="FSH39" s="450"/>
      <c r="FSI39" s="450"/>
      <c r="FSJ39" s="450"/>
      <c r="FSK39" s="450"/>
      <c r="FSL39" s="450"/>
      <c r="FSM39" s="450"/>
      <c r="FSN39" s="450"/>
      <c r="FSO39" s="450"/>
      <c r="FSP39" s="450"/>
      <c r="FSQ39" s="450"/>
      <c r="FSR39" s="450"/>
      <c r="FSS39" s="450"/>
      <c r="FST39" s="450"/>
      <c r="FSU39" s="450"/>
      <c r="FSV39" s="450"/>
      <c r="FSW39" s="450"/>
      <c r="FSX39" s="450"/>
      <c r="FSY39" s="450"/>
      <c r="FSZ39" s="450"/>
      <c r="FTA39" s="450"/>
      <c r="FTB39" s="450"/>
      <c r="FTC39" s="450"/>
      <c r="FTD39" s="450"/>
      <c r="FTE39" s="450"/>
      <c r="FTF39" s="450"/>
      <c r="FTG39" s="450"/>
      <c r="FTH39" s="450"/>
      <c r="FTI39" s="450"/>
      <c r="FTJ39" s="450"/>
      <c r="FTK39" s="450"/>
      <c r="FTL39" s="450"/>
      <c r="FTM39" s="450"/>
      <c r="FTN39" s="450"/>
      <c r="FTO39" s="450"/>
      <c r="FTP39" s="450"/>
      <c r="FTQ39" s="450"/>
      <c r="FTR39" s="450"/>
      <c r="FTS39" s="450"/>
      <c r="FTT39" s="450"/>
      <c r="FTU39" s="450"/>
      <c r="FTV39" s="450"/>
      <c r="FTW39" s="450"/>
      <c r="FTX39" s="450"/>
      <c r="FTY39" s="450"/>
      <c r="FTZ39" s="450"/>
      <c r="FUA39" s="450"/>
      <c r="FUB39" s="450"/>
      <c r="FUC39" s="450"/>
      <c r="FUD39" s="450"/>
      <c r="FUE39" s="450"/>
      <c r="FUF39" s="450"/>
      <c r="FUG39" s="450"/>
      <c r="FUH39" s="450"/>
      <c r="FUI39" s="450"/>
      <c r="FUJ39" s="450"/>
      <c r="FUK39" s="450"/>
      <c r="FUL39" s="450"/>
      <c r="FUM39" s="450"/>
      <c r="FUN39" s="450"/>
      <c r="FUO39" s="450"/>
      <c r="FUP39" s="450"/>
      <c r="FUQ39" s="450"/>
      <c r="FUR39" s="450"/>
      <c r="FUS39" s="450"/>
      <c r="FUT39" s="450"/>
      <c r="FUU39" s="450"/>
      <c r="FUV39" s="450"/>
      <c r="FUW39" s="450"/>
      <c r="FUX39" s="450"/>
      <c r="FUY39" s="450"/>
      <c r="FUZ39" s="450"/>
      <c r="FVA39" s="450"/>
      <c r="FVB39" s="450"/>
      <c r="FVC39" s="450"/>
      <c r="FVD39" s="450"/>
      <c r="FVE39" s="450"/>
      <c r="FVF39" s="450"/>
      <c r="FVG39" s="450"/>
      <c r="FVH39" s="450"/>
      <c r="FVI39" s="450"/>
      <c r="FVJ39" s="450"/>
      <c r="FVK39" s="450"/>
      <c r="FVL39" s="450"/>
      <c r="FVM39" s="450"/>
      <c r="FVN39" s="450"/>
      <c r="FVO39" s="450"/>
      <c r="FVP39" s="450"/>
      <c r="FVQ39" s="450"/>
      <c r="FVR39" s="450"/>
      <c r="FVS39" s="450"/>
      <c r="FVT39" s="450"/>
      <c r="FVU39" s="450"/>
      <c r="FVV39" s="450"/>
      <c r="FVW39" s="450"/>
      <c r="FVX39" s="450"/>
      <c r="FVY39" s="450"/>
      <c r="FVZ39" s="450"/>
      <c r="FWA39" s="450"/>
      <c r="FWB39" s="450"/>
      <c r="FWC39" s="450"/>
      <c r="FWD39" s="450"/>
      <c r="FWE39" s="450"/>
      <c r="FWF39" s="450"/>
      <c r="FWG39" s="450"/>
      <c r="FWH39" s="450"/>
      <c r="FWI39" s="450"/>
      <c r="FWJ39" s="450"/>
      <c r="FWK39" s="450"/>
      <c r="FWL39" s="450"/>
      <c r="FWM39" s="450"/>
      <c r="FWN39" s="450"/>
      <c r="FWO39" s="450"/>
      <c r="FWP39" s="450"/>
      <c r="FWQ39" s="450"/>
      <c r="FWR39" s="450"/>
      <c r="FWS39" s="450"/>
      <c r="FWT39" s="450"/>
      <c r="FWU39" s="450"/>
      <c r="FWV39" s="450"/>
      <c r="FWW39" s="450"/>
      <c r="FWX39" s="450"/>
      <c r="FWY39" s="450"/>
      <c r="FWZ39" s="450"/>
      <c r="FXA39" s="450"/>
      <c r="FXB39" s="450"/>
      <c r="FXC39" s="450"/>
      <c r="FXD39" s="450"/>
      <c r="FXE39" s="450"/>
      <c r="FXF39" s="450"/>
      <c r="FXG39" s="450"/>
      <c r="FXH39" s="450"/>
      <c r="FXI39" s="450"/>
      <c r="FXJ39" s="450"/>
      <c r="FXK39" s="450"/>
      <c r="FXL39" s="450"/>
      <c r="FXM39" s="450"/>
      <c r="FXN39" s="450"/>
      <c r="FXO39" s="450"/>
      <c r="FXP39" s="450"/>
      <c r="FXQ39" s="450"/>
      <c r="FXR39" s="450"/>
      <c r="FXS39" s="450"/>
      <c r="FXT39" s="450"/>
      <c r="FXU39" s="450"/>
      <c r="FXV39" s="450"/>
      <c r="FXW39" s="450"/>
      <c r="FXX39" s="450"/>
      <c r="FXY39" s="450"/>
      <c r="FXZ39" s="450"/>
      <c r="FYA39" s="450"/>
      <c r="FYB39" s="450"/>
      <c r="FYC39" s="450"/>
      <c r="FYD39" s="450"/>
      <c r="FYE39" s="450"/>
      <c r="FYF39" s="450"/>
      <c r="FYG39" s="450"/>
      <c r="FYH39" s="450"/>
      <c r="FYI39" s="450"/>
      <c r="FYJ39" s="450"/>
      <c r="FYK39" s="450"/>
      <c r="FYL39" s="450"/>
      <c r="FYM39" s="450"/>
      <c r="FYN39" s="450"/>
      <c r="FYO39" s="450"/>
      <c r="FYP39" s="450"/>
      <c r="FYQ39" s="450"/>
      <c r="FYR39" s="450"/>
      <c r="FYS39" s="450"/>
      <c r="FYT39" s="450"/>
      <c r="FYU39" s="450"/>
      <c r="FYV39" s="450"/>
      <c r="FYW39" s="450"/>
      <c r="FYX39" s="450"/>
      <c r="FYY39" s="450"/>
      <c r="FYZ39" s="450"/>
      <c r="FZA39" s="450"/>
      <c r="FZB39" s="450"/>
      <c r="FZC39" s="450"/>
      <c r="FZD39" s="450"/>
      <c r="FZE39" s="450"/>
      <c r="FZF39" s="450"/>
      <c r="FZG39" s="450"/>
      <c r="FZH39" s="450"/>
      <c r="FZI39" s="450"/>
      <c r="FZJ39" s="450"/>
      <c r="FZK39" s="450"/>
      <c r="FZL39" s="450"/>
      <c r="FZM39" s="450"/>
      <c r="FZN39" s="450"/>
      <c r="FZO39" s="450"/>
      <c r="FZP39" s="450"/>
      <c r="FZQ39" s="450"/>
      <c r="FZR39" s="450"/>
      <c r="FZS39" s="450"/>
      <c r="FZT39" s="450"/>
      <c r="FZU39" s="450"/>
      <c r="FZV39" s="450"/>
      <c r="FZW39" s="450"/>
      <c r="FZX39" s="450"/>
      <c r="FZY39" s="450"/>
      <c r="FZZ39" s="450"/>
      <c r="GAA39" s="450"/>
      <c r="GAB39" s="450"/>
      <c r="GAC39" s="450"/>
      <c r="GAD39" s="450"/>
      <c r="GAE39" s="450"/>
      <c r="GAF39" s="450"/>
      <c r="GAG39" s="450"/>
      <c r="GAH39" s="450"/>
      <c r="GAI39" s="450"/>
      <c r="GAJ39" s="450"/>
      <c r="GAK39" s="450"/>
      <c r="GAL39" s="450"/>
      <c r="GAM39" s="450"/>
      <c r="GAN39" s="450"/>
      <c r="GAO39" s="450"/>
      <c r="GAP39" s="450"/>
      <c r="GAQ39" s="450"/>
      <c r="GAR39" s="450"/>
      <c r="GAS39" s="450"/>
      <c r="GAT39" s="450"/>
      <c r="GAU39" s="450"/>
      <c r="GAV39" s="450"/>
      <c r="GAW39" s="450"/>
      <c r="GAX39" s="450"/>
      <c r="GAY39" s="450"/>
      <c r="GAZ39" s="450"/>
      <c r="GBA39" s="450"/>
      <c r="GBB39" s="450"/>
      <c r="GBC39" s="450"/>
      <c r="GBD39" s="450"/>
      <c r="GBE39" s="450"/>
      <c r="GBF39" s="450"/>
      <c r="GBG39" s="450"/>
      <c r="GBH39" s="450"/>
      <c r="GBI39" s="450"/>
      <c r="GBJ39" s="450"/>
      <c r="GBK39" s="450"/>
      <c r="GBL39" s="450"/>
      <c r="GBM39" s="450"/>
      <c r="GBN39" s="450"/>
      <c r="GBO39" s="450"/>
      <c r="GBP39" s="450"/>
      <c r="GBQ39" s="450"/>
      <c r="GBR39" s="450"/>
      <c r="GBS39" s="450"/>
      <c r="GBT39" s="450"/>
      <c r="GBU39" s="450"/>
      <c r="GBV39" s="450"/>
      <c r="GBW39" s="450"/>
      <c r="GBX39" s="450"/>
      <c r="GBY39" s="450"/>
      <c r="GBZ39" s="450"/>
      <c r="GCA39" s="450"/>
      <c r="GCB39" s="450"/>
      <c r="GCC39" s="450"/>
      <c r="GCD39" s="450"/>
      <c r="GCE39" s="450"/>
      <c r="GCF39" s="450"/>
      <c r="GCG39" s="450"/>
      <c r="GCH39" s="450"/>
      <c r="GCI39" s="450"/>
      <c r="GCJ39" s="450"/>
      <c r="GCK39" s="450"/>
      <c r="GCL39" s="450"/>
      <c r="GCM39" s="450"/>
      <c r="GCN39" s="450"/>
      <c r="GCO39" s="450"/>
      <c r="GCP39" s="450"/>
      <c r="GCQ39" s="450"/>
      <c r="GCR39" s="450"/>
      <c r="GCS39" s="450"/>
      <c r="GCT39" s="450"/>
      <c r="GCU39" s="450"/>
      <c r="GCV39" s="450"/>
      <c r="GCW39" s="450"/>
      <c r="GCX39" s="450"/>
      <c r="GCY39" s="450"/>
      <c r="GCZ39" s="450"/>
      <c r="GDA39" s="450"/>
      <c r="GDB39" s="450"/>
      <c r="GDC39" s="450"/>
      <c r="GDD39" s="450"/>
      <c r="GDE39" s="450"/>
      <c r="GDF39" s="450"/>
      <c r="GDG39" s="450"/>
      <c r="GDH39" s="450"/>
      <c r="GDI39" s="450"/>
      <c r="GDJ39" s="450"/>
      <c r="GDK39" s="450"/>
      <c r="GDL39" s="450"/>
      <c r="GDM39" s="450"/>
      <c r="GDN39" s="450"/>
      <c r="GDO39" s="450"/>
      <c r="GDP39" s="450"/>
      <c r="GDQ39" s="450"/>
      <c r="GDR39" s="450"/>
      <c r="GDS39" s="450"/>
      <c r="GDT39" s="450"/>
      <c r="GDU39" s="450"/>
      <c r="GDV39" s="450"/>
      <c r="GDW39" s="450"/>
      <c r="GDX39" s="450"/>
      <c r="GDY39" s="450"/>
      <c r="GDZ39" s="450"/>
      <c r="GEA39" s="450"/>
      <c r="GEB39" s="450"/>
      <c r="GEC39" s="450"/>
      <c r="GED39" s="450"/>
      <c r="GEE39" s="450"/>
      <c r="GEF39" s="450"/>
      <c r="GEG39" s="450"/>
      <c r="GEH39" s="450"/>
      <c r="GEI39" s="450"/>
      <c r="GEJ39" s="450"/>
      <c r="GEK39" s="450"/>
      <c r="GEL39" s="450"/>
      <c r="GEM39" s="450"/>
      <c r="GEN39" s="450"/>
      <c r="GEO39" s="450"/>
      <c r="GEP39" s="450"/>
      <c r="GEQ39" s="450"/>
      <c r="GER39" s="450"/>
      <c r="GES39" s="450"/>
      <c r="GET39" s="450"/>
      <c r="GEU39" s="450"/>
      <c r="GEV39" s="450"/>
      <c r="GEW39" s="450"/>
      <c r="GEX39" s="450"/>
      <c r="GEY39" s="450"/>
      <c r="GEZ39" s="450"/>
      <c r="GFA39" s="450"/>
      <c r="GFB39" s="450"/>
      <c r="GFC39" s="450"/>
      <c r="GFD39" s="450"/>
      <c r="GFE39" s="450"/>
      <c r="GFF39" s="450"/>
      <c r="GFG39" s="450"/>
      <c r="GFH39" s="450"/>
      <c r="GFI39" s="450"/>
      <c r="GFJ39" s="450"/>
      <c r="GFK39" s="450"/>
      <c r="GFL39" s="450"/>
      <c r="GFM39" s="450"/>
      <c r="GFN39" s="450"/>
      <c r="GFO39" s="450"/>
      <c r="GFP39" s="450"/>
      <c r="GFQ39" s="450"/>
      <c r="GFR39" s="450"/>
      <c r="GFS39" s="450"/>
      <c r="GFT39" s="450"/>
      <c r="GFU39" s="450"/>
      <c r="GFV39" s="450"/>
      <c r="GFW39" s="450"/>
      <c r="GFX39" s="450"/>
      <c r="GFY39" s="450"/>
      <c r="GFZ39" s="450"/>
      <c r="GGA39" s="450"/>
      <c r="GGB39" s="450"/>
      <c r="GGC39" s="450"/>
      <c r="GGD39" s="450"/>
      <c r="GGE39" s="450"/>
      <c r="GGF39" s="450"/>
      <c r="GGG39" s="450"/>
      <c r="GGH39" s="450"/>
      <c r="GGI39" s="450"/>
      <c r="GGJ39" s="450"/>
      <c r="GGK39" s="450"/>
      <c r="GGL39" s="450"/>
      <c r="GGM39" s="450"/>
      <c r="GGN39" s="450"/>
      <c r="GGO39" s="450"/>
      <c r="GGP39" s="450"/>
      <c r="GGQ39" s="450"/>
      <c r="GGR39" s="450"/>
      <c r="GGS39" s="450"/>
      <c r="GGT39" s="450"/>
      <c r="GGU39" s="450"/>
      <c r="GGV39" s="450"/>
      <c r="GGW39" s="450"/>
      <c r="GGX39" s="450"/>
      <c r="GGY39" s="450"/>
      <c r="GGZ39" s="450"/>
      <c r="GHA39" s="450"/>
      <c r="GHB39" s="450"/>
      <c r="GHC39" s="450"/>
      <c r="GHD39" s="450"/>
      <c r="GHE39" s="450"/>
      <c r="GHF39" s="450"/>
      <c r="GHG39" s="450"/>
      <c r="GHH39" s="450"/>
      <c r="GHI39" s="450"/>
      <c r="GHJ39" s="450"/>
      <c r="GHK39" s="450"/>
      <c r="GHL39" s="450"/>
      <c r="GHM39" s="450"/>
      <c r="GHN39" s="450"/>
      <c r="GHO39" s="450"/>
      <c r="GHP39" s="450"/>
      <c r="GHQ39" s="450"/>
      <c r="GHR39" s="450"/>
      <c r="GHS39" s="450"/>
      <c r="GHT39" s="450"/>
      <c r="GHU39" s="450"/>
      <c r="GHV39" s="450"/>
      <c r="GHW39" s="450"/>
      <c r="GHX39" s="450"/>
      <c r="GHY39" s="450"/>
      <c r="GHZ39" s="450"/>
      <c r="GIA39" s="450"/>
      <c r="GIB39" s="450"/>
      <c r="GIC39" s="450"/>
      <c r="GID39" s="450"/>
      <c r="GIE39" s="450"/>
      <c r="GIF39" s="450"/>
      <c r="GIG39" s="450"/>
      <c r="GIH39" s="450"/>
      <c r="GII39" s="450"/>
      <c r="GIJ39" s="450"/>
      <c r="GIK39" s="450"/>
      <c r="GIL39" s="450"/>
      <c r="GIM39" s="450"/>
      <c r="GIN39" s="450"/>
      <c r="GIO39" s="450"/>
      <c r="GIP39" s="450"/>
      <c r="GIQ39" s="450"/>
      <c r="GIR39" s="450"/>
      <c r="GIS39" s="450"/>
      <c r="GIT39" s="450"/>
      <c r="GIU39" s="450"/>
      <c r="GIV39" s="450"/>
      <c r="GIW39" s="450"/>
      <c r="GIX39" s="450"/>
      <c r="GIY39" s="450"/>
      <c r="GIZ39" s="450"/>
      <c r="GJA39" s="450"/>
      <c r="GJB39" s="450"/>
      <c r="GJC39" s="450"/>
      <c r="GJD39" s="450"/>
      <c r="GJE39" s="450"/>
      <c r="GJF39" s="450"/>
      <c r="GJG39" s="450"/>
      <c r="GJH39" s="450"/>
      <c r="GJI39" s="450"/>
      <c r="GJJ39" s="450"/>
      <c r="GJK39" s="450"/>
      <c r="GJL39" s="450"/>
      <c r="GJM39" s="450"/>
      <c r="GJN39" s="450"/>
      <c r="GJO39" s="450"/>
      <c r="GJP39" s="450"/>
      <c r="GJQ39" s="450"/>
      <c r="GJR39" s="450"/>
      <c r="GJS39" s="450"/>
      <c r="GJT39" s="450"/>
      <c r="GJU39" s="450"/>
      <c r="GJV39" s="450"/>
      <c r="GJW39" s="450"/>
      <c r="GJX39" s="450"/>
      <c r="GJY39" s="450"/>
      <c r="GJZ39" s="450"/>
      <c r="GKA39" s="450"/>
      <c r="GKB39" s="450"/>
      <c r="GKC39" s="450"/>
      <c r="GKD39" s="450"/>
      <c r="GKE39" s="450"/>
      <c r="GKF39" s="450"/>
      <c r="GKG39" s="450"/>
      <c r="GKH39" s="450"/>
      <c r="GKI39" s="450"/>
      <c r="GKJ39" s="450"/>
      <c r="GKK39" s="450"/>
      <c r="GKL39" s="450"/>
      <c r="GKM39" s="450"/>
      <c r="GKN39" s="450"/>
      <c r="GKO39" s="450"/>
      <c r="GKP39" s="450"/>
      <c r="GKQ39" s="450"/>
      <c r="GKR39" s="450"/>
      <c r="GKS39" s="450"/>
      <c r="GKT39" s="450"/>
      <c r="GKU39" s="450"/>
      <c r="GKV39" s="450"/>
      <c r="GKW39" s="450"/>
      <c r="GKX39" s="450"/>
      <c r="GKY39" s="450"/>
      <c r="GKZ39" s="450"/>
      <c r="GLA39" s="450"/>
      <c r="GLB39" s="450"/>
      <c r="GLC39" s="450"/>
      <c r="GLD39" s="450"/>
      <c r="GLE39" s="450"/>
      <c r="GLF39" s="450"/>
      <c r="GLG39" s="450"/>
      <c r="GLH39" s="450"/>
      <c r="GLI39" s="450"/>
      <c r="GLJ39" s="450"/>
      <c r="GLK39" s="450"/>
      <c r="GLL39" s="450"/>
      <c r="GLM39" s="450"/>
      <c r="GLN39" s="450"/>
      <c r="GLO39" s="450"/>
      <c r="GLP39" s="450"/>
      <c r="GLQ39" s="450"/>
      <c r="GLR39" s="450"/>
      <c r="GLS39" s="450"/>
      <c r="GLT39" s="450"/>
      <c r="GLU39" s="450"/>
      <c r="GLV39" s="450"/>
      <c r="GLW39" s="450"/>
      <c r="GLX39" s="450"/>
      <c r="GLY39" s="450"/>
      <c r="GLZ39" s="450"/>
      <c r="GMA39" s="450"/>
      <c r="GMB39" s="450"/>
      <c r="GMC39" s="450"/>
      <c r="GMD39" s="450"/>
      <c r="GME39" s="450"/>
      <c r="GMF39" s="450"/>
      <c r="GMG39" s="450"/>
      <c r="GMH39" s="450"/>
      <c r="GMI39" s="450"/>
      <c r="GMJ39" s="450"/>
      <c r="GMK39" s="450"/>
      <c r="GML39" s="450"/>
      <c r="GMM39" s="450"/>
      <c r="GMN39" s="450"/>
      <c r="GMO39" s="450"/>
      <c r="GMP39" s="450"/>
      <c r="GMQ39" s="450"/>
      <c r="GMR39" s="450"/>
      <c r="GMS39" s="450"/>
      <c r="GMT39" s="450"/>
      <c r="GMU39" s="450"/>
      <c r="GMV39" s="450"/>
      <c r="GMW39" s="450"/>
      <c r="GMX39" s="450"/>
      <c r="GMY39" s="450"/>
      <c r="GMZ39" s="450"/>
      <c r="GNA39" s="450"/>
      <c r="GNB39" s="450"/>
      <c r="GNC39" s="450"/>
      <c r="GND39" s="450"/>
      <c r="GNE39" s="450"/>
      <c r="GNF39" s="450"/>
      <c r="GNG39" s="450"/>
      <c r="GNH39" s="450"/>
      <c r="GNI39" s="450"/>
      <c r="GNJ39" s="450"/>
      <c r="GNK39" s="450"/>
      <c r="GNL39" s="450"/>
      <c r="GNM39" s="450"/>
      <c r="GNN39" s="450"/>
      <c r="GNO39" s="450"/>
      <c r="GNP39" s="450"/>
      <c r="GNQ39" s="450"/>
      <c r="GNR39" s="450"/>
      <c r="GNS39" s="450"/>
      <c r="GNT39" s="450"/>
      <c r="GNU39" s="450"/>
      <c r="GNV39" s="450"/>
      <c r="GNW39" s="450"/>
      <c r="GNX39" s="450"/>
      <c r="GNY39" s="450"/>
      <c r="GNZ39" s="450"/>
      <c r="GOA39" s="450"/>
      <c r="GOB39" s="450"/>
      <c r="GOC39" s="450"/>
      <c r="GOD39" s="450"/>
      <c r="GOE39" s="450"/>
      <c r="GOF39" s="450"/>
      <c r="GOG39" s="450"/>
      <c r="GOH39" s="450"/>
      <c r="GOI39" s="450"/>
      <c r="GOJ39" s="450"/>
      <c r="GOK39" s="450"/>
      <c r="GOL39" s="450"/>
      <c r="GOM39" s="450"/>
      <c r="GON39" s="450"/>
      <c r="GOO39" s="450"/>
      <c r="GOP39" s="450"/>
      <c r="GOQ39" s="450"/>
      <c r="GOR39" s="450"/>
      <c r="GOS39" s="450"/>
      <c r="GOT39" s="450"/>
      <c r="GOU39" s="450"/>
      <c r="GOV39" s="450"/>
      <c r="GOW39" s="450"/>
      <c r="GOX39" s="450"/>
      <c r="GOY39" s="450"/>
      <c r="GOZ39" s="450"/>
      <c r="GPA39" s="450"/>
      <c r="GPB39" s="450"/>
      <c r="GPC39" s="450"/>
      <c r="GPD39" s="450"/>
      <c r="GPE39" s="450"/>
      <c r="GPF39" s="450"/>
      <c r="GPG39" s="450"/>
      <c r="GPH39" s="450"/>
      <c r="GPI39" s="450"/>
      <c r="GPJ39" s="450"/>
      <c r="GPK39" s="450"/>
      <c r="GPL39" s="450"/>
      <c r="GPM39" s="450"/>
      <c r="GPN39" s="450"/>
      <c r="GPO39" s="450"/>
      <c r="GPP39" s="450"/>
      <c r="GPQ39" s="450"/>
      <c r="GPR39" s="450"/>
      <c r="GPS39" s="450"/>
      <c r="GPT39" s="450"/>
      <c r="GPU39" s="450"/>
      <c r="GPV39" s="450"/>
      <c r="GPW39" s="450"/>
      <c r="GPX39" s="450"/>
      <c r="GPY39" s="450"/>
      <c r="GPZ39" s="450"/>
      <c r="GQA39" s="450"/>
      <c r="GQB39" s="450"/>
      <c r="GQC39" s="450"/>
      <c r="GQD39" s="450"/>
      <c r="GQE39" s="450"/>
      <c r="GQF39" s="450"/>
      <c r="GQG39" s="450"/>
      <c r="GQH39" s="450"/>
      <c r="GQI39" s="450"/>
      <c r="GQJ39" s="450"/>
      <c r="GQK39" s="450"/>
      <c r="GQL39" s="450"/>
      <c r="GQM39" s="450"/>
      <c r="GQN39" s="450"/>
      <c r="GQO39" s="450"/>
      <c r="GQP39" s="450"/>
      <c r="GQQ39" s="450"/>
      <c r="GQR39" s="450"/>
      <c r="GQS39" s="450"/>
      <c r="GQT39" s="450"/>
      <c r="GQU39" s="450"/>
      <c r="GQV39" s="450"/>
      <c r="GQW39" s="450"/>
      <c r="GQX39" s="450"/>
      <c r="GQY39" s="450"/>
      <c r="GQZ39" s="450"/>
      <c r="GRA39" s="450"/>
      <c r="GRB39" s="450"/>
      <c r="GRC39" s="450"/>
      <c r="GRD39" s="450"/>
      <c r="GRE39" s="450"/>
      <c r="GRF39" s="450"/>
      <c r="GRG39" s="450"/>
      <c r="GRH39" s="450"/>
      <c r="GRI39" s="450"/>
      <c r="GRJ39" s="450"/>
      <c r="GRK39" s="450"/>
      <c r="GRL39" s="450"/>
      <c r="GRM39" s="450"/>
      <c r="GRN39" s="450"/>
      <c r="GRO39" s="450"/>
      <c r="GRP39" s="450"/>
      <c r="GRQ39" s="450"/>
      <c r="GRR39" s="450"/>
      <c r="GRS39" s="450"/>
      <c r="GRT39" s="450"/>
      <c r="GRU39" s="450"/>
      <c r="GRV39" s="450"/>
      <c r="GRW39" s="450"/>
      <c r="GRX39" s="450"/>
      <c r="GRY39" s="450"/>
      <c r="GRZ39" s="450"/>
      <c r="GSA39" s="450"/>
      <c r="GSB39" s="450"/>
      <c r="GSC39" s="450"/>
      <c r="GSD39" s="450"/>
      <c r="GSE39" s="450"/>
      <c r="GSF39" s="450"/>
      <c r="GSG39" s="450"/>
      <c r="GSH39" s="450"/>
      <c r="GSI39" s="450"/>
      <c r="GSJ39" s="450"/>
      <c r="GSK39" s="450"/>
      <c r="GSL39" s="450"/>
      <c r="GSM39" s="450"/>
      <c r="GSN39" s="450"/>
      <c r="GSO39" s="450"/>
      <c r="GSP39" s="450"/>
      <c r="GSQ39" s="450"/>
      <c r="GSR39" s="450"/>
      <c r="GSS39" s="450"/>
      <c r="GST39" s="450"/>
      <c r="GSU39" s="450"/>
      <c r="GSV39" s="450"/>
      <c r="GSW39" s="450"/>
      <c r="GSX39" s="450"/>
      <c r="GSY39" s="450"/>
      <c r="GSZ39" s="450"/>
      <c r="GTA39" s="450"/>
      <c r="GTB39" s="450"/>
      <c r="GTC39" s="450"/>
      <c r="GTD39" s="450"/>
      <c r="GTE39" s="450"/>
      <c r="GTF39" s="450"/>
      <c r="GTG39" s="450"/>
      <c r="GTH39" s="450"/>
      <c r="GTI39" s="450"/>
      <c r="GTJ39" s="450"/>
      <c r="GTK39" s="450"/>
      <c r="GTL39" s="450"/>
      <c r="GTM39" s="450"/>
      <c r="GTN39" s="450"/>
      <c r="GTO39" s="450"/>
      <c r="GTP39" s="450"/>
      <c r="GTQ39" s="450"/>
      <c r="GTR39" s="450"/>
      <c r="GTS39" s="450"/>
      <c r="GTT39" s="450"/>
      <c r="GTU39" s="450"/>
      <c r="GTV39" s="450"/>
      <c r="GTW39" s="450"/>
      <c r="GTX39" s="450"/>
      <c r="GTY39" s="450"/>
      <c r="GTZ39" s="450"/>
      <c r="GUA39" s="450"/>
      <c r="GUB39" s="450"/>
      <c r="GUC39" s="450"/>
      <c r="GUD39" s="450"/>
      <c r="GUE39" s="450"/>
      <c r="GUF39" s="450"/>
      <c r="GUG39" s="450"/>
      <c r="GUH39" s="450"/>
      <c r="GUI39" s="450"/>
      <c r="GUJ39" s="450"/>
      <c r="GUK39" s="450"/>
      <c r="GUL39" s="450"/>
      <c r="GUM39" s="450"/>
      <c r="GUN39" s="450"/>
      <c r="GUO39" s="450"/>
      <c r="GUP39" s="450"/>
      <c r="GUQ39" s="450"/>
      <c r="GUR39" s="450"/>
      <c r="GUS39" s="450"/>
      <c r="GUT39" s="450"/>
      <c r="GUU39" s="450"/>
      <c r="GUV39" s="450"/>
      <c r="GUW39" s="450"/>
      <c r="GUX39" s="450"/>
      <c r="GUY39" s="450"/>
      <c r="GUZ39" s="450"/>
      <c r="GVA39" s="450"/>
      <c r="GVB39" s="450"/>
      <c r="GVC39" s="450"/>
      <c r="GVD39" s="450"/>
      <c r="GVE39" s="450"/>
      <c r="GVF39" s="450"/>
      <c r="GVG39" s="450"/>
      <c r="GVH39" s="450"/>
      <c r="GVI39" s="450"/>
      <c r="GVJ39" s="450"/>
      <c r="GVK39" s="450"/>
      <c r="GVL39" s="450"/>
      <c r="GVM39" s="450"/>
      <c r="GVN39" s="450"/>
      <c r="GVO39" s="450"/>
      <c r="GVP39" s="450"/>
      <c r="GVQ39" s="450"/>
      <c r="GVR39" s="450"/>
      <c r="GVS39" s="450"/>
      <c r="GVT39" s="450"/>
      <c r="GVU39" s="450"/>
      <c r="GVV39" s="450"/>
      <c r="GVW39" s="450"/>
      <c r="GVX39" s="450"/>
      <c r="GVY39" s="450"/>
      <c r="GVZ39" s="450"/>
      <c r="GWA39" s="450"/>
      <c r="GWB39" s="450"/>
      <c r="GWC39" s="450"/>
      <c r="GWD39" s="450"/>
      <c r="GWE39" s="450"/>
      <c r="GWF39" s="450"/>
      <c r="GWG39" s="450"/>
      <c r="GWH39" s="450"/>
      <c r="GWI39" s="450"/>
      <c r="GWJ39" s="450"/>
      <c r="GWK39" s="450"/>
      <c r="GWL39" s="450"/>
      <c r="GWM39" s="450"/>
      <c r="GWN39" s="450"/>
      <c r="GWO39" s="450"/>
      <c r="GWP39" s="450"/>
      <c r="GWQ39" s="450"/>
      <c r="GWR39" s="450"/>
      <c r="GWS39" s="450"/>
      <c r="GWT39" s="450"/>
      <c r="GWU39" s="450"/>
      <c r="GWV39" s="450"/>
      <c r="GWW39" s="450"/>
      <c r="GWX39" s="450"/>
      <c r="GWY39" s="450"/>
      <c r="GWZ39" s="450"/>
      <c r="GXA39" s="450"/>
      <c r="GXB39" s="450"/>
      <c r="GXC39" s="450"/>
      <c r="GXD39" s="450"/>
      <c r="GXE39" s="450"/>
      <c r="GXF39" s="450"/>
      <c r="GXG39" s="450"/>
      <c r="GXH39" s="450"/>
      <c r="GXI39" s="450"/>
      <c r="GXJ39" s="450"/>
      <c r="GXK39" s="450"/>
      <c r="GXL39" s="450"/>
      <c r="GXM39" s="450"/>
      <c r="GXN39" s="450"/>
      <c r="GXO39" s="450"/>
      <c r="GXP39" s="450"/>
      <c r="GXQ39" s="450"/>
      <c r="GXR39" s="450"/>
      <c r="GXS39" s="450"/>
      <c r="GXT39" s="450"/>
      <c r="GXU39" s="450"/>
      <c r="GXV39" s="450"/>
      <c r="GXW39" s="450"/>
      <c r="GXX39" s="450"/>
      <c r="GXY39" s="450"/>
      <c r="GXZ39" s="450"/>
      <c r="GYA39" s="450"/>
      <c r="GYB39" s="450"/>
      <c r="GYC39" s="450"/>
      <c r="GYD39" s="450"/>
      <c r="GYE39" s="450"/>
      <c r="GYF39" s="450"/>
      <c r="GYG39" s="450"/>
      <c r="GYH39" s="450"/>
      <c r="GYI39" s="450"/>
      <c r="GYJ39" s="450"/>
      <c r="GYK39" s="450"/>
      <c r="GYL39" s="450"/>
      <c r="GYM39" s="450"/>
      <c r="GYN39" s="450"/>
      <c r="GYO39" s="450"/>
      <c r="GYP39" s="450"/>
      <c r="GYQ39" s="450"/>
      <c r="GYR39" s="450"/>
      <c r="GYS39" s="450"/>
      <c r="GYT39" s="450"/>
      <c r="GYU39" s="450"/>
      <c r="GYV39" s="450"/>
      <c r="GYW39" s="450"/>
      <c r="GYX39" s="450"/>
      <c r="GYY39" s="450"/>
      <c r="GYZ39" s="450"/>
      <c r="GZA39" s="450"/>
      <c r="GZB39" s="450"/>
      <c r="GZC39" s="450"/>
      <c r="GZD39" s="450"/>
      <c r="GZE39" s="450"/>
      <c r="GZF39" s="450"/>
      <c r="GZG39" s="450"/>
      <c r="GZH39" s="450"/>
      <c r="GZI39" s="450"/>
      <c r="GZJ39" s="450"/>
      <c r="GZK39" s="450"/>
      <c r="GZL39" s="450"/>
      <c r="GZM39" s="450"/>
      <c r="GZN39" s="450"/>
      <c r="GZO39" s="450"/>
      <c r="GZP39" s="450"/>
      <c r="GZQ39" s="450"/>
      <c r="GZR39" s="450"/>
      <c r="GZS39" s="450"/>
      <c r="GZT39" s="450"/>
      <c r="GZU39" s="450"/>
      <c r="GZV39" s="450"/>
      <c r="GZW39" s="450"/>
      <c r="GZX39" s="450"/>
      <c r="GZY39" s="450"/>
      <c r="GZZ39" s="450"/>
      <c r="HAA39" s="450"/>
      <c r="HAB39" s="450"/>
      <c r="HAC39" s="450"/>
      <c r="HAD39" s="450"/>
      <c r="HAE39" s="450"/>
      <c r="HAF39" s="450"/>
      <c r="HAG39" s="450"/>
      <c r="HAH39" s="450"/>
      <c r="HAI39" s="450"/>
      <c r="HAJ39" s="450"/>
      <c r="HAK39" s="450"/>
      <c r="HAL39" s="450"/>
      <c r="HAM39" s="450"/>
      <c r="HAN39" s="450"/>
      <c r="HAO39" s="450"/>
      <c r="HAP39" s="450"/>
      <c r="HAQ39" s="450"/>
      <c r="HAR39" s="450"/>
      <c r="HAS39" s="450"/>
      <c r="HAT39" s="450"/>
      <c r="HAU39" s="450"/>
      <c r="HAV39" s="450"/>
      <c r="HAW39" s="450"/>
      <c r="HAX39" s="450"/>
      <c r="HAY39" s="450"/>
      <c r="HAZ39" s="450"/>
      <c r="HBA39" s="450"/>
      <c r="HBB39" s="450"/>
      <c r="HBC39" s="450"/>
      <c r="HBD39" s="450"/>
      <c r="HBE39" s="450"/>
      <c r="HBF39" s="450"/>
      <c r="HBG39" s="450"/>
      <c r="HBH39" s="450"/>
      <c r="HBI39" s="450"/>
      <c r="HBJ39" s="450"/>
      <c r="HBK39" s="450"/>
      <c r="HBL39" s="450"/>
      <c r="HBM39" s="450"/>
      <c r="HBN39" s="450"/>
      <c r="HBO39" s="450"/>
      <c r="HBP39" s="450"/>
      <c r="HBQ39" s="450"/>
      <c r="HBR39" s="450"/>
      <c r="HBS39" s="450"/>
      <c r="HBT39" s="450"/>
      <c r="HBU39" s="450"/>
      <c r="HBV39" s="450"/>
      <c r="HBW39" s="450"/>
      <c r="HBX39" s="450"/>
      <c r="HBY39" s="450"/>
      <c r="HBZ39" s="450"/>
      <c r="HCA39" s="450"/>
      <c r="HCB39" s="450"/>
      <c r="HCC39" s="450"/>
      <c r="HCD39" s="450"/>
      <c r="HCE39" s="450"/>
      <c r="HCF39" s="450"/>
      <c r="HCG39" s="450"/>
      <c r="HCH39" s="450"/>
      <c r="HCI39" s="450"/>
      <c r="HCJ39" s="450"/>
      <c r="HCK39" s="450"/>
      <c r="HCL39" s="450"/>
      <c r="HCM39" s="450"/>
      <c r="HCN39" s="450"/>
      <c r="HCO39" s="450"/>
      <c r="HCP39" s="450"/>
      <c r="HCQ39" s="450"/>
      <c r="HCR39" s="450"/>
      <c r="HCS39" s="450"/>
      <c r="HCT39" s="450"/>
      <c r="HCU39" s="450"/>
      <c r="HCV39" s="450"/>
      <c r="HCW39" s="450"/>
      <c r="HCX39" s="450"/>
      <c r="HCY39" s="450"/>
      <c r="HCZ39" s="450"/>
      <c r="HDA39" s="450"/>
      <c r="HDB39" s="450"/>
      <c r="HDC39" s="450"/>
      <c r="HDD39" s="450"/>
      <c r="HDE39" s="450"/>
      <c r="HDF39" s="450"/>
      <c r="HDG39" s="450"/>
      <c r="HDH39" s="450"/>
      <c r="HDI39" s="450"/>
      <c r="HDJ39" s="450"/>
      <c r="HDK39" s="450"/>
      <c r="HDL39" s="450"/>
      <c r="HDM39" s="450"/>
      <c r="HDN39" s="450"/>
      <c r="HDO39" s="450"/>
      <c r="HDP39" s="450"/>
      <c r="HDQ39" s="450"/>
      <c r="HDR39" s="450"/>
      <c r="HDS39" s="450"/>
      <c r="HDT39" s="450"/>
      <c r="HDU39" s="450"/>
      <c r="HDV39" s="450"/>
      <c r="HDW39" s="450"/>
      <c r="HDX39" s="450"/>
      <c r="HDY39" s="450"/>
      <c r="HDZ39" s="450"/>
      <c r="HEA39" s="450"/>
      <c r="HEB39" s="450"/>
      <c r="HEC39" s="450"/>
      <c r="HED39" s="450"/>
      <c r="HEE39" s="450"/>
      <c r="HEF39" s="450"/>
      <c r="HEG39" s="450"/>
      <c r="HEH39" s="450"/>
      <c r="HEI39" s="450"/>
      <c r="HEJ39" s="450"/>
      <c r="HEK39" s="450"/>
      <c r="HEL39" s="450"/>
      <c r="HEM39" s="450"/>
      <c r="HEN39" s="450"/>
      <c r="HEO39" s="450"/>
      <c r="HEP39" s="450"/>
      <c r="HEQ39" s="450"/>
      <c r="HER39" s="450"/>
      <c r="HES39" s="450"/>
      <c r="HET39" s="450"/>
      <c r="HEU39" s="450"/>
      <c r="HEV39" s="450"/>
      <c r="HEW39" s="450"/>
      <c r="HEX39" s="450"/>
      <c r="HEY39" s="450"/>
      <c r="HEZ39" s="450"/>
      <c r="HFA39" s="450"/>
      <c r="HFB39" s="450"/>
      <c r="HFC39" s="450"/>
      <c r="HFD39" s="450"/>
      <c r="HFE39" s="450"/>
      <c r="HFF39" s="450"/>
      <c r="HFG39" s="450"/>
      <c r="HFH39" s="450"/>
      <c r="HFI39" s="450"/>
      <c r="HFJ39" s="450"/>
      <c r="HFK39" s="450"/>
      <c r="HFL39" s="450"/>
      <c r="HFM39" s="450"/>
      <c r="HFN39" s="450"/>
      <c r="HFO39" s="450"/>
      <c r="HFP39" s="450"/>
      <c r="HFQ39" s="450"/>
      <c r="HFR39" s="450"/>
      <c r="HFS39" s="450"/>
      <c r="HFT39" s="450"/>
      <c r="HFU39" s="450"/>
      <c r="HFV39" s="450"/>
      <c r="HFW39" s="450"/>
      <c r="HFX39" s="450"/>
      <c r="HFY39" s="450"/>
      <c r="HFZ39" s="450"/>
      <c r="HGA39" s="450"/>
      <c r="HGB39" s="450"/>
      <c r="HGC39" s="450"/>
      <c r="HGD39" s="450"/>
      <c r="HGE39" s="450"/>
      <c r="HGF39" s="450"/>
      <c r="HGG39" s="450"/>
      <c r="HGH39" s="450"/>
      <c r="HGI39" s="450"/>
      <c r="HGJ39" s="450"/>
      <c r="HGK39" s="450"/>
      <c r="HGL39" s="450"/>
      <c r="HGM39" s="450"/>
      <c r="HGN39" s="450"/>
      <c r="HGO39" s="450"/>
      <c r="HGP39" s="450"/>
      <c r="HGQ39" s="450"/>
      <c r="HGR39" s="450"/>
      <c r="HGS39" s="450"/>
      <c r="HGT39" s="450"/>
      <c r="HGU39" s="450"/>
      <c r="HGV39" s="450"/>
      <c r="HGW39" s="450"/>
      <c r="HGX39" s="450"/>
      <c r="HGY39" s="450"/>
      <c r="HGZ39" s="450"/>
      <c r="HHA39" s="450"/>
      <c r="HHB39" s="450"/>
      <c r="HHC39" s="450"/>
      <c r="HHD39" s="450"/>
      <c r="HHE39" s="450"/>
      <c r="HHF39" s="450"/>
      <c r="HHG39" s="450"/>
      <c r="HHH39" s="450"/>
      <c r="HHI39" s="450"/>
      <c r="HHJ39" s="450"/>
      <c r="HHK39" s="450"/>
      <c r="HHL39" s="450"/>
      <c r="HHM39" s="450"/>
      <c r="HHN39" s="450"/>
      <c r="HHO39" s="450"/>
      <c r="HHP39" s="450"/>
      <c r="HHQ39" s="450"/>
      <c r="HHR39" s="450"/>
      <c r="HHS39" s="450"/>
      <c r="HHT39" s="450"/>
      <c r="HHU39" s="450"/>
      <c r="HHV39" s="450"/>
      <c r="HHW39" s="450"/>
      <c r="HHX39" s="450"/>
      <c r="HHY39" s="450"/>
      <c r="HHZ39" s="450"/>
      <c r="HIA39" s="450"/>
      <c r="HIB39" s="450"/>
      <c r="HIC39" s="450"/>
      <c r="HID39" s="450"/>
      <c r="HIE39" s="450"/>
      <c r="HIF39" s="450"/>
      <c r="HIG39" s="450"/>
      <c r="HIH39" s="450"/>
      <c r="HII39" s="450"/>
      <c r="HIJ39" s="450"/>
      <c r="HIK39" s="450"/>
      <c r="HIL39" s="450"/>
      <c r="HIM39" s="450"/>
      <c r="HIN39" s="450"/>
      <c r="HIO39" s="450"/>
      <c r="HIP39" s="450"/>
      <c r="HIQ39" s="450"/>
      <c r="HIR39" s="450"/>
      <c r="HIS39" s="450"/>
      <c r="HIT39" s="450"/>
      <c r="HIU39" s="450"/>
      <c r="HIV39" s="450"/>
      <c r="HIW39" s="450"/>
      <c r="HIX39" s="450"/>
      <c r="HIY39" s="450"/>
      <c r="HIZ39" s="450"/>
      <c r="HJA39" s="450"/>
      <c r="HJB39" s="450"/>
      <c r="HJC39" s="450"/>
      <c r="HJD39" s="450"/>
      <c r="HJE39" s="450"/>
      <c r="HJF39" s="450"/>
      <c r="HJG39" s="450"/>
      <c r="HJH39" s="450"/>
      <c r="HJI39" s="450"/>
      <c r="HJJ39" s="450"/>
      <c r="HJK39" s="450"/>
      <c r="HJL39" s="450"/>
      <c r="HJM39" s="450"/>
      <c r="HJN39" s="450"/>
      <c r="HJO39" s="450"/>
      <c r="HJP39" s="450"/>
      <c r="HJQ39" s="450"/>
      <c r="HJR39" s="450"/>
      <c r="HJS39" s="450"/>
      <c r="HJT39" s="450"/>
      <c r="HJU39" s="450"/>
      <c r="HJV39" s="450"/>
      <c r="HJW39" s="450"/>
      <c r="HJX39" s="450"/>
      <c r="HJY39" s="450"/>
      <c r="HJZ39" s="450"/>
      <c r="HKA39" s="450"/>
      <c r="HKB39" s="450"/>
      <c r="HKC39" s="450"/>
      <c r="HKD39" s="450"/>
      <c r="HKE39" s="450"/>
      <c r="HKF39" s="450"/>
      <c r="HKG39" s="450"/>
      <c r="HKH39" s="450"/>
      <c r="HKI39" s="450"/>
      <c r="HKJ39" s="450"/>
      <c r="HKK39" s="450"/>
      <c r="HKL39" s="450"/>
      <c r="HKM39" s="450"/>
      <c r="HKN39" s="450"/>
      <c r="HKO39" s="450"/>
      <c r="HKP39" s="450"/>
      <c r="HKQ39" s="450"/>
      <c r="HKR39" s="450"/>
      <c r="HKS39" s="450"/>
      <c r="HKT39" s="450"/>
      <c r="HKU39" s="450"/>
      <c r="HKV39" s="450"/>
      <c r="HKW39" s="450"/>
      <c r="HKX39" s="450"/>
      <c r="HKY39" s="450"/>
      <c r="HKZ39" s="450"/>
      <c r="HLA39" s="450"/>
      <c r="HLB39" s="450"/>
      <c r="HLC39" s="450"/>
      <c r="HLD39" s="450"/>
      <c r="HLE39" s="450"/>
      <c r="HLF39" s="450"/>
      <c r="HLG39" s="450"/>
      <c r="HLH39" s="450"/>
      <c r="HLI39" s="450"/>
      <c r="HLJ39" s="450"/>
      <c r="HLK39" s="450"/>
      <c r="HLL39" s="450"/>
      <c r="HLM39" s="450"/>
      <c r="HLN39" s="450"/>
      <c r="HLO39" s="450"/>
      <c r="HLP39" s="450"/>
      <c r="HLQ39" s="450"/>
      <c r="HLR39" s="450"/>
      <c r="HLS39" s="450"/>
      <c r="HLT39" s="450"/>
      <c r="HLU39" s="450"/>
      <c r="HLV39" s="450"/>
      <c r="HLW39" s="450"/>
      <c r="HLX39" s="450"/>
      <c r="HLY39" s="450"/>
      <c r="HLZ39" s="450"/>
      <c r="HMA39" s="450"/>
      <c r="HMB39" s="450"/>
      <c r="HMC39" s="450"/>
      <c r="HMD39" s="450"/>
      <c r="HME39" s="450"/>
      <c r="HMF39" s="450"/>
      <c r="HMG39" s="450"/>
      <c r="HMH39" s="450"/>
      <c r="HMI39" s="450"/>
      <c r="HMJ39" s="450"/>
      <c r="HMK39" s="450"/>
      <c r="HML39" s="450"/>
      <c r="HMM39" s="450"/>
      <c r="HMN39" s="450"/>
      <c r="HMO39" s="450"/>
      <c r="HMP39" s="450"/>
      <c r="HMQ39" s="450"/>
      <c r="HMR39" s="450"/>
      <c r="HMS39" s="450"/>
      <c r="HMT39" s="450"/>
      <c r="HMU39" s="450"/>
      <c r="HMV39" s="450"/>
      <c r="HMW39" s="450"/>
      <c r="HMX39" s="450"/>
      <c r="HMY39" s="450"/>
      <c r="HMZ39" s="450"/>
      <c r="HNA39" s="450"/>
      <c r="HNB39" s="450"/>
      <c r="HNC39" s="450"/>
      <c r="HND39" s="450"/>
      <c r="HNE39" s="450"/>
      <c r="HNF39" s="450"/>
      <c r="HNG39" s="450"/>
      <c r="HNH39" s="450"/>
      <c r="HNI39" s="450"/>
      <c r="HNJ39" s="450"/>
      <c r="HNK39" s="450"/>
      <c r="HNL39" s="450"/>
      <c r="HNM39" s="450"/>
      <c r="HNN39" s="450"/>
      <c r="HNO39" s="450"/>
      <c r="HNP39" s="450"/>
      <c r="HNQ39" s="450"/>
      <c r="HNR39" s="450"/>
      <c r="HNS39" s="450"/>
      <c r="HNT39" s="450"/>
      <c r="HNU39" s="450"/>
      <c r="HNV39" s="450"/>
      <c r="HNW39" s="450"/>
      <c r="HNX39" s="450"/>
      <c r="HNY39" s="450"/>
      <c r="HNZ39" s="450"/>
      <c r="HOA39" s="450"/>
      <c r="HOB39" s="450"/>
      <c r="HOC39" s="450"/>
      <c r="HOD39" s="450"/>
      <c r="HOE39" s="450"/>
      <c r="HOF39" s="450"/>
      <c r="HOG39" s="450"/>
      <c r="HOH39" s="450"/>
      <c r="HOI39" s="450"/>
      <c r="HOJ39" s="450"/>
      <c r="HOK39" s="450"/>
      <c r="HOL39" s="450"/>
      <c r="HOM39" s="450"/>
      <c r="HON39" s="450"/>
      <c r="HOO39" s="450"/>
      <c r="HOP39" s="450"/>
      <c r="HOQ39" s="450"/>
      <c r="HOR39" s="450"/>
      <c r="HOS39" s="450"/>
      <c r="HOT39" s="450"/>
      <c r="HOU39" s="450"/>
      <c r="HOV39" s="450"/>
      <c r="HOW39" s="450"/>
      <c r="HOX39" s="450"/>
      <c r="HOY39" s="450"/>
      <c r="HOZ39" s="450"/>
      <c r="HPA39" s="450"/>
      <c r="HPB39" s="450"/>
      <c r="HPC39" s="450"/>
      <c r="HPD39" s="450"/>
      <c r="HPE39" s="450"/>
      <c r="HPF39" s="450"/>
      <c r="HPG39" s="450"/>
      <c r="HPH39" s="450"/>
      <c r="HPI39" s="450"/>
      <c r="HPJ39" s="450"/>
      <c r="HPK39" s="450"/>
      <c r="HPL39" s="450"/>
      <c r="HPM39" s="450"/>
      <c r="HPN39" s="450"/>
      <c r="HPO39" s="450"/>
      <c r="HPP39" s="450"/>
      <c r="HPQ39" s="450"/>
      <c r="HPR39" s="450"/>
      <c r="HPS39" s="450"/>
      <c r="HPT39" s="450"/>
      <c r="HPU39" s="450"/>
      <c r="HPV39" s="450"/>
      <c r="HPW39" s="450"/>
      <c r="HPX39" s="450"/>
      <c r="HPY39" s="450"/>
      <c r="HPZ39" s="450"/>
      <c r="HQA39" s="450"/>
      <c r="HQB39" s="450"/>
      <c r="HQC39" s="450"/>
      <c r="HQD39" s="450"/>
      <c r="HQE39" s="450"/>
      <c r="HQF39" s="450"/>
      <c r="HQG39" s="450"/>
      <c r="HQH39" s="450"/>
      <c r="HQI39" s="450"/>
      <c r="HQJ39" s="450"/>
      <c r="HQK39" s="450"/>
      <c r="HQL39" s="450"/>
      <c r="HQM39" s="450"/>
      <c r="HQN39" s="450"/>
      <c r="HQO39" s="450"/>
      <c r="HQP39" s="450"/>
      <c r="HQQ39" s="450"/>
      <c r="HQR39" s="450"/>
      <c r="HQS39" s="450"/>
      <c r="HQT39" s="450"/>
      <c r="HQU39" s="450"/>
      <c r="HQV39" s="450"/>
      <c r="HQW39" s="450"/>
      <c r="HQX39" s="450"/>
      <c r="HQY39" s="450"/>
      <c r="HQZ39" s="450"/>
      <c r="HRA39" s="450"/>
      <c r="HRB39" s="450"/>
      <c r="HRC39" s="450"/>
      <c r="HRD39" s="450"/>
      <c r="HRE39" s="450"/>
      <c r="HRF39" s="450"/>
      <c r="HRG39" s="450"/>
      <c r="HRH39" s="450"/>
      <c r="HRI39" s="450"/>
      <c r="HRJ39" s="450"/>
      <c r="HRK39" s="450"/>
      <c r="HRL39" s="450"/>
      <c r="HRM39" s="450"/>
      <c r="HRN39" s="450"/>
      <c r="HRO39" s="450"/>
      <c r="HRP39" s="450"/>
      <c r="HRQ39" s="450"/>
      <c r="HRR39" s="450"/>
      <c r="HRS39" s="450"/>
      <c r="HRT39" s="450"/>
      <c r="HRU39" s="450"/>
      <c r="HRV39" s="450"/>
      <c r="HRW39" s="450"/>
      <c r="HRX39" s="450"/>
      <c r="HRY39" s="450"/>
      <c r="HRZ39" s="450"/>
      <c r="HSA39" s="450"/>
      <c r="HSB39" s="450"/>
      <c r="HSC39" s="450"/>
      <c r="HSD39" s="450"/>
      <c r="HSE39" s="450"/>
      <c r="HSF39" s="450"/>
      <c r="HSG39" s="450"/>
      <c r="HSH39" s="450"/>
      <c r="HSI39" s="450"/>
      <c r="HSJ39" s="450"/>
      <c r="HSK39" s="450"/>
      <c r="HSL39" s="450"/>
      <c r="HSM39" s="450"/>
      <c r="HSN39" s="450"/>
      <c r="HSO39" s="450"/>
      <c r="HSP39" s="450"/>
      <c r="HSQ39" s="450"/>
      <c r="HSR39" s="450"/>
      <c r="HSS39" s="450"/>
      <c r="HST39" s="450"/>
      <c r="HSU39" s="450"/>
      <c r="HSV39" s="450"/>
      <c r="HSW39" s="450"/>
      <c r="HSX39" s="450"/>
      <c r="HSY39" s="450"/>
      <c r="HSZ39" s="450"/>
      <c r="HTA39" s="450"/>
      <c r="HTB39" s="450"/>
      <c r="HTC39" s="450"/>
      <c r="HTD39" s="450"/>
      <c r="HTE39" s="450"/>
      <c r="HTF39" s="450"/>
      <c r="HTG39" s="450"/>
      <c r="HTH39" s="450"/>
      <c r="HTI39" s="450"/>
      <c r="HTJ39" s="450"/>
      <c r="HTK39" s="450"/>
      <c r="HTL39" s="450"/>
      <c r="HTM39" s="450"/>
      <c r="HTN39" s="450"/>
      <c r="HTO39" s="450"/>
      <c r="HTP39" s="450"/>
      <c r="HTQ39" s="450"/>
      <c r="HTR39" s="450"/>
      <c r="HTS39" s="450"/>
      <c r="HTT39" s="450"/>
      <c r="HTU39" s="450"/>
      <c r="HTV39" s="450"/>
      <c r="HTW39" s="450"/>
      <c r="HTX39" s="450"/>
      <c r="HTY39" s="450"/>
      <c r="HTZ39" s="450"/>
      <c r="HUA39" s="450"/>
      <c r="HUB39" s="450"/>
      <c r="HUC39" s="450"/>
      <c r="HUD39" s="450"/>
      <c r="HUE39" s="450"/>
      <c r="HUF39" s="450"/>
      <c r="HUG39" s="450"/>
      <c r="HUH39" s="450"/>
      <c r="HUI39" s="450"/>
      <c r="HUJ39" s="450"/>
      <c r="HUK39" s="450"/>
      <c r="HUL39" s="450"/>
      <c r="HUM39" s="450"/>
      <c r="HUN39" s="450"/>
      <c r="HUO39" s="450"/>
      <c r="HUP39" s="450"/>
      <c r="HUQ39" s="450"/>
      <c r="HUR39" s="450"/>
      <c r="HUS39" s="450"/>
      <c r="HUT39" s="450"/>
      <c r="HUU39" s="450"/>
      <c r="HUV39" s="450"/>
      <c r="HUW39" s="450"/>
      <c r="HUX39" s="450"/>
      <c r="HUY39" s="450"/>
      <c r="HUZ39" s="450"/>
      <c r="HVA39" s="450"/>
      <c r="HVB39" s="450"/>
      <c r="HVC39" s="450"/>
      <c r="HVD39" s="450"/>
      <c r="HVE39" s="450"/>
      <c r="HVF39" s="450"/>
      <c r="HVG39" s="450"/>
      <c r="HVH39" s="450"/>
      <c r="HVI39" s="450"/>
      <c r="HVJ39" s="450"/>
      <c r="HVK39" s="450"/>
      <c r="HVL39" s="450"/>
      <c r="HVM39" s="450"/>
      <c r="HVN39" s="450"/>
      <c r="HVO39" s="450"/>
      <c r="HVP39" s="450"/>
      <c r="HVQ39" s="450"/>
      <c r="HVR39" s="450"/>
      <c r="HVS39" s="450"/>
      <c r="HVT39" s="450"/>
      <c r="HVU39" s="450"/>
      <c r="HVV39" s="450"/>
      <c r="HVW39" s="450"/>
      <c r="HVX39" s="450"/>
      <c r="HVY39" s="450"/>
      <c r="HVZ39" s="450"/>
      <c r="HWA39" s="450"/>
      <c r="HWB39" s="450"/>
      <c r="HWC39" s="450"/>
      <c r="HWD39" s="450"/>
      <c r="HWE39" s="450"/>
      <c r="HWF39" s="450"/>
      <c r="HWG39" s="450"/>
      <c r="HWH39" s="450"/>
      <c r="HWI39" s="450"/>
      <c r="HWJ39" s="450"/>
      <c r="HWK39" s="450"/>
      <c r="HWL39" s="450"/>
      <c r="HWM39" s="450"/>
      <c r="HWN39" s="450"/>
      <c r="HWO39" s="450"/>
      <c r="HWP39" s="450"/>
      <c r="HWQ39" s="450"/>
      <c r="HWR39" s="450"/>
      <c r="HWS39" s="450"/>
      <c r="HWT39" s="450"/>
      <c r="HWU39" s="450"/>
      <c r="HWV39" s="450"/>
      <c r="HWW39" s="450"/>
      <c r="HWX39" s="450"/>
      <c r="HWY39" s="450"/>
      <c r="HWZ39" s="450"/>
      <c r="HXA39" s="450"/>
      <c r="HXB39" s="450"/>
      <c r="HXC39" s="450"/>
      <c r="HXD39" s="450"/>
      <c r="HXE39" s="450"/>
      <c r="HXF39" s="450"/>
      <c r="HXG39" s="450"/>
      <c r="HXH39" s="450"/>
      <c r="HXI39" s="450"/>
      <c r="HXJ39" s="450"/>
      <c r="HXK39" s="450"/>
      <c r="HXL39" s="450"/>
      <c r="HXM39" s="450"/>
      <c r="HXN39" s="450"/>
      <c r="HXO39" s="450"/>
      <c r="HXP39" s="450"/>
      <c r="HXQ39" s="450"/>
      <c r="HXR39" s="450"/>
      <c r="HXS39" s="450"/>
      <c r="HXT39" s="450"/>
      <c r="HXU39" s="450"/>
      <c r="HXV39" s="450"/>
      <c r="HXW39" s="450"/>
      <c r="HXX39" s="450"/>
      <c r="HXY39" s="450"/>
      <c r="HXZ39" s="450"/>
      <c r="HYA39" s="450"/>
      <c r="HYB39" s="450"/>
      <c r="HYC39" s="450"/>
      <c r="HYD39" s="450"/>
      <c r="HYE39" s="450"/>
      <c r="HYF39" s="450"/>
      <c r="HYG39" s="450"/>
      <c r="HYH39" s="450"/>
      <c r="HYI39" s="450"/>
      <c r="HYJ39" s="450"/>
      <c r="HYK39" s="450"/>
      <c r="HYL39" s="450"/>
      <c r="HYM39" s="450"/>
      <c r="HYN39" s="450"/>
      <c r="HYO39" s="450"/>
      <c r="HYP39" s="450"/>
      <c r="HYQ39" s="450"/>
      <c r="HYR39" s="450"/>
      <c r="HYS39" s="450"/>
      <c r="HYT39" s="450"/>
      <c r="HYU39" s="450"/>
      <c r="HYV39" s="450"/>
      <c r="HYW39" s="450"/>
      <c r="HYX39" s="450"/>
      <c r="HYY39" s="450"/>
      <c r="HYZ39" s="450"/>
      <c r="HZA39" s="450"/>
      <c r="HZB39" s="450"/>
      <c r="HZC39" s="450"/>
      <c r="HZD39" s="450"/>
      <c r="HZE39" s="450"/>
      <c r="HZF39" s="450"/>
      <c r="HZG39" s="450"/>
      <c r="HZH39" s="450"/>
      <c r="HZI39" s="450"/>
      <c r="HZJ39" s="450"/>
      <c r="HZK39" s="450"/>
      <c r="HZL39" s="450"/>
      <c r="HZM39" s="450"/>
      <c r="HZN39" s="450"/>
      <c r="HZO39" s="450"/>
      <c r="HZP39" s="450"/>
      <c r="HZQ39" s="450"/>
      <c r="HZR39" s="450"/>
      <c r="HZS39" s="450"/>
      <c r="HZT39" s="450"/>
      <c r="HZU39" s="450"/>
      <c r="HZV39" s="450"/>
      <c r="HZW39" s="450"/>
      <c r="HZX39" s="450"/>
      <c r="HZY39" s="450"/>
      <c r="HZZ39" s="450"/>
      <c r="IAA39" s="450"/>
      <c r="IAB39" s="450"/>
      <c r="IAC39" s="450"/>
      <c r="IAD39" s="450"/>
      <c r="IAE39" s="450"/>
      <c r="IAF39" s="450"/>
      <c r="IAG39" s="450"/>
      <c r="IAH39" s="450"/>
      <c r="IAI39" s="450"/>
      <c r="IAJ39" s="450"/>
      <c r="IAK39" s="450"/>
      <c r="IAL39" s="450"/>
      <c r="IAM39" s="450"/>
      <c r="IAN39" s="450"/>
      <c r="IAO39" s="450"/>
      <c r="IAP39" s="450"/>
      <c r="IAQ39" s="450"/>
      <c r="IAR39" s="450"/>
      <c r="IAS39" s="450"/>
      <c r="IAT39" s="450"/>
      <c r="IAU39" s="450"/>
      <c r="IAV39" s="450"/>
      <c r="IAW39" s="450"/>
      <c r="IAX39" s="450"/>
      <c r="IAY39" s="450"/>
      <c r="IAZ39" s="450"/>
      <c r="IBA39" s="450"/>
      <c r="IBB39" s="450"/>
      <c r="IBC39" s="450"/>
      <c r="IBD39" s="450"/>
      <c r="IBE39" s="450"/>
      <c r="IBF39" s="450"/>
      <c r="IBG39" s="450"/>
      <c r="IBH39" s="450"/>
      <c r="IBI39" s="450"/>
      <c r="IBJ39" s="450"/>
      <c r="IBK39" s="450"/>
      <c r="IBL39" s="450"/>
      <c r="IBM39" s="450"/>
      <c r="IBN39" s="450"/>
      <c r="IBO39" s="450"/>
      <c r="IBP39" s="450"/>
      <c r="IBQ39" s="450"/>
      <c r="IBR39" s="450"/>
      <c r="IBS39" s="450"/>
      <c r="IBT39" s="450"/>
      <c r="IBU39" s="450"/>
      <c r="IBV39" s="450"/>
      <c r="IBW39" s="450"/>
      <c r="IBX39" s="450"/>
      <c r="IBY39" s="450"/>
      <c r="IBZ39" s="450"/>
      <c r="ICA39" s="450"/>
      <c r="ICB39" s="450"/>
      <c r="ICC39" s="450"/>
      <c r="ICD39" s="450"/>
      <c r="ICE39" s="450"/>
      <c r="ICF39" s="450"/>
      <c r="ICG39" s="450"/>
      <c r="ICH39" s="450"/>
      <c r="ICI39" s="450"/>
      <c r="ICJ39" s="450"/>
      <c r="ICK39" s="450"/>
      <c r="ICL39" s="450"/>
      <c r="ICM39" s="450"/>
      <c r="ICN39" s="450"/>
      <c r="ICO39" s="450"/>
      <c r="ICP39" s="450"/>
      <c r="ICQ39" s="450"/>
      <c r="ICR39" s="450"/>
      <c r="ICS39" s="450"/>
      <c r="ICT39" s="450"/>
      <c r="ICU39" s="450"/>
      <c r="ICV39" s="450"/>
      <c r="ICW39" s="450"/>
      <c r="ICX39" s="450"/>
      <c r="ICY39" s="450"/>
      <c r="ICZ39" s="450"/>
      <c r="IDA39" s="450"/>
      <c r="IDB39" s="450"/>
      <c r="IDC39" s="450"/>
      <c r="IDD39" s="450"/>
      <c r="IDE39" s="450"/>
      <c r="IDF39" s="450"/>
      <c r="IDG39" s="450"/>
      <c r="IDH39" s="450"/>
      <c r="IDI39" s="450"/>
      <c r="IDJ39" s="450"/>
      <c r="IDK39" s="450"/>
      <c r="IDL39" s="450"/>
      <c r="IDM39" s="450"/>
      <c r="IDN39" s="450"/>
      <c r="IDO39" s="450"/>
      <c r="IDP39" s="450"/>
      <c r="IDQ39" s="450"/>
      <c r="IDR39" s="450"/>
      <c r="IDS39" s="450"/>
      <c r="IDT39" s="450"/>
      <c r="IDU39" s="450"/>
      <c r="IDV39" s="450"/>
      <c r="IDW39" s="450"/>
      <c r="IDX39" s="450"/>
      <c r="IDY39" s="450"/>
      <c r="IDZ39" s="450"/>
      <c r="IEA39" s="450"/>
      <c r="IEB39" s="450"/>
      <c r="IEC39" s="450"/>
      <c r="IED39" s="450"/>
      <c r="IEE39" s="450"/>
      <c r="IEF39" s="450"/>
      <c r="IEG39" s="450"/>
      <c r="IEH39" s="450"/>
      <c r="IEI39" s="450"/>
      <c r="IEJ39" s="450"/>
      <c r="IEK39" s="450"/>
      <c r="IEL39" s="450"/>
      <c r="IEM39" s="450"/>
      <c r="IEN39" s="450"/>
      <c r="IEO39" s="450"/>
      <c r="IEP39" s="450"/>
      <c r="IEQ39" s="450"/>
      <c r="IER39" s="450"/>
      <c r="IES39" s="450"/>
      <c r="IET39" s="450"/>
      <c r="IEU39" s="450"/>
      <c r="IEV39" s="450"/>
      <c r="IEW39" s="450"/>
      <c r="IEX39" s="450"/>
      <c r="IEY39" s="450"/>
      <c r="IEZ39" s="450"/>
      <c r="IFA39" s="450"/>
      <c r="IFB39" s="450"/>
      <c r="IFC39" s="450"/>
      <c r="IFD39" s="450"/>
      <c r="IFE39" s="450"/>
      <c r="IFF39" s="450"/>
      <c r="IFG39" s="450"/>
      <c r="IFH39" s="450"/>
      <c r="IFI39" s="450"/>
      <c r="IFJ39" s="450"/>
      <c r="IFK39" s="450"/>
      <c r="IFL39" s="450"/>
      <c r="IFM39" s="450"/>
      <c r="IFN39" s="450"/>
      <c r="IFO39" s="450"/>
      <c r="IFP39" s="450"/>
      <c r="IFQ39" s="450"/>
      <c r="IFR39" s="450"/>
      <c r="IFS39" s="450"/>
      <c r="IFT39" s="450"/>
      <c r="IFU39" s="450"/>
      <c r="IFV39" s="450"/>
      <c r="IFW39" s="450"/>
      <c r="IFX39" s="450"/>
      <c r="IFY39" s="450"/>
      <c r="IFZ39" s="450"/>
      <c r="IGA39" s="450"/>
      <c r="IGB39" s="450"/>
      <c r="IGC39" s="450"/>
      <c r="IGD39" s="450"/>
      <c r="IGE39" s="450"/>
      <c r="IGF39" s="450"/>
      <c r="IGG39" s="450"/>
      <c r="IGH39" s="450"/>
      <c r="IGI39" s="450"/>
      <c r="IGJ39" s="450"/>
      <c r="IGK39" s="450"/>
      <c r="IGL39" s="450"/>
      <c r="IGM39" s="450"/>
      <c r="IGN39" s="450"/>
      <c r="IGO39" s="450"/>
      <c r="IGP39" s="450"/>
      <c r="IGQ39" s="450"/>
      <c r="IGR39" s="450"/>
      <c r="IGS39" s="450"/>
      <c r="IGT39" s="450"/>
      <c r="IGU39" s="450"/>
      <c r="IGV39" s="450"/>
      <c r="IGW39" s="450"/>
      <c r="IGX39" s="450"/>
      <c r="IGY39" s="450"/>
      <c r="IGZ39" s="450"/>
      <c r="IHA39" s="450"/>
      <c r="IHB39" s="450"/>
      <c r="IHC39" s="450"/>
      <c r="IHD39" s="450"/>
      <c r="IHE39" s="450"/>
      <c r="IHF39" s="450"/>
      <c r="IHG39" s="450"/>
      <c r="IHH39" s="450"/>
      <c r="IHI39" s="450"/>
      <c r="IHJ39" s="450"/>
      <c r="IHK39" s="450"/>
      <c r="IHL39" s="450"/>
      <c r="IHM39" s="450"/>
      <c r="IHN39" s="450"/>
      <c r="IHO39" s="450"/>
      <c r="IHP39" s="450"/>
      <c r="IHQ39" s="450"/>
      <c r="IHR39" s="450"/>
      <c r="IHS39" s="450"/>
      <c r="IHT39" s="450"/>
      <c r="IHU39" s="450"/>
      <c r="IHV39" s="450"/>
      <c r="IHW39" s="450"/>
      <c r="IHX39" s="450"/>
      <c r="IHY39" s="450"/>
      <c r="IHZ39" s="450"/>
      <c r="IIA39" s="450"/>
      <c r="IIB39" s="450"/>
      <c r="IIC39" s="450"/>
      <c r="IID39" s="450"/>
      <c r="IIE39" s="450"/>
      <c r="IIF39" s="450"/>
      <c r="IIG39" s="450"/>
      <c r="IIH39" s="450"/>
      <c r="III39" s="450"/>
      <c r="IIJ39" s="450"/>
      <c r="IIK39" s="450"/>
      <c r="IIL39" s="450"/>
      <c r="IIM39" s="450"/>
      <c r="IIN39" s="450"/>
      <c r="IIO39" s="450"/>
      <c r="IIP39" s="450"/>
      <c r="IIQ39" s="450"/>
      <c r="IIR39" s="450"/>
      <c r="IIS39" s="450"/>
      <c r="IIT39" s="450"/>
      <c r="IIU39" s="450"/>
      <c r="IIV39" s="450"/>
      <c r="IIW39" s="450"/>
      <c r="IIX39" s="450"/>
      <c r="IIY39" s="450"/>
      <c r="IIZ39" s="450"/>
      <c r="IJA39" s="450"/>
      <c r="IJB39" s="450"/>
      <c r="IJC39" s="450"/>
      <c r="IJD39" s="450"/>
      <c r="IJE39" s="450"/>
      <c r="IJF39" s="450"/>
      <c r="IJG39" s="450"/>
      <c r="IJH39" s="450"/>
      <c r="IJI39" s="450"/>
      <c r="IJJ39" s="450"/>
      <c r="IJK39" s="450"/>
      <c r="IJL39" s="450"/>
      <c r="IJM39" s="450"/>
      <c r="IJN39" s="450"/>
      <c r="IJO39" s="450"/>
      <c r="IJP39" s="450"/>
      <c r="IJQ39" s="450"/>
      <c r="IJR39" s="450"/>
      <c r="IJS39" s="450"/>
      <c r="IJT39" s="450"/>
      <c r="IJU39" s="450"/>
      <c r="IJV39" s="450"/>
      <c r="IJW39" s="450"/>
      <c r="IJX39" s="450"/>
      <c r="IJY39" s="450"/>
      <c r="IJZ39" s="450"/>
      <c r="IKA39" s="450"/>
      <c r="IKB39" s="450"/>
      <c r="IKC39" s="450"/>
      <c r="IKD39" s="450"/>
      <c r="IKE39" s="450"/>
      <c r="IKF39" s="450"/>
      <c r="IKG39" s="450"/>
      <c r="IKH39" s="450"/>
      <c r="IKI39" s="450"/>
      <c r="IKJ39" s="450"/>
      <c r="IKK39" s="450"/>
      <c r="IKL39" s="450"/>
      <c r="IKM39" s="450"/>
      <c r="IKN39" s="450"/>
      <c r="IKO39" s="450"/>
      <c r="IKP39" s="450"/>
      <c r="IKQ39" s="450"/>
      <c r="IKR39" s="450"/>
      <c r="IKS39" s="450"/>
      <c r="IKT39" s="450"/>
      <c r="IKU39" s="450"/>
      <c r="IKV39" s="450"/>
      <c r="IKW39" s="450"/>
      <c r="IKX39" s="450"/>
      <c r="IKY39" s="450"/>
      <c r="IKZ39" s="450"/>
      <c r="ILA39" s="450"/>
      <c r="ILB39" s="450"/>
      <c r="ILC39" s="450"/>
      <c r="ILD39" s="450"/>
      <c r="ILE39" s="450"/>
      <c r="ILF39" s="450"/>
      <c r="ILG39" s="450"/>
      <c r="ILH39" s="450"/>
      <c r="ILI39" s="450"/>
      <c r="ILJ39" s="450"/>
      <c r="ILK39" s="450"/>
      <c r="ILL39" s="450"/>
      <c r="ILM39" s="450"/>
      <c r="ILN39" s="450"/>
      <c r="ILO39" s="450"/>
      <c r="ILP39" s="450"/>
      <c r="ILQ39" s="450"/>
      <c r="ILR39" s="450"/>
      <c r="ILS39" s="450"/>
      <c r="ILT39" s="450"/>
      <c r="ILU39" s="450"/>
      <c r="ILV39" s="450"/>
      <c r="ILW39" s="450"/>
      <c r="ILX39" s="450"/>
      <c r="ILY39" s="450"/>
      <c r="ILZ39" s="450"/>
      <c r="IMA39" s="450"/>
      <c r="IMB39" s="450"/>
      <c r="IMC39" s="450"/>
      <c r="IMD39" s="450"/>
      <c r="IME39" s="450"/>
      <c r="IMF39" s="450"/>
      <c r="IMG39" s="450"/>
      <c r="IMH39" s="450"/>
      <c r="IMI39" s="450"/>
      <c r="IMJ39" s="450"/>
      <c r="IMK39" s="450"/>
      <c r="IML39" s="450"/>
      <c r="IMM39" s="450"/>
      <c r="IMN39" s="450"/>
      <c r="IMO39" s="450"/>
      <c r="IMP39" s="450"/>
      <c r="IMQ39" s="450"/>
      <c r="IMR39" s="450"/>
      <c r="IMS39" s="450"/>
      <c r="IMT39" s="450"/>
      <c r="IMU39" s="450"/>
      <c r="IMV39" s="450"/>
      <c r="IMW39" s="450"/>
      <c r="IMX39" s="450"/>
      <c r="IMY39" s="450"/>
      <c r="IMZ39" s="450"/>
      <c r="INA39" s="450"/>
      <c r="INB39" s="450"/>
      <c r="INC39" s="450"/>
      <c r="IND39" s="450"/>
      <c r="INE39" s="450"/>
      <c r="INF39" s="450"/>
      <c r="ING39" s="450"/>
      <c r="INH39" s="450"/>
      <c r="INI39" s="450"/>
      <c r="INJ39" s="450"/>
      <c r="INK39" s="450"/>
      <c r="INL39" s="450"/>
      <c r="INM39" s="450"/>
      <c r="INN39" s="450"/>
      <c r="INO39" s="450"/>
      <c r="INP39" s="450"/>
      <c r="INQ39" s="450"/>
      <c r="INR39" s="450"/>
      <c r="INS39" s="450"/>
      <c r="INT39" s="450"/>
      <c r="INU39" s="450"/>
      <c r="INV39" s="450"/>
      <c r="INW39" s="450"/>
      <c r="INX39" s="450"/>
      <c r="INY39" s="450"/>
      <c r="INZ39" s="450"/>
      <c r="IOA39" s="450"/>
      <c r="IOB39" s="450"/>
      <c r="IOC39" s="450"/>
      <c r="IOD39" s="450"/>
      <c r="IOE39" s="450"/>
      <c r="IOF39" s="450"/>
      <c r="IOG39" s="450"/>
      <c r="IOH39" s="450"/>
      <c r="IOI39" s="450"/>
      <c r="IOJ39" s="450"/>
      <c r="IOK39" s="450"/>
      <c r="IOL39" s="450"/>
      <c r="IOM39" s="450"/>
      <c r="ION39" s="450"/>
      <c r="IOO39" s="450"/>
      <c r="IOP39" s="450"/>
      <c r="IOQ39" s="450"/>
      <c r="IOR39" s="450"/>
      <c r="IOS39" s="450"/>
      <c r="IOT39" s="450"/>
      <c r="IOU39" s="450"/>
      <c r="IOV39" s="450"/>
      <c r="IOW39" s="450"/>
      <c r="IOX39" s="450"/>
      <c r="IOY39" s="450"/>
      <c r="IOZ39" s="450"/>
      <c r="IPA39" s="450"/>
      <c r="IPB39" s="450"/>
      <c r="IPC39" s="450"/>
      <c r="IPD39" s="450"/>
      <c r="IPE39" s="450"/>
      <c r="IPF39" s="450"/>
      <c r="IPG39" s="450"/>
      <c r="IPH39" s="450"/>
      <c r="IPI39" s="450"/>
      <c r="IPJ39" s="450"/>
      <c r="IPK39" s="450"/>
      <c r="IPL39" s="450"/>
      <c r="IPM39" s="450"/>
      <c r="IPN39" s="450"/>
      <c r="IPO39" s="450"/>
      <c r="IPP39" s="450"/>
      <c r="IPQ39" s="450"/>
      <c r="IPR39" s="450"/>
      <c r="IPS39" s="450"/>
      <c r="IPT39" s="450"/>
      <c r="IPU39" s="450"/>
      <c r="IPV39" s="450"/>
      <c r="IPW39" s="450"/>
      <c r="IPX39" s="450"/>
      <c r="IPY39" s="450"/>
      <c r="IPZ39" s="450"/>
      <c r="IQA39" s="450"/>
      <c r="IQB39" s="450"/>
      <c r="IQC39" s="450"/>
      <c r="IQD39" s="450"/>
      <c r="IQE39" s="450"/>
      <c r="IQF39" s="450"/>
      <c r="IQG39" s="450"/>
      <c r="IQH39" s="450"/>
      <c r="IQI39" s="450"/>
      <c r="IQJ39" s="450"/>
      <c r="IQK39" s="450"/>
      <c r="IQL39" s="450"/>
      <c r="IQM39" s="450"/>
      <c r="IQN39" s="450"/>
      <c r="IQO39" s="450"/>
      <c r="IQP39" s="450"/>
      <c r="IQQ39" s="450"/>
      <c r="IQR39" s="450"/>
      <c r="IQS39" s="450"/>
      <c r="IQT39" s="450"/>
      <c r="IQU39" s="450"/>
      <c r="IQV39" s="450"/>
      <c r="IQW39" s="450"/>
      <c r="IQX39" s="450"/>
      <c r="IQY39" s="450"/>
      <c r="IQZ39" s="450"/>
      <c r="IRA39" s="450"/>
      <c r="IRB39" s="450"/>
      <c r="IRC39" s="450"/>
      <c r="IRD39" s="450"/>
      <c r="IRE39" s="450"/>
      <c r="IRF39" s="450"/>
      <c r="IRG39" s="450"/>
      <c r="IRH39" s="450"/>
      <c r="IRI39" s="450"/>
      <c r="IRJ39" s="450"/>
      <c r="IRK39" s="450"/>
      <c r="IRL39" s="450"/>
      <c r="IRM39" s="450"/>
      <c r="IRN39" s="450"/>
      <c r="IRO39" s="450"/>
      <c r="IRP39" s="450"/>
      <c r="IRQ39" s="450"/>
      <c r="IRR39" s="450"/>
      <c r="IRS39" s="450"/>
      <c r="IRT39" s="450"/>
      <c r="IRU39" s="450"/>
      <c r="IRV39" s="450"/>
      <c r="IRW39" s="450"/>
      <c r="IRX39" s="450"/>
      <c r="IRY39" s="450"/>
      <c r="IRZ39" s="450"/>
      <c r="ISA39" s="450"/>
      <c r="ISB39" s="450"/>
      <c r="ISC39" s="450"/>
      <c r="ISD39" s="450"/>
      <c r="ISE39" s="450"/>
      <c r="ISF39" s="450"/>
      <c r="ISG39" s="450"/>
      <c r="ISH39" s="450"/>
      <c r="ISI39" s="450"/>
      <c r="ISJ39" s="450"/>
      <c r="ISK39" s="450"/>
      <c r="ISL39" s="450"/>
      <c r="ISM39" s="450"/>
      <c r="ISN39" s="450"/>
      <c r="ISO39" s="450"/>
      <c r="ISP39" s="450"/>
      <c r="ISQ39" s="450"/>
      <c r="ISR39" s="450"/>
      <c r="ISS39" s="450"/>
      <c r="IST39" s="450"/>
      <c r="ISU39" s="450"/>
      <c r="ISV39" s="450"/>
      <c r="ISW39" s="450"/>
      <c r="ISX39" s="450"/>
      <c r="ISY39" s="450"/>
      <c r="ISZ39" s="450"/>
      <c r="ITA39" s="450"/>
      <c r="ITB39" s="450"/>
      <c r="ITC39" s="450"/>
      <c r="ITD39" s="450"/>
      <c r="ITE39" s="450"/>
      <c r="ITF39" s="450"/>
      <c r="ITG39" s="450"/>
      <c r="ITH39" s="450"/>
      <c r="ITI39" s="450"/>
      <c r="ITJ39" s="450"/>
      <c r="ITK39" s="450"/>
      <c r="ITL39" s="450"/>
      <c r="ITM39" s="450"/>
      <c r="ITN39" s="450"/>
      <c r="ITO39" s="450"/>
      <c r="ITP39" s="450"/>
      <c r="ITQ39" s="450"/>
      <c r="ITR39" s="450"/>
      <c r="ITS39" s="450"/>
      <c r="ITT39" s="450"/>
      <c r="ITU39" s="450"/>
      <c r="ITV39" s="450"/>
      <c r="ITW39" s="450"/>
      <c r="ITX39" s="450"/>
      <c r="ITY39" s="450"/>
      <c r="ITZ39" s="450"/>
      <c r="IUA39" s="450"/>
      <c r="IUB39" s="450"/>
      <c r="IUC39" s="450"/>
      <c r="IUD39" s="450"/>
      <c r="IUE39" s="450"/>
      <c r="IUF39" s="450"/>
      <c r="IUG39" s="450"/>
      <c r="IUH39" s="450"/>
      <c r="IUI39" s="450"/>
      <c r="IUJ39" s="450"/>
      <c r="IUK39" s="450"/>
      <c r="IUL39" s="450"/>
      <c r="IUM39" s="450"/>
      <c r="IUN39" s="450"/>
      <c r="IUO39" s="450"/>
      <c r="IUP39" s="450"/>
      <c r="IUQ39" s="450"/>
      <c r="IUR39" s="450"/>
      <c r="IUS39" s="450"/>
      <c r="IUT39" s="450"/>
      <c r="IUU39" s="450"/>
      <c r="IUV39" s="450"/>
      <c r="IUW39" s="450"/>
      <c r="IUX39" s="450"/>
      <c r="IUY39" s="450"/>
      <c r="IUZ39" s="450"/>
      <c r="IVA39" s="450"/>
      <c r="IVB39" s="450"/>
      <c r="IVC39" s="450"/>
      <c r="IVD39" s="450"/>
      <c r="IVE39" s="450"/>
      <c r="IVF39" s="450"/>
      <c r="IVG39" s="450"/>
      <c r="IVH39" s="450"/>
      <c r="IVI39" s="450"/>
      <c r="IVJ39" s="450"/>
      <c r="IVK39" s="450"/>
      <c r="IVL39" s="450"/>
      <c r="IVM39" s="450"/>
      <c r="IVN39" s="450"/>
      <c r="IVO39" s="450"/>
      <c r="IVP39" s="450"/>
      <c r="IVQ39" s="450"/>
      <c r="IVR39" s="450"/>
      <c r="IVS39" s="450"/>
      <c r="IVT39" s="450"/>
      <c r="IVU39" s="450"/>
      <c r="IVV39" s="450"/>
      <c r="IVW39" s="450"/>
      <c r="IVX39" s="450"/>
      <c r="IVY39" s="450"/>
      <c r="IVZ39" s="450"/>
      <c r="IWA39" s="450"/>
      <c r="IWB39" s="450"/>
      <c r="IWC39" s="450"/>
      <c r="IWD39" s="450"/>
      <c r="IWE39" s="450"/>
      <c r="IWF39" s="450"/>
      <c r="IWG39" s="450"/>
      <c r="IWH39" s="450"/>
      <c r="IWI39" s="450"/>
      <c r="IWJ39" s="450"/>
      <c r="IWK39" s="450"/>
      <c r="IWL39" s="450"/>
      <c r="IWM39" s="450"/>
      <c r="IWN39" s="450"/>
      <c r="IWO39" s="450"/>
      <c r="IWP39" s="450"/>
      <c r="IWQ39" s="450"/>
      <c r="IWR39" s="450"/>
      <c r="IWS39" s="450"/>
      <c r="IWT39" s="450"/>
      <c r="IWU39" s="450"/>
      <c r="IWV39" s="450"/>
      <c r="IWW39" s="450"/>
      <c r="IWX39" s="450"/>
      <c r="IWY39" s="450"/>
      <c r="IWZ39" s="450"/>
      <c r="IXA39" s="450"/>
      <c r="IXB39" s="450"/>
      <c r="IXC39" s="450"/>
      <c r="IXD39" s="450"/>
      <c r="IXE39" s="450"/>
      <c r="IXF39" s="450"/>
      <c r="IXG39" s="450"/>
      <c r="IXH39" s="450"/>
      <c r="IXI39" s="450"/>
      <c r="IXJ39" s="450"/>
      <c r="IXK39" s="450"/>
      <c r="IXL39" s="450"/>
      <c r="IXM39" s="450"/>
      <c r="IXN39" s="450"/>
      <c r="IXO39" s="450"/>
      <c r="IXP39" s="450"/>
      <c r="IXQ39" s="450"/>
      <c r="IXR39" s="450"/>
      <c r="IXS39" s="450"/>
      <c r="IXT39" s="450"/>
      <c r="IXU39" s="450"/>
      <c r="IXV39" s="450"/>
      <c r="IXW39" s="450"/>
      <c r="IXX39" s="450"/>
      <c r="IXY39" s="450"/>
      <c r="IXZ39" s="450"/>
      <c r="IYA39" s="450"/>
      <c r="IYB39" s="450"/>
      <c r="IYC39" s="450"/>
      <c r="IYD39" s="450"/>
      <c r="IYE39" s="450"/>
      <c r="IYF39" s="450"/>
      <c r="IYG39" s="450"/>
      <c r="IYH39" s="450"/>
      <c r="IYI39" s="450"/>
      <c r="IYJ39" s="450"/>
      <c r="IYK39" s="450"/>
      <c r="IYL39" s="450"/>
      <c r="IYM39" s="450"/>
      <c r="IYN39" s="450"/>
      <c r="IYO39" s="450"/>
      <c r="IYP39" s="450"/>
      <c r="IYQ39" s="450"/>
      <c r="IYR39" s="450"/>
      <c r="IYS39" s="450"/>
      <c r="IYT39" s="450"/>
      <c r="IYU39" s="450"/>
      <c r="IYV39" s="450"/>
      <c r="IYW39" s="450"/>
      <c r="IYX39" s="450"/>
      <c r="IYY39" s="450"/>
      <c r="IYZ39" s="450"/>
      <c r="IZA39" s="450"/>
      <c r="IZB39" s="450"/>
      <c r="IZC39" s="450"/>
      <c r="IZD39" s="450"/>
      <c r="IZE39" s="450"/>
      <c r="IZF39" s="450"/>
      <c r="IZG39" s="450"/>
      <c r="IZH39" s="450"/>
      <c r="IZI39" s="450"/>
      <c r="IZJ39" s="450"/>
      <c r="IZK39" s="450"/>
      <c r="IZL39" s="450"/>
      <c r="IZM39" s="450"/>
      <c r="IZN39" s="450"/>
      <c r="IZO39" s="450"/>
      <c r="IZP39" s="450"/>
      <c r="IZQ39" s="450"/>
      <c r="IZR39" s="450"/>
      <c r="IZS39" s="450"/>
      <c r="IZT39" s="450"/>
      <c r="IZU39" s="450"/>
      <c r="IZV39" s="450"/>
      <c r="IZW39" s="450"/>
      <c r="IZX39" s="450"/>
      <c r="IZY39" s="450"/>
      <c r="IZZ39" s="450"/>
      <c r="JAA39" s="450"/>
      <c r="JAB39" s="450"/>
      <c r="JAC39" s="450"/>
      <c r="JAD39" s="450"/>
      <c r="JAE39" s="450"/>
      <c r="JAF39" s="450"/>
      <c r="JAG39" s="450"/>
      <c r="JAH39" s="450"/>
      <c r="JAI39" s="450"/>
      <c r="JAJ39" s="450"/>
      <c r="JAK39" s="450"/>
      <c r="JAL39" s="450"/>
      <c r="JAM39" s="450"/>
      <c r="JAN39" s="450"/>
      <c r="JAO39" s="450"/>
      <c r="JAP39" s="450"/>
      <c r="JAQ39" s="450"/>
      <c r="JAR39" s="450"/>
      <c r="JAS39" s="450"/>
      <c r="JAT39" s="450"/>
      <c r="JAU39" s="450"/>
      <c r="JAV39" s="450"/>
      <c r="JAW39" s="450"/>
      <c r="JAX39" s="450"/>
      <c r="JAY39" s="450"/>
      <c r="JAZ39" s="450"/>
      <c r="JBA39" s="450"/>
      <c r="JBB39" s="450"/>
      <c r="JBC39" s="450"/>
      <c r="JBD39" s="450"/>
      <c r="JBE39" s="450"/>
      <c r="JBF39" s="450"/>
      <c r="JBG39" s="450"/>
      <c r="JBH39" s="450"/>
      <c r="JBI39" s="450"/>
      <c r="JBJ39" s="450"/>
      <c r="JBK39" s="450"/>
      <c r="JBL39" s="450"/>
      <c r="JBM39" s="450"/>
      <c r="JBN39" s="450"/>
      <c r="JBO39" s="450"/>
      <c r="JBP39" s="450"/>
      <c r="JBQ39" s="450"/>
      <c r="JBR39" s="450"/>
      <c r="JBS39" s="450"/>
      <c r="JBT39" s="450"/>
      <c r="JBU39" s="450"/>
      <c r="JBV39" s="450"/>
      <c r="JBW39" s="450"/>
      <c r="JBX39" s="450"/>
      <c r="JBY39" s="450"/>
      <c r="JBZ39" s="450"/>
      <c r="JCA39" s="450"/>
      <c r="JCB39" s="450"/>
      <c r="JCC39" s="450"/>
      <c r="JCD39" s="450"/>
      <c r="JCE39" s="450"/>
      <c r="JCF39" s="450"/>
      <c r="JCG39" s="450"/>
      <c r="JCH39" s="450"/>
      <c r="JCI39" s="450"/>
      <c r="JCJ39" s="450"/>
      <c r="JCK39" s="450"/>
      <c r="JCL39" s="450"/>
      <c r="JCM39" s="450"/>
      <c r="JCN39" s="450"/>
      <c r="JCO39" s="450"/>
      <c r="JCP39" s="450"/>
      <c r="JCQ39" s="450"/>
      <c r="JCR39" s="450"/>
      <c r="JCS39" s="450"/>
      <c r="JCT39" s="450"/>
      <c r="JCU39" s="450"/>
      <c r="JCV39" s="450"/>
      <c r="JCW39" s="450"/>
      <c r="JCX39" s="450"/>
      <c r="JCY39" s="450"/>
      <c r="JCZ39" s="450"/>
      <c r="JDA39" s="450"/>
      <c r="JDB39" s="450"/>
      <c r="JDC39" s="450"/>
      <c r="JDD39" s="450"/>
      <c r="JDE39" s="450"/>
      <c r="JDF39" s="450"/>
      <c r="JDG39" s="450"/>
      <c r="JDH39" s="450"/>
      <c r="JDI39" s="450"/>
      <c r="JDJ39" s="450"/>
      <c r="JDK39" s="450"/>
      <c r="JDL39" s="450"/>
      <c r="JDM39" s="450"/>
      <c r="JDN39" s="450"/>
      <c r="JDO39" s="450"/>
      <c r="JDP39" s="450"/>
      <c r="JDQ39" s="450"/>
      <c r="JDR39" s="450"/>
      <c r="JDS39" s="450"/>
      <c r="JDT39" s="450"/>
      <c r="JDU39" s="450"/>
      <c r="JDV39" s="450"/>
      <c r="JDW39" s="450"/>
      <c r="JDX39" s="450"/>
      <c r="JDY39" s="450"/>
      <c r="JDZ39" s="450"/>
      <c r="JEA39" s="450"/>
      <c r="JEB39" s="450"/>
      <c r="JEC39" s="450"/>
      <c r="JED39" s="450"/>
      <c r="JEE39" s="450"/>
      <c r="JEF39" s="450"/>
      <c r="JEG39" s="450"/>
      <c r="JEH39" s="450"/>
      <c r="JEI39" s="450"/>
      <c r="JEJ39" s="450"/>
      <c r="JEK39" s="450"/>
      <c r="JEL39" s="450"/>
      <c r="JEM39" s="450"/>
      <c r="JEN39" s="450"/>
      <c r="JEO39" s="450"/>
      <c r="JEP39" s="450"/>
      <c r="JEQ39" s="450"/>
      <c r="JER39" s="450"/>
      <c r="JES39" s="450"/>
      <c r="JET39" s="450"/>
      <c r="JEU39" s="450"/>
      <c r="JEV39" s="450"/>
      <c r="JEW39" s="450"/>
      <c r="JEX39" s="450"/>
      <c r="JEY39" s="450"/>
      <c r="JEZ39" s="450"/>
      <c r="JFA39" s="450"/>
      <c r="JFB39" s="450"/>
      <c r="JFC39" s="450"/>
      <c r="JFD39" s="450"/>
      <c r="JFE39" s="450"/>
      <c r="JFF39" s="450"/>
      <c r="JFG39" s="450"/>
      <c r="JFH39" s="450"/>
      <c r="JFI39" s="450"/>
      <c r="JFJ39" s="450"/>
      <c r="JFK39" s="450"/>
      <c r="JFL39" s="450"/>
      <c r="JFM39" s="450"/>
      <c r="JFN39" s="450"/>
      <c r="JFO39" s="450"/>
      <c r="JFP39" s="450"/>
      <c r="JFQ39" s="450"/>
      <c r="JFR39" s="450"/>
      <c r="JFS39" s="450"/>
      <c r="JFT39" s="450"/>
      <c r="JFU39" s="450"/>
      <c r="JFV39" s="450"/>
      <c r="JFW39" s="450"/>
      <c r="JFX39" s="450"/>
      <c r="JFY39" s="450"/>
      <c r="JFZ39" s="450"/>
      <c r="JGA39" s="450"/>
      <c r="JGB39" s="450"/>
      <c r="JGC39" s="450"/>
      <c r="JGD39" s="450"/>
      <c r="JGE39" s="450"/>
      <c r="JGF39" s="450"/>
      <c r="JGG39" s="450"/>
      <c r="JGH39" s="450"/>
      <c r="JGI39" s="450"/>
      <c r="JGJ39" s="450"/>
      <c r="JGK39" s="450"/>
      <c r="JGL39" s="450"/>
      <c r="JGM39" s="450"/>
      <c r="JGN39" s="450"/>
      <c r="JGO39" s="450"/>
      <c r="JGP39" s="450"/>
      <c r="JGQ39" s="450"/>
      <c r="JGR39" s="450"/>
      <c r="JGS39" s="450"/>
      <c r="JGT39" s="450"/>
      <c r="JGU39" s="450"/>
      <c r="JGV39" s="450"/>
      <c r="JGW39" s="450"/>
      <c r="JGX39" s="450"/>
      <c r="JGY39" s="450"/>
      <c r="JGZ39" s="450"/>
      <c r="JHA39" s="450"/>
      <c r="JHB39" s="450"/>
      <c r="JHC39" s="450"/>
      <c r="JHD39" s="450"/>
      <c r="JHE39" s="450"/>
      <c r="JHF39" s="450"/>
      <c r="JHG39" s="450"/>
      <c r="JHH39" s="450"/>
      <c r="JHI39" s="450"/>
      <c r="JHJ39" s="450"/>
      <c r="JHK39" s="450"/>
      <c r="JHL39" s="450"/>
      <c r="JHM39" s="450"/>
      <c r="JHN39" s="450"/>
      <c r="JHO39" s="450"/>
      <c r="JHP39" s="450"/>
      <c r="JHQ39" s="450"/>
      <c r="JHR39" s="450"/>
      <c r="JHS39" s="450"/>
      <c r="JHT39" s="450"/>
      <c r="JHU39" s="450"/>
      <c r="JHV39" s="450"/>
      <c r="JHW39" s="450"/>
      <c r="JHX39" s="450"/>
      <c r="JHY39" s="450"/>
      <c r="JHZ39" s="450"/>
      <c r="JIA39" s="450"/>
      <c r="JIB39" s="450"/>
      <c r="JIC39" s="450"/>
      <c r="JID39" s="450"/>
      <c r="JIE39" s="450"/>
      <c r="JIF39" s="450"/>
      <c r="JIG39" s="450"/>
      <c r="JIH39" s="450"/>
      <c r="JII39" s="450"/>
      <c r="JIJ39" s="450"/>
      <c r="JIK39" s="450"/>
      <c r="JIL39" s="450"/>
      <c r="JIM39" s="450"/>
      <c r="JIN39" s="450"/>
      <c r="JIO39" s="450"/>
      <c r="JIP39" s="450"/>
      <c r="JIQ39" s="450"/>
      <c r="JIR39" s="450"/>
      <c r="JIS39" s="450"/>
      <c r="JIT39" s="450"/>
      <c r="JIU39" s="450"/>
      <c r="JIV39" s="450"/>
      <c r="JIW39" s="450"/>
      <c r="JIX39" s="450"/>
      <c r="JIY39" s="450"/>
      <c r="JIZ39" s="450"/>
      <c r="JJA39" s="450"/>
      <c r="JJB39" s="450"/>
      <c r="JJC39" s="450"/>
      <c r="JJD39" s="450"/>
      <c r="JJE39" s="450"/>
      <c r="JJF39" s="450"/>
      <c r="JJG39" s="450"/>
      <c r="JJH39" s="450"/>
      <c r="JJI39" s="450"/>
      <c r="JJJ39" s="450"/>
      <c r="JJK39" s="450"/>
      <c r="JJL39" s="450"/>
      <c r="JJM39" s="450"/>
      <c r="JJN39" s="450"/>
      <c r="JJO39" s="450"/>
      <c r="JJP39" s="450"/>
      <c r="JJQ39" s="450"/>
      <c r="JJR39" s="450"/>
      <c r="JJS39" s="450"/>
      <c r="JJT39" s="450"/>
      <c r="JJU39" s="450"/>
      <c r="JJV39" s="450"/>
      <c r="JJW39" s="450"/>
      <c r="JJX39" s="450"/>
      <c r="JJY39" s="450"/>
      <c r="JJZ39" s="450"/>
      <c r="JKA39" s="450"/>
      <c r="JKB39" s="450"/>
      <c r="JKC39" s="450"/>
      <c r="JKD39" s="450"/>
      <c r="JKE39" s="450"/>
      <c r="JKF39" s="450"/>
      <c r="JKG39" s="450"/>
      <c r="JKH39" s="450"/>
      <c r="JKI39" s="450"/>
      <c r="JKJ39" s="450"/>
      <c r="JKK39" s="450"/>
      <c r="JKL39" s="450"/>
      <c r="JKM39" s="450"/>
      <c r="JKN39" s="450"/>
      <c r="JKO39" s="450"/>
      <c r="JKP39" s="450"/>
      <c r="JKQ39" s="450"/>
      <c r="JKR39" s="450"/>
      <c r="JKS39" s="450"/>
      <c r="JKT39" s="450"/>
      <c r="JKU39" s="450"/>
      <c r="JKV39" s="450"/>
      <c r="JKW39" s="450"/>
      <c r="JKX39" s="450"/>
      <c r="JKY39" s="450"/>
      <c r="JKZ39" s="450"/>
      <c r="JLA39" s="450"/>
      <c r="JLB39" s="450"/>
      <c r="JLC39" s="450"/>
      <c r="JLD39" s="450"/>
      <c r="JLE39" s="450"/>
      <c r="JLF39" s="450"/>
      <c r="JLG39" s="450"/>
      <c r="JLH39" s="450"/>
      <c r="JLI39" s="450"/>
      <c r="JLJ39" s="450"/>
      <c r="JLK39" s="450"/>
      <c r="JLL39" s="450"/>
      <c r="JLM39" s="450"/>
      <c r="JLN39" s="450"/>
      <c r="JLO39" s="450"/>
      <c r="JLP39" s="450"/>
      <c r="JLQ39" s="450"/>
      <c r="JLR39" s="450"/>
      <c r="JLS39" s="450"/>
      <c r="JLT39" s="450"/>
      <c r="JLU39" s="450"/>
      <c r="JLV39" s="450"/>
      <c r="JLW39" s="450"/>
      <c r="JLX39" s="450"/>
      <c r="JLY39" s="450"/>
      <c r="JLZ39" s="450"/>
      <c r="JMA39" s="450"/>
      <c r="JMB39" s="450"/>
      <c r="JMC39" s="450"/>
      <c r="JMD39" s="450"/>
      <c r="JME39" s="450"/>
      <c r="JMF39" s="450"/>
      <c r="JMG39" s="450"/>
      <c r="JMH39" s="450"/>
      <c r="JMI39" s="450"/>
      <c r="JMJ39" s="450"/>
      <c r="JMK39" s="450"/>
      <c r="JML39" s="450"/>
      <c r="JMM39" s="450"/>
      <c r="JMN39" s="450"/>
      <c r="JMO39" s="450"/>
      <c r="JMP39" s="450"/>
      <c r="JMQ39" s="450"/>
      <c r="JMR39" s="450"/>
      <c r="JMS39" s="450"/>
      <c r="JMT39" s="450"/>
      <c r="JMU39" s="450"/>
      <c r="JMV39" s="450"/>
      <c r="JMW39" s="450"/>
      <c r="JMX39" s="450"/>
      <c r="JMY39" s="450"/>
      <c r="JMZ39" s="450"/>
      <c r="JNA39" s="450"/>
      <c r="JNB39" s="450"/>
      <c r="JNC39" s="450"/>
      <c r="JND39" s="450"/>
      <c r="JNE39" s="450"/>
      <c r="JNF39" s="450"/>
      <c r="JNG39" s="450"/>
      <c r="JNH39" s="450"/>
      <c r="JNI39" s="450"/>
      <c r="JNJ39" s="450"/>
      <c r="JNK39" s="450"/>
      <c r="JNL39" s="450"/>
      <c r="JNM39" s="450"/>
      <c r="JNN39" s="450"/>
      <c r="JNO39" s="450"/>
      <c r="JNP39" s="450"/>
      <c r="JNQ39" s="450"/>
      <c r="JNR39" s="450"/>
      <c r="JNS39" s="450"/>
      <c r="JNT39" s="450"/>
      <c r="JNU39" s="450"/>
      <c r="JNV39" s="450"/>
      <c r="JNW39" s="450"/>
      <c r="JNX39" s="450"/>
      <c r="JNY39" s="450"/>
      <c r="JNZ39" s="450"/>
      <c r="JOA39" s="450"/>
      <c r="JOB39" s="450"/>
      <c r="JOC39" s="450"/>
      <c r="JOD39" s="450"/>
      <c r="JOE39" s="450"/>
      <c r="JOF39" s="450"/>
      <c r="JOG39" s="450"/>
      <c r="JOH39" s="450"/>
      <c r="JOI39" s="450"/>
      <c r="JOJ39" s="450"/>
      <c r="JOK39" s="450"/>
      <c r="JOL39" s="450"/>
      <c r="JOM39" s="450"/>
      <c r="JON39" s="450"/>
      <c r="JOO39" s="450"/>
      <c r="JOP39" s="450"/>
      <c r="JOQ39" s="450"/>
      <c r="JOR39" s="450"/>
      <c r="JOS39" s="450"/>
      <c r="JOT39" s="450"/>
      <c r="JOU39" s="450"/>
      <c r="JOV39" s="450"/>
      <c r="JOW39" s="450"/>
      <c r="JOX39" s="450"/>
      <c r="JOY39" s="450"/>
      <c r="JOZ39" s="450"/>
      <c r="JPA39" s="450"/>
      <c r="JPB39" s="450"/>
      <c r="JPC39" s="450"/>
      <c r="JPD39" s="450"/>
      <c r="JPE39" s="450"/>
      <c r="JPF39" s="450"/>
      <c r="JPG39" s="450"/>
      <c r="JPH39" s="450"/>
      <c r="JPI39" s="450"/>
      <c r="JPJ39" s="450"/>
      <c r="JPK39" s="450"/>
      <c r="JPL39" s="450"/>
      <c r="JPM39" s="450"/>
      <c r="JPN39" s="450"/>
      <c r="JPO39" s="450"/>
      <c r="JPP39" s="450"/>
      <c r="JPQ39" s="450"/>
      <c r="JPR39" s="450"/>
      <c r="JPS39" s="450"/>
      <c r="JPT39" s="450"/>
      <c r="JPU39" s="450"/>
      <c r="JPV39" s="450"/>
      <c r="JPW39" s="450"/>
      <c r="JPX39" s="450"/>
      <c r="JPY39" s="450"/>
      <c r="JPZ39" s="450"/>
      <c r="JQA39" s="450"/>
      <c r="JQB39" s="450"/>
      <c r="JQC39" s="450"/>
      <c r="JQD39" s="450"/>
      <c r="JQE39" s="450"/>
      <c r="JQF39" s="450"/>
      <c r="JQG39" s="450"/>
      <c r="JQH39" s="450"/>
      <c r="JQI39" s="450"/>
      <c r="JQJ39" s="450"/>
      <c r="JQK39" s="450"/>
      <c r="JQL39" s="450"/>
      <c r="JQM39" s="450"/>
      <c r="JQN39" s="450"/>
      <c r="JQO39" s="450"/>
      <c r="JQP39" s="450"/>
      <c r="JQQ39" s="450"/>
      <c r="JQR39" s="450"/>
      <c r="JQS39" s="450"/>
      <c r="JQT39" s="450"/>
      <c r="JQU39" s="450"/>
      <c r="JQV39" s="450"/>
      <c r="JQW39" s="450"/>
      <c r="JQX39" s="450"/>
      <c r="JQY39" s="450"/>
      <c r="JQZ39" s="450"/>
      <c r="JRA39" s="450"/>
      <c r="JRB39" s="450"/>
      <c r="JRC39" s="450"/>
      <c r="JRD39" s="450"/>
      <c r="JRE39" s="450"/>
      <c r="JRF39" s="450"/>
      <c r="JRG39" s="450"/>
      <c r="JRH39" s="450"/>
      <c r="JRI39" s="450"/>
      <c r="JRJ39" s="450"/>
      <c r="JRK39" s="450"/>
      <c r="JRL39" s="450"/>
      <c r="JRM39" s="450"/>
      <c r="JRN39" s="450"/>
      <c r="JRO39" s="450"/>
      <c r="JRP39" s="450"/>
      <c r="JRQ39" s="450"/>
      <c r="JRR39" s="450"/>
      <c r="JRS39" s="450"/>
      <c r="JRT39" s="450"/>
      <c r="JRU39" s="450"/>
      <c r="JRV39" s="450"/>
      <c r="JRW39" s="450"/>
      <c r="JRX39" s="450"/>
      <c r="JRY39" s="450"/>
      <c r="JRZ39" s="450"/>
      <c r="JSA39" s="450"/>
      <c r="JSB39" s="450"/>
      <c r="JSC39" s="450"/>
      <c r="JSD39" s="450"/>
      <c r="JSE39" s="450"/>
      <c r="JSF39" s="450"/>
      <c r="JSG39" s="450"/>
      <c r="JSH39" s="450"/>
      <c r="JSI39" s="450"/>
      <c r="JSJ39" s="450"/>
      <c r="JSK39" s="450"/>
      <c r="JSL39" s="450"/>
      <c r="JSM39" s="450"/>
      <c r="JSN39" s="450"/>
      <c r="JSO39" s="450"/>
      <c r="JSP39" s="450"/>
      <c r="JSQ39" s="450"/>
      <c r="JSR39" s="450"/>
      <c r="JSS39" s="450"/>
      <c r="JST39" s="450"/>
      <c r="JSU39" s="450"/>
      <c r="JSV39" s="450"/>
      <c r="JSW39" s="450"/>
      <c r="JSX39" s="450"/>
      <c r="JSY39" s="450"/>
      <c r="JSZ39" s="450"/>
      <c r="JTA39" s="450"/>
      <c r="JTB39" s="450"/>
      <c r="JTC39" s="450"/>
      <c r="JTD39" s="450"/>
      <c r="JTE39" s="450"/>
      <c r="JTF39" s="450"/>
      <c r="JTG39" s="450"/>
      <c r="JTH39" s="450"/>
      <c r="JTI39" s="450"/>
      <c r="JTJ39" s="450"/>
      <c r="JTK39" s="450"/>
      <c r="JTL39" s="450"/>
      <c r="JTM39" s="450"/>
      <c r="JTN39" s="450"/>
      <c r="JTO39" s="450"/>
      <c r="JTP39" s="450"/>
      <c r="JTQ39" s="450"/>
      <c r="JTR39" s="450"/>
      <c r="JTS39" s="450"/>
      <c r="JTT39" s="450"/>
      <c r="JTU39" s="450"/>
      <c r="JTV39" s="450"/>
      <c r="JTW39" s="450"/>
      <c r="JTX39" s="450"/>
      <c r="JTY39" s="450"/>
      <c r="JTZ39" s="450"/>
      <c r="JUA39" s="450"/>
      <c r="JUB39" s="450"/>
      <c r="JUC39" s="450"/>
      <c r="JUD39" s="450"/>
      <c r="JUE39" s="450"/>
      <c r="JUF39" s="450"/>
      <c r="JUG39" s="450"/>
      <c r="JUH39" s="450"/>
      <c r="JUI39" s="450"/>
      <c r="JUJ39" s="450"/>
      <c r="JUK39" s="450"/>
      <c r="JUL39" s="450"/>
      <c r="JUM39" s="450"/>
      <c r="JUN39" s="450"/>
      <c r="JUO39" s="450"/>
      <c r="JUP39" s="450"/>
      <c r="JUQ39" s="450"/>
      <c r="JUR39" s="450"/>
      <c r="JUS39" s="450"/>
      <c r="JUT39" s="450"/>
      <c r="JUU39" s="450"/>
      <c r="JUV39" s="450"/>
      <c r="JUW39" s="450"/>
      <c r="JUX39" s="450"/>
      <c r="JUY39" s="450"/>
      <c r="JUZ39" s="450"/>
      <c r="JVA39" s="450"/>
      <c r="JVB39" s="450"/>
      <c r="JVC39" s="450"/>
      <c r="JVD39" s="450"/>
      <c r="JVE39" s="450"/>
      <c r="JVF39" s="450"/>
      <c r="JVG39" s="450"/>
      <c r="JVH39" s="450"/>
      <c r="JVI39" s="450"/>
      <c r="JVJ39" s="450"/>
      <c r="JVK39" s="450"/>
      <c r="JVL39" s="450"/>
      <c r="JVM39" s="450"/>
      <c r="JVN39" s="450"/>
      <c r="JVO39" s="450"/>
      <c r="JVP39" s="450"/>
      <c r="JVQ39" s="450"/>
      <c r="JVR39" s="450"/>
      <c r="JVS39" s="450"/>
      <c r="JVT39" s="450"/>
      <c r="JVU39" s="450"/>
      <c r="JVV39" s="450"/>
      <c r="JVW39" s="450"/>
      <c r="JVX39" s="450"/>
      <c r="JVY39" s="450"/>
      <c r="JVZ39" s="450"/>
      <c r="JWA39" s="450"/>
      <c r="JWB39" s="450"/>
      <c r="JWC39" s="450"/>
      <c r="JWD39" s="450"/>
      <c r="JWE39" s="450"/>
      <c r="JWF39" s="450"/>
      <c r="JWG39" s="450"/>
      <c r="JWH39" s="450"/>
      <c r="JWI39" s="450"/>
      <c r="JWJ39" s="450"/>
      <c r="JWK39" s="450"/>
      <c r="JWL39" s="450"/>
      <c r="JWM39" s="450"/>
      <c r="JWN39" s="450"/>
      <c r="JWO39" s="450"/>
      <c r="JWP39" s="450"/>
      <c r="JWQ39" s="450"/>
      <c r="JWR39" s="450"/>
      <c r="JWS39" s="450"/>
      <c r="JWT39" s="450"/>
      <c r="JWU39" s="450"/>
      <c r="JWV39" s="450"/>
      <c r="JWW39" s="450"/>
      <c r="JWX39" s="450"/>
      <c r="JWY39" s="450"/>
      <c r="JWZ39" s="450"/>
      <c r="JXA39" s="450"/>
      <c r="JXB39" s="450"/>
      <c r="JXC39" s="450"/>
      <c r="JXD39" s="450"/>
      <c r="JXE39" s="450"/>
      <c r="JXF39" s="450"/>
      <c r="JXG39" s="450"/>
      <c r="JXH39" s="450"/>
      <c r="JXI39" s="450"/>
      <c r="JXJ39" s="450"/>
      <c r="JXK39" s="450"/>
      <c r="JXL39" s="450"/>
      <c r="JXM39" s="450"/>
      <c r="JXN39" s="450"/>
      <c r="JXO39" s="450"/>
      <c r="JXP39" s="450"/>
      <c r="JXQ39" s="450"/>
      <c r="JXR39" s="450"/>
      <c r="JXS39" s="450"/>
      <c r="JXT39" s="450"/>
      <c r="JXU39" s="450"/>
      <c r="JXV39" s="450"/>
      <c r="JXW39" s="450"/>
      <c r="JXX39" s="450"/>
      <c r="JXY39" s="450"/>
      <c r="JXZ39" s="450"/>
      <c r="JYA39" s="450"/>
      <c r="JYB39" s="450"/>
      <c r="JYC39" s="450"/>
      <c r="JYD39" s="450"/>
      <c r="JYE39" s="450"/>
      <c r="JYF39" s="450"/>
      <c r="JYG39" s="450"/>
      <c r="JYH39" s="450"/>
      <c r="JYI39" s="450"/>
      <c r="JYJ39" s="450"/>
      <c r="JYK39" s="450"/>
      <c r="JYL39" s="450"/>
      <c r="JYM39" s="450"/>
      <c r="JYN39" s="450"/>
      <c r="JYO39" s="450"/>
      <c r="JYP39" s="450"/>
      <c r="JYQ39" s="450"/>
      <c r="JYR39" s="450"/>
      <c r="JYS39" s="450"/>
      <c r="JYT39" s="450"/>
      <c r="JYU39" s="450"/>
      <c r="JYV39" s="450"/>
      <c r="JYW39" s="450"/>
      <c r="JYX39" s="450"/>
      <c r="JYY39" s="450"/>
      <c r="JYZ39" s="450"/>
      <c r="JZA39" s="450"/>
      <c r="JZB39" s="450"/>
      <c r="JZC39" s="450"/>
      <c r="JZD39" s="450"/>
      <c r="JZE39" s="450"/>
      <c r="JZF39" s="450"/>
      <c r="JZG39" s="450"/>
      <c r="JZH39" s="450"/>
      <c r="JZI39" s="450"/>
      <c r="JZJ39" s="450"/>
      <c r="JZK39" s="450"/>
      <c r="JZL39" s="450"/>
      <c r="JZM39" s="450"/>
      <c r="JZN39" s="450"/>
      <c r="JZO39" s="450"/>
      <c r="JZP39" s="450"/>
      <c r="JZQ39" s="450"/>
      <c r="JZR39" s="450"/>
      <c r="JZS39" s="450"/>
      <c r="JZT39" s="450"/>
      <c r="JZU39" s="450"/>
      <c r="JZV39" s="450"/>
      <c r="JZW39" s="450"/>
      <c r="JZX39" s="450"/>
      <c r="JZY39" s="450"/>
      <c r="JZZ39" s="450"/>
      <c r="KAA39" s="450"/>
      <c r="KAB39" s="450"/>
      <c r="KAC39" s="450"/>
      <c r="KAD39" s="450"/>
      <c r="KAE39" s="450"/>
      <c r="KAF39" s="450"/>
      <c r="KAG39" s="450"/>
      <c r="KAH39" s="450"/>
      <c r="KAI39" s="450"/>
      <c r="KAJ39" s="450"/>
      <c r="KAK39" s="450"/>
      <c r="KAL39" s="450"/>
      <c r="KAM39" s="450"/>
      <c r="KAN39" s="450"/>
      <c r="KAO39" s="450"/>
      <c r="KAP39" s="450"/>
      <c r="KAQ39" s="450"/>
      <c r="KAR39" s="450"/>
      <c r="KAS39" s="450"/>
      <c r="KAT39" s="450"/>
      <c r="KAU39" s="450"/>
      <c r="KAV39" s="450"/>
      <c r="KAW39" s="450"/>
      <c r="KAX39" s="450"/>
      <c r="KAY39" s="450"/>
      <c r="KAZ39" s="450"/>
      <c r="KBA39" s="450"/>
      <c r="KBB39" s="450"/>
      <c r="KBC39" s="450"/>
      <c r="KBD39" s="450"/>
      <c r="KBE39" s="450"/>
      <c r="KBF39" s="450"/>
      <c r="KBG39" s="450"/>
      <c r="KBH39" s="450"/>
      <c r="KBI39" s="450"/>
      <c r="KBJ39" s="450"/>
      <c r="KBK39" s="450"/>
      <c r="KBL39" s="450"/>
      <c r="KBM39" s="450"/>
      <c r="KBN39" s="450"/>
      <c r="KBO39" s="450"/>
      <c r="KBP39" s="450"/>
      <c r="KBQ39" s="450"/>
      <c r="KBR39" s="450"/>
      <c r="KBS39" s="450"/>
      <c r="KBT39" s="450"/>
      <c r="KBU39" s="450"/>
      <c r="KBV39" s="450"/>
      <c r="KBW39" s="450"/>
      <c r="KBX39" s="450"/>
      <c r="KBY39" s="450"/>
      <c r="KBZ39" s="450"/>
      <c r="KCA39" s="450"/>
      <c r="KCB39" s="450"/>
      <c r="KCC39" s="450"/>
      <c r="KCD39" s="450"/>
      <c r="KCE39" s="450"/>
      <c r="KCF39" s="450"/>
      <c r="KCG39" s="450"/>
      <c r="KCH39" s="450"/>
      <c r="KCI39" s="450"/>
      <c r="KCJ39" s="450"/>
      <c r="KCK39" s="450"/>
      <c r="KCL39" s="450"/>
      <c r="KCM39" s="450"/>
      <c r="KCN39" s="450"/>
      <c r="KCO39" s="450"/>
      <c r="KCP39" s="450"/>
      <c r="KCQ39" s="450"/>
      <c r="KCR39" s="450"/>
      <c r="KCS39" s="450"/>
      <c r="KCT39" s="450"/>
      <c r="KCU39" s="450"/>
      <c r="KCV39" s="450"/>
      <c r="KCW39" s="450"/>
      <c r="KCX39" s="450"/>
      <c r="KCY39" s="450"/>
      <c r="KCZ39" s="450"/>
      <c r="KDA39" s="450"/>
      <c r="KDB39" s="450"/>
      <c r="KDC39" s="450"/>
      <c r="KDD39" s="450"/>
      <c r="KDE39" s="450"/>
      <c r="KDF39" s="450"/>
      <c r="KDG39" s="450"/>
      <c r="KDH39" s="450"/>
      <c r="KDI39" s="450"/>
      <c r="KDJ39" s="450"/>
      <c r="KDK39" s="450"/>
      <c r="KDL39" s="450"/>
      <c r="KDM39" s="450"/>
      <c r="KDN39" s="450"/>
      <c r="KDO39" s="450"/>
      <c r="KDP39" s="450"/>
      <c r="KDQ39" s="450"/>
      <c r="KDR39" s="450"/>
      <c r="KDS39" s="450"/>
      <c r="KDT39" s="450"/>
      <c r="KDU39" s="450"/>
      <c r="KDV39" s="450"/>
      <c r="KDW39" s="450"/>
      <c r="KDX39" s="450"/>
      <c r="KDY39" s="450"/>
      <c r="KDZ39" s="450"/>
      <c r="KEA39" s="450"/>
      <c r="KEB39" s="450"/>
      <c r="KEC39" s="450"/>
      <c r="KED39" s="450"/>
      <c r="KEE39" s="450"/>
      <c r="KEF39" s="450"/>
      <c r="KEG39" s="450"/>
      <c r="KEH39" s="450"/>
      <c r="KEI39" s="450"/>
      <c r="KEJ39" s="450"/>
      <c r="KEK39" s="450"/>
      <c r="KEL39" s="450"/>
      <c r="KEM39" s="450"/>
      <c r="KEN39" s="450"/>
      <c r="KEO39" s="450"/>
      <c r="KEP39" s="450"/>
      <c r="KEQ39" s="450"/>
      <c r="KER39" s="450"/>
      <c r="KES39" s="450"/>
      <c r="KET39" s="450"/>
      <c r="KEU39" s="450"/>
      <c r="KEV39" s="450"/>
      <c r="KEW39" s="450"/>
      <c r="KEX39" s="450"/>
      <c r="KEY39" s="450"/>
      <c r="KEZ39" s="450"/>
      <c r="KFA39" s="450"/>
      <c r="KFB39" s="450"/>
      <c r="KFC39" s="450"/>
      <c r="KFD39" s="450"/>
      <c r="KFE39" s="450"/>
      <c r="KFF39" s="450"/>
      <c r="KFG39" s="450"/>
      <c r="KFH39" s="450"/>
      <c r="KFI39" s="450"/>
      <c r="KFJ39" s="450"/>
      <c r="KFK39" s="450"/>
      <c r="KFL39" s="450"/>
      <c r="KFM39" s="450"/>
      <c r="KFN39" s="450"/>
      <c r="KFO39" s="450"/>
      <c r="KFP39" s="450"/>
      <c r="KFQ39" s="450"/>
      <c r="KFR39" s="450"/>
      <c r="KFS39" s="450"/>
      <c r="KFT39" s="450"/>
      <c r="KFU39" s="450"/>
      <c r="KFV39" s="450"/>
      <c r="KFW39" s="450"/>
      <c r="KFX39" s="450"/>
      <c r="KFY39" s="450"/>
      <c r="KFZ39" s="450"/>
      <c r="KGA39" s="450"/>
      <c r="KGB39" s="450"/>
      <c r="KGC39" s="450"/>
      <c r="KGD39" s="450"/>
      <c r="KGE39" s="450"/>
      <c r="KGF39" s="450"/>
      <c r="KGG39" s="450"/>
      <c r="KGH39" s="450"/>
      <c r="KGI39" s="450"/>
      <c r="KGJ39" s="450"/>
      <c r="KGK39" s="450"/>
      <c r="KGL39" s="450"/>
      <c r="KGM39" s="450"/>
      <c r="KGN39" s="450"/>
      <c r="KGO39" s="450"/>
      <c r="KGP39" s="450"/>
      <c r="KGQ39" s="450"/>
      <c r="KGR39" s="450"/>
      <c r="KGS39" s="450"/>
      <c r="KGT39" s="450"/>
      <c r="KGU39" s="450"/>
      <c r="KGV39" s="450"/>
      <c r="KGW39" s="450"/>
      <c r="KGX39" s="450"/>
      <c r="KGY39" s="450"/>
      <c r="KGZ39" s="450"/>
      <c r="KHA39" s="450"/>
      <c r="KHB39" s="450"/>
      <c r="KHC39" s="450"/>
      <c r="KHD39" s="450"/>
      <c r="KHE39" s="450"/>
      <c r="KHF39" s="450"/>
      <c r="KHG39" s="450"/>
      <c r="KHH39" s="450"/>
      <c r="KHI39" s="450"/>
      <c r="KHJ39" s="450"/>
      <c r="KHK39" s="450"/>
      <c r="KHL39" s="450"/>
      <c r="KHM39" s="450"/>
      <c r="KHN39" s="450"/>
      <c r="KHO39" s="450"/>
      <c r="KHP39" s="450"/>
      <c r="KHQ39" s="450"/>
      <c r="KHR39" s="450"/>
      <c r="KHS39" s="450"/>
      <c r="KHT39" s="450"/>
      <c r="KHU39" s="450"/>
      <c r="KHV39" s="450"/>
      <c r="KHW39" s="450"/>
      <c r="KHX39" s="450"/>
      <c r="KHY39" s="450"/>
      <c r="KHZ39" s="450"/>
      <c r="KIA39" s="450"/>
      <c r="KIB39" s="450"/>
      <c r="KIC39" s="450"/>
      <c r="KID39" s="450"/>
      <c r="KIE39" s="450"/>
      <c r="KIF39" s="450"/>
      <c r="KIG39" s="450"/>
      <c r="KIH39" s="450"/>
      <c r="KII39" s="450"/>
      <c r="KIJ39" s="450"/>
      <c r="KIK39" s="450"/>
      <c r="KIL39" s="450"/>
      <c r="KIM39" s="450"/>
      <c r="KIN39" s="450"/>
      <c r="KIO39" s="450"/>
      <c r="KIP39" s="450"/>
      <c r="KIQ39" s="450"/>
      <c r="KIR39" s="450"/>
      <c r="KIS39" s="450"/>
      <c r="KIT39" s="450"/>
      <c r="KIU39" s="450"/>
      <c r="KIV39" s="450"/>
      <c r="KIW39" s="450"/>
      <c r="KIX39" s="450"/>
      <c r="KIY39" s="450"/>
      <c r="KIZ39" s="450"/>
      <c r="KJA39" s="450"/>
      <c r="KJB39" s="450"/>
      <c r="KJC39" s="450"/>
      <c r="KJD39" s="450"/>
      <c r="KJE39" s="450"/>
      <c r="KJF39" s="450"/>
      <c r="KJG39" s="450"/>
      <c r="KJH39" s="450"/>
      <c r="KJI39" s="450"/>
      <c r="KJJ39" s="450"/>
      <c r="KJK39" s="450"/>
      <c r="KJL39" s="450"/>
      <c r="KJM39" s="450"/>
      <c r="KJN39" s="450"/>
      <c r="KJO39" s="450"/>
      <c r="KJP39" s="450"/>
      <c r="KJQ39" s="450"/>
      <c r="KJR39" s="450"/>
      <c r="KJS39" s="450"/>
      <c r="KJT39" s="450"/>
      <c r="KJU39" s="450"/>
      <c r="KJV39" s="450"/>
      <c r="KJW39" s="450"/>
      <c r="KJX39" s="450"/>
      <c r="KJY39" s="450"/>
      <c r="KJZ39" s="450"/>
      <c r="KKA39" s="450"/>
      <c r="KKB39" s="450"/>
      <c r="KKC39" s="450"/>
      <c r="KKD39" s="450"/>
      <c r="KKE39" s="450"/>
      <c r="KKF39" s="450"/>
      <c r="KKG39" s="450"/>
      <c r="KKH39" s="450"/>
      <c r="KKI39" s="450"/>
      <c r="KKJ39" s="450"/>
      <c r="KKK39" s="450"/>
      <c r="KKL39" s="450"/>
      <c r="KKM39" s="450"/>
      <c r="KKN39" s="450"/>
      <c r="KKO39" s="450"/>
      <c r="KKP39" s="450"/>
      <c r="KKQ39" s="450"/>
      <c r="KKR39" s="450"/>
      <c r="KKS39" s="450"/>
      <c r="KKT39" s="450"/>
      <c r="KKU39" s="450"/>
      <c r="KKV39" s="450"/>
      <c r="KKW39" s="450"/>
      <c r="KKX39" s="450"/>
      <c r="KKY39" s="450"/>
      <c r="KKZ39" s="450"/>
      <c r="KLA39" s="450"/>
      <c r="KLB39" s="450"/>
      <c r="KLC39" s="450"/>
      <c r="KLD39" s="450"/>
      <c r="KLE39" s="450"/>
      <c r="KLF39" s="450"/>
      <c r="KLG39" s="450"/>
      <c r="KLH39" s="450"/>
      <c r="KLI39" s="450"/>
      <c r="KLJ39" s="450"/>
      <c r="KLK39" s="450"/>
      <c r="KLL39" s="450"/>
      <c r="KLM39" s="450"/>
      <c r="KLN39" s="450"/>
      <c r="KLO39" s="450"/>
      <c r="KLP39" s="450"/>
      <c r="KLQ39" s="450"/>
      <c r="KLR39" s="450"/>
      <c r="KLS39" s="450"/>
      <c r="KLT39" s="450"/>
      <c r="KLU39" s="450"/>
      <c r="KLV39" s="450"/>
      <c r="KLW39" s="450"/>
      <c r="KLX39" s="450"/>
      <c r="KLY39" s="450"/>
      <c r="KLZ39" s="450"/>
      <c r="KMA39" s="450"/>
      <c r="KMB39" s="450"/>
      <c r="KMC39" s="450"/>
      <c r="KMD39" s="450"/>
      <c r="KME39" s="450"/>
      <c r="KMF39" s="450"/>
      <c r="KMG39" s="450"/>
      <c r="KMH39" s="450"/>
      <c r="KMI39" s="450"/>
      <c r="KMJ39" s="450"/>
      <c r="KMK39" s="450"/>
      <c r="KML39" s="450"/>
      <c r="KMM39" s="450"/>
      <c r="KMN39" s="450"/>
      <c r="KMO39" s="450"/>
      <c r="KMP39" s="450"/>
      <c r="KMQ39" s="450"/>
      <c r="KMR39" s="450"/>
      <c r="KMS39" s="450"/>
      <c r="KMT39" s="450"/>
      <c r="KMU39" s="450"/>
      <c r="KMV39" s="450"/>
      <c r="KMW39" s="450"/>
      <c r="KMX39" s="450"/>
      <c r="KMY39" s="450"/>
      <c r="KMZ39" s="450"/>
      <c r="KNA39" s="450"/>
      <c r="KNB39" s="450"/>
      <c r="KNC39" s="450"/>
      <c r="KND39" s="450"/>
      <c r="KNE39" s="450"/>
      <c r="KNF39" s="450"/>
      <c r="KNG39" s="450"/>
      <c r="KNH39" s="450"/>
      <c r="KNI39" s="450"/>
      <c r="KNJ39" s="450"/>
      <c r="KNK39" s="450"/>
      <c r="KNL39" s="450"/>
      <c r="KNM39" s="450"/>
      <c r="KNN39" s="450"/>
      <c r="KNO39" s="450"/>
      <c r="KNP39" s="450"/>
      <c r="KNQ39" s="450"/>
      <c r="KNR39" s="450"/>
      <c r="KNS39" s="450"/>
      <c r="KNT39" s="450"/>
      <c r="KNU39" s="450"/>
      <c r="KNV39" s="450"/>
      <c r="KNW39" s="450"/>
      <c r="KNX39" s="450"/>
      <c r="KNY39" s="450"/>
      <c r="KNZ39" s="450"/>
      <c r="KOA39" s="450"/>
      <c r="KOB39" s="450"/>
      <c r="KOC39" s="450"/>
      <c r="KOD39" s="450"/>
      <c r="KOE39" s="450"/>
      <c r="KOF39" s="450"/>
      <c r="KOG39" s="450"/>
      <c r="KOH39" s="450"/>
      <c r="KOI39" s="450"/>
      <c r="KOJ39" s="450"/>
      <c r="KOK39" s="450"/>
      <c r="KOL39" s="450"/>
      <c r="KOM39" s="450"/>
      <c r="KON39" s="450"/>
      <c r="KOO39" s="450"/>
      <c r="KOP39" s="450"/>
      <c r="KOQ39" s="450"/>
      <c r="KOR39" s="450"/>
      <c r="KOS39" s="450"/>
      <c r="KOT39" s="450"/>
      <c r="KOU39" s="450"/>
      <c r="KOV39" s="450"/>
      <c r="KOW39" s="450"/>
      <c r="KOX39" s="450"/>
      <c r="KOY39" s="450"/>
      <c r="KOZ39" s="450"/>
      <c r="KPA39" s="450"/>
      <c r="KPB39" s="450"/>
      <c r="KPC39" s="450"/>
      <c r="KPD39" s="450"/>
      <c r="KPE39" s="450"/>
      <c r="KPF39" s="450"/>
      <c r="KPG39" s="450"/>
      <c r="KPH39" s="450"/>
      <c r="KPI39" s="450"/>
      <c r="KPJ39" s="450"/>
      <c r="KPK39" s="450"/>
      <c r="KPL39" s="450"/>
      <c r="KPM39" s="450"/>
      <c r="KPN39" s="450"/>
      <c r="KPO39" s="450"/>
      <c r="KPP39" s="450"/>
      <c r="KPQ39" s="450"/>
      <c r="KPR39" s="450"/>
      <c r="KPS39" s="450"/>
      <c r="KPT39" s="450"/>
      <c r="KPU39" s="450"/>
      <c r="KPV39" s="450"/>
      <c r="KPW39" s="450"/>
      <c r="KPX39" s="450"/>
      <c r="KPY39" s="450"/>
      <c r="KPZ39" s="450"/>
      <c r="KQA39" s="450"/>
      <c r="KQB39" s="450"/>
      <c r="KQC39" s="450"/>
      <c r="KQD39" s="450"/>
      <c r="KQE39" s="450"/>
      <c r="KQF39" s="450"/>
      <c r="KQG39" s="450"/>
      <c r="KQH39" s="450"/>
      <c r="KQI39" s="450"/>
      <c r="KQJ39" s="450"/>
      <c r="KQK39" s="450"/>
      <c r="KQL39" s="450"/>
      <c r="KQM39" s="450"/>
      <c r="KQN39" s="450"/>
      <c r="KQO39" s="450"/>
      <c r="KQP39" s="450"/>
      <c r="KQQ39" s="450"/>
      <c r="KQR39" s="450"/>
      <c r="KQS39" s="450"/>
      <c r="KQT39" s="450"/>
      <c r="KQU39" s="450"/>
      <c r="KQV39" s="450"/>
      <c r="KQW39" s="450"/>
      <c r="KQX39" s="450"/>
      <c r="KQY39" s="450"/>
      <c r="KQZ39" s="450"/>
      <c r="KRA39" s="450"/>
      <c r="KRB39" s="450"/>
      <c r="KRC39" s="450"/>
      <c r="KRD39" s="450"/>
      <c r="KRE39" s="450"/>
      <c r="KRF39" s="450"/>
      <c r="KRG39" s="450"/>
      <c r="KRH39" s="450"/>
      <c r="KRI39" s="450"/>
      <c r="KRJ39" s="450"/>
      <c r="KRK39" s="450"/>
      <c r="KRL39" s="450"/>
      <c r="KRM39" s="450"/>
      <c r="KRN39" s="450"/>
      <c r="KRO39" s="450"/>
      <c r="KRP39" s="450"/>
      <c r="KRQ39" s="450"/>
      <c r="KRR39" s="450"/>
      <c r="KRS39" s="450"/>
      <c r="KRT39" s="450"/>
      <c r="KRU39" s="450"/>
      <c r="KRV39" s="450"/>
      <c r="KRW39" s="450"/>
      <c r="KRX39" s="450"/>
      <c r="KRY39" s="450"/>
      <c r="KRZ39" s="450"/>
      <c r="KSA39" s="450"/>
      <c r="KSB39" s="450"/>
      <c r="KSC39" s="450"/>
      <c r="KSD39" s="450"/>
      <c r="KSE39" s="450"/>
      <c r="KSF39" s="450"/>
      <c r="KSG39" s="450"/>
      <c r="KSH39" s="450"/>
      <c r="KSI39" s="450"/>
      <c r="KSJ39" s="450"/>
      <c r="KSK39" s="450"/>
      <c r="KSL39" s="450"/>
      <c r="KSM39" s="450"/>
      <c r="KSN39" s="450"/>
      <c r="KSO39" s="450"/>
      <c r="KSP39" s="450"/>
      <c r="KSQ39" s="450"/>
      <c r="KSR39" s="450"/>
      <c r="KSS39" s="450"/>
      <c r="KST39" s="450"/>
      <c r="KSU39" s="450"/>
      <c r="KSV39" s="450"/>
      <c r="KSW39" s="450"/>
      <c r="KSX39" s="450"/>
      <c r="KSY39" s="450"/>
      <c r="KSZ39" s="450"/>
      <c r="KTA39" s="450"/>
      <c r="KTB39" s="450"/>
      <c r="KTC39" s="450"/>
      <c r="KTD39" s="450"/>
      <c r="KTE39" s="450"/>
      <c r="KTF39" s="450"/>
      <c r="KTG39" s="450"/>
      <c r="KTH39" s="450"/>
      <c r="KTI39" s="450"/>
      <c r="KTJ39" s="450"/>
      <c r="KTK39" s="450"/>
      <c r="KTL39" s="450"/>
      <c r="KTM39" s="450"/>
      <c r="KTN39" s="450"/>
      <c r="KTO39" s="450"/>
      <c r="KTP39" s="450"/>
      <c r="KTQ39" s="450"/>
      <c r="KTR39" s="450"/>
      <c r="KTS39" s="450"/>
      <c r="KTT39" s="450"/>
      <c r="KTU39" s="450"/>
      <c r="KTV39" s="450"/>
      <c r="KTW39" s="450"/>
      <c r="KTX39" s="450"/>
      <c r="KTY39" s="450"/>
      <c r="KTZ39" s="450"/>
      <c r="KUA39" s="450"/>
      <c r="KUB39" s="450"/>
      <c r="KUC39" s="450"/>
      <c r="KUD39" s="450"/>
      <c r="KUE39" s="450"/>
      <c r="KUF39" s="450"/>
      <c r="KUG39" s="450"/>
      <c r="KUH39" s="450"/>
      <c r="KUI39" s="450"/>
      <c r="KUJ39" s="450"/>
      <c r="KUK39" s="450"/>
      <c r="KUL39" s="450"/>
      <c r="KUM39" s="450"/>
      <c r="KUN39" s="450"/>
      <c r="KUO39" s="450"/>
      <c r="KUP39" s="450"/>
      <c r="KUQ39" s="450"/>
      <c r="KUR39" s="450"/>
      <c r="KUS39" s="450"/>
      <c r="KUT39" s="450"/>
      <c r="KUU39" s="450"/>
      <c r="KUV39" s="450"/>
      <c r="KUW39" s="450"/>
      <c r="KUX39" s="450"/>
      <c r="KUY39" s="450"/>
      <c r="KUZ39" s="450"/>
      <c r="KVA39" s="450"/>
      <c r="KVB39" s="450"/>
      <c r="KVC39" s="450"/>
      <c r="KVD39" s="450"/>
      <c r="KVE39" s="450"/>
      <c r="KVF39" s="450"/>
      <c r="KVG39" s="450"/>
      <c r="KVH39" s="450"/>
      <c r="KVI39" s="450"/>
      <c r="KVJ39" s="450"/>
      <c r="KVK39" s="450"/>
      <c r="KVL39" s="450"/>
      <c r="KVM39" s="450"/>
      <c r="KVN39" s="450"/>
      <c r="KVO39" s="450"/>
      <c r="KVP39" s="450"/>
      <c r="KVQ39" s="450"/>
      <c r="KVR39" s="450"/>
      <c r="KVS39" s="450"/>
      <c r="KVT39" s="450"/>
      <c r="KVU39" s="450"/>
      <c r="KVV39" s="450"/>
      <c r="KVW39" s="450"/>
      <c r="KVX39" s="450"/>
      <c r="KVY39" s="450"/>
      <c r="KVZ39" s="450"/>
      <c r="KWA39" s="450"/>
      <c r="KWB39" s="450"/>
      <c r="KWC39" s="450"/>
      <c r="KWD39" s="450"/>
      <c r="KWE39" s="450"/>
      <c r="KWF39" s="450"/>
      <c r="KWG39" s="450"/>
      <c r="KWH39" s="450"/>
      <c r="KWI39" s="450"/>
      <c r="KWJ39" s="450"/>
      <c r="KWK39" s="450"/>
      <c r="KWL39" s="450"/>
      <c r="KWM39" s="450"/>
      <c r="KWN39" s="450"/>
      <c r="KWO39" s="450"/>
      <c r="KWP39" s="450"/>
      <c r="KWQ39" s="450"/>
      <c r="KWR39" s="450"/>
      <c r="KWS39" s="450"/>
      <c r="KWT39" s="450"/>
      <c r="KWU39" s="450"/>
      <c r="KWV39" s="450"/>
      <c r="KWW39" s="450"/>
      <c r="KWX39" s="450"/>
      <c r="KWY39" s="450"/>
      <c r="KWZ39" s="450"/>
      <c r="KXA39" s="450"/>
      <c r="KXB39" s="450"/>
      <c r="KXC39" s="450"/>
      <c r="KXD39" s="450"/>
      <c r="KXE39" s="450"/>
      <c r="KXF39" s="450"/>
      <c r="KXG39" s="450"/>
      <c r="KXH39" s="450"/>
      <c r="KXI39" s="450"/>
      <c r="KXJ39" s="450"/>
      <c r="KXK39" s="450"/>
      <c r="KXL39" s="450"/>
      <c r="KXM39" s="450"/>
      <c r="KXN39" s="450"/>
      <c r="KXO39" s="450"/>
      <c r="KXP39" s="450"/>
      <c r="KXQ39" s="450"/>
      <c r="KXR39" s="450"/>
      <c r="KXS39" s="450"/>
      <c r="KXT39" s="450"/>
      <c r="KXU39" s="450"/>
      <c r="KXV39" s="450"/>
      <c r="KXW39" s="450"/>
      <c r="KXX39" s="450"/>
      <c r="KXY39" s="450"/>
      <c r="KXZ39" s="450"/>
      <c r="KYA39" s="450"/>
      <c r="KYB39" s="450"/>
      <c r="KYC39" s="450"/>
      <c r="KYD39" s="450"/>
      <c r="KYE39" s="450"/>
      <c r="KYF39" s="450"/>
      <c r="KYG39" s="450"/>
      <c r="KYH39" s="450"/>
      <c r="KYI39" s="450"/>
      <c r="KYJ39" s="450"/>
      <c r="KYK39" s="450"/>
      <c r="KYL39" s="450"/>
      <c r="KYM39" s="450"/>
      <c r="KYN39" s="450"/>
      <c r="KYO39" s="450"/>
      <c r="KYP39" s="450"/>
      <c r="KYQ39" s="450"/>
      <c r="KYR39" s="450"/>
      <c r="KYS39" s="450"/>
      <c r="KYT39" s="450"/>
      <c r="KYU39" s="450"/>
      <c r="KYV39" s="450"/>
      <c r="KYW39" s="450"/>
      <c r="KYX39" s="450"/>
      <c r="KYY39" s="450"/>
      <c r="KYZ39" s="450"/>
      <c r="KZA39" s="450"/>
      <c r="KZB39" s="450"/>
      <c r="KZC39" s="450"/>
      <c r="KZD39" s="450"/>
      <c r="KZE39" s="450"/>
      <c r="KZF39" s="450"/>
      <c r="KZG39" s="450"/>
      <c r="KZH39" s="450"/>
      <c r="KZI39" s="450"/>
      <c r="KZJ39" s="450"/>
      <c r="KZK39" s="450"/>
      <c r="KZL39" s="450"/>
      <c r="KZM39" s="450"/>
      <c r="KZN39" s="450"/>
      <c r="KZO39" s="450"/>
      <c r="KZP39" s="450"/>
      <c r="KZQ39" s="450"/>
      <c r="KZR39" s="450"/>
      <c r="KZS39" s="450"/>
      <c r="KZT39" s="450"/>
      <c r="KZU39" s="450"/>
      <c r="KZV39" s="450"/>
      <c r="KZW39" s="450"/>
      <c r="KZX39" s="450"/>
      <c r="KZY39" s="450"/>
      <c r="KZZ39" s="450"/>
      <c r="LAA39" s="450"/>
      <c r="LAB39" s="450"/>
      <c r="LAC39" s="450"/>
      <c r="LAD39" s="450"/>
      <c r="LAE39" s="450"/>
      <c r="LAF39" s="450"/>
      <c r="LAG39" s="450"/>
      <c r="LAH39" s="450"/>
      <c r="LAI39" s="450"/>
      <c r="LAJ39" s="450"/>
      <c r="LAK39" s="450"/>
      <c r="LAL39" s="450"/>
      <c r="LAM39" s="450"/>
      <c r="LAN39" s="450"/>
      <c r="LAO39" s="450"/>
      <c r="LAP39" s="450"/>
      <c r="LAQ39" s="450"/>
      <c r="LAR39" s="450"/>
      <c r="LAS39" s="450"/>
      <c r="LAT39" s="450"/>
      <c r="LAU39" s="450"/>
      <c r="LAV39" s="450"/>
      <c r="LAW39" s="450"/>
      <c r="LAX39" s="450"/>
      <c r="LAY39" s="450"/>
      <c r="LAZ39" s="450"/>
      <c r="LBA39" s="450"/>
      <c r="LBB39" s="450"/>
      <c r="LBC39" s="450"/>
      <c r="LBD39" s="450"/>
      <c r="LBE39" s="450"/>
      <c r="LBF39" s="450"/>
      <c r="LBG39" s="450"/>
      <c r="LBH39" s="450"/>
      <c r="LBI39" s="450"/>
      <c r="LBJ39" s="450"/>
      <c r="LBK39" s="450"/>
      <c r="LBL39" s="450"/>
      <c r="LBM39" s="450"/>
      <c r="LBN39" s="450"/>
      <c r="LBO39" s="450"/>
      <c r="LBP39" s="450"/>
      <c r="LBQ39" s="450"/>
      <c r="LBR39" s="450"/>
      <c r="LBS39" s="450"/>
      <c r="LBT39" s="450"/>
      <c r="LBU39" s="450"/>
      <c r="LBV39" s="450"/>
      <c r="LBW39" s="450"/>
      <c r="LBX39" s="450"/>
      <c r="LBY39" s="450"/>
      <c r="LBZ39" s="450"/>
      <c r="LCA39" s="450"/>
      <c r="LCB39" s="450"/>
      <c r="LCC39" s="450"/>
      <c r="LCD39" s="450"/>
      <c r="LCE39" s="450"/>
      <c r="LCF39" s="450"/>
      <c r="LCG39" s="450"/>
      <c r="LCH39" s="450"/>
      <c r="LCI39" s="450"/>
      <c r="LCJ39" s="450"/>
      <c r="LCK39" s="450"/>
      <c r="LCL39" s="450"/>
      <c r="LCM39" s="450"/>
      <c r="LCN39" s="450"/>
      <c r="LCO39" s="450"/>
      <c r="LCP39" s="450"/>
      <c r="LCQ39" s="450"/>
      <c r="LCR39" s="450"/>
      <c r="LCS39" s="450"/>
      <c r="LCT39" s="450"/>
      <c r="LCU39" s="450"/>
      <c r="LCV39" s="450"/>
      <c r="LCW39" s="450"/>
      <c r="LCX39" s="450"/>
      <c r="LCY39" s="450"/>
      <c r="LCZ39" s="450"/>
      <c r="LDA39" s="450"/>
      <c r="LDB39" s="450"/>
      <c r="LDC39" s="450"/>
      <c r="LDD39" s="450"/>
      <c r="LDE39" s="450"/>
      <c r="LDF39" s="450"/>
      <c r="LDG39" s="450"/>
      <c r="LDH39" s="450"/>
      <c r="LDI39" s="450"/>
      <c r="LDJ39" s="450"/>
      <c r="LDK39" s="450"/>
      <c r="LDL39" s="450"/>
      <c r="LDM39" s="450"/>
      <c r="LDN39" s="450"/>
      <c r="LDO39" s="450"/>
      <c r="LDP39" s="450"/>
      <c r="LDQ39" s="450"/>
      <c r="LDR39" s="450"/>
      <c r="LDS39" s="450"/>
      <c r="LDT39" s="450"/>
      <c r="LDU39" s="450"/>
      <c r="LDV39" s="450"/>
      <c r="LDW39" s="450"/>
      <c r="LDX39" s="450"/>
      <c r="LDY39" s="450"/>
      <c r="LDZ39" s="450"/>
      <c r="LEA39" s="450"/>
      <c r="LEB39" s="450"/>
      <c r="LEC39" s="450"/>
      <c r="LED39" s="450"/>
      <c r="LEE39" s="450"/>
      <c r="LEF39" s="450"/>
      <c r="LEG39" s="450"/>
      <c r="LEH39" s="450"/>
      <c r="LEI39" s="450"/>
      <c r="LEJ39" s="450"/>
      <c r="LEK39" s="450"/>
      <c r="LEL39" s="450"/>
      <c r="LEM39" s="450"/>
      <c r="LEN39" s="450"/>
      <c r="LEO39" s="450"/>
      <c r="LEP39" s="450"/>
      <c r="LEQ39" s="450"/>
      <c r="LER39" s="450"/>
      <c r="LES39" s="450"/>
      <c r="LET39" s="450"/>
      <c r="LEU39" s="450"/>
      <c r="LEV39" s="450"/>
      <c r="LEW39" s="450"/>
      <c r="LEX39" s="450"/>
      <c r="LEY39" s="450"/>
      <c r="LEZ39" s="450"/>
      <c r="LFA39" s="450"/>
      <c r="LFB39" s="450"/>
      <c r="LFC39" s="450"/>
      <c r="LFD39" s="450"/>
      <c r="LFE39" s="450"/>
      <c r="LFF39" s="450"/>
      <c r="LFG39" s="450"/>
      <c r="LFH39" s="450"/>
      <c r="LFI39" s="450"/>
      <c r="LFJ39" s="450"/>
      <c r="LFK39" s="450"/>
      <c r="LFL39" s="450"/>
      <c r="LFM39" s="450"/>
      <c r="LFN39" s="450"/>
      <c r="LFO39" s="450"/>
      <c r="LFP39" s="450"/>
      <c r="LFQ39" s="450"/>
      <c r="LFR39" s="450"/>
      <c r="LFS39" s="450"/>
      <c r="LFT39" s="450"/>
      <c r="LFU39" s="450"/>
      <c r="LFV39" s="450"/>
      <c r="LFW39" s="450"/>
      <c r="LFX39" s="450"/>
      <c r="LFY39" s="450"/>
      <c r="LFZ39" s="450"/>
      <c r="LGA39" s="450"/>
      <c r="LGB39" s="450"/>
      <c r="LGC39" s="450"/>
      <c r="LGD39" s="450"/>
      <c r="LGE39" s="450"/>
      <c r="LGF39" s="450"/>
      <c r="LGG39" s="450"/>
      <c r="LGH39" s="450"/>
      <c r="LGI39" s="450"/>
      <c r="LGJ39" s="450"/>
      <c r="LGK39" s="450"/>
      <c r="LGL39" s="450"/>
      <c r="LGM39" s="450"/>
      <c r="LGN39" s="450"/>
      <c r="LGO39" s="450"/>
      <c r="LGP39" s="450"/>
      <c r="LGQ39" s="450"/>
      <c r="LGR39" s="450"/>
      <c r="LGS39" s="450"/>
      <c r="LGT39" s="450"/>
      <c r="LGU39" s="450"/>
      <c r="LGV39" s="450"/>
      <c r="LGW39" s="450"/>
      <c r="LGX39" s="450"/>
      <c r="LGY39" s="450"/>
      <c r="LGZ39" s="450"/>
      <c r="LHA39" s="450"/>
      <c r="LHB39" s="450"/>
      <c r="LHC39" s="450"/>
      <c r="LHD39" s="450"/>
      <c r="LHE39" s="450"/>
      <c r="LHF39" s="450"/>
      <c r="LHG39" s="450"/>
      <c r="LHH39" s="450"/>
      <c r="LHI39" s="450"/>
      <c r="LHJ39" s="450"/>
      <c r="LHK39" s="450"/>
      <c r="LHL39" s="450"/>
      <c r="LHM39" s="450"/>
      <c r="LHN39" s="450"/>
      <c r="LHO39" s="450"/>
      <c r="LHP39" s="450"/>
      <c r="LHQ39" s="450"/>
      <c r="LHR39" s="450"/>
      <c r="LHS39" s="450"/>
      <c r="LHT39" s="450"/>
      <c r="LHU39" s="450"/>
      <c r="LHV39" s="450"/>
      <c r="LHW39" s="450"/>
      <c r="LHX39" s="450"/>
      <c r="LHY39" s="450"/>
      <c r="LHZ39" s="450"/>
      <c r="LIA39" s="450"/>
      <c r="LIB39" s="450"/>
      <c r="LIC39" s="450"/>
      <c r="LID39" s="450"/>
      <c r="LIE39" s="450"/>
      <c r="LIF39" s="450"/>
      <c r="LIG39" s="450"/>
      <c r="LIH39" s="450"/>
      <c r="LII39" s="450"/>
      <c r="LIJ39" s="450"/>
      <c r="LIK39" s="450"/>
      <c r="LIL39" s="450"/>
      <c r="LIM39" s="450"/>
      <c r="LIN39" s="450"/>
      <c r="LIO39" s="450"/>
      <c r="LIP39" s="450"/>
      <c r="LIQ39" s="450"/>
      <c r="LIR39" s="450"/>
      <c r="LIS39" s="450"/>
      <c r="LIT39" s="450"/>
      <c r="LIU39" s="450"/>
      <c r="LIV39" s="450"/>
      <c r="LIW39" s="450"/>
      <c r="LIX39" s="450"/>
      <c r="LIY39" s="450"/>
      <c r="LIZ39" s="450"/>
      <c r="LJA39" s="450"/>
      <c r="LJB39" s="450"/>
      <c r="LJC39" s="450"/>
      <c r="LJD39" s="450"/>
      <c r="LJE39" s="450"/>
      <c r="LJF39" s="450"/>
      <c r="LJG39" s="450"/>
      <c r="LJH39" s="450"/>
      <c r="LJI39" s="450"/>
      <c r="LJJ39" s="450"/>
      <c r="LJK39" s="450"/>
      <c r="LJL39" s="450"/>
      <c r="LJM39" s="450"/>
      <c r="LJN39" s="450"/>
      <c r="LJO39" s="450"/>
      <c r="LJP39" s="450"/>
      <c r="LJQ39" s="450"/>
      <c r="LJR39" s="450"/>
      <c r="LJS39" s="450"/>
      <c r="LJT39" s="450"/>
      <c r="LJU39" s="450"/>
      <c r="LJV39" s="450"/>
      <c r="LJW39" s="450"/>
      <c r="LJX39" s="450"/>
      <c r="LJY39" s="450"/>
      <c r="LJZ39" s="450"/>
      <c r="LKA39" s="450"/>
      <c r="LKB39" s="450"/>
      <c r="LKC39" s="450"/>
      <c r="LKD39" s="450"/>
      <c r="LKE39" s="450"/>
      <c r="LKF39" s="450"/>
      <c r="LKG39" s="450"/>
      <c r="LKH39" s="450"/>
      <c r="LKI39" s="450"/>
      <c r="LKJ39" s="450"/>
      <c r="LKK39" s="450"/>
      <c r="LKL39" s="450"/>
      <c r="LKM39" s="450"/>
      <c r="LKN39" s="450"/>
      <c r="LKO39" s="450"/>
      <c r="LKP39" s="450"/>
      <c r="LKQ39" s="450"/>
      <c r="LKR39" s="450"/>
      <c r="LKS39" s="450"/>
      <c r="LKT39" s="450"/>
      <c r="LKU39" s="450"/>
      <c r="LKV39" s="450"/>
      <c r="LKW39" s="450"/>
      <c r="LKX39" s="450"/>
      <c r="LKY39" s="450"/>
      <c r="LKZ39" s="450"/>
      <c r="LLA39" s="450"/>
      <c r="LLB39" s="450"/>
      <c r="LLC39" s="450"/>
      <c r="LLD39" s="450"/>
      <c r="LLE39" s="450"/>
      <c r="LLF39" s="450"/>
      <c r="LLG39" s="450"/>
      <c r="LLH39" s="450"/>
      <c r="LLI39" s="450"/>
      <c r="LLJ39" s="450"/>
      <c r="LLK39" s="450"/>
      <c r="LLL39" s="450"/>
      <c r="LLM39" s="450"/>
      <c r="LLN39" s="450"/>
      <c r="LLO39" s="450"/>
      <c r="LLP39" s="450"/>
      <c r="LLQ39" s="450"/>
      <c r="LLR39" s="450"/>
      <c r="LLS39" s="450"/>
      <c r="LLT39" s="450"/>
      <c r="LLU39" s="450"/>
      <c r="LLV39" s="450"/>
      <c r="LLW39" s="450"/>
      <c r="LLX39" s="450"/>
      <c r="LLY39" s="450"/>
      <c r="LLZ39" s="450"/>
      <c r="LMA39" s="450"/>
      <c r="LMB39" s="450"/>
      <c r="LMC39" s="450"/>
      <c r="LMD39" s="450"/>
      <c r="LME39" s="450"/>
      <c r="LMF39" s="450"/>
      <c r="LMG39" s="450"/>
      <c r="LMH39" s="450"/>
      <c r="LMI39" s="450"/>
      <c r="LMJ39" s="450"/>
      <c r="LMK39" s="450"/>
      <c r="LML39" s="450"/>
      <c r="LMM39" s="450"/>
      <c r="LMN39" s="450"/>
      <c r="LMO39" s="450"/>
      <c r="LMP39" s="450"/>
      <c r="LMQ39" s="450"/>
      <c r="LMR39" s="450"/>
      <c r="LMS39" s="450"/>
      <c r="LMT39" s="450"/>
      <c r="LMU39" s="450"/>
      <c r="LMV39" s="450"/>
      <c r="LMW39" s="450"/>
      <c r="LMX39" s="450"/>
      <c r="LMY39" s="450"/>
      <c r="LMZ39" s="450"/>
      <c r="LNA39" s="450"/>
      <c r="LNB39" s="450"/>
      <c r="LNC39" s="450"/>
      <c r="LND39" s="450"/>
      <c r="LNE39" s="450"/>
      <c r="LNF39" s="450"/>
      <c r="LNG39" s="450"/>
      <c r="LNH39" s="450"/>
      <c r="LNI39" s="450"/>
      <c r="LNJ39" s="450"/>
      <c r="LNK39" s="450"/>
      <c r="LNL39" s="450"/>
      <c r="LNM39" s="450"/>
      <c r="LNN39" s="450"/>
      <c r="LNO39" s="450"/>
      <c r="LNP39" s="450"/>
      <c r="LNQ39" s="450"/>
      <c r="LNR39" s="450"/>
      <c r="LNS39" s="450"/>
      <c r="LNT39" s="450"/>
      <c r="LNU39" s="450"/>
      <c r="LNV39" s="450"/>
      <c r="LNW39" s="450"/>
      <c r="LNX39" s="450"/>
      <c r="LNY39" s="450"/>
      <c r="LNZ39" s="450"/>
      <c r="LOA39" s="450"/>
      <c r="LOB39" s="450"/>
      <c r="LOC39" s="450"/>
      <c r="LOD39" s="450"/>
      <c r="LOE39" s="450"/>
      <c r="LOF39" s="450"/>
      <c r="LOG39" s="450"/>
      <c r="LOH39" s="450"/>
      <c r="LOI39" s="450"/>
      <c r="LOJ39" s="450"/>
      <c r="LOK39" s="450"/>
      <c r="LOL39" s="450"/>
      <c r="LOM39" s="450"/>
      <c r="LON39" s="450"/>
      <c r="LOO39" s="450"/>
      <c r="LOP39" s="450"/>
      <c r="LOQ39" s="450"/>
      <c r="LOR39" s="450"/>
      <c r="LOS39" s="450"/>
      <c r="LOT39" s="450"/>
      <c r="LOU39" s="450"/>
      <c r="LOV39" s="450"/>
      <c r="LOW39" s="450"/>
      <c r="LOX39" s="450"/>
      <c r="LOY39" s="450"/>
      <c r="LOZ39" s="450"/>
      <c r="LPA39" s="450"/>
      <c r="LPB39" s="450"/>
      <c r="LPC39" s="450"/>
      <c r="LPD39" s="450"/>
      <c r="LPE39" s="450"/>
      <c r="LPF39" s="450"/>
      <c r="LPG39" s="450"/>
      <c r="LPH39" s="450"/>
      <c r="LPI39" s="450"/>
      <c r="LPJ39" s="450"/>
      <c r="LPK39" s="450"/>
      <c r="LPL39" s="450"/>
      <c r="LPM39" s="450"/>
      <c r="LPN39" s="450"/>
      <c r="LPO39" s="450"/>
      <c r="LPP39" s="450"/>
      <c r="LPQ39" s="450"/>
      <c r="LPR39" s="450"/>
      <c r="LPS39" s="450"/>
      <c r="LPT39" s="450"/>
      <c r="LPU39" s="450"/>
      <c r="LPV39" s="450"/>
      <c r="LPW39" s="450"/>
      <c r="LPX39" s="450"/>
      <c r="LPY39" s="450"/>
      <c r="LPZ39" s="450"/>
      <c r="LQA39" s="450"/>
      <c r="LQB39" s="450"/>
      <c r="LQC39" s="450"/>
      <c r="LQD39" s="450"/>
      <c r="LQE39" s="450"/>
      <c r="LQF39" s="450"/>
      <c r="LQG39" s="450"/>
      <c r="LQH39" s="450"/>
      <c r="LQI39" s="450"/>
      <c r="LQJ39" s="450"/>
      <c r="LQK39" s="450"/>
      <c r="LQL39" s="450"/>
      <c r="LQM39" s="450"/>
      <c r="LQN39" s="450"/>
      <c r="LQO39" s="450"/>
      <c r="LQP39" s="450"/>
      <c r="LQQ39" s="450"/>
      <c r="LQR39" s="450"/>
      <c r="LQS39" s="450"/>
      <c r="LQT39" s="450"/>
      <c r="LQU39" s="450"/>
      <c r="LQV39" s="450"/>
      <c r="LQW39" s="450"/>
      <c r="LQX39" s="450"/>
      <c r="LQY39" s="450"/>
      <c r="LQZ39" s="450"/>
      <c r="LRA39" s="450"/>
      <c r="LRB39" s="450"/>
      <c r="LRC39" s="450"/>
      <c r="LRD39" s="450"/>
      <c r="LRE39" s="450"/>
      <c r="LRF39" s="450"/>
      <c r="LRG39" s="450"/>
      <c r="LRH39" s="450"/>
      <c r="LRI39" s="450"/>
      <c r="LRJ39" s="450"/>
      <c r="LRK39" s="450"/>
      <c r="LRL39" s="450"/>
      <c r="LRM39" s="450"/>
      <c r="LRN39" s="450"/>
      <c r="LRO39" s="450"/>
      <c r="LRP39" s="450"/>
      <c r="LRQ39" s="450"/>
      <c r="LRR39" s="450"/>
      <c r="LRS39" s="450"/>
      <c r="LRT39" s="450"/>
      <c r="LRU39" s="450"/>
      <c r="LRV39" s="450"/>
      <c r="LRW39" s="450"/>
      <c r="LRX39" s="450"/>
      <c r="LRY39" s="450"/>
      <c r="LRZ39" s="450"/>
      <c r="LSA39" s="450"/>
      <c r="LSB39" s="450"/>
      <c r="LSC39" s="450"/>
      <c r="LSD39" s="450"/>
      <c r="LSE39" s="450"/>
      <c r="LSF39" s="450"/>
      <c r="LSG39" s="450"/>
      <c r="LSH39" s="450"/>
      <c r="LSI39" s="450"/>
      <c r="LSJ39" s="450"/>
      <c r="LSK39" s="450"/>
      <c r="LSL39" s="450"/>
      <c r="LSM39" s="450"/>
      <c r="LSN39" s="450"/>
      <c r="LSO39" s="450"/>
      <c r="LSP39" s="450"/>
      <c r="LSQ39" s="450"/>
      <c r="LSR39" s="450"/>
      <c r="LSS39" s="450"/>
      <c r="LST39" s="450"/>
      <c r="LSU39" s="450"/>
      <c r="LSV39" s="450"/>
      <c r="LSW39" s="450"/>
      <c r="LSX39" s="450"/>
      <c r="LSY39" s="450"/>
      <c r="LSZ39" s="450"/>
      <c r="LTA39" s="450"/>
      <c r="LTB39" s="450"/>
      <c r="LTC39" s="450"/>
      <c r="LTD39" s="450"/>
      <c r="LTE39" s="450"/>
      <c r="LTF39" s="450"/>
      <c r="LTG39" s="450"/>
      <c r="LTH39" s="450"/>
      <c r="LTI39" s="450"/>
      <c r="LTJ39" s="450"/>
      <c r="LTK39" s="450"/>
      <c r="LTL39" s="450"/>
      <c r="LTM39" s="450"/>
      <c r="LTN39" s="450"/>
      <c r="LTO39" s="450"/>
      <c r="LTP39" s="450"/>
      <c r="LTQ39" s="450"/>
      <c r="LTR39" s="450"/>
      <c r="LTS39" s="450"/>
      <c r="LTT39" s="450"/>
      <c r="LTU39" s="450"/>
      <c r="LTV39" s="450"/>
      <c r="LTW39" s="450"/>
      <c r="LTX39" s="450"/>
      <c r="LTY39" s="450"/>
      <c r="LTZ39" s="450"/>
      <c r="LUA39" s="450"/>
      <c r="LUB39" s="450"/>
      <c r="LUC39" s="450"/>
      <c r="LUD39" s="450"/>
      <c r="LUE39" s="450"/>
      <c r="LUF39" s="450"/>
      <c r="LUG39" s="450"/>
      <c r="LUH39" s="450"/>
      <c r="LUI39" s="450"/>
      <c r="LUJ39" s="450"/>
      <c r="LUK39" s="450"/>
      <c r="LUL39" s="450"/>
      <c r="LUM39" s="450"/>
      <c r="LUN39" s="450"/>
      <c r="LUO39" s="450"/>
      <c r="LUP39" s="450"/>
      <c r="LUQ39" s="450"/>
      <c r="LUR39" s="450"/>
      <c r="LUS39" s="450"/>
      <c r="LUT39" s="450"/>
      <c r="LUU39" s="450"/>
      <c r="LUV39" s="450"/>
      <c r="LUW39" s="450"/>
      <c r="LUX39" s="450"/>
      <c r="LUY39" s="450"/>
      <c r="LUZ39" s="450"/>
      <c r="LVA39" s="450"/>
      <c r="LVB39" s="450"/>
      <c r="LVC39" s="450"/>
      <c r="LVD39" s="450"/>
      <c r="LVE39" s="450"/>
      <c r="LVF39" s="450"/>
      <c r="LVG39" s="450"/>
      <c r="LVH39" s="450"/>
      <c r="LVI39" s="450"/>
      <c r="LVJ39" s="450"/>
      <c r="LVK39" s="450"/>
      <c r="LVL39" s="450"/>
      <c r="LVM39" s="450"/>
      <c r="LVN39" s="450"/>
      <c r="LVO39" s="450"/>
      <c r="LVP39" s="450"/>
      <c r="LVQ39" s="450"/>
      <c r="LVR39" s="450"/>
      <c r="LVS39" s="450"/>
      <c r="LVT39" s="450"/>
      <c r="LVU39" s="450"/>
      <c r="LVV39" s="450"/>
      <c r="LVW39" s="450"/>
      <c r="LVX39" s="450"/>
      <c r="LVY39" s="450"/>
      <c r="LVZ39" s="450"/>
      <c r="LWA39" s="450"/>
      <c r="LWB39" s="450"/>
      <c r="LWC39" s="450"/>
      <c r="LWD39" s="450"/>
      <c r="LWE39" s="450"/>
      <c r="LWF39" s="450"/>
      <c r="LWG39" s="450"/>
      <c r="LWH39" s="450"/>
      <c r="LWI39" s="450"/>
      <c r="LWJ39" s="450"/>
      <c r="LWK39" s="450"/>
      <c r="LWL39" s="450"/>
      <c r="LWM39" s="450"/>
      <c r="LWN39" s="450"/>
      <c r="LWO39" s="450"/>
      <c r="LWP39" s="450"/>
      <c r="LWQ39" s="450"/>
      <c r="LWR39" s="450"/>
      <c r="LWS39" s="450"/>
      <c r="LWT39" s="450"/>
      <c r="LWU39" s="450"/>
      <c r="LWV39" s="450"/>
      <c r="LWW39" s="450"/>
      <c r="LWX39" s="450"/>
      <c r="LWY39" s="450"/>
      <c r="LWZ39" s="450"/>
      <c r="LXA39" s="450"/>
      <c r="LXB39" s="450"/>
      <c r="LXC39" s="450"/>
      <c r="LXD39" s="450"/>
      <c r="LXE39" s="450"/>
      <c r="LXF39" s="450"/>
      <c r="LXG39" s="450"/>
      <c r="LXH39" s="450"/>
      <c r="LXI39" s="450"/>
      <c r="LXJ39" s="450"/>
      <c r="LXK39" s="450"/>
      <c r="LXL39" s="450"/>
      <c r="LXM39" s="450"/>
      <c r="LXN39" s="450"/>
      <c r="LXO39" s="450"/>
      <c r="LXP39" s="450"/>
      <c r="LXQ39" s="450"/>
      <c r="LXR39" s="450"/>
      <c r="LXS39" s="450"/>
      <c r="LXT39" s="450"/>
      <c r="LXU39" s="450"/>
      <c r="LXV39" s="450"/>
      <c r="LXW39" s="450"/>
      <c r="LXX39" s="450"/>
      <c r="LXY39" s="450"/>
      <c r="LXZ39" s="450"/>
      <c r="LYA39" s="450"/>
      <c r="LYB39" s="450"/>
      <c r="LYC39" s="450"/>
      <c r="LYD39" s="450"/>
      <c r="LYE39" s="450"/>
      <c r="LYF39" s="450"/>
      <c r="LYG39" s="450"/>
      <c r="LYH39" s="450"/>
      <c r="LYI39" s="450"/>
      <c r="LYJ39" s="450"/>
      <c r="LYK39" s="450"/>
      <c r="LYL39" s="450"/>
      <c r="LYM39" s="450"/>
      <c r="LYN39" s="450"/>
      <c r="LYO39" s="450"/>
      <c r="LYP39" s="450"/>
      <c r="LYQ39" s="450"/>
      <c r="LYR39" s="450"/>
      <c r="LYS39" s="450"/>
      <c r="LYT39" s="450"/>
      <c r="LYU39" s="450"/>
      <c r="LYV39" s="450"/>
      <c r="LYW39" s="450"/>
      <c r="LYX39" s="450"/>
      <c r="LYY39" s="450"/>
      <c r="LYZ39" s="450"/>
      <c r="LZA39" s="450"/>
      <c r="LZB39" s="450"/>
      <c r="LZC39" s="450"/>
      <c r="LZD39" s="450"/>
      <c r="LZE39" s="450"/>
      <c r="LZF39" s="450"/>
      <c r="LZG39" s="450"/>
      <c r="LZH39" s="450"/>
      <c r="LZI39" s="450"/>
      <c r="LZJ39" s="450"/>
      <c r="LZK39" s="450"/>
      <c r="LZL39" s="450"/>
      <c r="LZM39" s="450"/>
      <c r="LZN39" s="450"/>
      <c r="LZO39" s="450"/>
      <c r="LZP39" s="450"/>
      <c r="LZQ39" s="450"/>
      <c r="LZR39" s="450"/>
      <c r="LZS39" s="450"/>
      <c r="LZT39" s="450"/>
      <c r="LZU39" s="450"/>
      <c r="LZV39" s="450"/>
      <c r="LZW39" s="450"/>
      <c r="LZX39" s="450"/>
      <c r="LZY39" s="450"/>
      <c r="LZZ39" s="450"/>
      <c r="MAA39" s="450"/>
      <c r="MAB39" s="450"/>
      <c r="MAC39" s="450"/>
      <c r="MAD39" s="450"/>
      <c r="MAE39" s="450"/>
      <c r="MAF39" s="450"/>
      <c r="MAG39" s="450"/>
      <c r="MAH39" s="450"/>
      <c r="MAI39" s="450"/>
      <c r="MAJ39" s="450"/>
      <c r="MAK39" s="450"/>
      <c r="MAL39" s="450"/>
      <c r="MAM39" s="450"/>
      <c r="MAN39" s="450"/>
      <c r="MAO39" s="450"/>
      <c r="MAP39" s="450"/>
      <c r="MAQ39" s="450"/>
      <c r="MAR39" s="450"/>
      <c r="MAS39" s="450"/>
      <c r="MAT39" s="450"/>
      <c r="MAU39" s="450"/>
      <c r="MAV39" s="450"/>
      <c r="MAW39" s="450"/>
      <c r="MAX39" s="450"/>
      <c r="MAY39" s="450"/>
      <c r="MAZ39" s="450"/>
      <c r="MBA39" s="450"/>
      <c r="MBB39" s="450"/>
      <c r="MBC39" s="450"/>
      <c r="MBD39" s="450"/>
      <c r="MBE39" s="450"/>
      <c r="MBF39" s="450"/>
      <c r="MBG39" s="450"/>
      <c r="MBH39" s="450"/>
      <c r="MBI39" s="450"/>
      <c r="MBJ39" s="450"/>
      <c r="MBK39" s="450"/>
      <c r="MBL39" s="450"/>
      <c r="MBM39" s="450"/>
      <c r="MBN39" s="450"/>
      <c r="MBO39" s="450"/>
      <c r="MBP39" s="450"/>
      <c r="MBQ39" s="450"/>
      <c r="MBR39" s="450"/>
      <c r="MBS39" s="450"/>
      <c r="MBT39" s="450"/>
      <c r="MBU39" s="450"/>
      <c r="MBV39" s="450"/>
      <c r="MBW39" s="450"/>
      <c r="MBX39" s="450"/>
      <c r="MBY39" s="450"/>
      <c r="MBZ39" s="450"/>
      <c r="MCA39" s="450"/>
      <c r="MCB39" s="450"/>
      <c r="MCC39" s="450"/>
      <c r="MCD39" s="450"/>
      <c r="MCE39" s="450"/>
      <c r="MCF39" s="450"/>
      <c r="MCG39" s="450"/>
      <c r="MCH39" s="450"/>
      <c r="MCI39" s="450"/>
      <c r="MCJ39" s="450"/>
      <c r="MCK39" s="450"/>
      <c r="MCL39" s="450"/>
      <c r="MCM39" s="450"/>
      <c r="MCN39" s="450"/>
      <c r="MCO39" s="450"/>
      <c r="MCP39" s="450"/>
      <c r="MCQ39" s="450"/>
      <c r="MCR39" s="450"/>
      <c r="MCS39" s="450"/>
      <c r="MCT39" s="450"/>
      <c r="MCU39" s="450"/>
      <c r="MCV39" s="450"/>
      <c r="MCW39" s="450"/>
      <c r="MCX39" s="450"/>
      <c r="MCY39" s="450"/>
      <c r="MCZ39" s="450"/>
      <c r="MDA39" s="450"/>
      <c r="MDB39" s="450"/>
      <c r="MDC39" s="450"/>
      <c r="MDD39" s="450"/>
      <c r="MDE39" s="450"/>
      <c r="MDF39" s="450"/>
      <c r="MDG39" s="450"/>
      <c r="MDH39" s="450"/>
      <c r="MDI39" s="450"/>
      <c r="MDJ39" s="450"/>
      <c r="MDK39" s="450"/>
      <c r="MDL39" s="450"/>
      <c r="MDM39" s="450"/>
      <c r="MDN39" s="450"/>
      <c r="MDO39" s="450"/>
      <c r="MDP39" s="450"/>
      <c r="MDQ39" s="450"/>
      <c r="MDR39" s="450"/>
      <c r="MDS39" s="450"/>
      <c r="MDT39" s="450"/>
      <c r="MDU39" s="450"/>
      <c r="MDV39" s="450"/>
      <c r="MDW39" s="450"/>
      <c r="MDX39" s="450"/>
      <c r="MDY39" s="450"/>
      <c r="MDZ39" s="450"/>
      <c r="MEA39" s="450"/>
      <c r="MEB39" s="450"/>
      <c r="MEC39" s="450"/>
      <c r="MED39" s="450"/>
      <c r="MEE39" s="450"/>
      <c r="MEF39" s="450"/>
      <c r="MEG39" s="450"/>
      <c r="MEH39" s="450"/>
      <c r="MEI39" s="450"/>
      <c r="MEJ39" s="450"/>
      <c r="MEK39" s="450"/>
      <c r="MEL39" s="450"/>
      <c r="MEM39" s="450"/>
      <c r="MEN39" s="450"/>
      <c r="MEO39" s="450"/>
      <c r="MEP39" s="450"/>
      <c r="MEQ39" s="450"/>
      <c r="MER39" s="450"/>
      <c r="MES39" s="450"/>
      <c r="MET39" s="450"/>
      <c r="MEU39" s="450"/>
      <c r="MEV39" s="450"/>
      <c r="MEW39" s="450"/>
      <c r="MEX39" s="450"/>
      <c r="MEY39" s="450"/>
      <c r="MEZ39" s="450"/>
      <c r="MFA39" s="450"/>
      <c r="MFB39" s="450"/>
      <c r="MFC39" s="450"/>
      <c r="MFD39" s="450"/>
      <c r="MFE39" s="450"/>
      <c r="MFF39" s="450"/>
      <c r="MFG39" s="450"/>
      <c r="MFH39" s="450"/>
      <c r="MFI39" s="450"/>
      <c r="MFJ39" s="450"/>
      <c r="MFK39" s="450"/>
      <c r="MFL39" s="450"/>
      <c r="MFM39" s="450"/>
      <c r="MFN39" s="450"/>
      <c r="MFO39" s="450"/>
      <c r="MFP39" s="450"/>
      <c r="MFQ39" s="450"/>
      <c r="MFR39" s="450"/>
      <c r="MFS39" s="450"/>
      <c r="MFT39" s="450"/>
      <c r="MFU39" s="450"/>
      <c r="MFV39" s="450"/>
      <c r="MFW39" s="450"/>
      <c r="MFX39" s="450"/>
      <c r="MFY39" s="450"/>
      <c r="MFZ39" s="450"/>
      <c r="MGA39" s="450"/>
      <c r="MGB39" s="450"/>
      <c r="MGC39" s="450"/>
      <c r="MGD39" s="450"/>
      <c r="MGE39" s="450"/>
      <c r="MGF39" s="450"/>
      <c r="MGG39" s="450"/>
      <c r="MGH39" s="450"/>
      <c r="MGI39" s="450"/>
      <c r="MGJ39" s="450"/>
      <c r="MGK39" s="450"/>
      <c r="MGL39" s="450"/>
      <c r="MGM39" s="450"/>
      <c r="MGN39" s="450"/>
      <c r="MGO39" s="450"/>
      <c r="MGP39" s="450"/>
      <c r="MGQ39" s="450"/>
      <c r="MGR39" s="450"/>
      <c r="MGS39" s="450"/>
      <c r="MGT39" s="450"/>
      <c r="MGU39" s="450"/>
      <c r="MGV39" s="450"/>
      <c r="MGW39" s="450"/>
      <c r="MGX39" s="450"/>
      <c r="MGY39" s="450"/>
      <c r="MGZ39" s="450"/>
      <c r="MHA39" s="450"/>
      <c r="MHB39" s="450"/>
      <c r="MHC39" s="450"/>
      <c r="MHD39" s="450"/>
      <c r="MHE39" s="450"/>
      <c r="MHF39" s="450"/>
      <c r="MHG39" s="450"/>
      <c r="MHH39" s="450"/>
      <c r="MHI39" s="450"/>
      <c r="MHJ39" s="450"/>
      <c r="MHK39" s="450"/>
      <c r="MHL39" s="450"/>
      <c r="MHM39" s="450"/>
      <c r="MHN39" s="450"/>
      <c r="MHO39" s="450"/>
      <c r="MHP39" s="450"/>
      <c r="MHQ39" s="450"/>
      <c r="MHR39" s="450"/>
      <c r="MHS39" s="450"/>
      <c r="MHT39" s="450"/>
      <c r="MHU39" s="450"/>
      <c r="MHV39" s="450"/>
      <c r="MHW39" s="450"/>
      <c r="MHX39" s="450"/>
      <c r="MHY39" s="450"/>
      <c r="MHZ39" s="450"/>
      <c r="MIA39" s="450"/>
      <c r="MIB39" s="450"/>
      <c r="MIC39" s="450"/>
      <c r="MID39" s="450"/>
      <c r="MIE39" s="450"/>
      <c r="MIF39" s="450"/>
      <c r="MIG39" s="450"/>
      <c r="MIH39" s="450"/>
      <c r="MII39" s="450"/>
      <c r="MIJ39" s="450"/>
      <c r="MIK39" s="450"/>
      <c r="MIL39" s="450"/>
      <c r="MIM39" s="450"/>
      <c r="MIN39" s="450"/>
      <c r="MIO39" s="450"/>
      <c r="MIP39" s="450"/>
      <c r="MIQ39" s="450"/>
      <c r="MIR39" s="450"/>
      <c r="MIS39" s="450"/>
      <c r="MIT39" s="450"/>
      <c r="MIU39" s="450"/>
      <c r="MIV39" s="450"/>
      <c r="MIW39" s="450"/>
      <c r="MIX39" s="450"/>
      <c r="MIY39" s="450"/>
      <c r="MIZ39" s="450"/>
      <c r="MJA39" s="450"/>
      <c r="MJB39" s="450"/>
      <c r="MJC39" s="450"/>
      <c r="MJD39" s="450"/>
      <c r="MJE39" s="450"/>
      <c r="MJF39" s="450"/>
      <c r="MJG39" s="450"/>
      <c r="MJH39" s="450"/>
      <c r="MJI39" s="450"/>
      <c r="MJJ39" s="450"/>
      <c r="MJK39" s="450"/>
      <c r="MJL39" s="450"/>
      <c r="MJM39" s="450"/>
      <c r="MJN39" s="450"/>
      <c r="MJO39" s="450"/>
      <c r="MJP39" s="450"/>
      <c r="MJQ39" s="450"/>
      <c r="MJR39" s="450"/>
      <c r="MJS39" s="450"/>
      <c r="MJT39" s="450"/>
      <c r="MJU39" s="450"/>
      <c r="MJV39" s="450"/>
      <c r="MJW39" s="450"/>
      <c r="MJX39" s="450"/>
      <c r="MJY39" s="450"/>
      <c r="MJZ39" s="450"/>
      <c r="MKA39" s="450"/>
      <c r="MKB39" s="450"/>
      <c r="MKC39" s="450"/>
      <c r="MKD39" s="450"/>
      <c r="MKE39" s="450"/>
      <c r="MKF39" s="450"/>
      <c r="MKG39" s="450"/>
      <c r="MKH39" s="450"/>
      <c r="MKI39" s="450"/>
      <c r="MKJ39" s="450"/>
      <c r="MKK39" s="450"/>
      <c r="MKL39" s="450"/>
      <c r="MKM39" s="450"/>
      <c r="MKN39" s="450"/>
      <c r="MKO39" s="450"/>
      <c r="MKP39" s="450"/>
      <c r="MKQ39" s="450"/>
      <c r="MKR39" s="450"/>
      <c r="MKS39" s="450"/>
      <c r="MKT39" s="450"/>
      <c r="MKU39" s="450"/>
      <c r="MKV39" s="450"/>
      <c r="MKW39" s="450"/>
      <c r="MKX39" s="450"/>
      <c r="MKY39" s="450"/>
      <c r="MKZ39" s="450"/>
      <c r="MLA39" s="450"/>
      <c r="MLB39" s="450"/>
      <c r="MLC39" s="450"/>
      <c r="MLD39" s="450"/>
      <c r="MLE39" s="450"/>
      <c r="MLF39" s="450"/>
      <c r="MLG39" s="450"/>
      <c r="MLH39" s="450"/>
      <c r="MLI39" s="450"/>
      <c r="MLJ39" s="450"/>
      <c r="MLK39" s="450"/>
      <c r="MLL39" s="450"/>
      <c r="MLM39" s="450"/>
      <c r="MLN39" s="450"/>
      <c r="MLO39" s="450"/>
      <c r="MLP39" s="450"/>
      <c r="MLQ39" s="450"/>
      <c r="MLR39" s="450"/>
      <c r="MLS39" s="450"/>
      <c r="MLT39" s="450"/>
      <c r="MLU39" s="450"/>
      <c r="MLV39" s="450"/>
      <c r="MLW39" s="450"/>
      <c r="MLX39" s="450"/>
      <c r="MLY39" s="450"/>
      <c r="MLZ39" s="450"/>
      <c r="MMA39" s="450"/>
      <c r="MMB39" s="450"/>
      <c r="MMC39" s="450"/>
      <c r="MMD39" s="450"/>
      <c r="MME39" s="450"/>
      <c r="MMF39" s="450"/>
      <c r="MMG39" s="450"/>
      <c r="MMH39" s="450"/>
      <c r="MMI39" s="450"/>
      <c r="MMJ39" s="450"/>
      <c r="MMK39" s="450"/>
      <c r="MML39" s="450"/>
      <c r="MMM39" s="450"/>
      <c r="MMN39" s="450"/>
      <c r="MMO39" s="450"/>
      <c r="MMP39" s="450"/>
      <c r="MMQ39" s="450"/>
      <c r="MMR39" s="450"/>
      <c r="MMS39" s="450"/>
      <c r="MMT39" s="450"/>
      <c r="MMU39" s="450"/>
      <c r="MMV39" s="450"/>
      <c r="MMW39" s="450"/>
      <c r="MMX39" s="450"/>
      <c r="MMY39" s="450"/>
      <c r="MMZ39" s="450"/>
      <c r="MNA39" s="450"/>
      <c r="MNB39" s="450"/>
      <c r="MNC39" s="450"/>
      <c r="MND39" s="450"/>
      <c r="MNE39" s="450"/>
      <c r="MNF39" s="450"/>
      <c r="MNG39" s="450"/>
      <c r="MNH39" s="450"/>
      <c r="MNI39" s="450"/>
      <c r="MNJ39" s="450"/>
      <c r="MNK39" s="450"/>
      <c r="MNL39" s="450"/>
      <c r="MNM39" s="450"/>
      <c r="MNN39" s="450"/>
      <c r="MNO39" s="450"/>
      <c r="MNP39" s="450"/>
      <c r="MNQ39" s="450"/>
      <c r="MNR39" s="450"/>
      <c r="MNS39" s="450"/>
      <c r="MNT39" s="450"/>
      <c r="MNU39" s="450"/>
      <c r="MNV39" s="450"/>
      <c r="MNW39" s="450"/>
      <c r="MNX39" s="450"/>
      <c r="MNY39" s="450"/>
      <c r="MNZ39" s="450"/>
      <c r="MOA39" s="450"/>
      <c r="MOB39" s="450"/>
      <c r="MOC39" s="450"/>
      <c r="MOD39" s="450"/>
      <c r="MOE39" s="450"/>
      <c r="MOF39" s="450"/>
      <c r="MOG39" s="450"/>
      <c r="MOH39" s="450"/>
      <c r="MOI39" s="450"/>
      <c r="MOJ39" s="450"/>
      <c r="MOK39" s="450"/>
      <c r="MOL39" s="450"/>
      <c r="MOM39" s="450"/>
      <c r="MON39" s="450"/>
      <c r="MOO39" s="450"/>
      <c r="MOP39" s="450"/>
      <c r="MOQ39" s="450"/>
      <c r="MOR39" s="450"/>
      <c r="MOS39" s="450"/>
      <c r="MOT39" s="450"/>
      <c r="MOU39" s="450"/>
      <c r="MOV39" s="450"/>
      <c r="MOW39" s="450"/>
      <c r="MOX39" s="450"/>
      <c r="MOY39" s="450"/>
      <c r="MOZ39" s="450"/>
      <c r="MPA39" s="450"/>
      <c r="MPB39" s="450"/>
      <c r="MPC39" s="450"/>
      <c r="MPD39" s="450"/>
      <c r="MPE39" s="450"/>
      <c r="MPF39" s="450"/>
      <c r="MPG39" s="450"/>
      <c r="MPH39" s="450"/>
      <c r="MPI39" s="450"/>
      <c r="MPJ39" s="450"/>
      <c r="MPK39" s="450"/>
      <c r="MPL39" s="450"/>
      <c r="MPM39" s="450"/>
      <c r="MPN39" s="450"/>
      <c r="MPO39" s="450"/>
      <c r="MPP39" s="450"/>
      <c r="MPQ39" s="450"/>
      <c r="MPR39" s="450"/>
      <c r="MPS39" s="450"/>
      <c r="MPT39" s="450"/>
      <c r="MPU39" s="450"/>
      <c r="MPV39" s="450"/>
      <c r="MPW39" s="450"/>
      <c r="MPX39" s="450"/>
      <c r="MPY39" s="450"/>
      <c r="MPZ39" s="450"/>
      <c r="MQA39" s="450"/>
      <c r="MQB39" s="450"/>
      <c r="MQC39" s="450"/>
      <c r="MQD39" s="450"/>
      <c r="MQE39" s="450"/>
      <c r="MQF39" s="450"/>
      <c r="MQG39" s="450"/>
      <c r="MQH39" s="450"/>
      <c r="MQI39" s="450"/>
      <c r="MQJ39" s="450"/>
      <c r="MQK39" s="450"/>
      <c r="MQL39" s="450"/>
      <c r="MQM39" s="450"/>
      <c r="MQN39" s="450"/>
      <c r="MQO39" s="450"/>
      <c r="MQP39" s="450"/>
      <c r="MQQ39" s="450"/>
      <c r="MQR39" s="450"/>
      <c r="MQS39" s="450"/>
      <c r="MQT39" s="450"/>
      <c r="MQU39" s="450"/>
      <c r="MQV39" s="450"/>
      <c r="MQW39" s="450"/>
      <c r="MQX39" s="450"/>
      <c r="MQY39" s="450"/>
      <c r="MQZ39" s="450"/>
      <c r="MRA39" s="450"/>
      <c r="MRB39" s="450"/>
      <c r="MRC39" s="450"/>
      <c r="MRD39" s="450"/>
      <c r="MRE39" s="450"/>
      <c r="MRF39" s="450"/>
      <c r="MRG39" s="450"/>
      <c r="MRH39" s="450"/>
      <c r="MRI39" s="450"/>
      <c r="MRJ39" s="450"/>
      <c r="MRK39" s="450"/>
      <c r="MRL39" s="450"/>
      <c r="MRM39" s="450"/>
      <c r="MRN39" s="450"/>
      <c r="MRO39" s="450"/>
      <c r="MRP39" s="450"/>
      <c r="MRQ39" s="450"/>
      <c r="MRR39" s="450"/>
      <c r="MRS39" s="450"/>
      <c r="MRT39" s="450"/>
      <c r="MRU39" s="450"/>
      <c r="MRV39" s="450"/>
      <c r="MRW39" s="450"/>
      <c r="MRX39" s="450"/>
      <c r="MRY39" s="450"/>
      <c r="MRZ39" s="450"/>
      <c r="MSA39" s="450"/>
      <c r="MSB39" s="450"/>
      <c r="MSC39" s="450"/>
      <c r="MSD39" s="450"/>
      <c r="MSE39" s="450"/>
      <c r="MSF39" s="450"/>
      <c r="MSG39" s="450"/>
      <c r="MSH39" s="450"/>
      <c r="MSI39" s="450"/>
      <c r="MSJ39" s="450"/>
      <c r="MSK39" s="450"/>
      <c r="MSL39" s="450"/>
      <c r="MSM39" s="450"/>
      <c r="MSN39" s="450"/>
      <c r="MSO39" s="450"/>
      <c r="MSP39" s="450"/>
      <c r="MSQ39" s="450"/>
      <c r="MSR39" s="450"/>
      <c r="MSS39" s="450"/>
      <c r="MST39" s="450"/>
      <c r="MSU39" s="450"/>
      <c r="MSV39" s="450"/>
      <c r="MSW39" s="450"/>
      <c r="MSX39" s="450"/>
      <c r="MSY39" s="450"/>
      <c r="MSZ39" s="450"/>
      <c r="MTA39" s="450"/>
      <c r="MTB39" s="450"/>
      <c r="MTC39" s="450"/>
      <c r="MTD39" s="450"/>
      <c r="MTE39" s="450"/>
      <c r="MTF39" s="450"/>
      <c r="MTG39" s="450"/>
      <c r="MTH39" s="450"/>
      <c r="MTI39" s="450"/>
      <c r="MTJ39" s="450"/>
      <c r="MTK39" s="450"/>
      <c r="MTL39" s="450"/>
      <c r="MTM39" s="450"/>
      <c r="MTN39" s="450"/>
      <c r="MTO39" s="450"/>
      <c r="MTP39" s="450"/>
      <c r="MTQ39" s="450"/>
      <c r="MTR39" s="450"/>
      <c r="MTS39" s="450"/>
      <c r="MTT39" s="450"/>
      <c r="MTU39" s="450"/>
      <c r="MTV39" s="450"/>
      <c r="MTW39" s="450"/>
      <c r="MTX39" s="450"/>
      <c r="MTY39" s="450"/>
      <c r="MTZ39" s="450"/>
      <c r="MUA39" s="450"/>
      <c r="MUB39" s="450"/>
      <c r="MUC39" s="450"/>
      <c r="MUD39" s="450"/>
      <c r="MUE39" s="450"/>
      <c r="MUF39" s="450"/>
      <c r="MUG39" s="450"/>
      <c r="MUH39" s="450"/>
      <c r="MUI39" s="450"/>
      <c r="MUJ39" s="450"/>
      <c r="MUK39" s="450"/>
      <c r="MUL39" s="450"/>
      <c r="MUM39" s="450"/>
      <c r="MUN39" s="450"/>
      <c r="MUO39" s="450"/>
      <c r="MUP39" s="450"/>
      <c r="MUQ39" s="450"/>
      <c r="MUR39" s="450"/>
      <c r="MUS39" s="450"/>
      <c r="MUT39" s="450"/>
      <c r="MUU39" s="450"/>
      <c r="MUV39" s="450"/>
      <c r="MUW39" s="450"/>
      <c r="MUX39" s="450"/>
      <c r="MUY39" s="450"/>
      <c r="MUZ39" s="450"/>
      <c r="MVA39" s="450"/>
      <c r="MVB39" s="450"/>
      <c r="MVC39" s="450"/>
      <c r="MVD39" s="450"/>
      <c r="MVE39" s="450"/>
      <c r="MVF39" s="450"/>
      <c r="MVG39" s="450"/>
      <c r="MVH39" s="450"/>
      <c r="MVI39" s="450"/>
      <c r="MVJ39" s="450"/>
      <c r="MVK39" s="450"/>
      <c r="MVL39" s="450"/>
      <c r="MVM39" s="450"/>
      <c r="MVN39" s="450"/>
      <c r="MVO39" s="450"/>
      <c r="MVP39" s="450"/>
      <c r="MVQ39" s="450"/>
      <c r="MVR39" s="450"/>
      <c r="MVS39" s="450"/>
      <c r="MVT39" s="450"/>
      <c r="MVU39" s="450"/>
      <c r="MVV39" s="450"/>
      <c r="MVW39" s="450"/>
      <c r="MVX39" s="450"/>
      <c r="MVY39" s="450"/>
      <c r="MVZ39" s="450"/>
      <c r="MWA39" s="450"/>
      <c r="MWB39" s="450"/>
      <c r="MWC39" s="450"/>
      <c r="MWD39" s="450"/>
      <c r="MWE39" s="450"/>
      <c r="MWF39" s="450"/>
      <c r="MWG39" s="450"/>
      <c r="MWH39" s="450"/>
      <c r="MWI39" s="450"/>
      <c r="MWJ39" s="450"/>
      <c r="MWK39" s="450"/>
      <c r="MWL39" s="450"/>
      <c r="MWM39" s="450"/>
      <c r="MWN39" s="450"/>
      <c r="MWO39" s="450"/>
      <c r="MWP39" s="450"/>
      <c r="MWQ39" s="450"/>
      <c r="MWR39" s="450"/>
      <c r="MWS39" s="450"/>
      <c r="MWT39" s="450"/>
      <c r="MWU39" s="450"/>
      <c r="MWV39" s="450"/>
      <c r="MWW39" s="450"/>
      <c r="MWX39" s="450"/>
      <c r="MWY39" s="450"/>
      <c r="MWZ39" s="450"/>
      <c r="MXA39" s="450"/>
      <c r="MXB39" s="450"/>
      <c r="MXC39" s="450"/>
      <c r="MXD39" s="450"/>
      <c r="MXE39" s="450"/>
      <c r="MXF39" s="450"/>
      <c r="MXG39" s="450"/>
      <c r="MXH39" s="450"/>
      <c r="MXI39" s="450"/>
      <c r="MXJ39" s="450"/>
      <c r="MXK39" s="450"/>
      <c r="MXL39" s="450"/>
      <c r="MXM39" s="450"/>
      <c r="MXN39" s="450"/>
      <c r="MXO39" s="450"/>
      <c r="MXP39" s="450"/>
      <c r="MXQ39" s="450"/>
      <c r="MXR39" s="450"/>
      <c r="MXS39" s="450"/>
      <c r="MXT39" s="450"/>
      <c r="MXU39" s="450"/>
      <c r="MXV39" s="450"/>
      <c r="MXW39" s="450"/>
      <c r="MXX39" s="450"/>
      <c r="MXY39" s="450"/>
      <c r="MXZ39" s="450"/>
      <c r="MYA39" s="450"/>
      <c r="MYB39" s="450"/>
      <c r="MYC39" s="450"/>
      <c r="MYD39" s="450"/>
      <c r="MYE39" s="450"/>
      <c r="MYF39" s="450"/>
      <c r="MYG39" s="450"/>
      <c r="MYH39" s="450"/>
      <c r="MYI39" s="450"/>
      <c r="MYJ39" s="450"/>
      <c r="MYK39" s="450"/>
      <c r="MYL39" s="450"/>
      <c r="MYM39" s="450"/>
      <c r="MYN39" s="450"/>
      <c r="MYO39" s="450"/>
      <c r="MYP39" s="450"/>
      <c r="MYQ39" s="450"/>
      <c r="MYR39" s="450"/>
      <c r="MYS39" s="450"/>
      <c r="MYT39" s="450"/>
      <c r="MYU39" s="450"/>
      <c r="MYV39" s="450"/>
      <c r="MYW39" s="450"/>
      <c r="MYX39" s="450"/>
      <c r="MYY39" s="450"/>
      <c r="MYZ39" s="450"/>
      <c r="MZA39" s="450"/>
      <c r="MZB39" s="450"/>
      <c r="MZC39" s="450"/>
      <c r="MZD39" s="450"/>
      <c r="MZE39" s="450"/>
      <c r="MZF39" s="450"/>
      <c r="MZG39" s="450"/>
      <c r="MZH39" s="450"/>
      <c r="MZI39" s="450"/>
      <c r="MZJ39" s="450"/>
      <c r="MZK39" s="450"/>
      <c r="MZL39" s="450"/>
      <c r="MZM39" s="450"/>
      <c r="MZN39" s="450"/>
      <c r="MZO39" s="450"/>
      <c r="MZP39" s="450"/>
      <c r="MZQ39" s="450"/>
      <c r="MZR39" s="450"/>
      <c r="MZS39" s="450"/>
      <c r="MZT39" s="450"/>
      <c r="MZU39" s="450"/>
      <c r="MZV39" s="450"/>
      <c r="MZW39" s="450"/>
      <c r="MZX39" s="450"/>
      <c r="MZY39" s="450"/>
      <c r="MZZ39" s="450"/>
      <c r="NAA39" s="450"/>
      <c r="NAB39" s="450"/>
      <c r="NAC39" s="450"/>
      <c r="NAD39" s="450"/>
      <c r="NAE39" s="450"/>
      <c r="NAF39" s="450"/>
      <c r="NAG39" s="450"/>
      <c r="NAH39" s="450"/>
      <c r="NAI39" s="450"/>
      <c r="NAJ39" s="450"/>
      <c r="NAK39" s="450"/>
      <c r="NAL39" s="450"/>
      <c r="NAM39" s="450"/>
      <c r="NAN39" s="450"/>
      <c r="NAO39" s="450"/>
      <c r="NAP39" s="450"/>
      <c r="NAQ39" s="450"/>
      <c r="NAR39" s="450"/>
      <c r="NAS39" s="450"/>
      <c r="NAT39" s="450"/>
      <c r="NAU39" s="450"/>
      <c r="NAV39" s="450"/>
      <c r="NAW39" s="450"/>
      <c r="NAX39" s="450"/>
      <c r="NAY39" s="450"/>
      <c r="NAZ39" s="450"/>
      <c r="NBA39" s="450"/>
      <c r="NBB39" s="450"/>
      <c r="NBC39" s="450"/>
      <c r="NBD39" s="450"/>
      <c r="NBE39" s="450"/>
      <c r="NBF39" s="450"/>
      <c r="NBG39" s="450"/>
      <c r="NBH39" s="450"/>
      <c r="NBI39" s="450"/>
      <c r="NBJ39" s="450"/>
      <c r="NBK39" s="450"/>
      <c r="NBL39" s="450"/>
      <c r="NBM39" s="450"/>
      <c r="NBN39" s="450"/>
      <c r="NBO39" s="450"/>
      <c r="NBP39" s="450"/>
      <c r="NBQ39" s="450"/>
      <c r="NBR39" s="450"/>
      <c r="NBS39" s="450"/>
      <c r="NBT39" s="450"/>
      <c r="NBU39" s="450"/>
      <c r="NBV39" s="450"/>
      <c r="NBW39" s="450"/>
      <c r="NBX39" s="450"/>
      <c r="NBY39" s="450"/>
      <c r="NBZ39" s="450"/>
      <c r="NCA39" s="450"/>
      <c r="NCB39" s="450"/>
      <c r="NCC39" s="450"/>
      <c r="NCD39" s="450"/>
      <c r="NCE39" s="450"/>
      <c r="NCF39" s="450"/>
      <c r="NCG39" s="450"/>
      <c r="NCH39" s="450"/>
      <c r="NCI39" s="450"/>
      <c r="NCJ39" s="450"/>
      <c r="NCK39" s="450"/>
      <c r="NCL39" s="450"/>
      <c r="NCM39" s="450"/>
      <c r="NCN39" s="450"/>
      <c r="NCO39" s="450"/>
      <c r="NCP39" s="450"/>
      <c r="NCQ39" s="450"/>
      <c r="NCR39" s="450"/>
      <c r="NCS39" s="450"/>
      <c r="NCT39" s="450"/>
      <c r="NCU39" s="450"/>
      <c r="NCV39" s="450"/>
      <c r="NCW39" s="450"/>
      <c r="NCX39" s="450"/>
      <c r="NCY39" s="450"/>
      <c r="NCZ39" s="450"/>
      <c r="NDA39" s="450"/>
      <c r="NDB39" s="450"/>
      <c r="NDC39" s="450"/>
      <c r="NDD39" s="450"/>
      <c r="NDE39" s="450"/>
      <c r="NDF39" s="450"/>
      <c r="NDG39" s="450"/>
      <c r="NDH39" s="450"/>
      <c r="NDI39" s="450"/>
      <c r="NDJ39" s="450"/>
      <c r="NDK39" s="450"/>
      <c r="NDL39" s="450"/>
      <c r="NDM39" s="450"/>
      <c r="NDN39" s="450"/>
      <c r="NDO39" s="450"/>
      <c r="NDP39" s="450"/>
      <c r="NDQ39" s="450"/>
      <c r="NDR39" s="450"/>
      <c r="NDS39" s="450"/>
      <c r="NDT39" s="450"/>
      <c r="NDU39" s="450"/>
      <c r="NDV39" s="450"/>
      <c r="NDW39" s="450"/>
      <c r="NDX39" s="450"/>
      <c r="NDY39" s="450"/>
      <c r="NDZ39" s="450"/>
      <c r="NEA39" s="450"/>
      <c r="NEB39" s="450"/>
      <c r="NEC39" s="450"/>
      <c r="NED39" s="450"/>
      <c r="NEE39" s="450"/>
      <c r="NEF39" s="450"/>
      <c r="NEG39" s="450"/>
      <c r="NEH39" s="450"/>
      <c r="NEI39" s="450"/>
      <c r="NEJ39" s="450"/>
      <c r="NEK39" s="450"/>
      <c r="NEL39" s="450"/>
      <c r="NEM39" s="450"/>
      <c r="NEN39" s="450"/>
      <c r="NEO39" s="450"/>
      <c r="NEP39" s="450"/>
      <c r="NEQ39" s="450"/>
      <c r="NER39" s="450"/>
      <c r="NES39" s="450"/>
      <c r="NET39" s="450"/>
      <c r="NEU39" s="450"/>
      <c r="NEV39" s="450"/>
      <c r="NEW39" s="450"/>
      <c r="NEX39" s="450"/>
      <c r="NEY39" s="450"/>
      <c r="NEZ39" s="450"/>
      <c r="NFA39" s="450"/>
      <c r="NFB39" s="450"/>
      <c r="NFC39" s="450"/>
      <c r="NFD39" s="450"/>
      <c r="NFE39" s="450"/>
      <c r="NFF39" s="450"/>
      <c r="NFG39" s="450"/>
      <c r="NFH39" s="450"/>
      <c r="NFI39" s="450"/>
      <c r="NFJ39" s="450"/>
      <c r="NFK39" s="450"/>
      <c r="NFL39" s="450"/>
      <c r="NFM39" s="450"/>
      <c r="NFN39" s="450"/>
      <c r="NFO39" s="450"/>
      <c r="NFP39" s="450"/>
      <c r="NFQ39" s="450"/>
      <c r="NFR39" s="450"/>
      <c r="NFS39" s="450"/>
      <c r="NFT39" s="450"/>
      <c r="NFU39" s="450"/>
      <c r="NFV39" s="450"/>
      <c r="NFW39" s="450"/>
      <c r="NFX39" s="450"/>
      <c r="NFY39" s="450"/>
      <c r="NFZ39" s="450"/>
      <c r="NGA39" s="450"/>
      <c r="NGB39" s="450"/>
      <c r="NGC39" s="450"/>
      <c r="NGD39" s="450"/>
      <c r="NGE39" s="450"/>
      <c r="NGF39" s="450"/>
      <c r="NGG39" s="450"/>
      <c r="NGH39" s="450"/>
      <c r="NGI39" s="450"/>
      <c r="NGJ39" s="450"/>
      <c r="NGK39" s="450"/>
      <c r="NGL39" s="450"/>
      <c r="NGM39" s="450"/>
      <c r="NGN39" s="450"/>
      <c r="NGO39" s="450"/>
      <c r="NGP39" s="450"/>
      <c r="NGQ39" s="450"/>
      <c r="NGR39" s="450"/>
      <c r="NGS39" s="450"/>
      <c r="NGT39" s="450"/>
      <c r="NGU39" s="450"/>
      <c r="NGV39" s="450"/>
      <c r="NGW39" s="450"/>
      <c r="NGX39" s="450"/>
      <c r="NGY39" s="450"/>
      <c r="NGZ39" s="450"/>
      <c r="NHA39" s="450"/>
      <c r="NHB39" s="450"/>
      <c r="NHC39" s="450"/>
      <c r="NHD39" s="450"/>
      <c r="NHE39" s="450"/>
      <c r="NHF39" s="450"/>
      <c r="NHG39" s="450"/>
      <c r="NHH39" s="450"/>
      <c r="NHI39" s="450"/>
      <c r="NHJ39" s="450"/>
      <c r="NHK39" s="450"/>
      <c r="NHL39" s="450"/>
      <c r="NHM39" s="450"/>
      <c r="NHN39" s="450"/>
      <c r="NHO39" s="450"/>
      <c r="NHP39" s="450"/>
      <c r="NHQ39" s="450"/>
      <c r="NHR39" s="450"/>
      <c r="NHS39" s="450"/>
      <c r="NHT39" s="450"/>
      <c r="NHU39" s="450"/>
      <c r="NHV39" s="450"/>
      <c r="NHW39" s="450"/>
      <c r="NHX39" s="450"/>
      <c r="NHY39" s="450"/>
      <c r="NHZ39" s="450"/>
      <c r="NIA39" s="450"/>
      <c r="NIB39" s="450"/>
      <c r="NIC39" s="450"/>
      <c r="NID39" s="450"/>
      <c r="NIE39" s="450"/>
      <c r="NIF39" s="450"/>
      <c r="NIG39" s="450"/>
      <c r="NIH39" s="450"/>
      <c r="NII39" s="450"/>
      <c r="NIJ39" s="450"/>
      <c r="NIK39" s="450"/>
      <c r="NIL39" s="450"/>
      <c r="NIM39" s="450"/>
      <c r="NIN39" s="450"/>
      <c r="NIO39" s="450"/>
      <c r="NIP39" s="450"/>
      <c r="NIQ39" s="450"/>
      <c r="NIR39" s="450"/>
      <c r="NIS39" s="450"/>
      <c r="NIT39" s="450"/>
      <c r="NIU39" s="450"/>
      <c r="NIV39" s="450"/>
      <c r="NIW39" s="450"/>
      <c r="NIX39" s="450"/>
      <c r="NIY39" s="450"/>
      <c r="NIZ39" s="450"/>
      <c r="NJA39" s="450"/>
      <c r="NJB39" s="450"/>
      <c r="NJC39" s="450"/>
      <c r="NJD39" s="450"/>
      <c r="NJE39" s="450"/>
      <c r="NJF39" s="450"/>
      <c r="NJG39" s="450"/>
      <c r="NJH39" s="450"/>
      <c r="NJI39" s="450"/>
      <c r="NJJ39" s="450"/>
      <c r="NJK39" s="450"/>
      <c r="NJL39" s="450"/>
      <c r="NJM39" s="450"/>
      <c r="NJN39" s="450"/>
      <c r="NJO39" s="450"/>
      <c r="NJP39" s="450"/>
      <c r="NJQ39" s="450"/>
      <c r="NJR39" s="450"/>
      <c r="NJS39" s="450"/>
      <c r="NJT39" s="450"/>
      <c r="NJU39" s="450"/>
      <c r="NJV39" s="450"/>
      <c r="NJW39" s="450"/>
      <c r="NJX39" s="450"/>
      <c r="NJY39" s="450"/>
      <c r="NJZ39" s="450"/>
      <c r="NKA39" s="450"/>
      <c r="NKB39" s="450"/>
      <c r="NKC39" s="450"/>
      <c r="NKD39" s="450"/>
      <c r="NKE39" s="450"/>
      <c r="NKF39" s="450"/>
      <c r="NKG39" s="450"/>
      <c r="NKH39" s="450"/>
      <c r="NKI39" s="450"/>
      <c r="NKJ39" s="450"/>
      <c r="NKK39" s="450"/>
      <c r="NKL39" s="450"/>
      <c r="NKM39" s="450"/>
      <c r="NKN39" s="450"/>
      <c r="NKO39" s="450"/>
      <c r="NKP39" s="450"/>
      <c r="NKQ39" s="450"/>
      <c r="NKR39" s="450"/>
      <c r="NKS39" s="450"/>
      <c r="NKT39" s="450"/>
      <c r="NKU39" s="450"/>
      <c r="NKV39" s="450"/>
      <c r="NKW39" s="450"/>
      <c r="NKX39" s="450"/>
      <c r="NKY39" s="450"/>
      <c r="NKZ39" s="450"/>
      <c r="NLA39" s="450"/>
      <c r="NLB39" s="450"/>
      <c r="NLC39" s="450"/>
      <c r="NLD39" s="450"/>
      <c r="NLE39" s="450"/>
      <c r="NLF39" s="450"/>
      <c r="NLG39" s="450"/>
      <c r="NLH39" s="450"/>
      <c r="NLI39" s="450"/>
      <c r="NLJ39" s="450"/>
      <c r="NLK39" s="450"/>
      <c r="NLL39" s="450"/>
      <c r="NLM39" s="450"/>
      <c r="NLN39" s="450"/>
      <c r="NLO39" s="450"/>
      <c r="NLP39" s="450"/>
      <c r="NLQ39" s="450"/>
      <c r="NLR39" s="450"/>
      <c r="NLS39" s="450"/>
      <c r="NLT39" s="450"/>
      <c r="NLU39" s="450"/>
      <c r="NLV39" s="450"/>
      <c r="NLW39" s="450"/>
      <c r="NLX39" s="450"/>
      <c r="NLY39" s="450"/>
      <c r="NLZ39" s="450"/>
      <c r="NMA39" s="450"/>
      <c r="NMB39" s="450"/>
      <c r="NMC39" s="450"/>
      <c r="NMD39" s="450"/>
      <c r="NME39" s="450"/>
      <c r="NMF39" s="450"/>
      <c r="NMG39" s="450"/>
      <c r="NMH39" s="450"/>
      <c r="NMI39" s="450"/>
      <c r="NMJ39" s="450"/>
      <c r="NMK39" s="450"/>
      <c r="NML39" s="450"/>
      <c r="NMM39" s="450"/>
      <c r="NMN39" s="450"/>
      <c r="NMO39" s="450"/>
      <c r="NMP39" s="450"/>
      <c r="NMQ39" s="450"/>
      <c r="NMR39" s="450"/>
      <c r="NMS39" s="450"/>
      <c r="NMT39" s="450"/>
      <c r="NMU39" s="450"/>
      <c r="NMV39" s="450"/>
      <c r="NMW39" s="450"/>
      <c r="NMX39" s="450"/>
      <c r="NMY39" s="450"/>
      <c r="NMZ39" s="450"/>
      <c r="NNA39" s="450"/>
      <c r="NNB39" s="450"/>
      <c r="NNC39" s="450"/>
      <c r="NND39" s="450"/>
      <c r="NNE39" s="450"/>
      <c r="NNF39" s="450"/>
      <c r="NNG39" s="450"/>
      <c r="NNH39" s="450"/>
      <c r="NNI39" s="450"/>
      <c r="NNJ39" s="450"/>
      <c r="NNK39" s="450"/>
      <c r="NNL39" s="450"/>
      <c r="NNM39" s="450"/>
      <c r="NNN39" s="450"/>
      <c r="NNO39" s="450"/>
      <c r="NNP39" s="450"/>
      <c r="NNQ39" s="450"/>
      <c r="NNR39" s="450"/>
      <c r="NNS39" s="450"/>
      <c r="NNT39" s="450"/>
      <c r="NNU39" s="450"/>
      <c r="NNV39" s="450"/>
      <c r="NNW39" s="450"/>
      <c r="NNX39" s="450"/>
      <c r="NNY39" s="450"/>
      <c r="NNZ39" s="450"/>
      <c r="NOA39" s="450"/>
      <c r="NOB39" s="450"/>
      <c r="NOC39" s="450"/>
      <c r="NOD39" s="450"/>
      <c r="NOE39" s="450"/>
      <c r="NOF39" s="450"/>
      <c r="NOG39" s="450"/>
      <c r="NOH39" s="450"/>
      <c r="NOI39" s="450"/>
      <c r="NOJ39" s="450"/>
      <c r="NOK39" s="450"/>
      <c r="NOL39" s="450"/>
      <c r="NOM39" s="450"/>
      <c r="NON39" s="450"/>
      <c r="NOO39" s="450"/>
      <c r="NOP39" s="450"/>
      <c r="NOQ39" s="450"/>
      <c r="NOR39" s="450"/>
      <c r="NOS39" s="450"/>
      <c r="NOT39" s="450"/>
      <c r="NOU39" s="450"/>
      <c r="NOV39" s="450"/>
      <c r="NOW39" s="450"/>
      <c r="NOX39" s="450"/>
      <c r="NOY39" s="450"/>
      <c r="NOZ39" s="450"/>
      <c r="NPA39" s="450"/>
      <c r="NPB39" s="450"/>
      <c r="NPC39" s="450"/>
      <c r="NPD39" s="450"/>
      <c r="NPE39" s="450"/>
      <c r="NPF39" s="450"/>
      <c r="NPG39" s="450"/>
      <c r="NPH39" s="450"/>
      <c r="NPI39" s="450"/>
      <c r="NPJ39" s="450"/>
      <c r="NPK39" s="450"/>
      <c r="NPL39" s="450"/>
      <c r="NPM39" s="450"/>
      <c r="NPN39" s="450"/>
      <c r="NPO39" s="450"/>
      <c r="NPP39" s="450"/>
      <c r="NPQ39" s="450"/>
      <c r="NPR39" s="450"/>
      <c r="NPS39" s="450"/>
      <c r="NPT39" s="450"/>
      <c r="NPU39" s="450"/>
      <c r="NPV39" s="450"/>
      <c r="NPW39" s="450"/>
      <c r="NPX39" s="450"/>
      <c r="NPY39" s="450"/>
      <c r="NPZ39" s="450"/>
      <c r="NQA39" s="450"/>
      <c r="NQB39" s="450"/>
      <c r="NQC39" s="450"/>
      <c r="NQD39" s="450"/>
      <c r="NQE39" s="450"/>
      <c r="NQF39" s="450"/>
      <c r="NQG39" s="450"/>
      <c r="NQH39" s="450"/>
      <c r="NQI39" s="450"/>
      <c r="NQJ39" s="450"/>
      <c r="NQK39" s="450"/>
      <c r="NQL39" s="450"/>
      <c r="NQM39" s="450"/>
      <c r="NQN39" s="450"/>
      <c r="NQO39" s="450"/>
      <c r="NQP39" s="450"/>
      <c r="NQQ39" s="450"/>
      <c r="NQR39" s="450"/>
      <c r="NQS39" s="450"/>
      <c r="NQT39" s="450"/>
      <c r="NQU39" s="450"/>
      <c r="NQV39" s="450"/>
      <c r="NQW39" s="450"/>
      <c r="NQX39" s="450"/>
      <c r="NQY39" s="450"/>
      <c r="NQZ39" s="450"/>
      <c r="NRA39" s="450"/>
      <c r="NRB39" s="450"/>
      <c r="NRC39" s="450"/>
      <c r="NRD39" s="450"/>
      <c r="NRE39" s="450"/>
      <c r="NRF39" s="450"/>
      <c r="NRG39" s="450"/>
      <c r="NRH39" s="450"/>
      <c r="NRI39" s="450"/>
      <c r="NRJ39" s="450"/>
      <c r="NRK39" s="450"/>
      <c r="NRL39" s="450"/>
      <c r="NRM39" s="450"/>
      <c r="NRN39" s="450"/>
      <c r="NRO39" s="450"/>
      <c r="NRP39" s="450"/>
      <c r="NRQ39" s="450"/>
      <c r="NRR39" s="450"/>
      <c r="NRS39" s="450"/>
      <c r="NRT39" s="450"/>
      <c r="NRU39" s="450"/>
      <c r="NRV39" s="450"/>
      <c r="NRW39" s="450"/>
      <c r="NRX39" s="450"/>
      <c r="NRY39" s="450"/>
      <c r="NRZ39" s="450"/>
      <c r="NSA39" s="450"/>
      <c r="NSB39" s="450"/>
      <c r="NSC39" s="450"/>
      <c r="NSD39" s="450"/>
      <c r="NSE39" s="450"/>
      <c r="NSF39" s="450"/>
      <c r="NSG39" s="450"/>
      <c r="NSH39" s="450"/>
      <c r="NSI39" s="450"/>
      <c r="NSJ39" s="450"/>
      <c r="NSK39" s="450"/>
      <c r="NSL39" s="450"/>
      <c r="NSM39" s="450"/>
      <c r="NSN39" s="450"/>
      <c r="NSO39" s="450"/>
      <c r="NSP39" s="450"/>
      <c r="NSQ39" s="450"/>
      <c r="NSR39" s="450"/>
      <c r="NSS39" s="450"/>
      <c r="NST39" s="450"/>
      <c r="NSU39" s="450"/>
      <c r="NSV39" s="450"/>
      <c r="NSW39" s="450"/>
      <c r="NSX39" s="450"/>
      <c r="NSY39" s="450"/>
      <c r="NSZ39" s="450"/>
      <c r="NTA39" s="450"/>
      <c r="NTB39" s="450"/>
      <c r="NTC39" s="450"/>
      <c r="NTD39" s="450"/>
      <c r="NTE39" s="450"/>
      <c r="NTF39" s="450"/>
      <c r="NTG39" s="450"/>
      <c r="NTH39" s="450"/>
      <c r="NTI39" s="450"/>
      <c r="NTJ39" s="450"/>
      <c r="NTK39" s="450"/>
      <c r="NTL39" s="450"/>
      <c r="NTM39" s="450"/>
      <c r="NTN39" s="450"/>
      <c r="NTO39" s="450"/>
      <c r="NTP39" s="450"/>
      <c r="NTQ39" s="450"/>
      <c r="NTR39" s="450"/>
      <c r="NTS39" s="450"/>
      <c r="NTT39" s="450"/>
      <c r="NTU39" s="450"/>
      <c r="NTV39" s="450"/>
      <c r="NTW39" s="450"/>
      <c r="NTX39" s="450"/>
      <c r="NTY39" s="450"/>
      <c r="NTZ39" s="450"/>
      <c r="NUA39" s="450"/>
      <c r="NUB39" s="450"/>
      <c r="NUC39" s="450"/>
      <c r="NUD39" s="450"/>
      <c r="NUE39" s="450"/>
      <c r="NUF39" s="450"/>
      <c r="NUG39" s="450"/>
      <c r="NUH39" s="450"/>
      <c r="NUI39" s="450"/>
      <c r="NUJ39" s="450"/>
      <c r="NUK39" s="450"/>
      <c r="NUL39" s="450"/>
      <c r="NUM39" s="450"/>
      <c r="NUN39" s="450"/>
      <c r="NUO39" s="450"/>
      <c r="NUP39" s="450"/>
      <c r="NUQ39" s="450"/>
      <c r="NUR39" s="450"/>
      <c r="NUS39" s="450"/>
      <c r="NUT39" s="450"/>
      <c r="NUU39" s="450"/>
      <c r="NUV39" s="450"/>
      <c r="NUW39" s="450"/>
      <c r="NUX39" s="450"/>
      <c r="NUY39" s="450"/>
      <c r="NUZ39" s="450"/>
      <c r="NVA39" s="450"/>
      <c r="NVB39" s="450"/>
      <c r="NVC39" s="450"/>
      <c r="NVD39" s="450"/>
      <c r="NVE39" s="450"/>
      <c r="NVF39" s="450"/>
      <c r="NVG39" s="450"/>
      <c r="NVH39" s="450"/>
      <c r="NVI39" s="450"/>
      <c r="NVJ39" s="450"/>
      <c r="NVK39" s="450"/>
      <c r="NVL39" s="450"/>
      <c r="NVM39" s="450"/>
      <c r="NVN39" s="450"/>
      <c r="NVO39" s="450"/>
      <c r="NVP39" s="450"/>
      <c r="NVQ39" s="450"/>
      <c r="NVR39" s="450"/>
      <c r="NVS39" s="450"/>
      <c r="NVT39" s="450"/>
      <c r="NVU39" s="450"/>
      <c r="NVV39" s="450"/>
      <c r="NVW39" s="450"/>
      <c r="NVX39" s="450"/>
      <c r="NVY39" s="450"/>
      <c r="NVZ39" s="450"/>
      <c r="NWA39" s="450"/>
      <c r="NWB39" s="450"/>
      <c r="NWC39" s="450"/>
      <c r="NWD39" s="450"/>
      <c r="NWE39" s="450"/>
      <c r="NWF39" s="450"/>
      <c r="NWG39" s="450"/>
      <c r="NWH39" s="450"/>
      <c r="NWI39" s="450"/>
      <c r="NWJ39" s="450"/>
      <c r="NWK39" s="450"/>
      <c r="NWL39" s="450"/>
      <c r="NWM39" s="450"/>
      <c r="NWN39" s="450"/>
      <c r="NWO39" s="450"/>
      <c r="NWP39" s="450"/>
      <c r="NWQ39" s="450"/>
      <c r="NWR39" s="450"/>
      <c r="NWS39" s="450"/>
      <c r="NWT39" s="450"/>
      <c r="NWU39" s="450"/>
      <c r="NWV39" s="450"/>
      <c r="NWW39" s="450"/>
      <c r="NWX39" s="450"/>
      <c r="NWY39" s="450"/>
      <c r="NWZ39" s="450"/>
      <c r="NXA39" s="450"/>
      <c r="NXB39" s="450"/>
      <c r="NXC39" s="450"/>
      <c r="NXD39" s="450"/>
      <c r="NXE39" s="450"/>
      <c r="NXF39" s="450"/>
      <c r="NXG39" s="450"/>
      <c r="NXH39" s="450"/>
      <c r="NXI39" s="450"/>
      <c r="NXJ39" s="450"/>
      <c r="NXK39" s="450"/>
      <c r="NXL39" s="450"/>
      <c r="NXM39" s="450"/>
      <c r="NXN39" s="450"/>
      <c r="NXO39" s="450"/>
      <c r="NXP39" s="450"/>
      <c r="NXQ39" s="450"/>
      <c r="NXR39" s="450"/>
      <c r="NXS39" s="450"/>
      <c r="NXT39" s="450"/>
      <c r="NXU39" s="450"/>
      <c r="NXV39" s="450"/>
      <c r="NXW39" s="450"/>
      <c r="NXX39" s="450"/>
      <c r="NXY39" s="450"/>
      <c r="NXZ39" s="450"/>
      <c r="NYA39" s="450"/>
      <c r="NYB39" s="450"/>
      <c r="NYC39" s="450"/>
      <c r="NYD39" s="450"/>
      <c r="NYE39" s="450"/>
      <c r="NYF39" s="450"/>
      <c r="NYG39" s="450"/>
      <c r="NYH39" s="450"/>
      <c r="NYI39" s="450"/>
      <c r="NYJ39" s="450"/>
      <c r="NYK39" s="450"/>
      <c r="NYL39" s="450"/>
      <c r="NYM39" s="450"/>
      <c r="NYN39" s="450"/>
      <c r="NYO39" s="450"/>
      <c r="NYP39" s="450"/>
      <c r="NYQ39" s="450"/>
      <c r="NYR39" s="450"/>
      <c r="NYS39" s="450"/>
      <c r="NYT39" s="450"/>
      <c r="NYU39" s="450"/>
      <c r="NYV39" s="450"/>
      <c r="NYW39" s="450"/>
      <c r="NYX39" s="450"/>
      <c r="NYY39" s="450"/>
      <c r="NYZ39" s="450"/>
      <c r="NZA39" s="450"/>
      <c r="NZB39" s="450"/>
      <c r="NZC39" s="450"/>
      <c r="NZD39" s="450"/>
      <c r="NZE39" s="450"/>
      <c r="NZF39" s="450"/>
      <c r="NZG39" s="450"/>
      <c r="NZH39" s="450"/>
      <c r="NZI39" s="450"/>
      <c r="NZJ39" s="450"/>
      <c r="NZK39" s="450"/>
      <c r="NZL39" s="450"/>
      <c r="NZM39" s="450"/>
      <c r="NZN39" s="450"/>
      <c r="NZO39" s="450"/>
      <c r="NZP39" s="450"/>
      <c r="NZQ39" s="450"/>
      <c r="NZR39" s="450"/>
      <c r="NZS39" s="450"/>
      <c r="NZT39" s="450"/>
      <c r="NZU39" s="450"/>
      <c r="NZV39" s="450"/>
      <c r="NZW39" s="450"/>
      <c r="NZX39" s="450"/>
      <c r="NZY39" s="450"/>
      <c r="NZZ39" s="450"/>
      <c r="OAA39" s="450"/>
      <c r="OAB39" s="450"/>
      <c r="OAC39" s="450"/>
      <c r="OAD39" s="450"/>
      <c r="OAE39" s="450"/>
      <c r="OAF39" s="450"/>
      <c r="OAG39" s="450"/>
      <c r="OAH39" s="450"/>
      <c r="OAI39" s="450"/>
      <c r="OAJ39" s="450"/>
      <c r="OAK39" s="450"/>
      <c r="OAL39" s="450"/>
      <c r="OAM39" s="450"/>
      <c r="OAN39" s="450"/>
      <c r="OAO39" s="450"/>
      <c r="OAP39" s="450"/>
      <c r="OAQ39" s="450"/>
      <c r="OAR39" s="450"/>
      <c r="OAS39" s="450"/>
      <c r="OAT39" s="450"/>
      <c r="OAU39" s="450"/>
      <c r="OAV39" s="450"/>
      <c r="OAW39" s="450"/>
      <c r="OAX39" s="450"/>
      <c r="OAY39" s="450"/>
      <c r="OAZ39" s="450"/>
      <c r="OBA39" s="450"/>
      <c r="OBB39" s="450"/>
      <c r="OBC39" s="450"/>
      <c r="OBD39" s="450"/>
      <c r="OBE39" s="450"/>
      <c r="OBF39" s="450"/>
      <c r="OBG39" s="450"/>
      <c r="OBH39" s="450"/>
      <c r="OBI39" s="450"/>
      <c r="OBJ39" s="450"/>
      <c r="OBK39" s="450"/>
      <c r="OBL39" s="450"/>
      <c r="OBM39" s="450"/>
      <c r="OBN39" s="450"/>
      <c r="OBO39" s="450"/>
      <c r="OBP39" s="450"/>
      <c r="OBQ39" s="450"/>
      <c r="OBR39" s="450"/>
      <c r="OBS39" s="450"/>
      <c r="OBT39" s="450"/>
      <c r="OBU39" s="450"/>
      <c r="OBV39" s="450"/>
      <c r="OBW39" s="450"/>
      <c r="OBX39" s="450"/>
      <c r="OBY39" s="450"/>
      <c r="OBZ39" s="450"/>
      <c r="OCA39" s="450"/>
      <c r="OCB39" s="450"/>
      <c r="OCC39" s="450"/>
      <c r="OCD39" s="450"/>
      <c r="OCE39" s="450"/>
      <c r="OCF39" s="450"/>
      <c r="OCG39" s="450"/>
      <c r="OCH39" s="450"/>
      <c r="OCI39" s="450"/>
      <c r="OCJ39" s="450"/>
      <c r="OCK39" s="450"/>
      <c r="OCL39" s="450"/>
      <c r="OCM39" s="450"/>
      <c r="OCN39" s="450"/>
      <c r="OCO39" s="450"/>
      <c r="OCP39" s="450"/>
      <c r="OCQ39" s="450"/>
      <c r="OCR39" s="450"/>
      <c r="OCS39" s="450"/>
      <c r="OCT39" s="450"/>
      <c r="OCU39" s="450"/>
      <c r="OCV39" s="450"/>
      <c r="OCW39" s="450"/>
      <c r="OCX39" s="450"/>
      <c r="OCY39" s="450"/>
      <c r="OCZ39" s="450"/>
      <c r="ODA39" s="450"/>
      <c r="ODB39" s="450"/>
      <c r="ODC39" s="450"/>
      <c r="ODD39" s="450"/>
      <c r="ODE39" s="450"/>
      <c r="ODF39" s="450"/>
      <c r="ODG39" s="450"/>
      <c r="ODH39" s="450"/>
      <c r="ODI39" s="450"/>
      <c r="ODJ39" s="450"/>
      <c r="ODK39" s="450"/>
      <c r="ODL39" s="450"/>
      <c r="ODM39" s="450"/>
      <c r="ODN39" s="450"/>
      <c r="ODO39" s="450"/>
      <c r="ODP39" s="450"/>
      <c r="ODQ39" s="450"/>
      <c r="ODR39" s="450"/>
      <c r="ODS39" s="450"/>
      <c r="ODT39" s="450"/>
      <c r="ODU39" s="450"/>
      <c r="ODV39" s="450"/>
      <c r="ODW39" s="450"/>
      <c r="ODX39" s="450"/>
      <c r="ODY39" s="450"/>
      <c r="ODZ39" s="450"/>
      <c r="OEA39" s="450"/>
      <c r="OEB39" s="450"/>
      <c r="OEC39" s="450"/>
      <c r="OED39" s="450"/>
      <c r="OEE39" s="450"/>
      <c r="OEF39" s="450"/>
      <c r="OEG39" s="450"/>
      <c r="OEH39" s="450"/>
      <c r="OEI39" s="450"/>
      <c r="OEJ39" s="450"/>
      <c r="OEK39" s="450"/>
      <c r="OEL39" s="450"/>
      <c r="OEM39" s="450"/>
      <c r="OEN39" s="450"/>
      <c r="OEO39" s="450"/>
      <c r="OEP39" s="450"/>
      <c r="OEQ39" s="450"/>
      <c r="OER39" s="450"/>
      <c r="OES39" s="450"/>
      <c r="OET39" s="450"/>
      <c r="OEU39" s="450"/>
      <c r="OEV39" s="450"/>
      <c r="OEW39" s="450"/>
      <c r="OEX39" s="450"/>
      <c r="OEY39" s="450"/>
      <c r="OEZ39" s="450"/>
      <c r="OFA39" s="450"/>
      <c r="OFB39" s="450"/>
      <c r="OFC39" s="450"/>
      <c r="OFD39" s="450"/>
      <c r="OFE39" s="450"/>
      <c r="OFF39" s="450"/>
      <c r="OFG39" s="450"/>
      <c r="OFH39" s="450"/>
      <c r="OFI39" s="450"/>
      <c r="OFJ39" s="450"/>
      <c r="OFK39" s="450"/>
      <c r="OFL39" s="450"/>
      <c r="OFM39" s="450"/>
      <c r="OFN39" s="450"/>
      <c r="OFO39" s="450"/>
      <c r="OFP39" s="450"/>
      <c r="OFQ39" s="450"/>
      <c r="OFR39" s="450"/>
      <c r="OFS39" s="450"/>
      <c r="OFT39" s="450"/>
      <c r="OFU39" s="450"/>
      <c r="OFV39" s="450"/>
      <c r="OFW39" s="450"/>
      <c r="OFX39" s="450"/>
      <c r="OFY39" s="450"/>
      <c r="OFZ39" s="450"/>
      <c r="OGA39" s="450"/>
      <c r="OGB39" s="450"/>
      <c r="OGC39" s="450"/>
      <c r="OGD39" s="450"/>
      <c r="OGE39" s="450"/>
      <c r="OGF39" s="450"/>
      <c r="OGG39" s="450"/>
      <c r="OGH39" s="450"/>
      <c r="OGI39" s="450"/>
      <c r="OGJ39" s="450"/>
      <c r="OGK39" s="450"/>
      <c r="OGL39" s="450"/>
      <c r="OGM39" s="450"/>
      <c r="OGN39" s="450"/>
      <c r="OGO39" s="450"/>
      <c r="OGP39" s="450"/>
      <c r="OGQ39" s="450"/>
      <c r="OGR39" s="450"/>
      <c r="OGS39" s="450"/>
      <c r="OGT39" s="450"/>
      <c r="OGU39" s="450"/>
      <c r="OGV39" s="450"/>
      <c r="OGW39" s="450"/>
      <c r="OGX39" s="450"/>
      <c r="OGY39" s="450"/>
      <c r="OGZ39" s="450"/>
      <c r="OHA39" s="450"/>
      <c r="OHB39" s="450"/>
      <c r="OHC39" s="450"/>
      <c r="OHD39" s="450"/>
      <c r="OHE39" s="450"/>
      <c r="OHF39" s="450"/>
      <c r="OHG39" s="450"/>
      <c r="OHH39" s="450"/>
      <c r="OHI39" s="450"/>
      <c r="OHJ39" s="450"/>
      <c r="OHK39" s="450"/>
      <c r="OHL39" s="450"/>
      <c r="OHM39" s="450"/>
      <c r="OHN39" s="450"/>
      <c r="OHO39" s="450"/>
      <c r="OHP39" s="450"/>
      <c r="OHQ39" s="450"/>
      <c r="OHR39" s="450"/>
      <c r="OHS39" s="450"/>
      <c r="OHT39" s="450"/>
      <c r="OHU39" s="450"/>
      <c r="OHV39" s="450"/>
      <c r="OHW39" s="450"/>
      <c r="OHX39" s="450"/>
      <c r="OHY39" s="450"/>
      <c r="OHZ39" s="450"/>
      <c r="OIA39" s="450"/>
      <c r="OIB39" s="450"/>
      <c r="OIC39" s="450"/>
      <c r="OID39" s="450"/>
      <c r="OIE39" s="450"/>
      <c r="OIF39" s="450"/>
      <c r="OIG39" s="450"/>
      <c r="OIH39" s="450"/>
      <c r="OII39" s="450"/>
      <c r="OIJ39" s="450"/>
      <c r="OIK39" s="450"/>
      <c r="OIL39" s="450"/>
      <c r="OIM39" s="450"/>
      <c r="OIN39" s="450"/>
      <c r="OIO39" s="450"/>
      <c r="OIP39" s="450"/>
      <c r="OIQ39" s="450"/>
      <c r="OIR39" s="450"/>
      <c r="OIS39" s="450"/>
      <c r="OIT39" s="450"/>
      <c r="OIU39" s="450"/>
      <c r="OIV39" s="450"/>
      <c r="OIW39" s="450"/>
      <c r="OIX39" s="450"/>
      <c r="OIY39" s="450"/>
      <c r="OIZ39" s="450"/>
      <c r="OJA39" s="450"/>
      <c r="OJB39" s="450"/>
      <c r="OJC39" s="450"/>
      <c r="OJD39" s="450"/>
      <c r="OJE39" s="450"/>
      <c r="OJF39" s="450"/>
      <c r="OJG39" s="450"/>
      <c r="OJH39" s="450"/>
      <c r="OJI39" s="450"/>
      <c r="OJJ39" s="450"/>
      <c r="OJK39" s="450"/>
      <c r="OJL39" s="450"/>
      <c r="OJM39" s="450"/>
      <c r="OJN39" s="450"/>
      <c r="OJO39" s="450"/>
      <c r="OJP39" s="450"/>
      <c r="OJQ39" s="450"/>
      <c r="OJR39" s="450"/>
      <c r="OJS39" s="450"/>
      <c r="OJT39" s="450"/>
      <c r="OJU39" s="450"/>
      <c r="OJV39" s="450"/>
      <c r="OJW39" s="450"/>
      <c r="OJX39" s="450"/>
      <c r="OJY39" s="450"/>
      <c r="OJZ39" s="450"/>
      <c r="OKA39" s="450"/>
      <c r="OKB39" s="450"/>
      <c r="OKC39" s="450"/>
      <c r="OKD39" s="450"/>
      <c r="OKE39" s="450"/>
      <c r="OKF39" s="450"/>
      <c r="OKG39" s="450"/>
      <c r="OKH39" s="450"/>
      <c r="OKI39" s="450"/>
      <c r="OKJ39" s="450"/>
      <c r="OKK39" s="450"/>
      <c r="OKL39" s="450"/>
      <c r="OKM39" s="450"/>
      <c r="OKN39" s="450"/>
      <c r="OKO39" s="450"/>
      <c r="OKP39" s="450"/>
      <c r="OKQ39" s="450"/>
      <c r="OKR39" s="450"/>
      <c r="OKS39" s="450"/>
      <c r="OKT39" s="450"/>
      <c r="OKU39" s="450"/>
      <c r="OKV39" s="450"/>
      <c r="OKW39" s="450"/>
      <c r="OKX39" s="450"/>
      <c r="OKY39" s="450"/>
      <c r="OKZ39" s="450"/>
      <c r="OLA39" s="450"/>
      <c r="OLB39" s="450"/>
      <c r="OLC39" s="450"/>
      <c r="OLD39" s="450"/>
      <c r="OLE39" s="450"/>
      <c r="OLF39" s="450"/>
      <c r="OLG39" s="450"/>
      <c r="OLH39" s="450"/>
      <c r="OLI39" s="450"/>
      <c r="OLJ39" s="450"/>
      <c r="OLK39" s="450"/>
      <c r="OLL39" s="450"/>
      <c r="OLM39" s="450"/>
      <c r="OLN39" s="450"/>
      <c r="OLO39" s="450"/>
      <c r="OLP39" s="450"/>
      <c r="OLQ39" s="450"/>
      <c r="OLR39" s="450"/>
      <c r="OLS39" s="450"/>
      <c r="OLT39" s="450"/>
      <c r="OLU39" s="450"/>
      <c r="OLV39" s="450"/>
      <c r="OLW39" s="450"/>
      <c r="OLX39" s="450"/>
      <c r="OLY39" s="450"/>
      <c r="OLZ39" s="450"/>
      <c r="OMA39" s="450"/>
      <c r="OMB39" s="450"/>
      <c r="OMC39" s="450"/>
      <c r="OMD39" s="450"/>
      <c r="OME39" s="450"/>
      <c r="OMF39" s="450"/>
      <c r="OMG39" s="450"/>
      <c r="OMH39" s="450"/>
      <c r="OMI39" s="450"/>
      <c r="OMJ39" s="450"/>
      <c r="OMK39" s="450"/>
      <c r="OML39" s="450"/>
      <c r="OMM39" s="450"/>
      <c r="OMN39" s="450"/>
      <c r="OMO39" s="450"/>
      <c r="OMP39" s="450"/>
      <c r="OMQ39" s="450"/>
      <c r="OMR39" s="450"/>
      <c r="OMS39" s="450"/>
      <c r="OMT39" s="450"/>
      <c r="OMU39" s="450"/>
      <c r="OMV39" s="450"/>
      <c r="OMW39" s="450"/>
      <c r="OMX39" s="450"/>
      <c r="OMY39" s="450"/>
      <c r="OMZ39" s="450"/>
      <c r="ONA39" s="450"/>
      <c r="ONB39" s="450"/>
      <c r="ONC39" s="450"/>
      <c r="OND39" s="450"/>
      <c r="ONE39" s="450"/>
      <c r="ONF39" s="450"/>
      <c r="ONG39" s="450"/>
      <c r="ONH39" s="450"/>
      <c r="ONI39" s="450"/>
      <c r="ONJ39" s="450"/>
      <c r="ONK39" s="450"/>
      <c r="ONL39" s="450"/>
      <c r="ONM39" s="450"/>
      <c r="ONN39" s="450"/>
      <c r="ONO39" s="450"/>
      <c r="ONP39" s="450"/>
      <c r="ONQ39" s="450"/>
      <c r="ONR39" s="450"/>
      <c r="ONS39" s="450"/>
      <c r="ONT39" s="450"/>
      <c r="ONU39" s="450"/>
      <c r="ONV39" s="450"/>
      <c r="ONW39" s="450"/>
      <c r="ONX39" s="450"/>
      <c r="ONY39" s="450"/>
      <c r="ONZ39" s="450"/>
      <c r="OOA39" s="450"/>
      <c r="OOB39" s="450"/>
      <c r="OOC39" s="450"/>
      <c r="OOD39" s="450"/>
      <c r="OOE39" s="450"/>
      <c r="OOF39" s="450"/>
      <c r="OOG39" s="450"/>
      <c r="OOH39" s="450"/>
      <c r="OOI39" s="450"/>
      <c r="OOJ39" s="450"/>
      <c r="OOK39" s="450"/>
      <c r="OOL39" s="450"/>
      <c r="OOM39" s="450"/>
      <c r="OON39" s="450"/>
      <c r="OOO39" s="450"/>
      <c r="OOP39" s="450"/>
      <c r="OOQ39" s="450"/>
      <c r="OOR39" s="450"/>
      <c r="OOS39" s="450"/>
      <c r="OOT39" s="450"/>
      <c r="OOU39" s="450"/>
      <c r="OOV39" s="450"/>
      <c r="OOW39" s="450"/>
      <c r="OOX39" s="450"/>
      <c r="OOY39" s="450"/>
      <c r="OOZ39" s="450"/>
      <c r="OPA39" s="450"/>
      <c r="OPB39" s="450"/>
      <c r="OPC39" s="450"/>
      <c r="OPD39" s="450"/>
      <c r="OPE39" s="450"/>
      <c r="OPF39" s="450"/>
      <c r="OPG39" s="450"/>
      <c r="OPH39" s="450"/>
      <c r="OPI39" s="450"/>
      <c r="OPJ39" s="450"/>
      <c r="OPK39" s="450"/>
      <c r="OPL39" s="450"/>
      <c r="OPM39" s="450"/>
      <c r="OPN39" s="450"/>
      <c r="OPO39" s="450"/>
      <c r="OPP39" s="450"/>
      <c r="OPQ39" s="450"/>
      <c r="OPR39" s="450"/>
      <c r="OPS39" s="450"/>
      <c r="OPT39" s="450"/>
      <c r="OPU39" s="450"/>
      <c r="OPV39" s="450"/>
      <c r="OPW39" s="450"/>
      <c r="OPX39" s="450"/>
      <c r="OPY39" s="450"/>
      <c r="OPZ39" s="450"/>
      <c r="OQA39" s="450"/>
      <c r="OQB39" s="450"/>
      <c r="OQC39" s="450"/>
      <c r="OQD39" s="450"/>
      <c r="OQE39" s="450"/>
      <c r="OQF39" s="450"/>
      <c r="OQG39" s="450"/>
      <c r="OQH39" s="450"/>
      <c r="OQI39" s="450"/>
      <c r="OQJ39" s="450"/>
      <c r="OQK39" s="450"/>
      <c r="OQL39" s="450"/>
      <c r="OQM39" s="450"/>
      <c r="OQN39" s="450"/>
      <c r="OQO39" s="450"/>
      <c r="OQP39" s="450"/>
      <c r="OQQ39" s="450"/>
      <c r="OQR39" s="450"/>
      <c r="OQS39" s="450"/>
      <c r="OQT39" s="450"/>
      <c r="OQU39" s="450"/>
      <c r="OQV39" s="450"/>
      <c r="OQW39" s="450"/>
      <c r="OQX39" s="450"/>
      <c r="OQY39" s="450"/>
      <c r="OQZ39" s="450"/>
      <c r="ORA39" s="450"/>
      <c r="ORB39" s="450"/>
      <c r="ORC39" s="450"/>
      <c r="ORD39" s="450"/>
      <c r="ORE39" s="450"/>
      <c r="ORF39" s="450"/>
      <c r="ORG39" s="450"/>
      <c r="ORH39" s="450"/>
      <c r="ORI39" s="450"/>
      <c r="ORJ39" s="450"/>
      <c r="ORK39" s="450"/>
      <c r="ORL39" s="450"/>
      <c r="ORM39" s="450"/>
      <c r="ORN39" s="450"/>
      <c r="ORO39" s="450"/>
      <c r="ORP39" s="450"/>
      <c r="ORQ39" s="450"/>
      <c r="ORR39" s="450"/>
      <c r="ORS39" s="450"/>
      <c r="ORT39" s="450"/>
      <c r="ORU39" s="450"/>
      <c r="ORV39" s="450"/>
      <c r="ORW39" s="450"/>
      <c r="ORX39" s="450"/>
      <c r="ORY39" s="450"/>
      <c r="ORZ39" s="450"/>
      <c r="OSA39" s="450"/>
      <c r="OSB39" s="450"/>
      <c r="OSC39" s="450"/>
      <c r="OSD39" s="450"/>
      <c r="OSE39" s="450"/>
      <c r="OSF39" s="450"/>
      <c r="OSG39" s="450"/>
      <c r="OSH39" s="450"/>
      <c r="OSI39" s="450"/>
      <c r="OSJ39" s="450"/>
      <c r="OSK39" s="450"/>
      <c r="OSL39" s="450"/>
      <c r="OSM39" s="450"/>
      <c r="OSN39" s="450"/>
      <c r="OSO39" s="450"/>
      <c r="OSP39" s="450"/>
      <c r="OSQ39" s="450"/>
      <c r="OSR39" s="450"/>
      <c r="OSS39" s="450"/>
      <c r="OST39" s="450"/>
      <c r="OSU39" s="450"/>
      <c r="OSV39" s="450"/>
      <c r="OSW39" s="450"/>
      <c r="OSX39" s="450"/>
      <c r="OSY39" s="450"/>
      <c r="OSZ39" s="450"/>
      <c r="OTA39" s="450"/>
      <c r="OTB39" s="450"/>
      <c r="OTC39" s="450"/>
      <c r="OTD39" s="450"/>
      <c r="OTE39" s="450"/>
      <c r="OTF39" s="450"/>
      <c r="OTG39" s="450"/>
      <c r="OTH39" s="450"/>
      <c r="OTI39" s="450"/>
      <c r="OTJ39" s="450"/>
      <c r="OTK39" s="450"/>
      <c r="OTL39" s="450"/>
      <c r="OTM39" s="450"/>
      <c r="OTN39" s="450"/>
      <c r="OTO39" s="450"/>
      <c r="OTP39" s="450"/>
      <c r="OTQ39" s="450"/>
      <c r="OTR39" s="450"/>
      <c r="OTS39" s="450"/>
      <c r="OTT39" s="450"/>
      <c r="OTU39" s="450"/>
      <c r="OTV39" s="450"/>
      <c r="OTW39" s="450"/>
      <c r="OTX39" s="450"/>
      <c r="OTY39" s="450"/>
      <c r="OTZ39" s="450"/>
      <c r="OUA39" s="450"/>
      <c r="OUB39" s="450"/>
      <c r="OUC39" s="450"/>
      <c r="OUD39" s="450"/>
      <c r="OUE39" s="450"/>
      <c r="OUF39" s="450"/>
      <c r="OUG39" s="450"/>
      <c r="OUH39" s="450"/>
      <c r="OUI39" s="450"/>
      <c r="OUJ39" s="450"/>
      <c r="OUK39" s="450"/>
      <c r="OUL39" s="450"/>
      <c r="OUM39" s="450"/>
      <c r="OUN39" s="450"/>
      <c r="OUO39" s="450"/>
      <c r="OUP39" s="450"/>
      <c r="OUQ39" s="450"/>
      <c r="OUR39" s="450"/>
      <c r="OUS39" s="450"/>
      <c r="OUT39" s="450"/>
      <c r="OUU39" s="450"/>
      <c r="OUV39" s="450"/>
      <c r="OUW39" s="450"/>
      <c r="OUX39" s="450"/>
      <c r="OUY39" s="450"/>
      <c r="OUZ39" s="450"/>
      <c r="OVA39" s="450"/>
      <c r="OVB39" s="450"/>
      <c r="OVC39" s="450"/>
      <c r="OVD39" s="450"/>
      <c r="OVE39" s="450"/>
      <c r="OVF39" s="450"/>
      <c r="OVG39" s="450"/>
      <c r="OVH39" s="450"/>
      <c r="OVI39" s="450"/>
      <c r="OVJ39" s="450"/>
      <c r="OVK39" s="450"/>
      <c r="OVL39" s="450"/>
      <c r="OVM39" s="450"/>
      <c r="OVN39" s="450"/>
      <c r="OVO39" s="450"/>
      <c r="OVP39" s="450"/>
      <c r="OVQ39" s="450"/>
      <c r="OVR39" s="450"/>
      <c r="OVS39" s="450"/>
      <c r="OVT39" s="450"/>
      <c r="OVU39" s="450"/>
      <c r="OVV39" s="450"/>
      <c r="OVW39" s="450"/>
      <c r="OVX39" s="450"/>
      <c r="OVY39" s="450"/>
      <c r="OVZ39" s="450"/>
      <c r="OWA39" s="450"/>
      <c r="OWB39" s="450"/>
      <c r="OWC39" s="450"/>
      <c r="OWD39" s="450"/>
      <c r="OWE39" s="450"/>
      <c r="OWF39" s="450"/>
      <c r="OWG39" s="450"/>
      <c r="OWH39" s="450"/>
      <c r="OWI39" s="450"/>
      <c r="OWJ39" s="450"/>
      <c r="OWK39" s="450"/>
      <c r="OWL39" s="450"/>
      <c r="OWM39" s="450"/>
      <c r="OWN39" s="450"/>
      <c r="OWO39" s="450"/>
      <c r="OWP39" s="450"/>
      <c r="OWQ39" s="450"/>
      <c r="OWR39" s="450"/>
      <c r="OWS39" s="450"/>
      <c r="OWT39" s="450"/>
      <c r="OWU39" s="450"/>
      <c r="OWV39" s="450"/>
      <c r="OWW39" s="450"/>
      <c r="OWX39" s="450"/>
      <c r="OWY39" s="450"/>
      <c r="OWZ39" s="450"/>
      <c r="OXA39" s="450"/>
      <c r="OXB39" s="450"/>
      <c r="OXC39" s="450"/>
      <c r="OXD39" s="450"/>
      <c r="OXE39" s="450"/>
      <c r="OXF39" s="450"/>
      <c r="OXG39" s="450"/>
      <c r="OXH39" s="450"/>
      <c r="OXI39" s="450"/>
      <c r="OXJ39" s="450"/>
      <c r="OXK39" s="450"/>
      <c r="OXL39" s="450"/>
      <c r="OXM39" s="450"/>
      <c r="OXN39" s="450"/>
      <c r="OXO39" s="450"/>
      <c r="OXP39" s="450"/>
      <c r="OXQ39" s="450"/>
      <c r="OXR39" s="450"/>
      <c r="OXS39" s="450"/>
      <c r="OXT39" s="450"/>
      <c r="OXU39" s="450"/>
      <c r="OXV39" s="450"/>
      <c r="OXW39" s="450"/>
      <c r="OXX39" s="450"/>
      <c r="OXY39" s="450"/>
      <c r="OXZ39" s="450"/>
      <c r="OYA39" s="450"/>
      <c r="OYB39" s="450"/>
      <c r="OYC39" s="450"/>
      <c r="OYD39" s="450"/>
      <c r="OYE39" s="450"/>
      <c r="OYF39" s="450"/>
      <c r="OYG39" s="450"/>
      <c r="OYH39" s="450"/>
      <c r="OYI39" s="450"/>
      <c r="OYJ39" s="450"/>
      <c r="OYK39" s="450"/>
      <c r="OYL39" s="450"/>
      <c r="OYM39" s="450"/>
      <c r="OYN39" s="450"/>
      <c r="OYO39" s="450"/>
      <c r="OYP39" s="450"/>
      <c r="OYQ39" s="450"/>
      <c r="OYR39" s="450"/>
      <c r="OYS39" s="450"/>
      <c r="OYT39" s="450"/>
      <c r="OYU39" s="450"/>
      <c r="OYV39" s="450"/>
      <c r="OYW39" s="450"/>
      <c r="OYX39" s="450"/>
      <c r="OYY39" s="450"/>
      <c r="OYZ39" s="450"/>
      <c r="OZA39" s="450"/>
      <c r="OZB39" s="450"/>
      <c r="OZC39" s="450"/>
      <c r="OZD39" s="450"/>
      <c r="OZE39" s="450"/>
      <c r="OZF39" s="450"/>
      <c r="OZG39" s="450"/>
      <c r="OZH39" s="450"/>
      <c r="OZI39" s="450"/>
      <c r="OZJ39" s="450"/>
      <c r="OZK39" s="450"/>
      <c r="OZL39" s="450"/>
      <c r="OZM39" s="450"/>
      <c r="OZN39" s="450"/>
      <c r="OZO39" s="450"/>
      <c r="OZP39" s="450"/>
      <c r="OZQ39" s="450"/>
      <c r="OZR39" s="450"/>
      <c r="OZS39" s="450"/>
      <c r="OZT39" s="450"/>
      <c r="OZU39" s="450"/>
      <c r="OZV39" s="450"/>
      <c r="OZW39" s="450"/>
      <c r="OZX39" s="450"/>
      <c r="OZY39" s="450"/>
      <c r="OZZ39" s="450"/>
      <c r="PAA39" s="450"/>
      <c r="PAB39" s="450"/>
      <c r="PAC39" s="450"/>
      <c r="PAD39" s="450"/>
      <c r="PAE39" s="450"/>
      <c r="PAF39" s="450"/>
      <c r="PAG39" s="450"/>
      <c r="PAH39" s="450"/>
      <c r="PAI39" s="450"/>
      <c r="PAJ39" s="450"/>
      <c r="PAK39" s="450"/>
      <c r="PAL39" s="450"/>
      <c r="PAM39" s="450"/>
      <c r="PAN39" s="450"/>
      <c r="PAO39" s="450"/>
      <c r="PAP39" s="450"/>
      <c r="PAQ39" s="450"/>
      <c r="PAR39" s="450"/>
      <c r="PAS39" s="450"/>
      <c r="PAT39" s="450"/>
      <c r="PAU39" s="450"/>
      <c r="PAV39" s="450"/>
      <c r="PAW39" s="450"/>
      <c r="PAX39" s="450"/>
      <c r="PAY39" s="450"/>
      <c r="PAZ39" s="450"/>
      <c r="PBA39" s="450"/>
      <c r="PBB39" s="450"/>
      <c r="PBC39" s="450"/>
      <c r="PBD39" s="450"/>
      <c r="PBE39" s="450"/>
      <c r="PBF39" s="450"/>
      <c r="PBG39" s="450"/>
      <c r="PBH39" s="450"/>
      <c r="PBI39" s="450"/>
      <c r="PBJ39" s="450"/>
      <c r="PBK39" s="450"/>
      <c r="PBL39" s="450"/>
      <c r="PBM39" s="450"/>
      <c r="PBN39" s="450"/>
      <c r="PBO39" s="450"/>
      <c r="PBP39" s="450"/>
      <c r="PBQ39" s="450"/>
      <c r="PBR39" s="450"/>
      <c r="PBS39" s="450"/>
      <c r="PBT39" s="450"/>
      <c r="PBU39" s="450"/>
      <c r="PBV39" s="450"/>
      <c r="PBW39" s="450"/>
      <c r="PBX39" s="450"/>
      <c r="PBY39" s="450"/>
      <c r="PBZ39" s="450"/>
      <c r="PCA39" s="450"/>
      <c r="PCB39" s="450"/>
      <c r="PCC39" s="450"/>
      <c r="PCD39" s="450"/>
      <c r="PCE39" s="450"/>
      <c r="PCF39" s="450"/>
      <c r="PCG39" s="450"/>
      <c r="PCH39" s="450"/>
      <c r="PCI39" s="450"/>
      <c r="PCJ39" s="450"/>
      <c r="PCK39" s="450"/>
      <c r="PCL39" s="450"/>
      <c r="PCM39" s="450"/>
      <c r="PCN39" s="450"/>
      <c r="PCO39" s="450"/>
      <c r="PCP39" s="450"/>
      <c r="PCQ39" s="450"/>
      <c r="PCR39" s="450"/>
      <c r="PCS39" s="450"/>
      <c r="PCT39" s="450"/>
      <c r="PCU39" s="450"/>
      <c r="PCV39" s="450"/>
      <c r="PCW39" s="450"/>
      <c r="PCX39" s="450"/>
      <c r="PCY39" s="450"/>
      <c r="PCZ39" s="450"/>
      <c r="PDA39" s="450"/>
      <c r="PDB39" s="450"/>
      <c r="PDC39" s="450"/>
      <c r="PDD39" s="450"/>
      <c r="PDE39" s="450"/>
      <c r="PDF39" s="450"/>
      <c r="PDG39" s="450"/>
      <c r="PDH39" s="450"/>
      <c r="PDI39" s="450"/>
      <c r="PDJ39" s="450"/>
      <c r="PDK39" s="450"/>
      <c r="PDL39" s="450"/>
      <c r="PDM39" s="450"/>
      <c r="PDN39" s="450"/>
      <c r="PDO39" s="450"/>
      <c r="PDP39" s="450"/>
      <c r="PDQ39" s="450"/>
      <c r="PDR39" s="450"/>
      <c r="PDS39" s="450"/>
      <c r="PDT39" s="450"/>
      <c r="PDU39" s="450"/>
      <c r="PDV39" s="450"/>
      <c r="PDW39" s="450"/>
      <c r="PDX39" s="450"/>
      <c r="PDY39" s="450"/>
      <c r="PDZ39" s="450"/>
      <c r="PEA39" s="450"/>
      <c r="PEB39" s="450"/>
      <c r="PEC39" s="450"/>
      <c r="PED39" s="450"/>
      <c r="PEE39" s="450"/>
      <c r="PEF39" s="450"/>
      <c r="PEG39" s="450"/>
      <c r="PEH39" s="450"/>
      <c r="PEI39" s="450"/>
      <c r="PEJ39" s="450"/>
      <c r="PEK39" s="450"/>
      <c r="PEL39" s="450"/>
      <c r="PEM39" s="450"/>
      <c r="PEN39" s="450"/>
      <c r="PEO39" s="450"/>
      <c r="PEP39" s="450"/>
      <c r="PEQ39" s="450"/>
      <c r="PER39" s="450"/>
      <c r="PES39" s="450"/>
      <c r="PET39" s="450"/>
      <c r="PEU39" s="450"/>
      <c r="PEV39" s="450"/>
      <c r="PEW39" s="450"/>
      <c r="PEX39" s="450"/>
      <c r="PEY39" s="450"/>
      <c r="PEZ39" s="450"/>
      <c r="PFA39" s="450"/>
      <c r="PFB39" s="450"/>
      <c r="PFC39" s="450"/>
      <c r="PFD39" s="450"/>
      <c r="PFE39" s="450"/>
      <c r="PFF39" s="450"/>
      <c r="PFG39" s="450"/>
      <c r="PFH39" s="450"/>
      <c r="PFI39" s="450"/>
      <c r="PFJ39" s="450"/>
      <c r="PFK39" s="450"/>
      <c r="PFL39" s="450"/>
      <c r="PFM39" s="450"/>
      <c r="PFN39" s="450"/>
      <c r="PFO39" s="450"/>
      <c r="PFP39" s="450"/>
      <c r="PFQ39" s="450"/>
      <c r="PFR39" s="450"/>
      <c r="PFS39" s="450"/>
      <c r="PFT39" s="450"/>
      <c r="PFU39" s="450"/>
      <c r="PFV39" s="450"/>
      <c r="PFW39" s="450"/>
      <c r="PFX39" s="450"/>
      <c r="PFY39" s="450"/>
      <c r="PFZ39" s="450"/>
      <c r="PGA39" s="450"/>
      <c r="PGB39" s="450"/>
      <c r="PGC39" s="450"/>
      <c r="PGD39" s="450"/>
      <c r="PGE39" s="450"/>
      <c r="PGF39" s="450"/>
      <c r="PGG39" s="450"/>
      <c r="PGH39" s="450"/>
      <c r="PGI39" s="450"/>
      <c r="PGJ39" s="450"/>
      <c r="PGK39" s="450"/>
      <c r="PGL39" s="450"/>
      <c r="PGM39" s="450"/>
      <c r="PGN39" s="450"/>
      <c r="PGO39" s="450"/>
      <c r="PGP39" s="450"/>
      <c r="PGQ39" s="450"/>
      <c r="PGR39" s="450"/>
      <c r="PGS39" s="450"/>
      <c r="PGT39" s="450"/>
      <c r="PGU39" s="450"/>
      <c r="PGV39" s="450"/>
      <c r="PGW39" s="450"/>
      <c r="PGX39" s="450"/>
      <c r="PGY39" s="450"/>
      <c r="PGZ39" s="450"/>
      <c r="PHA39" s="450"/>
      <c r="PHB39" s="450"/>
      <c r="PHC39" s="450"/>
      <c r="PHD39" s="450"/>
      <c r="PHE39" s="450"/>
      <c r="PHF39" s="450"/>
      <c r="PHG39" s="450"/>
      <c r="PHH39" s="450"/>
      <c r="PHI39" s="450"/>
      <c r="PHJ39" s="450"/>
      <c r="PHK39" s="450"/>
      <c r="PHL39" s="450"/>
      <c r="PHM39" s="450"/>
      <c r="PHN39" s="450"/>
      <c r="PHO39" s="450"/>
      <c r="PHP39" s="450"/>
      <c r="PHQ39" s="450"/>
      <c r="PHR39" s="450"/>
      <c r="PHS39" s="450"/>
      <c r="PHT39" s="450"/>
      <c r="PHU39" s="450"/>
      <c r="PHV39" s="450"/>
      <c r="PHW39" s="450"/>
      <c r="PHX39" s="450"/>
      <c r="PHY39" s="450"/>
      <c r="PHZ39" s="450"/>
      <c r="PIA39" s="450"/>
      <c r="PIB39" s="450"/>
      <c r="PIC39" s="450"/>
      <c r="PID39" s="450"/>
      <c r="PIE39" s="450"/>
      <c r="PIF39" s="450"/>
      <c r="PIG39" s="450"/>
      <c r="PIH39" s="450"/>
      <c r="PII39" s="450"/>
      <c r="PIJ39" s="450"/>
      <c r="PIK39" s="450"/>
      <c r="PIL39" s="450"/>
      <c r="PIM39" s="450"/>
      <c r="PIN39" s="450"/>
      <c r="PIO39" s="450"/>
      <c r="PIP39" s="450"/>
      <c r="PIQ39" s="450"/>
      <c r="PIR39" s="450"/>
      <c r="PIS39" s="450"/>
      <c r="PIT39" s="450"/>
      <c r="PIU39" s="450"/>
      <c r="PIV39" s="450"/>
      <c r="PIW39" s="450"/>
      <c r="PIX39" s="450"/>
      <c r="PIY39" s="450"/>
      <c r="PIZ39" s="450"/>
      <c r="PJA39" s="450"/>
      <c r="PJB39" s="450"/>
      <c r="PJC39" s="450"/>
      <c r="PJD39" s="450"/>
      <c r="PJE39" s="450"/>
      <c r="PJF39" s="450"/>
      <c r="PJG39" s="450"/>
      <c r="PJH39" s="450"/>
      <c r="PJI39" s="450"/>
      <c r="PJJ39" s="450"/>
      <c r="PJK39" s="450"/>
      <c r="PJL39" s="450"/>
      <c r="PJM39" s="450"/>
      <c r="PJN39" s="450"/>
      <c r="PJO39" s="450"/>
      <c r="PJP39" s="450"/>
      <c r="PJQ39" s="450"/>
      <c r="PJR39" s="450"/>
      <c r="PJS39" s="450"/>
      <c r="PJT39" s="450"/>
      <c r="PJU39" s="450"/>
      <c r="PJV39" s="450"/>
      <c r="PJW39" s="450"/>
      <c r="PJX39" s="450"/>
      <c r="PJY39" s="450"/>
      <c r="PJZ39" s="450"/>
      <c r="PKA39" s="450"/>
      <c r="PKB39" s="450"/>
      <c r="PKC39" s="450"/>
      <c r="PKD39" s="450"/>
      <c r="PKE39" s="450"/>
      <c r="PKF39" s="450"/>
      <c r="PKG39" s="450"/>
      <c r="PKH39" s="450"/>
      <c r="PKI39" s="450"/>
      <c r="PKJ39" s="450"/>
      <c r="PKK39" s="450"/>
      <c r="PKL39" s="450"/>
      <c r="PKM39" s="450"/>
      <c r="PKN39" s="450"/>
      <c r="PKO39" s="450"/>
      <c r="PKP39" s="450"/>
      <c r="PKQ39" s="450"/>
      <c r="PKR39" s="450"/>
      <c r="PKS39" s="450"/>
      <c r="PKT39" s="450"/>
      <c r="PKU39" s="450"/>
      <c r="PKV39" s="450"/>
      <c r="PKW39" s="450"/>
      <c r="PKX39" s="450"/>
      <c r="PKY39" s="450"/>
      <c r="PKZ39" s="450"/>
      <c r="PLA39" s="450"/>
      <c r="PLB39" s="450"/>
      <c r="PLC39" s="450"/>
      <c r="PLD39" s="450"/>
      <c r="PLE39" s="450"/>
      <c r="PLF39" s="450"/>
      <c r="PLG39" s="450"/>
      <c r="PLH39" s="450"/>
      <c r="PLI39" s="450"/>
      <c r="PLJ39" s="450"/>
      <c r="PLK39" s="450"/>
      <c r="PLL39" s="450"/>
      <c r="PLM39" s="450"/>
      <c r="PLN39" s="450"/>
      <c r="PLO39" s="450"/>
      <c r="PLP39" s="450"/>
      <c r="PLQ39" s="450"/>
      <c r="PLR39" s="450"/>
      <c r="PLS39" s="450"/>
      <c r="PLT39" s="450"/>
      <c r="PLU39" s="450"/>
      <c r="PLV39" s="450"/>
      <c r="PLW39" s="450"/>
      <c r="PLX39" s="450"/>
      <c r="PLY39" s="450"/>
      <c r="PLZ39" s="450"/>
      <c r="PMA39" s="450"/>
      <c r="PMB39" s="450"/>
      <c r="PMC39" s="450"/>
      <c r="PMD39" s="450"/>
      <c r="PME39" s="450"/>
      <c r="PMF39" s="450"/>
      <c r="PMG39" s="450"/>
      <c r="PMH39" s="450"/>
      <c r="PMI39" s="450"/>
      <c r="PMJ39" s="450"/>
      <c r="PMK39" s="450"/>
      <c r="PML39" s="450"/>
      <c r="PMM39" s="450"/>
      <c r="PMN39" s="450"/>
      <c r="PMO39" s="450"/>
      <c r="PMP39" s="450"/>
      <c r="PMQ39" s="450"/>
      <c r="PMR39" s="450"/>
      <c r="PMS39" s="450"/>
      <c r="PMT39" s="450"/>
      <c r="PMU39" s="450"/>
      <c r="PMV39" s="450"/>
      <c r="PMW39" s="450"/>
      <c r="PMX39" s="450"/>
      <c r="PMY39" s="450"/>
      <c r="PMZ39" s="450"/>
      <c r="PNA39" s="450"/>
      <c r="PNB39" s="450"/>
      <c r="PNC39" s="450"/>
      <c r="PND39" s="450"/>
      <c r="PNE39" s="450"/>
      <c r="PNF39" s="450"/>
      <c r="PNG39" s="450"/>
      <c r="PNH39" s="450"/>
      <c r="PNI39" s="450"/>
      <c r="PNJ39" s="450"/>
      <c r="PNK39" s="450"/>
      <c r="PNL39" s="450"/>
      <c r="PNM39" s="450"/>
      <c r="PNN39" s="450"/>
      <c r="PNO39" s="450"/>
      <c r="PNP39" s="450"/>
      <c r="PNQ39" s="450"/>
      <c r="PNR39" s="450"/>
      <c r="PNS39" s="450"/>
      <c r="PNT39" s="450"/>
      <c r="PNU39" s="450"/>
      <c r="PNV39" s="450"/>
      <c r="PNW39" s="450"/>
      <c r="PNX39" s="450"/>
      <c r="PNY39" s="450"/>
      <c r="PNZ39" s="450"/>
      <c r="POA39" s="450"/>
      <c r="POB39" s="450"/>
      <c r="POC39" s="450"/>
      <c r="POD39" s="450"/>
      <c r="POE39" s="450"/>
      <c r="POF39" s="450"/>
      <c r="POG39" s="450"/>
      <c r="POH39" s="450"/>
      <c r="POI39" s="450"/>
      <c r="POJ39" s="450"/>
      <c r="POK39" s="450"/>
      <c r="POL39" s="450"/>
      <c r="POM39" s="450"/>
      <c r="PON39" s="450"/>
      <c r="POO39" s="450"/>
      <c r="POP39" s="450"/>
      <c r="POQ39" s="450"/>
      <c r="POR39" s="450"/>
      <c r="POS39" s="450"/>
      <c r="POT39" s="450"/>
      <c r="POU39" s="450"/>
      <c r="POV39" s="450"/>
      <c r="POW39" s="450"/>
      <c r="POX39" s="450"/>
      <c r="POY39" s="450"/>
      <c r="POZ39" s="450"/>
      <c r="PPA39" s="450"/>
      <c r="PPB39" s="450"/>
      <c r="PPC39" s="450"/>
      <c r="PPD39" s="450"/>
      <c r="PPE39" s="450"/>
      <c r="PPF39" s="450"/>
      <c r="PPG39" s="450"/>
      <c r="PPH39" s="450"/>
      <c r="PPI39" s="450"/>
      <c r="PPJ39" s="450"/>
      <c r="PPK39" s="450"/>
      <c r="PPL39" s="450"/>
      <c r="PPM39" s="450"/>
      <c r="PPN39" s="450"/>
      <c r="PPO39" s="450"/>
      <c r="PPP39" s="450"/>
      <c r="PPQ39" s="450"/>
      <c r="PPR39" s="450"/>
      <c r="PPS39" s="450"/>
      <c r="PPT39" s="450"/>
      <c r="PPU39" s="450"/>
      <c r="PPV39" s="450"/>
      <c r="PPW39" s="450"/>
      <c r="PPX39" s="450"/>
      <c r="PPY39" s="450"/>
      <c r="PPZ39" s="450"/>
      <c r="PQA39" s="450"/>
      <c r="PQB39" s="450"/>
      <c r="PQC39" s="450"/>
      <c r="PQD39" s="450"/>
      <c r="PQE39" s="450"/>
      <c r="PQF39" s="450"/>
      <c r="PQG39" s="450"/>
      <c r="PQH39" s="450"/>
      <c r="PQI39" s="450"/>
      <c r="PQJ39" s="450"/>
      <c r="PQK39" s="450"/>
      <c r="PQL39" s="450"/>
      <c r="PQM39" s="450"/>
      <c r="PQN39" s="450"/>
      <c r="PQO39" s="450"/>
      <c r="PQP39" s="450"/>
      <c r="PQQ39" s="450"/>
      <c r="PQR39" s="450"/>
      <c r="PQS39" s="450"/>
      <c r="PQT39" s="450"/>
      <c r="PQU39" s="450"/>
      <c r="PQV39" s="450"/>
      <c r="PQW39" s="450"/>
      <c r="PQX39" s="450"/>
      <c r="PQY39" s="450"/>
      <c r="PQZ39" s="450"/>
      <c r="PRA39" s="450"/>
      <c r="PRB39" s="450"/>
      <c r="PRC39" s="450"/>
      <c r="PRD39" s="450"/>
      <c r="PRE39" s="450"/>
      <c r="PRF39" s="450"/>
      <c r="PRG39" s="450"/>
      <c r="PRH39" s="450"/>
      <c r="PRI39" s="450"/>
      <c r="PRJ39" s="450"/>
      <c r="PRK39" s="450"/>
      <c r="PRL39" s="450"/>
      <c r="PRM39" s="450"/>
      <c r="PRN39" s="450"/>
      <c r="PRO39" s="450"/>
      <c r="PRP39" s="450"/>
      <c r="PRQ39" s="450"/>
      <c r="PRR39" s="450"/>
      <c r="PRS39" s="450"/>
      <c r="PRT39" s="450"/>
      <c r="PRU39" s="450"/>
      <c r="PRV39" s="450"/>
      <c r="PRW39" s="450"/>
      <c r="PRX39" s="450"/>
      <c r="PRY39" s="450"/>
      <c r="PRZ39" s="450"/>
      <c r="PSA39" s="450"/>
      <c r="PSB39" s="450"/>
      <c r="PSC39" s="450"/>
      <c r="PSD39" s="450"/>
      <c r="PSE39" s="450"/>
      <c r="PSF39" s="450"/>
      <c r="PSG39" s="450"/>
      <c r="PSH39" s="450"/>
      <c r="PSI39" s="450"/>
      <c r="PSJ39" s="450"/>
      <c r="PSK39" s="450"/>
      <c r="PSL39" s="450"/>
      <c r="PSM39" s="450"/>
      <c r="PSN39" s="450"/>
      <c r="PSO39" s="450"/>
      <c r="PSP39" s="450"/>
      <c r="PSQ39" s="450"/>
      <c r="PSR39" s="450"/>
      <c r="PSS39" s="450"/>
      <c r="PST39" s="450"/>
      <c r="PSU39" s="450"/>
      <c r="PSV39" s="450"/>
      <c r="PSW39" s="450"/>
      <c r="PSX39" s="450"/>
      <c r="PSY39" s="450"/>
      <c r="PSZ39" s="450"/>
      <c r="PTA39" s="450"/>
      <c r="PTB39" s="450"/>
      <c r="PTC39" s="450"/>
      <c r="PTD39" s="450"/>
      <c r="PTE39" s="450"/>
      <c r="PTF39" s="450"/>
      <c r="PTG39" s="450"/>
      <c r="PTH39" s="450"/>
      <c r="PTI39" s="450"/>
      <c r="PTJ39" s="450"/>
      <c r="PTK39" s="450"/>
      <c r="PTL39" s="450"/>
      <c r="PTM39" s="450"/>
      <c r="PTN39" s="450"/>
      <c r="PTO39" s="450"/>
      <c r="PTP39" s="450"/>
      <c r="PTQ39" s="450"/>
      <c r="PTR39" s="450"/>
      <c r="PTS39" s="450"/>
      <c r="PTT39" s="450"/>
      <c r="PTU39" s="450"/>
      <c r="PTV39" s="450"/>
      <c r="PTW39" s="450"/>
      <c r="PTX39" s="450"/>
      <c r="PTY39" s="450"/>
      <c r="PTZ39" s="450"/>
      <c r="PUA39" s="450"/>
      <c r="PUB39" s="450"/>
      <c r="PUC39" s="450"/>
      <c r="PUD39" s="450"/>
      <c r="PUE39" s="450"/>
      <c r="PUF39" s="450"/>
      <c r="PUG39" s="450"/>
      <c r="PUH39" s="450"/>
      <c r="PUI39" s="450"/>
      <c r="PUJ39" s="450"/>
      <c r="PUK39" s="450"/>
      <c r="PUL39" s="450"/>
      <c r="PUM39" s="450"/>
      <c r="PUN39" s="450"/>
      <c r="PUO39" s="450"/>
      <c r="PUP39" s="450"/>
      <c r="PUQ39" s="450"/>
      <c r="PUR39" s="450"/>
      <c r="PUS39" s="450"/>
      <c r="PUT39" s="450"/>
      <c r="PUU39" s="450"/>
      <c r="PUV39" s="450"/>
      <c r="PUW39" s="450"/>
      <c r="PUX39" s="450"/>
      <c r="PUY39" s="450"/>
      <c r="PUZ39" s="450"/>
      <c r="PVA39" s="450"/>
      <c r="PVB39" s="450"/>
      <c r="PVC39" s="450"/>
      <c r="PVD39" s="450"/>
      <c r="PVE39" s="450"/>
      <c r="PVF39" s="450"/>
      <c r="PVG39" s="450"/>
      <c r="PVH39" s="450"/>
      <c r="PVI39" s="450"/>
      <c r="PVJ39" s="450"/>
      <c r="PVK39" s="450"/>
      <c r="PVL39" s="450"/>
      <c r="PVM39" s="450"/>
      <c r="PVN39" s="450"/>
      <c r="PVO39" s="450"/>
      <c r="PVP39" s="450"/>
      <c r="PVQ39" s="450"/>
      <c r="PVR39" s="450"/>
      <c r="PVS39" s="450"/>
      <c r="PVT39" s="450"/>
      <c r="PVU39" s="450"/>
      <c r="PVV39" s="450"/>
      <c r="PVW39" s="450"/>
      <c r="PVX39" s="450"/>
      <c r="PVY39" s="450"/>
      <c r="PVZ39" s="450"/>
      <c r="PWA39" s="450"/>
      <c r="PWB39" s="450"/>
      <c r="PWC39" s="450"/>
      <c r="PWD39" s="450"/>
      <c r="PWE39" s="450"/>
      <c r="PWF39" s="450"/>
      <c r="PWG39" s="450"/>
      <c r="PWH39" s="450"/>
      <c r="PWI39" s="450"/>
      <c r="PWJ39" s="450"/>
      <c r="PWK39" s="450"/>
      <c r="PWL39" s="450"/>
      <c r="PWM39" s="450"/>
      <c r="PWN39" s="450"/>
      <c r="PWO39" s="450"/>
      <c r="PWP39" s="450"/>
      <c r="PWQ39" s="450"/>
      <c r="PWR39" s="450"/>
      <c r="PWS39" s="450"/>
      <c r="PWT39" s="450"/>
      <c r="PWU39" s="450"/>
      <c r="PWV39" s="450"/>
      <c r="PWW39" s="450"/>
      <c r="PWX39" s="450"/>
      <c r="PWY39" s="450"/>
      <c r="PWZ39" s="450"/>
      <c r="PXA39" s="450"/>
      <c r="PXB39" s="450"/>
      <c r="PXC39" s="450"/>
      <c r="PXD39" s="450"/>
      <c r="PXE39" s="450"/>
      <c r="PXF39" s="450"/>
      <c r="PXG39" s="450"/>
      <c r="PXH39" s="450"/>
      <c r="PXI39" s="450"/>
      <c r="PXJ39" s="450"/>
      <c r="PXK39" s="450"/>
      <c r="PXL39" s="450"/>
      <c r="PXM39" s="450"/>
      <c r="PXN39" s="450"/>
      <c r="PXO39" s="450"/>
      <c r="PXP39" s="450"/>
      <c r="PXQ39" s="450"/>
      <c r="PXR39" s="450"/>
      <c r="PXS39" s="450"/>
      <c r="PXT39" s="450"/>
      <c r="PXU39" s="450"/>
      <c r="PXV39" s="450"/>
      <c r="PXW39" s="450"/>
      <c r="PXX39" s="450"/>
      <c r="PXY39" s="450"/>
      <c r="PXZ39" s="450"/>
      <c r="PYA39" s="450"/>
      <c r="PYB39" s="450"/>
      <c r="PYC39" s="450"/>
      <c r="PYD39" s="450"/>
      <c r="PYE39" s="450"/>
      <c r="PYF39" s="450"/>
      <c r="PYG39" s="450"/>
      <c r="PYH39" s="450"/>
      <c r="PYI39" s="450"/>
      <c r="PYJ39" s="450"/>
      <c r="PYK39" s="450"/>
      <c r="PYL39" s="450"/>
      <c r="PYM39" s="450"/>
      <c r="PYN39" s="450"/>
      <c r="PYO39" s="450"/>
      <c r="PYP39" s="450"/>
      <c r="PYQ39" s="450"/>
      <c r="PYR39" s="450"/>
      <c r="PYS39" s="450"/>
      <c r="PYT39" s="450"/>
      <c r="PYU39" s="450"/>
      <c r="PYV39" s="450"/>
      <c r="PYW39" s="450"/>
      <c r="PYX39" s="450"/>
      <c r="PYY39" s="450"/>
      <c r="PYZ39" s="450"/>
      <c r="PZA39" s="450"/>
      <c r="PZB39" s="450"/>
      <c r="PZC39" s="450"/>
      <c r="PZD39" s="450"/>
      <c r="PZE39" s="450"/>
      <c r="PZF39" s="450"/>
      <c r="PZG39" s="450"/>
      <c r="PZH39" s="450"/>
      <c r="PZI39" s="450"/>
      <c r="PZJ39" s="450"/>
      <c r="PZK39" s="450"/>
      <c r="PZL39" s="450"/>
      <c r="PZM39" s="450"/>
      <c r="PZN39" s="450"/>
      <c r="PZO39" s="450"/>
      <c r="PZP39" s="450"/>
      <c r="PZQ39" s="450"/>
      <c r="PZR39" s="450"/>
      <c r="PZS39" s="450"/>
      <c r="PZT39" s="450"/>
      <c r="PZU39" s="450"/>
      <c r="PZV39" s="450"/>
      <c r="PZW39" s="450"/>
      <c r="PZX39" s="450"/>
      <c r="PZY39" s="450"/>
      <c r="PZZ39" s="450"/>
      <c r="QAA39" s="450"/>
      <c r="QAB39" s="450"/>
      <c r="QAC39" s="450"/>
      <c r="QAD39" s="450"/>
      <c r="QAE39" s="450"/>
      <c r="QAF39" s="450"/>
      <c r="QAG39" s="450"/>
      <c r="QAH39" s="450"/>
      <c r="QAI39" s="450"/>
      <c r="QAJ39" s="450"/>
      <c r="QAK39" s="450"/>
      <c r="QAL39" s="450"/>
      <c r="QAM39" s="450"/>
      <c r="QAN39" s="450"/>
      <c r="QAO39" s="450"/>
      <c r="QAP39" s="450"/>
      <c r="QAQ39" s="450"/>
      <c r="QAR39" s="450"/>
      <c r="QAS39" s="450"/>
      <c r="QAT39" s="450"/>
      <c r="QAU39" s="450"/>
      <c r="QAV39" s="450"/>
      <c r="QAW39" s="450"/>
      <c r="QAX39" s="450"/>
      <c r="QAY39" s="450"/>
      <c r="QAZ39" s="450"/>
      <c r="QBA39" s="450"/>
      <c r="QBB39" s="450"/>
      <c r="QBC39" s="450"/>
      <c r="QBD39" s="450"/>
      <c r="QBE39" s="450"/>
      <c r="QBF39" s="450"/>
      <c r="QBG39" s="450"/>
      <c r="QBH39" s="450"/>
      <c r="QBI39" s="450"/>
      <c r="QBJ39" s="450"/>
      <c r="QBK39" s="450"/>
      <c r="QBL39" s="450"/>
      <c r="QBM39" s="450"/>
      <c r="QBN39" s="450"/>
      <c r="QBO39" s="450"/>
      <c r="QBP39" s="450"/>
      <c r="QBQ39" s="450"/>
      <c r="QBR39" s="450"/>
      <c r="QBS39" s="450"/>
      <c r="QBT39" s="450"/>
      <c r="QBU39" s="450"/>
      <c r="QBV39" s="450"/>
      <c r="QBW39" s="450"/>
      <c r="QBX39" s="450"/>
      <c r="QBY39" s="450"/>
      <c r="QBZ39" s="450"/>
      <c r="QCA39" s="450"/>
      <c r="QCB39" s="450"/>
      <c r="QCC39" s="450"/>
      <c r="QCD39" s="450"/>
      <c r="QCE39" s="450"/>
      <c r="QCF39" s="450"/>
      <c r="QCG39" s="450"/>
      <c r="QCH39" s="450"/>
      <c r="QCI39" s="450"/>
      <c r="QCJ39" s="450"/>
      <c r="QCK39" s="450"/>
      <c r="QCL39" s="450"/>
      <c r="QCM39" s="450"/>
      <c r="QCN39" s="450"/>
      <c r="QCO39" s="450"/>
      <c r="QCP39" s="450"/>
      <c r="QCQ39" s="450"/>
      <c r="QCR39" s="450"/>
      <c r="QCS39" s="450"/>
      <c r="QCT39" s="450"/>
      <c r="QCU39" s="450"/>
      <c r="QCV39" s="450"/>
      <c r="QCW39" s="450"/>
      <c r="QCX39" s="450"/>
      <c r="QCY39" s="450"/>
      <c r="QCZ39" s="450"/>
      <c r="QDA39" s="450"/>
      <c r="QDB39" s="450"/>
      <c r="QDC39" s="450"/>
      <c r="QDD39" s="450"/>
      <c r="QDE39" s="450"/>
      <c r="QDF39" s="450"/>
      <c r="QDG39" s="450"/>
      <c r="QDH39" s="450"/>
      <c r="QDI39" s="450"/>
      <c r="QDJ39" s="450"/>
      <c r="QDK39" s="450"/>
      <c r="QDL39" s="450"/>
      <c r="QDM39" s="450"/>
      <c r="QDN39" s="450"/>
      <c r="QDO39" s="450"/>
      <c r="QDP39" s="450"/>
      <c r="QDQ39" s="450"/>
      <c r="QDR39" s="450"/>
      <c r="QDS39" s="450"/>
      <c r="QDT39" s="450"/>
      <c r="QDU39" s="450"/>
      <c r="QDV39" s="450"/>
      <c r="QDW39" s="450"/>
      <c r="QDX39" s="450"/>
      <c r="QDY39" s="450"/>
      <c r="QDZ39" s="450"/>
      <c r="QEA39" s="450"/>
      <c r="QEB39" s="450"/>
      <c r="QEC39" s="450"/>
      <c r="QED39" s="450"/>
      <c r="QEE39" s="450"/>
      <c r="QEF39" s="450"/>
      <c r="QEG39" s="450"/>
      <c r="QEH39" s="450"/>
      <c r="QEI39" s="450"/>
      <c r="QEJ39" s="450"/>
      <c r="QEK39" s="450"/>
      <c r="QEL39" s="450"/>
      <c r="QEM39" s="450"/>
      <c r="QEN39" s="450"/>
      <c r="QEO39" s="450"/>
      <c r="QEP39" s="450"/>
      <c r="QEQ39" s="450"/>
      <c r="QER39" s="450"/>
      <c r="QES39" s="450"/>
      <c r="QET39" s="450"/>
      <c r="QEU39" s="450"/>
      <c r="QEV39" s="450"/>
      <c r="QEW39" s="450"/>
      <c r="QEX39" s="450"/>
      <c r="QEY39" s="450"/>
      <c r="QEZ39" s="450"/>
      <c r="QFA39" s="450"/>
      <c r="QFB39" s="450"/>
      <c r="QFC39" s="450"/>
      <c r="QFD39" s="450"/>
      <c r="QFE39" s="450"/>
      <c r="QFF39" s="450"/>
      <c r="QFG39" s="450"/>
      <c r="QFH39" s="450"/>
      <c r="QFI39" s="450"/>
      <c r="QFJ39" s="450"/>
      <c r="QFK39" s="450"/>
      <c r="QFL39" s="450"/>
      <c r="QFM39" s="450"/>
      <c r="QFN39" s="450"/>
      <c r="QFO39" s="450"/>
      <c r="QFP39" s="450"/>
      <c r="QFQ39" s="450"/>
      <c r="QFR39" s="450"/>
      <c r="QFS39" s="450"/>
      <c r="QFT39" s="450"/>
      <c r="QFU39" s="450"/>
      <c r="QFV39" s="450"/>
      <c r="QFW39" s="450"/>
      <c r="QFX39" s="450"/>
      <c r="QFY39" s="450"/>
      <c r="QFZ39" s="450"/>
      <c r="QGA39" s="450"/>
      <c r="QGB39" s="450"/>
      <c r="QGC39" s="450"/>
      <c r="QGD39" s="450"/>
      <c r="QGE39" s="450"/>
      <c r="QGF39" s="450"/>
      <c r="QGG39" s="450"/>
      <c r="QGH39" s="450"/>
      <c r="QGI39" s="450"/>
      <c r="QGJ39" s="450"/>
      <c r="QGK39" s="450"/>
      <c r="QGL39" s="450"/>
      <c r="QGM39" s="450"/>
      <c r="QGN39" s="450"/>
      <c r="QGO39" s="450"/>
      <c r="QGP39" s="450"/>
      <c r="QGQ39" s="450"/>
      <c r="QGR39" s="450"/>
      <c r="QGS39" s="450"/>
      <c r="QGT39" s="450"/>
      <c r="QGU39" s="450"/>
      <c r="QGV39" s="450"/>
      <c r="QGW39" s="450"/>
      <c r="QGX39" s="450"/>
      <c r="QGY39" s="450"/>
      <c r="QGZ39" s="450"/>
      <c r="QHA39" s="450"/>
      <c r="QHB39" s="450"/>
      <c r="QHC39" s="450"/>
      <c r="QHD39" s="450"/>
      <c r="QHE39" s="450"/>
      <c r="QHF39" s="450"/>
      <c r="QHG39" s="450"/>
      <c r="QHH39" s="450"/>
      <c r="QHI39" s="450"/>
      <c r="QHJ39" s="450"/>
      <c r="QHK39" s="450"/>
      <c r="QHL39" s="450"/>
      <c r="QHM39" s="450"/>
      <c r="QHN39" s="450"/>
      <c r="QHO39" s="450"/>
      <c r="QHP39" s="450"/>
      <c r="QHQ39" s="450"/>
      <c r="QHR39" s="450"/>
      <c r="QHS39" s="450"/>
      <c r="QHT39" s="450"/>
      <c r="QHU39" s="450"/>
      <c r="QHV39" s="450"/>
      <c r="QHW39" s="450"/>
      <c r="QHX39" s="450"/>
      <c r="QHY39" s="450"/>
      <c r="QHZ39" s="450"/>
      <c r="QIA39" s="450"/>
      <c r="QIB39" s="450"/>
      <c r="QIC39" s="450"/>
      <c r="QID39" s="450"/>
      <c r="QIE39" s="450"/>
      <c r="QIF39" s="450"/>
      <c r="QIG39" s="450"/>
      <c r="QIH39" s="450"/>
      <c r="QII39" s="450"/>
      <c r="QIJ39" s="450"/>
      <c r="QIK39" s="450"/>
      <c r="QIL39" s="450"/>
      <c r="QIM39" s="450"/>
      <c r="QIN39" s="450"/>
      <c r="QIO39" s="450"/>
      <c r="QIP39" s="450"/>
      <c r="QIQ39" s="450"/>
      <c r="QIR39" s="450"/>
      <c r="QIS39" s="450"/>
      <c r="QIT39" s="450"/>
      <c r="QIU39" s="450"/>
      <c r="QIV39" s="450"/>
      <c r="QIW39" s="450"/>
      <c r="QIX39" s="450"/>
      <c r="QIY39" s="450"/>
      <c r="QIZ39" s="450"/>
      <c r="QJA39" s="450"/>
      <c r="QJB39" s="450"/>
      <c r="QJC39" s="450"/>
      <c r="QJD39" s="450"/>
      <c r="QJE39" s="450"/>
      <c r="QJF39" s="450"/>
      <c r="QJG39" s="450"/>
      <c r="QJH39" s="450"/>
      <c r="QJI39" s="450"/>
      <c r="QJJ39" s="450"/>
      <c r="QJK39" s="450"/>
      <c r="QJL39" s="450"/>
      <c r="QJM39" s="450"/>
      <c r="QJN39" s="450"/>
      <c r="QJO39" s="450"/>
      <c r="QJP39" s="450"/>
      <c r="QJQ39" s="450"/>
      <c r="QJR39" s="450"/>
      <c r="QJS39" s="450"/>
      <c r="QJT39" s="450"/>
      <c r="QJU39" s="450"/>
      <c r="QJV39" s="450"/>
      <c r="QJW39" s="450"/>
      <c r="QJX39" s="450"/>
      <c r="QJY39" s="450"/>
      <c r="QJZ39" s="450"/>
      <c r="QKA39" s="450"/>
      <c r="QKB39" s="450"/>
      <c r="QKC39" s="450"/>
      <c r="QKD39" s="450"/>
      <c r="QKE39" s="450"/>
      <c r="QKF39" s="450"/>
      <c r="QKG39" s="450"/>
      <c r="QKH39" s="450"/>
      <c r="QKI39" s="450"/>
      <c r="QKJ39" s="450"/>
      <c r="QKK39" s="450"/>
      <c r="QKL39" s="450"/>
      <c r="QKM39" s="450"/>
      <c r="QKN39" s="450"/>
      <c r="QKO39" s="450"/>
      <c r="QKP39" s="450"/>
      <c r="QKQ39" s="450"/>
      <c r="QKR39" s="450"/>
      <c r="QKS39" s="450"/>
      <c r="QKT39" s="450"/>
      <c r="QKU39" s="450"/>
      <c r="QKV39" s="450"/>
      <c r="QKW39" s="450"/>
      <c r="QKX39" s="450"/>
      <c r="QKY39" s="450"/>
      <c r="QKZ39" s="450"/>
      <c r="QLA39" s="450"/>
      <c r="QLB39" s="450"/>
      <c r="QLC39" s="450"/>
      <c r="QLD39" s="450"/>
      <c r="QLE39" s="450"/>
      <c r="QLF39" s="450"/>
      <c r="QLG39" s="450"/>
      <c r="QLH39" s="450"/>
      <c r="QLI39" s="450"/>
      <c r="QLJ39" s="450"/>
      <c r="QLK39" s="450"/>
      <c r="QLL39" s="450"/>
      <c r="QLM39" s="450"/>
      <c r="QLN39" s="450"/>
      <c r="QLO39" s="450"/>
      <c r="QLP39" s="450"/>
      <c r="QLQ39" s="450"/>
      <c r="QLR39" s="450"/>
      <c r="QLS39" s="450"/>
      <c r="QLT39" s="450"/>
      <c r="QLU39" s="450"/>
      <c r="QLV39" s="450"/>
      <c r="QLW39" s="450"/>
      <c r="QLX39" s="450"/>
      <c r="QLY39" s="450"/>
      <c r="QLZ39" s="450"/>
      <c r="QMA39" s="450"/>
      <c r="QMB39" s="450"/>
      <c r="QMC39" s="450"/>
      <c r="QMD39" s="450"/>
      <c r="QME39" s="450"/>
      <c r="QMF39" s="450"/>
      <c r="QMG39" s="450"/>
      <c r="QMH39" s="450"/>
      <c r="QMI39" s="450"/>
      <c r="QMJ39" s="450"/>
      <c r="QMK39" s="450"/>
      <c r="QML39" s="450"/>
      <c r="QMM39" s="450"/>
      <c r="QMN39" s="450"/>
      <c r="QMO39" s="450"/>
      <c r="QMP39" s="450"/>
      <c r="QMQ39" s="450"/>
      <c r="QMR39" s="450"/>
      <c r="QMS39" s="450"/>
      <c r="QMT39" s="450"/>
      <c r="QMU39" s="450"/>
      <c r="QMV39" s="450"/>
      <c r="QMW39" s="450"/>
      <c r="QMX39" s="450"/>
      <c r="QMY39" s="450"/>
      <c r="QMZ39" s="450"/>
      <c r="QNA39" s="450"/>
      <c r="QNB39" s="450"/>
      <c r="QNC39" s="450"/>
      <c r="QND39" s="450"/>
      <c r="QNE39" s="450"/>
      <c r="QNF39" s="450"/>
      <c r="QNG39" s="450"/>
      <c r="QNH39" s="450"/>
      <c r="QNI39" s="450"/>
      <c r="QNJ39" s="450"/>
      <c r="QNK39" s="450"/>
      <c r="QNL39" s="450"/>
      <c r="QNM39" s="450"/>
      <c r="QNN39" s="450"/>
      <c r="QNO39" s="450"/>
      <c r="QNP39" s="450"/>
      <c r="QNQ39" s="450"/>
      <c r="QNR39" s="450"/>
      <c r="QNS39" s="450"/>
      <c r="QNT39" s="450"/>
      <c r="QNU39" s="450"/>
      <c r="QNV39" s="450"/>
      <c r="QNW39" s="450"/>
      <c r="QNX39" s="450"/>
      <c r="QNY39" s="450"/>
      <c r="QNZ39" s="450"/>
      <c r="QOA39" s="450"/>
      <c r="QOB39" s="450"/>
      <c r="QOC39" s="450"/>
      <c r="QOD39" s="450"/>
      <c r="QOE39" s="450"/>
      <c r="QOF39" s="450"/>
      <c r="QOG39" s="450"/>
      <c r="QOH39" s="450"/>
      <c r="QOI39" s="450"/>
      <c r="QOJ39" s="450"/>
      <c r="QOK39" s="450"/>
      <c r="QOL39" s="450"/>
      <c r="QOM39" s="450"/>
      <c r="QON39" s="450"/>
      <c r="QOO39" s="450"/>
      <c r="QOP39" s="450"/>
      <c r="QOQ39" s="450"/>
      <c r="QOR39" s="450"/>
      <c r="QOS39" s="450"/>
      <c r="QOT39" s="450"/>
      <c r="QOU39" s="450"/>
      <c r="QOV39" s="450"/>
      <c r="QOW39" s="450"/>
      <c r="QOX39" s="450"/>
      <c r="QOY39" s="450"/>
      <c r="QOZ39" s="450"/>
      <c r="QPA39" s="450"/>
      <c r="QPB39" s="450"/>
      <c r="QPC39" s="450"/>
      <c r="QPD39" s="450"/>
      <c r="QPE39" s="450"/>
      <c r="QPF39" s="450"/>
      <c r="QPG39" s="450"/>
      <c r="QPH39" s="450"/>
      <c r="QPI39" s="450"/>
      <c r="QPJ39" s="450"/>
      <c r="QPK39" s="450"/>
      <c r="QPL39" s="450"/>
      <c r="QPM39" s="450"/>
      <c r="QPN39" s="450"/>
      <c r="QPO39" s="450"/>
      <c r="QPP39" s="450"/>
      <c r="QPQ39" s="450"/>
      <c r="QPR39" s="450"/>
      <c r="QPS39" s="450"/>
      <c r="QPT39" s="450"/>
      <c r="QPU39" s="450"/>
      <c r="QPV39" s="450"/>
      <c r="QPW39" s="450"/>
      <c r="QPX39" s="450"/>
      <c r="QPY39" s="450"/>
      <c r="QPZ39" s="450"/>
      <c r="QQA39" s="450"/>
      <c r="QQB39" s="450"/>
      <c r="QQC39" s="450"/>
      <c r="QQD39" s="450"/>
      <c r="QQE39" s="450"/>
      <c r="QQF39" s="450"/>
      <c r="QQG39" s="450"/>
      <c r="QQH39" s="450"/>
      <c r="QQI39" s="450"/>
      <c r="QQJ39" s="450"/>
      <c r="QQK39" s="450"/>
      <c r="QQL39" s="450"/>
      <c r="QQM39" s="450"/>
      <c r="QQN39" s="450"/>
      <c r="QQO39" s="450"/>
      <c r="QQP39" s="450"/>
      <c r="QQQ39" s="450"/>
      <c r="QQR39" s="450"/>
      <c r="QQS39" s="450"/>
      <c r="QQT39" s="450"/>
      <c r="QQU39" s="450"/>
      <c r="QQV39" s="450"/>
      <c r="QQW39" s="450"/>
      <c r="QQX39" s="450"/>
      <c r="QQY39" s="450"/>
      <c r="QQZ39" s="450"/>
      <c r="QRA39" s="450"/>
      <c r="QRB39" s="450"/>
      <c r="QRC39" s="450"/>
      <c r="QRD39" s="450"/>
      <c r="QRE39" s="450"/>
      <c r="QRF39" s="450"/>
      <c r="QRG39" s="450"/>
      <c r="QRH39" s="450"/>
      <c r="QRI39" s="450"/>
      <c r="QRJ39" s="450"/>
      <c r="QRK39" s="450"/>
      <c r="QRL39" s="450"/>
      <c r="QRM39" s="450"/>
      <c r="QRN39" s="450"/>
      <c r="QRO39" s="450"/>
      <c r="QRP39" s="450"/>
      <c r="QRQ39" s="450"/>
      <c r="QRR39" s="450"/>
      <c r="QRS39" s="450"/>
      <c r="QRT39" s="450"/>
      <c r="QRU39" s="450"/>
      <c r="QRV39" s="450"/>
      <c r="QRW39" s="450"/>
      <c r="QRX39" s="450"/>
      <c r="QRY39" s="450"/>
      <c r="QRZ39" s="450"/>
      <c r="QSA39" s="450"/>
      <c r="QSB39" s="450"/>
      <c r="QSC39" s="450"/>
      <c r="QSD39" s="450"/>
      <c r="QSE39" s="450"/>
      <c r="QSF39" s="450"/>
      <c r="QSG39" s="450"/>
      <c r="QSH39" s="450"/>
      <c r="QSI39" s="450"/>
      <c r="QSJ39" s="450"/>
      <c r="QSK39" s="450"/>
      <c r="QSL39" s="450"/>
      <c r="QSM39" s="450"/>
      <c r="QSN39" s="450"/>
      <c r="QSO39" s="450"/>
      <c r="QSP39" s="450"/>
      <c r="QSQ39" s="450"/>
      <c r="QSR39" s="450"/>
      <c r="QSS39" s="450"/>
      <c r="QST39" s="450"/>
      <c r="QSU39" s="450"/>
      <c r="QSV39" s="450"/>
      <c r="QSW39" s="450"/>
      <c r="QSX39" s="450"/>
      <c r="QSY39" s="450"/>
      <c r="QSZ39" s="450"/>
      <c r="QTA39" s="450"/>
      <c r="QTB39" s="450"/>
      <c r="QTC39" s="450"/>
      <c r="QTD39" s="450"/>
      <c r="QTE39" s="450"/>
      <c r="QTF39" s="450"/>
      <c r="QTG39" s="450"/>
      <c r="QTH39" s="450"/>
      <c r="QTI39" s="450"/>
      <c r="QTJ39" s="450"/>
      <c r="QTK39" s="450"/>
      <c r="QTL39" s="450"/>
      <c r="QTM39" s="450"/>
      <c r="QTN39" s="450"/>
      <c r="QTO39" s="450"/>
      <c r="QTP39" s="450"/>
      <c r="QTQ39" s="450"/>
      <c r="QTR39" s="450"/>
      <c r="QTS39" s="450"/>
      <c r="QTT39" s="450"/>
      <c r="QTU39" s="450"/>
      <c r="QTV39" s="450"/>
      <c r="QTW39" s="450"/>
      <c r="QTX39" s="450"/>
      <c r="QTY39" s="450"/>
      <c r="QTZ39" s="450"/>
      <c r="QUA39" s="450"/>
      <c r="QUB39" s="450"/>
      <c r="QUC39" s="450"/>
      <c r="QUD39" s="450"/>
      <c r="QUE39" s="450"/>
      <c r="QUF39" s="450"/>
      <c r="QUG39" s="450"/>
      <c r="QUH39" s="450"/>
      <c r="QUI39" s="450"/>
      <c r="QUJ39" s="450"/>
      <c r="QUK39" s="450"/>
      <c r="QUL39" s="450"/>
      <c r="QUM39" s="450"/>
      <c r="QUN39" s="450"/>
      <c r="QUO39" s="450"/>
      <c r="QUP39" s="450"/>
      <c r="QUQ39" s="450"/>
      <c r="QUR39" s="450"/>
      <c r="QUS39" s="450"/>
      <c r="QUT39" s="450"/>
      <c r="QUU39" s="450"/>
      <c r="QUV39" s="450"/>
      <c r="QUW39" s="450"/>
      <c r="QUX39" s="450"/>
      <c r="QUY39" s="450"/>
      <c r="QUZ39" s="450"/>
      <c r="QVA39" s="450"/>
      <c r="QVB39" s="450"/>
      <c r="QVC39" s="450"/>
      <c r="QVD39" s="450"/>
      <c r="QVE39" s="450"/>
      <c r="QVF39" s="450"/>
      <c r="QVG39" s="450"/>
      <c r="QVH39" s="450"/>
      <c r="QVI39" s="450"/>
      <c r="QVJ39" s="450"/>
      <c r="QVK39" s="450"/>
      <c r="QVL39" s="450"/>
      <c r="QVM39" s="450"/>
      <c r="QVN39" s="450"/>
      <c r="QVO39" s="450"/>
      <c r="QVP39" s="450"/>
      <c r="QVQ39" s="450"/>
      <c r="QVR39" s="450"/>
      <c r="QVS39" s="450"/>
      <c r="QVT39" s="450"/>
      <c r="QVU39" s="450"/>
      <c r="QVV39" s="450"/>
      <c r="QVW39" s="450"/>
      <c r="QVX39" s="450"/>
      <c r="QVY39" s="450"/>
      <c r="QVZ39" s="450"/>
      <c r="QWA39" s="450"/>
      <c r="QWB39" s="450"/>
      <c r="QWC39" s="450"/>
      <c r="QWD39" s="450"/>
      <c r="QWE39" s="450"/>
      <c r="QWF39" s="450"/>
      <c r="QWG39" s="450"/>
      <c r="QWH39" s="450"/>
      <c r="QWI39" s="450"/>
      <c r="QWJ39" s="450"/>
      <c r="QWK39" s="450"/>
      <c r="QWL39" s="450"/>
      <c r="QWM39" s="450"/>
      <c r="QWN39" s="450"/>
      <c r="QWO39" s="450"/>
      <c r="QWP39" s="450"/>
      <c r="QWQ39" s="450"/>
      <c r="QWR39" s="450"/>
      <c r="QWS39" s="450"/>
      <c r="QWT39" s="450"/>
      <c r="QWU39" s="450"/>
      <c r="QWV39" s="450"/>
      <c r="QWW39" s="450"/>
      <c r="QWX39" s="450"/>
      <c r="QWY39" s="450"/>
      <c r="QWZ39" s="450"/>
      <c r="QXA39" s="450"/>
      <c r="QXB39" s="450"/>
      <c r="QXC39" s="450"/>
      <c r="QXD39" s="450"/>
      <c r="QXE39" s="450"/>
      <c r="QXF39" s="450"/>
      <c r="QXG39" s="450"/>
      <c r="QXH39" s="450"/>
      <c r="QXI39" s="450"/>
      <c r="QXJ39" s="450"/>
      <c r="QXK39" s="450"/>
      <c r="QXL39" s="450"/>
      <c r="QXM39" s="450"/>
      <c r="QXN39" s="450"/>
      <c r="QXO39" s="450"/>
      <c r="QXP39" s="450"/>
      <c r="QXQ39" s="450"/>
      <c r="QXR39" s="450"/>
      <c r="QXS39" s="450"/>
      <c r="QXT39" s="450"/>
      <c r="QXU39" s="450"/>
      <c r="QXV39" s="450"/>
      <c r="QXW39" s="450"/>
      <c r="QXX39" s="450"/>
      <c r="QXY39" s="450"/>
      <c r="QXZ39" s="450"/>
      <c r="QYA39" s="450"/>
      <c r="QYB39" s="450"/>
      <c r="QYC39" s="450"/>
      <c r="QYD39" s="450"/>
      <c r="QYE39" s="450"/>
      <c r="QYF39" s="450"/>
      <c r="QYG39" s="450"/>
      <c r="QYH39" s="450"/>
      <c r="QYI39" s="450"/>
      <c r="QYJ39" s="450"/>
      <c r="QYK39" s="450"/>
      <c r="QYL39" s="450"/>
      <c r="QYM39" s="450"/>
      <c r="QYN39" s="450"/>
      <c r="QYO39" s="450"/>
      <c r="QYP39" s="450"/>
      <c r="QYQ39" s="450"/>
      <c r="QYR39" s="450"/>
      <c r="QYS39" s="450"/>
      <c r="QYT39" s="450"/>
      <c r="QYU39" s="450"/>
      <c r="QYV39" s="450"/>
      <c r="QYW39" s="450"/>
      <c r="QYX39" s="450"/>
      <c r="QYY39" s="450"/>
      <c r="QYZ39" s="450"/>
      <c r="QZA39" s="450"/>
      <c r="QZB39" s="450"/>
      <c r="QZC39" s="450"/>
      <c r="QZD39" s="450"/>
      <c r="QZE39" s="450"/>
      <c r="QZF39" s="450"/>
      <c r="QZG39" s="450"/>
      <c r="QZH39" s="450"/>
      <c r="QZI39" s="450"/>
      <c r="QZJ39" s="450"/>
      <c r="QZK39" s="450"/>
      <c r="QZL39" s="450"/>
      <c r="QZM39" s="450"/>
      <c r="QZN39" s="450"/>
      <c r="QZO39" s="450"/>
      <c r="QZP39" s="450"/>
      <c r="QZQ39" s="450"/>
      <c r="QZR39" s="450"/>
      <c r="QZS39" s="450"/>
      <c r="QZT39" s="450"/>
      <c r="QZU39" s="450"/>
      <c r="QZV39" s="450"/>
      <c r="QZW39" s="450"/>
      <c r="QZX39" s="450"/>
      <c r="QZY39" s="450"/>
      <c r="QZZ39" s="450"/>
      <c r="RAA39" s="450"/>
      <c r="RAB39" s="450"/>
      <c r="RAC39" s="450"/>
      <c r="RAD39" s="450"/>
      <c r="RAE39" s="450"/>
      <c r="RAF39" s="450"/>
      <c r="RAG39" s="450"/>
      <c r="RAH39" s="450"/>
      <c r="RAI39" s="450"/>
      <c r="RAJ39" s="450"/>
      <c r="RAK39" s="450"/>
      <c r="RAL39" s="450"/>
      <c r="RAM39" s="450"/>
      <c r="RAN39" s="450"/>
      <c r="RAO39" s="450"/>
      <c r="RAP39" s="450"/>
      <c r="RAQ39" s="450"/>
      <c r="RAR39" s="450"/>
      <c r="RAS39" s="450"/>
      <c r="RAT39" s="450"/>
      <c r="RAU39" s="450"/>
      <c r="RAV39" s="450"/>
      <c r="RAW39" s="450"/>
      <c r="RAX39" s="450"/>
      <c r="RAY39" s="450"/>
      <c r="RAZ39" s="450"/>
      <c r="RBA39" s="450"/>
      <c r="RBB39" s="450"/>
      <c r="RBC39" s="450"/>
      <c r="RBD39" s="450"/>
      <c r="RBE39" s="450"/>
      <c r="RBF39" s="450"/>
      <c r="RBG39" s="450"/>
      <c r="RBH39" s="450"/>
      <c r="RBI39" s="450"/>
      <c r="RBJ39" s="450"/>
      <c r="RBK39" s="450"/>
      <c r="RBL39" s="450"/>
      <c r="RBM39" s="450"/>
      <c r="RBN39" s="450"/>
      <c r="RBO39" s="450"/>
      <c r="RBP39" s="450"/>
      <c r="RBQ39" s="450"/>
      <c r="RBR39" s="450"/>
      <c r="RBS39" s="450"/>
      <c r="RBT39" s="450"/>
      <c r="RBU39" s="450"/>
      <c r="RBV39" s="450"/>
      <c r="RBW39" s="450"/>
      <c r="RBX39" s="450"/>
      <c r="RBY39" s="450"/>
      <c r="RBZ39" s="450"/>
      <c r="RCA39" s="450"/>
      <c r="RCB39" s="450"/>
      <c r="RCC39" s="450"/>
      <c r="RCD39" s="450"/>
      <c r="RCE39" s="450"/>
      <c r="RCF39" s="450"/>
      <c r="RCG39" s="450"/>
      <c r="RCH39" s="450"/>
      <c r="RCI39" s="450"/>
      <c r="RCJ39" s="450"/>
      <c r="RCK39" s="450"/>
      <c r="RCL39" s="450"/>
      <c r="RCM39" s="450"/>
      <c r="RCN39" s="450"/>
      <c r="RCO39" s="450"/>
      <c r="RCP39" s="450"/>
      <c r="RCQ39" s="450"/>
      <c r="RCR39" s="450"/>
      <c r="RCS39" s="450"/>
      <c r="RCT39" s="450"/>
      <c r="RCU39" s="450"/>
      <c r="RCV39" s="450"/>
      <c r="RCW39" s="450"/>
      <c r="RCX39" s="450"/>
      <c r="RCY39" s="450"/>
      <c r="RCZ39" s="450"/>
      <c r="RDA39" s="450"/>
      <c r="RDB39" s="450"/>
      <c r="RDC39" s="450"/>
      <c r="RDD39" s="450"/>
      <c r="RDE39" s="450"/>
      <c r="RDF39" s="450"/>
      <c r="RDG39" s="450"/>
      <c r="RDH39" s="450"/>
      <c r="RDI39" s="450"/>
      <c r="RDJ39" s="450"/>
      <c r="RDK39" s="450"/>
      <c r="RDL39" s="450"/>
      <c r="RDM39" s="450"/>
      <c r="RDN39" s="450"/>
      <c r="RDO39" s="450"/>
      <c r="RDP39" s="450"/>
      <c r="RDQ39" s="450"/>
      <c r="RDR39" s="450"/>
      <c r="RDS39" s="450"/>
      <c r="RDT39" s="450"/>
      <c r="RDU39" s="450"/>
      <c r="RDV39" s="450"/>
      <c r="RDW39" s="450"/>
      <c r="RDX39" s="450"/>
      <c r="RDY39" s="450"/>
      <c r="RDZ39" s="450"/>
      <c r="REA39" s="450"/>
      <c r="REB39" s="450"/>
      <c r="REC39" s="450"/>
      <c r="RED39" s="450"/>
      <c r="REE39" s="450"/>
      <c r="REF39" s="450"/>
      <c r="REG39" s="450"/>
      <c r="REH39" s="450"/>
      <c r="REI39" s="450"/>
      <c r="REJ39" s="450"/>
      <c r="REK39" s="450"/>
      <c r="REL39" s="450"/>
      <c r="REM39" s="450"/>
      <c r="REN39" s="450"/>
      <c r="REO39" s="450"/>
      <c r="REP39" s="450"/>
      <c r="REQ39" s="450"/>
      <c r="RER39" s="450"/>
      <c r="RES39" s="450"/>
      <c r="RET39" s="450"/>
      <c r="REU39" s="450"/>
      <c r="REV39" s="450"/>
      <c r="REW39" s="450"/>
      <c r="REX39" s="450"/>
      <c r="REY39" s="450"/>
      <c r="REZ39" s="450"/>
      <c r="RFA39" s="450"/>
      <c r="RFB39" s="450"/>
      <c r="RFC39" s="450"/>
      <c r="RFD39" s="450"/>
      <c r="RFE39" s="450"/>
      <c r="RFF39" s="450"/>
      <c r="RFG39" s="450"/>
      <c r="RFH39" s="450"/>
      <c r="RFI39" s="450"/>
      <c r="RFJ39" s="450"/>
      <c r="RFK39" s="450"/>
      <c r="RFL39" s="450"/>
      <c r="RFM39" s="450"/>
      <c r="RFN39" s="450"/>
      <c r="RFO39" s="450"/>
      <c r="RFP39" s="450"/>
      <c r="RFQ39" s="450"/>
      <c r="RFR39" s="450"/>
      <c r="RFS39" s="450"/>
      <c r="RFT39" s="450"/>
      <c r="RFU39" s="450"/>
      <c r="RFV39" s="450"/>
      <c r="RFW39" s="450"/>
      <c r="RFX39" s="450"/>
      <c r="RFY39" s="450"/>
      <c r="RFZ39" s="450"/>
      <c r="RGA39" s="450"/>
      <c r="RGB39" s="450"/>
      <c r="RGC39" s="450"/>
      <c r="RGD39" s="450"/>
      <c r="RGE39" s="450"/>
      <c r="RGF39" s="450"/>
      <c r="RGG39" s="450"/>
      <c r="RGH39" s="450"/>
      <c r="RGI39" s="450"/>
      <c r="RGJ39" s="450"/>
      <c r="RGK39" s="450"/>
      <c r="RGL39" s="450"/>
      <c r="RGM39" s="450"/>
      <c r="RGN39" s="450"/>
      <c r="RGO39" s="450"/>
      <c r="RGP39" s="450"/>
      <c r="RGQ39" s="450"/>
      <c r="RGR39" s="450"/>
      <c r="RGS39" s="450"/>
      <c r="RGT39" s="450"/>
      <c r="RGU39" s="450"/>
      <c r="RGV39" s="450"/>
      <c r="RGW39" s="450"/>
      <c r="RGX39" s="450"/>
      <c r="RGY39" s="450"/>
      <c r="RGZ39" s="450"/>
      <c r="RHA39" s="450"/>
      <c r="RHB39" s="450"/>
      <c r="RHC39" s="450"/>
      <c r="RHD39" s="450"/>
      <c r="RHE39" s="450"/>
      <c r="RHF39" s="450"/>
      <c r="RHG39" s="450"/>
      <c r="RHH39" s="450"/>
      <c r="RHI39" s="450"/>
      <c r="RHJ39" s="450"/>
      <c r="RHK39" s="450"/>
      <c r="RHL39" s="450"/>
      <c r="RHM39" s="450"/>
      <c r="RHN39" s="450"/>
      <c r="RHO39" s="450"/>
      <c r="RHP39" s="450"/>
      <c r="RHQ39" s="450"/>
      <c r="RHR39" s="450"/>
      <c r="RHS39" s="450"/>
      <c r="RHT39" s="450"/>
      <c r="RHU39" s="450"/>
      <c r="RHV39" s="450"/>
      <c r="RHW39" s="450"/>
      <c r="RHX39" s="450"/>
      <c r="RHY39" s="450"/>
      <c r="RHZ39" s="450"/>
      <c r="RIA39" s="450"/>
      <c r="RIB39" s="450"/>
      <c r="RIC39" s="450"/>
      <c r="RID39" s="450"/>
      <c r="RIE39" s="450"/>
      <c r="RIF39" s="450"/>
      <c r="RIG39" s="450"/>
      <c r="RIH39" s="450"/>
      <c r="RII39" s="450"/>
      <c r="RIJ39" s="450"/>
      <c r="RIK39" s="450"/>
      <c r="RIL39" s="450"/>
      <c r="RIM39" s="450"/>
      <c r="RIN39" s="450"/>
      <c r="RIO39" s="450"/>
      <c r="RIP39" s="450"/>
      <c r="RIQ39" s="450"/>
      <c r="RIR39" s="450"/>
      <c r="RIS39" s="450"/>
      <c r="RIT39" s="450"/>
      <c r="RIU39" s="450"/>
      <c r="RIV39" s="450"/>
      <c r="RIW39" s="450"/>
      <c r="RIX39" s="450"/>
      <c r="RIY39" s="450"/>
      <c r="RIZ39" s="450"/>
      <c r="RJA39" s="450"/>
      <c r="RJB39" s="450"/>
      <c r="RJC39" s="450"/>
      <c r="RJD39" s="450"/>
      <c r="RJE39" s="450"/>
      <c r="RJF39" s="450"/>
      <c r="RJG39" s="450"/>
      <c r="RJH39" s="450"/>
      <c r="RJI39" s="450"/>
      <c r="RJJ39" s="450"/>
      <c r="RJK39" s="450"/>
      <c r="RJL39" s="450"/>
      <c r="RJM39" s="450"/>
      <c r="RJN39" s="450"/>
      <c r="RJO39" s="450"/>
      <c r="RJP39" s="450"/>
      <c r="RJQ39" s="450"/>
      <c r="RJR39" s="450"/>
      <c r="RJS39" s="450"/>
      <c r="RJT39" s="450"/>
      <c r="RJU39" s="450"/>
      <c r="RJV39" s="450"/>
      <c r="RJW39" s="450"/>
      <c r="RJX39" s="450"/>
      <c r="RJY39" s="450"/>
      <c r="RJZ39" s="450"/>
      <c r="RKA39" s="450"/>
      <c r="RKB39" s="450"/>
      <c r="RKC39" s="450"/>
      <c r="RKD39" s="450"/>
      <c r="RKE39" s="450"/>
      <c r="RKF39" s="450"/>
      <c r="RKG39" s="450"/>
      <c r="RKH39" s="450"/>
      <c r="RKI39" s="450"/>
      <c r="RKJ39" s="450"/>
      <c r="RKK39" s="450"/>
      <c r="RKL39" s="450"/>
      <c r="RKM39" s="450"/>
      <c r="RKN39" s="450"/>
      <c r="RKO39" s="450"/>
      <c r="RKP39" s="450"/>
      <c r="RKQ39" s="450"/>
      <c r="RKR39" s="450"/>
      <c r="RKS39" s="450"/>
      <c r="RKT39" s="450"/>
      <c r="RKU39" s="450"/>
      <c r="RKV39" s="450"/>
      <c r="RKW39" s="450"/>
      <c r="RKX39" s="450"/>
      <c r="RKY39" s="450"/>
      <c r="RKZ39" s="450"/>
      <c r="RLA39" s="450"/>
      <c r="RLB39" s="450"/>
      <c r="RLC39" s="450"/>
      <c r="RLD39" s="450"/>
      <c r="RLE39" s="450"/>
      <c r="RLF39" s="450"/>
      <c r="RLG39" s="450"/>
      <c r="RLH39" s="450"/>
      <c r="RLI39" s="450"/>
      <c r="RLJ39" s="450"/>
      <c r="RLK39" s="450"/>
      <c r="RLL39" s="450"/>
      <c r="RLM39" s="450"/>
      <c r="RLN39" s="450"/>
      <c r="RLO39" s="450"/>
      <c r="RLP39" s="450"/>
      <c r="RLQ39" s="450"/>
      <c r="RLR39" s="450"/>
      <c r="RLS39" s="450"/>
      <c r="RLT39" s="450"/>
      <c r="RLU39" s="450"/>
      <c r="RLV39" s="450"/>
      <c r="RLW39" s="450"/>
      <c r="RLX39" s="450"/>
      <c r="RLY39" s="450"/>
      <c r="RLZ39" s="450"/>
      <c r="RMA39" s="450"/>
      <c r="RMB39" s="450"/>
      <c r="RMC39" s="450"/>
      <c r="RMD39" s="450"/>
      <c r="RME39" s="450"/>
      <c r="RMF39" s="450"/>
      <c r="RMG39" s="450"/>
      <c r="RMH39" s="450"/>
      <c r="RMI39" s="450"/>
      <c r="RMJ39" s="450"/>
      <c r="RMK39" s="450"/>
      <c r="RML39" s="450"/>
      <c r="RMM39" s="450"/>
      <c r="RMN39" s="450"/>
      <c r="RMO39" s="450"/>
      <c r="RMP39" s="450"/>
      <c r="RMQ39" s="450"/>
      <c r="RMR39" s="450"/>
      <c r="RMS39" s="450"/>
      <c r="RMT39" s="450"/>
      <c r="RMU39" s="450"/>
      <c r="RMV39" s="450"/>
      <c r="RMW39" s="450"/>
      <c r="RMX39" s="450"/>
      <c r="RMY39" s="450"/>
      <c r="RMZ39" s="450"/>
      <c r="RNA39" s="450"/>
      <c r="RNB39" s="450"/>
      <c r="RNC39" s="450"/>
      <c r="RND39" s="450"/>
      <c r="RNE39" s="450"/>
      <c r="RNF39" s="450"/>
      <c r="RNG39" s="450"/>
      <c r="RNH39" s="450"/>
      <c r="RNI39" s="450"/>
      <c r="RNJ39" s="450"/>
      <c r="RNK39" s="450"/>
      <c r="RNL39" s="450"/>
      <c r="RNM39" s="450"/>
      <c r="RNN39" s="450"/>
      <c r="RNO39" s="450"/>
      <c r="RNP39" s="450"/>
      <c r="RNQ39" s="450"/>
      <c r="RNR39" s="450"/>
      <c r="RNS39" s="450"/>
      <c r="RNT39" s="450"/>
      <c r="RNU39" s="450"/>
      <c r="RNV39" s="450"/>
      <c r="RNW39" s="450"/>
      <c r="RNX39" s="450"/>
      <c r="RNY39" s="450"/>
      <c r="RNZ39" s="450"/>
      <c r="ROA39" s="450"/>
      <c r="ROB39" s="450"/>
      <c r="ROC39" s="450"/>
      <c r="ROD39" s="450"/>
      <c r="ROE39" s="450"/>
      <c r="ROF39" s="450"/>
      <c r="ROG39" s="450"/>
      <c r="ROH39" s="450"/>
      <c r="ROI39" s="450"/>
      <c r="ROJ39" s="450"/>
      <c r="ROK39" s="450"/>
      <c r="ROL39" s="450"/>
      <c r="ROM39" s="450"/>
      <c r="RON39" s="450"/>
      <c r="ROO39" s="450"/>
      <c r="ROP39" s="450"/>
      <c r="ROQ39" s="450"/>
      <c r="ROR39" s="450"/>
      <c r="ROS39" s="450"/>
      <c r="ROT39" s="450"/>
      <c r="ROU39" s="450"/>
      <c r="ROV39" s="450"/>
      <c r="ROW39" s="450"/>
      <c r="ROX39" s="450"/>
      <c r="ROY39" s="450"/>
      <c r="ROZ39" s="450"/>
      <c r="RPA39" s="450"/>
      <c r="RPB39" s="450"/>
      <c r="RPC39" s="450"/>
      <c r="RPD39" s="450"/>
      <c r="RPE39" s="450"/>
      <c r="RPF39" s="450"/>
      <c r="RPG39" s="450"/>
      <c r="RPH39" s="450"/>
      <c r="RPI39" s="450"/>
      <c r="RPJ39" s="450"/>
      <c r="RPK39" s="450"/>
      <c r="RPL39" s="450"/>
      <c r="RPM39" s="450"/>
      <c r="RPN39" s="450"/>
      <c r="RPO39" s="450"/>
      <c r="RPP39" s="450"/>
      <c r="RPQ39" s="450"/>
      <c r="RPR39" s="450"/>
      <c r="RPS39" s="450"/>
      <c r="RPT39" s="450"/>
      <c r="RPU39" s="450"/>
      <c r="RPV39" s="450"/>
      <c r="RPW39" s="450"/>
      <c r="RPX39" s="450"/>
      <c r="RPY39" s="450"/>
      <c r="RPZ39" s="450"/>
      <c r="RQA39" s="450"/>
      <c r="RQB39" s="450"/>
      <c r="RQC39" s="450"/>
      <c r="RQD39" s="450"/>
      <c r="RQE39" s="450"/>
      <c r="RQF39" s="450"/>
      <c r="RQG39" s="450"/>
      <c r="RQH39" s="450"/>
      <c r="RQI39" s="450"/>
      <c r="RQJ39" s="450"/>
      <c r="RQK39" s="450"/>
      <c r="RQL39" s="450"/>
      <c r="RQM39" s="450"/>
      <c r="RQN39" s="450"/>
      <c r="RQO39" s="450"/>
      <c r="RQP39" s="450"/>
      <c r="RQQ39" s="450"/>
      <c r="RQR39" s="450"/>
      <c r="RQS39" s="450"/>
      <c r="RQT39" s="450"/>
      <c r="RQU39" s="450"/>
      <c r="RQV39" s="450"/>
      <c r="RQW39" s="450"/>
      <c r="RQX39" s="450"/>
      <c r="RQY39" s="450"/>
      <c r="RQZ39" s="450"/>
      <c r="RRA39" s="450"/>
      <c r="RRB39" s="450"/>
      <c r="RRC39" s="450"/>
      <c r="RRD39" s="450"/>
      <c r="RRE39" s="450"/>
      <c r="RRF39" s="450"/>
      <c r="RRG39" s="450"/>
      <c r="RRH39" s="450"/>
      <c r="RRI39" s="450"/>
      <c r="RRJ39" s="450"/>
      <c r="RRK39" s="450"/>
      <c r="RRL39" s="450"/>
      <c r="RRM39" s="450"/>
      <c r="RRN39" s="450"/>
      <c r="RRO39" s="450"/>
      <c r="RRP39" s="450"/>
      <c r="RRQ39" s="450"/>
      <c r="RRR39" s="450"/>
      <c r="RRS39" s="450"/>
      <c r="RRT39" s="450"/>
      <c r="RRU39" s="450"/>
      <c r="RRV39" s="450"/>
      <c r="RRW39" s="450"/>
      <c r="RRX39" s="450"/>
      <c r="RRY39" s="450"/>
      <c r="RRZ39" s="450"/>
      <c r="RSA39" s="450"/>
      <c r="RSB39" s="450"/>
      <c r="RSC39" s="450"/>
      <c r="RSD39" s="450"/>
      <c r="RSE39" s="450"/>
      <c r="RSF39" s="450"/>
      <c r="RSG39" s="450"/>
      <c r="RSH39" s="450"/>
      <c r="RSI39" s="450"/>
      <c r="RSJ39" s="450"/>
      <c r="RSK39" s="450"/>
      <c r="RSL39" s="450"/>
      <c r="RSM39" s="450"/>
      <c r="RSN39" s="450"/>
      <c r="RSO39" s="450"/>
      <c r="RSP39" s="450"/>
      <c r="RSQ39" s="450"/>
      <c r="RSR39" s="450"/>
      <c r="RSS39" s="450"/>
      <c r="RST39" s="450"/>
      <c r="RSU39" s="450"/>
      <c r="RSV39" s="450"/>
      <c r="RSW39" s="450"/>
      <c r="RSX39" s="450"/>
      <c r="RSY39" s="450"/>
      <c r="RSZ39" s="450"/>
      <c r="RTA39" s="450"/>
      <c r="RTB39" s="450"/>
      <c r="RTC39" s="450"/>
      <c r="RTD39" s="450"/>
      <c r="RTE39" s="450"/>
      <c r="RTF39" s="450"/>
      <c r="RTG39" s="450"/>
      <c r="RTH39" s="450"/>
      <c r="RTI39" s="450"/>
      <c r="RTJ39" s="450"/>
      <c r="RTK39" s="450"/>
      <c r="RTL39" s="450"/>
      <c r="RTM39" s="450"/>
      <c r="RTN39" s="450"/>
      <c r="RTO39" s="450"/>
      <c r="RTP39" s="450"/>
      <c r="RTQ39" s="450"/>
      <c r="RTR39" s="450"/>
      <c r="RTS39" s="450"/>
      <c r="RTT39" s="450"/>
      <c r="RTU39" s="450"/>
      <c r="RTV39" s="450"/>
      <c r="RTW39" s="450"/>
      <c r="RTX39" s="450"/>
      <c r="RTY39" s="450"/>
      <c r="RTZ39" s="450"/>
      <c r="RUA39" s="450"/>
      <c r="RUB39" s="450"/>
      <c r="RUC39" s="450"/>
      <c r="RUD39" s="450"/>
      <c r="RUE39" s="450"/>
      <c r="RUF39" s="450"/>
      <c r="RUG39" s="450"/>
      <c r="RUH39" s="450"/>
      <c r="RUI39" s="450"/>
      <c r="RUJ39" s="450"/>
      <c r="RUK39" s="450"/>
      <c r="RUL39" s="450"/>
      <c r="RUM39" s="450"/>
      <c r="RUN39" s="450"/>
      <c r="RUO39" s="450"/>
      <c r="RUP39" s="450"/>
      <c r="RUQ39" s="450"/>
      <c r="RUR39" s="450"/>
      <c r="RUS39" s="450"/>
      <c r="RUT39" s="450"/>
      <c r="RUU39" s="450"/>
      <c r="RUV39" s="450"/>
      <c r="RUW39" s="450"/>
      <c r="RUX39" s="450"/>
      <c r="RUY39" s="450"/>
      <c r="RUZ39" s="450"/>
      <c r="RVA39" s="450"/>
      <c r="RVB39" s="450"/>
      <c r="RVC39" s="450"/>
      <c r="RVD39" s="450"/>
      <c r="RVE39" s="450"/>
      <c r="RVF39" s="450"/>
      <c r="RVG39" s="450"/>
      <c r="RVH39" s="450"/>
      <c r="RVI39" s="450"/>
      <c r="RVJ39" s="450"/>
      <c r="RVK39" s="450"/>
      <c r="RVL39" s="450"/>
      <c r="RVM39" s="450"/>
      <c r="RVN39" s="450"/>
      <c r="RVO39" s="450"/>
      <c r="RVP39" s="450"/>
      <c r="RVQ39" s="450"/>
      <c r="RVR39" s="450"/>
      <c r="RVS39" s="450"/>
      <c r="RVT39" s="450"/>
      <c r="RVU39" s="450"/>
      <c r="RVV39" s="450"/>
      <c r="RVW39" s="450"/>
      <c r="RVX39" s="450"/>
      <c r="RVY39" s="450"/>
      <c r="RVZ39" s="450"/>
      <c r="RWA39" s="450"/>
      <c r="RWB39" s="450"/>
      <c r="RWC39" s="450"/>
      <c r="RWD39" s="450"/>
      <c r="RWE39" s="450"/>
      <c r="RWF39" s="450"/>
      <c r="RWG39" s="450"/>
      <c r="RWH39" s="450"/>
      <c r="RWI39" s="450"/>
      <c r="RWJ39" s="450"/>
      <c r="RWK39" s="450"/>
      <c r="RWL39" s="450"/>
      <c r="RWM39" s="450"/>
      <c r="RWN39" s="450"/>
      <c r="RWO39" s="450"/>
      <c r="RWP39" s="450"/>
      <c r="RWQ39" s="450"/>
      <c r="RWR39" s="450"/>
      <c r="RWS39" s="450"/>
      <c r="RWT39" s="450"/>
      <c r="RWU39" s="450"/>
      <c r="RWV39" s="450"/>
      <c r="RWW39" s="450"/>
      <c r="RWX39" s="450"/>
      <c r="RWY39" s="450"/>
      <c r="RWZ39" s="450"/>
      <c r="RXA39" s="450"/>
      <c r="RXB39" s="450"/>
      <c r="RXC39" s="450"/>
      <c r="RXD39" s="450"/>
      <c r="RXE39" s="450"/>
      <c r="RXF39" s="450"/>
      <c r="RXG39" s="450"/>
      <c r="RXH39" s="450"/>
      <c r="RXI39" s="450"/>
      <c r="RXJ39" s="450"/>
      <c r="RXK39" s="450"/>
      <c r="RXL39" s="450"/>
      <c r="RXM39" s="450"/>
      <c r="RXN39" s="450"/>
      <c r="RXO39" s="450"/>
      <c r="RXP39" s="450"/>
      <c r="RXQ39" s="450"/>
      <c r="RXR39" s="450"/>
      <c r="RXS39" s="450"/>
      <c r="RXT39" s="450"/>
      <c r="RXU39" s="450"/>
      <c r="RXV39" s="450"/>
      <c r="RXW39" s="450"/>
      <c r="RXX39" s="450"/>
      <c r="RXY39" s="450"/>
      <c r="RXZ39" s="450"/>
      <c r="RYA39" s="450"/>
      <c r="RYB39" s="450"/>
      <c r="RYC39" s="450"/>
      <c r="RYD39" s="450"/>
      <c r="RYE39" s="450"/>
      <c r="RYF39" s="450"/>
      <c r="RYG39" s="450"/>
      <c r="RYH39" s="450"/>
      <c r="RYI39" s="450"/>
      <c r="RYJ39" s="450"/>
      <c r="RYK39" s="450"/>
      <c r="RYL39" s="450"/>
      <c r="RYM39" s="450"/>
      <c r="RYN39" s="450"/>
      <c r="RYO39" s="450"/>
      <c r="RYP39" s="450"/>
      <c r="RYQ39" s="450"/>
      <c r="RYR39" s="450"/>
      <c r="RYS39" s="450"/>
      <c r="RYT39" s="450"/>
      <c r="RYU39" s="450"/>
      <c r="RYV39" s="450"/>
      <c r="RYW39" s="450"/>
      <c r="RYX39" s="450"/>
      <c r="RYY39" s="450"/>
      <c r="RYZ39" s="450"/>
      <c r="RZA39" s="450"/>
      <c r="RZB39" s="450"/>
      <c r="RZC39" s="450"/>
      <c r="RZD39" s="450"/>
      <c r="RZE39" s="450"/>
      <c r="RZF39" s="450"/>
      <c r="RZG39" s="450"/>
      <c r="RZH39" s="450"/>
      <c r="RZI39" s="450"/>
      <c r="RZJ39" s="450"/>
      <c r="RZK39" s="450"/>
      <c r="RZL39" s="450"/>
      <c r="RZM39" s="450"/>
      <c r="RZN39" s="450"/>
      <c r="RZO39" s="450"/>
      <c r="RZP39" s="450"/>
      <c r="RZQ39" s="450"/>
      <c r="RZR39" s="450"/>
      <c r="RZS39" s="450"/>
      <c r="RZT39" s="450"/>
      <c r="RZU39" s="450"/>
      <c r="RZV39" s="450"/>
      <c r="RZW39" s="450"/>
      <c r="RZX39" s="450"/>
      <c r="RZY39" s="450"/>
      <c r="RZZ39" s="450"/>
      <c r="SAA39" s="450"/>
      <c r="SAB39" s="450"/>
      <c r="SAC39" s="450"/>
      <c r="SAD39" s="450"/>
      <c r="SAE39" s="450"/>
      <c r="SAF39" s="450"/>
      <c r="SAG39" s="450"/>
      <c r="SAH39" s="450"/>
      <c r="SAI39" s="450"/>
      <c r="SAJ39" s="450"/>
      <c r="SAK39" s="450"/>
      <c r="SAL39" s="450"/>
      <c r="SAM39" s="450"/>
      <c r="SAN39" s="450"/>
      <c r="SAO39" s="450"/>
      <c r="SAP39" s="450"/>
      <c r="SAQ39" s="450"/>
      <c r="SAR39" s="450"/>
      <c r="SAS39" s="450"/>
      <c r="SAT39" s="450"/>
      <c r="SAU39" s="450"/>
      <c r="SAV39" s="450"/>
      <c r="SAW39" s="450"/>
      <c r="SAX39" s="450"/>
      <c r="SAY39" s="450"/>
      <c r="SAZ39" s="450"/>
      <c r="SBA39" s="450"/>
      <c r="SBB39" s="450"/>
      <c r="SBC39" s="450"/>
      <c r="SBD39" s="450"/>
      <c r="SBE39" s="450"/>
      <c r="SBF39" s="450"/>
      <c r="SBG39" s="450"/>
      <c r="SBH39" s="450"/>
      <c r="SBI39" s="450"/>
      <c r="SBJ39" s="450"/>
      <c r="SBK39" s="450"/>
      <c r="SBL39" s="450"/>
      <c r="SBM39" s="450"/>
      <c r="SBN39" s="450"/>
      <c r="SBO39" s="450"/>
      <c r="SBP39" s="450"/>
      <c r="SBQ39" s="450"/>
      <c r="SBR39" s="450"/>
      <c r="SBS39" s="450"/>
      <c r="SBT39" s="450"/>
      <c r="SBU39" s="450"/>
      <c r="SBV39" s="450"/>
      <c r="SBW39" s="450"/>
      <c r="SBX39" s="450"/>
      <c r="SBY39" s="450"/>
      <c r="SBZ39" s="450"/>
      <c r="SCA39" s="450"/>
      <c r="SCB39" s="450"/>
      <c r="SCC39" s="450"/>
      <c r="SCD39" s="450"/>
      <c r="SCE39" s="450"/>
      <c r="SCF39" s="450"/>
      <c r="SCG39" s="450"/>
      <c r="SCH39" s="450"/>
      <c r="SCI39" s="450"/>
      <c r="SCJ39" s="450"/>
      <c r="SCK39" s="450"/>
      <c r="SCL39" s="450"/>
      <c r="SCM39" s="450"/>
      <c r="SCN39" s="450"/>
      <c r="SCO39" s="450"/>
      <c r="SCP39" s="450"/>
      <c r="SCQ39" s="450"/>
      <c r="SCR39" s="450"/>
      <c r="SCS39" s="450"/>
      <c r="SCT39" s="450"/>
      <c r="SCU39" s="450"/>
      <c r="SCV39" s="450"/>
      <c r="SCW39" s="450"/>
      <c r="SCX39" s="450"/>
      <c r="SCY39" s="450"/>
      <c r="SCZ39" s="450"/>
      <c r="SDA39" s="450"/>
      <c r="SDB39" s="450"/>
      <c r="SDC39" s="450"/>
      <c r="SDD39" s="450"/>
      <c r="SDE39" s="450"/>
      <c r="SDF39" s="450"/>
      <c r="SDG39" s="450"/>
      <c r="SDH39" s="450"/>
      <c r="SDI39" s="450"/>
      <c r="SDJ39" s="450"/>
      <c r="SDK39" s="450"/>
      <c r="SDL39" s="450"/>
      <c r="SDM39" s="450"/>
      <c r="SDN39" s="450"/>
      <c r="SDO39" s="450"/>
      <c r="SDP39" s="450"/>
      <c r="SDQ39" s="450"/>
      <c r="SDR39" s="450"/>
      <c r="SDS39" s="450"/>
      <c r="SDT39" s="450"/>
      <c r="SDU39" s="450"/>
      <c r="SDV39" s="450"/>
      <c r="SDW39" s="450"/>
      <c r="SDX39" s="450"/>
      <c r="SDY39" s="450"/>
      <c r="SDZ39" s="450"/>
      <c r="SEA39" s="450"/>
      <c r="SEB39" s="450"/>
      <c r="SEC39" s="450"/>
      <c r="SED39" s="450"/>
      <c r="SEE39" s="450"/>
      <c r="SEF39" s="450"/>
      <c r="SEG39" s="450"/>
      <c r="SEH39" s="450"/>
      <c r="SEI39" s="450"/>
      <c r="SEJ39" s="450"/>
      <c r="SEK39" s="450"/>
      <c r="SEL39" s="450"/>
      <c r="SEM39" s="450"/>
      <c r="SEN39" s="450"/>
      <c r="SEO39" s="450"/>
      <c r="SEP39" s="450"/>
      <c r="SEQ39" s="450"/>
      <c r="SER39" s="450"/>
      <c r="SES39" s="450"/>
      <c r="SET39" s="450"/>
      <c r="SEU39" s="450"/>
      <c r="SEV39" s="450"/>
      <c r="SEW39" s="450"/>
      <c r="SEX39" s="450"/>
      <c r="SEY39" s="450"/>
      <c r="SEZ39" s="450"/>
      <c r="SFA39" s="450"/>
      <c r="SFB39" s="450"/>
      <c r="SFC39" s="450"/>
      <c r="SFD39" s="450"/>
      <c r="SFE39" s="450"/>
      <c r="SFF39" s="450"/>
      <c r="SFG39" s="450"/>
      <c r="SFH39" s="450"/>
      <c r="SFI39" s="450"/>
      <c r="SFJ39" s="450"/>
      <c r="SFK39" s="450"/>
      <c r="SFL39" s="450"/>
      <c r="SFM39" s="450"/>
      <c r="SFN39" s="450"/>
      <c r="SFO39" s="450"/>
      <c r="SFP39" s="450"/>
      <c r="SFQ39" s="450"/>
      <c r="SFR39" s="450"/>
      <c r="SFS39" s="450"/>
      <c r="SFT39" s="450"/>
      <c r="SFU39" s="450"/>
      <c r="SFV39" s="450"/>
      <c r="SFW39" s="450"/>
      <c r="SFX39" s="450"/>
      <c r="SFY39" s="450"/>
      <c r="SFZ39" s="450"/>
      <c r="SGA39" s="450"/>
      <c r="SGB39" s="450"/>
      <c r="SGC39" s="450"/>
      <c r="SGD39" s="450"/>
      <c r="SGE39" s="450"/>
      <c r="SGF39" s="450"/>
      <c r="SGG39" s="450"/>
      <c r="SGH39" s="450"/>
      <c r="SGI39" s="450"/>
      <c r="SGJ39" s="450"/>
      <c r="SGK39" s="450"/>
      <c r="SGL39" s="450"/>
      <c r="SGM39" s="450"/>
      <c r="SGN39" s="450"/>
      <c r="SGO39" s="450"/>
      <c r="SGP39" s="450"/>
      <c r="SGQ39" s="450"/>
      <c r="SGR39" s="450"/>
      <c r="SGS39" s="450"/>
      <c r="SGT39" s="450"/>
      <c r="SGU39" s="450"/>
      <c r="SGV39" s="450"/>
      <c r="SGW39" s="450"/>
      <c r="SGX39" s="450"/>
      <c r="SGY39" s="450"/>
      <c r="SGZ39" s="450"/>
      <c r="SHA39" s="450"/>
      <c r="SHB39" s="450"/>
      <c r="SHC39" s="450"/>
      <c r="SHD39" s="450"/>
      <c r="SHE39" s="450"/>
      <c r="SHF39" s="450"/>
      <c r="SHG39" s="450"/>
      <c r="SHH39" s="450"/>
      <c r="SHI39" s="450"/>
      <c r="SHJ39" s="450"/>
      <c r="SHK39" s="450"/>
      <c r="SHL39" s="450"/>
      <c r="SHM39" s="450"/>
      <c r="SHN39" s="450"/>
      <c r="SHO39" s="450"/>
      <c r="SHP39" s="450"/>
      <c r="SHQ39" s="450"/>
      <c r="SHR39" s="450"/>
      <c r="SHS39" s="450"/>
      <c r="SHT39" s="450"/>
      <c r="SHU39" s="450"/>
      <c r="SHV39" s="450"/>
      <c r="SHW39" s="450"/>
      <c r="SHX39" s="450"/>
      <c r="SHY39" s="450"/>
      <c r="SHZ39" s="450"/>
      <c r="SIA39" s="450"/>
      <c r="SIB39" s="450"/>
      <c r="SIC39" s="450"/>
      <c r="SID39" s="450"/>
      <c r="SIE39" s="450"/>
      <c r="SIF39" s="450"/>
      <c r="SIG39" s="450"/>
      <c r="SIH39" s="450"/>
      <c r="SII39" s="450"/>
      <c r="SIJ39" s="450"/>
      <c r="SIK39" s="450"/>
      <c r="SIL39" s="450"/>
      <c r="SIM39" s="450"/>
      <c r="SIN39" s="450"/>
      <c r="SIO39" s="450"/>
      <c r="SIP39" s="450"/>
      <c r="SIQ39" s="450"/>
      <c r="SIR39" s="450"/>
      <c r="SIS39" s="450"/>
      <c r="SIT39" s="450"/>
      <c r="SIU39" s="450"/>
      <c r="SIV39" s="450"/>
      <c r="SIW39" s="450"/>
      <c r="SIX39" s="450"/>
      <c r="SIY39" s="450"/>
      <c r="SIZ39" s="450"/>
      <c r="SJA39" s="450"/>
      <c r="SJB39" s="450"/>
      <c r="SJC39" s="450"/>
      <c r="SJD39" s="450"/>
      <c r="SJE39" s="450"/>
      <c r="SJF39" s="450"/>
      <c r="SJG39" s="450"/>
      <c r="SJH39" s="450"/>
      <c r="SJI39" s="450"/>
      <c r="SJJ39" s="450"/>
      <c r="SJK39" s="450"/>
      <c r="SJL39" s="450"/>
      <c r="SJM39" s="450"/>
      <c r="SJN39" s="450"/>
      <c r="SJO39" s="450"/>
      <c r="SJP39" s="450"/>
      <c r="SJQ39" s="450"/>
      <c r="SJR39" s="450"/>
      <c r="SJS39" s="450"/>
      <c r="SJT39" s="450"/>
      <c r="SJU39" s="450"/>
      <c r="SJV39" s="450"/>
      <c r="SJW39" s="450"/>
      <c r="SJX39" s="450"/>
      <c r="SJY39" s="450"/>
      <c r="SJZ39" s="450"/>
      <c r="SKA39" s="450"/>
      <c r="SKB39" s="450"/>
      <c r="SKC39" s="450"/>
      <c r="SKD39" s="450"/>
      <c r="SKE39" s="450"/>
      <c r="SKF39" s="450"/>
      <c r="SKG39" s="450"/>
      <c r="SKH39" s="450"/>
      <c r="SKI39" s="450"/>
      <c r="SKJ39" s="450"/>
      <c r="SKK39" s="450"/>
      <c r="SKL39" s="450"/>
      <c r="SKM39" s="450"/>
      <c r="SKN39" s="450"/>
      <c r="SKO39" s="450"/>
      <c r="SKP39" s="450"/>
      <c r="SKQ39" s="450"/>
      <c r="SKR39" s="450"/>
      <c r="SKS39" s="450"/>
      <c r="SKT39" s="450"/>
      <c r="SKU39" s="450"/>
      <c r="SKV39" s="450"/>
      <c r="SKW39" s="450"/>
      <c r="SKX39" s="450"/>
      <c r="SKY39" s="450"/>
      <c r="SKZ39" s="450"/>
      <c r="SLA39" s="450"/>
      <c r="SLB39" s="450"/>
      <c r="SLC39" s="450"/>
      <c r="SLD39" s="450"/>
      <c r="SLE39" s="450"/>
      <c r="SLF39" s="450"/>
      <c r="SLG39" s="450"/>
      <c r="SLH39" s="450"/>
      <c r="SLI39" s="450"/>
      <c r="SLJ39" s="450"/>
      <c r="SLK39" s="450"/>
      <c r="SLL39" s="450"/>
      <c r="SLM39" s="450"/>
      <c r="SLN39" s="450"/>
      <c r="SLO39" s="450"/>
      <c r="SLP39" s="450"/>
      <c r="SLQ39" s="450"/>
      <c r="SLR39" s="450"/>
      <c r="SLS39" s="450"/>
      <c r="SLT39" s="450"/>
      <c r="SLU39" s="450"/>
      <c r="SLV39" s="450"/>
      <c r="SLW39" s="450"/>
      <c r="SLX39" s="450"/>
      <c r="SLY39" s="450"/>
      <c r="SLZ39" s="450"/>
      <c r="SMA39" s="450"/>
      <c r="SMB39" s="450"/>
      <c r="SMC39" s="450"/>
      <c r="SMD39" s="450"/>
      <c r="SME39" s="450"/>
      <c r="SMF39" s="450"/>
      <c r="SMG39" s="450"/>
      <c r="SMH39" s="450"/>
      <c r="SMI39" s="450"/>
      <c r="SMJ39" s="450"/>
      <c r="SMK39" s="450"/>
      <c r="SML39" s="450"/>
      <c r="SMM39" s="450"/>
      <c r="SMN39" s="450"/>
      <c r="SMO39" s="450"/>
      <c r="SMP39" s="450"/>
      <c r="SMQ39" s="450"/>
      <c r="SMR39" s="450"/>
      <c r="SMS39" s="450"/>
      <c r="SMT39" s="450"/>
      <c r="SMU39" s="450"/>
      <c r="SMV39" s="450"/>
      <c r="SMW39" s="450"/>
      <c r="SMX39" s="450"/>
      <c r="SMY39" s="450"/>
      <c r="SMZ39" s="450"/>
      <c r="SNA39" s="450"/>
      <c r="SNB39" s="450"/>
      <c r="SNC39" s="450"/>
      <c r="SND39" s="450"/>
      <c r="SNE39" s="450"/>
      <c r="SNF39" s="450"/>
      <c r="SNG39" s="450"/>
      <c r="SNH39" s="450"/>
      <c r="SNI39" s="450"/>
      <c r="SNJ39" s="450"/>
      <c r="SNK39" s="450"/>
      <c r="SNL39" s="450"/>
      <c r="SNM39" s="450"/>
      <c r="SNN39" s="450"/>
      <c r="SNO39" s="450"/>
      <c r="SNP39" s="450"/>
      <c r="SNQ39" s="450"/>
      <c r="SNR39" s="450"/>
      <c r="SNS39" s="450"/>
      <c r="SNT39" s="450"/>
      <c r="SNU39" s="450"/>
      <c r="SNV39" s="450"/>
      <c r="SNW39" s="450"/>
      <c r="SNX39" s="450"/>
      <c r="SNY39" s="450"/>
      <c r="SNZ39" s="450"/>
      <c r="SOA39" s="450"/>
      <c r="SOB39" s="450"/>
      <c r="SOC39" s="450"/>
      <c r="SOD39" s="450"/>
      <c r="SOE39" s="450"/>
      <c r="SOF39" s="450"/>
      <c r="SOG39" s="450"/>
      <c r="SOH39" s="450"/>
      <c r="SOI39" s="450"/>
      <c r="SOJ39" s="450"/>
      <c r="SOK39" s="450"/>
      <c r="SOL39" s="450"/>
      <c r="SOM39" s="450"/>
      <c r="SON39" s="450"/>
      <c r="SOO39" s="450"/>
      <c r="SOP39" s="450"/>
      <c r="SOQ39" s="450"/>
      <c r="SOR39" s="450"/>
      <c r="SOS39" s="450"/>
      <c r="SOT39" s="450"/>
      <c r="SOU39" s="450"/>
      <c r="SOV39" s="450"/>
      <c r="SOW39" s="450"/>
      <c r="SOX39" s="450"/>
      <c r="SOY39" s="450"/>
      <c r="SOZ39" s="450"/>
      <c r="SPA39" s="450"/>
      <c r="SPB39" s="450"/>
      <c r="SPC39" s="450"/>
      <c r="SPD39" s="450"/>
      <c r="SPE39" s="450"/>
      <c r="SPF39" s="450"/>
      <c r="SPG39" s="450"/>
      <c r="SPH39" s="450"/>
      <c r="SPI39" s="450"/>
      <c r="SPJ39" s="450"/>
      <c r="SPK39" s="450"/>
      <c r="SPL39" s="450"/>
      <c r="SPM39" s="450"/>
      <c r="SPN39" s="450"/>
      <c r="SPO39" s="450"/>
      <c r="SPP39" s="450"/>
      <c r="SPQ39" s="450"/>
      <c r="SPR39" s="450"/>
      <c r="SPS39" s="450"/>
      <c r="SPT39" s="450"/>
      <c r="SPU39" s="450"/>
      <c r="SPV39" s="450"/>
      <c r="SPW39" s="450"/>
      <c r="SPX39" s="450"/>
      <c r="SPY39" s="450"/>
      <c r="SPZ39" s="450"/>
      <c r="SQA39" s="450"/>
      <c r="SQB39" s="450"/>
      <c r="SQC39" s="450"/>
      <c r="SQD39" s="450"/>
      <c r="SQE39" s="450"/>
      <c r="SQF39" s="450"/>
      <c r="SQG39" s="450"/>
      <c r="SQH39" s="450"/>
      <c r="SQI39" s="450"/>
      <c r="SQJ39" s="450"/>
      <c r="SQK39" s="450"/>
      <c r="SQL39" s="450"/>
      <c r="SQM39" s="450"/>
      <c r="SQN39" s="450"/>
      <c r="SQO39" s="450"/>
      <c r="SQP39" s="450"/>
      <c r="SQQ39" s="450"/>
      <c r="SQR39" s="450"/>
      <c r="SQS39" s="450"/>
      <c r="SQT39" s="450"/>
      <c r="SQU39" s="450"/>
      <c r="SQV39" s="450"/>
      <c r="SQW39" s="450"/>
      <c r="SQX39" s="450"/>
      <c r="SQY39" s="450"/>
      <c r="SQZ39" s="450"/>
      <c r="SRA39" s="450"/>
      <c r="SRB39" s="450"/>
      <c r="SRC39" s="450"/>
      <c r="SRD39" s="450"/>
      <c r="SRE39" s="450"/>
      <c r="SRF39" s="450"/>
      <c r="SRG39" s="450"/>
      <c r="SRH39" s="450"/>
      <c r="SRI39" s="450"/>
      <c r="SRJ39" s="450"/>
      <c r="SRK39" s="450"/>
      <c r="SRL39" s="450"/>
      <c r="SRM39" s="450"/>
      <c r="SRN39" s="450"/>
      <c r="SRO39" s="450"/>
      <c r="SRP39" s="450"/>
      <c r="SRQ39" s="450"/>
      <c r="SRR39" s="450"/>
      <c r="SRS39" s="450"/>
      <c r="SRT39" s="450"/>
      <c r="SRU39" s="450"/>
      <c r="SRV39" s="450"/>
      <c r="SRW39" s="450"/>
      <c r="SRX39" s="450"/>
      <c r="SRY39" s="450"/>
      <c r="SRZ39" s="450"/>
      <c r="SSA39" s="450"/>
      <c r="SSB39" s="450"/>
      <c r="SSC39" s="450"/>
      <c r="SSD39" s="450"/>
      <c r="SSE39" s="450"/>
      <c r="SSF39" s="450"/>
      <c r="SSG39" s="450"/>
      <c r="SSH39" s="450"/>
      <c r="SSI39" s="450"/>
      <c r="SSJ39" s="450"/>
      <c r="SSK39" s="450"/>
      <c r="SSL39" s="450"/>
      <c r="SSM39" s="450"/>
      <c r="SSN39" s="450"/>
      <c r="SSO39" s="450"/>
      <c r="SSP39" s="450"/>
      <c r="SSQ39" s="450"/>
      <c r="SSR39" s="450"/>
      <c r="SSS39" s="450"/>
      <c r="SST39" s="450"/>
      <c r="SSU39" s="450"/>
      <c r="SSV39" s="450"/>
      <c r="SSW39" s="450"/>
      <c r="SSX39" s="450"/>
      <c r="SSY39" s="450"/>
      <c r="SSZ39" s="450"/>
      <c r="STA39" s="450"/>
      <c r="STB39" s="450"/>
      <c r="STC39" s="450"/>
      <c r="STD39" s="450"/>
      <c r="STE39" s="450"/>
      <c r="STF39" s="450"/>
      <c r="STG39" s="450"/>
      <c r="STH39" s="450"/>
      <c r="STI39" s="450"/>
      <c r="STJ39" s="450"/>
      <c r="STK39" s="450"/>
      <c r="STL39" s="450"/>
      <c r="STM39" s="450"/>
      <c r="STN39" s="450"/>
      <c r="STO39" s="450"/>
      <c r="STP39" s="450"/>
      <c r="STQ39" s="450"/>
      <c r="STR39" s="450"/>
      <c r="STS39" s="450"/>
      <c r="STT39" s="450"/>
      <c r="STU39" s="450"/>
      <c r="STV39" s="450"/>
      <c r="STW39" s="450"/>
      <c r="STX39" s="450"/>
      <c r="STY39" s="450"/>
      <c r="STZ39" s="450"/>
      <c r="SUA39" s="450"/>
      <c r="SUB39" s="450"/>
      <c r="SUC39" s="450"/>
      <c r="SUD39" s="450"/>
      <c r="SUE39" s="450"/>
      <c r="SUF39" s="450"/>
      <c r="SUG39" s="450"/>
      <c r="SUH39" s="450"/>
      <c r="SUI39" s="450"/>
      <c r="SUJ39" s="450"/>
      <c r="SUK39" s="450"/>
      <c r="SUL39" s="450"/>
      <c r="SUM39" s="450"/>
      <c r="SUN39" s="450"/>
      <c r="SUO39" s="450"/>
      <c r="SUP39" s="450"/>
      <c r="SUQ39" s="450"/>
      <c r="SUR39" s="450"/>
      <c r="SUS39" s="450"/>
      <c r="SUT39" s="450"/>
      <c r="SUU39" s="450"/>
      <c r="SUV39" s="450"/>
      <c r="SUW39" s="450"/>
      <c r="SUX39" s="450"/>
      <c r="SUY39" s="450"/>
      <c r="SUZ39" s="450"/>
      <c r="SVA39" s="450"/>
      <c r="SVB39" s="450"/>
      <c r="SVC39" s="450"/>
      <c r="SVD39" s="450"/>
      <c r="SVE39" s="450"/>
      <c r="SVF39" s="450"/>
      <c r="SVG39" s="450"/>
      <c r="SVH39" s="450"/>
      <c r="SVI39" s="450"/>
      <c r="SVJ39" s="450"/>
      <c r="SVK39" s="450"/>
      <c r="SVL39" s="450"/>
      <c r="SVM39" s="450"/>
      <c r="SVN39" s="450"/>
      <c r="SVO39" s="450"/>
      <c r="SVP39" s="450"/>
      <c r="SVQ39" s="450"/>
      <c r="SVR39" s="450"/>
      <c r="SVS39" s="450"/>
      <c r="SVT39" s="450"/>
      <c r="SVU39" s="450"/>
      <c r="SVV39" s="450"/>
      <c r="SVW39" s="450"/>
      <c r="SVX39" s="450"/>
      <c r="SVY39" s="450"/>
      <c r="SVZ39" s="450"/>
      <c r="SWA39" s="450"/>
      <c r="SWB39" s="450"/>
      <c r="SWC39" s="450"/>
      <c r="SWD39" s="450"/>
      <c r="SWE39" s="450"/>
      <c r="SWF39" s="450"/>
      <c r="SWG39" s="450"/>
      <c r="SWH39" s="450"/>
      <c r="SWI39" s="450"/>
      <c r="SWJ39" s="450"/>
      <c r="SWK39" s="450"/>
      <c r="SWL39" s="450"/>
      <c r="SWM39" s="450"/>
      <c r="SWN39" s="450"/>
      <c r="SWO39" s="450"/>
      <c r="SWP39" s="450"/>
      <c r="SWQ39" s="450"/>
      <c r="SWR39" s="450"/>
      <c r="SWS39" s="450"/>
      <c r="SWT39" s="450"/>
      <c r="SWU39" s="450"/>
      <c r="SWV39" s="450"/>
      <c r="SWW39" s="450"/>
      <c r="SWX39" s="450"/>
      <c r="SWY39" s="450"/>
      <c r="SWZ39" s="450"/>
      <c r="SXA39" s="450"/>
      <c r="SXB39" s="450"/>
      <c r="SXC39" s="450"/>
      <c r="SXD39" s="450"/>
      <c r="SXE39" s="450"/>
      <c r="SXF39" s="450"/>
      <c r="SXG39" s="450"/>
      <c r="SXH39" s="450"/>
      <c r="SXI39" s="450"/>
      <c r="SXJ39" s="450"/>
      <c r="SXK39" s="450"/>
      <c r="SXL39" s="450"/>
      <c r="SXM39" s="450"/>
      <c r="SXN39" s="450"/>
      <c r="SXO39" s="450"/>
      <c r="SXP39" s="450"/>
      <c r="SXQ39" s="450"/>
      <c r="SXR39" s="450"/>
      <c r="SXS39" s="450"/>
      <c r="SXT39" s="450"/>
      <c r="SXU39" s="450"/>
      <c r="SXV39" s="450"/>
      <c r="SXW39" s="450"/>
      <c r="SXX39" s="450"/>
      <c r="SXY39" s="450"/>
      <c r="SXZ39" s="450"/>
      <c r="SYA39" s="450"/>
      <c r="SYB39" s="450"/>
      <c r="SYC39" s="450"/>
      <c r="SYD39" s="450"/>
      <c r="SYE39" s="450"/>
      <c r="SYF39" s="450"/>
      <c r="SYG39" s="450"/>
      <c r="SYH39" s="450"/>
      <c r="SYI39" s="450"/>
      <c r="SYJ39" s="450"/>
      <c r="SYK39" s="450"/>
      <c r="SYL39" s="450"/>
      <c r="SYM39" s="450"/>
      <c r="SYN39" s="450"/>
      <c r="SYO39" s="450"/>
      <c r="SYP39" s="450"/>
      <c r="SYQ39" s="450"/>
      <c r="SYR39" s="450"/>
      <c r="SYS39" s="450"/>
      <c r="SYT39" s="450"/>
      <c r="SYU39" s="450"/>
      <c r="SYV39" s="450"/>
      <c r="SYW39" s="450"/>
      <c r="SYX39" s="450"/>
      <c r="SYY39" s="450"/>
      <c r="SYZ39" s="450"/>
      <c r="SZA39" s="450"/>
      <c r="SZB39" s="450"/>
      <c r="SZC39" s="450"/>
      <c r="SZD39" s="450"/>
      <c r="SZE39" s="450"/>
      <c r="SZF39" s="450"/>
      <c r="SZG39" s="450"/>
      <c r="SZH39" s="450"/>
      <c r="SZI39" s="450"/>
      <c r="SZJ39" s="450"/>
      <c r="SZK39" s="450"/>
      <c r="SZL39" s="450"/>
      <c r="SZM39" s="450"/>
      <c r="SZN39" s="450"/>
      <c r="SZO39" s="450"/>
      <c r="SZP39" s="450"/>
      <c r="SZQ39" s="450"/>
      <c r="SZR39" s="450"/>
      <c r="SZS39" s="450"/>
      <c r="SZT39" s="450"/>
      <c r="SZU39" s="450"/>
      <c r="SZV39" s="450"/>
      <c r="SZW39" s="450"/>
      <c r="SZX39" s="450"/>
      <c r="SZY39" s="450"/>
      <c r="SZZ39" s="450"/>
      <c r="TAA39" s="450"/>
      <c r="TAB39" s="450"/>
      <c r="TAC39" s="450"/>
      <c r="TAD39" s="450"/>
      <c r="TAE39" s="450"/>
      <c r="TAF39" s="450"/>
      <c r="TAG39" s="450"/>
      <c r="TAH39" s="450"/>
      <c r="TAI39" s="450"/>
      <c r="TAJ39" s="450"/>
      <c r="TAK39" s="450"/>
      <c r="TAL39" s="450"/>
      <c r="TAM39" s="450"/>
      <c r="TAN39" s="450"/>
      <c r="TAO39" s="450"/>
      <c r="TAP39" s="450"/>
      <c r="TAQ39" s="450"/>
      <c r="TAR39" s="450"/>
      <c r="TAS39" s="450"/>
      <c r="TAT39" s="450"/>
      <c r="TAU39" s="450"/>
      <c r="TAV39" s="450"/>
      <c r="TAW39" s="450"/>
      <c r="TAX39" s="450"/>
      <c r="TAY39" s="450"/>
      <c r="TAZ39" s="450"/>
      <c r="TBA39" s="450"/>
      <c r="TBB39" s="450"/>
      <c r="TBC39" s="450"/>
      <c r="TBD39" s="450"/>
      <c r="TBE39" s="450"/>
      <c r="TBF39" s="450"/>
      <c r="TBG39" s="450"/>
      <c r="TBH39" s="450"/>
      <c r="TBI39" s="450"/>
      <c r="TBJ39" s="450"/>
      <c r="TBK39" s="450"/>
      <c r="TBL39" s="450"/>
      <c r="TBM39" s="450"/>
      <c r="TBN39" s="450"/>
      <c r="TBO39" s="450"/>
      <c r="TBP39" s="450"/>
      <c r="TBQ39" s="450"/>
      <c r="TBR39" s="450"/>
      <c r="TBS39" s="450"/>
      <c r="TBT39" s="450"/>
      <c r="TBU39" s="450"/>
      <c r="TBV39" s="450"/>
      <c r="TBW39" s="450"/>
      <c r="TBX39" s="450"/>
      <c r="TBY39" s="450"/>
      <c r="TBZ39" s="450"/>
      <c r="TCA39" s="450"/>
      <c r="TCB39" s="450"/>
      <c r="TCC39" s="450"/>
      <c r="TCD39" s="450"/>
      <c r="TCE39" s="450"/>
      <c r="TCF39" s="450"/>
      <c r="TCG39" s="450"/>
      <c r="TCH39" s="450"/>
      <c r="TCI39" s="450"/>
      <c r="TCJ39" s="450"/>
      <c r="TCK39" s="450"/>
      <c r="TCL39" s="450"/>
      <c r="TCM39" s="450"/>
      <c r="TCN39" s="450"/>
      <c r="TCO39" s="450"/>
      <c r="TCP39" s="450"/>
      <c r="TCQ39" s="450"/>
      <c r="TCR39" s="450"/>
      <c r="TCS39" s="450"/>
      <c r="TCT39" s="450"/>
      <c r="TCU39" s="450"/>
      <c r="TCV39" s="450"/>
      <c r="TCW39" s="450"/>
      <c r="TCX39" s="450"/>
      <c r="TCY39" s="450"/>
      <c r="TCZ39" s="450"/>
      <c r="TDA39" s="450"/>
      <c r="TDB39" s="450"/>
      <c r="TDC39" s="450"/>
      <c r="TDD39" s="450"/>
      <c r="TDE39" s="450"/>
      <c r="TDF39" s="450"/>
      <c r="TDG39" s="450"/>
      <c r="TDH39" s="450"/>
      <c r="TDI39" s="450"/>
      <c r="TDJ39" s="450"/>
      <c r="TDK39" s="450"/>
      <c r="TDL39" s="450"/>
      <c r="TDM39" s="450"/>
      <c r="TDN39" s="450"/>
      <c r="TDO39" s="450"/>
      <c r="TDP39" s="450"/>
      <c r="TDQ39" s="450"/>
      <c r="TDR39" s="450"/>
      <c r="TDS39" s="450"/>
      <c r="TDT39" s="450"/>
      <c r="TDU39" s="450"/>
      <c r="TDV39" s="450"/>
      <c r="TDW39" s="450"/>
      <c r="TDX39" s="450"/>
      <c r="TDY39" s="450"/>
      <c r="TDZ39" s="450"/>
      <c r="TEA39" s="450"/>
      <c r="TEB39" s="450"/>
      <c r="TEC39" s="450"/>
      <c r="TED39" s="450"/>
      <c r="TEE39" s="450"/>
      <c r="TEF39" s="450"/>
      <c r="TEG39" s="450"/>
      <c r="TEH39" s="450"/>
      <c r="TEI39" s="450"/>
      <c r="TEJ39" s="450"/>
      <c r="TEK39" s="450"/>
      <c r="TEL39" s="450"/>
      <c r="TEM39" s="450"/>
      <c r="TEN39" s="450"/>
      <c r="TEO39" s="450"/>
      <c r="TEP39" s="450"/>
      <c r="TEQ39" s="450"/>
      <c r="TER39" s="450"/>
      <c r="TES39" s="450"/>
      <c r="TET39" s="450"/>
      <c r="TEU39" s="450"/>
      <c r="TEV39" s="450"/>
      <c r="TEW39" s="450"/>
      <c r="TEX39" s="450"/>
      <c r="TEY39" s="450"/>
      <c r="TEZ39" s="450"/>
      <c r="TFA39" s="450"/>
      <c r="TFB39" s="450"/>
      <c r="TFC39" s="450"/>
      <c r="TFD39" s="450"/>
      <c r="TFE39" s="450"/>
      <c r="TFF39" s="450"/>
      <c r="TFG39" s="450"/>
      <c r="TFH39" s="450"/>
      <c r="TFI39" s="450"/>
      <c r="TFJ39" s="450"/>
      <c r="TFK39" s="450"/>
      <c r="TFL39" s="450"/>
      <c r="TFM39" s="450"/>
      <c r="TFN39" s="450"/>
      <c r="TFO39" s="450"/>
      <c r="TFP39" s="450"/>
      <c r="TFQ39" s="450"/>
      <c r="TFR39" s="450"/>
      <c r="TFS39" s="450"/>
      <c r="TFT39" s="450"/>
      <c r="TFU39" s="450"/>
      <c r="TFV39" s="450"/>
      <c r="TFW39" s="450"/>
      <c r="TFX39" s="450"/>
      <c r="TFY39" s="450"/>
      <c r="TFZ39" s="450"/>
      <c r="TGA39" s="450"/>
      <c r="TGB39" s="450"/>
      <c r="TGC39" s="450"/>
      <c r="TGD39" s="450"/>
      <c r="TGE39" s="450"/>
      <c r="TGF39" s="450"/>
      <c r="TGG39" s="450"/>
      <c r="TGH39" s="450"/>
      <c r="TGI39" s="450"/>
      <c r="TGJ39" s="450"/>
      <c r="TGK39" s="450"/>
      <c r="TGL39" s="450"/>
      <c r="TGM39" s="450"/>
      <c r="TGN39" s="450"/>
      <c r="TGO39" s="450"/>
      <c r="TGP39" s="450"/>
      <c r="TGQ39" s="450"/>
      <c r="TGR39" s="450"/>
      <c r="TGS39" s="450"/>
      <c r="TGT39" s="450"/>
      <c r="TGU39" s="450"/>
      <c r="TGV39" s="450"/>
      <c r="TGW39" s="450"/>
      <c r="TGX39" s="450"/>
      <c r="TGY39" s="450"/>
      <c r="TGZ39" s="450"/>
      <c r="THA39" s="450"/>
      <c r="THB39" s="450"/>
      <c r="THC39" s="450"/>
      <c r="THD39" s="450"/>
      <c r="THE39" s="450"/>
      <c r="THF39" s="450"/>
      <c r="THG39" s="450"/>
      <c r="THH39" s="450"/>
      <c r="THI39" s="450"/>
      <c r="THJ39" s="450"/>
      <c r="THK39" s="450"/>
      <c r="THL39" s="450"/>
      <c r="THM39" s="450"/>
      <c r="THN39" s="450"/>
      <c r="THO39" s="450"/>
      <c r="THP39" s="450"/>
      <c r="THQ39" s="450"/>
      <c r="THR39" s="450"/>
      <c r="THS39" s="450"/>
      <c r="THT39" s="450"/>
      <c r="THU39" s="450"/>
      <c r="THV39" s="450"/>
      <c r="THW39" s="450"/>
      <c r="THX39" s="450"/>
      <c r="THY39" s="450"/>
      <c r="THZ39" s="450"/>
      <c r="TIA39" s="450"/>
      <c r="TIB39" s="450"/>
      <c r="TIC39" s="450"/>
      <c r="TID39" s="450"/>
      <c r="TIE39" s="450"/>
      <c r="TIF39" s="450"/>
      <c r="TIG39" s="450"/>
      <c r="TIH39" s="450"/>
      <c r="TII39" s="450"/>
      <c r="TIJ39" s="450"/>
      <c r="TIK39" s="450"/>
      <c r="TIL39" s="450"/>
      <c r="TIM39" s="450"/>
      <c r="TIN39" s="450"/>
      <c r="TIO39" s="450"/>
      <c r="TIP39" s="450"/>
      <c r="TIQ39" s="450"/>
      <c r="TIR39" s="450"/>
      <c r="TIS39" s="450"/>
      <c r="TIT39" s="450"/>
      <c r="TIU39" s="450"/>
      <c r="TIV39" s="450"/>
      <c r="TIW39" s="450"/>
      <c r="TIX39" s="450"/>
      <c r="TIY39" s="450"/>
      <c r="TIZ39" s="450"/>
      <c r="TJA39" s="450"/>
      <c r="TJB39" s="450"/>
      <c r="TJC39" s="450"/>
      <c r="TJD39" s="450"/>
      <c r="TJE39" s="450"/>
      <c r="TJF39" s="450"/>
      <c r="TJG39" s="450"/>
      <c r="TJH39" s="450"/>
      <c r="TJI39" s="450"/>
      <c r="TJJ39" s="450"/>
      <c r="TJK39" s="450"/>
      <c r="TJL39" s="450"/>
      <c r="TJM39" s="450"/>
      <c r="TJN39" s="450"/>
      <c r="TJO39" s="450"/>
      <c r="TJP39" s="450"/>
      <c r="TJQ39" s="450"/>
      <c r="TJR39" s="450"/>
      <c r="TJS39" s="450"/>
      <c r="TJT39" s="450"/>
      <c r="TJU39" s="450"/>
      <c r="TJV39" s="450"/>
      <c r="TJW39" s="450"/>
      <c r="TJX39" s="450"/>
      <c r="TJY39" s="450"/>
      <c r="TJZ39" s="450"/>
      <c r="TKA39" s="450"/>
      <c r="TKB39" s="450"/>
      <c r="TKC39" s="450"/>
      <c r="TKD39" s="450"/>
      <c r="TKE39" s="450"/>
      <c r="TKF39" s="450"/>
      <c r="TKG39" s="450"/>
      <c r="TKH39" s="450"/>
      <c r="TKI39" s="450"/>
      <c r="TKJ39" s="450"/>
      <c r="TKK39" s="450"/>
      <c r="TKL39" s="450"/>
      <c r="TKM39" s="450"/>
      <c r="TKN39" s="450"/>
      <c r="TKO39" s="450"/>
      <c r="TKP39" s="450"/>
      <c r="TKQ39" s="450"/>
      <c r="TKR39" s="450"/>
      <c r="TKS39" s="450"/>
      <c r="TKT39" s="450"/>
      <c r="TKU39" s="450"/>
      <c r="TKV39" s="450"/>
      <c r="TKW39" s="450"/>
      <c r="TKX39" s="450"/>
      <c r="TKY39" s="450"/>
      <c r="TKZ39" s="450"/>
      <c r="TLA39" s="450"/>
      <c r="TLB39" s="450"/>
      <c r="TLC39" s="450"/>
      <c r="TLD39" s="450"/>
      <c r="TLE39" s="450"/>
      <c r="TLF39" s="450"/>
      <c r="TLG39" s="450"/>
      <c r="TLH39" s="450"/>
      <c r="TLI39" s="450"/>
      <c r="TLJ39" s="450"/>
      <c r="TLK39" s="450"/>
      <c r="TLL39" s="450"/>
      <c r="TLM39" s="450"/>
      <c r="TLN39" s="450"/>
      <c r="TLO39" s="450"/>
      <c r="TLP39" s="450"/>
      <c r="TLQ39" s="450"/>
      <c r="TLR39" s="450"/>
      <c r="TLS39" s="450"/>
      <c r="TLT39" s="450"/>
      <c r="TLU39" s="450"/>
      <c r="TLV39" s="450"/>
      <c r="TLW39" s="450"/>
      <c r="TLX39" s="450"/>
      <c r="TLY39" s="450"/>
      <c r="TLZ39" s="450"/>
      <c r="TMA39" s="450"/>
      <c r="TMB39" s="450"/>
      <c r="TMC39" s="450"/>
      <c r="TMD39" s="450"/>
      <c r="TME39" s="450"/>
      <c r="TMF39" s="450"/>
      <c r="TMG39" s="450"/>
      <c r="TMH39" s="450"/>
      <c r="TMI39" s="450"/>
      <c r="TMJ39" s="450"/>
      <c r="TMK39" s="450"/>
      <c r="TML39" s="450"/>
      <c r="TMM39" s="450"/>
      <c r="TMN39" s="450"/>
      <c r="TMO39" s="450"/>
      <c r="TMP39" s="450"/>
      <c r="TMQ39" s="450"/>
      <c r="TMR39" s="450"/>
      <c r="TMS39" s="450"/>
      <c r="TMT39" s="450"/>
      <c r="TMU39" s="450"/>
      <c r="TMV39" s="450"/>
      <c r="TMW39" s="450"/>
      <c r="TMX39" s="450"/>
      <c r="TMY39" s="450"/>
      <c r="TMZ39" s="450"/>
      <c r="TNA39" s="450"/>
      <c r="TNB39" s="450"/>
      <c r="TNC39" s="450"/>
      <c r="TND39" s="450"/>
      <c r="TNE39" s="450"/>
      <c r="TNF39" s="450"/>
      <c r="TNG39" s="450"/>
      <c r="TNH39" s="450"/>
      <c r="TNI39" s="450"/>
      <c r="TNJ39" s="450"/>
      <c r="TNK39" s="450"/>
      <c r="TNL39" s="450"/>
      <c r="TNM39" s="450"/>
      <c r="TNN39" s="450"/>
      <c r="TNO39" s="450"/>
      <c r="TNP39" s="450"/>
      <c r="TNQ39" s="450"/>
      <c r="TNR39" s="450"/>
      <c r="TNS39" s="450"/>
      <c r="TNT39" s="450"/>
      <c r="TNU39" s="450"/>
      <c r="TNV39" s="450"/>
      <c r="TNW39" s="450"/>
      <c r="TNX39" s="450"/>
      <c r="TNY39" s="450"/>
      <c r="TNZ39" s="450"/>
      <c r="TOA39" s="450"/>
      <c r="TOB39" s="450"/>
      <c r="TOC39" s="450"/>
      <c r="TOD39" s="450"/>
      <c r="TOE39" s="450"/>
      <c r="TOF39" s="450"/>
      <c r="TOG39" s="450"/>
      <c r="TOH39" s="450"/>
      <c r="TOI39" s="450"/>
      <c r="TOJ39" s="450"/>
      <c r="TOK39" s="450"/>
      <c r="TOL39" s="450"/>
      <c r="TOM39" s="450"/>
      <c r="TON39" s="450"/>
      <c r="TOO39" s="450"/>
      <c r="TOP39" s="450"/>
      <c r="TOQ39" s="450"/>
      <c r="TOR39" s="450"/>
      <c r="TOS39" s="450"/>
      <c r="TOT39" s="450"/>
      <c r="TOU39" s="450"/>
      <c r="TOV39" s="450"/>
      <c r="TOW39" s="450"/>
      <c r="TOX39" s="450"/>
      <c r="TOY39" s="450"/>
      <c r="TOZ39" s="450"/>
      <c r="TPA39" s="450"/>
      <c r="TPB39" s="450"/>
      <c r="TPC39" s="450"/>
      <c r="TPD39" s="450"/>
      <c r="TPE39" s="450"/>
      <c r="TPF39" s="450"/>
      <c r="TPG39" s="450"/>
      <c r="TPH39" s="450"/>
      <c r="TPI39" s="450"/>
      <c r="TPJ39" s="450"/>
      <c r="TPK39" s="450"/>
      <c r="TPL39" s="450"/>
      <c r="TPM39" s="450"/>
      <c r="TPN39" s="450"/>
      <c r="TPO39" s="450"/>
      <c r="TPP39" s="450"/>
      <c r="TPQ39" s="450"/>
      <c r="TPR39" s="450"/>
      <c r="TPS39" s="450"/>
      <c r="TPT39" s="450"/>
      <c r="TPU39" s="450"/>
      <c r="TPV39" s="450"/>
      <c r="TPW39" s="450"/>
      <c r="TPX39" s="450"/>
      <c r="TPY39" s="450"/>
      <c r="TPZ39" s="450"/>
      <c r="TQA39" s="450"/>
      <c r="TQB39" s="450"/>
      <c r="TQC39" s="450"/>
      <c r="TQD39" s="450"/>
      <c r="TQE39" s="450"/>
      <c r="TQF39" s="450"/>
      <c r="TQG39" s="450"/>
      <c r="TQH39" s="450"/>
      <c r="TQI39" s="450"/>
      <c r="TQJ39" s="450"/>
      <c r="TQK39" s="450"/>
      <c r="TQL39" s="450"/>
      <c r="TQM39" s="450"/>
      <c r="TQN39" s="450"/>
      <c r="TQO39" s="450"/>
      <c r="TQP39" s="450"/>
      <c r="TQQ39" s="450"/>
      <c r="TQR39" s="450"/>
      <c r="TQS39" s="450"/>
      <c r="TQT39" s="450"/>
      <c r="TQU39" s="450"/>
      <c r="TQV39" s="450"/>
      <c r="TQW39" s="450"/>
      <c r="TQX39" s="450"/>
      <c r="TQY39" s="450"/>
      <c r="TQZ39" s="450"/>
      <c r="TRA39" s="450"/>
      <c r="TRB39" s="450"/>
      <c r="TRC39" s="450"/>
      <c r="TRD39" s="450"/>
      <c r="TRE39" s="450"/>
      <c r="TRF39" s="450"/>
      <c r="TRG39" s="450"/>
      <c r="TRH39" s="450"/>
      <c r="TRI39" s="450"/>
      <c r="TRJ39" s="450"/>
      <c r="TRK39" s="450"/>
      <c r="TRL39" s="450"/>
      <c r="TRM39" s="450"/>
      <c r="TRN39" s="450"/>
      <c r="TRO39" s="450"/>
      <c r="TRP39" s="450"/>
      <c r="TRQ39" s="450"/>
      <c r="TRR39" s="450"/>
      <c r="TRS39" s="450"/>
      <c r="TRT39" s="450"/>
      <c r="TRU39" s="450"/>
      <c r="TRV39" s="450"/>
      <c r="TRW39" s="450"/>
      <c r="TRX39" s="450"/>
      <c r="TRY39" s="450"/>
      <c r="TRZ39" s="450"/>
      <c r="TSA39" s="450"/>
      <c r="TSB39" s="450"/>
      <c r="TSC39" s="450"/>
      <c r="TSD39" s="450"/>
      <c r="TSE39" s="450"/>
      <c r="TSF39" s="450"/>
      <c r="TSG39" s="450"/>
      <c r="TSH39" s="450"/>
      <c r="TSI39" s="450"/>
      <c r="TSJ39" s="450"/>
      <c r="TSK39" s="450"/>
      <c r="TSL39" s="450"/>
      <c r="TSM39" s="450"/>
      <c r="TSN39" s="450"/>
      <c r="TSO39" s="450"/>
      <c r="TSP39" s="450"/>
      <c r="TSQ39" s="450"/>
      <c r="TSR39" s="450"/>
      <c r="TSS39" s="450"/>
      <c r="TST39" s="450"/>
      <c r="TSU39" s="450"/>
      <c r="TSV39" s="450"/>
      <c r="TSW39" s="450"/>
      <c r="TSX39" s="450"/>
      <c r="TSY39" s="450"/>
      <c r="TSZ39" s="450"/>
      <c r="TTA39" s="450"/>
      <c r="TTB39" s="450"/>
      <c r="TTC39" s="450"/>
      <c r="TTD39" s="450"/>
      <c r="TTE39" s="450"/>
      <c r="TTF39" s="450"/>
      <c r="TTG39" s="450"/>
      <c r="TTH39" s="450"/>
      <c r="TTI39" s="450"/>
      <c r="TTJ39" s="450"/>
      <c r="TTK39" s="450"/>
      <c r="TTL39" s="450"/>
      <c r="TTM39" s="450"/>
      <c r="TTN39" s="450"/>
      <c r="TTO39" s="450"/>
      <c r="TTP39" s="450"/>
      <c r="TTQ39" s="450"/>
      <c r="TTR39" s="450"/>
      <c r="TTS39" s="450"/>
      <c r="TTT39" s="450"/>
      <c r="TTU39" s="450"/>
      <c r="TTV39" s="450"/>
      <c r="TTW39" s="450"/>
      <c r="TTX39" s="450"/>
      <c r="TTY39" s="450"/>
      <c r="TTZ39" s="450"/>
      <c r="TUA39" s="450"/>
      <c r="TUB39" s="450"/>
      <c r="TUC39" s="450"/>
      <c r="TUD39" s="450"/>
      <c r="TUE39" s="450"/>
      <c r="TUF39" s="450"/>
      <c r="TUG39" s="450"/>
      <c r="TUH39" s="450"/>
      <c r="TUI39" s="450"/>
      <c r="TUJ39" s="450"/>
      <c r="TUK39" s="450"/>
      <c r="TUL39" s="450"/>
      <c r="TUM39" s="450"/>
      <c r="TUN39" s="450"/>
      <c r="TUO39" s="450"/>
      <c r="TUP39" s="450"/>
      <c r="TUQ39" s="450"/>
      <c r="TUR39" s="450"/>
      <c r="TUS39" s="450"/>
      <c r="TUT39" s="450"/>
      <c r="TUU39" s="450"/>
      <c r="TUV39" s="450"/>
      <c r="TUW39" s="450"/>
      <c r="TUX39" s="450"/>
      <c r="TUY39" s="450"/>
      <c r="TUZ39" s="450"/>
      <c r="TVA39" s="450"/>
      <c r="TVB39" s="450"/>
      <c r="TVC39" s="450"/>
      <c r="TVD39" s="450"/>
      <c r="TVE39" s="450"/>
      <c r="TVF39" s="450"/>
      <c r="TVG39" s="450"/>
      <c r="TVH39" s="450"/>
      <c r="TVI39" s="450"/>
      <c r="TVJ39" s="450"/>
      <c r="TVK39" s="450"/>
      <c r="TVL39" s="450"/>
      <c r="TVM39" s="450"/>
      <c r="TVN39" s="450"/>
      <c r="TVO39" s="450"/>
      <c r="TVP39" s="450"/>
      <c r="TVQ39" s="450"/>
      <c r="TVR39" s="450"/>
      <c r="TVS39" s="450"/>
      <c r="TVT39" s="450"/>
      <c r="TVU39" s="450"/>
      <c r="TVV39" s="450"/>
      <c r="TVW39" s="450"/>
      <c r="TVX39" s="450"/>
      <c r="TVY39" s="450"/>
      <c r="TVZ39" s="450"/>
      <c r="TWA39" s="450"/>
      <c r="TWB39" s="450"/>
      <c r="TWC39" s="450"/>
      <c r="TWD39" s="450"/>
      <c r="TWE39" s="450"/>
      <c r="TWF39" s="450"/>
      <c r="TWG39" s="450"/>
      <c r="TWH39" s="450"/>
      <c r="TWI39" s="450"/>
      <c r="TWJ39" s="450"/>
      <c r="TWK39" s="450"/>
      <c r="TWL39" s="450"/>
      <c r="TWM39" s="450"/>
      <c r="TWN39" s="450"/>
      <c r="TWO39" s="450"/>
      <c r="TWP39" s="450"/>
      <c r="TWQ39" s="450"/>
      <c r="TWR39" s="450"/>
      <c r="TWS39" s="450"/>
      <c r="TWT39" s="450"/>
      <c r="TWU39" s="450"/>
      <c r="TWV39" s="450"/>
      <c r="TWW39" s="450"/>
      <c r="TWX39" s="450"/>
      <c r="TWY39" s="450"/>
      <c r="TWZ39" s="450"/>
      <c r="TXA39" s="450"/>
      <c r="TXB39" s="450"/>
      <c r="TXC39" s="450"/>
      <c r="TXD39" s="450"/>
      <c r="TXE39" s="450"/>
      <c r="TXF39" s="450"/>
      <c r="TXG39" s="450"/>
      <c r="TXH39" s="450"/>
      <c r="TXI39" s="450"/>
      <c r="TXJ39" s="450"/>
      <c r="TXK39" s="450"/>
      <c r="TXL39" s="450"/>
      <c r="TXM39" s="450"/>
      <c r="TXN39" s="450"/>
      <c r="TXO39" s="450"/>
      <c r="TXP39" s="450"/>
      <c r="TXQ39" s="450"/>
      <c r="TXR39" s="450"/>
      <c r="TXS39" s="450"/>
      <c r="TXT39" s="450"/>
      <c r="TXU39" s="450"/>
      <c r="TXV39" s="450"/>
      <c r="TXW39" s="450"/>
      <c r="TXX39" s="450"/>
      <c r="TXY39" s="450"/>
      <c r="TXZ39" s="450"/>
      <c r="TYA39" s="450"/>
      <c r="TYB39" s="450"/>
      <c r="TYC39" s="450"/>
      <c r="TYD39" s="450"/>
      <c r="TYE39" s="450"/>
      <c r="TYF39" s="450"/>
      <c r="TYG39" s="450"/>
      <c r="TYH39" s="450"/>
      <c r="TYI39" s="450"/>
      <c r="TYJ39" s="450"/>
      <c r="TYK39" s="450"/>
      <c r="TYL39" s="450"/>
      <c r="TYM39" s="450"/>
      <c r="TYN39" s="450"/>
      <c r="TYO39" s="450"/>
      <c r="TYP39" s="450"/>
      <c r="TYQ39" s="450"/>
      <c r="TYR39" s="450"/>
      <c r="TYS39" s="450"/>
      <c r="TYT39" s="450"/>
      <c r="TYU39" s="450"/>
      <c r="TYV39" s="450"/>
      <c r="TYW39" s="450"/>
      <c r="TYX39" s="450"/>
      <c r="TYY39" s="450"/>
      <c r="TYZ39" s="450"/>
      <c r="TZA39" s="450"/>
      <c r="TZB39" s="450"/>
      <c r="TZC39" s="450"/>
      <c r="TZD39" s="450"/>
      <c r="TZE39" s="450"/>
      <c r="TZF39" s="450"/>
      <c r="TZG39" s="450"/>
      <c r="TZH39" s="450"/>
      <c r="TZI39" s="450"/>
      <c r="TZJ39" s="450"/>
      <c r="TZK39" s="450"/>
      <c r="TZL39" s="450"/>
      <c r="TZM39" s="450"/>
      <c r="TZN39" s="450"/>
      <c r="TZO39" s="450"/>
      <c r="TZP39" s="450"/>
      <c r="TZQ39" s="450"/>
      <c r="TZR39" s="450"/>
      <c r="TZS39" s="450"/>
      <c r="TZT39" s="450"/>
      <c r="TZU39" s="450"/>
      <c r="TZV39" s="450"/>
      <c r="TZW39" s="450"/>
      <c r="TZX39" s="450"/>
      <c r="TZY39" s="450"/>
      <c r="TZZ39" s="450"/>
      <c r="UAA39" s="450"/>
      <c r="UAB39" s="450"/>
      <c r="UAC39" s="450"/>
      <c r="UAD39" s="450"/>
      <c r="UAE39" s="450"/>
      <c r="UAF39" s="450"/>
      <c r="UAG39" s="450"/>
      <c r="UAH39" s="450"/>
      <c r="UAI39" s="450"/>
      <c r="UAJ39" s="450"/>
      <c r="UAK39" s="450"/>
      <c r="UAL39" s="450"/>
      <c r="UAM39" s="450"/>
      <c r="UAN39" s="450"/>
      <c r="UAO39" s="450"/>
      <c r="UAP39" s="450"/>
      <c r="UAQ39" s="450"/>
      <c r="UAR39" s="450"/>
      <c r="UAS39" s="450"/>
      <c r="UAT39" s="450"/>
      <c r="UAU39" s="450"/>
      <c r="UAV39" s="450"/>
      <c r="UAW39" s="450"/>
      <c r="UAX39" s="450"/>
      <c r="UAY39" s="450"/>
      <c r="UAZ39" s="450"/>
      <c r="UBA39" s="450"/>
      <c r="UBB39" s="450"/>
      <c r="UBC39" s="450"/>
      <c r="UBD39" s="450"/>
      <c r="UBE39" s="450"/>
      <c r="UBF39" s="450"/>
      <c r="UBG39" s="450"/>
      <c r="UBH39" s="450"/>
      <c r="UBI39" s="450"/>
      <c r="UBJ39" s="450"/>
      <c r="UBK39" s="450"/>
      <c r="UBL39" s="450"/>
      <c r="UBM39" s="450"/>
      <c r="UBN39" s="450"/>
      <c r="UBO39" s="450"/>
      <c r="UBP39" s="450"/>
      <c r="UBQ39" s="450"/>
      <c r="UBR39" s="450"/>
      <c r="UBS39" s="450"/>
      <c r="UBT39" s="450"/>
      <c r="UBU39" s="450"/>
      <c r="UBV39" s="450"/>
      <c r="UBW39" s="450"/>
      <c r="UBX39" s="450"/>
      <c r="UBY39" s="450"/>
      <c r="UBZ39" s="450"/>
      <c r="UCA39" s="450"/>
      <c r="UCB39" s="450"/>
      <c r="UCC39" s="450"/>
      <c r="UCD39" s="450"/>
      <c r="UCE39" s="450"/>
      <c r="UCF39" s="450"/>
      <c r="UCG39" s="450"/>
      <c r="UCH39" s="450"/>
      <c r="UCI39" s="450"/>
      <c r="UCJ39" s="450"/>
      <c r="UCK39" s="450"/>
      <c r="UCL39" s="450"/>
      <c r="UCM39" s="450"/>
      <c r="UCN39" s="450"/>
      <c r="UCO39" s="450"/>
      <c r="UCP39" s="450"/>
      <c r="UCQ39" s="450"/>
      <c r="UCR39" s="450"/>
      <c r="UCS39" s="450"/>
      <c r="UCT39" s="450"/>
      <c r="UCU39" s="450"/>
      <c r="UCV39" s="450"/>
      <c r="UCW39" s="450"/>
      <c r="UCX39" s="450"/>
      <c r="UCY39" s="450"/>
      <c r="UCZ39" s="450"/>
      <c r="UDA39" s="450"/>
      <c r="UDB39" s="450"/>
      <c r="UDC39" s="450"/>
      <c r="UDD39" s="450"/>
      <c r="UDE39" s="450"/>
      <c r="UDF39" s="450"/>
      <c r="UDG39" s="450"/>
      <c r="UDH39" s="450"/>
      <c r="UDI39" s="450"/>
      <c r="UDJ39" s="450"/>
      <c r="UDK39" s="450"/>
      <c r="UDL39" s="450"/>
      <c r="UDM39" s="450"/>
      <c r="UDN39" s="450"/>
      <c r="UDO39" s="450"/>
      <c r="UDP39" s="450"/>
      <c r="UDQ39" s="450"/>
      <c r="UDR39" s="450"/>
      <c r="UDS39" s="450"/>
      <c r="UDT39" s="450"/>
      <c r="UDU39" s="450"/>
      <c r="UDV39" s="450"/>
      <c r="UDW39" s="450"/>
      <c r="UDX39" s="450"/>
      <c r="UDY39" s="450"/>
      <c r="UDZ39" s="450"/>
      <c r="UEA39" s="450"/>
      <c r="UEB39" s="450"/>
      <c r="UEC39" s="450"/>
      <c r="UED39" s="450"/>
      <c r="UEE39" s="450"/>
      <c r="UEF39" s="450"/>
      <c r="UEG39" s="450"/>
      <c r="UEH39" s="450"/>
      <c r="UEI39" s="450"/>
      <c r="UEJ39" s="450"/>
      <c r="UEK39" s="450"/>
      <c r="UEL39" s="450"/>
      <c r="UEM39" s="450"/>
      <c r="UEN39" s="450"/>
      <c r="UEO39" s="450"/>
      <c r="UEP39" s="450"/>
      <c r="UEQ39" s="450"/>
      <c r="UER39" s="450"/>
      <c r="UES39" s="450"/>
      <c r="UET39" s="450"/>
      <c r="UEU39" s="450"/>
      <c r="UEV39" s="450"/>
      <c r="UEW39" s="450"/>
      <c r="UEX39" s="450"/>
      <c r="UEY39" s="450"/>
      <c r="UEZ39" s="450"/>
      <c r="UFA39" s="450"/>
      <c r="UFB39" s="450"/>
      <c r="UFC39" s="450"/>
      <c r="UFD39" s="450"/>
      <c r="UFE39" s="450"/>
      <c r="UFF39" s="450"/>
      <c r="UFG39" s="450"/>
      <c r="UFH39" s="450"/>
      <c r="UFI39" s="450"/>
      <c r="UFJ39" s="450"/>
      <c r="UFK39" s="450"/>
      <c r="UFL39" s="450"/>
      <c r="UFM39" s="450"/>
      <c r="UFN39" s="450"/>
      <c r="UFO39" s="450"/>
      <c r="UFP39" s="450"/>
      <c r="UFQ39" s="450"/>
      <c r="UFR39" s="450"/>
      <c r="UFS39" s="450"/>
      <c r="UFT39" s="450"/>
      <c r="UFU39" s="450"/>
      <c r="UFV39" s="450"/>
      <c r="UFW39" s="450"/>
      <c r="UFX39" s="450"/>
      <c r="UFY39" s="450"/>
      <c r="UFZ39" s="450"/>
      <c r="UGA39" s="450"/>
      <c r="UGB39" s="450"/>
      <c r="UGC39" s="450"/>
      <c r="UGD39" s="450"/>
      <c r="UGE39" s="450"/>
      <c r="UGF39" s="450"/>
      <c r="UGG39" s="450"/>
      <c r="UGH39" s="450"/>
      <c r="UGI39" s="450"/>
      <c r="UGJ39" s="450"/>
      <c r="UGK39" s="450"/>
      <c r="UGL39" s="450"/>
      <c r="UGM39" s="450"/>
      <c r="UGN39" s="450"/>
      <c r="UGO39" s="450"/>
      <c r="UGP39" s="450"/>
      <c r="UGQ39" s="450"/>
      <c r="UGR39" s="450"/>
      <c r="UGS39" s="450"/>
      <c r="UGT39" s="450"/>
      <c r="UGU39" s="450"/>
      <c r="UGV39" s="450"/>
      <c r="UGW39" s="450"/>
      <c r="UGX39" s="450"/>
      <c r="UGY39" s="450"/>
      <c r="UGZ39" s="450"/>
      <c r="UHA39" s="450"/>
      <c r="UHB39" s="450"/>
      <c r="UHC39" s="450"/>
      <c r="UHD39" s="450"/>
      <c r="UHE39" s="450"/>
      <c r="UHF39" s="450"/>
      <c r="UHG39" s="450"/>
      <c r="UHH39" s="450"/>
      <c r="UHI39" s="450"/>
      <c r="UHJ39" s="450"/>
      <c r="UHK39" s="450"/>
      <c r="UHL39" s="450"/>
      <c r="UHM39" s="450"/>
      <c r="UHN39" s="450"/>
      <c r="UHO39" s="450"/>
      <c r="UHP39" s="450"/>
      <c r="UHQ39" s="450"/>
      <c r="UHR39" s="450"/>
      <c r="UHS39" s="450"/>
      <c r="UHT39" s="450"/>
      <c r="UHU39" s="450"/>
      <c r="UHV39" s="450"/>
      <c r="UHW39" s="450"/>
      <c r="UHX39" s="450"/>
      <c r="UHY39" s="450"/>
      <c r="UHZ39" s="450"/>
      <c r="UIA39" s="450"/>
      <c r="UIB39" s="450"/>
      <c r="UIC39" s="450"/>
      <c r="UID39" s="450"/>
      <c r="UIE39" s="450"/>
      <c r="UIF39" s="450"/>
      <c r="UIG39" s="450"/>
      <c r="UIH39" s="450"/>
      <c r="UII39" s="450"/>
      <c r="UIJ39" s="450"/>
      <c r="UIK39" s="450"/>
      <c r="UIL39" s="450"/>
      <c r="UIM39" s="450"/>
      <c r="UIN39" s="450"/>
      <c r="UIO39" s="450"/>
      <c r="UIP39" s="450"/>
      <c r="UIQ39" s="450"/>
      <c r="UIR39" s="450"/>
      <c r="UIS39" s="450"/>
      <c r="UIT39" s="450"/>
      <c r="UIU39" s="450"/>
      <c r="UIV39" s="450"/>
      <c r="UIW39" s="450"/>
      <c r="UIX39" s="450"/>
      <c r="UIY39" s="450"/>
      <c r="UIZ39" s="450"/>
      <c r="UJA39" s="450"/>
      <c r="UJB39" s="450"/>
      <c r="UJC39" s="450"/>
      <c r="UJD39" s="450"/>
      <c r="UJE39" s="450"/>
      <c r="UJF39" s="450"/>
      <c r="UJG39" s="450"/>
      <c r="UJH39" s="450"/>
      <c r="UJI39" s="450"/>
      <c r="UJJ39" s="450"/>
      <c r="UJK39" s="450"/>
      <c r="UJL39" s="450"/>
      <c r="UJM39" s="450"/>
      <c r="UJN39" s="450"/>
      <c r="UJO39" s="450"/>
      <c r="UJP39" s="450"/>
      <c r="UJQ39" s="450"/>
      <c r="UJR39" s="450"/>
      <c r="UJS39" s="450"/>
      <c r="UJT39" s="450"/>
      <c r="UJU39" s="450"/>
      <c r="UJV39" s="450"/>
      <c r="UJW39" s="450"/>
      <c r="UJX39" s="450"/>
      <c r="UJY39" s="450"/>
      <c r="UJZ39" s="450"/>
      <c r="UKA39" s="450"/>
      <c r="UKB39" s="450"/>
      <c r="UKC39" s="450"/>
      <c r="UKD39" s="450"/>
      <c r="UKE39" s="450"/>
      <c r="UKF39" s="450"/>
      <c r="UKG39" s="450"/>
      <c r="UKH39" s="450"/>
      <c r="UKI39" s="450"/>
      <c r="UKJ39" s="450"/>
      <c r="UKK39" s="450"/>
      <c r="UKL39" s="450"/>
      <c r="UKM39" s="450"/>
      <c r="UKN39" s="450"/>
      <c r="UKO39" s="450"/>
      <c r="UKP39" s="450"/>
      <c r="UKQ39" s="450"/>
      <c r="UKR39" s="450"/>
      <c r="UKS39" s="450"/>
      <c r="UKT39" s="450"/>
      <c r="UKU39" s="450"/>
      <c r="UKV39" s="450"/>
      <c r="UKW39" s="450"/>
      <c r="UKX39" s="450"/>
      <c r="UKY39" s="450"/>
      <c r="UKZ39" s="450"/>
      <c r="ULA39" s="450"/>
      <c r="ULB39" s="450"/>
      <c r="ULC39" s="450"/>
      <c r="ULD39" s="450"/>
      <c r="ULE39" s="450"/>
      <c r="ULF39" s="450"/>
      <c r="ULG39" s="450"/>
      <c r="ULH39" s="450"/>
      <c r="ULI39" s="450"/>
      <c r="ULJ39" s="450"/>
      <c r="ULK39" s="450"/>
      <c r="ULL39" s="450"/>
      <c r="ULM39" s="450"/>
      <c r="ULN39" s="450"/>
      <c r="ULO39" s="450"/>
      <c r="ULP39" s="450"/>
      <c r="ULQ39" s="450"/>
      <c r="ULR39" s="450"/>
      <c r="ULS39" s="450"/>
      <c r="ULT39" s="450"/>
      <c r="ULU39" s="450"/>
      <c r="ULV39" s="450"/>
      <c r="ULW39" s="450"/>
      <c r="ULX39" s="450"/>
      <c r="ULY39" s="450"/>
      <c r="ULZ39" s="450"/>
      <c r="UMA39" s="450"/>
      <c r="UMB39" s="450"/>
      <c r="UMC39" s="450"/>
      <c r="UMD39" s="450"/>
      <c r="UME39" s="450"/>
      <c r="UMF39" s="450"/>
      <c r="UMG39" s="450"/>
      <c r="UMH39" s="450"/>
      <c r="UMI39" s="450"/>
      <c r="UMJ39" s="450"/>
      <c r="UMK39" s="450"/>
      <c r="UML39" s="450"/>
      <c r="UMM39" s="450"/>
      <c r="UMN39" s="450"/>
      <c r="UMO39" s="450"/>
      <c r="UMP39" s="450"/>
      <c r="UMQ39" s="450"/>
      <c r="UMR39" s="450"/>
      <c r="UMS39" s="450"/>
      <c r="UMT39" s="450"/>
      <c r="UMU39" s="450"/>
      <c r="UMV39" s="450"/>
      <c r="UMW39" s="450"/>
      <c r="UMX39" s="450"/>
      <c r="UMY39" s="450"/>
      <c r="UMZ39" s="450"/>
      <c r="UNA39" s="450"/>
      <c r="UNB39" s="450"/>
      <c r="UNC39" s="450"/>
      <c r="UND39" s="450"/>
      <c r="UNE39" s="450"/>
      <c r="UNF39" s="450"/>
      <c r="UNG39" s="450"/>
      <c r="UNH39" s="450"/>
      <c r="UNI39" s="450"/>
      <c r="UNJ39" s="450"/>
      <c r="UNK39" s="450"/>
      <c r="UNL39" s="450"/>
      <c r="UNM39" s="450"/>
      <c r="UNN39" s="450"/>
      <c r="UNO39" s="450"/>
      <c r="UNP39" s="450"/>
      <c r="UNQ39" s="450"/>
      <c r="UNR39" s="450"/>
      <c r="UNS39" s="450"/>
      <c r="UNT39" s="450"/>
      <c r="UNU39" s="450"/>
      <c r="UNV39" s="450"/>
      <c r="UNW39" s="450"/>
      <c r="UNX39" s="450"/>
      <c r="UNY39" s="450"/>
      <c r="UNZ39" s="450"/>
      <c r="UOA39" s="450"/>
      <c r="UOB39" s="450"/>
      <c r="UOC39" s="450"/>
      <c r="UOD39" s="450"/>
      <c r="UOE39" s="450"/>
      <c r="UOF39" s="450"/>
      <c r="UOG39" s="450"/>
      <c r="UOH39" s="450"/>
      <c r="UOI39" s="450"/>
      <c r="UOJ39" s="450"/>
      <c r="UOK39" s="450"/>
      <c r="UOL39" s="450"/>
      <c r="UOM39" s="450"/>
      <c r="UON39" s="450"/>
      <c r="UOO39" s="450"/>
      <c r="UOP39" s="450"/>
      <c r="UOQ39" s="450"/>
      <c r="UOR39" s="450"/>
      <c r="UOS39" s="450"/>
      <c r="UOT39" s="450"/>
      <c r="UOU39" s="450"/>
      <c r="UOV39" s="450"/>
      <c r="UOW39" s="450"/>
      <c r="UOX39" s="450"/>
      <c r="UOY39" s="450"/>
      <c r="UOZ39" s="450"/>
      <c r="UPA39" s="450"/>
      <c r="UPB39" s="450"/>
      <c r="UPC39" s="450"/>
      <c r="UPD39" s="450"/>
      <c r="UPE39" s="450"/>
      <c r="UPF39" s="450"/>
      <c r="UPG39" s="450"/>
      <c r="UPH39" s="450"/>
      <c r="UPI39" s="450"/>
      <c r="UPJ39" s="450"/>
      <c r="UPK39" s="450"/>
      <c r="UPL39" s="450"/>
      <c r="UPM39" s="450"/>
      <c r="UPN39" s="450"/>
      <c r="UPO39" s="450"/>
      <c r="UPP39" s="450"/>
      <c r="UPQ39" s="450"/>
      <c r="UPR39" s="450"/>
      <c r="UPS39" s="450"/>
      <c r="UPT39" s="450"/>
      <c r="UPU39" s="450"/>
      <c r="UPV39" s="450"/>
      <c r="UPW39" s="450"/>
      <c r="UPX39" s="450"/>
      <c r="UPY39" s="450"/>
      <c r="UPZ39" s="450"/>
      <c r="UQA39" s="450"/>
      <c r="UQB39" s="450"/>
      <c r="UQC39" s="450"/>
      <c r="UQD39" s="450"/>
      <c r="UQE39" s="450"/>
      <c r="UQF39" s="450"/>
      <c r="UQG39" s="450"/>
      <c r="UQH39" s="450"/>
      <c r="UQI39" s="450"/>
      <c r="UQJ39" s="450"/>
      <c r="UQK39" s="450"/>
      <c r="UQL39" s="450"/>
      <c r="UQM39" s="450"/>
      <c r="UQN39" s="450"/>
      <c r="UQO39" s="450"/>
      <c r="UQP39" s="450"/>
      <c r="UQQ39" s="450"/>
      <c r="UQR39" s="450"/>
      <c r="UQS39" s="450"/>
      <c r="UQT39" s="450"/>
      <c r="UQU39" s="450"/>
      <c r="UQV39" s="450"/>
      <c r="UQW39" s="450"/>
      <c r="UQX39" s="450"/>
      <c r="UQY39" s="450"/>
      <c r="UQZ39" s="450"/>
      <c r="URA39" s="450"/>
      <c r="URB39" s="450"/>
      <c r="URC39" s="450"/>
      <c r="URD39" s="450"/>
      <c r="URE39" s="450"/>
      <c r="URF39" s="450"/>
      <c r="URG39" s="450"/>
      <c r="URH39" s="450"/>
      <c r="URI39" s="450"/>
      <c r="URJ39" s="450"/>
      <c r="URK39" s="450"/>
      <c r="URL39" s="450"/>
      <c r="URM39" s="450"/>
      <c r="URN39" s="450"/>
      <c r="URO39" s="450"/>
      <c r="URP39" s="450"/>
      <c r="URQ39" s="450"/>
      <c r="URR39" s="450"/>
      <c r="URS39" s="450"/>
      <c r="URT39" s="450"/>
      <c r="URU39" s="450"/>
      <c r="URV39" s="450"/>
      <c r="URW39" s="450"/>
      <c r="URX39" s="450"/>
      <c r="URY39" s="450"/>
      <c r="URZ39" s="450"/>
      <c r="USA39" s="450"/>
      <c r="USB39" s="450"/>
      <c r="USC39" s="450"/>
      <c r="USD39" s="450"/>
      <c r="USE39" s="450"/>
      <c r="USF39" s="450"/>
      <c r="USG39" s="450"/>
      <c r="USH39" s="450"/>
      <c r="USI39" s="450"/>
      <c r="USJ39" s="450"/>
      <c r="USK39" s="450"/>
      <c r="USL39" s="450"/>
      <c r="USM39" s="450"/>
      <c r="USN39" s="450"/>
      <c r="USO39" s="450"/>
      <c r="USP39" s="450"/>
      <c r="USQ39" s="450"/>
      <c r="USR39" s="450"/>
      <c r="USS39" s="450"/>
      <c r="UST39" s="450"/>
      <c r="USU39" s="450"/>
      <c r="USV39" s="450"/>
      <c r="USW39" s="450"/>
      <c r="USX39" s="450"/>
      <c r="USY39" s="450"/>
      <c r="USZ39" s="450"/>
      <c r="UTA39" s="450"/>
      <c r="UTB39" s="450"/>
      <c r="UTC39" s="450"/>
      <c r="UTD39" s="450"/>
      <c r="UTE39" s="450"/>
      <c r="UTF39" s="450"/>
      <c r="UTG39" s="450"/>
      <c r="UTH39" s="450"/>
      <c r="UTI39" s="450"/>
      <c r="UTJ39" s="450"/>
      <c r="UTK39" s="450"/>
      <c r="UTL39" s="450"/>
      <c r="UTM39" s="450"/>
      <c r="UTN39" s="450"/>
      <c r="UTO39" s="450"/>
      <c r="UTP39" s="450"/>
      <c r="UTQ39" s="450"/>
      <c r="UTR39" s="450"/>
      <c r="UTS39" s="450"/>
      <c r="UTT39" s="450"/>
      <c r="UTU39" s="450"/>
      <c r="UTV39" s="450"/>
      <c r="UTW39" s="450"/>
      <c r="UTX39" s="450"/>
      <c r="UTY39" s="450"/>
      <c r="UTZ39" s="450"/>
      <c r="UUA39" s="450"/>
      <c r="UUB39" s="450"/>
      <c r="UUC39" s="450"/>
      <c r="UUD39" s="450"/>
      <c r="UUE39" s="450"/>
      <c r="UUF39" s="450"/>
      <c r="UUG39" s="450"/>
      <c r="UUH39" s="450"/>
      <c r="UUI39" s="450"/>
      <c r="UUJ39" s="450"/>
      <c r="UUK39" s="450"/>
      <c r="UUL39" s="450"/>
      <c r="UUM39" s="450"/>
      <c r="UUN39" s="450"/>
      <c r="UUO39" s="450"/>
      <c r="UUP39" s="450"/>
      <c r="UUQ39" s="450"/>
      <c r="UUR39" s="450"/>
      <c r="UUS39" s="450"/>
      <c r="UUT39" s="450"/>
      <c r="UUU39" s="450"/>
      <c r="UUV39" s="450"/>
      <c r="UUW39" s="450"/>
      <c r="UUX39" s="450"/>
      <c r="UUY39" s="450"/>
      <c r="UUZ39" s="450"/>
      <c r="UVA39" s="450"/>
      <c r="UVB39" s="450"/>
      <c r="UVC39" s="450"/>
      <c r="UVD39" s="450"/>
      <c r="UVE39" s="450"/>
      <c r="UVF39" s="450"/>
      <c r="UVG39" s="450"/>
      <c r="UVH39" s="450"/>
      <c r="UVI39" s="450"/>
      <c r="UVJ39" s="450"/>
      <c r="UVK39" s="450"/>
      <c r="UVL39" s="450"/>
      <c r="UVM39" s="450"/>
      <c r="UVN39" s="450"/>
      <c r="UVO39" s="450"/>
      <c r="UVP39" s="450"/>
      <c r="UVQ39" s="450"/>
      <c r="UVR39" s="450"/>
      <c r="UVS39" s="450"/>
      <c r="UVT39" s="450"/>
      <c r="UVU39" s="450"/>
      <c r="UVV39" s="450"/>
      <c r="UVW39" s="450"/>
      <c r="UVX39" s="450"/>
      <c r="UVY39" s="450"/>
      <c r="UVZ39" s="450"/>
      <c r="UWA39" s="450"/>
      <c r="UWB39" s="450"/>
      <c r="UWC39" s="450"/>
      <c r="UWD39" s="450"/>
      <c r="UWE39" s="450"/>
      <c r="UWF39" s="450"/>
      <c r="UWG39" s="450"/>
      <c r="UWH39" s="450"/>
      <c r="UWI39" s="450"/>
      <c r="UWJ39" s="450"/>
      <c r="UWK39" s="450"/>
      <c r="UWL39" s="450"/>
      <c r="UWM39" s="450"/>
      <c r="UWN39" s="450"/>
      <c r="UWO39" s="450"/>
      <c r="UWP39" s="450"/>
      <c r="UWQ39" s="450"/>
      <c r="UWR39" s="450"/>
      <c r="UWS39" s="450"/>
      <c r="UWT39" s="450"/>
      <c r="UWU39" s="450"/>
      <c r="UWV39" s="450"/>
      <c r="UWW39" s="450"/>
      <c r="UWX39" s="450"/>
      <c r="UWY39" s="450"/>
      <c r="UWZ39" s="450"/>
      <c r="UXA39" s="450"/>
      <c r="UXB39" s="450"/>
      <c r="UXC39" s="450"/>
      <c r="UXD39" s="450"/>
      <c r="UXE39" s="450"/>
      <c r="UXF39" s="450"/>
      <c r="UXG39" s="450"/>
      <c r="UXH39" s="450"/>
      <c r="UXI39" s="450"/>
      <c r="UXJ39" s="450"/>
      <c r="UXK39" s="450"/>
      <c r="UXL39" s="450"/>
      <c r="UXM39" s="450"/>
      <c r="UXN39" s="450"/>
      <c r="UXO39" s="450"/>
      <c r="UXP39" s="450"/>
      <c r="UXQ39" s="450"/>
      <c r="UXR39" s="450"/>
      <c r="UXS39" s="450"/>
      <c r="UXT39" s="450"/>
      <c r="UXU39" s="450"/>
      <c r="UXV39" s="450"/>
      <c r="UXW39" s="450"/>
      <c r="UXX39" s="450"/>
      <c r="UXY39" s="450"/>
      <c r="UXZ39" s="450"/>
      <c r="UYA39" s="450"/>
      <c r="UYB39" s="450"/>
      <c r="UYC39" s="450"/>
      <c r="UYD39" s="450"/>
      <c r="UYE39" s="450"/>
      <c r="UYF39" s="450"/>
      <c r="UYG39" s="450"/>
      <c r="UYH39" s="450"/>
      <c r="UYI39" s="450"/>
      <c r="UYJ39" s="450"/>
      <c r="UYK39" s="450"/>
      <c r="UYL39" s="450"/>
      <c r="UYM39" s="450"/>
      <c r="UYN39" s="450"/>
      <c r="UYO39" s="450"/>
      <c r="UYP39" s="450"/>
      <c r="UYQ39" s="450"/>
      <c r="UYR39" s="450"/>
      <c r="UYS39" s="450"/>
      <c r="UYT39" s="450"/>
      <c r="UYU39" s="450"/>
      <c r="UYV39" s="450"/>
      <c r="UYW39" s="450"/>
      <c r="UYX39" s="450"/>
      <c r="UYY39" s="450"/>
      <c r="UYZ39" s="450"/>
      <c r="UZA39" s="450"/>
      <c r="UZB39" s="450"/>
      <c r="UZC39" s="450"/>
      <c r="UZD39" s="450"/>
      <c r="UZE39" s="450"/>
      <c r="UZF39" s="450"/>
      <c r="UZG39" s="450"/>
      <c r="UZH39" s="450"/>
      <c r="UZI39" s="450"/>
      <c r="UZJ39" s="450"/>
      <c r="UZK39" s="450"/>
      <c r="UZL39" s="450"/>
      <c r="UZM39" s="450"/>
      <c r="UZN39" s="450"/>
      <c r="UZO39" s="450"/>
      <c r="UZP39" s="450"/>
      <c r="UZQ39" s="450"/>
      <c r="UZR39" s="450"/>
      <c r="UZS39" s="450"/>
      <c r="UZT39" s="450"/>
      <c r="UZU39" s="450"/>
      <c r="UZV39" s="450"/>
      <c r="UZW39" s="450"/>
      <c r="UZX39" s="450"/>
      <c r="UZY39" s="450"/>
      <c r="UZZ39" s="450"/>
      <c r="VAA39" s="450"/>
      <c r="VAB39" s="450"/>
      <c r="VAC39" s="450"/>
      <c r="VAD39" s="450"/>
      <c r="VAE39" s="450"/>
      <c r="VAF39" s="450"/>
      <c r="VAG39" s="450"/>
      <c r="VAH39" s="450"/>
      <c r="VAI39" s="450"/>
      <c r="VAJ39" s="450"/>
      <c r="VAK39" s="450"/>
      <c r="VAL39" s="450"/>
      <c r="VAM39" s="450"/>
      <c r="VAN39" s="450"/>
      <c r="VAO39" s="450"/>
      <c r="VAP39" s="450"/>
      <c r="VAQ39" s="450"/>
      <c r="VAR39" s="450"/>
      <c r="VAS39" s="450"/>
      <c r="VAT39" s="450"/>
      <c r="VAU39" s="450"/>
      <c r="VAV39" s="450"/>
      <c r="VAW39" s="450"/>
      <c r="VAX39" s="450"/>
      <c r="VAY39" s="450"/>
      <c r="VAZ39" s="450"/>
      <c r="VBA39" s="450"/>
      <c r="VBB39" s="450"/>
      <c r="VBC39" s="450"/>
      <c r="VBD39" s="450"/>
      <c r="VBE39" s="450"/>
      <c r="VBF39" s="450"/>
      <c r="VBG39" s="450"/>
      <c r="VBH39" s="450"/>
      <c r="VBI39" s="450"/>
      <c r="VBJ39" s="450"/>
      <c r="VBK39" s="450"/>
      <c r="VBL39" s="450"/>
      <c r="VBM39" s="450"/>
      <c r="VBN39" s="450"/>
      <c r="VBO39" s="450"/>
      <c r="VBP39" s="450"/>
      <c r="VBQ39" s="450"/>
      <c r="VBR39" s="450"/>
      <c r="VBS39" s="450"/>
      <c r="VBT39" s="450"/>
      <c r="VBU39" s="450"/>
      <c r="VBV39" s="450"/>
      <c r="VBW39" s="450"/>
      <c r="VBX39" s="450"/>
      <c r="VBY39" s="450"/>
      <c r="VBZ39" s="450"/>
      <c r="VCA39" s="450"/>
      <c r="VCB39" s="450"/>
      <c r="VCC39" s="450"/>
      <c r="VCD39" s="450"/>
      <c r="VCE39" s="450"/>
      <c r="VCF39" s="450"/>
      <c r="VCG39" s="450"/>
      <c r="VCH39" s="450"/>
      <c r="VCI39" s="450"/>
      <c r="VCJ39" s="450"/>
      <c r="VCK39" s="450"/>
      <c r="VCL39" s="450"/>
      <c r="VCM39" s="450"/>
      <c r="VCN39" s="450"/>
      <c r="VCO39" s="450"/>
      <c r="VCP39" s="450"/>
      <c r="VCQ39" s="450"/>
      <c r="VCR39" s="450"/>
      <c r="VCS39" s="450"/>
      <c r="VCT39" s="450"/>
      <c r="VCU39" s="450"/>
      <c r="VCV39" s="450"/>
      <c r="VCW39" s="450"/>
      <c r="VCX39" s="450"/>
      <c r="VCY39" s="450"/>
      <c r="VCZ39" s="450"/>
      <c r="VDA39" s="450"/>
      <c r="VDB39" s="450"/>
      <c r="VDC39" s="450"/>
      <c r="VDD39" s="450"/>
      <c r="VDE39" s="450"/>
      <c r="VDF39" s="450"/>
      <c r="VDG39" s="450"/>
      <c r="VDH39" s="450"/>
      <c r="VDI39" s="450"/>
      <c r="VDJ39" s="450"/>
      <c r="VDK39" s="450"/>
      <c r="VDL39" s="450"/>
      <c r="VDM39" s="450"/>
      <c r="VDN39" s="450"/>
      <c r="VDO39" s="450"/>
      <c r="VDP39" s="450"/>
      <c r="VDQ39" s="450"/>
      <c r="VDR39" s="450"/>
      <c r="VDS39" s="450"/>
      <c r="VDT39" s="450"/>
      <c r="VDU39" s="450"/>
      <c r="VDV39" s="450"/>
      <c r="VDW39" s="450"/>
      <c r="VDX39" s="450"/>
      <c r="VDY39" s="450"/>
      <c r="VDZ39" s="450"/>
      <c r="VEA39" s="450"/>
      <c r="VEB39" s="450"/>
      <c r="VEC39" s="450"/>
      <c r="VED39" s="450"/>
      <c r="VEE39" s="450"/>
      <c r="VEF39" s="450"/>
      <c r="VEG39" s="450"/>
      <c r="VEH39" s="450"/>
      <c r="VEI39" s="450"/>
      <c r="VEJ39" s="450"/>
      <c r="VEK39" s="450"/>
      <c r="VEL39" s="450"/>
      <c r="VEM39" s="450"/>
      <c r="VEN39" s="450"/>
      <c r="VEO39" s="450"/>
      <c r="VEP39" s="450"/>
      <c r="VEQ39" s="450"/>
      <c r="VER39" s="450"/>
      <c r="VES39" s="450"/>
      <c r="VET39" s="450"/>
      <c r="VEU39" s="450"/>
      <c r="VEV39" s="450"/>
      <c r="VEW39" s="450"/>
      <c r="VEX39" s="450"/>
      <c r="VEY39" s="450"/>
      <c r="VEZ39" s="450"/>
      <c r="VFA39" s="450"/>
      <c r="VFB39" s="450"/>
      <c r="VFC39" s="450"/>
      <c r="VFD39" s="450"/>
      <c r="VFE39" s="450"/>
      <c r="VFF39" s="450"/>
      <c r="VFG39" s="450"/>
      <c r="VFH39" s="450"/>
      <c r="VFI39" s="450"/>
      <c r="VFJ39" s="450"/>
      <c r="VFK39" s="450"/>
      <c r="VFL39" s="450"/>
      <c r="VFM39" s="450"/>
      <c r="VFN39" s="450"/>
      <c r="VFO39" s="450"/>
      <c r="VFP39" s="450"/>
      <c r="VFQ39" s="450"/>
      <c r="VFR39" s="450"/>
      <c r="VFS39" s="450"/>
      <c r="VFT39" s="450"/>
      <c r="VFU39" s="450"/>
      <c r="VFV39" s="450"/>
      <c r="VFW39" s="450"/>
      <c r="VFX39" s="450"/>
      <c r="VFY39" s="450"/>
      <c r="VFZ39" s="450"/>
      <c r="VGA39" s="450"/>
      <c r="VGB39" s="450"/>
      <c r="VGC39" s="450"/>
      <c r="VGD39" s="450"/>
      <c r="VGE39" s="450"/>
      <c r="VGF39" s="450"/>
      <c r="VGG39" s="450"/>
      <c r="VGH39" s="450"/>
      <c r="VGI39" s="450"/>
      <c r="VGJ39" s="450"/>
      <c r="VGK39" s="450"/>
      <c r="VGL39" s="450"/>
      <c r="VGM39" s="450"/>
      <c r="VGN39" s="450"/>
      <c r="VGO39" s="450"/>
      <c r="VGP39" s="450"/>
      <c r="VGQ39" s="450"/>
      <c r="VGR39" s="450"/>
      <c r="VGS39" s="450"/>
      <c r="VGT39" s="450"/>
      <c r="VGU39" s="450"/>
      <c r="VGV39" s="450"/>
      <c r="VGW39" s="450"/>
      <c r="VGX39" s="450"/>
      <c r="VGY39" s="450"/>
      <c r="VGZ39" s="450"/>
      <c r="VHA39" s="450"/>
      <c r="VHB39" s="450"/>
      <c r="VHC39" s="450"/>
      <c r="VHD39" s="450"/>
      <c r="VHE39" s="450"/>
      <c r="VHF39" s="450"/>
      <c r="VHG39" s="450"/>
      <c r="VHH39" s="450"/>
      <c r="VHI39" s="450"/>
      <c r="VHJ39" s="450"/>
      <c r="VHK39" s="450"/>
      <c r="VHL39" s="450"/>
      <c r="VHM39" s="450"/>
      <c r="VHN39" s="450"/>
      <c r="VHO39" s="450"/>
      <c r="VHP39" s="450"/>
      <c r="VHQ39" s="450"/>
      <c r="VHR39" s="450"/>
      <c r="VHS39" s="450"/>
      <c r="VHT39" s="450"/>
      <c r="VHU39" s="450"/>
      <c r="VHV39" s="450"/>
      <c r="VHW39" s="450"/>
      <c r="VHX39" s="450"/>
      <c r="VHY39" s="450"/>
      <c r="VHZ39" s="450"/>
      <c r="VIA39" s="450"/>
      <c r="VIB39" s="450"/>
      <c r="VIC39" s="450"/>
      <c r="VID39" s="450"/>
      <c r="VIE39" s="450"/>
      <c r="VIF39" s="450"/>
      <c r="VIG39" s="450"/>
      <c r="VIH39" s="450"/>
      <c r="VII39" s="450"/>
      <c r="VIJ39" s="450"/>
      <c r="VIK39" s="450"/>
      <c r="VIL39" s="450"/>
      <c r="VIM39" s="450"/>
      <c r="VIN39" s="450"/>
      <c r="VIO39" s="450"/>
      <c r="VIP39" s="450"/>
      <c r="VIQ39" s="450"/>
      <c r="VIR39" s="450"/>
      <c r="VIS39" s="450"/>
      <c r="VIT39" s="450"/>
      <c r="VIU39" s="450"/>
      <c r="VIV39" s="450"/>
      <c r="VIW39" s="450"/>
      <c r="VIX39" s="450"/>
      <c r="VIY39" s="450"/>
      <c r="VIZ39" s="450"/>
      <c r="VJA39" s="450"/>
      <c r="VJB39" s="450"/>
      <c r="VJC39" s="450"/>
      <c r="VJD39" s="450"/>
      <c r="VJE39" s="450"/>
      <c r="VJF39" s="450"/>
      <c r="VJG39" s="450"/>
      <c r="VJH39" s="450"/>
      <c r="VJI39" s="450"/>
      <c r="VJJ39" s="450"/>
      <c r="VJK39" s="450"/>
      <c r="VJL39" s="450"/>
      <c r="VJM39" s="450"/>
      <c r="VJN39" s="450"/>
      <c r="VJO39" s="450"/>
      <c r="VJP39" s="450"/>
      <c r="VJQ39" s="450"/>
      <c r="VJR39" s="450"/>
      <c r="VJS39" s="450"/>
      <c r="VJT39" s="450"/>
      <c r="VJU39" s="450"/>
      <c r="VJV39" s="450"/>
      <c r="VJW39" s="450"/>
      <c r="VJX39" s="450"/>
      <c r="VJY39" s="450"/>
      <c r="VJZ39" s="450"/>
      <c r="VKA39" s="450"/>
      <c r="VKB39" s="450"/>
      <c r="VKC39" s="450"/>
      <c r="VKD39" s="450"/>
      <c r="VKE39" s="450"/>
      <c r="VKF39" s="450"/>
      <c r="VKG39" s="450"/>
      <c r="VKH39" s="450"/>
      <c r="VKI39" s="450"/>
      <c r="VKJ39" s="450"/>
      <c r="VKK39" s="450"/>
      <c r="VKL39" s="450"/>
      <c r="VKM39" s="450"/>
      <c r="VKN39" s="450"/>
      <c r="VKO39" s="450"/>
      <c r="VKP39" s="450"/>
      <c r="VKQ39" s="450"/>
      <c r="VKR39" s="450"/>
      <c r="VKS39" s="450"/>
      <c r="VKT39" s="450"/>
      <c r="VKU39" s="450"/>
      <c r="VKV39" s="450"/>
      <c r="VKW39" s="450"/>
      <c r="VKX39" s="450"/>
      <c r="VKY39" s="450"/>
      <c r="VKZ39" s="450"/>
      <c r="VLA39" s="450"/>
      <c r="VLB39" s="450"/>
      <c r="VLC39" s="450"/>
      <c r="VLD39" s="450"/>
      <c r="VLE39" s="450"/>
      <c r="VLF39" s="450"/>
      <c r="VLG39" s="450"/>
      <c r="VLH39" s="450"/>
      <c r="VLI39" s="450"/>
      <c r="VLJ39" s="450"/>
      <c r="VLK39" s="450"/>
      <c r="VLL39" s="450"/>
      <c r="VLM39" s="450"/>
      <c r="VLN39" s="450"/>
      <c r="VLO39" s="450"/>
      <c r="VLP39" s="450"/>
      <c r="VLQ39" s="450"/>
      <c r="VLR39" s="450"/>
      <c r="VLS39" s="450"/>
      <c r="VLT39" s="450"/>
      <c r="VLU39" s="450"/>
      <c r="VLV39" s="450"/>
      <c r="VLW39" s="450"/>
      <c r="VLX39" s="450"/>
      <c r="VLY39" s="450"/>
      <c r="VLZ39" s="450"/>
      <c r="VMA39" s="450"/>
      <c r="VMB39" s="450"/>
      <c r="VMC39" s="450"/>
      <c r="VMD39" s="450"/>
      <c r="VME39" s="450"/>
      <c r="VMF39" s="450"/>
      <c r="VMG39" s="450"/>
      <c r="VMH39" s="450"/>
      <c r="VMI39" s="450"/>
      <c r="VMJ39" s="450"/>
      <c r="VMK39" s="450"/>
      <c r="VML39" s="450"/>
      <c r="VMM39" s="450"/>
      <c r="VMN39" s="450"/>
      <c r="VMO39" s="450"/>
      <c r="VMP39" s="450"/>
      <c r="VMQ39" s="450"/>
      <c r="VMR39" s="450"/>
      <c r="VMS39" s="450"/>
      <c r="VMT39" s="450"/>
      <c r="VMU39" s="450"/>
      <c r="VMV39" s="450"/>
      <c r="VMW39" s="450"/>
      <c r="VMX39" s="450"/>
      <c r="VMY39" s="450"/>
      <c r="VMZ39" s="450"/>
      <c r="VNA39" s="450"/>
      <c r="VNB39" s="450"/>
      <c r="VNC39" s="450"/>
      <c r="VND39" s="450"/>
      <c r="VNE39" s="450"/>
      <c r="VNF39" s="450"/>
      <c r="VNG39" s="450"/>
      <c r="VNH39" s="450"/>
      <c r="VNI39" s="450"/>
      <c r="VNJ39" s="450"/>
      <c r="VNK39" s="450"/>
      <c r="VNL39" s="450"/>
      <c r="VNM39" s="450"/>
      <c r="VNN39" s="450"/>
      <c r="VNO39" s="450"/>
      <c r="VNP39" s="450"/>
      <c r="VNQ39" s="450"/>
      <c r="VNR39" s="450"/>
      <c r="VNS39" s="450"/>
      <c r="VNT39" s="450"/>
      <c r="VNU39" s="450"/>
      <c r="VNV39" s="450"/>
      <c r="VNW39" s="450"/>
      <c r="VNX39" s="450"/>
      <c r="VNY39" s="450"/>
      <c r="VNZ39" s="450"/>
      <c r="VOA39" s="450"/>
      <c r="VOB39" s="450"/>
      <c r="VOC39" s="450"/>
      <c r="VOD39" s="450"/>
      <c r="VOE39" s="450"/>
      <c r="VOF39" s="450"/>
      <c r="VOG39" s="450"/>
      <c r="VOH39" s="450"/>
      <c r="VOI39" s="450"/>
      <c r="VOJ39" s="450"/>
      <c r="VOK39" s="450"/>
      <c r="VOL39" s="450"/>
      <c r="VOM39" s="450"/>
      <c r="VON39" s="450"/>
      <c r="VOO39" s="450"/>
      <c r="VOP39" s="450"/>
      <c r="VOQ39" s="450"/>
      <c r="VOR39" s="450"/>
      <c r="VOS39" s="450"/>
      <c r="VOT39" s="450"/>
      <c r="VOU39" s="450"/>
      <c r="VOV39" s="450"/>
      <c r="VOW39" s="450"/>
      <c r="VOX39" s="450"/>
      <c r="VOY39" s="450"/>
      <c r="VOZ39" s="450"/>
      <c r="VPA39" s="450"/>
      <c r="VPB39" s="450"/>
      <c r="VPC39" s="450"/>
      <c r="VPD39" s="450"/>
      <c r="VPE39" s="450"/>
      <c r="VPF39" s="450"/>
      <c r="VPG39" s="450"/>
      <c r="VPH39" s="450"/>
      <c r="VPI39" s="450"/>
      <c r="VPJ39" s="450"/>
      <c r="VPK39" s="450"/>
      <c r="VPL39" s="450"/>
      <c r="VPM39" s="450"/>
      <c r="VPN39" s="450"/>
      <c r="VPO39" s="450"/>
      <c r="VPP39" s="450"/>
      <c r="VPQ39" s="450"/>
      <c r="VPR39" s="450"/>
      <c r="VPS39" s="450"/>
      <c r="VPT39" s="450"/>
      <c r="VPU39" s="450"/>
      <c r="VPV39" s="450"/>
      <c r="VPW39" s="450"/>
      <c r="VPX39" s="450"/>
      <c r="VPY39" s="450"/>
      <c r="VPZ39" s="450"/>
      <c r="VQA39" s="450"/>
      <c r="VQB39" s="450"/>
      <c r="VQC39" s="450"/>
      <c r="VQD39" s="450"/>
      <c r="VQE39" s="450"/>
      <c r="VQF39" s="450"/>
      <c r="VQG39" s="450"/>
      <c r="VQH39" s="450"/>
      <c r="VQI39" s="450"/>
      <c r="VQJ39" s="450"/>
      <c r="VQK39" s="450"/>
      <c r="VQL39" s="450"/>
      <c r="VQM39" s="450"/>
      <c r="VQN39" s="450"/>
      <c r="VQO39" s="450"/>
      <c r="VQP39" s="450"/>
      <c r="VQQ39" s="450"/>
      <c r="VQR39" s="450"/>
      <c r="VQS39" s="450"/>
      <c r="VQT39" s="450"/>
      <c r="VQU39" s="450"/>
      <c r="VQV39" s="450"/>
      <c r="VQW39" s="450"/>
      <c r="VQX39" s="450"/>
      <c r="VQY39" s="450"/>
      <c r="VQZ39" s="450"/>
      <c r="VRA39" s="450"/>
      <c r="VRB39" s="450"/>
      <c r="VRC39" s="450"/>
      <c r="VRD39" s="450"/>
      <c r="VRE39" s="450"/>
      <c r="VRF39" s="450"/>
      <c r="VRG39" s="450"/>
      <c r="VRH39" s="450"/>
      <c r="VRI39" s="450"/>
      <c r="VRJ39" s="450"/>
      <c r="VRK39" s="450"/>
      <c r="VRL39" s="450"/>
      <c r="VRM39" s="450"/>
      <c r="VRN39" s="450"/>
      <c r="VRO39" s="450"/>
      <c r="VRP39" s="450"/>
      <c r="VRQ39" s="450"/>
      <c r="VRR39" s="450"/>
      <c r="VRS39" s="450"/>
      <c r="VRT39" s="450"/>
      <c r="VRU39" s="450"/>
      <c r="VRV39" s="450"/>
      <c r="VRW39" s="450"/>
      <c r="VRX39" s="450"/>
      <c r="VRY39" s="450"/>
      <c r="VRZ39" s="450"/>
      <c r="VSA39" s="450"/>
      <c r="VSB39" s="450"/>
      <c r="VSC39" s="450"/>
      <c r="VSD39" s="450"/>
      <c r="VSE39" s="450"/>
      <c r="VSF39" s="450"/>
      <c r="VSG39" s="450"/>
      <c r="VSH39" s="450"/>
      <c r="VSI39" s="450"/>
      <c r="VSJ39" s="450"/>
      <c r="VSK39" s="450"/>
      <c r="VSL39" s="450"/>
      <c r="VSM39" s="450"/>
      <c r="VSN39" s="450"/>
      <c r="VSO39" s="450"/>
      <c r="VSP39" s="450"/>
      <c r="VSQ39" s="450"/>
      <c r="VSR39" s="450"/>
      <c r="VSS39" s="450"/>
      <c r="VST39" s="450"/>
      <c r="VSU39" s="450"/>
      <c r="VSV39" s="450"/>
      <c r="VSW39" s="450"/>
      <c r="VSX39" s="450"/>
      <c r="VSY39" s="450"/>
      <c r="VSZ39" s="450"/>
      <c r="VTA39" s="450"/>
      <c r="VTB39" s="450"/>
      <c r="VTC39" s="450"/>
      <c r="VTD39" s="450"/>
      <c r="VTE39" s="450"/>
      <c r="VTF39" s="450"/>
      <c r="VTG39" s="450"/>
      <c r="VTH39" s="450"/>
      <c r="VTI39" s="450"/>
      <c r="VTJ39" s="450"/>
      <c r="VTK39" s="450"/>
      <c r="VTL39" s="450"/>
      <c r="VTM39" s="450"/>
      <c r="VTN39" s="450"/>
      <c r="VTO39" s="450"/>
      <c r="VTP39" s="450"/>
      <c r="VTQ39" s="450"/>
      <c r="VTR39" s="450"/>
      <c r="VTS39" s="450"/>
      <c r="VTT39" s="450"/>
      <c r="VTU39" s="450"/>
      <c r="VTV39" s="450"/>
      <c r="VTW39" s="450"/>
      <c r="VTX39" s="450"/>
      <c r="VTY39" s="450"/>
      <c r="VTZ39" s="450"/>
      <c r="VUA39" s="450"/>
      <c r="VUB39" s="450"/>
      <c r="VUC39" s="450"/>
      <c r="VUD39" s="450"/>
      <c r="VUE39" s="450"/>
      <c r="VUF39" s="450"/>
      <c r="VUG39" s="450"/>
      <c r="VUH39" s="450"/>
      <c r="VUI39" s="450"/>
      <c r="VUJ39" s="450"/>
      <c r="VUK39" s="450"/>
      <c r="VUL39" s="450"/>
      <c r="VUM39" s="450"/>
      <c r="VUN39" s="450"/>
      <c r="VUO39" s="450"/>
      <c r="VUP39" s="450"/>
      <c r="VUQ39" s="450"/>
      <c r="VUR39" s="450"/>
      <c r="VUS39" s="450"/>
      <c r="VUT39" s="450"/>
      <c r="VUU39" s="450"/>
      <c r="VUV39" s="450"/>
      <c r="VUW39" s="450"/>
      <c r="VUX39" s="450"/>
      <c r="VUY39" s="450"/>
      <c r="VUZ39" s="450"/>
      <c r="VVA39" s="450"/>
      <c r="VVB39" s="450"/>
      <c r="VVC39" s="450"/>
      <c r="VVD39" s="450"/>
      <c r="VVE39" s="450"/>
      <c r="VVF39" s="450"/>
      <c r="VVG39" s="450"/>
      <c r="VVH39" s="450"/>
      <c r="VVI39" s="450"/>
      <c r="VVJ39" s="450"/>
      <c r="VVK39" s="450"/>
      <c r="VVL39" s="450"/>
      <c r="VVM39" s="450"/>
      <c r="VVN39" s="450"/>
      <c r="VVO39" s="450"/>
      <c r="VVP39" s="450"/>
      <c r="VVQ39" s="450"/>
      <c r="VVR39" s="450"/>
      <c r="VVS39" s="450"/>
      <c r="VVT39" s="450"/>
      <c r="VVU39" s="450"/>
      <c r="VVV39" s="450"/>
      <c r="VVW39" s="450"/>
      <c r="VVX39" s="450"/>
      <c r="VVY39" s="450"/>
      <c r="VVZ39" s="450"/>
      <c r="VWA39" s="450"/>
      <c r="VWB39" s="450"/>
      <c r="VWC39" s="450"/>
      <c r="VWD39" s="450"/>
      <c r="VWE39" s="450"/>
      <c r="VWF39" s="450"/>
      <c r="VWG39" s="450"/>
      <c r="VWH39" s="450"/>
      <c r="VWI39" s="450"/>
      <c r="VWJ39" s="450"/>
      <c r="VWK39" s="450"/>
      <c r="VWL39" s="450"/>
      <c r="VWM39" s="450"/>
      <c r="VWN39" s="450"/>
      <c r="VWO39" s="450"/>
      <c r="VWP39" s="450"/>
      <c r="VWQ39" s="450"/>
      <c r="VWR39" s="450"/>
      <c r="VWS39" s="450"/>
      <c r="VWT39" s="450"/>
      <c r="VWU39" s="450"/>
      <c r="VWV39" s="450"/>
      <c r="VWW39" s="450"/>
      <c r="VWX39" s="450"/>
      <c r="VWY39" s="450"/>
      <c r="VWZ39" s="450"/>
      <c r="VXA39" s="450"/>
      <c r="VXB39" s="450"/>
      <c r="VXC39" s="450"/>
      <c r="VXD39" s="450"/>
      <c r="VXE39" s="450"/>
      <c r="VXF39" s="450"/>
      <c r="VXG39" s="450"/>
      <c r="VXH39" s="450"/>
      <c r="VXI39" s="450"/>
      <c r="VXJ39" s="450"/>
      <c r="VXK39" s="450"/>
      <c r="VXL39" s="450"/>
      <c r="VXM39" s="450"/>
      <c r="VXN39" s="450"/>
      <c r="VXO39" s="450"/>
      <c r="VXP39" s="450"/>
      <c r="VXQ39" s="450"/>
      <c r="VXR39" s="450"/>
      <c r="VXS39" s="450"/>
      <c r="VXT39" s="450"/>
      <c r="VXU39" s="450"/>
      <c r="VXV39" s="450"/>
      <c r="VXW39" s="450"/>
      <c r="VXX39" s="450"/>
      <c r="VXY39" s="450"/>
      <c r="VXZ39" s="450"/>
      <c r="VYA39" s="450"/>
      <c r="VYB39" s="450"/>
      <c r="VYC39" s="450"/>
      <c r="VYD39" s="450"/>
      <c r="VYE39" s="450"/>
      <c r="VYF39" s="450"/>
      <c r="VYG39" s="450"/>
      <c r="VYH39" s="450"/>
      <c r="VYI39" s="450"/>
      <c r="VYJ39" s="450"/>
      <c r="VYK39" s="450"/>
      <c r="VYL39" s="450"/>
      <c r="VYM39" s="450"/>
      <c r="VYN39" s="450"/>
      <c r="VYO39" s="450"/>
      <c r="VYP39" s="450"/>
      <c r="VYQ39" s="450"/>
      <c r="VYR39" s="450"/>
      <c r="VYS39" s="450"/>
      <c r="VYT39" s="450"/>
      <c r="VYU39" s="450"/>
      <c r="VYV39" s="450"/>
      <c r="VYW39" s="450"/>
      <c r="VYX39" s="450"/>
      <c r="VYY39" s="450"/>
      <c r="VYZ39" s="450"/>
      <c r="VZA39" s="450"/>
      <c r="VZB39" s="450"/>
      <c r="VZC39" s="450"/>
      <c r="VZD39" s="450"/>
      <c r="VZE39" s="450"/>
      <c r="VZF39" s="450"/>
      <c r="VZG39" s="450"/>
      <c r="VZH39" s="450"/>
      <c r="VZI39" s="450"/>
      <c r="VZJ39" s="450"/>
      <c r="VZK39" s="450"/>
      <c r="VZL39" s="450"/>
      <c r="VZM39" s="450"/>
      <c r="VZN39" s="450"/>
      <c r="VZO39" s="450"/>
      <c r="VZP39" s="450"/>
      <c r="VZQ39" s="450"/>
      <c r="VZR39" s="450"/>
      <c r="VZS39" s="450"/>
      <c r="VZT39" s="450"/>
      <c r="VZU39" s="450"/>
      <c r="VZV39" s="450"/>
      <c r="VZW39" s="450"/>
      <c r="VZX39" s="450"/>
      <c r="VZY39" s="450"/>
      <c r="VZZ39" s="450"/>
      <c r="WAA39" s="450"/>
      <c r="WAB39" s="450"/>
      <c r="WAC39" s="450"/>
      <c r="WAD39" s="450"/>
      <c r="WAE39" s="450"/>
      <c r="WAF39" s="450"/>
      <c r="WAG39" s="450"/>
      <c r="WAH39" s="450"/>
      <c r="WAI39" s="450"/>
      <c r="WAJ39" s="450"/>
      <c r="WAK39" s="450"/>
      <c r="WAL39" s="450"/>
      <c r="WAM39" s="450"/>
      <c r="WAN39" s="450"/>
      <c r="WAO39" s="450"/>
      <c r="WAP39" s="450"/>
      <c r="WAQ39" s="450"/>
      <c r="WAR39" s="450"/>
      <c r="WAS39" s="450"/>
      <c r="WAT39" s="450"/>
      <c r="WAU39" s="450"/>
      <c r="WAV39" s="450"/>
      <c r="WAW39" s="450"/>
      <c r="WAX39" s="450"/>
      <c r="WAY39" s="450"/>
      <c r="WAZ39" s="450"/>
      <c r="WBA39" s="450"/>
      <c r="WBB39" s="450"/>
      <c r="WBC39" s="450"/>
      <c r="WBD39" s="450"/>
      <c r="WBE39" s="450"/>
      <c r="WBF39" s="450"/>
      <c r="WBG39" s="450"/>
      <c r="WBH39" s="450"/>
      <c r="WBI39" s="450"/>
      <c r="WBJ39" s="450"/>
      <c r="WBK39" s="450"/>
      <c r="WBL39" s="450"/>
      <c r="WBM39" s="450"/>
      <c r="WBN39" s="450"/>
      <c r="WBO39" s="450"/>
      <c r="WBP39" s="450"/>
      <c r="WBQ39" s="450"/>
      <c r="WBR39" s="450"/>
      <c r="WBS39" s="450"/>
      <c r="WBT39" s="450"/>
      <c r="WBU39" s="450"/>
      <c r="WBV39" s="450"/>
      <c r="WBW39" s="450"/>
      <c r="WBX39" s="450"/>
      <c r="WBY39" s="450"/>
      <c r="WBZ39" s="450"/>
      <c r="WCA39" s="450"/>
      <c r="WCB39" s="450"/>
      <c r="WCC39" s="450"/>
      <c r="WCD39" s="450"/>
      <c r="WCE39" s="450"/>
      <c r="WCF39" s="450"/>
      <c r="WCG39" s="450"/>
      <c r="WCH39" s="450"/>
      <c r="WCI39" s="450"/>
      <c r="WCJ39" s="450"/>
      <c r="WCK39" s="450"/>
      <c r="WCL39" s="450"/>
      <c r="WCM39" s="450"/>
      <c r="WCN39" s="450"/>
      <c r="WCO39" s="450"/>
      <c r="WCP39" s="450"/>
      <c r="WCQ39" s="450"/>
      <c r="WCR39" s="450"/>
      <c r="WCS39" s="450"/>
      <c r="WCT39" s="450"/>
      <c r="WCU39" s="450"/>
      <c r="WCV39" s="450"/>
      <c r="WCW39" s="450"/>
      <c r="WCX39" s="450"/>
      <c r="WCY39" s="450"/>
      <c r="WCZ39" s="450"/>
      <c r="WDA39" s="450"/>
      <c r="WDB39" s="450"/>
      <c r="WDC39" s="450"/>
      <c r="WDD39" s="450"/>
      <c r="WDE39" s="450"/>
      <c r="WDF39" s="450"/>
      <c r="WDG39" s="450"/>
      <c r="WDH39" s="450"/>
      <c r="WDI39" s="450"/>
      <c r="WDJ39" s="450"/>
      <c r="WDK39" s="450"/>
      <c r="WDL39" s="450"/>
      <c r="WDM39" s="450"/>
      <c r="WDN39" s="450"/>
      <c r="WDO39" s="450"/>
      <c r="WDP39" s="450"/>
      <c r="WDQ39" s="450"/>
      <c r="WDR39" s="450"/>
      <c r="WDS39" s="450"/>
      <c r="WDT39" s="450"/>
      <c r="WDU39" s="450"/>
      <c r="WDV39" s="450"/>
      <c r="WDW39" s="450"/>
      <c r="WDX39" s="450"/>
      <c r="WDY39" s="450"/>
      <c r="WDZ39" s="450"/>
      <c r="WEA39" s="450"/>
      <c r="WEB39" s="450"/>
      <c r="WEC39" s="450"/>
      <c r="WED39" s="450"/>
      <c r="WEE39" s="450"/>
      <c r="WEF39" s="450"/>
      <c r="WEG39" s="450"/>
      <c r="WEH39" s="450"/>
      <c r="WEI39" s="450"/>
      <c r="WEJ39" s="450"/>
      <c r="WEK39" s="450"/>
      <c r="WEL39" s="450"/>
      <c r="WEM39" s="450"/>
      <c r="WEN39" s="450"/>
      <c r="WEO39" s="450"/>
      <c r="WEP39" s="450"/>
      <c r="WEQ39" s="450"/>
      <c r="WER39" s="450"/>
      <c r="WES39" s="450"/>
      <c r="WET39" s="450"/>
      <c r="WEU39" s="450"/>
      <c r="WEV39" s="450"/>
      <c r="WEW39" s="450"/>
      <c r="WEX39" s="450"/>
      <c r="WEY39" s="450"/>
      <c r="WEZ39" s="450"/>
      <c r="WFA39" s="450"/>
      <c r="WFB39" s="450"/>
      <c r="WFC39" s="450"/>
      <c r="WFD39" s="450"/>
      <c r="WFE39" s="450"/>
      <c r="WFF39" s="450"/>
      <c r="WFG39" s="450"/>
      <c r="WFH39" s="450"/>
      <c r="WFI39" s="450"/>
      <c r="WFJ39" s="450"/>
      <c r="WFK39" s="450"/>
      <c r="WFL39" s="450"/>
      <c r="WFM39" s="450"/>
      <c r="WFN39" s="450"/>
      <c r="WFO39" s="450"/>
      <c r="WFP39" s="450"/>
      <c r="WFQ39" s="450"/>
      <c r="WFR39" s="450"/>
      <c r="WFS39" s="450"/>
      <c r="WFT39" s="450"/>
      <c r="WFU39" s="450"/>
      <c r="WFV39" s="450"/>
      <c r="WFW39" s="450"/>
      <c r="WFX39" s="450"/>
      <c r="WFY39" s="450"/>
      <c r="WFZ39" s="450"/>
      <c r="WGA39" s="450"/>
      <c r="WGB39" s="450"/>
      <c r="WGC39" s="450"/>
      <c r="WGD39" s="450"/>
      <c r="WGE39" s="450"/>
      <c r="WGF39" s="450"/>
      <c r="WGG39" s="450"/>
      <c r="WGH39" s="450"/>
      <c r="WGI39" s="450"/>
      <c r="WGJ39" s="450"/>
      <c r="WGK39" s="450"/>
      <c r="WGL39" s="450"/>
      <c r="WGM39" s="450"/>
      <c r="WGN39" s="450"/>
      <c r="WGO39" s="450"/>
      <c r="WGP39" s="450"/>
      <c r="WGQ39" s="450"/>
      <c r="WGR39" s="450"/>
      <c r="WGS39" s="450"/>
      <c r="WGT39" s="450"/>
      <c r="WGU39" s="450"/>
      <c r="WGV39" s="450"/>
      <c r="WGW39" s="450"/>
      <c r="WGX39" s="450"/>
      <c r="WGY39" s="450"/>
      <c r="WGZ39" s="450"/>
      <c r="WHA39" s="450"/>
      <c r="WHB39" s="450"/>
      <c r="WHC39" s="450"/>
      <c r="WHD39" s="450"/>
      <c r="WHE39" s="450"/>
      <c r="WHF39" s="450"/>
      <c r="WHG39" s="450"/>
      <c r="WHH39" s="450"/>
      <c r="WHI39" s="450"/>
      <c r="WHJ39" s="450"/>
      <c r="WHK39" s="450"/>
      <c r="WHL39" s="450"/>
      <c r="WHM39" s="450"/>
      <c r="WHN39" s="450"/>
      <c r="WHO39" s="450"/>
      <c r="WHP39" s="450"/>
      <c r="WHQ39" s="450"/>
      <c r="WHR39" s="450"/>
      <c r="WHS39" s="450"/>
      <c r="WHT39" s="450"/>
      <c r="WHU39" s="450"/>
      <c r="WHV39" s="450"/>
      <c r="WHW39" s="450"/>
      <c r="WHX39" s="450"/>
      <c r="WHY39" s="450"/>
      <c r="WHZ39" s="450"/>
      <c r="WIA39" s="450"/>
      <c r="WIB39" s="450"/>
      <c r="WIC39" s="450"/>
      <c r="WID39" s="450"/>
      <c r="WIE39" s="450"/>
      <c r="WIF39" s="450"/>
      <c r="WIG39" s="450"/>
      <c r="WIH39" s="450"/>
      <c r="WII39" s="450"/>
      <c r="WIJ39" s="450"/>
      <c r="WIK39" s="450"/>
      <c r="WIL39" s="450"/>
      <c r="WIM39" s="450"/>
      <c r="WIN39" s="450"/>
      <c r="WIO39" s="450"/>
      <c r="WIP39" s="450"/>
      <c r="WIQ39" s="450"/>
      <c r="WIR39" s="450"/>
      <c r="WIS39" s="450"/>
      <c r="WIT39" s="450"/>
      <c r="WIU39" s="450"/>
      <c r="WIV39" s="450"/>
      <c r="WIW39" s="450"/>
      <c r="WIX39" s="450"/>
      <c r="WIY39" s="450"/>
      <c r="WIZ39" s="450"/>
      <c r="WJA39" s="450"/>
      <c r="WJB39" s="450"/>
      <c r="WJC39" s="450"/>
      <c r="WJD39" s="450"/>
      <c r="WJE39" s="450"/>
      <c r="WJF39" s="450"/>
      <c r="WJG39" s="450"/>
      <c r="WJH39" s="450"/>
      <c r="WJI39" s="450"/>
      <c r="WJJ39" s="450"/>
      <c r="WJK39" s="450"/>
      <c r="WJL39" s="450"/>
      <c r="WJM39" s="450"/>
      <c r="WJN39" s="450"/>
      <c r="WJO39" s="450"/>
      <c r="WJP39" s="450"/>
      <c r="WJQ39" s="450"/>
      <c r="WJR39" s="450"/>
      <c r="WJS39" s="450"/>
      <c r="WJT39" s="450"/>
      <c r="WJU39" s="450"/>
      <c r="WJV39" s="450"/>
      <c r="WJW39" s="450"/>
      <c r="WJX39" s="450"/>
      <c r="WJY39" s="450"/>
      <c r="WJZ39" s="450"/>
      <c r="WKA39" s="450"/>
      <c r="WKB39" s="450"/>
      <c r="WKC39" s="450"/>
      <c r="WKD39" s="450"/>
      <c r="WKE39" s="450"/>
      <c r="WKF39" s="450"/>
      <c r="WKG39" s="450"/>
      <c r="WKH39" s="450"/>
      <c r="WKI39" s="450"/>
      <c r="WKJ39" s="450"/>
      <c r="WKK39" s="450"/>
      <c r="WKL39" s="450"/>
      <c r="WKM39" s="450"/>
      <c r="WKN39" s="450"/>
      <c r="WKO39" s="450"/>
      <c r="WKP39" s="450"/>
      <c r="WKQ39" s="450"/>
      <c r="WKR39" s="450"/>
      <c r="WKS39" s="450"/>
      <c r="WKT39" s="450"/>
      <c r="WKU39" s="450"/>
      <c r="WKV39" s="450"/>
      <c r="WKW39" s="450"/>
      <c r="WKX39" s="450"/>
      <c r="WKY39" s="450"/>
      <c r="WKZ39" s="450"/>
      <c r="WLA39" s="450"/>
      <c r="WLB39" s="450"/>
      <c r="WLC39" s="450"/>
      <c r="WLD39" s="450"/>
      <c r="WLE39" s="450"/>
      <c r="WLF39" s="450"/>
      <c r="WLG39" s="450"/>
      <c r="WLH39" s="450"/>
      <c r="WLI39" s="450"/>
      <c r="WLJ39" s="450"/>
      <c r="WLK39" s="450"/>
      <c r="WLL39" s="450"/>
      <c r="WLM39" s="450"/>
      <c r="WLN39" s="450"/>
      <c r="WLO39" s="450"/>
      <c r="WLP39" s="450"/>
      <c r="WLQ39" s="450"/>
      <c r="WLR39" s="450"/>
      <c r="WLS39" s="450"/>
      <c r="WLT39" s="450"/>
      <c r="WLU39" s="450"/>
      <c r="WLV39" s="450"/>
      <c r="WLW39" s="450"/>
      <c r="WLX39" s="450"/>
      <c r="WLY39" s="450"/>
      <c r="WLZ39" s="450"/>
      <c r="WMA39" s="450"/>
      <c r="WMB39" s="450"/>
      <c r="WMC39" s="450"/>
      <c r="WMD39" s="450"/>
      <c r="WME39" s="450"/>
      <c r="WMF39" s="450"/>
      <c r="WMG39" s="450"/>
      <c r="WMH39" s="450"/>
      <c r="WMI39" s="450"/>
      <c r="WMJ39" s="450"/>
      <c r="WMK39" s="450"/>
      <c r="WML39" s="450"/>
      <c r="WMM39" s="450"/>
      <c r="WMN39" s="450"/>
      <c r="WMO39" s="450"/>
      <c r="WMP39" s="450"/>
      <c r="WMQ39" s="450"/>
      <c r="WMR39" s="450"/>
      <c r="WMS39" s="450"/>
      <c r="WMT39" s="450"/>
      <c r="WMU39" s="450"/>
      <c r="WMV39" s="450"/>
      <c r="WMW39" s="450"/>
      <c r="WMX39" s="450"/>
      <c r="WMY39" s="450"/>
      <c r="WMZ39" s="450"/>
      <c r="WNA39" s="450"/>
      <c r="WNB39" s="450"/>
      <c r="WNC39" s="450"/>
      <c r="WND39" s="450"/>
      <c r="WNE39" s="450"/>
      <c r="WNF39" s="450"/>
      <c r="WNG39" s="450"/>
      <c r="WNH39" s="450"/>
      <c r="WNI39" s="450"/>
      <c r="WNJ39" s="450"/>
      <c r="WNK39" s="450"/>
      <c r="WNL39" s="450"/>
      <c r="WNM39" s="450"/>
      <c r="WNN39" s="450"/>
      <c r="WNO39" s="450"/>
      <c r="WNP39" s="450"/>
      <c r="WNQ39" s="450"/>
      <c r="WNR39" s="450"/>
      <c r="WNS39" s="450"/>
      <c r="WNT39" s="450"/>
      <c r="WNU39" s="450"/>
      <c r="WNV39" s="450"/>
      <c r="WNW39" s="450"/>
      <c r="WNX39" s="450"/>
      <c r="WNY39" s="450"/>
      <c r="WNZ39" s="450"/>
      <c r="WOA39" s="450"/>
      <c r="WOB39" s="450"/>
      <c r="WOC39" s="450"/>
      <c r="WOD39" s="450"/>
      <c r="WOE39" s="450"/>
      <c r="WOF39" s="450"/>
      <c r="WOG39" s="450"/>
      <c r="WOH39" s="450"/>
      <c r="WOI39" s="450"/>
      <c r="WOJ39" s="450"/>
      <c r="WOK39" s="450"/>
      <c r="WOL39" s="450"/>
      <c r="WOM39" s="450"/>
      <c r="WON39" s="450"/>
      <c r="WOO39" s="450"/>
      <c r="WOP39" s="450"/>
      <c r="WOQ39" s="450"/>
      <c r="WOR39" s="450"/>
      <c r="WOS39" s="450"/>
      <c r="WOT39" s="450"/>
      <c r="WOU39" s="450"/>
      <c r="WOV39" s="450"/>
      <c r="WOW39" s="450"/>
      <c r="WOX39" s="450"/>
      <c r="WOY39" s="450"/>
      <c r="WOZ39" s="450"/>
      <c r="WPA39" s="450"/>
      <c r="WPB39" s="450"/>
      <c r="WPC39" s="450"/>
      <c r="WPD39" s="450"/>
      <c r="WPE39" s="450"/>
      <c r="WPF39" s="450"/>
      <c r="WPG39" s="450"/>
      <c r="WPH39" s="450"/>
      <c r="WPI39" s="450"/>
      <c r="WPJ39" s="450"/>
      <c r="WPK39" s="450"/>
      <c r="WPL39" s="450"/>
      <c r="WPM39" s="450"/>
      <c r="WPN39" s="450"/>
      <c r="WPO39" s="450"/>
      <c r="WPP39" s="450"/>
      <c r="WPQ39" s="450"/>
      <c r="WPR39" s="450"/>
      <c r="WPS39" s="450"/>
      <c r="WPT39" s="450"/>
      <c r="WPU39" s="450"/>
      <c r="WPV39" s="450"/>
      <c r="WPW39" s="450"/>
      <c r="WPX39" s="450"/>
      <c r="WPY39" s="450"/>
      <c r="WPZ39" s="450"/>
      <c r="WQA39" s="450"/>
      <c r="WQB39" s="450"/>
      <c r="WQC39" s="450"/>
      <c r="WQD39" s="450"/>
      <c r="WQE39" s="450"/>
      <c r="WQF39" s="450"/>
      <c r="WQG39" s="450"/>
      <c r="WQH39" s="450"/>
      <c r="WQI39" s="450"/>
      <c r="WQJ39" s="450"/>
      <c r="WQK39" s="450"/>
      <c r="WQL39" s="450"/>
      <c r="WQM39" s="450"/>
      <c r="WQN39" s="450"/>
      <c r="WQO39" s="450"/>
      <c r="WQP39" s="450"/>
      <c r="WQQ39" s="450"/>
      <c r="WQR39" s="450"/>
      <c r="WQS39" s="450"/>
      <c r="WQT39" s="450"/>
      <c r="WQU39" s="450"/>
      <c r="WQV39" s="450"/>
      <c r="WQW39" s="450"/>
      <c r="WQX39" s="450"/>
      <c r="WQY39" s="450"/>
      <c r="WQZ39" s="450"/>
      <c r="WRA39" s="450"/>
      <c r="WRB39" s="450"/>
      <c r="WRC39" s="450"/>
      <c r="WRD39" s="450"/>
      <c r="WRE39" s="450"/>
      <c r="WRF39" s="450"/>
      <c r="WRG39" s="450"/>
      <c r="WRH39" s="450"/>
      <c r="WRI39" s="450"/>
      <c r="WRJ39" s="450"/>
      <c r="WRK39" s="450"/>
      <c r="WRL39" s="450"/>
      <c r="WRM39" s="450"/>
      <c r="WRN39" s="450"/>
      <c r="WRO39" s="450"/>
      <c r="WRP39" s="450"/>
      <c r="WRQ39" s="450"/>
      <c r="WRR39" s="450"/>
      <c r="WRS39" s="450"/>
      <c r="WRT39" s="450"/>
      <c r="WRU39" s="450"/>
      <c r="WRV39" s="450"/>
      <c r="WRW39" s="450"/>
      <c r="WRX39" s="450"/>
      <c r="WRY39" s="450"/>
      <c r="WRZ39" s="450"/>
      <c r="WSA39" s="450"/>
      <c r="WSB39" s="450"/>
      <c r="WSC39" s="450"/>
      <c r="WSD39" s="450"/>
      <c r="WSE39" s="450"/>
      <c r="WSF39" s="450"/>
      <c r="WSG39" s="450"/>
      <c r="WSH39" s="450"/>
      <c r="WSI39" s="450"/>
      <c r="WSJ39" s="450"/>
      <c r="WSK39" s="450"/>
      <c r="WSL39" s="450"/>
      <c r="WSM39" s="450"/>
      <c r="WSN39" s="450"/>
      <c r="WSO39" s="450"/>
      <c r="WSP39" s="450"/>
      <c r="WSQ39" s="450"/>
      <c r="WSR39" s="450"/>
      <c r="WSS39" s="450"/>
      <c r="WST39" s="450"/>
      <c r="WSU39" s="450"/>
      <c r="WSV39" s="450"/>
      <c r="WSW39" s="450"/>
      <c r="WSX39" s="450"/>
      <c r="WSY39" s="450"/>
      <c r="WSZ39" s="450"/>
      <c r="WTA39" s="450"/>
      <c r="WTB39" s="450"/>
      <c r="WTC39" s="450"/>
      <c r="WTD39" s="450"/>
      <c r="WTE39" s="450"/>
      <c r="WTF39" s="450"/>
      <c r="WTG39" s="450"/>
      <c r="WTH39" s="450"/>
      <c r="WTI39" s="450"/>
      <c r="WTJ39" s="450"/>
      <c r="WTK39" s="450"/>
      <c r="WTL39" s="450"/>
      <c r="WTM39" s="450"/>
      <c r="WTN39" s="450"/>
      <c r="WTO39" s="450"/>
      <c r="WTP39" s="450"/>
      <c r="WTQ39" s="450"/>
      <c r="WTR39" s="450"/>
      <c r="WTS39" s="450"/>
      <c r="WTT39" s="450"/>
      <c r="WTU39" s="450"/>
      <c r="WTV39" s="450"/>
      <c r="WTW39" s="450"/>
      <c r="WTX39" s="450"/>
      <c r="WTY39" s="450"/>
      <c r="WTZ39" s="450"/>
      <c r="WUA39" s="450"/>
      <c r="WUB39" s="450"/>
      <c r="WUC39" s="450"/>
      <c r="WUD39" s="450"/>
      <c r="WUE39" s="450"/>
      <c r="WUF39" s="450"/>
      <c r="WUG39" s="450"/>
      <c r="WUH39" s="450"/>
      <c r="WUI39" s="450"/>
      <c r="WUJ39" s="450"/>
      <c r="WUK39" s="450"/>
      <c r="WUL39" s="450"/>
      <c r="WUM39" s="450"/>
      <c r="WUN39" s="450"/>
      <c r="WUO39" s="450"/>
      <c r="WUP39" s="450"/>
      <c r="WUQ39" s="450"/>
      <c r="WUR39" s="450"/>
      <c r="WUS39" s="450"/>
      <c r="WUT39" s="450"/>
      <c r="WUU39" s="450"/>
      <c r="WUV39" s="450"/>
      <c r="WUW39" s="450"/>
      <c r="WUX39" s="450"/>
      <c r="WUY39" s="450"/>
      <c r="WUZ39" s="450"/>
      <c r="WVA39" s="450"/>
      <c r="WVB39" s="450"/>
      <c r="WVC39" s="450"/>
      <c r="WVD39" s="450"/>
      <c r="WVE39" s="450"/>
      <c r="WVF39" s="450"/>
      <c r="WVG39" s="450"/>
      <c r="WVH39" s="450"/>
      <c r="WVI39" s="450"/>
      <c r="WVJ39" s="450"/>
      <c r="WVK39" s="450"/>
      <c r="WVL39" s="450"/>
      <c r="WVM39" s="450"/>
      <c r="WVN39" s="450"/>
      <c r="WVO39" s="450"/>
      <c r="WVP39" s="450"/>
      <c r="WVQ39" s="450"/>
      <c r="WVR39" s="450"/>
      <c r="WVS39" s="450"/>
      <c r="WVT39" s="450"/>
      <c r="WVU39" s="450"/>
      <c r="WVV39" s="450"/>
      <c r="WVW39" s="450"/>
      <c r="WVX39" s="450"/>
      <c r="WVY39" s="450"/>
      <c r="WVZ39" s="450"/>
      <c r="WWA39" s="450"/>
      <c r="WWB39" s="450"/>
      <c r="WWC39" s="450"/>
      <c r="WWD39" s="450"/>
      <c r="WWE39" s="450"/>
      <c r="WWF39" s="450"/>
      <c r="WWG39" s="450"/>
      <c r="WWH39" s="450"/>
      <c r="WWI39" s="450"/>
      <c r="WWJ39" s="450"/>
      <c r="WWK39" s="450"/>
      <c r="WWL39" s="450"/>
      <c r="WWM39" s="450"/>
      <c r="WWN39" s="450"/>
      <c r="WWO39" s="450"/>
      <c r="WWP39" s="450"/>
      <c r="WWQ39" s="450"/>
      <c r="WWR39" s="450"/>
      <c r="WWS39" s="450"/>
      <c r="WWT39" s="450"/>
      <c r="WWU39" s="450"/>
      <c r="WWV39" s="450"/>
      <c r="WWW39" s="450"/>
      <c r="WWX39" s="450"/>
      <c r="WWY39" s="450"/>
      <c r="WWZ39" s="450"/>
      <c r="WXA39" s="450"/>
      <c r="WXB39" s="450"/>
      <c r="WXC39" s="450"/>
      <c r="WXD39" s="450"/>
      <c r="WXE39" s="450"/>
      <c r="WXF39" s="450"/>
      <c r="WXG39" s="450"/>
      <c r="WXH39" s="450"/>
      <c r="WXI39" s="450"/>
    </row>
    <row r="40" spans="1:16181" ht="2.25" customHeight="1">
      <c r="C40" s="441"/>
      <c r="D40" s="1968"/>
      <c r="E40" s="1968"/>
      <c r="F40" s="1968"/>
      <c r="G40" s="1968"/>
      <c r="H40" s="1968"/>
      <c r="I40" s="1968"/>
      <c r="J40" s="1969"/>
      <c r="K40" s="441"/>
      <c r="L40" s="443"/>
      <c r="M40" s="443"/>
      <c r="N40" s="443"/>
      <c r="O40" s="443"/>
      <c r="P40" s="435"/>
      <c r="Q40" s="444"/>
      <c r="R40" s="439"/>
      <c r="S40" s="753"/>
      <c r="T40" s="439"/>
      <c r="U40" s="439"/>
      <c r="V40" s="439"/>
      <c r="W40" s="445"/>
      <c r="X40" s="442"/>
      <c r="AF40" s="437"/>
      <c r="BC40" s="441"/>
      <c r="BD40" s="1968"/>
      <c r="BE40" s="1968"/>
      <c r="BF40" s="1968"/>
      <c r="BG40" s="1968"/>
      <c r="BH40" s="1968"/>
      <c r="BI40" s="1968"/>
      <c r="BJ40" s="1969"/>
      <c r="BK40" s="441"/>
      <c r="BL40" s="443"/>
      <c r="BM40" s="443"/>
      <c r="BN40" s="443"/>
      <c r="BO40" s="443"/>
      <c r="BP40" s="435"/>
      <c r="BQ40" s="444"/>
      <c r="BR40" s="439"/>
      <c r="BS40" s="753"/>
      <c r="BT40" s="439"/>
      <c r="BU40" s="439"/>
      <c r="BV40" s="439"/>
      <c r="BW40" s="445"/>
      <c r="BX40" s="442"/>
    </row>
    <row r="41" spans="1:16181" s="457" customFormat="1" ht="18" customHeight="1">
      <c r="A41" s="450"/>
      <c r="B41" s="450"/>
      <c r="C41" s="451"/>
      <c r="D41" s="1970"/>
      <c r="E41" s="1970"/>
      <c r="F41" s="1970"/>
      <c r="G41" s="1970"/>
      <c r="H41" s="1970"/>
      <c r="I41" s="1970"/>
      <c r="J41" s="1971"/>
      <c r="K41" s="453"/>
      <c r="L41" s="453" t="s">
        <v>2747</v>
      </c>
      <c r="M41" s="453"/>
      <c r="N41" s="453"/>
      <c r="O41" s="453"/>
      <c r="P41" s="453"/>
      <c r="Q41" s="453"/>
      <c r="R41" s="1974" t="str">
        <f>IF(R3="","",(共通様式_全体!H10))</f>
        <v/>
      </c>
      <c r="S41" s="1974"/>
      <c r="T41" s="1974"/>
      <c r="U41" s="1974"/>
      <c r="V41" s="1974"/>
      <c r="W41" s="453" t="s">
        <v>2744</v>
      </c>
      <c r="X41" s="459"/>
      <c r="AB41" s="449"/>
      <c r="AC41" s="450"/>
      <c r="AE41" s="450"/>
      <c r="AF41" s="437"/>
      <c r="AG41" s="450"/>
      <c r="AH41" s="450"/>
      <c r="AI41" s="450"/>
      <c r="AJ41" s="450"/>
      <c r="AK41" s="450"/>
      <c r="AL41" s="450"/>
      <c r="AM41" s="450"/>
      <c r="AN41" s="450"/>
      <c r="AO41" s="450"/>
      <c r="AP41" s="450"/>
      <c r="AQ41" s="450"/>
      <c r="AR41" s="450"/>
      <c r="AS41" s="450"/>
      <c r="AT41" s="450"/>
      <c r="AU41" s="450"/>
      <c r="AV41" s="450"/>
      <c r="AW41" s="450"/>
      <c r="AX41" s="450"/>
      <c r="AY41" s="450"/>
      <c r="AZ41" s="450"/>
      <c r="BA41" s="450"/>
      <c r="BB41" s="450"/>
      <c r="BC41" s="451"/>
      <c r="BD41" s="1970"/>
      <c r="BE41" s="1970"/>
      <c r="BF41" s="1970"/>
      <c r="BG41" s="1970"/>
      <c r="BH41" s="1970"/>
      <c r="BI41" s="1970"/>
      <c r="BJ41" s="1971"/>
      <c r="BK41" s="453"/>
      <c r="BL41" s="453" t="s">
        <v>2747</v>
      </c>
      <c r="BM41" s="453"/>
      <c r="BN41" s="453"/>
      <c r="BO41" s="453"/>
      <c r="BP41" s="453"/>
      <c r="BQ41" s="453"/>
      <c r="BR41" s="1974">
        <f>IF(BR3="","",(共通様式_全体!BH10))</f>
        <v>0</v>
      </c>
      <c r="BS41" s="1974"/>
      <c r="BT41" s="1974"/>
      <c r="BU41" s="1974"/>
      <c r="BV41" s="1974"/>
      <c r="BW41" s="453" t="s">
        <v>2744</v>
      </c>
      <c r="BX41" s="459"/>
      <c r="CA41" s="450"/>
      <c r="CB41" s="450"/>
      <c r="CC41" s="450"/>
      <c r="CD41" s="450"/>
      <c r="CE41" s="450"/>
      <c r="CF41" s="450"/>
      <c r="CG41" s="450"/>
      <c r="CH41" s="450"/>
      <c r="CI41" s="450"/>
      <c r="CJ41" s="450"/>
      <c r="CK41" s="450"/>
      <c r="CL41" s="450"/>
      <c r="CM41" s="450"/>
      <c r="CN41" s="450"/>
      <c r="CO41" s="450"/>
      <c r="CP41" s="450"/>
      <c r="CQ41" s="450"/>
      <c r="CR41" s="450"/>
      <c r="CS41" s="450"/>
      <c r="CT41" s="450"/>
      <c r="CU41" s="450"/>
      <c r="CV41" s="450"/>
      <c r="CW41" s="450"/>
      <c r="CX41" s="450"/>
      <c r="CY41" s="450"/>
      <c r="CZ41" s="450"/>
      <c r="DA41" s="450"/>
      <c r="DB41" s="450"/>
      <c r="DC41" s="450"/>
      <c r="DD41" s="450"/>
      <c r="DE41" s="450"/>
      <c r="DF41" s="450"/>
      <c r="DG41" s="450"/>
      <c r="DH41" s="450"/>
      <c r="DI41" s="450"/>
      <c r="DJ41" s="450"/>
      <c r="DK41" s="450"/>
      <c r="DL41" s="450"/>
      <c r="DM41" s="450"/>
      <c r="DN41" s="450"/>
      <c r="DO41" s="450"/>
      <c r="DP41" s="450"/>
      <c r="DQ41" s="450"/>
      <c r="DR41" s="450"/>
      <c r="DS41" s="450"/>
      <c r="DT41" s="450"/>
      <c r="DU41" s="450"/>
      <c r="DV41" s="450"/>
      <c r="DW41" s="450"/>
      <c r="DX41" s="450"/>
      <c r="DY41" s="450"/>
      <c r="DZ41" s="450"/>
      <c r="EA41" s="450"/>
      <c r="EB41" s="450"/>
      <c r="EC41" s="450"/>
      <c r="ED41" s="450"/>
      <c r="EE41" s="450"/>
      <c r="EF41" s="450"/>
      <c r="EG41" s="450"/>
      <c r="EH41" s="450"/>
      <c r="EI41" s="450"/>
      <c r="EJ41" s="450"/>
      <c r="EK41" s="450"/>
      <c r="EL41" s="450"/>
      <c r="EM41" s="450"/>
      <c r="EN41" s="450"/>
      <c r="EO41" s="450"/>
      <c r="EP41" s="450"/>
      <c r="EQ41" s="450"/>
      <c r="ER41" s="450"/>
      <c r="ES41" s="450"/>
      <c r="ET41" s="450"/>
      <c r="EU41" s="450"/>
      <c r="EV41" s="450"/>
      <c r="EW41" s="450"/>
      <c r="EX41" s="450"/>
      <c r="EY41" s="450"/>
      <c r="EZ41" s="450"/>
      <c r="FA41" s="450"/>
      <c r="FB41" s="450"/>
      <c r="FC41" s="450"/>
      <c r="FD41" s="450"/>
      <c r="FE41" s="450"/>
      <c r="FF41" s="450"/>
      <c r="FG41" s="450"/>
      <c r="FH41" s="450"/>
      <c r="FI41" s="450"/>
      <c r="FJ41" s="450"/>
      <c r="FK41" s="450"/>
      <c r="FL41" s="450"/>
      <c r="FM41" s="450"/>
      <c r="FN41" s="450"/>
      <c r="FO41" s="450"/>
      <c r="FP41" s="450"/>
      <c r="FQ41" s="450"/>
      <c r="FR41" s="450"/>
      <c r="FS41" s="450"/>
      <c r="FT41" s="450"/>
      <c r="FU41" s="450"/>
      <c r="FV41" s="450"/>
      <c r="FW41" s="450"/>
      <c r="FX41" s="450"/>
      <c r="FY41" s="450"/>
      <c r="FZ41" s="450"/>
      <c r="GA41" s="450"/>
      <c r="GB41" s="450"/>
      <c r="GC41" s="450"/>
      <c r="GD41" s="450"/>
      <c r="GE41" s="450"/>
      <c r="GF41" s="450"/>
      <c r="GG41" s="450"/>
      <c r="GH41" s="450"/>
      <c r="GI41" s="450"/>
      <c r="GJ41" s="450"/>
      <c r="GK41" s="450"/>
      <c r="GL41" s="450"/>
      <c r="GM41" s="450"/>
      <c r="GN41" s="450"/>
      <c r="GO41" s="450"/>
      <c r="GP41" s="450"/>
      <c r="GQ41" s="450"/>
      <c r="GR41" s="450"/>
      <c r="GS41" s="450"/>
      <c r="GT41" s="450"/>
      <c r="GU41" s="450"/>
      <c r="GV41" s="450"/>
      <c r="GW41" s="450"/>
      <c r="GX41" s="450"/>
      <c r="GY41" s="450"/>
      <c r="GZ41" s="450"/>
      <c r="HA41" s="450"/>
      <c r="HB41" s="450"/>
      <c r="HC41" s="450"/>
      <c r="HD41" s="450"/>
      <c r="HE41" s="450"/>
      <c r="HF41" s="450"/>
      <c r="HG41" s="450"/>
      <c r="HH41" s="450"/>
      <c r="HI41" s="450"/>
      <c r="HJ41" s="450"/>
      <c r="HK41" s="450"/>
      <c r="HL41" s="450"/>
      <c r="HM41" s="450"/>
      <c r="HN41" s="450"/>
      <c r="HO41" s="450"/>
      <c r="HP41" s="450"/>
      <c r="HQ41" s="450"/>
      <c r="HR41" s="450"/>
      <c r="HS41" s="450"/>
      <c r="HT41" s="450"/>
      <c r="HU41" s="450"/>
      <c r="HV41" s="450"/>
      <c r="HW41" s="450"/>
      <c r="HX41" s="450"/>
      <c r="HY41" s="450"/>
      <c r="HZ41" s="450"/>
      <c r="IA41" s="450"/>
      <c r="IB41" s="450"/>
      <c r="IC41" s="450"/>
      <c r="ID41" s="450"/>
      <c r="IE41" s="450"/>
      <c r="IF41" s="450"/>
      <c r="IG41" s="450"/>
      <c r="IH41" s="450"/>
      <c r="II41" s="450"/>
      <c r="IJ41" s="450"/>
      <c r="IK41" s="450"/>
      <c r="IL41" s="450"/>
      <c r="IM41" s="450"/>
      <c r="IN41" s="450"/>
      <c r="IO41" s="450"/>
      <c r="IP41" s="450"/>
      <c r="IQ41" s="450"/>
      <c r="IR41" s="450"/>
      <c r="IS41" s="450"/>
      <c r="IT41" s="450"/>
      <c r="IU41" s="450"/>
      <c r="IV41" s="450"/>
      <c r="IW41" s="450"/>
      <c r="IX41" s="450"/>
      <c r="IY41" s="450"/>
      <c r="IZ41" s="450"/>
      <c r="JA41" s="450"/>
      <c r="JB41" s="450"/>
      <c r="JC41" s="450"/>
      <c r="JD41" s="450"/>
      <c r="JE41" s="450"/>
      <c r="JF41" s="450"/>
      <c r="JG41" s="450"/>
      <c r="JH41" s="450"/>
      <c r="JI41" s="450"/>
      <c r="JJ41" s="450"/>
      <c r="JK41" s="450"/>
      <c r="JL41" s="450"/>
      <c r="JM41" s="450"/>
      <c r="JN41" s="450"/>
      <c r="JO41" s="450"/>
      <c r="JP41" s="450"/>
      <c r="JQ41" s="450"/>
      <c r="JR41" s="450"/>
      <c r="JS41" s="450"/>
      <c r="JT41" s="450"/>
      <c r="JU41" s="450"/>
      <c r="JV41" s="450"/>
      <c r="JW41" s="450"/>
      <c r="JX41" s="450"/>
      <c r="JY41" s="450"/>
      <c r="JZ41" s="450"/>
      <c r="KA41" s="450"/>
      <c r="KB41" s="450"/>
      <c r="KC41" s="450"/>
      <c r="KD41" s="450"/>
      <c r="KE41" s="450"/>
      <c r="KF41" s="450"/>
      <c r="KG41" s="450"/>
      <c r="KH41" s="450"/>
      <c r="KI41" s="450"/>
      <c r="KJ41" s="450"/>
      <c r="KK41" s="450"/>
      <c r="KL41" s="450"/>
      <c r="KM41" s="450"/>
      <c r="KN41" s="450"/>
      <c r="KO41" s="450"/>
      <c r="KP41" s="450"/>
      <c r="KQ41" s="450"/>
      <c r="KR41" s="450"/>
      <c r="KS41" s="450"/>
      <c r="KT41" s="450"/>
      <c r="KU41" s="450"/>
      <c r="KV41" s="450"/>
      <c r="KW41" s="450"/>
      <c r="KX41" s="450"/>
      <c r="KY41" s="450"/>
      <c r="KZ41" s="450"/>
      <c r="LA41" s="450"/>
      <c r="LB41" s="450"/>
      <c r="LC41" s="450"/>
      <c r="LD41" s="450"/>
      <c r="LE41" s="450"/>
      <c r="LF41" s="450"/>
      <c r="LG41" s="450"/>
      <c r="LH41" s="450"/>
      <c r="LI41" s="450"/>
      <c r="LJ41" s="450"/>
      <c r="LK41" s="450"/>
      <c r="LL41" s="450"/>
      <c r="LM41" s="450"/>
      <c r="LN41" s="450"/>
      <c r="LO41" s="450"/>
      <c r="LP41" s="450"/>
      <c r="LQ41" s="450"/>
      <c r="LR41" s="450"/>
      <c r="LS41" s="450"/>
      <c r="LT41" s="450"/>
      <c r="LU41" s="450"/>
      <c r="LV41" s="450"/>
      <c r="LW41" s="450"/>
      <c r="LX41" s="450"/>
      <c r="LY41" s="450"/>
      <c r="LZ41" s="450"/>
      <c r="MA41" s="450"/>
      <c r="MB41" s="450"/>
      <c r="MC41" s="450"/>
      <c r="MD41" s="450"/>
      <c r="ME41" s="450"/>
      <c r="MF41" s="450"/>
      <c r="MG41" s="450"/>
      <c r="MH41" s="450"/>
      <c r="MI41" s="450"/>
      <c r="MJ41" s="450"/>
      <c r="MK41" s="450"/>
      <c r="ML41" s="450"/>
      <c r="MM41" s="450"/>
      <c r="MN41" s="450"/>
      <c r="MO41" s="450"/>
      <c r="MP41" s="450"/>
      <c r="MQ41" s="450"/>
      <c r="MR41" s="450"/>
      <c r="MS41" s="450"/>
      <c r="MT41" s="450"/>
      <c r="MU41" s="450"/>
      <c r="MV41" s="450"/>
      <c r="MW41" s="450"/>
      <c r="MX41" s="450"/>
      <c r="MY41" s="450"/>
      <c r="MZ41" s="450"/>
      <c r="NA41" s="450"/>
      <c r="NB41" s="450"/>
      <c r="NC41" s="450"/>
      <c r="ND41" s="450"/>
      <c r="NE41" s="450"/>
      <c r="NF41" s="450"/>
      <c r="NG41" s="450"/>
      <c r="NH41" s="450"/>
      <c r="NI41" s="450"/>
      <c r="NJ41" s="450"/>
      <c r="NK41" s="450"/>
      <c r="NL41" s="450"/>
      <c r="NM41" s="450"/>
      <c r="NN41" s="450"/>
      <c r="NO41" s="450"/>
      <c r="NP41" s="450"/>
      <c r="NQ41" s="450"/>
      <c r="NR41" s="450"/>
      <c r="NS41" s="450"/>
      <c r="NT41" s="450"/>
      <c r="NU41" s="450"/>
      <c r="NV41" s="450"/>
      <c r="NW41" s="450"/>
      <c r="NX41" s="450"/>
      <c r="NY41" s="450"/>
      <c r="NZ41" s="450"/>
      <c r="OA41" s="450"/>
      <c r="OB41" s="450"/>
      <c r="OC41" s="450"/>
      <c r="OD41" s="450"/>
      <c r="OE41" s="450"/>
      <c r="OF41" s="450"/>
      <c r="OG41" s="450"/>
      <c r="OH41" s="450"/>
      <c r="OI41" s="450"/>
      <c r="OJ41" s="450"/>
      <c r="OK41" s="450"/>
      <c r="OL41" s="450"/>
      <c r="OM41" s="450"/>
      <c r="ON41" s="450"/>
      <c r="OO41" s="450"/>
      <c r="OP41" s="450"/>
      <c r="OQ41" s="450"/>
      <c r="OR41" s="450"/>
      <c r="OS41" s="450"/>
      <c r="OT41" s="450"/>
      <c r="OU41" s="450"/>
      <c r="OV41" s="450"/>
      <c r="OW41" s="450"/>
      <c r="OX41" s="450"/>
      <c r="OY41" s="450"/>
      <c r="OZ41" s="450"/>
      <c r="PA41" s="450"/>
      <c r="PB41" s="450"/>
      <c r="PC41" s="450"/>
      <c r="PD41" s="450"/>
      <c r="PE41" s="450"/>
      <c r="PF41" s="450"/>
      <c r="PG41" s="450"/>
      <c r="PH41" s="450"/>
      <c r="PI41" s="450"/>
      <c r="PJ41" s="450"/>
      <c r="PK41" s="450"/>
      <c r="PL41" s="450"/>
      <c r="PM41" s="450"/>
      <c r="PN41" s="450"/>
      <c r="PO41" s="450"/>
      <c r="PP41" s="450"/>
      <c r="PQ41" s="450"/>
      <c r="PR41" s="450"/>
      <c r="PS41" s="450"/>
      <c r="PT41" s="450"/>
      <c r="PU41" s="450"/>
      <c r="PV41" s="450"/>
      <c r="PW41" s="450"/>
      <c r="PX41" s="450"/>
      <c r="PY41" s="450"/>
      <c r="PZ41" s="450"/>
      <c r="QA41" s="450"/>
      <c r="QB41" s="450"/>
      <c r="QC41" s="450"/>
      <c r="QD41" s="450"/>
      <c r="QE41" s="450"/>
      <c r="QF41" s="450"/>
      <c r="QG41" s="450"/>
      <c r="QH41" s="450"/>
      <c r="QI41" s="450"/>
      <c r="QJ41" s="450"/>
      <c r="QK41" s="450"/>
      <c r="QL41" s="450"/>
      <c r="QM41" s="450"/>
      <c r="QN41" s="450"/>
      <c r="QO41" s="450"/>
      <c r="QP41" s="450"/>
      <c r="QQ41" s="450"/>
      <c r="QR41" s="450"/>
      <c r="QS41" s="450"/>
      <c r="QT41" s="450"/>
      <c r="QU41" s="450"/>
      <c r="QV41" s="450"/>
      <c r="QW41" s="450"/>
      <c r="QX41" s="450"/>
      <c r="QY41" s="450"/>
      <c r="QZ41" s="450"/>
      <c r="RA41" s="450"/>
      <c r="RB41" s="450"/>
      <c r="RC41" s="450"/>
      <c r="RD41" s="450"/>
      <c r="RE41" s="450"/>
      <c r="RF41" s="450"/>
      <c r="RG41" s="450"/>
      <c r="RH41" s="450"/>
      <c r="RI41" s="450"/>
      <c r="RJ41" s="450"/>
      <c r="RK41" s="450"/>
      <c r="RL41" s="450"/>
      <c r="RM41" s="450"/>
      <c r="RN41" s="450"/>
      <c r="RO41" s="450"/>
      <c r="RP41" s="450"/>
      <c r="RQ41" s="450"/>
      <c r="RR41" s="450"/>
      <c r="RS41" s="450"/>
      <c r="RT41" s="450"/>
      <c r="RU41" s="450"/>
      <c r="RV41" s="450"/>
      <c r="RW41" s="450"/>
      <c r="RX41" s="450"/>
      <c r="RY41" s="450"/>
      <c r="RZ41" s="450"/>
      <c r="SA41" s="450"/>
      <c r="SB41" s="450"/>
      <c r="SC41" s="450"/>
      <c r="SD41" s="450"/>
      <c r="SE41" s="450"/>
      <c r="SF41" s="450"/>
      <c r="SG41" s="450"/>
      <c r="SH41" s="450"/>
      <c r="SI41" s="450"/>
      <c r="SJ41" s="450"/>
      <c r="SK41" s="450"/>
      <c r="SL41" s="450"/>
      <c r="SM41" s="450"/>
      <c r="SN41" s="450"/>
      <c r="SO41" s="450"/>
      <c r="SP41" s="450"/>
      <c r="SQ41" s="450"/>
      <c r="SR41" s="450"/>
      <c r="SS41" s="450"/>
      <c r="ST41" s="450"/>
      <c r="SU41" s="450"/>
      <c r="SV41" s="450"/>
      <c r="SW41" s="450"/>
      <c r="SX41" s="450"/>
      <c r="SY41" s="450"/>
      <c r="SZ41" s="450"/>
      <c r="TA41" s="450"/>
      <c r="TB41" s="450"/>
      <c r="TC41" s="450"/>
      <c r="TD41" s="450"/>
      <c r="TE41" s="450"/>
      <c r="TF41" s="450"/>
      <c r="TG41" s="450"/>
      <c r="TH41" s="450"/>
      <c r="TI41" s="450"/>
      <c r="TJ41" s="450"/>
      <c r="TK41" s="450"/>
      <c r="TL41" s="450"/>
      <c r="TM41" s="450"/>
      <c r="TN41" s="450"/>
      <c r="TO41" s="450"/>
      <c r="TP41" s="450"/>
      <c r="TQ41" s="450"/>
      <c r="TR41" s="450"/>
      <c r="TS41" s="450"/>
      <c r="TT41" s="450"/>
      <c r="TU41" s="450"/>
      <c r="TV41" s="450"/>
      <c r="TW41" s="450"/>
      <c r="TX41" s="450"/>
      <c r="TY41" s="450"/>
      <c r="TZ41" s="450"/>
      <c r="UA41" s="450"/>
      <c r="UB41" s="450"/>
      <c r="UC41" s="450"/>
      <c r="UD41" s="450"/>
      <c r="UE41" s="450"/>
      <c r="UF41" s="450"/>
      <c r="UG41" s="450"/>
      <c r="UH41" s="450"/>
      <c r="UI41" s="450"/>
      <c r="UJ41" s="450"/>
      <c r="UK41" s="450"/>
      <c r="UL41" s="450"/>
      <c r="UM41" s="450"/>
      <c r="UN41" s="450"/>
      <c r="UO41" s="450"/>
      <c r="UP41" s="450"/>
      <c r="UQ41" s="450"/>
      <c r="UR41" s="450"/>
      <c r="US41" s="450"/>
      <c r="UT41" s="450"/>
      <c r="UU41" s="450"/>
      <c r="UV41" s="450"/>
      <c r="UW41" s="450"/>
      <c r="UX41" s="450"/>
      <c r="UY41" s="450"/>
      <c r="UZ41" s="450"/>
      <c r="VA41" s="450"/>
      <c r="VB41" s="450"/>
      <c r="VC41" s="450"/>
      <c r="VD41" s="450"/>
      <c r="VE41" s="450"/>
      <c r="VF41" s="450"/>
      <c r="VG41" s="450"/>
      <c r="VH41" s="450"/>
      <c r="VI41" s="450"/>
      <c r="VJ41" s="450"/>
      <c r="VK41" s="450"/>
      <c r="VL41" s="450"/>
      <c r="VM41" s="450"/>
      <c r="VN41" s="450"/>
      <c r="VO41" s="450"/>
      <c r="VP41" s="450"/>
      <c r="VQ41" s="450"/>
      <c r="VR41" s="450"/>
      <c r="VS41" s="450"/>
      <c r="VT41" s="450"/>
      <c r="VU41" s="450"/>
      <c r="VV41" s="450"/>
      <c r="VW41" s="450"/>
      <c r="VX41" s="450"/>
      <c r="VY41" s="450"/>
      <c r="VZ41" s="450"/>
      <c r="WA41" s="450"/>
      <c r="WB41" s="450"/>
      <c r="WC41" s="450"/>
      <c r="WD41" s="450"/>
      <c r="WE41" s="450"/>
      <c r="WF41" s="450"/>
      <c r="WG41" s="450"/>
      <c r="WH41" s="450"/>
      <c r="WI41" s="450"/>
      <c r="WJ41" s="450"/>
      <c r="WK41" s="450"/>
      <c r="WL41" s="450"/>
      <c r="WM41" s="450"/>
      <c r="WN41" s="450"/>
      <c r="WO41" s="450"/>
      <c r="WP41" s="450"/>
      <c r="WQ41" s="450"/>
      <c r="WR41" s="450"/>
      <c r="WS41" s="450"/>
      <c r="WT41" s="450"/>
      <c r="WU41" s="450"/>
      <c r="WV41" s="450"/>
      <c r="WW41" s="450"/>
      <c r="WX41" s="450"/>
      <c r="WY41" s="450"/>
      <c r="WZ41" s="450"/>
      <c r="XA41" s="450"/>
      <c r="XB41" s="450"/>
      <c r="XC41" s="450"/>
      <c r="XD41" s="450"/>
      <c r="XE41" s="450"/>
      <c r="XF41" s="450"/>
      <c r="XG41" s="450"/>
      <c r="XH41" s="450"/>
      <c r="XI41" s="450"/>
      <c r="XJ41" s="450"/>
      <c r="XK41" s="450"/>
      <c r="XL41" s="450"/>
      <c r="XM41" s="450"/>
      <c r="XN41" s="450"/>
      <c r="XO41" s="450"/>
      <c r="XP41" s="450"/>
      <c r="XQ41" s="450"/>
      <c r="XR41" s="450"/>
      <c r="XS41" s="450"/>
      <c r="XT41" s="450"/>
      <c r="XU41" s="450"/>
      <c r="XV41" s="450"/>
      <c r="XW41" s="450"/>
      <c r="XX41" s="450"/>
      <c r="XY41" s="450"/>
      <c r="XZ41" s="450"/>
      <c r="YA41" s="450"/>
      <c r="YB41" s="450"/>
      <c r="YC41" s="450"/>
      <c r="YD41" s="450"/>
      <c r="YE41" s="450"/>
      <c r="YF41" s="450"/>
      <c r="YG41" s="450"/>
      <c r="YH41" s="450"/>
      <c r="YI41" s="450"/>
      <c r="YJ41" s="450"/>
      <c r="YK41" s="450"/>
      <c r="YL41" s="450"/>
      <c r="YM41" s="450"/>
      <c r="YN41" s="450"/>
      <c r="YO41" s="450"/>
      <c r="YP41" s="450"/>
      <c r="YQ41" s="450"/>
      <c r="YR41" s="450"/>
      <c r="YS41" s="450"/>
      <c r="YT41" s="450"/>
      <c r="YU41" s="450"/>
      <c r="YV41" s="450"/>
      <c r="YW41" s="450"/>
      <c r="YX41" s="450"/>
      <c r="YY41" s="450"/>
      <c r="YZ41" s="450"/>
      <c r="ZA41" s="450"/>
      <c r="ZB41" s="450"/>
      <c r="ZC41" s="450"/>
      <c r="ZD41" s="450"/>
      <c r="ZE41" s="450"/>
      <c r="ZF41" s="450"/>
      <c r="ZG41" s="450"/>
      <c r="ZH41" s="450"/>
      <c r="ZI41" s="450"/>
      <c r="ZJ41" s="450"/>
      <c r="ZK41" s="450"/>
      <c r="ZL41" s="450"/>
      <c r="ZM41" s="450"/>
      <c r="ZN41" s="450"/>
      <c r="ZO41" s="450"/>
      <c r="ZP41" s="450"/>
      <c r="ZQ41" s="450"/>
      <c r="ZR41" s="450"/>
      <c r="ZS41" s="450"/>
      <c r="ZT41" s="450"/>
      <c r="ZU41" s="450"/>
      <c r="ZV41" s="450"/>
      <c r="ZW41" s="450"/>
      <c r="ZX41" s="450"/>
      <c r="ZY41" s="450"/>
      <c r="ZZ41" s="450"/>
      <c r="AAA41" s="450"/>
      <c r="AAB41" s="450"/>
      <c r="AAC41" s="450"/>
      <c r="AAD41" s="450"/>
      <c r="AAE41" s="450"/>
      <c r="AAF41" s="450"/>
      <c r="AAG41" s="450"/>
      <c r="AAH41" s="450"/>
      <c r="AAI41" s="450"/>
      <c r="AAJ41" s="450"/>
      <c r="AAK41" s="450"/>
      <c r="AAL41" s="450"/>
      <c r="AAM41" s="450"/>
      <c r="AAN41" s="450"/>
      <c r="AAO41" s="450"/>
      <c r="AAP41" s="450"/>
      <c r="AAQ41" s="450"/>
      <c r="AAR41" s="450"/>
      <c r="AAS41" s="450"/>
      <c r="AAT41" s="450"/>
      <c r="AAU41" s="450"/>
      <c r="AAV41" s="450"/>
      <c r="AAW41" s="450"/>
      <c r="AAX41" s="450"/>
      <c r="AAY41" s="450"/>
      <c r="AAZ41" s="450"/>
      <c r="ABA41" s="450"/>
      <c r="ABB41" s="450"/>
      <c r="ABC41" s="450"/>
      <c r="ABD41" s="450"/>
      <c r="ABE41" s="450"/>
      <c r="ABF41" s="450"/>
      <c r="ABG41" s="450"/>
      <c r="ABH41" s="450"/>
      <c r="ABI41" s="450"/>
      <c r="ABJ41" s="450"/>
      <c r="ABK41" s="450"/>
      <c r="ABL41" s="450"/>
      <c r="ABM41" s="450"/>
      <c r="ABN41" s="450"/>
      <c r="ABO41" s="450"/>
      <c r="ABP41" s="450"/>
      <c r="ABQ41" s="450"/>
      <c r="ABR41" s="450"/>
      <c r="ABS41" s="450"/>
      <c r="ABT41" s="450"/>
      <c r="ABU41" s="450"/>
      <c r="ABV41" s="450"/>
      <c r="ABW41" s="450"/>
      <c r="ABX41" s="450"/>
      <c r="ABY41" s="450"/>
      <c r="ABZ41" s="450"/>
      <c r="ACA41" s="450"/>
      <c r="ACB41" s="450"/>
      <c r="ACC41" s="450"/>
      <c r="ACD41" s="450"/>
      <c r="ACE41" s="450"/>
      <c r="ACF41" s="450"/>
      <c r="ACG41" s="450"/>
      <c r="ACH41" s="450"/>
      <c r="ACI41" s="450"/>
      <c r="ACJ41" s="450"/>
      <c r="ACK41" s="450"/>
      <c r="ACL41" s="450"/>
      <c r="ACM41" s="450"/>
      <c r="ACN41" s="450"/>
      <c r="ACO41" s="450"/>
      <c r="ACP41" s="450"/>
      <c r="ACQ41" s="450"/>
      <c r="ACR41" s="450"/>
      <c r="ACS41" s="450"/>
      <c r="ACT41" s="450"/>
      <c r="ACU41" s="450"/>
      <c r="ACV41" s="450"/>
      <c r="ACW41" s="450"/>
      <c r="ACX41" s="450"/>
      <c r="ACY41" s="450"/>
      <c r="ACZ41" s="450"/>
      <c r="ADA41" s="450"/>
      <c r="ADB41" s="450"/>
      <c r="ADC41" s="450"/>
      <c r="ADD41" s="450"/>
      <c r="ADE41" s="450"/>
      <c r="ADF41" s="450"/>
      <c r="ADG41" s="450"/>
      <c r="ADH41" s="450"/>
      <c r="ADI41" s="450"/>
      <c r="ADJ41" s="450"/>
      <c r="ADK41" s="450"/>
      <c r="ADL41" s="450"/>
      <c r="ADM41" s="450"/>
      <c r="ADN41" s="450"/>
      <c r="ADO41" s="450"/>
      <c r="ADP41" s="450"/>
      <c r="ADQ41" s="450"/>
      <c r="ADR41" s="450"/>
      <c r="ADS41" s="450"/>
      <c r="ADT41" s="450"/>
      <c r="ADU41" s="450"/>
      <c r="ADV41" s="450"/>
      <c r="ADW41" s="450"/>
      <c r="ADX41" s="450"/>
      <c r="ADY41" s="450"/>
      <c r="ADZ41" s="450"/>
      <c r="AEA41" s="450"/>
      <c r="AEB41" s="450"/>
      <c r="AEC41" s="450"/>
      <c r="AED41" s="450"/>
      <c r="AEE41" s="450"/>
      <c r="AEF41" s="450"/>
      <c r="AEG41" s="450"/>
      <c r="AEH41" s="450"/>
      <c r="AEI41" s="450"/>
      <c r="AEJ41" s="450"/>
      <c r="AEK41" s="450"/>
      <c r="AEL41" s="450"/>
      <c r="AEM41" s="450"/>
      <c r="AEN41" s="450"/>
      <c r="AEO41" s="450"/>
      <c r="AEP41" s="450"/>
      <c r="AEQ41" s="450"/>
      <c r="AER41" s="450"/>
      <c r="AES41" s="450"/>
      <c r="AET41" s="450"/>
      <c r="AEU41" s="450"/>
      <c r="AEV41" s="450"/>
      <c r="AEW41" s="450"/>
      <c r="AEX41" s="450"/>
      <c r="AEY41" s="450"/>
      <c r="AEZ41" s="450"/>
      <c r="AFA41" s="450"/>
      <c r="AFB41" s="450"/>
      <c r="AFC41" s="450"/>
      <c r="AFD41" s="450"/>
      <c r="AFE41" s="450"/>
      <c r="AFF41" s="450"/>
      <c r="AFG41" s="450"/>
      <c r="AFH41" s="450"/>
      <c r="AFI41" s="450"/>
      <c r="AFJ41" s="450"/>
      <c r="AFK41" s="450"/>
      <c r="AFL41" s="450"/>
      <c r="AFM41" s="450"/>
      <c r="AFN41" s="450"/>
      <c r="AFO41" s="450"/>
      <c r="AFP41" s="450"/>
      <c r="AFQ41" s="450"/>
      <c r="AFR41" s="450"/>
      <c r="AFS41" s="450"/>
      <c r="AFT41" s="450"/>
      <c r="AFU41" s="450"/>
      <c r="AFV41" s="450"/>
      <c r="AFW41" s="450"/>
      <c r="AFX41" s="450"/>
      <c r="AFY41" s="450"/>
      <c r="AFZ41" s="450"/>
      <c r="AGA41" s="450"/>
      <c r="AGB41" s="450"/>
      <c r="AGC41" s="450"/>
      <c r="AGD41" s="450"/>
      <c r="AGE41" s="450"/>
      <c r="AGF41" s="450"/>
      <c r="AGG41" s="450"/>
      <c r="AGH41" s="450"/>
      <c r="AGI41" s="450"/>
      <c r="AGJ41" s="450"/>
      <c r="AGK41" s="450"/>
      <c r="AGL41" s="450"/>
      <c r="AGM41" s="450"/>
      <c r="AGN41" s="450"/>
      <c r="AGO41" s="450"/>
      <c r="AGP41" s="450"/>
      <c r="AGQ41" s="450"/>
      <c r="AGR41" s="450"/>
      <c r="AGS41" s="450"/>
      <c r="AGT41" s="450"/>
      <c r="AGU41" s="450"/>
      <c r="AGV41" s="450"/>
      <c r="AGW41" s="450"/>
      <c r="AGX41" s="450"/>
      <c r="AGY41" s="450"/>
      <c r="AGZ41" s="450"/>
      <c r="AHA41" s="450"/>
      <c r="AHB41" s="450"/>
      <c r="AHC41" s="450"/>
      <c r="AHD41" s="450"/>
      <c r="AHE41" s="450"/>
      <c r="AHF41" s="450"/>
      <c r="AHG41" s="450"/>
      <c r="AHH41" s="450"/>
      <c r="AHI41" s="450"/>
      <c r="AHJ41" s="450"/>
      <c r="AHK41" s="450"/>
      <c r="AHL41" s="450"/>
      <c r="AHM41" s="450"/>
      <c r="AHN41" s="450"/>
      <c r="AHO41" s="450"/>
      <c r="AHP41" s="450"/>
      <c r="AHQ41" s="450"/>
      <c r="AHR41" s="450"/>
      <c r="AHS41" s="450"/>
      <c r="AHT41" s="450"/>
      <c r="AHU41" s="450"/>
      <c r="AHV41" s="450"/>
      <c r="AHW41" s="450"/>
      <c r="AHX41" s="450"/>
      <c r="AHY41" s="450"/>
      <c r="AHZ41" s="450"/>
      <c r="AIA41" s="450"/>
      <c r="AIB41" s="450"/>
      <c r="AIC41" s="450"/>
      <c r="AID41" s="450"/>
      <c r="AIE41" s="450"/>
      <c r="AIF41" s="450"/>
      <c r="AIG41" s="450"/>
      <c r="AIH41" s="450"/>
      <c r="AII41" s="450"/>
      <c r="AIJ41" s="450"/>
      <c r="AIK41" s="450"/>
      <c r="AIL41" s="450"/>
      <c r="AIM41" s="450"/>
      <c r="AIN41" s="450"/>
      <c r="AIO41" s="450"/>
      <c r="AIP41" s="450"/>
      <c r="AIQ41" s="450"/>
      <c r="AIR41" s="450"/>
      <c r="AIS41" s="450"/>
      <c r="AIT41" s="450"/>
      <c r="AIU41" s="450"/>
      <c r="AIV41" s="450"/>
      <c r="AIW41" s="450"/>
      <c r="AIX41" s="450"/>
      <c r="AIY41" s="450"/>
      <c r="AIZ41" s="450"/>
      <c r="AJA41" s="450"/>
      <c r="AJB41" s="450"/>
      <c r="AJC41" s="450"/>
      <c r="AJD41" s="450"/>
      <c r="AJE41" s="450"/>
      <c r="AJF41" s="450"/>
      <c r="AJG41" s="450"/>
      <c r="AJH41" s="450"/>
      <c r="AJI41" s="450"/>
      <c r="AJJ41" s="450"/>
      <c r="AJK41" s="450"/>
      <c r="AJL41" s="450"/>
      <c r="AJM41" s="450"/>
      <c r="AJN41" s="450"/>
      <c r="AJO41" s="450"/>
      <c r="AJP41" s="450"/>
      <c r="AJQ41" s="450"/>
      <c r="AJR41" s="450"/>
      <c r="AJS41" s="450"/>
      <c r="AJT41" s="450"/>
      <c r="AJU41" s="450"/>
      <c r="AJV41" s="450"/>
      <c r="AJW41" s="450"/>
      <c r="AJX41" s="450"/>
      <c r="AJY41" s="450"/>
      <c r="AJZ41" s="450"/>
      <c r="AKA41" s="450"/>
      <c r="AKB41" s="450"/>
      <c r="AKC41" s="450"/>
      <c r="AKD41" s="450"/>
      <c r="AKE41" s="450"/>
      <c r="AKF41" s="450"/>
      <c r="AKG41" s="450"/>
      <c r="AKH41" s="450"/>
      <c r="AKI41" s="450"/>
      <c r="AKJ41" s="450"/>
      <c r="AKK41" s="450"/>
      <c r="AKL41" s="450"/>
      <c r="AKM41" s="450"/>
      <c r="AKN41" s="450"/>
      <c r="AKO41" s="450"/>
      <c r="AKP41" s="450"/>
      <c r="AKQ41" s="450"/>
      <c r="AKR41" s="450"/>
      <c r="AKS41" s="450"/>
      <c r="AKT41" s="450"/>
      <c r="AKU41" s="450"/>
      <c r="AKV41" s="450"/>
      <c r="AKW41" s="450"/>
      <c r="AKX41" s="450"/>
      <c r="AKY41" s="450"/>
      <c r="AKZ41" s="450"/>
      <c r="ALA41" s="450"/>
      <c r="ALB41" s="450"/>
      <c r="ALC41" s="450"/>
      <c r="ALD41" s="450"/>
      <c r="ALE41" s="450"/>
      <c r="ALF41" s="450"/>
      <c r="ALG41" s="450"/>
      <c r="ALH41" s="450"/>
      <c r="ALI41" s="450"/>
      <c r="ALJ41" s="450"/>
      <c r="ALK41" s="450"/>
      <c r="ALL41" s="450"/>
      <c r="ALM41" s="450"/>
      <c r="ALN41" s="450"/>
      <c r="ALO41" s="450"/>
      <c r="ALP41" s="450"/>
      <c r="ALQ41" s="450"/>
      <c r="ALR41" s="450"/>
      <c r="ALS41" s="450"/>
      <c r="ALT41" s="450"/>
      <c r="ALU41" s="450"/>
      <c r="ALV41" s="450"/>
      <c r="ALW41" s="450"/>
      <c r="ALX41" s="450"/>
      <c r="ALY41" s="450"/>
      <c r="ALZ41" s="450"/>
      <c r="AMA41" s="450"/>
      <c r="AMB41" s="450"/>
      <c r="AMC41" s="450"/>
      <c r="AMD41" s="450"/>
      <c r="AME41" s="450"/>
      <c r="AMF41" s="450"/>
      <c r="AMG41" s="450"/>
      <c r="AMH41" s="450"/>
      <c r="AMI41" s="450"/>
      <c r="AMJ41" s="450"/>
      <c r="AMK41" s="450"/>
      <c r="AML41" s="450"/>
      <c r="AMM41" s="450"/>
      <c r="AMN41" s="450"/>
      <c r="AMO41" s="450"/>
      <c r="AMP41" s="450"/>
      <c r="AMQ41" s="450"/>
      <c r="AMR41" s="450"/>
      <c r="AMS41" s="450"/>
      <c r="AMT41" s="450"/>
      <c r="AMU41" s="450"/>
      <c r="AMV41" s="450"/>
      <c r="AMW41" s="450"/>
      <c r="AMX41" s="450"/>
      <c r="AMY41" s="450"/>
      <c r="AMZ41" s="450"/>
      <c r="ANA41" s="450"/>
      <c r="ANB41" s="450"/>
      <c r="ANC41" s="450"/>
      <c r="AND41" s="450"/>
      <c r="ANE41" s="450"/>
      <c r="ANF41" s="450"/>
      <c r="ANG41" s="450"/>
      <c r="ANH41" s="450"/>
      <c r="ANI41" s="450"/>
      <c r="ANJ41" s="450"/>
      <c r="ANK41" s="450"/>
      <c r="ANL41" s="450"/>
      <c r="ANM41" s="450"/>
      <c r="ANN41" s="450"/>
      <c r="ANO41" s="450"/>
      <c r="ANP41" s="450"/>
      <c r="ANQ41" s="450"/>
      <c r="ANR41" s="450"/>
      <c r="ANS41" s="450"/>
      <c r="ANT41" s="450"/>
      <c r="ANU41" s="450"/>
      <c r="ANV41" s="450"/>
      <c r="ANW41" s="450"/>
      <c r="ANX41" s="450"/>
      <c r="ANY41" s="450"/>
      <c r="ANZ41" s="450"/>
      <c r="AOA41" s="450"/>
      <c r="AOB41" s="450"/>
      <c r="AOC41" s="450"/>
      <c r="AOD41" s="450"/>
      <c r="AOE41" s="450"/>
      <c r="AOF41" s="450"/>
      <c r="AOG41" s="450"/>
      <c r="AOH41" s="450"/>
      <c r="AOI41" s="450"/>
      <c r="AOJ41" s="450"/>
      <c r="AOK41" s="450"/>
      <c r="AOL41" s="450"/>
      <c r="AOM41" s="450"/>
      <c r="AON41" s="450"/>
      <c r="AOO41" s="450"/>
      <c r="AOP41" s="450"/>
      <c r="AOQ41" s="450"/>
      <c r="AOR41" s="450"/>
      <c r="AOS41" s="450"/>
      <c r="AOT41" s="450"/>
      <c r="AOU41" s="450"/>
      <c r="AOV41" s="450"/>
      <c r="AOW41" s="450"/>
      <c r="AOX41" s="450"/>
      <c r="AOY41" s="450"/>
      <c r="AOZ41" s="450"/>
      <c r="APA41" s="450"/>
      <c r="APB41" s="450"/>
      <c r="APC41" s="450"/>
      <c r="APD41" s="450"/>
      <c r="APE41" s="450"/>
      <c r="APF41" s="450"/>
      <c r="APG41" s="450"/>
      <c r="APH41" s="450"/>
      <c r="API41" s="450"/>
      <c r="APJ41" s="450"/>
      <c r="APK41" s="450"/>
      <c r="APL41" s="450"/>
      <c r="APM41" s="450"/>
      <c r="APN41" s="450"/>
      <c r="APO41" s="450"/>
      <c r="APP41" s="450"/>
      <c r="APQ41" s="450"/>
      <c r="APR41" s="450"/>
      <c r="APS41" s="450"/>
      <c r="APT41" s="450"/>
      <c r="APU41" s="450"/>
      <c r="APV41" s="450"/>
      <c r="APW41" s="450"/>
      <c r="APX41" s="450"/>
      <c r="APY41" s="450"/>
      <c r="APZ41" s="450"/>
      <c r="AQA41" s="450"/>
      <c r="AQB41" s="450"/>
      <c r="AQC41" s="450"/>
      <c r="AQD41" s="450"/>
      <c r="AQE41" s="450"/>
      <c r="AQF41" s="450"/>
      <c r="AQG41" s="450"/>
      <c r="AQH41" s="450"/>
      <c r="AQI41" s="450"/>
      <c r="AQJ41" s="450"/>
      <c r="AQK41" s="450"/>
      <c r="AQL41" s="450"/>
      <c r="AQM41" s="450"/>
      <c r="AQN41" s="450"/>
      <c r="AQO41" s="450"/>
      <c r="AQP41" s="450"/>
      <c r="AQQ41" s="450"/>
      <c r="AQR41" s="450"/>
      <c r="AQS41" s="450"/>
      <c r="AQT41" s="450"/>
      <c r="AQU41" s="450"/>
      <c r="AQV41" s="450"/>
      <c r="AQW41" s="450"/>
      <c r="AQX41" s="450"/>
      <c r="AQY41" s="450"/>
      <c r="AQZ41" s="450"/>
      <c r="ARA41" s="450"/>
      <c r="ARB41" s="450"/>
      <c r="ARC41" s="450"/>
      <c r="ARD41" s="450"/>
      <c r="ARE41" s="450"/>
      <c r="ARF41" s="450"/>
      <c r="ARG41" s="450"/>
      <c r="ARH41" s="450"/>
      <c r="ARI41" s="450"/>
      <c r="ARJ41" s="450"/>
      <c r="ARK41" s="450"/>
      <c r="ARL41" s="450"/>
      <c r="ARM41" s="450"/>
      <c r="ARN41" s="450"/>
      <c r="ARO41" s="450"/>
      <c r="ARP41" s="450"/>
      <c r="ARQ41" s="450"/>
      <c r="ARR41" s="450"/>
      <c r="ARS41" s="450"/>
      <c r="ART41" s="450"/>
      <c r="ARU41" s="450"/>
      <c r="ARV41" s="450"/>
      <c r="ARW41" s="450"/>
      <c r="ARX41" s="450"/>
      <c r="ARY41" s="450"/>
      <c r="ARZ41" s="450"/>
      <c r="ASA41" s="450"/>
      <c r="ASB41" s="450"/>
      <c r="ASC41" s="450"/>
      <c r="ASD41" s="450"/>
      <c r="ASE41" s="450"/>
      <c r="ASF41" s="450"/>
      <c r="ASG41" s="450"/>
      <c r="ASH41" s="450"/>
      <c r="ASI41" s="450"/>
      <c r="ASJ41" s="450"/>
      <c r="ASK41" s="450"/>
      <c r="ASL41" s="450"/>
      <c r="ASM41" s="450"/>
      <c r="ASN41" s="450"/>
      <c r="ASO41" s="450"/>
      <c r="ASP41" s="450"/>
      <c r="ASQ41" s="450"/>
      <c r="ASR41" s="450"/>
      <c r="ASS41" s="450"/>
      <c r="AST41" s="450"/>
      <c r="ASU41" s="450"/>
      <c r="ASV41" s="450"/>
      <c r="ASW41" s="450"/>
      <c r="ASX41" s="450"/>
      <c r="ASY41" s="450"/>
      <c r="ASZ41" s="450"/>
      <c r="ATA41" s="450"/>
      <c r="ATB41" s="450"/>
      <c r="ATC41" s="450"/>
      <c r="ATD41" s="450"/>
      <c r="ATE41" s="450"/>
      <c r="ATF41" s="450"/>
      <c r="ATG41" s="450"/>
      <c r="ATH41" s="450"/>
      <c r="ATI41" s="450"/>
      <c r="ATJ41" s="450"/>
      <c r="ATK41" s="450"/>
      <c r="ATL41" s="450"/>
      <c r="ATM41" s="450"/>
      <c r="ATN41" s="450"/>
      <c r="ATO41" s="450"/>
      <c r="ATP41" s="450"/>
      <c r="ATQ41" s="450"/>
      <c r="ATR41" s="450"/>
      <c r="ATS41" s="450"/>
      <c r="ATT41" s="450"/>
      <c r="ATU41" s="450"/>
      <c r="ATV41" s="450"/>
      <c r="ATW41" s="450"/>
      <c r="ATX41" s="450"/>
      <c r="ATY41" s="450"/>
      <c r="ATZ41" s="450"/>
      <c r="AUA41" s="450"/>
      <c r="AUB41" s="450"/>
      <c r="AUC41" s="450"/>
      <c r="AUD41" s="450"/>
      <c r="AUE41" s="450"/>
      <c r="AUF41" s="450"/>
      <c r="AUG41" s="450"/>
      <c r="AUH41" s="450"/>
      <c r="AUI41" s="450"/>
      <c r="AUJ41" s="450"/>
      <c r="AUK41" s="450"/>
      <c r="AUL41" s="450"/>
      <c r="AUM41" s="450"/>
      <c r="AUN41" s="450"/>
      <c r="AUO41" s="450"/>
      <c r="AUP41" s="450"/>
      <c r="AUQ41" s="450"/>
      <c r="AUR41" s="450"/>
      <c r="AUS41" s="450"/>
      <c r="AUT41" s="450"/>
      <c r="AUU41" s="450"/>
      <c r="AUV41" s="450"/>
      <c r="AUW41" s="450"/>
      <c r="AUX41" s="450"/>
      <c r="AUY41" s="450"/>
      <c r="AUZ41" s="450"/>
      <c r="AVA41" s="450"/>
      <c r="AVB41" s="450"/>
      <c r="AVC41" s="450"/>
      <c r="AVD41" s="450"/>
      <c r="AVE41" s="450"/>
      <c r="AVF41" s="450"/>
      <c r="AVG41" s="450"/>
      <c r="AVH41" s="450"/>
      <c r="AVI41" s="450"/>
      <c r="AVJ41" s="450"/>
      <c r="AVK41" s="450"/>
      <c r="AVL41" s="450"/>
      <c r="AVM41" s="450"/>
      <c r="AVN41" s="450"/>
      <c r="AVO41" s="450"/>
      <c r="AVP41" s="450"/>
      <c r="AVQ41" s="450"/>
      <c r="AVR41" s="450"/>
      <c r="AVS41" s="450"/>
      <c r="AVT41" s="450"/>
      <c r="AVU41" s="450"/>
      <c r="AVV41" s="450"/>
      <c r="AVW41" s="450"/>
      <c r="AVX41" s="450"/>
      <c r="AVY41" s="450"/>
      <c r="AVZ41" s="450"/>
      <c r="AWA41" s="450"/>
      <c r="AWB41" s="450"/>
      <c r="AWC41" s="450"/>
      <c r="AWD41" s="450"/>
      <c r="AWE41" s="450"/>
      <c r="AWF41" s="450"/>
      <c r="AWG41" s="450"/>
      <c r="AWH41" s="450"/>
      <c r="AWI41" s="450"/>
      <c r="AWJ41" s="450"/>
      <c r="AWK41" s="450"/>
      <c r="AWL41" s="450"/>
      <c r="AWM41" s="450"/>
      <c r="AWN41" s="450"/>
      <c r="AWO41" s="450"/>
      <c r="AWP41" s="450"/>
      <c r="AWQ41" s="450"/>
      <c r="AWR41" s="450"/>
      <c r="AWS41" s="450"/>
      <c r="AWT41" s="450"/>
      <c r="AWU41" s="450"/>
      <c r="AWV41" s="450"/>
      <c r="AWW41" s="450"/>
      <c r="AWX41" s="450"/>
      <c r="AWY41" s="450"/>
      <c r="AWZ41" s="450"/>
      <c r="AXA41" s="450"/>
      <c r="AXB41" s="450"/>
      <c r="AXC41" s="450"/>
      <c r="AXD41" s="450"/>
      <c r="AXE41" s="450"/>
      <c r="AXF41" s="450"/>
      <c r="AXG41" s="450"/>
      <c r="AXH41" s="450"/>
      <c r="AXI41" s="450"/>
      <c r="AXJ41" s="450"/>
      <c r="AXK41" s="450"/>
      <c r="AXL41" s="450"/>
      <c r="AXM41" s="450"/>
      <c r="AXN41" s="450"/>
      <c r="AXO41" s="450"/>
      <c r="AXP41" s="450"/>
      <c r="AXQ41" s="450"/>
      <c r="AXR41" s="450"/>
      <c r="AXS41" s="450"/>
      <c r="AXT41" s="450"/>
      <c r="AXU41" s="450"/>
      <c r="AXV41" s="450"/>
      <c r="AXW41" s="450"/>
      <c r="AXX41" s="450"/>
      <c r="AXY41" s="450"/>
      <c r="AXZ41" s="450"/>
      <c r="AYA41" s="450"/>
      <c r="AYB41" s="450"/>
      <c r="AYC41" s="450"/>
      <c r="AYD41" s="450"/>
      <c r="AYE41" s="450"/>
      <c r="AYF41" s="450"/>
      <c r="AYG41" s="450"/>
      <c r="AYH41" s="450"/>
      <c r="AYI41" s="450"/>
      <c r="AYJ41" s="450"/>
      <c r="AYK41" s="450"/>
      <c r="AYL41" s="450"/>
      <c r="AYM41" s="450"/>
      <c r="AYN41" s="450"/>
      <c r="AYO41" s="450"/>
      <c r="AYP41" s="450"/>
      <c r="AYQ41" s="450"/>
      <c r="AYR41" s="450"/>
      <c r="AYS41" s="450"/>
      <c r="AYT41" s="450"/>
      <c r="AYU41" s="450"/>
      <c r="AYV41" s="450"/>
      <c r="AYW41" s="450"/>
      <c r="AYX41" s="450"/>
      <c r="AYY41" s="450"/>
      <c r="AYZ41" s="450"/>
      <c r="AZA41" s="450"/>
      <c r="AZB41" s="450"/>
      <c r="AZC41" s="450"/>
      <c r="AZD41" s="450"/>
      <c r="AZE41" s="450"/>
      <c r="AZF41" s="450"/>
      <c r="AZG41" s="450"/>
      <c r="AZH41" s="450"/>
      <c r="AZI41" s="450"/>
      <c r="AZJ41" s="450"/>
      <c r="AZK41" s="450"/>
      <c r="AZL41" s="450"/>
      <c r="AZM41" s="450"/>
      <c r="AZN41" s="450"/>
      <c r="AZO41" s="450"/>
      <c r="AZP41" s="450"/>
      <c r="AZQ41" s="450"/>
      <c r="AZR41" s="450"/>
      <c r="AZS41" s="450"/>
      <c r="AZT41" s="450"/>
      <c r="AZU41" s="450"/>
      <c r="AZV41" s="450"/>
      <c r="AZW41" s="450"/>
      <c r="AZX41" s="450"/>
      <c r="AZY41" s="450"/>
      <c r="AZZ41" s="450"/>
      <c r="BAA41" s="450"/>
      <c r="BAB41" s="450"/>
      <c r="BAC41" s="450"/>
      <c r="BAD41" s="450"/>
      <c r="BAE41" s="450"/>
      <c r="BAF41" s="450"/>
      <c r="BAG41" s="450"/>
      <c r="BAH41" s="450"/>
      <c r="BAI41" s="450"/>
      <c r="BAJ41" s="450"/>
      <c r="BAK41" s="450"/>
      <c r="BAL41" s="450"/>
      <c r="BAM41" s="450"/>
      <c r="BAN41" s="450"/>
      <c r="BAO41" s="450"/>
      <c r="BAP41" s="450"/>
      <c r="BAQ41" s="450"/>
      <c r="BAR41" s="450"/>
      <c r="BAS41" s="450"/>
      <c r="BAT41" s="450"/>
      <c r="BAU41" s="450"/>
      <c r="BAV41" s="450"/>
      <c r="BAW41" s="450"/>
      <c r="BAX41" s="450"/>
      <c r="BAY41" s="450"/>
      <c r="BAZ41" s="450"/>
      <c r="BBA41" s="450"/>
      <c r="BBB41" s="450"/>
      <c r="BBC41" s="450"/>
      <c r="BBD41" s="450"/>
      <c r="BBE41" s="450"/>
      <c r="BBF41" s="450"/>
      <c r="BBG41" s="450"/>
      <c r="BBH41" s="450"/>
      <c r="BBI41" s="450"/>
      <c r="BBJ41" s="450"/>
      <c r="BBK41" s="450"/>
      <c r="BBL41" s="450"/>
      <c r="BBM41" s="450"/>
      <c r="BBN41" s="450"/>
      <c r="BBO41" s="450"/>
      <c r="BBP41" s="450"/>
      <c r="BBQ41" s="450"/>
      <c r="BBR41" s="450"/>
      <c r="BBS41" s="450"/>
      <c r="BBT41" s="450"/>
      <c r="BBU41" s="450"/>
      <c r="BBV41" s="450"/>
      <c r="BBW41" s="450"/>
      <c r="BBX41" s="450"/>
      <c r="BBY41" s="450"/>
      <c r="BBZ41" s="450"/>
      <c r="BCA41" s="450"/>
      <c r="BCB41" s="450"/>
      <c r="BCC41" s="450"/>
      <c r="BCD41" s="450"/>
      <c r="BCE41" s="450"/>
      <c r="BCF41" s="450"/>
      <c r="BCG41" s="450"/>
      <c r="BCH41" s="450"/>
      <c r="BCI41" s="450"/>
      <c r="BCJ41" s="450"/>
      <c r="BCK41" s="450"/>
      <c r="BCL41" s="450"/>
      <c r="BCM41" s="450"/>
      <c r="BCN41" s="450"/>
      <c r="BCO41" s="450"/>
      <c r="BCP41" s="450"/>
      <c r="BCQ41" s="450"/>
      <c r="BCR41" s="450"/>
      <c r="BCS41" s="450"/>
      <c r="BCT41" s="450"/>
      <c r="BCU41" s="450"/>
      <c r="BCV41" s="450"/>
      <c r="BCW41" s="450"/>
      <c r="BCX41" s="450"/>
      <c r="BCY41" s="450"/>
      <c r="BCZ41" s="450"/>
      <c r="BDA41" s="450"/>
      <c r="BDB41" s="450"/>
      <c r="BDC41" s="450"/>
      <c r="BDD41" s="450"/>
      <c r="BDE41" s="450"/>
      <c r="BDF41" s="450"/>
      <c r="BDG41" s="450"/>
      <c r="BDH41" s="450"/>
      <c r="BDI41" s="450"/>
      <c r="BDJ41" s="450"/>
      <c r="BDK41" s="450"/>
      <c r="BDL41" s="450"/>
      <c r="BDM41" s="450"/>
      <c r="BDN41" s="450"/>
      <c r="BDO41" s="450"/>
      <c r="BDP41" s="450"/>
      <c r="BDQ41" s="450"/>
      <c r="BDR41" s="450"/>
      <c r="BDS41" s="450"/>
      <c r="BDT41" s="450"/>
      <c r="BDU41" s="450"/>
      <c r="BDV41" s="450"/>
      <c r="BDW41" s="450"/>
      <c r="BDX41" s="450"/>
      <c r="BDY41" s="450"/>
      <c r="BDZ41" s="450"/>
      <c r="BEA41" s="450"/>
      <c r="BEB41" s="450"/>
      <c r="BEC41" s="450"/>
      <c r="BED41" s="450"/>
      <c r="BEE41" s="450"/>
      <c r="BEF41" s="450"/>
      <c r="BEG41" s="450"/>
      <c r="BEH41" s="450"/>
      <c r="BEI41" s="450"/>
      <c r="BEJ41" s="450"/>
      <c r="BEK41" s="450"/>
      <c r="BEL41" s="450"/>
      <c r="BEM41" s="450"/>
      <c r="BEN41" s="450"/>
      <c r="BEO41" s="450"/>
      <c r="BEP41" s="450"/>
      <c r="BEQ41" s="450"/>
      <c r="BER41" s="450"/>
      <c r="BES41" s="450"/>
      <c r="BET41" s="450"/>
      <c r="BEU41" s="450"/>
      <c r="BEV41" s="450"/>
      <c r="BEW41" s="450"/>
      <c r="BEX41" s="450"/>
      <c r="BEY41" s="450"/>
      <c r="BEZ41" s="450"/>
      <c r="BFA41" s="450"/>
      <c r="BFB41" s="450"/>
      <c r="BFC41" s="450"/>
      <c r="BFD41" s="450"/>
      <c r="BFE41" s="450"/>
      <c r="BFF41" s="450"/>
      <c r="BFG41" s="450"/>
      <c r="BFH41" s="450"/>
      <c r="BFI41" s="450"/>
      <c r="BFJ41" s="450"/>
      <c r="BFK41" s="450"/>
      <c r="BFL41" s="450"/>
      <c r="BFM41" s="450"/>
      <c r="BFN41" s="450"/>
      <c r="BFO41" s="450"/>
      <c r="BFP41" s="450"/>
      <c r="BFQ41" s="450"/>
      <c r="BFR41" s="450"/>
      <c r="BFS41" s="450"/>
      <c r="BFT41" s="450"/>
      <c r="BFU41" s="450"/>
      <c r="BFV41" s="450"/>
      <c r="BFW41" s="450"/>
      <c r="BFX41" s="450"/>
      <c r="BFY41" s="450"/>
      <c r="BFZ41" s="450"/>
      <c r="BGA41" s="450"/>
      <c r="BGB41" s="450"/>
      <c r="BGC41" s="450"/>
      <c r="BGD41" s="450"/>
      <c r="BGE41" s="450"/>
      <c r="BGF41" s="450"/>
      <c r="BGG41" s="450"/>
      <c r="BGH41" s="450"/>
      <c r="BGI41" s="450"/>
      <c r="BGJ41" s="450"/>
      <c r="BGK41" s="450"/>
      <c r="BGL41" s="450"/>
      <c r="BGM41" s="450"/>
      <c r="BGN41" s="450"/>
      <c r="BGO41" s="450"/>
      <c r="BGP41" s="450"/>
      <c r="BGQ41" s="450"/>
      <c r="BGR41" s="450"/>
      <c r="BGS41" s="450"/>
      <c r="BGT41" s="450"/>
      <c r="BGU41" s="450"/>
      <c r="BGV41" s="450"/>
      <c r="BGW41" s="450"/>
      <c r="BGX41" s="450"/>
      <c r="BGY41" s="450"/>
      <c r="BGZ41" s="450"/>
      <c r="BHA41" s="450"/>
      <c r="BHB41" s="450"/>
      <c r="BHC41" s="450"/>
      <c r="BHD41" s="450"/>
      <c r="BHE41" s="450"/>
      <c r="BHF41" s="450"/>
      <c r="BHG41" s="450"/>
      <c r="BHH41" s="450"/>
      <c r="BHI41" s="450"/>
      <c r="BHJ41" s="450"/>
      <c r="BHK41" s="450"/>
      <c r="BHL41" s="450"/>
      <c r="BHM41" s="450"/>
      <c r="BHN41" s="450"/>
      <c r="BHO41" s="450"/>
      <c r="BHP41" s="450"/>
      <c r="BHQ41" s="450"/>
      <c r="BHR41" s="450"/>
      <c r="BHS41" s="450"/>
      <c r="BHT41" s="450"/>
      <c r="BHU41" s="450"/>
      <c r="BHV41" s="450"/>
      <c r="BHW41" s="450"/>
      <c r="BHX41" s="450"/>
      <c r="BHY41" s="450"/>
      <c r="BHZ41" s="450"/>
      <c r="BIA41" s="450"/>
      <c r="BIB41" s="450"/>
      <c r="BIC41" s="450"/>
      <c r="BID41" s="450"/>
      <c r="BIE41" s="450"/>
      <c r="BIF41" s="450"/>
      <c r="BIG41" s="450"/>
      <c r="BIH41" s="450"/>
      <c r="BII41" s="450"/>
      <c r="BIJ41" s="450"/>
      <c r="BIK41" s="450"/>
      <c r="BIL41" s="450"/>
      <c r="BIM41" s="450"/>
      <c r="BIN41" s="450"/>
      <c r="BIO41" s="450"/>
      <c r="BIP41" s="450"/>
      <c r="BIQ41" s="450"/>
      <c r="BIR41" s="450"/>
      <c r="BIS41" s="450"/>
      <c r="BIT41" s="450"/>
      <c r="BIU41" s="450"/>
      <c r="BIV41" s="450"/>
      <c r="BIW41" s="450"/>
      <c r="BIX41" s="450"/>
      <c r="BIY41" s="450"/>
      <c r="BIZ41" s="450"/>
      <c r="BJA41" s="450"/>
      <c r="BJB41" s="450"/>
      <c r="BJC41" s="450"/>
      <c r="BJD41" s="450"/>
      <c r="BJE41" s="450"/>
      <c r="BJF41" s="450"/>
      <c r="BJG41" s="450"/>
      <c r="BJH41" s="450"/>
      <c r="BJI41" s="450"/>
      <c r="BJJ41" s="450"/>
      <c r="BJK41" s="450"/>
      <c r="BJL41" s="450"/>
      <c r="BJM41" s="450"/>
      <c r="BJN41" s="450"/>
      <c r="BJO41" s="450"/>
      <c r="BJP41" s="450"/>
      <c r="BJQ41" s="450"/>
      <c r="BJR41" s="450"/>
      <c r="BJS41" s="450"/>
      <c r="BJT41" s="450"/>
      <c r="BJU41" s="450"/>
      <c r="BJV41" s="450"/>
      <c r="BJW41" s="450"/>
      <c r="BJX41" s="450"/>
      <c r="BJY41" s="450"/>
      <c r="BJZ41" s="450"/>
      <c r="BKA41" s="450"/>
      <c r="BKB41" s="450"/>
      <c r="BKC41" s="450"/>
      <c r="BKD41" s="450"/>
      <c r="BKE41" s="450"/>
      <c r="BKF41" s="450"/>
      <c r="BKG41" s="450"/>
      <c r="BKH41" s="450"/>
      <c r="BKI41" s="450"/>
      <c r="BKJ41" s="450"/>
      <c r="BKK41" s="450"/>
      <c r="BKL41" s="450"/>
      <c r="BKM41" s="450"/>
      <c r="BKN41" s="450"/>
      <c r="BKO41" s="450"/>
      <c r="BKP41" s="450"/>
      <c r="BKQ41" s="450"/>
      <c r="BKR41" s="450"/>
      <c r="BKS41" s="450"/>
      <c r="BKT41" s="450"/>
      <c r="BKU41" s="450"/>
      <c r="BKV41" s="450"/>
      <c r="BKW41" s="450"/>
      <c r="BKX41" s="450"/>
      <c r="BKY41" s="450"/>
      <c r="BKZ41" s="450"/>
      <c r="BLA41" s="450"/>
      <c r="BLB41" s="450"/>
      <c r="BLC41" s="450"/>
      <c r="BLD41" s="450"/>
      <c r="BLE41" s="450"/>
      <c r="BLF41" s="450"/>
      <c r="BLG41" s="450"/>
      <c r="BLH41" s="450"/>
      <c r="BLI41" s="450"/>
      <c r="BLJ41" s="450"/>
      <c r="BLK41" s="450"/>
      <c r="BLL41" s="450"/>
      <c r="BLM41" s="450"/>
      <c r="BLN41" s="450"/>
      <c r="BLO41" s="450"/>
      <c r="BLP41" s="450"/>
      <c r="BLQ41" s="450"/>
      <c r="BLR41" s="450"/>
      <c r="BLS41" s="450"/>
      <c r="BLT41" s="450"/>
      <c r="BLU41" s="450"/>
      <c r="BLV41" s="450"/>
      <c r="BLW41" s="450"/>
      <c r="BLX41" s="450"/>
      <c r="BLY41" s="450"/>
      <c r="BLZ41" s="450"/>
      <c r="BMA41" s="450"/>
      <c r="BMB41" s="450"/>
      <c r="BMC41" s="450"/>
      <c r="BMD41" s="450"/>
      <c r="BME41" s="450"/>
      <c r="BMF41" s="450"/>
      <c r="BMG41" s="450"/>
      <c r="BMH41" s="450"/>
      <c r="BMI41" s="450"/>
      <c r="BMJ41" s="450"/>
      <c r="BMK41" s="450"/>
      <c r="BML41" s="450"/>
      <c r="BMM41" s="450"/>
      <c r="BMN41" s="450"/>
      <c r="BMO41" s="450"/>
      <c r="BMP41" s="450"/>
      <c r="BMQ41" s="450"/>
      <c r="BMR41" s="450"/>
      <c r="BMS41" s="450"/>
      <c r="BMT41" s="450"/>
      <c r="BMU41" s="450"/>
      <c r="BMV41" s="450"/>
      <c r="BMW41" s="450"/>
      <c r="BMX41" s="450"/>
      <c r="BMY41" s="450"/>
      <c r="BMZ41" s="450"/>
      <c r="BNA41" s="450"/>
      <c r="BNB41" s="450"/>
      <c r="BNC41" s="450"/>
      <c r="BND41" s="450"/>
      <c r="BNE41" s="450"/>
      <c r="BNF41" s="450"/>
      <c r="BNG41" s="450"/>
      <c r="BNH41" s="450"/>
      <c r="BNI41" s="450"/>
      <c r="BNJ41" s="450"/>
      <c r="BNK41" s="450"/>
      <c r="BNL41" s="450"/>
      <c r="BNM41" s="450"/>
      <c r="BNN41" s="450"/>
      <c r="BNO41" s="450"/>
      <c r="BNP41" s="450"/>
      <c r="BNQ41" s="450"/>
      <c r="BNR41" s="450"/>
      <c r="BNS41" s="450"/>
      <c r="BNT41" s="450"/>
      <c r="BNU41" s="450"/>
      <c r="BNV41" s="450"/>
      <c r="BNW41" s="450"/>
      <c r="BNX41" s="450"/>
      <c r="BNY41" s="450"/>
      <c r="BNZ41" s="450"/>
      <c r="BOA41" s="450"/>
      <c r="BOB41" s="450"/>
      <c r="BOC41" s="450"/>
      <c r="BOD41" s="450"/>
      <c r="BOE41" s="450"/>
      <c r="BOF41" s="450"/>
      <c r="BOG41" s="450"/>
      <c r="BOH41" s="450"/>
      <c r="BOI41" s="450"/>
      <c r="BOJ41" s="450"/>
      <c r="BOK41" s="450"/>
      <c r="BOL41" s="450"/>
      <c r="BOM41" s="450"/>
      <c r="BON41" s="450"/>
      <c r="BOO41" s="450"/>
      <c r="BOP41" s="450"/>
      <c r="BOQ41" s="450"/>
      <c r="BOR41" s="450"/>
      <c r="BOS41" s="450"/>
      <c r="BOT41" s="450"/>
      <c r="BOU41" s="450"/>
      <c r="BOV41" s="450"/>
      <c r="BOW41" s="450"/>
      <c r="BOX41" s="450"/>
      <c r="BOY41" s="450"/>
      <c r="BOZ41" s="450"/>
      <c r="BPA41" s="450"/>
      <c r="BPB41" s="450"/>
      <c r="BPC41" s="450"/>
      <c r="BPD41" s="450"/>
      <c r="BPE41" s="450"/>
      <c r="BPF41" s="450"/>
      <c r="BPG41" s="450"/>
      <c r="BPH41" s="450"/>
      <c r="BPI41" s="450"/>
      <c r="BPJ41" s="450"/>
      <c r="BPK41" s="450"/>
      <c r="BPL41" s="450"/>
      <c r="BPM41" s="450"/>
      <c r="BPN41" s="450"/>
      <c r="BPO41" s="450"/>
      <c r="BPP41" s="450"/>
      <c r="BPQ41" s="450"/>
      <c r="BPR41" s="450"/>
      <c r="BPS41" s="450"/>
      <c r="BPT41" s="450"/>
      <c r="BPU41" s="450"/>
      <c r="BPV41" s="450"/>
      <c r="BPW41" s="450"/>
      <c r="BPX41" s="450"/>
      <c r="BPY41" s="450"/>
      <c r="BPZ41" s="450"/>
      <c r="BQA41" s="450"/>
      <c r="BQB41" s="450"/>
      <c r="BQC41" s="450"/>
      <c r="BQD41" s="450"/>
      <c r="BQE41" s="450"/>
      <c r="BQF41" s="450"/>
      <c r="BQG41" s="450"/>
      <c r="BQH41" s="450"/>
      <c r="BQI41" s="450"/>
      <c r="BQJ41" s="450"/>
      <c r="BQK41" s="450"/>
      <c r="BQL41" s="450"/>
      <c r="BQM41" s="450"/>
      <c r="BQN41" s="450"/>
      <c r="BQO41" s="450"/>
      <c r="BQP41" s="450"/>
      <c r="BQQ41" s="450"/>
      <c r="BQR41" s="450"/>
      <c r="BQS41" s="450"/>
      <c r="BQT41" s="450"/>
      <c r="BQU41" s="450"/>
      <c r="BQV41" s="450"/>
      <c r="BQW41" s="450"/>
      <c r="BQX41" s="450"/>
      <c r="BQY41" s="450"/>
      <c r="BQZ41" s="450"/>
      <c r="BRA41" s="450"/>
      <c r="BRB41" s="450"/>
      <c r="BRC41" s="450"/>
      <c r="BRD41" s="450"/>
      <c r="BRE41" s="450"/>
      <c r="BRF41" s="450"/>
      <c r="BRG41" s="450"/>
      <c r="BRH41" s="450"/>
      <c r="BRI41" s="450"/>
      <c r="BRJ41" s="450"/>
      <c r="BRK41" s="450"/>
      <c r="BRL41" s="450"/>
      <c r="BRM41" s="450"/>
      <c r="BRN41" s="450"/>
      <c r="BRO41" s="450"/>
      <c r="BRP41" s="450"/>
      <c r="BRQ41" s="450"/>
      <c r="BRR41" s="450"/>
      <c r="BRS41" s="450"/>
      <c r="BRT41" s="450"/>
      <c r="BRU41" s="450"/>
      <c r="BRV41" s="450"/>
      <c r="BRW41" s="450"/>
      <c r="BRX41" s="450"/>
      <c r="BRY41" s="450"/>
      <c r="BRZ41" s="450"/>
      <c r="BSA41" s="450"/>
      <c r="BSB41" s="450"/>
      <c r="BSC41" s="450"/>
      <c r="BSD41" s="450"/>
      <c r="BSE41" s="450"/>
      <c r="BSF41" s="450"/>
      <c r="BSG41" s="450"/>
      <c r="BSH41" s="450"/>
      <c r="BSI41" s="450"/>
      <c r="BSJ41" s="450"/>
      <c r="BSK41" s="450"/>
      <c r="BSL41" s="450"/>
      <c r="BSM41" s="450"/>
      <c r="BSN41" s="450"/>
      <c r="BSO41" s="450"/>
      <c r="BSP41" s="450"/>
      <c r="BSQ41" s="450"/>
      <c r="BSR41" s="450"/>
      <c r="BSS41" s="450"/>
      <c r="BST41" s="450"/>
      <c r="BSU41" s="450"/>
      <c r="BSV41" s="450"/>
      <c r="BSW41" s="450"/>
      <c r="BSX41" s="450"/>
      <c r="BSY41" s="450"/>
      <c r="BSZ41" s="450"/>
      <c r="BTA41" s="450"/>
      <c r="BTB41" s="450"/>
      <c r="BTC41" s="450"/>
      <c r="BTD41" s="450"/>
      <c r="BTE41" s="450"/>
      <c r="BTF41" s="450"/>
      <c r="BTG41" s="450"/>
      <c r="BTH41" s="450"/>
      <c r="BTI41" s="450"/>
      <c r="BTJ41" s="450"/>
      <c r="BTK41" s="450"/>
      <c r="BTL41" s="450"/>
      <c r="BTM41" s="450"/>
      <c r="BTN41" s="450"/>
      <c r="BTO41" s="450"/>
      <c r="BTP41" s="450"/>
      <c r="BTQ41" s="450"/>
      <c r="BTR41" s="450"/>
      <c r="BTS41" s="450"/>
      <c r="BTT41" s="450"/>
      <c r="BTU41" s="450"/>
      <c r="BTV41" s="450"/>
      <c r="BTW41" s="450"/>
      <c r="BTX41" s="450"/>
      <c r="BTY41" s="450"/>
      <c r="BTZ41" s="450"/>
      <c r="BUA41" s="450"/>
      <c r="BUB41" s="450"/>
      <c r="BUC41" s="450"/>
      <c r="BUD41" s="450"/>
      <c r="BUE41" s="450"/>
      <c r="BUF41" s="450"/>
      <c r="BUG41" s="450"/>
      <c r="BUH41" s="450"/>
      <c r="BUI41" s="450"/>
      <c r="BUJ41" s="450"/>
      <c r="BUK41" s="450"/>
      <c r="BUL41" s="450"/>
      <c r="BUM41" s="450"/>
      <c r="BUN41" s="450"/>
      <c r="BUO41" s="450"/>
      <c r="BUP41" s="450"/>
      <c r="BUQ41" s="450"/>
      <c r="BUR41" s="450"/>
      <c r="BUS41" s="450"/>
      <c r="BUT41" s="450"/>
      <c r="BUU41" s="450"/>
      <c r="BUV41" s="450"/>
      <c r="BUW41" s="450"/>
      <c r="BUX41" s="450"/>
      <c r="BUY41" s="450"/>
      <c r="BUZ41" s="450"/>
      <c r="BVA41" s="450"/>
      <c r="BVB41" s="450"/>
      <c r="BVC41" s="450"/>
      <c r="BVD41" s="450"/>
      <c r="BVE41" s="450"/>
      <c r="BVF41" s="450"/>
      <c r="BVG41" s="450"/>
      <c r="BVH41" s="450"/>
      <c r="BVI41" s="450"/>
      <c r="BVJ41" s="450"/>
      <c r="BVK41" s="450"/>
      <c r="BVL41" s="450"/>
      <c r="BVM41" s="450"/>
      <c r="BVN41" s="450"/>
      <c r="BVO41" s="450"/>
      <c r="BVP41" s="450"/>
      <c r="BVQ41" s="450"/>
      <c r="BVR41" s="450"/>
      <c r="BVS41" s="450"/>
      <c r="BVT41" s="450"/>
      <c r="BVU41" s="450"/>
      <c r="BVV41" s="450"/>
      <c r="BVW41" s="450"/>
      <c r="BVX41" s="450"/>
      <c r="BVY41" s="450"/>
      <c r="BVZ41" s="450"/>
      <c r="BWA41" s="450"/>
      <c r="BWB41" s="450"/>
      <c r="BWC41" s="450"/>
      <c r="BWD41" s="450"/>
      <c r="BWE41" s="450"/>
      <c r="BWF41" s="450"/>
      <c r="BWG41" s="450"/>
      <c r="BWH41" s="450"/>
      <c r="BWI41" s="450"/>
      <c r="BWJ41" s="450"/>
      <c r="BWK41" s="450"/>
      <c r="BWL41" s="450"/>
      <c r="BWM41" s="450"/>
      <c r="BWN41" s="450"/>
      <c r="BWO41" s="450"/>
      <c r="BWP41" s="450"/>
      <c r="BWQ41" s="450"/>
      <c r="BWR41" s="450"/>
      <c r="BWS41" s="450"/>
      <c r="BWT41" s="450"/>
      <c r="BWU41" s="450"/>
      <c r="BWV41" s="450"/>
      <c r="BWW41" s="450"/>
      <c r="BWX41" s="450"/>
      <c r="BWY41" s="450"/>
      <c r="BWZ41" s="450"/>
      <c r="BXA41" s="450"/>
      <c r="BXB41" s="450"/>
      <c r="BXC41" s="450"/>
      <c r="BXD41" s="450"/>
      <c r="BXE41" s="450"/>
      <c r="BXF41" s="450"/>
      <c r="BXG41" s="450"/>
      <c r="BXH41" s="450"/>
      <c r="BXI41" s="450"/>
      <c r="BXJ41" s="450"/>
      <c r="BXK41" s="450"/>
      <c r="BXL41" s="450"/>
      <c r="BXM41" s="450"/>
      <c r="BXN41" s="450"/>
      <c r="BXO41" s="450"/>
      <c r="BXP41" s="450"/>
      <c r="BXQ41" s="450"/>
      <c r="BXR41" s="450"/>
      <c r="BXS41" s="450"/>
      <c r="BXT41" s="450"/>
      <c r="BXU41" s="450"/>
      <c r="BXV41" s="450"/>
      <c r="BXW41" s="450"/>
      <c r="BXX41" s="450"/>
      <c r="BXY41" s="450"/>
      <c r="BXZ41" s="450"/>
      <c r="BYA41" s="450"/>
      <c r="BYB41" s="450"/>
      <c r="BYC41" s="450"/>
      <c r="BYD41" s="450"/>
      <c r="BYE41" s="450"/>
      <c r="BYF41" s="450"/>
      <c r="BYG41" s="450"/>
      <c r="BYH41" s="450"/>
      <c r="BYI41" s="450"/>
      <c r="BYJ41" s="450"/>
      <c r="BYK41" s="450"/>
      <c r="BYL41" s="450"/>
      <c r="BYM41" s="450"/>
      <c r="BYN41" s="450"/>
      <c r="BYO41" s="450"/>
      <c r="BYP41" s="450"/>
      <c r="BYQ41" s="450"/>
      <c r="BYR41" s="450"/>
      <c r="BYS41" s="450"/>
      <c r="BYT41" s="450"/>
      <c r="BYU41" s="450"/>
      <c r="BYV41" s="450"/>
      <c r="BYW41" s="450"/>
      <c r="BYX41" s="450"/>
      <c r="BYY41" s="450"/>
      <c r="BYZ41" s="450"/>
      <c r="BZA41" s="450"/>
      <c r="BZB41" s="450"/>
      <c r="BZC41" s="450"/>
      <c r="BZD41" s="450"/>
      <c r="BZE41" s="450"/>
      <c r="BZF41" s="450"/>
      <c r="BZG41" s="450"/>
      <c r="BZH41" s="450"/>
      <c r="BZI41" s="450"/>
      <c r="BZJ41" s="450"/>
      <c r="BZK41" s="450"/>
      <c r="BZL41" s="450"/>
      <c r="BZM41" s="450"/>
      <c r="BZN41" s="450"/>
      <c r="BZO41" s="450"/>
      <c r="BZP41" s="450"/>
      <c r="BZQ41" s="450"/>
      <c r="BZR41" s="450"/>
      <c r="BZS41" s="450"/>
      <c r="BZT41" s="450"/>
      <c r="BZU41" s="450"/>
      <c r="BZV41" s="450"/>
      <c r="BZW41" s="450"/>
      <c r="BZX41" s="450"/>
      <c r="BZY41" s="450"/>
      <c r="BZZ41" s="450"/>
      <c r="CAA41" s="450"/>
      <c r="CAB41" s="450"/>
      <c r="CAC41" s="450"/>
      <c r="CAD41" s="450"/>
      <c r="CAE41" s="450"/>
      <c r="CAF41" s="450"/>
      <c r="CAG41" s="450"/>
      <c r="CAH41" s="450"/>
      <c r="CAI41" s="450"/>
      <c r="CAJ41" s="450"/>
      <c r="CAK41" s="450"/>
      <c r="CAL41" s="450"/>
      <c r="CAM41" s="450"/>
      <c r="CAN41" s="450"/>
      <c r="CAO41" s="450"/>
      <c r="CAP41" s="450"/>
      <c r="CAQ41" s="450"/>
      <c r="CAR41" s="450"/>
      <c r="CAS41" s="450"/>
      <c r="CAT41" s="450"/>
      <c r="CAU41" s="450"/>
      <c r="CAV41" s="450"/>
      <c r="CAW41" s="450"/>
      <c r="CAX41" s="450"/>
      <c r="CAY41" s="450"/>
      <c r="CAZ41" s="450"/>
      <c r="CBA41" s="450"/>
      <c r="CBB41" s="450"/>
      <c r="CBC41" s="450"/>
      <c r="CBD41" s="450"/>
      <c r="CBE41" s="450"/>
      <c r="CBF41" s="450"/>
      <c r="CBG41" s="450"/>
      <c r="CBH41" s="450"/>
      <c r="CBI41" s="450"/>
      <c r="CBJ41" s="450"/>
      <c r="CBK41" s="450"/>
      <c r="CBL41" s="450"/>
      <c r="CBM41" s="450"/>
      <c r="CBN41" s="450"/>
      <c r="CBO41" s="450"/>
      <c r="CBP41" s="450"/>
      <c r="CBQ41" s="450"/>
      <c r="CBR41" s="450"/>
      <c r="CBS41" s="450"/>
      <c r="CBT41" s="450"/>
      <c r="CBU41" s="450"/>
      <c r="CBV41" s="450"/>
      <c r="CBW41" s="450"/>
      <c r="CBX41" s="450"/>
      <c r="CBY41" s="450"/>
      <c r="CBZ41" s="450"/>
      <c r="CCA41" s="450"/>
      <c r="CCB41" s="450"/>
      <c r="CCC41" s="450"/>
      <c r="CCD41" s="450"/>
      <c r="CCE41" s="450"/>
      <c r="CCF41" s="450"/>
      <c r="CCG41" s="450"/>
      <c r="CCH41" s="450"/>
      <c r="CCI41" s="450"/>
      <c r="CCJ41" s="450"/>
      <c r="CCK41" s="450"/>
      <c r="CCL41" s="450"/>
      <c r="CCM41" s="450"/>
      <c r="CCN41" s="450"/>
      <c r="CCO41" s="450"/>
      <c r="CCP41" s="450"/>
      <c r="CCQ41" s="450"/>
      <c r="CCR41" s="450"/>
      <c r="CCS41" s="450"/>
      <c r="CCT41" s="450"/>
      <c r="CCU41" s="450"/>
      <c r="CCV41" s="450"/>
      <c r="CCW41" s="450"/>
      <c r="CCX41" s="450"/>
      <c r="CCY41" s="450"/>
      <c r="CCZ41" s="450"/>
      <c r="CDA41" s="450"/>
      <c r="CDB41" s="450"/>
      <c r="CDC41" s="450"/>
      <c r="CDD41" s="450"/>
      <c r="CDE41" s="450"/>
      <c r="CDF41" s="450"/>
      <c r="CDG41" s="450"/>
      <c r="CDH41" s="450"/>
      <c r="CDI41" s="450"/>
      <c r="CDJ41" s="450"/>
      <c r="CDK41" s="450"/>
      <c r="CDL41" s="450"/>
      <c r="CDM41" s="450"/>
      <c r="CDN41" s="450"/>
      <c r="CDO41" s="450"/>
      <c r="CDP41" s="450"/>
      <c r="CDQ41" s="450"/>
      <c r="CDR41" s="450"/>
      <c r="CDS41" s="450"/>
      <c r="CDT41" s="450"/>
      <c r="CDU41" s="450"/>
      <c r="CDV41" s="450"/>
      <c r="CDW41" s="450"/>
      <c r="CDX41" s="450"/>
      <c r="CDY41" s="450"/>
      <c r="CDZ41" s="450"/>
      <c r="CEA41" s="450"/>
      <c r="CEB41" s="450"/>
      <c r="CEC41" s="450"/>
      <c r="CED41" s="450"/>
      <c r="CEE41" s="450"/>
      <c r="CEF41" s="450"/>
      <c r="CEG41" s="450"/>
      <c r="CEH41" s="450"/>
      <c r="CEI41" s="450"/>
      <c r="CEJ41" s="450"/>
      <c r="CEK41" s="450"/>
      <c r="CEL41" s="450"/>
      <c r="CEM41" s="450"/>
      <c r="CEN41" s="450"/>
      <c r="CEO41" s="450"/>
      <c r="CEP41" s="450"/>
      <c r="CEQ41" s="450"/>
      <c r="CER41" s="450"/>
      <c r="CES41" s="450"/>
      <c r="CET41" s="450"/>
      <c r="CEU41" s="450"/>
      <c r="CEV41" s="450"/>
      <c r="CEW41" s="450"/>
      <c r="CEX41" s="450"/>
      <c r="CEY41" s="450"/>
      <c r="CEZ41" s="450"/>
      <c r="CFA41" s="450"/>
      <c r="CFB41" s="450"/>
      <c r="CFC41" s="450"/>
      <c r="CFD41" s="450"/>
      <c r="CFE41" s="450"/>
      <c r="CFF41" s="450"/>
      <c r="CFG41" s="450"/>
      <c r="CFH41" s="450"/>
      <c r="CFI41" s="450"/>
      <c r="CFJ41" s="450"/>
      <c r="CFK41" s="450"/>
      <c r="CFL41" s="450"/>
      <c r="CFM41" s="450"/>
      <c r="CFN41" s="450"/>
      <c r="CFO41" s="450"/>
      <c r="CFP41" s="450"/>
      <c r="CFQ41" s="450"/>
      <c r="CFR41" s="450"/>
      <c r="CFS41" s="450"/>
      <c r="CFT41" s="450"/>
      <c r="CFU41" s="450"/>
      <c r="CFV41" s="450"/>
      <c r="CFW41" s="450"/>
      <c r="CFX41" s="450"/>
      <c r="CFY41" s="450"/>
      <c r="CFZ41" s="450"/>
      <c r="CGA41" s="450"/>
      <c r="CGB41" s="450"/>
      <c r="CGC41" s="450"/>
      <c r="CGD41" s="450"/>
      <c r="CGE41" s="450"/>
      <c r="CGF41" s="450"/>
      <c r="CGG41" s="450"/>
      <c r="CGH41" s="450"/>
      <c r="CGI41" s="450"/>
      <c r="CGJ41" s="450"/>
      <c r="CGK41" s="450"/>
      <c r="CGL41" s="450"/>
      <c r="CGM41" s="450"/>
      <c r="CGN41" s="450"/>
      <c r="CGO41" s="450"/>
      <c r="CGP41" s="450"/>
      <c r="CGQ41" s="450"/>
      <c r="CGR41" s="450"/>
      <c r="CGS41" s="450"/>
      <c r="CGT41" s="450"/>
      <c r="CGU41" s="450"/>
      <c r="CGV41" s="450"/>
      <c r="CGW41" s="450"/>
      <c r="CGX41" s="450"/>
      <c r="CGY41" s="450"/>
      <c r="CGZ41" s="450"/>
      <c r="CHA41" s="450"/>
      <c r="CHB41" s="450"/>
      <c r="CHC41" s="450"/>
      <c r="CHD41" s="450"/>
      <c r="CHE41" s="450"/>
      <c r="CHF41" s="450"/>
      <c r="CHG41" s="450"/>
      <c r="CHH41" s="450"/>
      <c r="CHI41" s="450"/>
      <c r="CHJ41" s="450"/>
      <c r="CHK41" s="450"/>
      <c r="CHL41" s="450"/>
      <c r="CHM41" s="450"/>
      <c r="CHN41" s="450"/>
      <c r="CHO41" s="450"/>
      <c r="CHP41" s="450"/>
      <c r="CHQ41" s="450"/>
      <c r="CHR41" s="450"/>
      <c r="CHS41" s="450"/>
      <c r="CHT41" s="450"/>
      <c r="CHU41" s="450"/>
      <c r="CHV41" s="450"/>
      <c r="CHW41" s="450"/>
      <c r="CHX41" s="450"/>
      <c r="CHY41" s="450"/>
      <c r="CHZ41" s="450"/>
      <c r="CIA41" s="450"/>
      <c r="CIB41" s="450"/>
      <c r="CIC41" s="450"/>
      <c r="CID41" s="450"/>
      <c r="CIE41" s="450"/>
      <c r="CIF41" s="450"/>
      <c r="CIG41" s="450"/>
      <c r="CIH41" s="450"/>
      <c r="CII41" s="450"/>
      <c r="CIJ41" s="450"/>
      <c r="CIK41" s="450"/>
      <c r="CIL41" s="450"/>
      <c r="CIM41" s="450"/>
      <c r="CIN41" s="450"/>
      <c r="CIO41" s="450"/>
      <c r="CIP41" s="450"/>
      <c r="CIQ41" s="450"/>
      <c r="CIR41" s="450"/>
      <c r="CIS41" s="450"/>
      <c r="CIT41" s="450"/>
      <c r="CIU41" s="450"/>
      <c r="CIV41" s="450"/>
      <c r="CIW41" s="450"/>
      <c r="CIX41" s="450"/>
      <c r="CIY41" s="450"/>
      <c r="CIZ41" s="450"/>
      <c r="CJA41" s="450"/>
      <c r="CJB41" s="450"/>
      <c r="CJC41" s="450"/>
      <c r="CJD41" s="450"/>
      <c r="CJE41" s="450"/>
      <c r="CJF41" s="450"/>
      <c r="CJG41" s="450"/>
      <c r="CJH41" s="450"/>
      <c r="CJI41" s="450"/>
      <c r="CJJ41" s="450"/>
      <c r="CJK41" s="450"/>
      <c r="CJL41" s="450"/>
      <c r="CJM41" s="450"/>
      <c r="CJN41" s="450"/>
      <c r="CJO41" s="450"/>
      <c r="CJP41" s="450"/>
      <c r="CJQ41" s="450"/>
      <c r="CJR41" s="450"/>
      <c r="CJS41" s="450"/>
      <c r="CJT41" s="450"/>
      <c r="CJU41" s="450"/>
      <c r="CJV41" s="450"/>
      <c r="CJW41" s="450"/>
      <c r="CJX41" s="450"/>
      <c r="CJY41" s="450"/>
      <c r="CJZ41" s="450"/>
      <c r="CKA41" s="450"/>
      <c r="CKB41" s="450"/>
      <c r="CKC41" s="450"/>
      <c r="CKD41" s="450"/>
      <c r="CKE41" s="450"/>
      <c r="CKF41" s="450"/>
      <c r="CKG41" s="450"/>
      <c r="CKH41" s="450"/>
      <c r="CKI41" s="450"/>
      <c r="CKJ41" s="450"/>
      <c r="CKK41" s="450"/>
      <c r="CKL41" s="450"/>
      <c r="CKM41" s="450"/>
      <c r="CKN41" s="450"/>
      <c r="CKO41" s="450"/>
      <c r="CKP41" s="450"/>
      <c r="CKQ41" s="450"/>
      <c r="CKR41" s="450"/>
      <c r="CKS41" s="450"/>
      <c r="CKT41" s="450"/>
      <c r="CKU41" s="450"/>
      <c r="CKV41" s="450"/>
      <c r="CKW41" s="450"/>
      <c r="CKX41" s="450"/>
      <c r="CKY41" s="450"/>
      <c r="CKZ41" s="450"/>
      <c r="CLA41" s="450"/>
      <c r="CLB41" s="450"/>
      <c r="CLC41" s="450"/>
      <c r="CLD41" s="450"/>
      <c r="CLE41" s="450"/>
      <c r="CLF41" s="450"/>
      <c r="CLG41" s="450"/>
      <c r="CLH41" s="450"/>
      <c r="CLI41" s="450"/>
      <c r="CLJ41" s="450"/>
      <c r="CLK41" s="450"/>
      <c r="CLL41" s="450"/>
      <c r="CLM41" s="450"/>
      <c r="CLN41" s="450"/>
      <c r="CLO41" s="450"/>
      <c r="CLP41" s="450"/>
      <c r="CLQ41" s="450"/>
      <c r="CLR41" s="450"/>
      <c r="CLS41" s="450"/>
      <c r="CLT41" s="450"/>
      <c r="CLU41" s="450"/>
      <c r="CLV41" s="450"/>
      <c r="CLW41" s="450"/>
      <c r="CLX41" s="450"/>
      <c r="CLY41" s="450"/>
      <c r="CLZ41" s="450"/>
      <c r="CMA41" s="450"/>
      <c r="CMB41" s="450"/>
      <c r="CMC41" s="450"/>
      <c r="CMD41" s="450"/>
      <c r="CME41" s="450"/>
      <c r="CMF41" s="450"/>
      <c r="CMG41" s="450"/>
      <c r="CMH41" s="450"/>
      <c r="CMI41" s="450"/>
      <c r="CMJ41" s="450"/>
      <c r="CMK41" s="450"/>
      <c r="CML41" s="450"/>
      <c r="CMM41" s="450"/>
      <c r="CMN41" s="450"/>
      <c r="CMO41" s="450"/>
      <c r="CMP41" s="450"/>
      <c r="CMQ41" s="450"/>
      <c r="CMR41" s="450"/>
      <c r="CMS41" s="450"/>
      <c r="CMT41" s="450"/>
      <c r="CMU41" s="450"/>
      <c r="CMV41" s="450"/>
      <c r="CMW41" s="450"/>
      <c r="CMX41" s="450"/>
      <c r="CMY41" s="450"/>
      <c r="CMZ41" s="450"/>
      <c r="CNA41" s="450"/>
      <c r="CNB41" s="450"/>
      <c r="CNC41" s="450"/>
      <c r="CND41" s="450"/>
      <c r="CNE41" s="450"/>
      <c r="CNF41" s="450"/>
      <c r="CNG41" s="450"/>
      <c r="CNH41" s="450"/>
      <c r="CNI41" s="450"/>
      <c r="CNJ41" s="450"/>
      <c r="CNK41" s="450"/>
      <c r="CNL41" s="450"/>
      <c r="CNM41" s="450"/>
      <c r="CNN41" s="450"/>
      <c r="CNO41" s="450"/>
      <c r="CNP41" s="450"/>
      <c r="CNQ41" s="450"/>
      <c r="CNR41" s="450"/>
      <c r="CNS41" s="450"/>
      <c r="CNT41" s="450"/>
      <c r="CNU41" s="450"/>
      <c r="CNV41" s="450"/>
      <c r="CNW41" s="450"/>
      <c r="CNX41" s="450"/>
      <c r="CNY41" s="450"/>
      <c r="CNZ41" s="450"/>
      <c r="COA41" s="450"/>
      <c r="COB41" s="450"/>
      <c r="COC41" s="450"/>
      <c r="COD41" s="450"/>
      <c r="COE41" s="450"/>
      <c r="COF41" s="450"/>
      <c r="COG41" s="450"/>
      <c r="COH41" s="450"/>
      <c r="COI41" s="450"/>
      <c r="COJ41" s="450"/>
      <c r="COK41" s="450"/>
      <c r="COL41" s="450"/>
      <c r="COM41" s="450"/>
      <c r="CON41" s="450"/>
      <c r="COO41" s="450"/>
      <c r="COP41" s="450"/>
      <c r="COQ41" s="450"/>
      <c r="COR41" s="450"/>
      <c r="COS41" s="450"/>
      <c r="COT41" s="450"/>
      <c r="COU41" s="450"/>
      <c r="COV41" s="450"/>
      <c r="COW41" s="450"/>
      <c r="COX41" s="450"/>
      <c r="COY41" s="450"/>
      <c r="COZ41" s="450"/>
      <c r="CPA41" s="450"/>
      <c r="CPB41" s="450"/>
      <c r="CPC41" s="450"/>
      <c r="CPD41" s="450"/>
      <c r="CPE41" s="450"/>
      <c r="CPF41" s="450"/>
      <c r="CPG41" s="450"/>
      <c r="CPH41" s="450"/>
      <c r="CPI41" s="450"/>
      <c r="CPJ41" s="450"/>
      <c r="CPK41" s="450"/>
      <c r="CPL41" s="450"/>
      <c r="CPM41" s="450"/>
      <c r="CPN41" s="450"/>
      <c r="CPO41" s="450"/>
      <c r="CPP41" s="450"/>
      <c r="CPQ41" s="450"/>
      <c r="CPR41" s="450"/>
      <c r="CPS41" s="450"/>
      <c r="CPT41" s="450"/>
      <c r="CPU41" s="450"/>
      <c r="CPV41" s="450"/>
      <c r="CPW41" s="450"/>
      <c r="CPX41" s="450"/>
      <c r="CPY41" s="450"/>
      <c r="CPZ41" s="450"/>
      <c r="CQA41" s="450"/>
      <c r="CQB41" s="450"/>
      <c r="CQC41" s="450"/>
      <c r="CQD41" s="450"/>
      <c r="CQE41" s="450"/>
      <c r="CQF41" s="450"/>
      <c r="CQG41" s="450"/>
      <c r="CQH41" s="450"/>
      <c r="CQI41" s="450"/>
      <c r="CQJ41" s="450"/>
      <c r="CQK41" s="450"/>
      <c r="CQL41" s="450"/>
      <c r="CQM41" s="450"/>
      <c r="CQN41" s="450"/>
      <c r="CQO41" s="450"/>
      <c r="CQP41" s="450"/>
      <c r="CQQ41" s="450"/>
      <c r="CQR41" s="450"/>
      <c r="CQS41" s="450"/>
      <c r="CQT41" s="450"/>
      <c r="CQU41" s="450"/>
      <c r="CQV41" s="450"/>
      <c r="CQW41" s="450"/>
      <c r="CQX41" s="450"/>
      <c r="CQY41" s="450"/>
      <c r="CQZ41" s="450"/>
      <c r="CRA41" s="450"/>
      <c r="CRB41" s="450"/>
      <c r="CRC41" s="450"/>
      <c r="CRD41" s="450"/>
      <c r="CRE41" s="450"/>
      <c r="CRF41" s="450"/>
      <c r="CRG41" s="450"/>
      <c r="CRH41" s="450"/>
      <c r="CRI41" s="450"/>
      <c r="CRJ41" s="450"/>
      <c r="CRK41" s="450"/>
      <c r="CRL41" s="450"/>
      <c r="CRM41" s="450"/>
      <c r="CRN41" s="450"/>
      <c r="CRO41" s="450"/>
      <c r="CRP41" s="450"/>
      <c r="CRQ41" s="450"/>
      <c r="CRR41" s="450"/>
      <c r="CRS41" s="450"/>
      <c r="CRT41" s="450"/>
      <c r="CRU41" s="450"/>
      <c r="CRV41" s="450"/>
      <c r="CRW41" s="450"/>
      <c r="CRX41" s="450"/>
      <c r="CRY41" s="450"/>
      <c r="CRZ41" s="450"/>
      <c r="CSA41" s="450"/>
      <c r="CSB41" s="450"/>
      <c r="CSC41" s="450"/>
      <c r="CSD41" s="450"/>
      <c r="CSE41" s="450"/>
      <c r="CSF41" s="450"/>
      <c r="CSG41" s="450"/>
      <c r="CSH41" s="450"/>
      <c r="CSI41" s="450"/>
      <c r="CSJ41" s="450"/>
      <c r="CSK41" s="450"/>
      <c r="CSL41" s="450"/>
      <c r="CSM41" s="450"/>
      <c r="CSN41" s="450"/>
      <c r="CSO41" s="450"/>
      <c r="CSP41" s="450"/>
      <c r="CSQ41" s="450"/>
      <c r="CSR41" s="450"/>
      <c r="CSS41" s="450"/>
      <c r="CST41" s="450"/>
      <c r="CSU41" s="450"/>
      <c r="CSV41" s="450"/>
      <c r="CSW41" s="450"/>
      <c r="CSX41" s="450"/>
      <c r="CSY41" s="450"/>
      <c r="CSZ41" s="450"/>
      <c r="CTA41" s="450"/>
      <c r="CTB41" s="450"/>
      <c r="CTC41" s="450"/>
      <c r="CTD41" s="450"/>
      <c r="CTE41" s="450"/>
      <c r="CTF41" s="450"/>
      <c r="CTG41" s="450"/>
      <c r="CTH41" s="450"/>
      <c r="CTI41" s="450"/>
      <c r="CTJ41" s="450"/>
      <c r="CTK41" s="450"/>
      <c r="CTL41" s="450"/>
      <c r="CTM41" s="450"/>
      <c r="CTN41" s="450"/>
      <c r="CTO41" s="450"/>
      <c r="CTP41" s="450"/>
      <c r="CTQ41" s="450"/>
      <c r="CTR41" s="450"/>
      <c r="CTS41" s="450"/>
      <c r="CTT41" s="450"/>
      <c r="CTU41" s="450"/>
      <c r="CTV41" s="450"/>
      <c r="CTW41" s="450"/>
      <c r="CTX41" s="450"/>
      <c r="CTY41" s="450"/>
      <c r="CTZ41" s="450"/>
      <c r="CUA41" s="450"/>
      <c r="CUB41" s="450"/>
      <c r="CUC41" s="450"/>
      <c r="CUD41" s="450"/>
      <c r="CUE41" s="450"/>
      <c r="CUF41" s="450"/>
      <c r="CUG41" s="450"/>
      <c r="CUH41" s="450"/>
      <c r="CUI41" s="450"/>
      <c r="CUJ41" s="450"/>
      <c r="CUK41" s="450"/>
      <c r="CUL41" s="450"/>
      <c r="CUM41" s="450"/>
      <c r="CUN41" s="450"/>
      <c r="CUO41" s="450"/>
      <c r="CUP41" s="450"/>
      <c r="CUQ41" s="450"/>
      <c r="CUR41" s="450"/>
      <c r="CUS41" s="450"/>
      <c r="CUT41" s="450"/>
      <c r="CUU41" s="450"/>
      <c r="CUV41" s="450"/>
      <c r="CUW41" s="450"/>
      <c r="CUX41" s="450"/>
      <c r="CUY41" s="450"/>
      <c r="CUZ41" s="450"/>
      <c r="CVA41" s="450"/>
      <c r="CVB41" s="450"/>
      <c r="CVC41" s="450"/>
      <c r="CVD41" s="450"/>
      <c r="CVE41" s="450"/>
      <c r="CVF41" s="450"/>
      <c r="CVG41" s="450"/>
      <c r="CVH41" s="450"/>
      <c r="CVI41" s="450"/>
      <c r="CVJ41" s="450"/>
      <c r="CVK41" s="450"/>
      <c r="CVL41" s="450"/>
      <c r="CVM41" s="450"/>
      <c r="CVN41" s="450"/>
      <c r="CVO41" s="450"/>
      <c r="CVP41" s="450"/>
      <c r="CVQ41" s="450"/>
      <c r="CVR41" s="450"/>
      <c r="CVS41" s="450"/>
      <c r="CVT41" s="450"/>
      <c r="CVU41" s="450"/>
      <c r="CVV41" s="450"/>
      <c r="CVW41" s="450"/>
      <c r="CVX41" s="450"/>
      <c r="CVY41" s="450"/>
      <c r="CVZ41" s="450"/>
      <c r="CWA41" s="450"/>
      <c r="CWB41" s="450"/>
      <c r="CWC41" s="450"/>
      <c r="CWD41" s="450"/>
      <c r="CWE41" s="450"/>
      <c r="CWF41" s="450"/>
      <c r="CWG41" s="450"/>
      <c r="CWH41" s="450"/>
      <c r="CWI41" s="450"/>
      <c r="CWJ41" s="450"/>
      <c r="CWK41" s="450"/>
      <c r="CWL41" s="450"/>
      <c r="CWM41" s="450"/>
      <c r="CWN41" s="450"/>
      <c r="CWO41" s="450"/>
      <c r="CWP41" s="450"/>
      <c r="CWQ41" s="450"/>
      <c r="CWR41" s="450"/>
      <c r="CWS41" s="450"/>
      <c r="CWT41" s="450"/>
      <c r="CWU41" s="450"/>
      <c r="CWV41" s="450"/>
      <c r="CWW41" s="450"/>
      <c r="CWX41" s="450"/>
      <c r="CWY41" s="450"/>
      <c r="CWZ41" s="450"/>
      <c r="CXA41" s="450"/>
      <c r="CXB41" s="450"/>
      <c r="CXC41" s="450"/>
      <c r="CXD41" s="450"/>
      <c r="CXE41" s="450"/>
      <c r="CXF41" s="450"/>
      <c r="CXG41" s="450"/>
      <c r="CXH41" s="450"/>
      <c r="CXI41" s="450"/>
      <c r="CXJ41" s="450"/>
      <c r="CXK41" s="450"/>
      <c r="CXL41" s="450"/>
      <c r="CXM41" s="450"/>
      <c r="CXN41" s="450"/>
      <c r="CXO41" s="450"/>
      <c r="CXP41" s="450"/>
      <c r="CXQ41" s="450"/>
      <c r="CXR41" s="450"/>
      <c r="CXS41" s="450"/>
      <c r="CXT41" s="450"/>
      <c r="CXU41" s="450"/>
      <c r="CXV41" s="450"/>
      <c r="CXW41" s="450"/>
      <c r="CXX41" s="450"/>
      <c r="CXY41" s="450"/>
      <c r="CXZ41" s="450"/>
      <c r="CYA41" s="450"/>
      <c r="CYB41" s="450"/>
      <c r="CYC41" s="450"/>
      <c r="CYD41" s="450"/>
      <c r="CYE41" s="450"/>
      <c r="CYF41" s="450"/>
      <c r="CYG41" s="450"/>
      <c r="CYH41" s="450"/>
      <c r="CYI41" s="450"/>
      <c r="CYJ41" s="450"/>
      <c r="CYK41" s="450"/>
      <c r="CYL41" s="450"/>
      <c r="CYM41" s="450"/>
      <c r="CYN41" s="450"/>
      <c r="CYO41" s="450"/>
      <c r="CYP41" s="450"/>
      <c r="CYQ41" s="450"/>
      <c r="CYR41" s="450"/>
      <c r="CYS41" s="450"/>
      <c r="CYT41" s="450"/>
      <c r="CYU41" s="450"/>
      <c r="CYV41" s="450"/>
      <c r="CYW41" s="450"/>
      <c r="CYX41" s="450"/>
      <c r="CYY41" s="450"/>
      <c r="CYZ41" s="450"/>
      <c r="CZA41" s="450"/>
      <c r="CZB41" s="450"/>
      <c r="CZC41" s="450"/>
      <c r="CZD41" s="450"/>
      <c r="CZE41" s="450"/>
      <c r="CZF41" s="450"/>
      <c r="CZG41" s="450"/>
      <c r="CZH41" s="450"/>
      <c r="CZI41" s="450"/>
      <c r="CZJ41" s="450"/>
      <c r="CZK41" s="450"/>
      <c r="CZL41" s="450"/>
      <c r="CZM41" s="450"/>
      <c r="CZN41" s="450"/>
      <c r="CZO41" s="450"/>
      <c r="CZP41" s="450"/>
      <c r="CZQ41" s="450"/>
      <c r="CZR41" s="450"/>
      <c r="CZS41" s="450"/>
      <c r="CZT41" s="450"/>
      <c r="CZU41" s="450"/>
      <c r="CZV41" s="450"/>
      <c r="CZW41" s="450"/>
      <c r="CZX41" s="450"/>
      <c r="CZY41" s="450"/>
      <c r="CZZ41" s="450"/>
      <c r="DAA41" s="450"/>
      <c r="DAB41" s="450"/>
      <c r="DAC41" s="450"/>
      <c r="DAD41" s="450"/>
      <c r="DAE41" s="450"/>
      <c r="DAF41" s="450"/>
      <c r="DAG41" s="450"/>
      <c r="DAH41" s="450"/>
      <c r="DAI41" s="450"/>
      <c r="DAJ41" s="450"/>
      <c r="DAK41" s="450"/>
      <c r="DAL41" s="450"/>
      <c r="DAM41" s="450"/>
      <c r="DAN41" s="450"/>
      <c r="DAO41" s="450"/>
      <c r="DAP41" s="450"/>
      <c r="DAQ41" s="450"/>
      <c r="DAR41" s="450"/>
      <c r="DAS41" s="450"/>
      <c r="DAT41" s="450"/>
      <c r="DAU41" s="450"/>
      <c r="DAV41" s="450"/>
      <c r="DAW41" s="450"/>
      <c r="DAX41" s="450"/>
      <c r="DAY41" s="450"/>
      <c r="DAZ41" s="450"/>
      <c r="DBA41" s="450"/>
      <c r="DBB41" s="450"/>
      <c r="DBC41" s="450"/>
      <c r="DBD41" s="450"/>
      <c r="DBE41" s="450"/>
      <c r="DBF41" s="450"/>
      <c r="DBG41" s="450"/>
      <c r="DBH41" s="450"/>
      <c r="DBI41" s="450"/>
      <c r="DBJ41" s="450"/>
      <c r="DBK41" s="450"/>
      <c r="DBL41" s="450"/>
      <c r="DBM41" s="450"/>
      <c r="DBN41" s="450"/>
      <c r="DBO41" s="450"/>
      <c r="DBP41" s="450"/>
      <c r="DBQ41" s="450"/>
      <c r="DBR41" s="450"/>
      <c r="DBS41" s="450"/>
      <c r="DBT41" s="450"/>
      <c r="DBU41" s="450"/>
      <c r="DBV41" s="450"/>
      <c r="DBW41" s="450"/>
      <c r="DBX41" s="450"/>
      <c r="DBY41" s="450"/>
      <c r="DBZ41" s="450"/>
      <c r="DCA41" s="450"/>
      <c r="DCB41" s="450"/>
      <c r="DCC41" s="450"/>
      <c r="DCD41" s="450"/>
      <c r="DCE41" s="450"/>
      <c r="DCF41" s="450"/>
      <c r="DCG41" s="450"/>
      <c r="DCH41" s="450"/>
      <c r="DCI41" s="450"/>
      <c r="DCJ41" s="450"/>
      <c r="DCK41" s="450"/>
      <c r="DCL41" s="450"/>
      <c r="DCM41" s="450"/>
      <c r="DCN41" s="450"/>
      <c r="DCO41" s="450"/>
      <c r="DCP41" s="450"/>
      <c r="DCQ41" s="450"/>
      <c r="DCR41" s="450"/>
      <c r="DCS41" s="450"/>
      <c r="DCT41" s="450"/>
      <c r="DCU41" s="450"/>
      <c r="DCV41" s="450"/>
      <c r="DCW41" s="450"/>
      <c r="DCX41" s="450"/>
      <c r="DCY41" s="450"/>
      <c r="DCZ41" s="450"/>
      <c r="DDA41" s="450"/>
      <c r="DDB41" s="450"/>
      <c r="DDC41" s="450"/>
      <c r="DDD41" s="450"/>
      <c r="DDE41" s="450"/>
      <c r="DDF41" s="450"/>
      <c r="DDG41" s="450"/>
      <c r="DDH41" s="450"/>
      <c r="DDI41" s="450"/>
      <c r="DDJ41" s="450"/>
      <c r="DDK41" s="450"/>
      <c r="DDL41" s="450"/>
      <c r="DDM41" s="450"/>
      <c r="DDN41" s="450"/>
      <c r="DDO41" s="450"/>
      <c r="DDP41" s="450"/>
      <c r="DDQ41" s="450"/>
      <c r="DDR41" s="450"/>
      <c r="DDS41" s="450"/>
      <c r="DDT41" s="450"/>
      <c r="DDU41" s="450"/>
      <c r="DDV41" s="450"/>
      <c r="DDW41" s="450"/>
      <c r="DDX41" s="450"/>
      <c r="DDY41" s="450"/>
      <c r="DDZ41" s="450"/>
      <c r="DEA41" s="450"/>
      <c r="DEB41" s="450"/>
      <c r="DEC41" s="450"/>
      <c r="DED41" s="450"/>
      <c r="DEE41" s="450"/>
      <c r="DEF41" s="450"/>
      <c r="DEG41" s="450"/>
      <c r="DEH41" s="450"/>
      <c r="DEI41" s="450"/>
      <c r="DEJ41" s="450"/>
      <c r="DEK41" s="450"/>
      <c r="DEL41" s="450"/>
      <c r="DEM41" s="450"/>
      <c r="DEN41" s="450"/>
      <c r="DEO41" s="450"/>
      <c r="DEP41" s="450"/>
      <c r="DEQ41" s="450"/>
      <c r="DER41" s="450"/>
      <c r="DES41" s="450"/>
      <c r="DET41" s="450"/>
      <c r="DEU41" s="450"/>
      <c r="DEV41" s="450"/>
      <c r="DEW41" s="450"/>
      <c r="DEX41" s="450"/>
      <c r="DEY41" s="450"/>
      <c r="DEZ41" s="450"/>
      <c r="DFA41" s="450"/>
      <c r="DFB41" s="450"/>
      <c r="DFC41" s="450"/>
      <c r="DFD41" s="450"/>
      <c r="DFE41" s="450"/>
      <c r="DFF41" s="450"/>
      <c r="DFG41" s="450"/>
      <c r="DFH41" s="450"/>
      <c r="DFI41" s="450"/>
      <c r="DFJ41" s="450"/>
      <c r="DFK41" s="450"/>
      <c r="DFL41" s="450"/>
      <c r="DFM41" s="450"/>
      <c r="DFN41" s="450"/>
      <c r="DFO41" s="450"/>
      <c r="DFP41" s="450"/>
      <c r="DFQ41" s="450"/>
      <c r="DFR41" s="450"/>
      <c r="DFS41" s="450"/>
      <c r="DFT41" s="450"/>
      <c r="DFU41" s="450"/>
      <c r="DFV41" s="450"/>
      <c r="DFW41" s="450"/>
      <c r="DFX41" s="450"/>
      <c r="DFY41" s="450"/>
      <c r="DFZ41" s="450"/>
      <c r="DGA41" s="450"/>
      <c r="DGB41" s="450"/>
      <c r="DGC41" s="450"/>
      <c r="DGD41" s="450"/>
      <c r="DGE41" s="450"/>
      <c r="DGF41" s="450"/>
      <c r="DGG41" s="450"/>
      <c r="DGH41" s="450"/>
      <c r="DGI41" s="450"/>
      <c r="DGJ41" s="450"/>
      <c r="DGK41" s="450"/>
      <c r="DGL41" s="450"/>
      <c r="DGM41" s="450"/>
      <c r="DGN41" s="450"/>
      <c r="DGO41" s="450"/>
      <c r="DGP41" s="450"/>
      <c r="DGQ41" s="450"/>
      <c r="DGR41" s="450"/>
      <c r="DGS41" s="450"/>
      <c r="DGT41" s="450"/>
      <c r="DGU41" s="450"/>
      <c r="DGV41" s="450"/>
      <c r="DGW41" s="450"/>
      <c r="DGX41" s="450"/>
      <c r="DGY41" s="450"/>
      <c r="DGZ41" s="450"/>
      <c r="DHA41" s="450"/>
      <c r="DHB41" s="450"/>
      <c r="DHC41" s="450"/>
      <c r="DHD41" s="450"/>
      <c r="DHE41" s="450"/>
      <c r="DHF41" s="450"/>
      <c r="DHG41" s="450"/>
      <c r="DHH41" s="450"/>
      <c r="DHI41" s="450"/>
      <c r="DHJ41" s="450"/>
      <c r="DHK41" s="450"/>
      <c r="DHL41" s="450"/>
      <c r="DHM41" s="450"/>
      <c r="DHN41" s="450"/>
      <c r="DHO41" s="450"/>
      <c r="DHP41" s="450"/>
      <c r="DHQ41" s="450"/>
      <c r="DHR41" s="450"/>
      <c r="DHS41" s="450"/>
      <c r="DHT41" s="450"/>
      <c r="DHU41" s="450"/>
      <c r="DHV41" s="450"/>
      <c r="DHW41" s="450"/>
      <c r="DHX41" s="450"/>
      <c r="DHY41" s="450"/>
      <c r="DHZ41" s="450"/>
      <c r="DIA41" s="450"/>
      <c r="DIB41" s="450"/>
      <c r="DIC41" s="450"/>
      <c r="DID41" s="450"/>
      <c r="DIE41" s="450"/>
      <c r="DIF41" s="450"/>
      <c r="DIG41" s="450"/>
      <c r="DIH41" s="450"/>
      <c r="DII41" s="450"/>
      <c r="DIJ41" s="450"/>
      <c r="DIK41" s="450"/>
      <c r="DIL41" s="450"/>
      <c r="DIM41" s="450"/>
      <c r="DIN41" s="450"/>
      <c r="DIO41" s="450"/>
      <c r="DIP41" s="450"/>
      <c r="DIQ41" s="450"/>
      <c r="DIR41" s="450"/>
      <c r="DIS41" s="450"/>
      <c r="DIT41" s="450"/>
      <c r="DIU41" s="450"/>
      <c r="DIV41" s="450"/>
      <c r="DIW41" s="450"/>
      <c r="DIX41" s="450"/>
      <c r="DIY41" s="450"/>
      <c r="DIZ41" s="450"/>
      <c r="DJA41" s="450"/>
      <c r="DJB41" s="450"/>
      <c r="DJC41" s="450"/>
      <c r="DJD41" s="450"/>
      <c r="DJE41" s="450"/>
      <c r="DJF41" s="450"/>
      <c r="DJG41" s="450"/>
      <c r="DJH41" s="450"/>
      <c r="DJI41" s="450"/>
      <c r="DJJ41" s="450"/>
      <c r="DJK41" s="450"/>
      <c r="DJL41" s="450"/>
      <c r="DJM41" s="450"/>
      <c r="DJN41" s="450"/>
      <c r="DJO41" s="450"/>
      <c r="DJP41" s="450"/>
      <c r="DJQ41" s="450"/>
      <c r="DJR41" s="450"/>
      <c r="DJS41" s="450"/>
      <c r="DJT41" s="450"/>
      <c r="DJU41" s="450"/>
      <c r="DJV41" s="450"/>
      <c r="DJW41" s="450"/>
      <c r="DJX41" s="450"/>
      <c r="DJY41" s="450"/>
      <c r="DJZ41" s="450"/>
      <c r="DKA41" s="450"/>
      <c r="DKB41" s="450"/>
      <c r="DKC41" s="450"/>
      <c r="DKD41" s="450"/>
      <c r="DKE41" s="450"/>
      <c r="DKF41" s="450"/>
      <c r="DKG41" s="450"/>
      <c r="DKH41" s="450"/>
      <c r="DKI41" s="450"/>
      <c r="DKJ41" s="450"/>
      <c r="DKK41" s="450"/>
      <c r="DKL41" s="450"/>
      <c r="DKM41" s="450"/>
      <c r="DKN41" s="450"/>
      <c r="DKO41" s="450"/>
      <c r="DKP41" s="450"/>
      <c r="DKQ41" s="450"/>
      <c r="DKR41" s="450"/>
      <c r="DKS41" s="450"/>
      <c r="DKT41" s="450"/>
      <c r="DKU41" s="450"/>
      <c r="DKV41" s="450"/>
      <c r="DKW41" s="450"/>
      <c r="DKX41" s="450"/>
      <c r="DKY41" s="450"/>
      <c r="DKZ41" s="450"/>
      <c r="DLA41" s="450"/>
      <c r="DLB41" s="450"/>
      <c r="DLC41" s="450"/>
      <c r="DLD41" s="450"/>
      <c r="DLE41" s="450"/>
      <c r="DLF41" s="450"/>
      <c r="DLG41" s="450"/>
      <c r="DLH41" s="450"/>
      <c r="DLI41" s="450"/>
      <c r="DLJ41" s="450"/>
      <c r="DLK41" s="450"/>
      <c r="DLL41" s="450"/>
      <c r="DLM41" s="450"/>
      <c r="DLN41" s="450"/>
      <c r="DLO41" s="450"/>
      <c r="DLP41" s="450"/>
      <c r="DLQ41" s="450"/>
      <c r="DLR41" s="450"/>
      <c r="DLS41" s="450"/>
      <c r="DLT41" s="450"/>
      <c r="DLU41" s="450"/>
      <c r="DLV41" s="450"/>
      <c r="DLW41" s="450"/>
      <c r="DLX41" s="450"/>
      <c r="DLY41" s="450"/>
      <c r="DLZ41" s="450"/>
      <c r="DMA41" s="450"/>
      <c r="DMB41" s="450"/>
      <c r="DMC41" s="450"/>
      <c r="DMD41" s="450"/>
      <c r="DME41" s="450"/>
      <c r="DMF41" s="450"/>
      <c r="DMG41" s="450"/>
      <c r="DMH41" s="450"/>
      <c r="DMI41" s="450"/>
      <c r="DMJ41" s="450"/>
      <c r="DMK41" s="450"/>
      <c r="DML41" s="450"/>
      <c r="DMM41" s="450"/>
      <c r="DMN41" s="450"/>
      <c r="DMO41" s="450"/>
      <c r="DMP41" s="450"/>
      <c r="DMQ41" s="450"/>
      <c r="DMR41" s="450"/>
      <c r="DMS41" s="450"/>
      <c r="DMT41" s="450"/>
      <c r="DMU41" s="450"/>
      <c r="DMV41" s="450"/>
      <c r="DMW41" s="450"/>
      <c r="DMX41" s="450"/>
      <c r="DMY41" s="450"/>
      <c r="DMZ41" s="450"/>
      <c r="DNA41" s="450"/>
      <c r="DNB41" s="450"/>
      <c r="DNC41" s="450"/>
      <c r="DND41" s="450"/>
      <c r="DNE41" s="450"/>
      <c r="DNF41" s="450"/>
      <c r="DNG41" s="450"/>
      <c r="DNH41" s="450"/>
      <c r="DNI41" s="450"/>
      <c r="DNJ41" s="450"/>
      <c r="DNK41" s="450"/>
      <c r="DNL41" s="450"/>
      <c r="DNM41" s="450"/>
      <c r="DNN41" s="450"/>
      <c r="DNO41" s="450"/>
      <c r="DNP41" s="450"/>
      <c r="DNQ41" s="450"/>
      <c r="DNR41" s="450"/>
      <c r="DNS41" s="450"/>
      <c r="DNT41" s="450"/>
      <c r="DNU41" s="450"/>
      <c r="DNV41" s="450"/>
      <c r="DNW41" s="450"/>
      <c r="DNX41" s="450"/>
      <c r="DNY41" s="450"/>
      <c r="DNZ41" s="450"/>
      <c r="DOA41" s="450"/>
      <c r="DOB41" s="450"/>
      <c r="DOC41" s="450"/>
      <c r="DOD41" s="450"/>
      <c r="DOE41" s="450"/>
      <c r="DOF41" s="450"/>
      <c r="DOG41" s="450"/>
      <c r="DOH41" s="450"/>
      <c r="DOI41" s="450"/>
      <c r="DOJ41" s="450"/>
      <c r="DOK41" s="450"/>
      <c r="DOL41" s="450"/>
      <c r="DOM41" s="450"/>
      <c r="DON41" s="450"/>
      <c r="DOO41" s="450"/>
      <c r="DOP41" s="450"/>
      <c r="DOQ41" s="450"/>
      <c r="DOR41" s="450"/>
      <c r="DOS41" s="450"/>
      <c r="DOT41" s="450"/>
      <c r="DOU41" s="450"/>
      <c r="DOV41" s="450"/>
      <c r="DOW41" s="450"/>
      <c r="DOX41" s="450"/>
      <c r="DOY41" s="450"/>
      <c r="DOZ41" s="450"/>
      <c r="DPA41" s="450"/>
      <c r="DPB41" s="450"/>
      <c r="DPC41" s="450"/>
      <c r="DPD41" s="450"/>
      <c r="DPE41" s="450"/>
      <c r="DPF41" s="450"/>
      <c r="DPG41" s="450"/>
      <c r="DPH41" s="450"/>
      <c r="DPI41" s="450"/>
      <c r="DPJ41" s="450"/>
      <c r="DPK41" s="450"/>
      <c r="DPL41" s="450"/>
      <c r="DPM41" s="450"/>
      <c r="DPN41" s="450"/>
      <c r="DPO41" s="450"/>
      <c r="DPP41" s="450"/>
      <c r="DPQ41" s="450"/>
      <c r="DPR41" s="450"/>
      <c r="DPS41" s="450"/>
      <c r="DPT41" s="450"/>
      <c r="DPU41" s="450"/>
      <c r="DPV41" s="450"/>
      <c r="DPW41" s="450"/>
      <c r="DPX41" s="450"/>
      <c r="DPY41" s="450"/>
      <c r="DPZ41" s="450"/>
      <c r="DQA41" s="450"/>
      <c r="DQB41" s="450"/>
      <c r="DQC41" s="450"/>
      <c r="DQD41" s="450"/>
      <c r="DQE41" s="450"/>
      <c r="DQF41" s="450"/>
      <c r="DQG41" s="450"/>
      <c r="DQH41" s="450"/>
      <c r="DQI41" s="450"/>
      <c r="DQJ41" s="450"/>
      <c r="DQK41" s="450"/>
      <c r="DQL41" s="450"/>
      <c r="DQM41" s="450"/>
      <c r="DQN41" s="450"/>
      <c r="DQO41" s="450"/>
      <c r="DQP41" s="450"/>
      <c r="DQQ41" s="450"/>
      <c r="DQR41" s="450"/>
      <c r="DQS41" s="450"/>
      <c r="DQT41" s="450"/>
      <c r="DQU41" s="450"/>
      <c r="DQV41" s="450"/>
      <c r="DQW41" s="450"/>
      <c r="DQX41" s="450"/>
      <c r="DQY41" s="450"/>
      <c r="DQZ41" s="450"/>
      <c r="DRA41" s="450"/>
      <c r="DRB41" s="450"/>
      <c r="DRC41" s="450"/>
      <c r="DRD41" s="450"/>
      <c r="DRE41" s="450"/>
      <c r="DRF41" s="450"/>
      <c r="DRG41" s="450"/>
      <c r="DRH41" s="450"/>
      <c r="DRI41" s="450"/>
      <c r="DRJ41" s="450"/>
      <c r="DRK41" s="450"/>
      <c r="DRL41" s="450"/>
      <c r="DRM41" s="450"/>
      <c r="DRN41" s="450"/>
      <c r="DRO41" s="450"/>
      <c r="DRP41" s="450"/>
      <c r="DRQ41" s="450"/>
      <c r="DRR41" s="450"/>
      <c r="DRS41" s="450"/>
      <c r="DRT41" s="450"/>
      <c r="DRU41" s="450"/>
      <c r="DRV41" s="450"/>
      <c r="DRW41" s="450"/>
      <c r="DRX41" s="450"/>
      <c r="DRY41" s="450"/>
      <c r="DRZ41" s="450"/>
      <c r="DSA41" s="450"/>
      <c r="DSB41" s="450"/>
      <c r="DSC41" s="450"/>
      <c r="DSD41" s="450"/>
      <c r="DSE41" s="450"/>
      <c r="DSF41" s="450"/>
      <c r="DSG41" s="450"/>
      <c r="DSH41" s="450"/>
      <c r="DSI41" s="450"/>
      <c r="DSJ41" s="450"/>
      <c r="DSK41" s="450"/>
      <c r="DSL41" s="450"/>
      <c r="DSM41" s="450"/>
      <c r="DSN41" s="450"/>
      <c r="DSO41" s="450"/>
      <c r="DSP41" s="450"/>
      <c r="DSQ41" s="450"/>
      <c r="DSR41" s="450"/>
      <c r="DSS41" s="450"/>
      <c r="DST41" s="450"/>
      <c r="DSU41" s="450"/>
      <c r="DSV41" s="450"/>
      <c r="DSW41" s="450"/>
      <c r="DSX41" s="450"/>
      <c r="DSY41" s="450"/>
      <c r="DSZ41" s="450"/>
      <c r="DTA41" s="450"/>
      <c r="DTB41" s="450"/>
      <c r="DTC41" s="450"/>
      <c r="DTD41" s="450"/>
      <c r="DTE41" s="450"/>
      <c r="DTF41" s="450"/>
      <c r="DTG41" s="450"/>
      <c r="DTH41" s="450"/>
      <c r="DTI41" s="450"/>
      <c r="DTJ41" s="450"/>
      <c r="DTK41" s="450"/>
      <c r="DTL41" s="450"/>
      <c r="DTM41" s="450"/>
      <c r="DTN41" s="450"/>
      <c r="DTO41" s="450"/>
      <c r="DTP41" s="450"/>
      <c r="DTQ41" s="450"/>
      <c r="DTR41" s="450"/>
      <c r="DTS41" s="450"/>
      <c r="DTT41" s="450"/>
      <c r="DTU41" s="450"/>
      <c r="DTV41" s="450"/>
      <c r="DTW41" s="450"/>
      <c r="DTX41" s="450"/>
      <c r="DTY41" s="450"/>
      <c r="DTZ41" s="450"/>
      <c r="DUA41" s="450"/>
      <c r="DUB41" s="450"/>
      <c r="DUC41" s="450"/>
      <c r="DUD41" s="450"/>
      <c r="DUE41" s="450"/>
      <c r="DUF41" s="450"/>
      <c r="DUG41" s="450"/>
      <c r="DUH41" s="450"/>
      <c r="DUI41" s="450"/>
      <c r="DUJ41" s="450"/>
      <c r="DUK41" s="450"/>
      <c r="DUL41" s="450"/>
      <c r="DUM41" s="450"/>
      <c r="DUN41" s="450"/>
      <c r="DUO41" s="450"/>
      <c r="DUP41" s="450"/>
      <c r="DUQ41" s="450"/>
      <c r="DUR41" s="450"/>
      <c r="DUS41" s="450"/>
      <c r="DUT41" s="450"/>
      <c r="DUU41" s="450"/>
      <c r="DUV41" s="450"/>
      <c r="DUW41" s="450"/>
      <c r="DUX41" s="450"/>
      <c r="DUY41" s="450"/>
      <c r="DUZ41" s="450"/>
      <c r="DVA41" s="450"/>
      <c r="DVB41" s="450"/>
      <c r="DVC41" s="450"/>
      <c r="DVD41" s="450"/>
      <c r="DVE41" s="450"/>
      <c r="DVF41" s="450"/>
      <c r="DVG41" s="450"/>
      <c r="DVH41" s="450"/>
      <c r="DVI41" s="450"/>
      <c r="DVJ41" s="450"/>
      <c r="DVK41" s="450"/>
      <c r="DVL41" s="450"/>
      <c r="DVM41" s="450"/>
      <c r="DVN41" s="450"/>
      <c r="DVO41" s="450"/>
      <c r="DVP41" s="450"/>
      <c r="DVQ41" s="450"/>
      <c r="DVR41" s="450"/>
      <c r="DVS41" s="450"/>
      <c r="DVT41" s="450"/>
      <c r="DVU41" s="450"/>
      <c r="DVV41" s="450"/>
      <c r="DVW41" s="450"/>
      <c r="DVX41" s="450"/>
      <c r="DVY41" s="450"/>
      <c r="DVZ41" s="450"/>
      <c r="DWA41" s="450"/>
      <c r="DWB41" s="450"/>
      <c r="DWC41" s="450"/>
      <c r="DWD41" s="450"/>
      <c r="DWE41" s="450"/>
      <c r="DWF41" s="450"/>
      <c r="DWG41" s="450"/>
      <c r="DWH41" s="450"/>
      <c r="DWI41" s="450"/>
      <c r="DWJ41" s="450"/>
      <c r="DWK41" s="450"/>
      <c r="DWL41" s="450"/>
      <c r="DWM41" s="450"/>
      <c r="DWN41" s="450"/>
      <c r="DWO41" s="450"/>
      <c r="DWP41" s="450"/>
      <c r="DWQ41" s="450"/>
      <c r="DWR41" s="450"/>
      <c r="DWS41" s="450"/>
      <c r="DWT41" s="450"/>
      <c r="DWU41" s="450"/>
      <c r="DWV41" s="450"/>
      <c r="DWW41" s="450"/>
      <c r="DWX41" s="450"/>
      <c r="DWY41" s="450"/>
      <c r="DWZ41" s="450"/>
      <c r="DXA41" s="450"/>
      <c r="DXB41" s="450"/>
      <c r="DXC41" s="450"/>
      <c r="DXD41" s="450"/>
      <c r="DXE41" s="450"/>
      <c r="DXF41" s="450"/>
      <c r="DXG41" s="450"/>
      <c r="DXH41" s="450"/>
      <c r="DXI41" s="450"/>
      <c r="DXJ41" s="450"/>
      <c r="DXK41" s="450"/>
      <c r="DXL41" s="450"/>
      <c r="DXM41" s="450"/>
      <c r="DXN41" s="450"/>
      <c r="DXO41" s="450"/>
      <c r="DXP41" s="450"/>
      <c r="DXQ41" s="450"/>
      <c r="DXR41" s="450"/>
      <c r="DXS41" s="450"/>
      <c r="DXT41" s="450"/>
      <c r="DXU41" s="450"/>
      <c r="DXV41" s="450"/>
      <c r="DXW41" s="450"/>
      <c r="DXX41" s="450"/>
      <c r="DXY41" s="450"/>
      <c r="DXZ41" s="450"/>
      <c r="DYA41" s="450"/>
      <c r="DYB41" s="450"/>
      <c r="DYC41" s="450"/>
      <c r="DYD41" s="450"/>
      <c r="DYE41" s="450"/>
      <c r="DYF41" s="450"/>
      <c r="DYG41" s="450"/>
      <c r="DYH41" s="450"/>
      <c r="DYI41" s="450"/>
      <c r="DYJ41" s="450"/>
      <c r="DYK41" s="450"/>
      <c r="DYL41" s="450"/>
      <c r="DYM41" s="450"/>
      <c r="DYN41" s="450"/>
      <c r="DYO41" s="450"/>
      <c r="DYP41" s="450"/>
      <c r="DYQ41" s="450"/>
      <c r="DYR41" s="450"/>
      <c r="DYS41" s="450"/>
      <c r="DYT41" s="450"/>
      <c r="DYU41" s="450"/>
      <c r="DYV41" s="450"/>
      <c r="DYW41" s="450"/>
      <c r="DYX41" s="450"/>
      <c r="DYY41" s="450"/>
      <c r="DYZ41" s="450"/>
      <c r="DZA41" s="450"/>
      <c r="DZB41" s="450"/>
      <c r="DZC41" s="450"/>
      <c r="DZD41" s="450"/>
      <c r="DZE41" s="450"/>
      <c r="DZF41" s="450"/>
      <c r="DZG41" s="450"/>
      <c r="DZH41" s="450"/>
      <c r="DZI41" s="450"/>
      <c r="DZJ41" s="450"/>
      <c r="DZK41" s="450"/>
      <c r="DZL41" s="450"/>
      <c r="DZM41" s="450"/>
      <c r="DZN41" s="450"/>
      <c r="DZO41" s="450"/>
      <c r="DZP41" s="450"/>
      <c r="DZQ41" s="450"/>
      <c r="DZR41" s="450"/>
      <c r="DZS41" s="450"/>
      <c r="DZT41" s="450"/>
      <c r="DZU41" s="450"/>
      <c r="DZV41" s="450"/>
      <c r="DZW41" s="450"/>
      <c r="DZX41" s="450"/>
      <c r="DZY41" s="450"/>
      <c r="DZZ41" s="450"/>
      <c r="EAA41" s="450"/>
      <c r="EAB41" s="450"/>
      <c r="EAC41" s="450"/>
      <c r="EAD41" s="450"/>
      <c r="EAE41" s="450"/>
      <c r="EAF41" s="450"/>
      <c r="EAG41" s="450"/>
      <c r="EAH41" s="450"/>
      <c r="EAI41" s="450"/>
      <c r="EAJ41" s="450"/>
      <c r="EAK41" s="450"/>
      <c r="EAL41" s="450"/>
      <c r="EAM41" s="450"/>
      <c r="EAN41" s="450"/>
      <c r="EAO41" s="450"/>
      <c r="EAP41" s="450"/>
      <c r="EAQ41" s="450"/>
      <c r="EAR41" s="450"/>
      <c r="EAS41" s="450"/>
      <c r="EAT41" s="450"/>
      <c r="EAU41" s="450"/>
      <c r="EAV41" s="450"/>
      <c r="EAW41" s="450"/>
      <c r="EAX41" s="450"/>
      <c r="EAY41" s="450"/>
      <c r="EAZ41" s="450"/>
      <c r="EBA41" s="450"/>
      <c r="EBB41" s="450"/>
      <c r="EBC41" s="450"/>
      <c r="EBD41" s="450"/>
      <c r="EBE41" s="450"/>
      <c r="EBF41" s="450"/>
      <c r="EBG41" s="450"/>
      <c r="EBH41" s="450"/>
      <c r="EBI41" s="450"/>
      <c r="EBJ41" s="450"/>
      <c r="EBK41" s="450"/>
      <c r="EBL41" s="450"/>
      <c r="EBM41" s="450"/>
      <c r="EBN41" s="450"/>
      <c r="EBO41" s="450"/>
      <c r="EBP41" s="450"/>
      <c r="EBQ41" s="450"/>
      <c r="EBR41" s="450"/>
      <c r="EBS41" s="450"/>
      <c r="EBT41" s="450"/>
      <c r="EBU41" s="450"/>
      <c r="EBV41" s="450"/>
      <c r="EBW41" s="450"/>
      <c r="EBX41" s="450"/>
      <c r="EBY41" s="450"/>
      <c r="EBZ41" s="450"/>
      <c r="ECA41" s="450"/>
      <c r="ECB41" s="450"/>
      <c r="ECC41" s="450"/>
      <c r="ECD41" s="450"/>
      <c r="ECE41" s="450"/>
      <c r="ECF41" s="450"/>
      <c r="ECG41" s="450"/>
      <c r="ECH41" s="450"/>
      <c r="ECI41" s="450"/>
      <c r="ECJ41" s="450"/>
      <c r="ECK41" s="450"/>
      <c r="ECL41" s="450"/>
      <c r="ECM41" s="450"/>
      <c r="ECN41" s="450"/>
      <c r="ECO41" s="450"/>
      <c r="ECP41" s="450"/>
      <c r="ECQ41" s="450"/>
      <c r="ECR41" s="450"/>
      <c r="ECS41" s="450"/>
      <c r="ECT41" s="450"/>
      <c r="ECU41" s="450"/>
      <c r="ECV41" s="450"/>
      <c r="ECW41" s="450"/>
      <c r="ECX41" s="450"/>
      <c r="ECY41" s="450"/>
      <c r="ECZ41" s="450"/>
      <c r="EDA41" s="450"/>
      <c r="EDB41" s="450"/>
      <c r="EDC41" s="450"/>
      <c r="EDD41" s="450"/>
      <c r="EDE41" s="450"/>
      <c r="EDF41" s="450"/>
      <c r="EDG41" s="450"/>
      <c r="EDH41" s="450"/>
      <c r="EDI41" s="450"/>
      <c r="EDJ41" s="450"/>
      <c r="EDK41" s="450"/>
      <c r="EDL41" s="450"/>
      <c r="EDM41" s="450"/>
      <c r="EDN41" s="450"/>
      <c r="EDO41" s="450"/>
      <c r="EDP41" s="450"/>
      <c r="EDQ41" s="450"/>
      <c r="EDR41" s="450"/>
      <c r="EDS41" s="450"/>
      <c r="EDT41" s="450"/>
      <c r="EDU41" s="450"/>
      <c r="EDV41" s="450"/>
      <c r="EDW41" s="450"/>
      <c r="EDX41" s="450"/>
      <c r="EDY41" s="450"/>
      <c r="EDZ41" s="450"/>
      <c r="EEA41" s="450"/>
      <c r="EEB41" s="450"/>
      <c r="EEC41" s="450"/>
      <c r="EED41" s="450"/>
      <c r="EEE41" s="450"/>
      <c r="EEF41" s="450"/>
      <c r="EEG41" s="450"/>
      <c r="EEH41" s="450"/>
      <c r="EEI41" s="450"/>
      <c r="EEJ41" s="450"/>
      <c r="EEK41" s="450"/>
      <c r="EEL41" s="450"/>
      <c r="EEM41" s="450"/>
      <c r="EEN41" s="450"/>
      <c r="EEO41" s="450"/>
      <c r="EEP41" s="450"/>
      <c r="EEQ41" s="450"/>
      <c r="EER41" s="450"/>
      <c r="EES41" s="450"/>
      <c r="EET41" s="450"/>
      <c r="EEU41" s="450"/>
      <c r="EEV41" s="450"/>
      <c r="EEW41" s="450"/>
      <c r="EEX41" s="450"/>
      <c r="EEY41" s="450"/>
      <c r="EEZ41" s="450"/>
      <c r="EFA41" s="450"/>
      <c r="EFB41" s="450"/>
      <c r="EFC41" s="450"/>
      <c r="EFD41" s="450"/>
      <c r="EFE41" s="450"/>
      <c r="EFF41" s="450"/>
      <c r="EFG41" s="450"/>
      <c r="EFH41" s="450"/>
      <c r="EFI41" s="450"/>
      <c r="EFJ41" s="450"/>
      <c r="EFK41" s="450"/>
      <c r="EFL41" s="450"/>
      <c r="EFM41" s="450"/>
      <c r="EFN41" s="450"/>
      <c r="EFO41" s="450"/>
      <c r="EFP41" s="450"/>
      <c r="EFQ41" s="450"/>
      <c r="EFR41" s="450"/>
      <c r="EFS41" s="450"/>
      <c r="EFT41" s="450"/>
      <c r="EFU41" s="450"/>
      <c r="EFV41" s="450"/>
      <c r="EFW41" s="450"/>
      <c r="EFX41" s="450"/>
      <c r="EFY41" s="450"/>
      <c r="EFZ41" s="450"/>
      <c r="EGA41" s="450"/>
      <c r="EGB41" s="450"/>
      <c r="EGC41" s="450"/>
      <c r="EGD41" s="450"/>
      <c r="EGE41" s="450"/>
      <c r="EGF41" s="450"/>
      <c r="EGG41" s="450"/>
      <c r="EGH41" s="450"/>
      <c r="EGI41" s="450"/>
      <c r="EGJ41" s="450"/>
      <c r="EGK41" s="450"/>
      <c r="EGL41" s="450"/>
      <c r="EGM41" s="450"/>
      <c r="EGN41" s="450"/>
      <c r="EGO41" s="450"/>
      <c r="EGP41" s="450"/>
      <c r="EGQ41" s="450"/>
      <c r="EGR41" s="450"/>
      <c r="EGS41" s="450"/>
      <c r="EGT41" s="450"/>
      <c r="EGU41" s="450"/>
      <c r="EGV41" s="450"/>
      <c r="EGW41" s="450"/>
      <c r="EGX41" s="450"/>
      <c r="EGY41" s="450"/>
      <c r="EGZ41" s="450"/>
      <c r="EHA41" s="450"/>
      <c r="EHB41" s="450"/>
      <c r="EHC41" s="450"/>
      <c r="EHD41" s="450"/>
      <c r="EHE41" s="450"/>
      <c r="EHF41" s="450"/>
      <c r="EHG41" s="450"/>
      <c r="EHH41" s="450"/>
      <c r="EHI41" s="450"/>
      <c r="EHJ41" s="450"/>
      <c r="EHK41" s="450"/>
      <c r="EHL41" s="450"/>
      <c r="EHM41" s="450"/>
      <c r="EHN41" s="450"/>
      <c r="EHO41" s="450"/>
      <c r="EHP41" s="450"/>
      <c r="EHQ41" s="450"/>
      <c r="EHR41" s="450"/>
      <c r="EHS41" s="450"/>
      <c r="EHT41" s="450"/>
      <c r="EHU41" s="450"/>
      <c r="EHV41" s="450"/>
      <c r="EHW41" s="450"/>
      <c r="EHX41" s="450"/>
      <c r="EHY41" s="450"/>
      <c r="EHZ41" s="450"/>
      <c r="EIA41" s="450"/>
      <c r="EIB41" s="450"/>
      <c r="EIC41" s="450"/>
      <c r="EID41" s="450"/>
      <c r="EIE41" s="450"/>
      <c r="EIF41" s="450"/>
      <c r="EIG41" s="450"/>
      <c r="EIH41" s="450"/>
      <c r="EII41" s="450"/>
      <c r="EIJ41" s="450"/>
      <c r="EIK41" s="450"/>
      <c r="EIL41" s="450"/>
      <c r="EIM41" s="450"/>
      <c r="EIN41" s="450"/>
      <c r="EIO41" s="450"/>
      <c r="EIP41" s="450"/>
      <c r="EIQ41" s="450"/>
      <c r="EIR41" s="450"/>
      <c r="EIS41" s="450"/>
      <c r="EIT41" s="450"/>
      <c r="EIU41" s="450"/>
      <c r="EIV41" s="450"/>
      <c r="EIW41" s="450"/>
      <c r="EIX41" s="450"/>
      <c r="EIY41" s="450"/>
      <c r="EIZ41" s="450"/>
      <c r="EJA41" s="450"/>
      <c r="EJB41" s="450"/>
      <c r="EJC41" s="450"/>
      <c r="EJD41" s="450"/>
      <c r="EJE41" s="450"/>
      <c r="EJF41" s="450"/>
      <c r="EJG41" s="450"/>
      <c r="EJH41" s="450"/>
      <c r="EJI41" s="450"/>
      <c r="EJJ41" s="450"/>
      <c r="EJK41" s="450"/>
      <c r="EJL41" s="450"/>
      <c r="EJM41" s="450"/>
      <c r="EJN41" s="450"/>
      <c r="EJO41" s="450"/>
      <c r="EJP41" s="450"/>
      <c r="EJQ41" s="450"/>
      <c r="EJR41" s="450"/>
      <c r="EJS41" s="450"/>
      <c r="EJT41" s="450"/>
      <c r="EJU41" s="450"/>
      <c r="EJV41" s="450"/>
      <c r="EJW41" s="450"/>
      <c r="EJX41" s="450"/>
      <c r="EJY41" s="450"/>
      <c r="EJZ41" s="450"/>
      <c r="EKA41" s="450"/>
      <c r="EKB41" s="450"/>
      <c r="EKC41" s="450"/>
      <c r="EKD41" s="450"/>
      <c r="EKE41" s="450"/>
      <c r="EKF41" s="450"/>
      <c r="EKG41" s="450"/>
      <c r="EKH41" s="450"/>
      <c r="EKI41" s="450"/>
      <c r="EKJ41" s="450"/>
      <c r="EKK41" s="450"/>
      <c r="EKL41" s="450"/>
      <c r="EKM41" s="450"/>
      <c r="EKN41" s="450"/>
      <c r="EKO41" s="450"/>
      <c r="EKP41" s="450"/>
      <c r="EKQ41" s="450"/>
      <c r="EKR41" s="450"/>
      <c r="EKS41" s="450"/>
      <c r="EKT41" s="450"/>
      <c r="EKU41" s="450"/>
      <c r="EKV41" s="450"/>
      <c r="EKW41" s="450"/>
      <c r="EKX41" s="450"/>
      <c r="EKY41" s="450"/>
      <c r="EKZ41" s="450"/>
      <c r="ELA41" s="450"/>
      <c r="ELB41" s="450"/>
      <c r="ELC41" s="450"/>
      <c r="ELD41" s="450"/>
      <c r="ELE41" s="450"/>
      <c r="ELF41" s="450"/>
      <c r="ELG41" s="450"/>
      <c r="ELH41" s="450"/>
      <c r="ELI41" s="450"/>
      <c r="ELJ41" s="450"/>
      <c r="ELK41" s="450"/>
      <c r="ELL41" s="450"/>
      <c r="ELM41" s="450"/>
      <c r="ELN41" s="450"/>
      <c r="ELO41" s="450"/>
      <c r="ELP41" s="450"/>
      <c r="ELQ41" s="450"/>
      <c r="ELR41" s="450"/>
      <c r="ELS41" s="450"/>
      <c r="ELT41" s="450"/>
      <c r="ELU41" s="450"/>
      <c r="ELV41" s="450"/>
      <c r="ELW41" s="450"/>
      <c r="ELX41" s="450"/>
      <c r="ELY41" s="450"/>
      <c r="ELZ41" s="450"/>
      <c r="EMA41" s="450"/>
      <c r="EMB41" s="450"/>
      <c r="EMC41" s="450"/>
      <c r="EMD41" s="450"/>
      <c r="EME41" s="450"/>
      <c r="EMF41" s="450"/>
      <c r="EMG41" s="450"/>
      <c r="EMH41" s="450"/>
      <c r="EMI41" s="450"/>
      <c r="EMJ41" s="450"/>
      <c r="EMK41" s="450"/>
      <c r="EML41" s="450"/>
      <c r="EMM41" s="450"/>
      <c r="EMN41" s="450"/>
      <c r="EMO41" s="450"/>
      <c r="EMP41" s="450"/>
      <c r="EMQ41" s="450"/>
      <c r="EMR41" s="450"/>
      <c r="EMS41" s="450"/>
      <c r="EMT41" s="450"/>
      <c r="EMU41" s="450"/>
      <c r="EMV41" s="450"/>
      <c r="EMW41" s="450"/>
      <c r="EMX41" s="450"/>
      <c r="EMY41" s="450"/>
      <c r="EMZ41" s="450"/>
      <c r="ENA41" s="450"/>
      <c r="ENB41" s="450"/>
      <c r="ENC41" s="450"/>
      <c r="END41" s="450"/>
      <c r="ENE41" s="450"/>
      <c r="ENF41" s="450"/>
      <c r="ENG41" s="450"/>
      <c r="ENH41" s="450"/>
      <c r="ENI41" s="450"/>
      <c r="ENJ41" s="450"/>
      <c r="ENK41" s="450"/>
      <c r="ENL41" s="450"/>
      <c r="ENM41" s="450"/>
      <c r="ENN41" s="450"/>
      <c r="ENO41" s="450"/>
      <c r="ENP41" s="450"/>
      <c r="ENQ41" s="450"/>
      <c r="ENR41" s="450"/>
      <c r="ENS41" s="450"/>
      <c r="ENT41" s="450"/>
      <c r="ENU41" s="450"/>
      <c r="ENV41" s="450"/>
      <c r="ENW41" s="450"/>
      <c r="ENX41" s="450"/>
      <c r="ENY41" s="450"/>
      <c r="ENZ41" s="450"/>
      <c r="EOA41" s="450"/>
      <c r="EOB41" s="450"/>
      <c r="EOC41" s="450"/>
      <c r="EOD41" s="450"/>
      <c r="EOE41" s="450"/>
      <c r="EOF41" s="450"/>
      <c r="EOG41" s="450"/>
      <c r="EOH41" s="450"/>
      <c r="EOI41" s="450"/>
      <c r="EOJ41" s="450"/>
      <c r="EOK41" s="450"/>
      <c r="EOL41" s="450"/>
      <c r="EOM41" s="450"/>
      <c r="EON41" s="450"/>
      <c r="EOO41" s="450"/>
      <c r="EOP41" s="450"/>
      <c r="EOQ41" s="450"/>
      <c r="EOR41" s="450"/>
      <c r="EOS41" s="450"/>
      <c r="EOT41" s="450"/>
      <c r="EOU41" s="450"/>
      <c r="EOV41" s="450"/>
      <c r="EOW41" s="450"/>
      <c r="EOX41" s="450"/>
      <c r="EOY41" s="450"/>
      <c r="EOZ41" s="450"/>
      <c r="EPA41" s="450"/>
      <c r="EPB41" s="450"/>
      <c r="EPC41" s="450"/>
      <c r="EPD41" s="450"/>
      <c r="EPE41" s="450"/>
      <c r="EPF41" s="450"/>
      <c r="EPG41" s="450"/>
      <c r="EPH41" s="450"/>
      <c r="EPI41" s="450"/>
      <c r="EPJ41" s="450"/>
      <c r="EPK41" s="450"/>
      <c r="EPL41" s="450"/>
      <c r="EPM41" s="450"/>
      <c r="EPN41" s="450"/>
      <c r="EPO41" s="450"/>
      <c r="EPP41" s="450"/>
      <c r="EPQ41" s="450"/>
      <c r="EPR41" s="450"/>
      <c r="EPS41" s="450"/>
      <c r="EPT41" s="450"/>
      <c r="EPU41" s="450"/>
      <c r="EPV41" s="450"/>
      <c r="EPW41" s="450"/>
      <c r="EPX41" s="450"/>
      <c r="EPY41" s="450"/>
      <c r="EPZ41" s="450"/>
      <c r="EQA41" s="450"/>
      <c r="EQB41" s="450"/>
      <c r="EQC41" s="450"/>
      <c r="EQD41" s="450"/>
      <c r="EQE41" s="450"/>
      <c r="EQF41" s="450"/>
      <c r="EQG41" s="450"/>
      <c r="EQH41" s="450"/>
      <c r="EQI41" s="450"/>
      <c r="EQJ41" s="450"/>
      <c r="EQK41" s="450"/>
      <c r="EQL41" s="450"/>
      <c r="EQM41" s="450"/>
      <c r="EQN41" s="450"/>
      <c r="EQO41" s="450"/>
      <c r="EQP41" s="450"/>
      <c r="EQQ41" s="450"/>
      <c r="EQR41" s="450"/>
      <c r="EQS41" s="450"/>
      <c r="EQT41" s="450"/>
      <c r="EQU41" s="450"/>
      <c r="EQV41" s="450"/>
      <c r="EQW41" s="450"/>
      <c r="EQX41" s="450"/>
      <c r="EQY41" s="450"/>
      <c r="EQZ41" s="450"/>
      <c r="ERA41" s="450"/>
      <c r="ERB41" s="450"/>
      <c r="ERC41" s="450"/>
      <c r="ERD41" s="450"/>
      <c r="ERE41" s="450"/>
      <c r="ERF41" s="450"/>
      <c r="ERG41" s="450"/>
      <c r="ERH41" s="450"/>
      <c r="ERI41" s="450"/>
      <c r="ERJ41" s="450"/>
      <c r="ERK41" s="450"/>
      <c r="ERL41" s="450"/>
      <c r="ERM41" s="450"/>
      <c r="ERN41" s="450"/>
      <c r="ERO41" s="450"/>
      <c r="ERP41" s="450"/>
      <c r="ERQ41" s="450"/>
      <c r="ERR41" s="450"/>
      <c r="ERS41" s="450"/>
      <c r="ERT41" s="450"/>
      <c r="ERU41" s="450"/>
      <c r="ERV41" s="450"/>
      <c r="ERW41" s="450"/>
      <c r="ERX41" s="450"/>
      <c r="ERY41" s="450"/>
      <c r="ERZ41" s="450"/>
      <c r="ESA41" s="450"/>
      <c r="ESB41" s="450"/>
      <c r="ESC41" s="450"/>
      <c r="ESD41" s="450"/>
      <c r="ESE41" s="450"/>
      <c r="ESF41" s="450"/>
      <c r="ESG41" s="450"/>
      <c r="ESH41" s="450"/>
      <c r="ESI41" s="450"/>
      <c r="ESJ41" s="450"/>
      <c r="ESK41" s="450"/>
      <c r="ESL41" s="450"/>
      <c r="ESM41" s="450"/>
      <c r="ESN41" s="450"/>
      <c r="ESO41" s="450"/>
      <c r="ESP41" s="450"/>
      <c r="ESQ41" s="450"/>
      <c r="ESR41" s="450"/>
      <c r="ESS41" s="450"/>
      <c r="EST41" s="450"/>
      <c r="ESU41" s="450"/>
      <c r="ESV41" s="450"/>
      <c r="ESW41" s="450"/>
      <c r="ESX41" s="450"/>
      <c r="ESY41" s="450"/>
      <c r="ESZ41" s="450"/>
      <c r="ETA41" s="450"/>
      <c r="ETB41" s="450"/>
      <c r="ETC41" s="450"/>
      <c r="ETD41" s="450"/>
      <c r="ETE41" s="450"/>
      <c r="ETF41" s="450"/>
      <c r="ETG41" s="450"/>
      <c r="ETH41" s="450"/>
      <c r="ETI41" s="450"/>
      <c r="ETJ41" s="450"/>
      <c r="ETK41" s="450"/>
      <c r="ETL41" s="450"/>
      <c r="ETM41" s="450"/>
      <c r="ETN41" s="450"/>
      <c r="ETO41" s="450"/>
      <c r="ETP41" s="450"/>
      <c r="ETQ41" s="450"/>
      <c r="ETR41" s="450"/>
      <c r="ETS41" s="450"/>
      <c r="ETT41" s="450"/>
      <c r="ETU41" s="450"/>
      <c r="ETV41" s="450"/>
      <c r="ETW41" s="450"/>
      <c r="ETX41" s="450"/>
      <c r="ETY41" s="450"/>
      <c r="ETZ41" s="450"/>
      <c r="EUA41" s="450"/>
      <c r="EUB41" s="450"/>
      <c r="EUC41" s="450"/>
      <c r="EUD41" s="450"/>
      <c r="EUE41" s="450"/>
      <c r="EUF41" s="450"/>
      <c r="EUG41" s="450"/>
      <c r="EUH41" s="450"/>
      <c r="EUI41" s="450"/>
      <c r="EUJ41" s="450"/>
      <c r="EUK41" s="450"/>
      <c r="EUL41" s="450"/>
      <c r="EUM41" s="450"/>
      <c r="EUN41" s="450"/>
      <c r="EUO41" s="450"/>
      <c r="EUP41" s="450"/>
      <c r="EUQ41" s="450"/>
      <c r="EUR41" s="450"/>
      <c r="EUS41" s="450"/>
      <c r="EUT41" s="450"/>
      <c r="EUU41" s="450"/>
      <c r="EUV41" s="450"/>
      <c r="EUW41" s="450"/>
      <c r="EUX41" s="450"/>
      <c r="EUY41" s="450"/>
      <c r="EUZ41" s="450"/>
      <c r="EVA41" s="450"/>
      <c r="EVB41" s="450"/>
      <c r="EVC41" s="450"/>
      <c r="EVD41" s="450"/>
      <c r="EVE41" s="450"/>
      <c r="EVF41" s="450"/>
      <c r="EVG41" s="450"/>
      <c r="EVH41" s="450"/>
      <c r="EVI41" s="450"/>
      <c r="EVJ41" s="450"/>
      <c r="EVK41" s="450"/>
      <c r="EVL41" s="450"/>
      <c r="EVM41" s="450"/>
      <c r="EVN41" s="450"/>
      <c r="EVO41" s="450"/>
      <c r="EVP41" s="450"/>
      <c r="EVQ41" s="450"/>
      <c r="EVR41" s="450"/>
      <c r="EVS41" s="450"/>
      <c r="EVT41" s="450"/>
      <c r="EVU41" s="450"/>
      <c r="EVV41" s="450"/>
      <c r="EVW41" s="450"/>
      <c r="EVX41" s="450"/>
      <c r="EVY41" s="450"/>
      <c r="EVZ41" s="450"/>
      <c r="EWA41" s="450"/>
      <c r="EWB41" s="450"/>
      <c r="EWC41" s="450"/>
      <c r="EWD41" s="450"/>
      <c r="EWE41" s="450"/>
      <c r="EWF41" s="450"/>
      <c r="EWG41" s="450"/>
      <c r="EWH41" s="450"/>
      <c r="EWI41" s="450"/>
      <c r="EWJ41" s="450"/>
      <c r="EWK41" s="450"/>
      <c r="EWL41" s="450"/>
      <c r="EWM41" s="450"/>
      <c r="EWN41" s="450"/>
      <c r="EWO41" s="450"/>
      <c r="EWP41" s="450"/>
      <c r="EWQ41" s="450"/>
      <c r="EWR41" s="450"/>
      <c r="EWS41" s="450"/>
      <c r="EWT41" s="450"/>
      <c r="EWU41" s="450"/>
      <c r="EWV41" s="450"/>
      <c r="EWW41" s="450"/>
      <c r="EWX41" s="450"/>
      <c r="EWY41" s="450"/>
      <c r="EWZ41" s="450"/>
      <c r="EXA41" s="450"/>
      <c r="EXB41" s="450"/>
      <c r="EXC41" s="450"/>
      <c r="EXD41" s="450"/>
      <c r="EXE41" s="450"/>
      <c r="EXF41" s="450"/>
      <c r="EXG41" s="450"/>
      <c r="EXH41" s="450"/>
      <c r="EXI41" s="450"/>
      <c r="EXJ41" s="450"/>
      <c r="EXK41" s="450"/>
      <c r="EXL41" s="450"/>
      <c r="EXM41" s="450"/>
      <c r="EXN41" s="450"/>
      <c r="EXO41" s="450"/>
      <c r="EXP41" s="450"/>
      <c r="EXQ41" s="450"/>
      <c r="EXR41" s="450"/>
      <c r="EXS41" s="450"/>
      <c r="EXT41" s="450"/>
      <c r="EXU41" s="450"/>
      <c r="EXV41" s="450"/>
      <c r="EXW41" s="450"/>
      <c r="EXX41" s="450"/>
      <c r="EXY41" s="450"/>
      <c r="EXZ41" s="450"/>
      <c r="EYA41" s="450"/>
      <c r="EYB41" s="450"/>
      <c r="EYC41" s="450"/>
      <c r="EYD41" s="450"/>
      <c r="EYE41" s="450"/>
      <c r="EYF41" s="450"/>
      <c r="EYG41" s="450"/>
      <c r="EYH41" s="450"/>
      <c r="EYI41" s="450"/>
      <c r="EYJ41" s="450"/>
      <c r="EYK41" s="450"/>
      <c r="EYL41" s="450"/>
      <c r="EYM41" s="450"/>
      <c r="EYN41" s="450"/>
      <c r="EYO41" s="450"/>
      <c r="EYP41" s="450"/>
      <c r="EYQ41" s="450"/>
      <c r="EYR41" s="450"/>
      <c r="EYS41" s="450"/>
      <c r="EYT41" s="450"/>
      <c r="EYU41" s="450"/>
      <c r="EYV41" s="450"/>
      <c r="EYW41" s="450"/>
      <c r="EYX41" s="450"/>
      <c r="EYY41" s="450"/>
      <c r="EYZ41" s="450"/>
      <c r="EZA41" s="450"/>
      <c r="EZB41" s="450"/>
      <c r="EZC41" s="450"/>
      <c r="EZD41" s="450"/>
      <c r="EZE41" s="450"/>
      <c r="EZF41" s="450"/>
      <c r="EZG41" s="450"/>
      <c r="EZH41" s="450"/>
      <c r="EZI41" s="450"/>
      <c r="EZJ41" s="450"/>
      <c r="EZK41" s="450"/>
      <c r="EZL41" s="450"/>
      <c r="EZM41" s="450"/>
      <c r="EZN41" s="450"/>
      <c r="EZO41" s="450"/>
      <c r="EZP41" s="450"/>
      <c r="EZQ41" s="450"/>
      <c r="EZR41" s="450"/>
      <c r="EZS41" s="450"/>
      <c r="EZT41" s="450"/>
      <c r="EZU41" s="450"/>
      <c r="EZV41" s="450"/>
      <c r="EZW41" s="450"/>
      <c r="EZX41" s="450"/>
      <c r="EZY41" s="450"/>
      <c r="EZZ41" s="450"/>
      <c r="FAA41" s="450"/>
      <c r="FAB41" s="450"/>
      <c r="FAC41" s="450"/>
      <c r="FAD41" s="450"/>
      <c r="FAE41" s="450"/>
      <c r="FAF41" s="450"/>
      <c r="FAG41" s="450"/>
      <c r="FAH41" s="450"/>
      <c r="FAI41" s="450"/>
      <c r="FAJ41" s="450"/>
      <c r="FAK41" s="450"/>
      <c r="FAL41" s="450"/>
      <c r="FAM41" s="450"/>
      <c r="FAN41" s="450"/>
      <c r="FAO41" s="450"/>
      <c r="FAP41" s="450"/>
      <c r="FAQ41" s="450"/>
      <c r="FAR41" s="450"/>
      <c r="FAS41" s="450"/>
      <c r="FAT41" s="450"/>
      <c r="FAU41" s="450"/>
      <c r="FAV41" s="450"/>
      <c r="FAW41" s="450"/>
      <c r="FAX41" s="450"/>
      <c r="FAY41" s="450"/>
      <c r="FAZ41" s="450"/>
      <c r="FBA41" s="450"/>
      <c r="FBB41" s="450"/>
      <c r="FBC41" s="450"/>
      <c r="FBD41" s="450"/>
      <c r="FBE41" s="450"/>
      <c r="FBF41" s="450"/>
      <c r="FBG41" s="450"/>
      <c r="FBH41" s="450"/>
      <c r="FBI41" s="450"/>
      <c r="FBJ41" s="450"/>
      <c r="FBK41" s="450"/>
      <c r="FBL41" s="450"/>
      <c r="FBM41" s="450"/>
      <c r="FBN41" s="450"/>
      <c r="FBO41" s="450"/>
      <c r="FBP41" s="450"/>
      <c r="FBQ41" s="450"/>
      <c r="FBR41" s="450"/>
      <c r="FBS41" s="450"/>
      <c r="FBT41" s="450"/>
      <c r="FBU41" s="450"/>
      <c r="FBV41" s="450"/>
      <c r="FBW41" s="450"/>
      <c r="FBX41" s="450"/>
      <c r="FBY41" s="450"/>
      <c r="FBZ41" s="450"/>
      <c r="FCA41" s="450"/>
      <c r="FCB41" s="450"/>
      <c r="FCC41" s="450"/>
      <c r="FCD41" s="450"/>
      <c r="FCE41" s="450"/>
      <c r="FCF41" s="450"/>
      <c r="FCG41" s="450"/>
      <c r="FCH41" s="450"/>
      <c r="FCI41" s="450"/>
      <c r="FCJ41" s="450"/>
      <c r="FCK41" s="450"/>
      <c r="FCL41" s="450"/>
      <c r="FCM41" s="450"/>
      <c r="FCN41" s="450"/>
      <c r="FCO41" s="450"/>
      <c r="FCP41" s="450"/>
      <c r="FCQ41" s="450"/>
      <c r="FCR41" s="450"/>
      <c r="FCS41" s="450"/>
      <c r="FCT41" s="450"/>
      <c r="FCU41" s="450"/>
      <c r="FCV41" s="450"/>
      <c r="FCW41" s="450"/>
      <c r="FCX41" s="450"/>
      <c r="FCY41" s="450"/>
      <c r="FCZ41" s="450"/>
      <c r="FDA41" s="450"/>
      <c r="FDB41" s="450"/>
      <c r="FDC41" s="450"/>
      <c r="FDD41" s="450"/>
      <c r="FDE41" s="450"/>
      <c r="FDF41" s="450"/>
      <c r="FDG41" s="450"/>
      <c r="FDH41" s="450"/>
      <c r="FDI41" s="450"/>
      <c r="FDJ41" s="450"/>
      <c r="FDK41" s="450"/>
      <c r="FDL41" s="450"/>
      <c r="FDM41" s="450"/>
      <c r="FDN41" s="450"/>
      <c r="FDO41" s="450"/>
      <c r="FDP41" s="450"/>
      <c r="FDQ41" s="450"/>
      <c r="FDR41" s="450"/>
      <c r="FDS41" s="450"/>
      <c r="FDT41" s="450"/>
      <c r="FDU41" s="450"/>
      <c r="FDV41" s="450"/>
      <c r="FDW41" s="450"/>
      <c r="FDX41" s="450"/>
      <c r="FDY41" s="450"/>
      <c r="FDZ41" s="450"/>
      <c r="FEA41" s="450"/>
      <c r="FEB41" s="450"/>
      <c r="FEC41" s="450"/>
      <c r="FED41" s="450"/>
      <c r="FEE41" s="450"/>
      <c r="FEF41" s="450"/>
      <c r="FEG41" s="450"/>
      <c r="FEH41" s="450"/>
      <c r="FEI41" s="450"/>
      <c r="FEJ41" s="450"/>
      <c r="FEK41" s="450"/>
      <c r="FEL41" s="450"/>
      <c r="FEM41" s="450"/>
      <c r="FEN41" s="450"/>
      <c r="FEO41" s="450"/>
      <c r="FEP41" s="450"/>
      <c r="FEQ41" s="450"/>
      <c r="FER41" s="450"/>
      <c r="FES41" s="450"/>
      <c r="FET41" s="450"/>
      <c r="FEU41" s="450"/>
      <c r="FEV41" s="450"/>
      <c r="FEW41" s="450"/>
      <c r="FEX41" s="450"/>
      <c r="FEY41" s="450"/>
      <c r="FEZ41" s="450"/>
      <c r="FFA41" s="450"/>
      <c r="FFB41" s="450"/>
      <c r="FFC41" s="450"/>
      <c r="FFD41" s="450"/>
      <c r="FFE41" s="450"/>
      <c r="FFF41" s="450"/>
      <c r="FFG41" s="450"/>
      <c r="FFH41" s="450"/>
      <c r="FFI41" s="450"/>
      <c r="FFJ41" s="450"/>
      <c r="FFK41" s="450"/>
      <c r="FFL41" s="450"/>
      <c r="FFM41" s="450"/>
      <c r="FFN41" s="450"/>
      <c r="FFO41" s="450"/>
      <c r="FFP41" s="450"/>
      <c r="FFQ41" s="450"/>
      <c r="FFR41" s="450"/>
      <c r="FFS41" s="450"/>
      <c r="FFT41" s="450"/>
      <c r="FFU41" s="450"/>
      <c r="FFV41" s="450"/>
      <c r="FFW41" s="450"/>
      <c r="FFX41" s="450"/>
      <c r="FFY41" s="450"/>
      <c r="FFZ41" s="450"/>
      <c r="FGA41" s="450"/>
      <c r="FGB41" s="450"/>
      <c r="FGC41" s="450"/>
      <c r="FGD41" s="450"/>
      <c r="FGE41" s="450"/>
      <c r="FGF41" s="450"/>
      <c r="FGG41" s="450"/>
      <c r="FGH41" s="450"/>
      <c r="FGI41" s="450"/>
      <c r="FGJ41" s="450"/>
      <c r="FGK41" s="450"/>
      <c r="FGL41" s="450"/>
      <c r="FGM41" s="450"/>
      <c r="FGN41" s="450"/>
      <c r="FGO41" s="450"/>
      <c r="FGP41" s="450"/>
      <c r="FGQ41" s="450"/>
      <c r="FGR41" s="450"/>
      <c r="FGS41" s="450"/>
      <c r="FGT41" s="450"/>
      <c r="FGU41" s="450"/>
      <c r="FGV41" s="450"/>
      <c r="FGW41" s="450"/>
      <c r="FGX41" s="450"/>
      <c r="FGY41" s="450"/>
      <c r="FGZ41" s="450"/>
      <c r="FHA41" s="450"/>
      <c r="FHB41" s="450"/>
      <c r="FHC41" s="450"/>
      <c r="FHD41" s="450"/>
      <c r="FHE41" s="450"/>
      <c r="FHF41" s="450"/>
      <c r="FHG41" s="450"/>
      <c r="FHH41" s="450"/>
      <c r="FHI41" s="450"/>
      <c r="FHJ41" s="450"/>
      <c r="FHK41" s="450"/>
      <c r="FHL41" s="450"/>
      <c r="FHM41" s="450"/>
      <c r="FHN41" s="450"/>
      <c r="FHO41" s="450"/>
      <c r="FHP41" s="450"/>
      <c r="FHQ41" s="450"/>
      <c r="FHR41" s="450"/>
      <c r="FHS41" s="450"/>
      <c r="FHT41" s="450"/>
      <c r="FHU41" s="450"/>
      <c r="FHV41" s="450"/>
      <c r="FHW41" s="450"/>
      <c r="FHX41" s="450"/>
      <c r="FHY41" s="450"/>
      <c r="FHZ41" s="450"/>
      <c r="FIA41" s="450"/>
      <c r="FIB41" s="450"/>
      <c r="FIC41" s="450"/>
      <c r="FID41" s="450"/>
      <c r="FIE41" s="450"/>
      <c r="FIF41" s="450"/>
      <c r="FIG41" s="450"/>
      <c r="FIH41" s="450"/>
      <c r="FII41" s="450"/>
      <c r="FIJ41" s="450"/>
      <c r="FIK41" s="450"/>
      <c r="FIL41" s="450"/>
      <c r="FIM41" s="450"/>
      <c r="FIN41" s="450"/>
      <c r="FIO41" s="450"/>
      <c r="FIP41" s="450"/>
      <c r="FIQ41" s="450"/>
      <c r="FIR41" s="450"/>
      <c r="FIS41" s="450"/>
      <c r="FIT41" s="450"/>
      <c r="FIU41" s="450"/>
      <c r="FIV41" s="450"/>
      <c r="FIW41" s="450"/>
      <c r="FIX41" s="450"/>
      <c r="FIY41" s="450"/>
      <c r="FIZ41" s="450"/>
      <c r="FJA41" s="450"/>
      <c r="FJB41" s="450"/>
      <c r="FJC41" s="450"/>
      <c r="FJD41" s="450"/>
      <c r="FJE41" s="450"/>
      <c r="FJF41" s="450"/>
      <c r="FJG41" s="450"/>
      <c r="FJH41" s="450"/>
      <c r="FJI41" s="450"/>
      <c r="FJJ41" s="450"/>
      <c r="FJK41" s="450"/>
      <c r="FJL41" s="450"/>
      <c r="FJM41" s="450"/>
      <c r="FJN41" s="450"/>
      <c r="FJO41" s="450"/>
      <c r="FJP41" s="450"/>
      <c r="FJQ41" s="450"/>
      <c r="FJR41" s="450"/>
      <c r="FJS41" s="450"/>
      <c r="FJT41" s="450"/>
      <c r="FJU41" s="450"/>
      <c r="FJV41" s="450"/>
      <c r="FJW41" s="450"/>
      <c r="FJX41" s="450"/>
      <c r="FJY41" s="450"/>
      <c r="FJZ41" s="450"/>
      <c r="FKA41" s="450"/>
      <c r="FKB41" s="450"/>
      <c r="FKC41" s="450"/>
      <c r="FKD41" s="450"/>
      <c r="FKE41" s="450"/>
      <c r="FKF41" s="450"/>
      <c r="FKG41" s="450"/>
      <c r="FKH41" s="450"/>
      <c r="FKI41" s="450"/>
      <c r="FKJ41" s="450"/>
      <c r="FKK41" s="450"/>
      <c r="FKL41" s="450"/>
      <c r="FKM41" s="450"/>
      <c r="FKN41" s="450"/>
      <c r="FKO41" s="450"/>
      <c r="FKP41" s="450"/>
      <c r="FKQ41" s="450"/>
      <c r="FKR41" s="450"/>
      <c r="FKS41" s="450"/>
      <c r="FKT41" s="450"/>
      <c r="FKU41" s="450"/>
      <c r="FKV41" s="450"/>
      <c r="FKW41" s="450"/>
      <c r="FKX41" s="450"/>
      <c r="FKY41" s="450"/>
      <c r="FKZ41" s="450"/>
      <c r="FLA41" s="450"/>
      <c r="FLB41" s="450"/>
      <c r="FLC41" s="450"/>
      <c r="FLD41" s="450"/>
      <c r="FLE41" s="450"/>
      <c r="FLF41" s="450"/>
      <c r="FLG41" s="450"/>
      <c r="FLH41" s="450"/>
      <c r="FLI41" s="450"/>
      <c r="FLJ41" s="450"/>
      <c r="FLK41" s="450"/>
      <c r="FLL41" s="450"/>
      <c r="FLM41" s="450"/>
      <c r="FLN41" s="450"/>
      <c r="FLO41" s="450"/>
      <c r="FLP41" s="450"/>
      <c r="FLQ41" s="450"/>
      <c r="FLR41" s="450"/>
      <c r="FLS41" s="450"/>
      <c r="FLT41" s="450"/>
      <c r="FLU41" s="450"/>
      <c r="FLV41" s="450"/>
      <c r="FLW41" s="450"/>
      <c r="FLX41" s="450"/>
      <c r="FLY41" s="450"/>
      <c r="FLZ41" s="450"/>
      <c r="FMA41" s="450"/>
      <c r="FMB41" s="450"/>
      <c r="FMC41" s="450"/>
      <c r="FMD41" s="450"/>
      <c r="FME41" s="450"/>
      <c r="FMF41" s="450"/>
      <c r="FMG41" s="450"/>
      <c r="FMH41" s="450"/>
      <c r="FMI41" s="450"/>
      <c r="FMJ41" s="450"/>
      <c r="FMK41" s="450"/>
      <c r="FML41" s="450"/>
      <c r="FMM41" s="450"/>
      <c r="FMN41" s="450"/>
      <c r="FMO41" s="450"/>
      <c r="FMP41" s="450"/>
      <c r="FMQ41" s="450"/>
      <c r="FMR41" s="450"/>
      <c r="FMS41" s="450"/>
      <c r="FMT41" s="450"/>
      <c r="FMU41" s="450"/>
      <c r="FMV41" s="450"/>
      <c r="FMW41" s="450"/>
      <c r="FMX41" s="450"/>
      <c r="FMY41" s="450"/>
      <c r="FMZ41" s="450"/>
      <c r="FNA41" s="450"/>
      <c r="FNB41" s="450"/>
      <c r="FNC41" s="450"/>
      <c r="FND41" s="450"/>
      <c r="FNE41" s="450"/>
      <c r="FNF41" s="450"/>
      <c r="FNG41" s="450"/>
      <c r="FNH41" s="450"/>
      <c r="FNI41" s="450"/>
      <c r="FNJ41" s="450"/>
      <c r="FNK41" s="450"/>
      <c r="FNL41" s="450"/>
      <c r="FNM41" s="450"/>
      <c r="FNN41" s="450"/>
      <c r="FNO41" s="450"/>
      <c r="FNP41" s="450"/>
      <c r="FNQ41" s="450"/>
      <c r="FNR41" s="450"/>
      <c r="FNS41" s="450"/>
      <c r="FNT41" s="450"/>
      <c r="FNU41" s="450"/>
      <c r="FNV41" s="450"/>
      <c r="FNW41" s="450"/>
      <c r="FNX41" s="450"/>
      <c r="FNY41" s="450"/>
      <c r="FNZ41" s="450"/>
      <c r="FOA41" s="450"/>
      <c r="FOB41" s="450"/>
      <c r="FOC41" s="450"/>
      <c r="FOD41" s="450"/>
      <c r="FOE41" s="450"/>
      <c r="FOF41" s="450"/>
      <c r="FOG41" s="450"/>
      <c r="FOH41" s="450"/>
      <c r="FOI41" s="450"/>
      <c r="FOJ41" s="450"/>
      <c r="FOK41" s="450"/>
      <c r="FOL41" s="450"/>
      <c r="FOM41" s="450"/>
      <c r="FON41" s="450"/>
      <c r="FOO41" s="450"/>
      <c r="FOP41" s="450"/>
      <c r="FOQ41" s="450"/>
      <c r="FOR41" s="450"/>
      <c r="FOS41" s="450"/>
      <c r="FOT41" s="450"/>
      <c r="FOU41" s="450"/>
      <c r="FOV41" s="450"/>
      <c r="FOW41" s="450"/>
      <c r="FOX41" s="450"/>
      <c r="FOY41" s="450"/>
      <c r="FOZ41" s="450"/>
      <c r="FPA41" s="450"/>
      <c r="FPB41" s="450"/>
      <c r="FPC41" s="450"/>
      <c r="FPD41" s="450"/>
      <c r="FPE41" s="450"/>
      <c r="FPF41" s="450"/>
      <c r="FPG41" s="450"/>
      <c r="FPH41" s="450"/>
      <c r="FPI41" s="450"/>
      <c r="FPJ41" s="450"/>
      <c r="FPK41" s="450"/>
      <c r="FPL41" s="450"/>
      <c r="FPM41" s="450"/>
      <c r="FPN41" s="450"/>
      <c r="FPO41" s="450"/>
      <c r="FPP41" s="450"/>
      <c r="FPQ41" s="450"/>
      <c r="FPR41" s="450"/>
      <c r="FPS41" s="450"/>
      <c r="FPT41" s="450"/>
      <c r="FPU41" s="450"/>
      <c r="FPV41" s="450"/>
      <c r="FPW41" s="450"/>
      <c r="FPX41" s="450"/>
      <c r="FPY41" s="450"/>
      <c r="FPZ41" s="450"/>
      <c r="FQA41" s="450"/>
      <c r="FQB41" s="450"/>
      <c r="FQC41" s="450"/>
      <c r="FQD41" s="450"/>
      <c r="FQE41" s="450"/>
      <c r="FQF41" s="450"/>
      <c r="FQG41" s="450"/>
      <c r="FQH41" s="450"/>
      <c r="FQI41" s="450"/>
      <c r="FQJ41" s="450"/>
      <c r="FQK41" s="450"/>
      <c r="FQL41" s="450"/>
      <c r="FQM41" s="450"/>
      <c r="FQN41" s="450"/>
      <c r="FQO41" s="450"/>
      <c r="FQP41" s="450"/>
      <c r="FQQ41" s="450"/>
      <c r="FQR41" s="450"/>
      <c r="FQS41" s="450"/>
      <c r="FQT41" s="450"/>
      <c r="FQU41" s="450"/>
      <c r="FQV41" s="450"/>
      <c r="FQW41" s="450"/>
      <c r="FQX41" s="450"/>
      <c r="FQY41" s="450"/>
      <c r="FQZ41" s="450"/>
      <c r="FRA41" s="450"/>
      <c r="FRB41" s="450"/>
      <c r="FRC41" s="450"/>
      <c r="FRD41" s="450"/>
      <c r="FRE41" s="450"/>
      <c r="FRF41" s="450"/>
      <c r="FRG41" s="450"/>
      <c r="FRH41" s="450"/>
      <c r="FRI41" s="450"/>
      <c r="FRJ41" s="450"/>
      <c r="FRK41" s="450"/>
      <c r="FRL41" s="450"/>
      <c r="FRM41" s="450"/>
      <c r="FRN41" s="450"/>
      <c r="FRO41" s="450"/>
      <c r="FRP41" s="450"/>
      <c r="FRQ41" s="450"/>
      <c r="FRR41" s="450"/>
      <c r="FRS41" s="450"/>
      <c r="FRT41" s="450"/>
      <c r="FRU41" s="450"/>
      <c r="FRV41" s="450"/>
      <c r="FRW41" s="450"/>
      <c r="FRX41" s="450"/>
      <c r="FRY41" s="450"/>
      <c r="FRZ41" s="450"/>
      <c r="FSA41" s="450"/>
      <c r="FSB41" s="450"/>
      <c r="FSC41" s="450"/>
      <c r="FSD41" s="450"/>
      <c r="FSE41" s="450"/>
      <c r="FSF41" s="450"/>
      <c r="FSG41" s="450"/>
      <c r="FSH41" s="450"/>
      <c r="FSI41" s="450"/>
      <c r="FSJ41" s="450"/>
      <c r="FSK41" s="450"/>
      <c r="FSL41" s="450"/>
      <c r="FSM41" s="450"/>
      <c r="FSN41" s="450"/>
      <c r="FSO41" s="450"/>
      <c r="FSP41" s="450"/>
      <c r="FSQ41" s="450"/>
      <c r="FSR41" s="450"/>
      <c r="FSS41" s="450"/>
      <c r="FST41" s="450"/>
      <c r="FSU41" s="450"/>
      <c r="FSV41" s="450"/>
      <c r="FSW41" s="450"/>
      <c r="FSX41" s="450"/>
      <c r="FSY41" s="450"/>
      <c r="FSZ41" s="450"/>
      <c r="FTA41" s="450"/>
      <c r="FTB41" s="450"/>
      <c r="FTC41" s="450"/>
      <c r="FTD41" s="450"/>
      <c r="FTE41" s="450"/>
      <c r="FTF41" s="450"/>
      <c r="FTG41" s="450"/>
      <c r="FTH41" s="450"/>
      <c r="FTI41" s="450"/>
      <c r="FTJ41" s="450"/>
      <c r="FTK41" s="450"/>
      <c r="FTL41" s="450"/>
      <c r="FTM41" s="450"/>
      <c r="FTN41" s="450"/>
      <c r="FTO41" s="450"/>
      <c r="FTP41" s="450"/>
      <c r="FTQ41" s="450"/>
      <c r="FTR41" s="450"/>
      <c r="FTS41" s="450"/>
      <c r="FTT41" s="450"/>
      <c r="FTU41" s="450"/>
      <c r="FTV41" s="450"/>
      <c r="FTW41" s="450"/>
      <c r="FTX41" s="450"/>
      <c r="FTY41" s="450"/>
      <c r="FTZ41" s="450"/>
      <c r="FUA41" s="450"/>
      <c r="FUB41" s="450"/>
      <c r="FUC41" s="450"/>
      <c r="FUD41" s="450"/>
      <c r="FUE41" s="450"/>
      <c r="FUF41" s="450"/>
      <c r="FUG41" s="450"/>
      <c r="FUH41" s="450"/>
      <c r="FUI41" s="450"/>
      <c r="FUJ41" s="450"/>
      <c r="FUK41" s="450"/>
      <c r="FUL41" s="450"/>
      <c r="FUM41" s="450"/>
      <c r="FUN41" s="450"/>
      <c r="FUO41" s="450"/>
      <c r="FUP41" s="450"/>
      <c r="FUQ41" s="450"/>
      <c r="FUR41" s="450"/>
      <c r="FUS41" s="450"/>
      <c r="FUT41" s="450"/>
      <c r="FUU41" s="450"/>
      <c r="FUV41" s="450"/>
      <c r="FUW41" s="450"/>
      <c r="FUX41" s="450"/>
      <c r="FUY41" s="450"/>
      <c r="FUZ41" s="450"/>
      <c r="FVA41" s="450"/>
      <c r="FVB41" s="450"/>
      <c r="FVC41" s="450"/>
      <c r="FVD41" s="450"/>
      <c r="FVE41" s="450"/>
      <c r="FVF41" s="450"/>
      <c r="FVG41" s="450"/>
      <c r="FVH41" s="450"/>
      <c r="FVI41" s="450"/>
      <c r="FVJ41" s="450"/>
      <c r="FVK41" s="450"/>
      <c r="FVL41" s="450"/>
      <c r="FVM41" s="450"/>
      <c r="FVN41" s="450"/>
      <c r="FVO41" s="450"/>
      <c r="FVP41" s="450"/>
      <c r="FVQ41" s="450"/>
      <c r="FVR41" s="450"/>
      <c r="FVS41" s="450"/>
      <c r="FVT41" s="450"/>
      <c r="FVU41" s="450"/>
      <c r="FVV41" s="450"/>
      <c r="FVW41" s="450"/>
      <c r="FVX41" s="450"/>
      <c r="FVY41" s="450"/>
      <c r="FVZ41" s="450"/>
      <c r="FWA41" s="450"/>
      <c r="FWB41" s="450"/>
      <c r="FWC41" s="450"/>
      <c r="FWD41" s="450"/>
      <c r="FWE41" s="450"/>
      <c r="FWF41" s="450"/>
      <c r="FWG41" s="450"/>
      <c r="FWH41" s="450"/>
      <c r="FWI41" s="450"/>
      <c r="FWJ41" s="450"/>
      <c r="FWK41" s="450"/>
      <c r="FWL41" s="450"/>
      <c r="FWM41" s="450"/>
      <c r="FWN41" s="450"/>
      <c r="FWO41" s="450"/>
      <c r="FWP41" s="450"/>
      <c r="FWQ41" s="450"/>
      <c r="FWR41" s="450"/>
      <c r="FWS41" s="450"/>
      <c r="FWT41" s="450"/>
      <c r="FWU41" s="450"/>
      <c r="FWV41" s="450"/>
      <c r="FWW41" s="450"/>
      <c r="FWX41" s="450"/>
      <c r="FWY41" s="450"/>
      <c r="FWZ41" s="450"/>
      <c r="FXA41" s="450"/>
      <c r="FXB41" s="450"/>
      <c r="FXC41" s="450"/>
      <c r="FXD41" s="450"/>
      <c r="FXE41" s="450"/>
      <c r="FXF41" s="450"/>
      <c r="FXG41" s="450"/>
      <c r="FXH41" s="450"/>
      <c r="FXI41" s="450"/>
      <c r="FXJ41" s="450"/>
      <c r="FXK41" s="450"/>
      <c r="FXL41" s="450"/>
      <c r="FXM41" s="450"/>
      <c r="FXN41" s="450"/>
      <c r="FXO41" s="450"/>
      <c r="FXP41" s="450"/>
      <c r="FXQ41" s="450"/>
      <c r="FXR41" s="450"/>
      <c r="FXS41" s="450"/>
      <c r="FXT41" s="450"/>
      <c r="FXU41" s="450"/>
      <c r="FXV41" s="450"/>
      <c r="FXW41" s="450"/>
      <c r="FXX41" s="450"/>
      <c r="FXY41" s="450"/>
      <c r="FXZ41" s="450"/>
      <c r="FYA41" s="450"/>
      <c r="FYB41" s="450"/>
      <c r="FYC41" s="450"/>
      <c r="FYD41" s="450"/>
      <c r="FYE41" s="450"/>
      <c r="FYF41" s="450"/>
      <c r="FYG41" s="450"/>
      <c r="FYH41" s="450"/>
      <c r="FYI41" s="450"/>
      <c r="FYJ41" s="450"/>
      <c r="FYK41" s="450"/>
      <c r="FYL41" s="450"/>
      <c r="FYM41" s="450"/>
      <c r="FYN41" s="450"/>
      <c r="FYO41" s="450"/>
      <c r="FYP41" s="450"/>
      <c r="FYQ41" s="450"/>
      <c r="FYR41" s="450"/>
      <c r="FYS41" s="450"/>
      <c r="FYT41" s="450"/>
      <c r="FYU41" s="450"/>
      <c r="FYV41" s="450"/>
      <c r="FYW41" s="450"/>
      <c r="FYX41" s="450"/>
      <c r="FYY41" s="450"/>
      <c r="FYZ41" s="450"/>
      <c r="FZA41" s="450"/>
      <c r="FZB41" s="450"/>
      <c r="FZC41" s="450"/>
      <c r="FZD41" s="450"/>
      <c r="FZE41" s="450"/>
      <c r="FZF41" s="450"/>
      <c r="FZG41" s="450"/>
      <c r="FZH41" s="450"/>
      <c r="FZI41" s="450"/>
      <c r="FZJ41" s="450"/>
      <c r="FZK41" s="450"/>
      <c r="FZL41" s="450"/>
      <c r="FZM41" s="450"/>
      <c r="FZN41" s="450"/>
      <c r="FZO41" s="450"/>
      <c r="FZP41" s="450"/>
      <c r="FZQ41" s="450"/>
      <c r="FZR41" s="450"/>
      <c r="FZS41" s="450"/>
      <c r="FZT41" s="450"/>
      <c r="FZU41" s="450"/>
      <c r="FZV41" s="450"/>
      <c r="FZW41" s="450"/>
      <c r="FZX41" s="450"/>
      <c r="FZY41" s="450"/>
      <c r="FZZ41" s="450"/>
      <c r="GAA41" s="450"/>
      <c r="GAB41" s="450"/>
      <c r="GAC41" s="450"/>
      <c r="GAD41" s="450"/>
      <c r="GAE41" s="450"/>
      <c r="GAF41" s="450"/>
      <c r="GAG41" s="450"/>
      <c r="GAH41" s="450"/>
      <c r="GAI41" s="450"/>
      <c r="GAJ41" s="450"/>
      <c r="GAK41" s="450"/>
      <c r="GAL41" s="450"/>
      <c r="GAM41" s="450"/>
      <c r="GAN41" s="450"/>
      <c r="GAO41" s="450"/>
      <c r="GAP41" s="450"/>
      <c r="GAQ41" s="450"/>
      <c r="GAR41" s="450"/>
      <c r="GAS41" s="450"/>
      <c r="GAT41" s="450"/>
      <c r="GAU41" s="450"/>
      <c r="GAV41" s="450"/>
      <c r="GAW41" s="450"/>
      <c r="GAX41" s="450"/>
      <c r="GAY41" s="450"/>
      <c r="GAZ41" s="450"/>
      <c r="GBA41" s="450"/>
      <c r="GBB41" s="450"/>
      <c r="GBC41" s="450"/>
      <c r="GBD41" s="450"/>
      <c r="GBE41" s="450"/>
      <c r="GBF41" s="450"/>
      <c r="GBG41" s="450"/>
      <c r="GBH41" s="450"/>
      <c r="GBI41" s="450"/>
      <c r="GBJ41" s="450"/>
      <c r="GBK41" s="450"/>
      <c r="GBL41" s="450"/>
      <c r="GBM41" s="450"/>
      <c r="GBN41" s="450"/>
      <c r="GBO41" s="450"/>
      <c r="GBP41" s="450"/>
      <c r="GBQ41" s="450"/>
      <c r="GBR41" s="450"/>
      <c r="GBS41" s="450"/>
      <c r="GBT41" s="450"/>
      <c r="GBU41" s="450"/>
      <c r="GBV41" s="450"/>
      <c r="GBW41" s="450"/>
      <c r="GBX41" s="450"/>
      <c r="GBY41" s="450"/>
      <c r="GBZ41" s="450"/>
      <c r="GCA41" s="450"/>
      <c r="GCB41" s="450"/>
      <c r="GCC41" s="450"/>
      <c r="GCD41" s="450"/>
      <c r="GCE41" s="450"/>
      <c r="GCF41" s="450"/>
      <c r="GCG41" s="450"/>
      <c r="GCH41" s="450"/>
      <c r="GCI41" s="450"/>
      <c r="GCJ41" s="450"/>
      <c r="GCK41" s="450"/>
      <c r="GCL41" s="450"/>
      <c r="GCM41" s="450"/>
      <c r="GCN41" s="450"/>
      <c r="GCO41" s="450"/>
      <c r="GCP41" s="450"/>
      <c r="GCQ41" s="450"/>
      <c r="GCR41" s="450"/>
      <c r="GCS41" s="450"/>
      <c r="GCT41" s="450"/>
      <c r="GCU41" s="450"/>
      <c r="GCV41" s="450"/>
      <c r="GCW41" s="450"/>
      <c r="GCX41" s="450"/>
      <c r="GCY41" s="450"/>
      <c r="GCZ41" s="450"/>
      <c r="GDA41" s="450"/>
      <c r="GDB41" s="450"/>
      <c r="GDC41" s="450"/>
      <c r="GDD41" s="450"/>
      <c r="GDE41" s="450"/>
      <c r="GDF41" s="450"/>
      <c r="GDG41" s="450"/>
      <c r="GDH41" s="450"/>
      <c r="GDI41" s="450"/>
      <c r="GDJ41" s="450"/>
      <c r="GDK41" s="450"/>
      <c r="GDL41" s="450"/>
      <c r="GDM41" s="450"/>
      <c r="GDN41" s="450"/>
      <c r="GDO41" s="450"/>
      <c r="GDP41" s="450"/>
      <c r="GDQ41" s="450"/>
      <c r="GDR41" s="450"/>
      <c r="GDS41" s="450"/>
      <c r="GDT41" s="450"/>
      <c r="GDU41" s="450"/>
      <c r="GDV41" s="450"/>
      <c r="GDW41" s="450"/>
      <c r="GDX41" s="450"/>
      <c r="GDY41" s="450"/>
      <c r="GDZ41" s="450"/>
      <c r="GEA41" s="450"/>
      <c r="GEB41" s="450"/>
      <c r="GEC41" s="450"/>
      <c r="GED41" s="450"/>
      <c r="GEE41" s="450"/>
      <c r="GEF41" s="450"/>
      <c r="GEG41" s="450"/>
      <c r="GEH41" s="450"/>
      <c r="GEI41" s="450"/>
      <c r="GEJ41" s="450"/>
      <c r="GEK41" s="450"/>
      <c r="GEL41" s="450"/>
      <c r="GEM41" s="450"/>
      <c r="GEN41" s="450"/>
      <c r="GEO41" s="450"/>
      <c r="GEP41" s="450"/>
      <c r="GEQ41" s="450"/>
      <c r="GER41" s="450"/>
      <c r="GES41" s="450"/>
      <c r="GET41" s="450"/>
      <c r="GEU41" s="450"/>
      <c r="GEV41" s="450"/>
      <c r="GEW41" s="450"/>
      <c r="GEX41" s="450"/>
      <c r="GEY41" s="450"/>
      <c r="GEZ41" s="450"/>
      <c r="GFA41" s="450"/>
      <c r="GFB41" s="450"/>
      <c r="GFC41" s="450"/>
      <c r="GFD41" s="450"/>
      <c r="GFE41" s="450"/>
      <c r="GFF41" s="450"/>
      <c r="GFG41" s="450"/>
      <c r="GFH41" s="450"/>
      <c r="GFI41" s="450"/>
      <c r="GFJ41" s="450"/>
      <c r="GFK41" s="450"/>
      <c r="GFL41" s="450"/>
      <c r="GFM41" s="450"/>
      <c r="GFN41" s="450"/>
      <c r="GFO41" s="450"/>
      <c r="GFP41" s="450"/>
      <c r="GFQ41" s="450"/>
      <c r="GFR41" s="450"/>
      <c r="GFS41" s="450"/>
      <c r="GFT41" s="450"/>
      <c r="GFU41" s="450"/>
      <c r="GFV41" s="450"/>
      <c r="GFW41" s="450"/>
      <c r="GFX41" s="450"/>
      <c r="GFY41" s="450"/>
      <c r="GFZ41" s="450"/>
      <c r="GGA41" s="450"/>
      <c r="GGB41" s="450"/>
      <c r="GGC41" s="450"/>
      <c r="GGD41" s="450"/>
      <c r="GGE41" s="450"/>
      <c r="GGF41" s="450"/>
      <c r="GGG41" s="450"/>
      <c r="GGH41" s="450"/>
      <c r="GGI41" s="450"/>
      <c r="GGJ41" s="450"/>
      <c r="GGK41" s="450"/>
      <c r="GGL41" s="450"/>
      <c r="GGM41" s="450"/>
      <c r="GGN41" s="450"/>
      <c r="GGO41" s="450"/>
      <c r="GGP41" s="450"/>
      <c r="GGQ41" s="450"/>
      <c r="GGR41" s="450"/>
      <c r="GGS41" s="450"/>
      <c r="GGT41" s="450"/>
      <c r="GGU41" s="450"/>
      <c r="GGV41" s="450"/>
      <c r="GGW41" s="450"/>
      <c r="GGX41" s="450"/>
      <c r="GGY41" s="450"/>
      <c r="GGZ41" s="450"/>
      <c r="GHA41" s="450"/>
      <c r="GHB41" s="450"/>
      <c r="GHC41" s="450"/>
      <c r="GHD41" s="450"/>
      <c r="GHE41" s="450"/>
      <c r="GHF41" s="450"/>
      <c r="GHG41" s="450"/>
      <c r="GHH41" s="450"/>
      <c r="GHI41" s="450"/>
      <c r="GHJ41" s="450"/>
      <c r="GHK41" s="450"/>
      <c r="GHL41" s="450"/>
      <c r="GHM41" s="450"/>
      <c r="GHN41" s="450"/>
      <c r="GHO41" s="450"/>
      <c r="GHP41" s="450"/>
      <c r="GHQ41" s="450"/>
      <c r="GHR41" s="450"/>
      <c r="GHS41" s="450"/>
      <c r="GHT41" s="450"/>
      <c r="GHU41" s="450"/>
      <c r="GHV41" s="450"/>
      <c r="GHW41" s="450"/>
      <c r="GHX41" s="450"/>
      <c r="GHY41" s="450"/>
      <c r="GHZ41" s="450"/>
      <c r="GIA41" s="450"/>
      <c r="GIB41" s="450"/>
      <c r="GIC41" s="450"/>
      <c r="GID41" s="450"/>
      <c r="GIE41" s="450"/>
      <c r="GIF41" s="450"/>
      <c r="GIG41" s="450"/>
      <c r="GIH41" s="450"/>
      <c r="GII41" s="450"/>
      <c r="GIJ41" s="450"/>
      <c r="GIK41" s="450"/>
      <c r="GIL41" s="450"/>
      <c r="GIM41" s="450"/>
      <c r="GIN41" s="450"/>
      <c r="GIO41" s="450"/>
      <c r="GIP41" s="450"/>
      <c r="GIQ41" s="450"/>
      <c r="GIR41" s="450"/>
      <c r="GIS41" s="450"/>
      <c r="GIT41" s="450"/>
      <c r="GIU41" s="450"/>
      <c r="GIV41" s="450"/>
      <c r="GIW41" s="450"/>
      <c r="GIX41" s="450"/>
      <c r="GIY41" s="450"/>
      <c r="GIZ41" s="450"/>
      <c r="GJA41" s="450"/>
      <c r="GJB41" s="450"/>
      <c r="GJC41" s="450"/>
      <c r="GJD41" s="450"/>
      <c r="GJE41" s="450"/>
      <c r="GJF41" s="450"/>
      <c r="GJG41" s="450"/>
      <c r="GJH41" s="450"/>
      <c r="GJI41" s="450"/>
      <c r="GJJ41" s="450"/>
      <c r="GJK41" s="450"/>
      <c r="GJL41" s="450"/>
      <c r="GJM41" s="450"/>
      <c r="GJN41" s="450"/>
      <c r="GJO41" s="450"/>
      <c r="GJP41" s="450"/>
      <c r="GJQ41" s="450"/>
      <c r="GJR41" s="450"/>
      <c r="GJS41" s="450"/>
      <c r="GJT41" s="450"/>
      <c r="GJU41" s="450"/>
      <c r="GJV41" s="450"/>
      <c r="GJW41" s="450"/>
      <c r="GJX41" s="450"/>
      <c r="GJY41" s="450"/>
      <c r="GJZ41" s="450"/>
      <c r="GKA41" s="450"/>
      <c r="GKB41" s="450"/>
      <c r="GKC41" s="450"/>
      <c r="GKD41" s="450"/>
      <c r="GKE41" s="450"/>
      <c r="GKF41" s="450"/>
      <c r="GKG41" s="450"/>
      <c r="GKH41" s="450"/>
      <c r="GKI41" s="450"/>
      <c r="GKJ41" s="450"/>
      <c r="GKK41" s="450"/>
      <c r="GKL41" s="450"/>
      <c r="GKM41" s="450"/>
      <c r="GKN41" s="450"/>
      <c r="GKO41" s="450"/>
      <c r="GKP41" s="450"/>
      <c r="GKQ41" s="450"/>
      <c r="GKR41" s="450"/>
      <c r="GKS41" s="450"/>
      <c r="GKT41" s="450"/>
      <c r="GKU41" s="450"/>
      <c r="GKV41" s="450"/>
      <c r="GKW41" s="450"/>
      <c r="GKX41" s="450"/>
      <c r="GKY41" s="450"/>
      <c r="GKZ41" s="450"/>
      <c r="GLA41" s="450"/>
      <c r="GLB41" s="450"/>
      <c r="GLC41" s="450"/>
      <c r="GLD41" s="450"/>
      <c r="GLE41" s="450"/>
      <c r="GLF41" s="450"/>
      <c r="GLG41" s="450"/>
      <c r="GLH41" s="450"/>
      <c r="GLI41" s="450"/>
      <c r="GLJ41" s="450"/>
      <c r="GLK41" s="450"/>
      <c r="GLL41" s="450"/>
      <c r="GLM41" s="450"/>
      <c r="GLN41" s="450"/>
      <c r="GLO41" s="450"/>
      <c r="GLP41" s="450"/>
      <c r="GLQ41" s="450"/>
      <c r="GLR41" s="450"/>
      <c r="GLS41" s="450"/>
      <c r="GLT41" s="450"/>
      <c r="GLU41" s="450"/>
      <c r="GLV41" s="450"/>
      <c r="GLW41" s="450"/>
      <c r="GLX41" s="450"/>
      <c r="GLY41" s="450"/>
      <c r="GLZ41" s="450"/>
      <c r="GMA41" s="450"/>
      <c r="GMB41" s="450"/>
      <c r="GMC41" s="450"/>
      <c r="GMD41" s="450"/>
      <c r="GME41" s="450"/>
      <c r="GMF41" s="450"/>
      <c r="GMG41" s="450"/>
      <c r="GMH41" s="450"/>
      <c r="GMI41" s="450"/>
      <c r="GMJ41" s="450"/>
      <c r="GMK41" s="450"/>
      <c r="GML41" s="450"/>
      <c r="GMM41" s="450"/>
      <c r="GMN41" s="450"/>
      <c r="GMO41" s="450"/>
      <c r="GMP41" s="450"/>
      <c r="GMQ41" s="450"/>
      <c r="GMR41" s="450"/>
      <c r="GMS41" s="450"/>
      <c r="GMT41" s="450"/>
      <c r="GMU41" s="450"/>
      <c r="GMV41" s="450"/>
      <c r="GMW41" s="450"/>
      <c r="GMX41" s="450"/>
      <c r="GMY41" s="450"/>
      <c r="GMZ41" s="450"/>
      <c r="GNA41" s="450"/>
      <c r="GNB41" s="450"/>
      <c r="GNC41" s="450"/>
      <c r="GND41" s="450"/>
      <c r="GNE41" s="450"/>
      <c r="GNF41" s="450"/>
      <c r="GNG41" s="450"/>
      <c r="GNH41" s="450"/>
      <c r="GNI41" s="450"/>
      <c r="GNJ41" s="450"/>
      <c r="GNK41" s="450"/>
      <c r="GNL41" s="450"/>
      <c r="GNM41" s="450"/>
      <c r="GNN41" s="450"/>
      <c r="GNO41" s="450"/>
      <c r="GNP41" s="450"/>
      <c r="GNQ41" s="450"/>
      <c r="GNR41" s="450"/>
      <c r="GNS41" s="450"/>
      <c r="GNT41" s="450"/>
      <c r="GNU41" s="450"/>
      <c r="GNV41" s="450"/>
      <c r="GNW41" s="450"/>
      <c r="GNX41" s="450"/>
      <c r="GNY41" s="450"/>
      <c r="GNZ41" s="450"/>
      <c r="GOA41" s="450"/>
      <c r="GOB41" s="450"/>
      <c r="GOC41" s="450"/>
      <c r="GOD41" s="450"/>
      <c r="GOE41" s="450"/>
      <c r="GOF41" s="450"/>
      <c r="GOG41" s="450"/>
      <c r="GOH41" s="450"/>
      <c r="GOI41" s="450"/>
      <c r="GOJ41" s="450"/>
      <c r="GOK41" s="450"/>
      <c r="GOL41" s="450"/>
      <c r="GOM41" s="450"/>
      <c r="GON41" s="450"/>
      <c r="GOO41" s="450"/>
      <c r="GOP41" s="450"/>
      <c r="GOQ41" s="450"/>
      <c r="GOR41" s="450"/>
      <c r="GOS41" s="450"/>
      <c r="GOT41" s="450"/>
      <c r="GOU41" s="450"/>
      <c r="GOV41" s="450"/>
      <c r="GOW41" s="450"/>
      <c r="GOX41" s="450"/>
      <c r="GOY41" s="450"/>
      <c r="GOZ41" s="450"/>
      <c r="GPA41" s="450"/>
      <c r="GPB41" s="450"/>
      <c r="GPC41" s="450"/>
      <c r="GPD41" s="450"/>
      <c r="GPE41" s="450"/>
      <c r="GPF41" s="450"/>
      <c r="GPG41" s="450"/>
      <c r="GPH41" s="450"/>
      <c r="GPI41" s="450"/>
      <c r="GPJ41" s="450"/>
      <c r="GPK41" s="450"/>
      <c r="GPL41" s="450"/>
      <c r="GPM41" s="450"/>
      <c r="GPN41" s="450"/>
      <c r="GPO41" s="450"/>
      <c r="GPP41" s="450"/>
      <c r="GPQ41" s="450"/>
      <c r="GPR41" s="450"/>
      <c r="GPS41" s="450"/>
      <c r="GPT41" s="450"/>
      <c r="GPU41" s="450"/>
      <c r="GPV41" s="450"/>
      <c r="GPW41" s="450"/>
      <c r="GPX41" s="450"/>
      <c r="GPY41" s="450"/>
      <c r="GPZ41" s="450"/>
      <c r="GQA41" s="450"/>
      <c r="GQB41" s="450"/>
      <c r="GQC41" s="450"/>
      <c r="GQD41" s="450"/>
      <c r="GQE41" s="450"/>
      <c r="GQF41" s="450"/>
      <c r="GQG41" s="450"/>
      <c r="GQH41" s="450"/>
      <c r="GQI41" s="450"/>
      <c r="GQJ41" s="450"/>
      <c r="GQK41" s="450"/>
      <c r="GQL41" s="450"/>
      <c r="GQM41" s="450"/>
      <c r="GQN41" s="450"/>
      <c r="GQO41" s="450"/>
      <c r="GQP41" s="450"/>
      <c r="GQQ41" s="450"/>
      <c r="GQR41" s="450"/>
      <c r="GQS41" s="450"/>
      <c r="GQT41" s="450"/>
      <c r="GQU41" s="450"/>
      <c r="GQV41" s="450"/>
      <c r="GQW41" s="450"/>
      <c r="GQX41" s="450"/>
      <c r="GQY41" s="450"/>
      <c r="GQZ41" s="450"/>
      <c r="GRA41" s="450"/>
      <c r="GRB41" s="450"/>
      <c r="GRC41" s="450"/>
      <c r="GRD41" s="450"/>
      <c r="GRE41" s="450"/>
      <c r="GRF41" s="450"/>
      <c r="GRG41" s="450"/>
      <c r="GRH41" s="450"/>
      <c r="GRI41" s="450"/>
      <c r="GRJ41" s="450"/>
      <c r="GRK41" s="450"/>
      <c r="GRL41" s="450"/>
      <c r="GRM41" s="450"/>
      <c r="GRN41" s="450"/>
      <c r="GRO41" s="450"/>
      <c r="GRP41" s="450"/>
      <c r="GRQ41" s="450"/>
      <c r="GRR41" s="450"/>
      <c r="GRS41" s="450"/>
      <c r="GRT41" s="450"/>
      <c r="GRU41" s="450"/>
      <c r="GRV41" s="450"/>
      <c r="GRW41" s="450"/>
      <c r="GRX41" s="450"/>
      <c r="GRY41" s="450"/>
      <c r="GRZ41" s="450"/>
      <c r="GSA41" s="450"/>
      <c r="GSB41" s="450"/>
      <c r="GSC41" s="450"/>
      <c r="GSD41" s="450"/>
      <c r="GSE41" s="450"/>
      <c r="GSF41" s="450"/>
      <c r="GSG41" s="450"/>
      <c r="GSH41" s="450"/>
      <c r="GSI41" s="450"/>
      <c r="GSJ41" s="450"/>
      <c r="GSK41" s="450"/>
      <c r="GSL41" s="450"/>
      <c r="GSM41" s="450"/>
      <c r="GSN41" s="450"/>
      <c r="GSO41" s="450"/>
      <c r="GSP41" s="450"/>
      <c r="GSQ41" s="450"/>
      <c r="GSR41" s="450"/>
      <c r="GSS41" s="450"/>
      <c r="GST41" s="450"/>
      <c r="GSU41" s="450"/>
      <c r="GSV41" s="450"/>
      <c r="GSW41" s="450"/>
      <c r="GSX41" s="450"/>
      <c r="GSY41" s="450"/>
      <c r="GSZ41" s="450"/>
      <c r="GTA41" s="450"/>
      <c r="GTB41" s="450"/>
      <c r="GTC41" s="450"/>
      <c r="GTD41" s="450"/>
      <c r="GTE41" s="450"/>
      <c r="GTF41" s="450"/>
      <c r="GTG41" s="450"/>
      <c r="GTH41" s="450"/>
      <c r="GTI41" s="450"/>
      <c r="GTJ41" s="450"/>
      <c r="GTK41" s="450"/>
      <c r="GTL41" s="450"/>
      <c r="GTM41" s="450"/>
      <c r="GTN41" s="450"/>
      <c r="GTO41" s="450"/>
      <c r="GTP41" s="450"/>
      <c r="GTQ41" s="450"/>
      <c r="GTR41" s="450"/>
      <c r="GTS41" s="450"/>
      <c r="GTT41" s="450"/>
      <c r="GTU41" s="450"/>
      <c r="GTV41" s="450"/>
      <c r="GTW41" s="450"/>
      <c r="GTX41" s="450"/>
      <c r="GTY41" s="450"/>
      <c r="GTZ41" s="450"/>
      <c r="GUA41" s="450"/>
      <c r="GUB41" s="450"/>
      <c r="GUC41" s="450"/>
      <c r="GUD41" s="450"/>
      <c r="GUE41" s="450"/>
      <c r="GUF41" s="450"/>
      <c r="GUG41" s="450"/>
      <c r="GUH41" s="450"/>
      <c r="GUI41" s="450"/>
      <c r="GUJ41" s="450"/>
      <c r="GUK41" s="450"/>
      <c r="GUL41" s="450"/>
      <c r="GUM41" s="450"/>
      <c r="GUN41" s="450"/>
      <c r="GUO41" s="450"/>
      <c r="GUP41" s="450"/>
      <c r="GUQ41" s="450"/>
      <c r="GUR41" s="450"/>
      <c r="GUS41" s="450"/>
      <c r="GUT41" s="450"/>
      <c r="GUU41" s="450"/>
      <c r="GUV41" s="450"/>
      <c r="GUW41" s="450"/>
      <c r="GUX41" s="450"/>
      <c r="GUY41" s="450"/>
      <c r="GUZ41" s="450"/>
      <c r="GVA41" s="450"/>
      <c r="GVB41" s="450"/>
      <c r="GVC41" s="450"/>
      <c r="GVD41" s="450"/>
      <c r="GVE41" s="450"/>
      <c r="GVF41" s="450"/>
      <c r="GVG41" s="450"/>
      <c r="GVH41" s="450"/>
      <c r="GVI41" s="450"/>
      <c r="GVJ41" s="450"/>
      <c r="GVK41" s="450"/>
      <c r="GVL41" s="450"/>
      <c r="GVM41" s="450"/>
      <c r="GVN41" s="450"/>
      <c r="GVO41" s="450"/>
      <c r="GVP41" s="450"/>
      <c r="GVQ41" s="450"/>
      <c r="GVR41" s="450"/>
      <c r="GVS41" s="450"/>
      <c r="GVT41" s="450"/>
      <c r="GVU41" s="450"/>
      <c r="GVV41" s="450"/>
      <c r="GVW41" s="450"/>
      <c r="GVX41" s="450"/>
      <c r="GVY41" s="450"/>
      <c r="GVZ41" s="450"/>
      <c r="GWA41" s="450"/>
      <c r="GWB41" s="450"/>
      <c r="GWC41" s="450"/>
      <c r="GWD41" s="450"/>
      <c r="GWE41" s="450"/>
      <c r="GWF41" s="450"/>
      <c r="GWG41" s="450"/>
      <c r="GWH41" s="450"/>
      <c r="GWI41" s="450"/>
      <c r="GWJ41" s="450"/>
      <c r="GWK41" s="450"/>
      <c r="GWL41" s="450"/>
      <c r="GWM41" s="450"/>
      <c r="GWN41" s="450"/>
      <c r="GWO41" s="450"/>
      <c r="GWP41" s="450"/>
      <c r="GWQ41" s="450"/>
      <c r="GWR41" s="450"/>
      <c r="GWS41" s="450"/>
      <c r="GWT41" s="450"/>
      <c r="GWU41" s="450"/>
      <c r="GWV41" s="450"/>
      <c r="GWW41" s="450"/>
      <c r="GWX41" s="450"/>
      <c r="GWY41" s="450"/>
      <c r="GWZ41" s="450"/>
      <c r="GXA41" s="450"/>
      <c r="GXB41" s="450"/>
      <c r="GXC41" s="450"/>
      <c r="GXD41" s="450"/>
      <c r="GXE41" s="450"/>
      <c r="GXF41" s="450"/>
      <c r="GXG41" s="450"/>
      <c r="GXH41" s="450"/>
      <c r="GXI41" s="450"/>
      <c r="GXJ41" s="450"/>
      <c r="GXK41" s="450"/>
      <c r="GXL41" s="450"/>
      <c r="GXM41" s="450"/>
      <c r="GXN41" s="450"/>
      <c r="GXO41" s="450"/>
      <c r="GXP41" s="450"/>
      <c r="GXQ41" s="450"/>
      <c r="GXR41" s="450"/>
      <c r="GXS41" s="450"/>
      <c r="GXT41" s="450"/>
      <c r="GXU41" s="450"/>
      <c r="GXV41" s="450"/>
      <c r="GXW41" s="450"/>
      <c r="GXX41" s="450"/>
      <c r="GXY41" s="450"/>
      <c r="GXZ41" s="450"/>
      <c r="GYA41" s="450"/>
      <c r="GYB41" s="450"/>
      <c r="GYC41" s="450"/>
      <c r="GYD41" s="450"/>
      <c r="GYE41" s="450"/>
      <c r="GYF41" s="450"/>
      <c r="GYG41" s="450"/>
      <c r="GYH41" s="450"/>
      <c r="GYI41" s="450"/>
      <c r="GYJ41" s="450"/>
      <c r="GYK41" s="450"/>
      <c r="GYL41" s="450"/>
      <c r="GYM41" s="450"/>
      <c r="GYN41" s="450"/>
      <c r="GYO41" s="450"/>
      <c r="GYP41" s="450"/>
      <c r="GYQ41" s="450"/>
      <c r="GYR41" s="450"/>
      <c r="GYS41" s="450"/>
      <c r="GYT41" s="450"/>
      <c r="GYU41" s="450"/>
      <c r="GYV41" s="450"/>
      <c r="GYW41" s="450"/>
      <c r="GYX41" s="450"/>
      <c r="GYY41" s="450"/>
      <c r="GYZ41" s="450"/>
      <c r="GZA41" s="450"/>
      <c r="GZB41" s="450"/>
      <c r="GZC41" s="450"/>
      <c r="GZD41" s="450"/>
      <c r="GZE41" s="450"/>
      <c r="GZF41" s="450"/>
      <c r="GZG41" s="450"/>
      <c r="GZH41" s="450"/>
      <c r="GZI41" s="450"/>
      <c r="GZJ41" s="450"/>
      <c r="GZK41" s="450"/>
      <c r="GZL41" s="450"/>
      <c r="GZM41" s="450"/>
      <c r="GZN41" s="450"/>
      <c r="GZO41" s="450"/>
      <c r="GZP41" s="450"/>
      <c r="GZQ41" s="450"/>
      <c r="GZR41" s="450"/>
      <c r="GZS41" s="450"/>
      <c r="GZT41" s="450"/>
      <c r="GZU41" s="450"/>
      <c r="GZV41" s="450"/>
      <c r="GZW41" s="450"/>
      <c r="GZX41" s="450"/>
      <c r="GZY41" s="450"/>
      <c r="GZZ41" s="450"/>
      <c r="HAA41" s="450"/>
      <c r="HAB41" s="450"/>
      <c r="HAC41" s="450"/>
      <c r="HAD41" s="450"/>
      <c r="HAE41" s="450"/>
      <c r="HAF41" s="450"/>
      <c r="HAG41" s="450"/>
      <c r="HAH41" s="450"/>
      <c r="HAI41" s="450"/>
      <c r="HAJ41" s="450"/>
      <c r="HAK41" s="450"/>
      <c r="HAL41" s="450"/>
      <c r="HAM41" s="450"/>
      <c r="HAN41" s="450"/>
      <c r="HAO41" s="450"/>
      <c r="HAP41" s="450"/>
      <c r="HAQ41" s="450"/>
      <c r="HAR41" s="450"/>
      <c r="HAS41" s="450"/>
      <c r="HAT41" s="450"/>
      <c r="HAU41" s="450"/>
      <c r="HAV41" s="450"/>
      <c r="HAW41" s="450"/>
      <c r="HAX41" s="450"/>
      <c r="HAY41" s="450"/>
      <c r="HAZ41" s="450"/>
      <c r="HBA41" s="450"/>
      <c r="HBB41" s="450"/>
      <c r="HBC41" s="450"/>
      <c r="HBD41" s="450"/>
      <c r="HBE41" s="450"/>
      <c r="HBF41" s="450"/>
      <c r="HBG41" s="450"/>
      <c r="HBH41" s="450"/>
      <c r="HBI41" s="450"/>
      <c r="HBJ41" s="450"/>
      <c r="HBK41" s="450"/>
      <c r="HBL41" s="450"/>
      <c r="HBM41" s="450"/>
      <c r="HBN41" s="450"/>
      <c r="HBO41" s="450"/>
      <c r="HBP41" s="450"/>
      <c r="HBQ41" s="450"/>
      <c r="HBR41" s="450"/>
      <c r="HBS41" s="450"/>
      <c r="HBT41" s="450"/>
      <c r="HBU41" s="450"/>
      <c r="HBV41" s="450"/>
      <c r="HBW41" s="450"/>
      <c r="HBX41" s="450"/>
      <c r="HBY41" s="450"/>
      <c r="HBZ41" s="450"/>
      <c r="HCA41" s="450"/>
      <c r="HCB41" s="450"/>
      <c r="HCC41" s="450"/>
      <c r="HCD41" s="450"/>
      <c r="HCE41" s="450"/>
      <c r="HCF41" s="450"/>
      <c r="HCG41" s="450"/>
      <c r="HCH41" s="450"/>
      <c r="HCI41" s="450"/>
      <c r="HCJ41" s="450"/>
      <c r="HCK41" s="450"/>
      <c r="HCL41" s="450"/>
      <c r="HCM41" s="450"/>
      <c r="HCN41" s="450"/>
      <c r="HCO41" s="450"/>
      <c r="HCP41" s="450"/>
      <c r="HCQ41" s="450"/>
      <c r="HCR41" s="450"/>
      <c r="HCS41" s="450"/>
      <c r="HCT41" s="450"/>
      <c r="HCU41" s="450"/>
      <c r="HCV41" s="450"/>
      <c r="HCW41" s="450"/>
      <c r="HCX41" s="450"/>
      <c r="HCY41" s="450"/>
      <c r="HCZ41" s="450"/>
      <c r="HDA41" s="450"/>
      <c r="HDB41" s="450"/>
      <c r="HDC41" s="450"/>
      <c r="HDD41" s="450"/>
      <c r="HDE41" s="450"/>
      <c r="HDF41" s="450"/>
      <c r="HDG41" s="450"/>
      <c r="HDH41" s="450"/>
      <c r="HDI41" s="450"/>
      <c r="HDJ41" s="450"/>
      <c r="HDK41" s="450"/>
      <c r="HDL41" s="450"/>
      <c r="HDM41" s="450"/>
      <c r="HDN41" s="450"/>
      <c r="HDO41" s="450"/>
      <c r="HDP41" s="450"/>
      <c r="HDQ41" s="450"/>
      <c r="HDR41" s="450"/>
      <c r="HDS41" s="450"/>
      <c r="HDT41" s="450"/>
      <c r="HDU41" s="450"/>
      <c r="HDV41" s="450"/>
      <c r="HDW41" s="450"/>
      <c r="HDX41" s="450"/>
      <c r="HDY41" s="450"/>
      <c r="HDZ41" s="450"/>
      <c r="HEA41" s="450"/>
      <c r="HEB41" s="450"/>
      <c r="HEC41" s="450"/>
      <c r="HED41" s="450"/>
      <c r="HEE41" s="450"/>
      <c r="HEF41" s="450"/>
      <c r="HEG41" s="450"/>
      <c r="HEH41" s="450"/>
      <c r="HEI41" s="450"/>
      <c r="HEJ41" s="450"/>
      <c r="HEK41" s="450"/>
      <c r="HEL41" s="450"/>
      <c r="HEM41" s="450"/>
      <c r="HEN41" s="450"/>
      <c r="HEO41" s="450"/>
      <c r="HEP41" s="450"/>
      <c r="HEQ41" s="450"/>
      <c r="HER41" s="450"/>
      <c r="HES41" s="450"/>
      <c r="HET41" s="450"/>
      <c r="HEU41" s="450"/>
      <c r="HEV41" s="450"/>
      <c r="HEW41" s="450"/>
      <c r="HEX41" s="450"/>
      <c r="HEY41" s="450"/>
      <c r="HEZ41" s="450"/>
      <c r="HFA41" s="450"/>
      <c r="HFB41" s="450"/>
      <c r="HFC41" s="450"/>
      <c r="HFD41" s="450"/>
      <c r="HFE41" s="450"/>
      <c r="HFF41" s="450"/>
      <c r="HFG41" s="450"/>
      <c r="HFH41" s="450"/>
      <c r="HFI41" s="450"/>
      <c r="HFJ41" s="450"/>
      <c r="HFK41" s="450"/>
      <c r="HFL41" s="450"/>
      <c r="HFM41" s="450"/>
      <c r="HFN41" s="450"/>
      <c r="HFO41" s="450"/>
      <c r="HFP41" s="450"/>
      <c r="HFQ41" s="450"/>
      <c r="HFR41" s="450"/>
      <c r="HFS41" s="450"/>
      <c r="HFT41" s="450"/>
      <c r="HFU41" s="450"/>
      <c r="HFV41" s="450"/>
      <c r="HFW41" s="450"/>
      <c r="HFX41" s="450"/>
      <c r="HFY41" s="450"/>
      <c r="HFZ41" s="450"/>
      <c r="HGA41" s="450"/>
      <c r="HGB41" s="450"/>
      <c r="HGC41" s="450"/>
      <c r="HGD41" s="450"/>
      <c r="HGE41" s="450"/>
      <c r="HGF41" s="450"/>
      <c r="HGG41" s="450"/>
      <c r="HGH41" s="450"/>
      <c r="HGI41" s="450"/>
      <c r="HGJ41" s="450"/>
      <c r="HGK41" s="450"/>
      <c r="HGL41" s="450"/>
      <c r="HGM41" s="450"/>
      <c r="HGN41" s="450"/>
      <c r="HGO41" s="450"/>
      <c r="HGP41" s="450"/>
      <c r="HGQ41" s="450"/>
      <c r="HGR41" s="450"/>
      <c r="HGS41" s="450"/>
      <c r="HGT41" s="450"/>
      <c r="HGU41" s="450"/>
      <c r="HGV41" s="450"/>
      <c r="HGW41" s="450"/>
      <c r="HGX41" s="450"/>
      <c r="HGY41" s="450"/>
      <c r="HGZ41" s="450"/>
      <c r="HHA41" s="450"/>
      <c r="HHB41" s="450"/>
      <c r="HHC41" s="450"/>
      <c r="HHD41" s="450"/>
      <c r="HHE41" s="450"/>
      <c r="HHF41" s="450"/>
      <c r="HHG41" s="450"/>
      <c r="HHH41" s="450"/>
      <c r="HHI41" s="450"/>
      <c r="HHJ41" s="450"/>
      <c r="HHK41" s="450"/>
      <c r="HHL41" s="450"/>
      <c r="HHM41" s="450"/>
      <c r="HHN41" s="450"/>
      <c r="HHO41" s="450"/>
      <c r="HHP41" s="450"/>
      <c r="HHQ41" s="450"/>
      <c r="HHR41" s="450"/>
      <c r="HHS41" s="450"/>
      <c r="HHT41" s="450"/>
      <c r="HHU41" s="450"/>
      <c r="HHV41" s="450"/>
      <c r="HHW41" s="450"/>
      <c r="HHX41" s="450"/>
      <c r="HHY41" s="450"/>
      <c r="HHZ41" s="450"/>
      <c r="HIA41" s="450"/>
      <c r="HIB41" s="450"/>
      <c r="HIC41" s="450"/>
      <c r="HID41" s="450"/>
      <c r="HIE41" s="450"/>
      <c r="HIF41" s="450"/>
      <c r="HIG41" s="450"/>
      <c r="HIH41" s="450"/>
      <c r="HII41" s="450"/>
      <c r="HIJ41" s="450"/>
      <c r="HIK41" s="450"/>
      <c r="HIL41" s="450"/>
      <c r="HIM41" s="450"/>
      <c r="HIN41" s="450"/>
      <c r="HIO41" s="450"/>
      <c r="HIP41" s="450"/>
      <c r="HIQ41" s="450"/>
      <c r="HIR41" s="450"/>
      <c r="HIS41" s="450"/>
      <c r="HIT41" s="450"/>
      <c r="HIU41" s="450"/>
      <c r="HIV41" s="450"/>
      <c r="HIW41" s="450"/>
      <c r="HIX41" s="450"/>
      <c r="HIY41" s="450"/>
      <c r="HIZ41" s="450"/>
      <c r="HJA41" s="450"/>
      <c r="HJB41" s="450"/>
      <c r="HJC41" s="450"/>
      <c r="HJD41" s="450"/>
      <c r="HJE41" s="450"/>
      <c r="HJF41" s="450"/>
      <c r="HJG41" s="450"/>
      <c r="HJH41" s="450"/>
      <c r="HJI41" s="450"/>
      <c r="HJJ41" s="450"/>
      <c r="HJK41" s="450"/>
      <c r="HJL41" s="450"/>
      <c r="HJM41" s="450"/>
      <c r="HJN41" s="450"/>
      <c r="HJO41" s="450"/>
      <c r="HJP41" s="450"/>
      <c r="HJQ41" s="450"/>
      <c r="HJR41" s="450"/>
      <c r="HJS41" s="450"/>
      <c r="HJT41" s="450"/>
      <c r="HJU41" s="450"/>
      <c r="HJV41" s="450"/>
      <c r="HJW41" s="450"/>
      <c r="HJX41" s="450"/>
      <c r="HJY41" s="450"/>
      <c r="HJZ41" s="450"/>
      <c r="HKA41" s="450"/>
      <c r="HKB41" s="450"/>
      <c r="HKC41" s="450"/>
      <c r="HKD41" s="450"/>
      <c r="HKE41" s="450"/>
      <c r="HKF41" s="450"/>
      <c r="HKG41" s="450"/>
      <c r="HKH41" s="450"/>
      <c r="HKI41" s="450"/>
      <c r="HKJ41" s="450"/>
      <c r="HKK41" s="450"/>
      <c r="HKL41" s="450"/>
      <c r="HKM41" s="450"/>
      <c r="HKN41" s="450"/>
      <c r="HKO41" s="450"/>
      <c r="HKP41" s="450"/>
      <c r="HKQ41" s="450"/>
      <c r="HKR41" s="450"/>
      <c r="HKS41" s="450"/>
      <c r="HKT41" s="450"/>
      <c r="HKU41" s="450"/>
      <c r="HKV41" s="450"/>
      <c r="HKW41" s="450"/>
      <c r="HKX41" s="450"/>
      <c r="HKY41" s="450"/>
      <c r="HKZ41" s="450"/>
      <c r="HLA41" s="450"/>
      <c r="HLB41" s="450"/>
      <c r="HLC41" s="450"/>
      <c r="HLD41" s="450"/>
      <c r="HLE41" s="450"/>
      <c r="HLF41" s="450"/>
      <c r="HLG41" s="450"/>
      <c r="HLH41" s="450"/>
      <c r="HLI41" s="450"/>
      <c r="HLJ41" s="450"/>
      <c r="HLK41" s="450"/>
      <c r="HLL41" s="450"/>
      <c r="HLM41" s="450"/>
      <c r="HLN41" s="450"/>
      <c r="HLO41" s="450"/>
      <c r="HLP41" s="450"/>
      <c r="HLQ41" s="450"/>
      <c r="HLR41" s="450"/>
      <c r="HLS41" s="450"/>
      <c r="HLT41" s="450"/>
      <c r="HLU41" s="450"/>
      <c r="HLV41" s="450"/>
      <c r="HLW41" s="450"/>
      <c r="HLX41" s="450"/>
      <c r="HLY41" s="450"/>
      <c r="HLZ41" s="450"/>
      <c r="HMA41" s="450"/>
      <c r="HMB41" s="450"/>
      <c r="HMC41" s="450"/>
      <c r="HMD41" s="450"/>
      <c r="HME41" s="450"/>
      <c r="HMF41" s="450"/>
      <c r="HMG41" s="450"/>
      <c r="HMH41" s="450"/>
      <c r="HMI41" s="450"/>
      <c r="HMJ41" s="450"/>
      <c r="HMK41" s="450"/>
      <c r="HML41" s="450"/>
      <c r="HMM41" s="450"/>
      <c r="HMN41" s="450"/>
      <c r="HMO41" s="450"/>
      <c r="HMP41" s="450"/>
      <c r="HMQ41" s="450"/>
      <c r="HMR41" s="450"/>
      <c r="HMS41" s="450"/>
      <c r="HMT41" s="450"/>
      <c r="HMU41" s="450"/>
      <c r="HMV41" s="450"/>
      <c r="HMW41" s="450"/>
      <c r="HMX41" s="450"/>
      <c r="HMY41" s="450"/>
      <c r="HMZ41" s="450"/>
      <c r="HNA41" s="450"/>
      <c r="HNB41" s="450"/>
      <c r="HNC41" s="450"/>
      <c r="HND41" s="450"/>
      <c r="HNE41" s="450"/>
      <c r="HNF41" s="450"/>
      <c r="HNG41" s="450"/>
      <c r="HNH41" s="450"/>
      <c r="HNI41" s="450"/>
      <c r="HNJ41" s="450"/>
      <c r="HNK41" s="450"/>
      <c r="HNL41" s="450"/>
      <c r="HNM41" s="450"/>
      <c r="HNN41" s="450"/>
      <c r="HNO41" s="450"/>
      <c r="HNP41" s="450"/>
      <c r="HNQ41" s="450"/>
      <c r="HNR41" s="450"/>
      <c r="HNS41" s="450"/>
      <c r="HNT41" s="450"/>
      <c r="HNU41" s="450"/>
      <c r="HNV41" s="450"/>
      <c r="HNW41" s="450"/>
      <c r="HNX41" s="450"/>
      <c r="HNY41" s="450"/>
      <c r="HNZ41" s="450"/>
      <c r="HOA41" s="450"/>
      <c r="HOB41" s="450"/>
      <c r="HOC41" s="450"/>
      <c r="HOD41" s="450"/>
      <c r="HOE41" s="450"/>
      <c r="HOF41" s="450"/>
      <c r="HOG41" s="450"/>
      <c r="HOH41" s="450"/>
      <c r="HOI41" s="450"/>
      <c r="HOJ41" s="450"/>
      <c r="HOK41" s="450"/>
      <c r="HOL41" s="450"/>
      <c r="HOM41" s="450"/>
      <c r="HON41" s="450"/>
      <c r="HOO41" s="450"/>
      <c r="HOP41" s="450"/>
      <c r="HOQ41" s="450"/>
      <c r="HOR41" s="450"/>
      <c r="HOS41" s="450"/>
      <c r="HOT41" s="450"/>
      <c r="HOU41" s="450"/>
      <c r="HOV41" s="450"/>
      <c r="HOW41" s="450"/>
      <c r="HOX41" s="450"/>
      <c r="HOY41" s="450"/>
      <c r="HOZ41" s="450"/>
      <c r="HPA41" s="450"/>
      <c r="HPB41" s="450"/>
      <c r="HPC41" s="450"/>
      <c r="HPD41" s="450"/>
      <c r="HPE41" s="450"/>
      <c r="HPF41" s="450"/>
      <c r="HPG41" s="450"/>
      <c r="HPH41" s="450"/>
      <c r="HPI41" s="450"/>
      <c r="HPJ41" s="450"/>
      <c r="HPK41" s="450"/>
      <c r="HPL41" s="450"/>
      <c r="HPM41" s="450"/>
      <c r="HPN41" s="450"/>
      <c r="HPO41" s="450"/>
      <c r="HPP41" s="450"/>
      <c r="HPQ41" s="450"/>
      <c r="HPR41" s="450"/>
      <c r="HPS41" s="450"/>
      <c r="HPT41" s="450"/>
      <c r="HPU41" s="450"/>
      <c r="HPV41" s="450"/>
      <c r="HPW41" s="450"/>
      <c r="HPX41" s="450"/>
      <c r="HPY41" s="450"/>
      <c r="HPZ41" s="450"/>
      <c r="HQA41" s="450"/>
      <c r="HQB41" s="450"/>
      <c r="HQC41" s="450"/>
      <c r="HQD41" s="450"/>
      <c r="HQE41" s="450"/>
      <c r="HQF41" s="450"/>
      <c r="HQG41" s="450"/>
      <c r="HQH41" s="450"/>
      <c r="HQI41" s="450"/>
      <c r="HQJ41" s="450"/>
      <c r="HQK41" s="450"/>
      <c r="HQL41" s="450"/>
      <c r="HQM41" s="450"/>
      <c r="HQN41" s="450"/>
      <c r="HQO41" s="450"/>
      <c r="HQP41" s="450"/>
      <c r="HQQ41" s="450"/>
      <c r="HQR41" s="450"/>
      <c r="HQS41" s="450"/>
      <c r="HQT41" s="450"/>
      <c r="HQU41" s="450"/>
      <c r="HQV41" s="450"/>
      <c r="HQW41" s="450"/>
      <c r="HQX41" s="450"/>
      <c r="HQY41" s="450"/>
      <c r="HQZ41" s="450"/>
      <c r="HRA41" s="450"/>
      <c r="HRB41" s="450"/>
      <c r="HRC41" s="450"/>
      <c r="HRD41" s="450"/>
      <c r="HRE41" s="450"/>
      <c r="HRF41" s="450"/>
      <c r="HRG41" s="450"/>
      <c r="HRH41" s="450"/>
      <c r="HRI41" s="450"/>
      <c r="HRJ41" s="450"/>
      <c r="HRK41" s="450"/>
      <c r="HRL41" s="450"/>
      <c r="HRM41" s="450"/>
      <c r="HRN41" s="450"/>
      <c r="HRO41" s="450"/>
      <c r="HRP41" s="450"/>
      <c r="HRQ41" s="450"/>
      <c r="HRR41" s="450"/>
      <c r="HRS41" s="450"/>
      <c r="HRT41" s="450"/>
      <c r="HRU41" s="450"/>
      <c r="HRV41" s="450"/>
      <c r="HRW41" s="450"/>
      <c r="HRX41" s="450"/>
      <c r="HRY41" s="450"/>
      <c r="HRZ41" s="450"/>
      <c r="HSA41" s="450"/>
      <c r="HSB41" s="450"/>
      <c r="HSC41" s="450"/>
      <c r="HSD41" s="450"/>
      <c r="HSE41" s="450"/>
      <c r="HSF41" s="450"/>
      <c r="HSG41" s="450"/>
      <c r="HSH41" s="450"/>
      <c r="HSI41" s="450"/>
      <c r="HSJ41" s="450"/>
      <c r="HSK41" s="450"/>
      <c r="HSL41" s="450"/>
      <c r="HSM41" s="450"/>
      <c r="HSN41" s="450"/>
      <c r="HSO41" s="450"/>
      <c r="HSP41" s="450"/>
      <c r="HSQ41" s="450"/>
      <c r="HSR41" s="450"/>
      <c r="HSS41" s="450"/>
      <c r="HST41" s="450"/>
      <c r="HSU41" s="450"/>
      <c r="HSV41" s="450"/>
      <c r="HSW41" s="450"/>
      <c r="HSX41" s="450"/>
      <c r="HSY41" s="450"/>
      <c r="HSZ41" s="450"/>
      <c r="HTA41" s="450"/>
      <c r="HTB41" s="450"/>
      <c r="HTC41" s="450"/>
      <c r="HTD41" s="450"/>
      <c r="HTE41" s="450"/>
      <c r="HTF41" s="450"/>
      <c r="HTG41" s="450"/>
      <c r="HTH41" s="450"/>
      <c r="HTI41" s="450"/>
      <c r="HTJ41" s="450"/>
      <c r="HTK41" s="450"/>
      <c r="HTL41" s="450"/>
      <c r="HTM41" s="450"/>
      <c r="HTN41" s="450"/>
      <c r="HTO41" s="450"/>
      <c r="HTP41" s="450"/>
      <c r="HTQ41" s="450"/>
      <c r="HTR41" s="450"/>
      <c r="HTS41" s="450"/>
      <c r="HTT41" s="450"/>
      <c r="HTU41" s="450"/>
      <c r="HTV41" s="450"/>
      <c r="HTW41" s="450"/>
      <c r="HTX41" s="450"/>
      <c r="HTY41" s="450"/>
      <c r="HTZ41" s="450"/>
      <c r="HUA41" s="450"/>
      <c r="HUB41" s="450"/>
      <c r="HUC41" s="450"/>
      <c r="HUD41" s="450"/>
      <c r="HUE41" s="450"/>
      <c r="HUF41" s="450"/>
      <c r="HUG41" s="450"/>
      <c r="HUH41" s="450"/>
      <c r="HUI41" s="450"/>
      <c r="HUJ41" s="450"/>
      <c r="HUK41" s="450"/>
      <c r="HUL41" s="450"/>
      <c r="HUM41" s="450"/>
      <c r="HUN41" s="450"/>
      <c r="HUO41" s="450"/>
      <c r="HUP41" s="450"/>
      <c r="HUQ41" s="450"/>
      <c r="HUR41" s="450"/>
      <c r="HUS41" s="450"/>
      <c r="HUT41" s="450"/>
      <c r="HUU41" s="450"/>
      <c r="HUV41" s="450"/>
      <c r="HUW41" s="450"/>
      <c r="HUX41" s="450"/>
      <c r="HUY41" s="450"/>
      <c r="HUZ41" s="450"/>
      <c r="HVA41" s="450"/>
      <c r="HVB41" s="450"/>
      <c r="HVC41" s="450"/>
      <c r="HVD41" s="450"/>
      <c r="HVE41" s="450"/>
      <c r="HVF41" s="450"/>
      <c r="HVG41" s="450"/>
      <c r="HVH41" s="450"/>
      <c r="HVI41" s="450"/>
      <c r="HVJ41" s="450"/>
      <c r="HVK41" s="450"/>
      <c r="HVL41" s="450"/>
      <c r="HVM41" s="450"/>
      <c r="HVN41" s="450"/>
      <c r="HVO41" s="450"/>
      <c r="HVP41" s="450"/>
      <c r="HVQ41" s="450"/>
      <c r="HVR41" s="450"/>
      <c r="HVS41" s="450"/>
      <c r="HVT41" s="450"/>
      <c r="HVU41" s="450"/>
      <c r="HVV41" s="450"/>
      <c r="HVW41" s="450"/>
      <c r="HVX41" s="450"/>
      <c r="HVY41" s="450"/>
      <c r="HVZ41" s="450"/>
      <c r="HWA41" s="450"/>
      <c r="HWB41" s="450"/>
      <c r="HWC41" s="450"/>
      <c r="HWD41" s="450"/>
      <c r="HWE41" s="450"/>
      <c r="HWF41" s="450"/>
      <c r="HWG41" s="450"/>
      <c r="HWH41" s="450"/>
      <c r="HWI41" s="450"/>
      <c r="HWJ41" s="450"/>
      <c r="HWK41" s="450"/>
      <c r="HWL41" s="450"/>
      <c r="HWM41" s="450"/>
      <c r="HWN41" s="450"/>
      <c r="HWO41" s="450"/>
      <c r="HWP41" s="450"/>
      <c r="HWQ41" s="450"/>
      <c r="HWR41" s="450"/>
      <c r="HWS41" s="450"/>
      <c r="HWT41" s="450"/>
      <c r="HWU41" s="450"/>
      <c r="HWV41" s="450"/>
      <c r="HWW41" s="450"/>
      <c r="HWX41" s="450"/>
      <c r="HWY41" s="450"/>
      <c r="HWZ41" s="450"/>
      <c r="HXA41" s="450"/>
      <c r="HXB41" s="450"/>
      <c r="HXC41" s="450"/>
      <c r="HXD41" s="450"/>
      <c r="HXE41" s="450"/>
      <c r="HXF41" s="450"/>
      <c r="HXG41" s="450"/>
      <c r="HXH41" s="450"/>
      <c r="HXI41" s="450"/>
      <c r="HXJ41" s="450"/>
      <c r="HXK41" s="450"/>
      <c r="HXL41" s="450"/>
      <c r="HXM41" s="450"/>
      <c r="HXN41" s="450"/>
      <c r="HXO41" s="450"/>
      <c r="HXP41" s="450"/>
      <c r="HXQ41" s="450"/>
      <c r="HXR41" s="450"/>
      <c r="HXS41" s="450"/>
      <c r="HXT41" s="450"/>
      <c r="HXU41" s="450"/>
      <c r="HXV41" s="450"/>
      <c r="HXW41" s="450"/>
      <c r="HXX41" s="450"/>
      <c r="HXY41" s="450"/>
      <c r="HXZ41" s="450"/>
      <c r="HYA41" s="450"/>
      <c r="HYB41" s="450"/>
      <c r="HYC41" s="450"/>
      <c r="HYD41" s="450"/>
      <c r="HYE41" s="450"/>
      <c r="HYF41" s="450"/>
      <c r="HYG41" s="450"/>
      <c r="HYH41" s="450"/>
      <c r="HYI41" s="450"/>
      <c r="HYJ41" s="450"/>
      <c r="HYK41" s="450"/>
      <c r="HYL41" s="450"/>
      <c r="HYM41" s="450"/>
      <c r="HYN41" s="450"/>
      <c r="HYO41" s="450"/>
      <c r="HYP41" s="450"/>
      <c r="HYQ41" s="450"/>
      <c r="HYR41" s="450"/>
      <c r="HYS41" s="450"/>
      <c r="HYT41" s="450"/>
      <c r="HYU41" s="450"/>
      <c r="HYV41" s="450"/>
      <c r="HYW41" s="450"/>
      <c r="HYX41" s="450"/>
      <c r="HYY41" s="450"/>
      <c r="HYZ41" s="450"/>
      <c r="HZA41" s="450"/>
      <c r="HZB41" s="450"/>
      <c r="HZC41" s="450"/>
      <c r="HZD41" s="450"/>
      <c r="HZE41" s="450"/>
      <c r="HZF41" s="450"/>
      <c r="HZG41" s="450"/>
      <c r="HZH41" s="450"/>
      <c r="HZI41" s="450"/>
      <c r="HZJ41" s="450"/>
      <c r="HZK41" s="450"/>
      <c r="HZL41" s="450"/>
      <c r="HZM41" s="450"/>
      <c r="HZN41" s="450"/>
      <c r="HZO41" s="450"/>
      <c r="HZP41" s="450"/>
      <c r="HZQ41" s="450"/>
      <c r="HZR41" s="450"/>
      <c r="HZS41" s="450"/>
      <c r="HZT41" s="450"/>
      <c r="HZU41" s="450"/>
      <c r="HZV41" s="450"/>
      <c r="HZW41" s="450"/>
      <c r="HZX41" s="450"/>
      <c r="HZY41" s="450"/>
      <c r="HZZ41" s="450"/>
      <c r="IAA41" s="450"/>
      <c r="IAB41" s="450"/>
      <c r="IAC41" s="450"/>
      <c r="IAD41" s="450"/>
      <c r="IAE41" s="450"/>
      <c r="IAF41" s="450"/>
      <c r="IAG41" s="450"/>
      <c r="IAH41" s="450"/>
      <c r="IAI41" s="450"/>
      <c r="IAJ41" s="450"/>
      <c r="IAK41" s="450"/>
      <c r="IAL41" s="450"/>
      <c r="IAM41" s="450"/>
      <c r="IAN41" s="450"/>
      <c r="IAO41" s="450"/>
      <c r="IAP41" s="450"/>
      <c r="IAQ41" s="450"/>
      <c r="IAR41" s="450"/>
      <c r="IAS41" s="450"/>
      <c r="IAT41" s="450"/>
      <c r="IAU41" s="450"/>
      <c r="IAV41" s="450"/>
      <c r="IAW41" s="450"/>
      <c r="IAX41" s="450"/>
      <c r="IAY41" s="450"/>
      <c r="IAZ41" s="450"/>
      <c r="IBA41" s="450"/>
      <c r="IBB41" s="450"/>
      <c r="IBC41" s="450"/>
      <c r="IBD41" s="450"/>
      <c r="IBE41" s="450"/>
      <c r="IBF41" s="450"/>
      <c r="IBG41" s="450"/>
      <c r="IBH41" s="450"/>
      <c r="IBI41" s="450"/>
      <c r="IBJ41" s="450"/>
      <c r="IBK41" s="450"/>
      <c r="IBL41" s="450"/>
      <c r="IBM41" s="450"/>
      <c r="IBN41" s="450"/>
      <c r="IBO41" s="450"/>
      <c r="IBP41" s="450"/>
      <c r="IBQ41" s="450"/>
      <c r="IBR41" s="450"/>
      <c r="IBS41" s="450"/>
      <c r="IBT41" s="450"/>
      <c r="IBU41" s="450"/>
      <c r="IBV41" s="450"/>
      <c r="IBW41" s="450"/>
      <c r="IBX41" s="450"/>
      <c r="IBY41" s="450"/>
      <c r="IBZ41" s="450"/>
      <c r="ICA41" s="450"/>
      <c r="ICB41" s="450"/>
      <c r="ICC41" s="450"/>
      <c r="ICD41" s="450"/>
      <c r="ICE41" s="450"/>
      <c r="ICF41" s="450"/>
      <c r="ICG41" s="450"/>
      <c r="ICH41" s="450"/>
      <c r="ICI41" s="450"/>
      <c r="ICJ41" s="450"/>
      <c r="ICK41" s="450"/>
      <c r="ICL41" s="450"/>
      <c r="ICM41" s="450"/>
      <c r="ICN41" s="450"/>
      <c r="ICO41" s="450"/>
      <c r="ICP41" s="450"/>
      <c r="ICQ41" s="450"/>
      <c r="ICR41" s="450"/>
      <c r="ICS41" s="450"/>
      <c r="ICT41" s="450"/>
      <c r="ICU41" s="450"/>
      <c r="ICV41" s="450"/>
      <c r="ICW41" s="450"/>
      <c r="ICX41" s="450"/>
      <c r="ICY41" s="450"/>
      <c r="ICZ41" s="450"/>
      <c r="IDA41" s="450"/>
      <c r="IDB41" s="450"/>
      <c r="IDC41" s="450"/>
      <c r="IDD41" s="450"/>
      <c r="IDE41" s="450"/>
      <c r="IDF41" s="450"/>
      <c r="IDG41" s="450"/>
      <c r="IDH41" s="450"/>
      <c r="IDI41" s="450"/>
      <c r="IDJ41" s="450"/>
      <c r="IDK41" s="450"/>
      <c r="IDL41" s="450"/>
      <c r="IDM41" s="450"/>
      <c r="IDN41" s="450"/>
      <c r="IDO41" s="450"/>
      <c r="IDP41" s="450"/>
      <c r="IDQ41" s="450"/>
      <c r="IDR41" s="450"/>
      <c r="IDS41" s="450"/>
      <c r="IDT41" s="450"/>
      <c r="IDU41" s="450"/>
      <c r="IDV41" s="450"/>
      <c r="IDW41" s="450"/>
      <c r="IDX41" s="450"/>
      <c r="IDY41" s="450"/>
      <c r="IDZ41" s="450"/>
      <c r="IEA41" s="450"/>
      <c r="IEB41" s="450"/>
      <c r="IEC41" s="450"/>
      <c r="IED41" s="450"/>
      <c r="IEE41" s="450"/>
      <c r="IEF41" s="450"/>
      <c r="IEG41" s="450"/>
      <c r="IEH41" s="450"/>
      <c r="IEI41" s="450"/>
      <c r="IEJ41" s="450"/>
      <c r="IEK41" s="450"/>
      <c r="IEL41" s="450"/>
      <c r="IEM41" s="450"/>
      <c r="IEN41" s="450"/>
      <c r="IEO41" s="450"/>
      <c r="IEP41" s="450"/>
      <c r="IEQ41" s="450"/>
      <c r="IER41" s="450"/>
      <c r="IES41" s="450"/>
      <c r="IET41" s="450"/>
      <c r="IEU41" s="450"/>
      <c r="IEV41" s="450"/>
      <c r="IEW41" s="450"/>
      <c r="IEX41" s="450"/>
      <c r="IEY41" s="450"/>
      <c r="IEZ41" s="450"/>
      <c r="IFA41" s="450"/>
      <c r="IFB41" s="450"/>
      <c r="IFC41" s="450"/>
      <c r="IFD41" s="450"/>
      <c r="IFE41" s="450"/>
      <c r="IFF41" s="450"/>
      <c r="IFG41" s="450"/>
      <c r="IFH41" s="450"/>
      <c r="IFI41" s="450"/>
      <c r="IFJ41" s="450"/>
      <c r="IFK41" s="450"/>
      <c r="IFL41" s="450"/>
      <c r="IFM41" s="450"/>
      <c r="IFN41" s="450"/>
      <c r="IFO41" s="450"/>
      <c r="IFP41" s="450"/>
      <c r="IFQ41" s="450"/>
      <c r="IFR41" s="450"/>
      <c r="IFS41" s="450"/>
      <c r="IFT41" s="450"/>
      <c r="IFU41" s="450"/>
      <c r="IFV41" s="450"/>
      <c r="IFW41" s="450"/>
      <c r="IFX41" s="450"/>
      <c r="IFY41" s="450"/>
      <c r="IFZ41" s="450"/>
      <c r="IGA41" s="450"/>
      <c r="IGB41" s="450"/>
      <c r="IGC41" s="450"/>
      <c r="IGD41" s="450"/>
      <c r="IGE41" s="450"/>
      <c r="IGF41" s="450"/>
      <c r="IGG41" s="450"/>
      <c r="IGH41" s="450"/>
      <c r="IGI41" s="450"/>
      <c r="IGJ41" s="450"/>
      <c r="IGK41" s="450"/>
      <c r="IGL41" s="450"/>
      <c r="IGM41" s="450"/>
      <c r="IGN41" s="450"/>
      <c r="IGO41" s="450"/>
      <c r="IGP41" s="450"/>
      <c r="IGQ41" s="450"/>
      <c r="IGR41" s="450"/>
      <c r="IGS41" s="450"/>
      <c r="IGT41" s="450"/>
      <c r="IGU41" s="450"/>
      <c r="IGV41" s="450"/>
      <c r="IGW41" s="450"/>
      <c r="IGX41" s="450"/>
      <c r="IGY41" s="450"/>
      <c r="IGZ41" s="450"/>
      <c r="IHA41" s="450"/>
      <c r="IHB41" s="450"/>
      <c r="IHC41" s="450"/>
      <c r="IHD41" s="450"/>
      <c r="IHE41" s="450"/>
      <c r="IHF41" s="450"/>
      <c r="IHG41" s="450"/>
      <c r="IHH41" s="450"/>
      <c r="IHI41" s="450"/>
      <c r="IHJ41" s="450"/>
      <c r="IHK41" s="450"/>
      <c r="IHL41" s="450"/>
      <c r="IHM41" s="450"/>
      <c r="IHN41" s="450"/>
      <c r="IHO41" s="450"/>
      <c r="IHP41" s="450"/>
      <c r="IHQ41" s="450"/>
      <c r="IHR41" s="450"/>
      <c r="IHS41" s="450"/>
      <c r="IHT41" s="450"/>
      <c r="IHU41" s="450"/>
      <c r="IHV41" s="450"/>
      <c r="IHW41" s="450"/>
      <c r="IHX41" s="450"/>
      <c r="IHY41" s="450"/>
      <c r="IHZ41" s="450"/>
      <c r="IIA41" s="450"/>
      <c r="IIB41" s="450"/>
      <c r="IIC41" s="450"/>
      <c r="IID41" s="450"/>
      <c r="IIE41" s="450"/>
      <c r="IIF41" s="450"/>
      <c r="IIG41" s="450"/>
      <c r="IIH41" s="450"/>
      <c r="III41" s="450"/>
      <c r="IIJ41" s="450"/>
      <c r="IIK41" s="450"/>
      <c r="IIL41" s="450"/>
      <c r="IIM41" s="450"/>
      <c r="IIN41" s="450"/>
      <c r="IIO41" s="450"/>
      <c r="IIP41" s="450"/>
      <c r="IIQ41" s="450"/>
      <c r="IIR41" s="450"/>
      <c r="IIS41" s="450"/>
      <c r="IIT41" s="450"/>
      <c r="IIU41" s="450"/>
      <c r="IIV41" s="450"/>
      <c r="IIW41" s="450"/>
      <c r="IIX41" s="450"/>
      <c r="IIY41" s="450"/>
      <c r="IIZ41" s="450"/>
      <c r="IJA41" s="450"/>
      <c r="IJB41" s="450"/>
      <c r="IJC41" s="450"/>
      <c r="IJD41" s="450"/>
      <c r="IJE41" s="450"/>
      <c r="IJF41" s="450"/>
      <c r="IJG41" s="450"/>
      <c r="IJH41" s="450"/>
      <c r="IJI41" s="450"/>
      <c r="IJJ41" s="450"/>
      <c r="IJK41" s="450"/>
      <c r="IJL41" s="450"/>
      <c r="IJM41" s="450"/>
      <c r="IJN41" s="450"/>
      <c r="IJO41" s="450"/>
      <c r="IJP41" s="450"/>
      <c r="IJQ41" s="450"/>
      <c r="IJR41" s="450"/>
      <c r="IJS41" s="450"/>
      <c r="IJT41" s="450"/>
      <c r="IJU41" s="450"/>
      <c r="IJV41" s="450"/>
      <c r="IJW41" s="450"/>
      <c r="IJX41" s="450"/>
      <c r="IJY41" s="450"/>
      <c r="IJZ41" s="450"/>
      <c r="IKA41" s="450"/>
      <c r="IKB41" s="450"/>
      <c r="IKC41" s="450"/>
      <c r="IKD41" s="450"/>
      <c r="IKE41" s="450"/>
      <c r="IKF41" s="450"/>
      <c r="IKG41" s="450"/>
      <c r="IKH41" s="450"/>
      <c r="IKI41" s="450"/>
      <c r="IKJ41" s="450"/>
      <c r="IKK41" s="450"/>
      <c r="IKL41" s="450"/>
      <c r="IKM41" s="450"/>
      <c r="IKN41" s="450"/>
      <c r="IKO41" s="450"/>
      <c r="IKP41" s="450"/>
      <c r="IKQ41" s="450"/>
      <c r="IKR41" s="450"/>
      <c r="IKS41" s="450"/>
      <c r="IKT41" s="450"/>
      <c r="IKU41" s="450"/>
      <c r="IKV41" s="450"/>
      <c r="IKW41" s="450"/>
      <c r="IKX41" s="450"/>
      <c r="IKY41" s="450"/>
      <c r="IKZ41" s="450"/>
      <c r="ILA41" s="450"/>
      <c r="ILB41" s="450"/>
      <c r="ILC41" s="450"/>
      <c r="ILD41" s="450"/>
      <c r="ILE41" s="450"/>
      <c r="ILF41" s="450"/>
      <c r="ILG41" s="450"/>
      <c r="ILH41" s="450"/>
      <c r="ILI41" s="450"/>
      <c r="ILJ41" s="450"/>
      <c r="ILK41" s="450"/>
      <c r="ILL41" s="450"/>
      <c r="ILM41" s="450"/>
      <c r="ILN41" s="450"/>
      <c r="ILO41" s="450"/>
      <c r="ILP41" s="450"/>
      <c r="ILQ41" s="450"/>
      <c r="ILR41" s="450"/>
      <c r="ILS41" s="450"/>
      <c r="ILT41" s="450"/>
      <c r="ILU41" s="450"/>
      <c r="ILV41" s="450"/>
      <c r="ILW41" s="450"/>
      <c r="ILX41" s="450"/>
      <c r="ILY41" s="450"/>
      <c r="ILZ41" s="450"/>
      <c r="IMA41" s="450"/>
      <c r="IMB41" s="450"/>
      <c r="IMC41" s="450"/>
      <c r="IMD41" s="450"/>
      <c r="IME41" s="450"/>
      <c r="IMF41" s="450"/>
      <c r="IMG41" s="450"/>
      <c r="IMH41" s="450"/>
      <c r="IMI41" s="450"/>
      <c r="IMJ41" s="450"/>
      <c r="IMK41" s="450"/>
      <c r="IML41" s="450"/>
      <c r="IMM41" s="450"/>
      <c r="IMN41" s="450"/>
      <c r="IMO41" s="450"/>
      <c r="IMP41" s="450"/>
      <c r="IMQ41" s="450"/>
      <c r="IMR41" s="450"/>
      <c r="IMS41" s="450"/>
      <c r="IMT41" s="450"/>
      <c r="IMU41" s="450"/>
      <c r="IMV41" s="450"/>
      <c r="IMW41" s="450"/>
      <c r="IMX41" s="450"/>
      <c r="IMY41" s="450"/>
      <c r="IMZ41" s="450"/>
      <c r="INA41" s="450"/>
      <c r="INB41" s="450"/>
      <c r="INC41" s="450"/>
      <c r="IND41" s="450"/>
      <c r="INE41" s="450"/>
      <c r="INF41" s="450"/>
      <c r="ING41" s="450"/>
      <c r="INH41" s="450"/>
      <c r="INI41" s="450"/>
      <c r="INJ41" s="450"/>
      <c r="INK41" s="450"/>
      <c r="INL41" s="450"/>
      <c r="INM41" s="450"/>
      <c r="INN41" s="450"/>
      <c r="INO41" s="450"/>
      <c r="INP41" s="450"/>
      <c r="INQ41" s="450"/>
      <c r="INR41" s="450"/>
      <c r="INS41" s="450"/>
      <c r="INT41" s="450"/>
      <c r="INU41" s="450"/>
      <c r="INV41" s="450"/>
      <c r="INW41" s="450"/>
      <c r="INX41" s="450"/>
      <c r="INY41" s="450"/>
      <c r="INZ41" s="450"/>
      <c r="IOA41" s="450"/>
      <c r="IOB41" s="450"/>
      <c r="IOC41" s="450"/>
      <c r="IOD41" s="450"/>
      <c r="IOE41" s="450"/>
      <c r="IOF41" s="450"/>
      <c r="IOG41" s="450"/>
      <c r="IOH41" s="450"/>
      <c r="IOI41" s="450"/>
      <c r="IOJ41" s="450"/>
      <c r="IOK41" s="450"/>
      <c r="IOL41" s="450"/>
      <c r="IOM41" s="450"/>
      <c r="ION41" s="450"/>
      <c r="IOO41" s="450"/>
      <c r="IOP41" s="450"/>
      <c r="IOQ41" s="450"/>
      <c r="IOR41" s="450"/>
      <c r="IOS41" s="450"/>
      <c r="IOT41" s="450"/>
      <c r="IOU41" s="450"/>
      <c r="IOV41" s="450"/>
      <c r="IOW41" s="450"/>
      <c r="IOX41" s="450"/>
      <c r="IOY41" s="450"/>
      <c r="IOZ41" s="450"/>
      <c r="IPA41" s="450"/>
      <c r="IPB41" s="450"/>
      <c r="IPC41" s="450"/>
      <c r="IPD41" s="450"/>
      <c r="IPE41" s="450"/>
      <c r="IPF41" s="450"/>
      <c r="IPG41" s="450"/>
      <c r="IPH41" s="450"/>
      <c r="IPI41" s="450"/>
      <c r="IPJ41" s="450"/>
      <c r="IPK41" s="450"/>
      <c r="IPL41" s="450"/>
      <c r="IPM41" s="450"/>
      <c r="IPN41" s="450"/>
      <c r="IPO41" s="450"/>
      <c r="IPP41" s="450"/>
      <c r="IPQ41" s="450"/>
      <c r="IPR41" s="450"/>
      <c r="IPS41" s="450"/>
      <c r="IPT41" s="450"/>
      <c r="IPU41" s="450"/>
      <c r="IPV41" s="450"/>
      <c r="IPW41" s="450"/>
      <c r="IPX41" s="450"/>
      <c r="IPY41" s="450"/>
      <c r="IPZ41" s="450"/>
      <c r="IQA41" s="450"/>
      <c r="IQB41" s="450"/>
      <c r="IQC41" s="450"/>
      <c r="IQD41" s="450"/>
      <c r="IQE41" s="450"/>
      <c r="IQF41" s="450"/>
      <c r="IQG41" s="450"/>
      <c r="IQH41" s="450"/>
      <c r="IQI41" s="450"/>
      <c r="IQJ41" s="450"/>
      <c r="IQK41" s="450"/>
      <c r="IQL41" s="450"/>
      <c r="IQM41" s="450"/>
      <c r="IQN41" s="450"/>
      <c r="IQO41" s="450"/>
      <c r="IQP41" s="450"/>
      <c r="IQQ41" s="450"/>
      <c r="IQR41" s="450"/>
      <c r="IQS41" s="450"/>
      <c r="IQT41" s="450"/>
      <c r="IQU41" s="450"/>
      <c r="IQV41" s="450"/>
      <c r="IQW41" s="450"/>
      <c r="IQX41" s="450"/>
      <c r="IQY41" s="450"/>
      <c r="IQZ41" s="450"/>
      <c r="IRA41" s="450"/>
      <c r="IRB41" s="450"/>
      <c r="IRC41" s="450"/>
      <c r="IRD41" s="450"/>
      <c r="IRE41" s="450"/>
      <c r="IRF41" s="450"/>
      <c r="IRG41" s="450"/>
      <c r="IRH41" s="450"/>
      <c r="IRI41" s="450"/>
      <c r="IRJ41" s="450"/>
      <c r="IRK41" s="450"/>
      <c r="IRL41" s="450"/>
      <c r="IRM41" s="450"/>
      <c r="IRN41" s="450"/>
      <c r="IRO41" s="450"/>
      <c r="IRP41" s="450"/>
      <c r="IRQ41" s="450"/>
      <c r="IRR41" s="450"/>
      <c r="IRS41" s="450"/>
      <c r="IRT41" s="450"/>
      <c r="IRU41" s="450"/>
      <c r="IRV41" s="450"/>
      <c r="IRW41" s="450"/>
      <c r="IRX41" s="450"/>
      <c r="IRY41" s="450"/>
      <c r="IRZ41" s="450"/>
      <c r="ISA41" s="450"/>
      <c r="ISB41" s="450"/>
      <c r="ISC41" s="450"/>
      <c r="ISD41" s="450"/>
      <c r="ISE41" s="450"/>
      <c r="ISF41" s="450"/>
      <c r="ISG41" s="450"/>
      <c r="ISH41" s="450"/>
      <c r="ISI41" s="450"/>
      <c r="ISJ41" s="450"/>
      <c r="ISK41" s="450"/>
      <c r="ISL41" s="450"/>
      <c r="ISM41" s="450"/>
      <c r="ISN41" s="450"/>
      <c r="ISO41" s="450"/>
      <c r="ISP41" s="450"/>
      <c r="ISQ41" s="450"/>
      <c r="ISR41" s="450"/>
      <c r="ISS41" s="450"/>
      <c r="IST41" s="450"/>
      <c r="ISU41" s="450"/>
      <c r="ISV41" s="450"/>
      <c r="ISW41" s="450"/>
      <c r="ISX41" s="450"/>
      <c r="ISY41" s="450"/>
      <c r="ISZ41" s="450"/>
      <c r="ITA41" s="450"/>
      <c r="ITB41" s="450"/>
      <c r="ITC41" s="450"/>
      <c r="ITD41" s="450"/>
      <c r="ITE41" s="450"/>
      <c r="ITF41" s="450"/>
      <c r="ITG41" s="450"/>
      <c r="ITH41" s="450"/>
      <c r="ITI41" s="450"/>
      <c r="ITJ41" s="450"/>
      <c r="ITK41" s="450"/>
      <c r="ITL41" s="450"/>
      <c r="ITM41" s="450"/>
      <c r="ITN41" s="450"/>
      <c r="ITO41" s="450"/>
      <c r="ITP41" s="450"/>
      <c r="ITQ41" s="450"/>
      <c r="ITR41" s="450"/>
      <c r="ITS41" s="450"/>
      <c r="ITT41" s="450"/>
      <c r="ITU41" s="450"/>
      <c r="ITV41" s="450"/>
      <c r="ITW41" s="450"/>
      <c r="ITX41" s="450"/>
      <c r="ITY41" s="450"/>
      <c r="ITZ41" s="450"/>
      <c r="IUA41" s="450"/>
      <c r="IUB41" s="450"/>
      <c r="IUC41" s="450"/>
      <c r="IUD41" s="450"/>
      <c r="IUE41" s="450"/>
      <c r="IUF41" s="450"/>
      <c r="IUG41" s="450"/>
      <c r="IUH41" s="450"/>
      <c r="IUI41" s="450"/>
      <c r="IUJ41" s="450"/>
      <c r="IUK41" s="450"/>
      <c r="IUL41" s="450"/>
      <c r="IUM41" s="450"/>
      <c r="IUN41" s="450"/>
      <c r="IUO41" s="450"/>
      <c r="IUP41" s="450"/>
      <c r="IUQ41" s="450"/>
      <c r="IUR41" s="450"/>
      <c r="IUS41" s="450"/>
      <c r="IUT41" s="450"/>
      <c r="IUU41" s="450"/>
      <c r="IUV41" s="450"/>
      <c r="IUW41" s="450"/>
      <c r="IUX41" s="450"/>
      <c r="IUY41" s="450"/>
      <c r="IUZ41" s="450"/>
      <c r="IVA41" s="450"/>
      <c r="IVB41" s="450"/>
      <c r="IVC41" s="450"/>
      <c r="IVD41" s="450"/>
      <c r="IVE41" s="450"/>
      <c r="IVF41" s="450"/>
      <c r="IVG41" s="450"/>
      <c r="IVH41" s="450"/>
      <c r="IVI41" s="450"/>
      <c r="IVJ41" s="450"/>
      <c r="IVK41" s="450"/>
      <c r="IVL41" s="450"/>
      <c r="IVM41" s="450"/>
      <c r="IVN41" s="450"/>
      <c r="IVO41" s="450"/>
      <c r="IVP41" s="450"/>
      <c r="IVQ41" s="450"/>
      <c r="IVR41" s="450"/>
      <c r="IVS41" s="450"/>
      <c r="IVT41" s="450"/>
      <c r="IVU41" s="450"/>
      <c r="IVV41" s="450"/>
      <c r="IVW41" s="450"/>
      <c r="IVX41" s="450"/>
      <c r="IVY41" s="450"/>
      <c r="IVZ41" s="450"/>
      <c r="IWA41" s="450"/>
      <c r="IWB41" s="450"/>
      <c r="IWC41" s="450"/>
      <c r="IWD41" s="450"/>
      <c r="IWE41" s="450"/>
      <c r="IWF41" s="450"/>
      <c r="IWG41" s="450"/>
      <c r="IWH41" s="450"/>
      <c r="IWI41" s="450"/>
      <c r="IWJ41" s="450"/>
      <c r="IWK41" s="450"/>
      <c r="IWL41" s="450"/>
      <c r="IWM41" s="450"/>
      <c r="IWN41" s="450"/>
      <c r="IWO41" s="450"/>
      <c r="IWP41" s="450"/>
      <c r="IWQ41" s="450"/>
      <c r="IWR41" s="450"/>
      <c r="IWS41" s="450"/>
      <c r="IWT41" s="450"/>
      <c r="IWU41" s="450"/>
      <c r="IWV41" s="450"/>
      <c r="IWW41" s="450"/>
      <c r="IWX41" s="450"/>
      <c r="IWY41" s="450"/>
      <c r="IWZ41" s="450"/>
      <c r="IXA41" s="450"/>
      <c r="IXB41" s="450"/>
      <c r="IXC41" s="450"/>
      <c r="IXD41" s="450"/>
      <c r="IXE41" s="450"/>
      <c r="IXF41" s="450"/>
      <c r="IXG41" s="450"/>
      <c r="IXH41" s="450"/>
      <c r="IXI41" s="450"/>
      <c r="IXJ41" s="450"/>
      <c r="IXK41" s="450"/>
      <c r="IXL41" s="450"/>
      <c r="IXM41" s="450"/>
      <c r="IXN41" s="450"/>
      <c r="IXO41" s="450"/>
      <c r="IXP41" s="450"/>
      <c r="IXQ41" s="450"/>
      <c r="IXR41" s="450"/>
      <c r="IXS41" s="450"/>
      <c r="IXT41" s="450"/>
      <c r="IXU41" s="450"/>
      <c r="IXV41" s="450"/>
      <c r="IXW41" s="450"/>
      <c r="IXX41" s="450"/>
      <c r="IXY41" s="450"/>
      <c r="IXZ41" s="450"/>
      <c r="IYA41" s="450"/>
      <c r="IYB41" s="450"/>
      <c r="IYC41" s="450"/>
      <c r="IYD41" s="450"/>
      <c r="IYE41" s="450"/>
      <c r="IYF41" s="450"/>
      <c r="IYG41" s="450"/>
      <c r="IYH41" s="450"/>
      <c r="IYI41" s="450"/>
      <c r="IYJ41" s="450"/>
      <c r="IYK41" s="450"/>
      <c r="IYL41" s="450"/>
      <c r="IYM41" s="450"/>
      <c r="IYN41" s="450"/>
      <c r="IYO41" s="450"/>
      <c r="IYP41" s="450"/>
      <c r="IYQ41" s="450"/>
      <c r="IYR41" s="450"/>
      <c r="IYS41" s="450"/>
      <c r="IYT41" s="450"/>
      <c r="IYU41" s="450"/>
      <c r="IYV41" s="450"/>
      <c r="IYW41" s="450"/>
      <c r="IYX41" s="450"/>
      <c r="IYY41" s="450"/>
      <c r="IYZ41" s="450"/>
      <c r="IZA41" s="450"/>
      <c r="IZB41" s="450"/>
      <c r="IZC41" s="450"/>
      <c r="IZD41" s="450"/>
      <c r="IZE41" s="450"/>
      <c r="IZF41" s="450"/>
      <c r="IZG41" s="450"/>
      <c r="IZH41" s="450"/>
      <c r="IZI41" s="450"/>
      <c r="IZJ41" s="450"/>
      <c r="IZK41" s="450"/>
      <c r="IZL41" s="450"/>
      <c r="IZM41" s="450"/>
      <c r="IZN41" s="450"/>
      <c r="IZO41" s="450"/>
      <c r="IZP41" s="450"/>
      <c r="IZQ41" s="450"/>
      <c r="IZR41" s="450"/>
      <c r="IZS41" s="450"/>
      <c r="IZT41" s="450"/>
      <c r="IZU41" s="450"/>
      <c r="IZV41" s="450"/>
      <c r="IZW41" s="450"/>
      <c r="IZX41" s="450"/>
      <c r="IZY41" s="450"/>
      <c r="IZZ41" s="450"/>
      <c r="JAA41" s="450"/>
      <c r="JAB41" s="450"/>
      <c r="JAC41" s="450"/>
      <c r="JAD41" s="450"/>
      <c r="JAE41" s="450"/>
      <c r="JAF41" s="450"/>
      <c r="JAG41" s="450"/>
      <c r="JAH41" s="450"/>
      <c r="JAI41" s="450"/>
      <c r="JAJ41" s="450"/>
      <c r="JAK41" s="450"/>
      <c r="JAL41" s="450"/>
      <c r="JAM41" s="450"/>
      <c r="JAN41" s="450"/>
      <c r="JAO41" s="450"/>
      <c r="JAP41" s="450"/>
      <c r="JAQ41" s="450"/>
      <c r="JAR41" s="450"/>
      <c r="JAS41" s="450"/>
      <c r="JAT41" s="450"/>
      <c r="JAU41" s="450"/>
      <c r="JAV41" s="450"/>
      <c r="JAW41" s="450"/>
      <c r="JAX41" s="450"/>
      <c r="JAY41" s="450"/>
      <c r="JAZ41" s="450"/>
      <c r="JBA41" s="450"/>
      <c r="JBB41" s="450"/>
      <c r="JBC41" s="450"/>
      <c r="JBD41" s="450"/>
      <c r="JBE41" s="450"/>
      <c r="JBF41" s="450"/>
      <c r="JBG41" s="450"/>
      <c r="JBH41" s="450"/>
      <c r="JBI41" s="450"/>
      <c r="JBJ41" s="450"/>
      <c r="JBK41" s="450"/>
      <c r="JBL41" s="450"/>
      <c r="JBM41" s="450"/>
      <c r="JBN41" s="450"/>
      <c r="JBO41" s="450"/>
      <c r="JBP41" s="450"/>
      <c r="JBQ41" s="450"/>
      <c r="JBR41" s="450"/>
      <c r="JBS41" s="450"/>
      <c r="JBT41" s="450"/>
      <c r="JBU41" s="450"/>
      <c r="JBV41" s="450"/>
      <c r="JBW41" s="450"/>
      <c r="JBX41" s="450"/>
      <c r="JBY41" s="450"/>
      <c r="JBZ41" s="450"/>
      <c r="JCA41" s="450"/>
      <c r="JCB41" s="450"/>
      <c r="JCC41" s="450"/>
      <c r="JCD41" s="450"/>
      <c r="JCE41" s="450"/>
      <c r="JCF41" s="450"/>
      <c r="JCG41" s="450"/>
      <c r="JCH41" s="450"/>
      <c r="JCI41" s="450"/>
      <c r="JCJ41" s="450"/>
      <c r="JCK41" s="450"/>
      <c r="JCL41" s="450"/>
      <c r="JCM41" s="450"/>
      <c r="JCN41" s="450"/>
      <c r="JCO41" s="450"/>
      <c r="JCP41" s="450"/>
      <c r="JCQ41" s="450"/>
      <c r="JCR41" s="450"/>
      <c r="JCS41" s="450"/>
      <c r="JCT41" s="450"/>
      <c r="JCU41" s="450"/>
      <c r="JCV41" s="450"/>
      <c r="JCW41" s="450"/>
      <c r="JCX41" s="450"/>
      <c r="JCY41" s="450"/>
      <c r="JCZ41" s="450"/>
      <c r="JDA41" s="450"/>
      <c r="JDB41" s="450"/>
      <c r="JDC41" s="450"/>
      <c r="JDD41" s="450"/>
      <c r="JDE41" s="450"/>
      <c r="JDF41" s="450"/>
      <c r="JDG41" s="450"/>
      <c r="JDH41" s="450"/>
      <c r="JDI41" s="450"/>
      <c r="JDJ41" s="450"/>
      <c r="JDK41" s="450"/>
      <c r="JDL41" s="450"/>
      <c r="JDM41" s="450"/>
      <c r="JDN41" s="450"/>
      <c r="JDO41" s="450"/>
      <c r="JDP41" s="450"/>
      <c r="JDQ41" s="450"/>
      <c r="JDR41" s="450"/>
      <c r="JDS41" s="450"/>
      <c r="JDT41" s="450"/>
      <c r="JDU41" s="450"/>
      <c r="JDV41" s="450"/>
      <c r="JDW41" s="450"/>
      <c r="JDX41" s="450"/>
      <c r="JDY41" s="450"/>
      <c r="JDZ41" s="450"/>
      <c r="JEA41" s="450"/>
      <c r="JEB41" s="450"/>
      <c r="JEC41" s="450"/>
      <c r="JED41" s="450"/>
      <c r="JEE41" s="450"/>
      <c r="JEF41" s="450"/>
      <c r="JEG41" s="450"/>
      <c r="JEH41" s="450"/>
      <c r="JEI41" s="450"/>
      <c r="JEJ41" s="450"/>
      <c r="JEK41" s="450"/>
      <c r="JEL41" s="450"/>
      <c r="JEM41" s="450"/>
      <c r="JEN41" s="450"/>
      <c r="JEO41" s="450"/>
      <c r="JEP41" s="450"/>
      <c r="JEQ41" s="450"/>
      <c r="JER41" s="450"/>
      <c r="JES41" s="450"/>
      <c r="JET41" s="450"/>
      <c r="JEU41" s="450"/>
      <c r="JEV41" s="450"/>
      <c r="JEW41" s="450"/>
      <c r="JEX41" s="450"/>
      <c r="JEY41" s="450"/>
      <c r="JEZ41" s="450"/>
      <c r="JFA41" s="450"/>
      <c r="JFB41" s="450"/>
      <c r="JFC41" s="450"/>
      <c r="JFD41" s="450"/>
      <c r="JFE41" s="450"/>
      <c r="JFF41" s="450"/>
      <c r="JFG41" s="450"/>
      <c r="JFH41" s="450"/>
      <c r="JFI41" s="450"/>
      <c r="JFJ41" s="450"/>
      <c r="JFK41" s="450"/>
      <c r="JFL41" s="450"/>
      <c r="JFM41" s="450"/>
      <c r="JFN41" s="450"/>
      <c r="JFO41" s="450"/>
      <c r="JFP41" s="450"/>
      <c r="JFQ41" s="450"/>
      <c r="JFR41" s="450"/>
      <c r="JFS41" s="450"/>
      <c r="JFT41" s="450"/>
      <c r="JFU41" s="450"/>
      <c r="JFV41" s="450"/>
      <c r="JFW41" s="450"/>
      <c r="JFX41" s="450"/>
      <c r="JFY41" s="450"/>
      <c r="JFZ41" s="450"/>
      <c r="JGA41" s="450"/>
      <c r="JGB41" s="450"/>
      <c r="JGC41" s="450"/>
      <c r="JGD41" s="450"/>
      <c r="JGE41" s="450"/>
      <c r="JGF41" s="450"/>
      <c r="JGG41" s="450"/>
      <c r="JGH41" s="450"/>
      <c r="JGI41" s="450"/>
      <c r="JGJ41" s="450"/>
      <c r="JGK41" s="450"/>
      <c r="JGL41" s="450"/>
      <c r="JGM41" s="450"/>
      <c r="JGN41" s="450"/>
      <c r="JGO41" s="450"/>
      <c r="JGP41" s="450"/>
      <c r="JGQ41" s="450"/>
      <c r="JGR41" s="450"/>
      <c r="JGS41" s="450"/>
      <c r="JGT41" s="450"/>
      <c r="JGU41" s="450"/>
      <c r="JGV41" s="450"/>
      <c r="JGW41" s="450"/>
      <c r="JGX41" s="450"/>
      <c r="JGY41" s="450"/>
      <c r="JGZ41" s="450"/>
      <c r="JHA41" s="450"/>
      <c r="JHB41" s="450"/>
      <c r="JHC41" s="450"/>
      <c r="JHD41" s="450"/>
      <c r="JHE41" s="450"/>
      <c r="JHF41" s="450"/>
      <c r="JHG41" s="450"/>
      <c r="JHH41" s="450"/>
      <c r="JHI41" s="450"/>
      <c r="JHJ41" s="450"/>
      <c r="JHK41" s="450"/>
      <c r="JHL41" s="450"/>
      <c r="JHM41" s="450"/>
      <c r="JHN41" s="450"/>
      <c r="JHO41" s="450"/>
      <c r="JHP41" s="450"/>
      <c r="JHQ41" s="450"/>
      <c r="JHR41" s="450"/>
      <c r="JHS41" s="450"/>
      <c r="JHT41" s="450"/>
      <c r="JHU41" s="450"/>
      <c r="JHV41" s="450"/>
      <c r="JHW41" s="450"/>
      <c r="JHX41" s="450"/>
      <c r="JHY41" s="450"/>
      <c r="JHZ41" s="450"/>
      <c r="JIA41" s="450"/>
      <c r="JIB41" s="450"/>
      <c r="JIC41" s="450"/>
      <c r="JID41" s="450"/>
      <c r="JIE41" s="450"/>
      <c r="JIF41" s="450"/>
      <c r="JIG41" s="450"/>
      <c r="JIH41" s="450"/>
      <c r="JII41" s="450"/>
      <c r="JIJ41" s="450"/>
      <c r="JIK41" s="450"/>
      <c r="JIL41" s="450"/>
      <c r="JIM41" s="450"/>
      <c r="JIN41" s="450"/>
      <c r="JIO41" s="450"/>
      <c r="JIP41" s="450"/>
      <c r="JIQ41" s="450"/>
      <c r="JIR41" s="450"/>
      <c r="JIS41" s="450"/>
      <c r="JIT41" s="450"/>
      <c r="JIU41" s="450"/>
      <c r="JIV41" s="450"/>
      <c r="JIW41" s="450"/>
      <c r="JIX41" s="450"/>
      <c r="JIY41" s="450"/>
      <c r="JIZ41" s="450"/>
      <c r="JJA41" s="450"/>
      <c r="JJB41" s="450"/>
      <c r="JJC41" s="450"/>
      <c r="JJD41" s="450"/>
      <c r="JJE41" s="450"/>
      <c r="JJF41" s="450"/>
      <c r="JJG41" s="450"/>
      <c r="JJH41" s="450"/>
      <c r="JJI41" s="450"/>
      <c r="JJJ41" s="450"/>
      <c r="JJK41" s="450"/>
      <c r="JJL41" s="450"/>
      <c r="JJM41" s="450"/>
      <c r="JJN41" s="450"/>
      <c r="JJO41" s="450"/>
      <c r="JJP41" s="450"/>
      <c r="JJQ41" s="450"/>
      <c r="JJR41" s="450"/>
      <c r="JJS41" s="450"/>
      <c r="JJT41" s="450"/>
      <c r="JJU41" s="450"/>
      <c r="JJV41" s="450"/>
      <c r="JJW41" s="450"/>
      <c r="JJX41" s="450"/>
      <c r="JJY41" s="450"/>
      <c r="JJZ41" s="450"/>
      <c r="JKA41" s="450"/>
      <c r="JKB41" s="450"/>
      <c r="JKC41" s="450"/>
      <c r="JKD41" s="450"/>
      <c r="JKE41" s="450"/>
      <c r="JKF41" s="450"/>
      <c r="JKG41" s="450"/>
      <c r="JKH41" s="450"/>
      <c r="JKI41" s="450"/>
      <c r="JKJ41" s="450"/>
      <c r="JKK41" s="450"/>
      <c r="JKL41" s="450"/>
      <c r="JKM41" s="450"/>
      <c r="JKN41" s="450"/>
      <c r="JKO41" s="450"/>
      <c r="JKP41" s="450"/>
      <c r="JKQ41" s="450"/>
      <c r="JKR41" s="450"/>
      <c r="JKS41" s="450"/>
      <c r="JKT41" s="450"/>
      <c r="JKU41" s="450"/>
      <c r="JKV41" s="450"/>
      <c r="JKW41" s="450"/>
      <c r="JKX41" s="450"/>
      <c r="JKY41" s="450"/>
      <c r="JKZ41" s="450"/>
      <c r="JLA41" s="450"/>
      <c r="JLB41" s="450"/>
      <c r="JLC41" s="450"/>
      <c r="JLD41" s="450"/>
      <c r="JLE41" s="450"/>
      <c r="JLF41" s="450"/>
      <c r="JLG41" s="450"/>
      <c r="JLH41" s="450"/>
      <c r="JLI41" s="450"/>
      <c r="JLJ41" s="450"/>
      <c r="JLK41" s="450"/>
      <c r="JLL41" s="450"/>
      <c r="JLM41" s="450"/>
      <c r="JLN41" s="450"/>
      <c r="JLO41" s="450"/>
      <c r="JLP41" s="450"/>
      <c r="JLQ41" s="450"/>
      <c r="JLR41" s="450"/>
      <c r="JLS41" s="450"/>
      <c r="JLT41" s="450"/>
      <c r="JLU41" s="450"/>
      <c r="JLV41" s="450"/>
      <c r="JLW41" s="450"/>
      <c r="JLX41" s="450"/>
      <c r="JLY41" s="450"/>
      <c r="JLZ41" s="450"/>
      <c r="JMA41" s="450"/>
      <c r="JMB41" s="450"/>
      <c r="JMC41" s="450"/>
      <c r="JMD41" s="450"/>
      <c r="JME41" s="450"/>
      <c r="JMF41" s="450"/>
      <c r="JMG41" s="450"/>
      <c r="JMH41" s="450"/>
      <c r="JMI41" s="450"/>
      <c r="JMJ41" s="450"/>
      <c r="JMK41" s="450"/>
      <c r="JML41" s="450"/>
      <c r="JMM41" s="450"/>
      <c r="JMN41" s="450"/>
      <c r="JMO41" s="450"/>
      <c r="JMP41" s="450"/>
      <c r="JMQ41" s="450"/>
      <c r="JMR41" s="450"/>
      <c r="JMS41" s="450"/>
      <c r="JMT41" s="450"/>
      <c r="JMU41" s="450"/>
      <c r="JMV41" s="450"/>
      <c r="JMW41" s="450"/>
      <c r="JMX41" s="450"/>
      <c r="JMY41" s="450"/>
      <c r="JMZ41" s="450"/>
      <c r="JNA41" s="450"/>
      <c r="JNB41" s="450"/>
      <c r="JNC41" s="450"/>
      <c r="JND41" s="450"/>
      <c r="JNE41" s="450"/>
      <c r="JNF41" s="450"/>
      <c r="JNG41" s="450"/>
      <c r="JNH41" s="450"/>
      <c r="JNI41" s="450"/>
      <c r="JNJ41" s="450"/>
      <c r="JNK41" s="450"/>
      <c r="JNL41" s="450"/>
      <c r="JNM41" s="450"/>
      <c r="JNN41" s="450"/>
      <c r="JNO41" s="450"/>
      <c r="JNP41" s="450"/>
      <c r="JNQ41" s="450"/>
      <c r="JNR41" s="450"/>
      <c r="JNS41" s="450"/>
      <c r="JNT41" s="450"/>
      <c r="JNU41" s="450"/>
      <c r="JNV41" s="450"/>
      <c r="JNW41" s="450"/>
      <c r="JNX41" s="450"/>
      <c r="JNY41" s="450"/>
      <c r="JNZ41" s="450"/>
      <c r="JOA41" s="450"/>
      <c r="JOB41" s="450"/>
      <c r="JOC41" s="450"/>
      <c r="JOD41" s="450"/>
      <c r="JOE41" s="450"/>
      <c r="JOF41" s="450"/>
      <c r="JOG41" s="450"/>
      <c r="JOH41" s="450"/>
      <c r="JOI41" s="450"/>
      <c r="JOJ41" s="450"/>
      <c r="JOK41" s="450"/>
      <c r="JOL41" s="450"/>
      <c r="JOM41" s="450"/>
      <c r="JON41" s="450"/>
      <c r="JOO41" s="450"/>
      <c r="JOP41" s="450"/>
      <c r="JOQ41" s="450"/>
      <c r="JOR41" s="450"/>
      <c r="JOS41" s="450"/>
      <c r="JOT41" s="450"/>
      <c r="JOU41" s="450"/>
      <c r="JOV41" s="450"/>
      <c r="JOW41" s="450"/>
      <c r="JOX41" s="450"/>
      <c r="JOY41" s="450"/>
      <c r="JOZ41" s="450"/>
      <c r="JPA41" s="450"/>
      <c r="JPB41" s="450"/>
      <c r="JPC41" s="450"/>
      <c r="JPD41" s="450"/>
      <c r="JPE41" s="450"/>
      <c r="JPF41" s="450"/>
      <c r="JPG41" s="450"/>
      <c r="JPH41" s="450"/>
      <c r="JPI41" s="450"/>
      <c r="JPJ41" s="450"/>
      <c r="JPK41" s="450"/>
      <c r="JPL41" s="450"/>
      <c r="JPM41" s="450"/>
      <c r="JPN41" s="450"/>
      <c r="JPO41" s="450"/>
      <c r="JPP41" s="450"/>
      <c r="JPQ41" s="450"/>
      <c r="JPR41" s="450"/>
      <c r="JPS41" s="450"/>
      <c r="JPT41" s="450"/>
      <c r="JPU41" s="450"/>
      <c r="JPV41" s="450"/>
      <c r="JPW41" s="450"/>
      <c r="JPX41" s="450"/>
      <c r="JPY41" s="450"/>
      <c r="JPZ41" s="450"/>
      <c r="JQA41" s="450"/>
      <c r="JQB41" s="450"/>
      <c r="JQC41" s="450"/>
      <c r="JQD41" s="450"/>
      <c r="JQE41" s="450"/>
      <c r="JQF41" s="450"/>
      <c r="JQG41" s="450"/>
      <c r="JQH41" s="450"/>
      <c r="JQI41" s="450"/>
      <c r="JQJ41" s="450"/>
      <c r="JQK41" s="450"/>
      <c r="JQL41" s="450"/>
      <c r="JQM41" s="450"/>
      <c r="JQN41" s="450"/>
      <c r="JQO41" s="450"/>
      <c r="JQP41" s="450"/>
      <c r="JQQ41" s="450"/>
      <c r="JQR41" s="450"/>
      <c r="JQS41" s="450"/>
      <c r="JQT41" s="450"/>
      <c r="JQU41" s="450"/>
      <c r="JQV41" s="450"/>
      <c r="JQW41" s="450"/>
      <c r="JQX41" s="450"/>
      <c r="JQY41" s="450"/>
      <c r="JQZ41" s="450"/>
      <c r="JRA41" s="450"/>
      <c r="JRB41" s="450"/>
      <c r="JRC41" s="450"/>
      <c r="JRD41" s="450"/>
      <c r="JRE41" s="450"/>
      <c r="JRF41" s="450"/>
      <c r="JRG41" s="450"/>
      <c r="JRH41" s="450"/>
      <c r="JRI41" s="450"/>
      <c r="JRJ41" s="450"/>
      <c r="JRK41" s="450"/>
      <c r="JRL41" s="450"/>
      <c r="JRM41" s="450"/>
      <c r="JRN41" s="450"/>
      <c r="JRO41" s="450"/>
      <c r="JRP41" s="450"/>
      <c r="JRQ41" s="450"/>
      <c r="JRR41" s="450"/>
      <c r="JRS41" s="450"/>
      <c r="JRT41" s="450"/>
      <c r="JRU41" s="450"/>
      <c r="JRV41" s="450"/>
      <c r="JRW41" s="450"/>
      <c r="JRX41" s="450"/>
      <c r="JRY41" s="450"/>
      <c r="JRZ41" s="450"/>
      <c r="JSA41" s="450"/>
      <c r="JSB41" s="450"/>
      <c r="JSC41" s="450"/>
      <c r="JSD41" s="450"/>
      <c r="JSE41" s="450"/>
      <c r="JSF41" s="450"/>
      <c r="JSG41" s="450"/>
      <c r="JSH41" s="450"/>
      <c r="JSI41" s="450"/>
      <c r="JSJ41" s="450"/>
      <c r="JSK41" s="450"/>
      <c r="JSL41" s="450"/>
      <c r="JSM41" s="450"/>
      <c r="JSN41" s="450"/>
      <c r="JSO41" s="450"/>
      <c r="JSP41" s="450"/>
      <c r="JSQ41" s="450"/>
      <c r="JSR41" s="450"/>
      <c r="JSS41" s="450"/>
      <c r="JST41" s="450"/>
      <c r="JSU41" s="450"/>
      <c r="JSV41" s="450"/>
      <c r="JSW41" s="450"/>
      <c r="JSX41" s="450"/>
      <c r="JSY41" s="450"/>
      <c r="JSZ41" s="450"/>
      <c r="JTA41" s="450"/>
      <c r="JTB41" s="450"/>
      <c r="JTC41" s="450"/>
      <c r="JTD41" s="450"/>
      <c r="JTE41" s="450"/>
      <c r="JTF41" s="450"/>
      <c r="JTG41" s="450"/>
      <c r="JTH41" s="450"/>
      <c r="JTI41" s="450"/>
      <c r="JTJ41" s="450"/>
      <c r="JTK41" s="450"/>
      <c r="JTL41" s="450"/>
      <c r="JTM41" s="450"/>
      <c r="JTN41" s="450"/>
      <c r="JTO41" s="450"/>
      <c r="JTP41" s="450"/>
      <c r="JTQ41" s="450"/>
      <c r="JTR41" s="450"/>
      <c r="JTS41" s="450"/>
      <c r="JTT41" s="450"/>
      <c r="JTU41" s="450"/>
      <c r="JTV41" s="450"/>
      <c r="JTW41" s="450"/>
      <c r="JTX41" s="450"/>
      <c r="JTY41" s="450"/>
      <c r="JTZ41" s="450"/>
      <c r="JUA41" s="450"/>
      <c r="JUB41" s="450"/>
      <c r="JUC41" s="450"/>
      <c r="JUD41" s="450"/>
      <c r="JUE41" s="450"/>
      <c r="JUF41" s="450"/>
      <c r="JUG41" s="450"/>
      <c r="JUH41" s="450"/>
      <c r="JUI41" s="450"/>
      <c r="JUJ41" s="450"/>
      <c r="JUK41" s="450"/>
      <c r="JUL41" s="450"/>
      <c r="JUM41" s="450"/>
      <c r="JUN41" s="450"/>
      <c r="JUO41" s="450"/>
      <c r="JUP41" s="450"/>
      <c r="JUQ41" s="450"/>
      <c r="JUR41" s="450"/>
      <c r="JUS41" s="450"/>
      <c r="JUT41" s="450"/>
      <c r="JUU41" s="450"/>
      <c r="JUV41" s="450"/>
      <c r="JUW41" s="450"/>
      <c r="JUX41" s="450"/>
      <c r="JUY41" s="450"/>
      <c r="JUZ41" s="450"/>
      <c r="JVA41" s="450"/>
      <c r="JVB41" s="450"/>
      <c r="JVC41" s="450"/>
      <c r="JVD41" s="450"/>
      <c r="JVE41" s="450"/>
      <c r="JVF41" s="450"/>
      <c r="JVG41" s="450"/>
      <c r="JVH41" s="450"/>
      <c r="JVI41" s="450"/>
      <c r="JVJ41" s="450"/>
      <c r="JVK41" s="450"/>
      <c r="JVL41" s="450"/>
      <c r="JVM41" s="450"/>
      <c r="JVN41" s="450"/>
      <c r="JVO41" s="450"/>
      <c r="JVP41" s="450"/>
      <c r="JVQ41" s="450"/>
      <c r="JVR41" s="450"/>
      <c r="JVS41" s="450"/>
      <c r="JVT41" s="450"/>
      <c r="JVU41" s="450"/>
      <c r="JVV41" s="450"/>
      <c r="JVW41" s="450"/>
      <c r="JVX41" s="450"/>
      <c r="JVY41" s="450"/>
      <c r="JVZ41" s="450"/>
      <c r="JWA41" s="450"/>
      <c r="JWB41" s="450"/>
      <c r="JWC41" s="450"/>
      <c r="JWD41" s="450"/>
      <c r="JWE41" s="450"/>
      <c r="JWF41" s="450"/>
      <c r="JWG41" s="450"/>
      <c r="JWH41" s="450"/>
      <c r="JWI41" s="450"/>
      <c r="JWJ41" s="450"/>
      <c r="JWK41" s="450"/>
      <c r="JWL41" s="450"/>
      <c r="JWM41" s="450"/>
      <c r="JWN41" s="450"/>
      <c r="JWO41" s="450"/>
      <c r="JWP41" s="450"/>
      <c r="JWQ41" s="450"/>
      <c r="JWR41" s="450"/>
      <c r="JWS41" s="450"/>
      <c r="JWT41" s="450"/>
      <c r="JWU41" s="450"/>
      <c r="JWV41" s="450"/>
      <c r="JWW41" s="450"/>
      <c r="JWX41" s="450"/>
      <c r="JWY41" s="450"/>
      <c r="JWZ41" s="450"/>
      <c r="JXA41" s="450"/>
      <c r="JXB41" s="450"/>
      <c r="JXC41" s="450"/>
      <c r="JXD41" s="450"/>
      <c r="JXE41" s="450"/>
      <c r="JXF41" s="450"/>
      <c r="JXG41" s="450"/>
      <c r="JXH41" s="450"/>
      <c r="JXI41" s="450"/>
      <c r="JXJ41" s="450"/>
      <c r="JXK41" s="450"/>
      <c r="JXL41" s="450"/>
      <c r="JXM41" s="450"/>
      <c r="JXN41" s="450"/>
      <c r="JXO41" s="450"/>
      <c r="JXP41" s="450"/>
      <c r="JXQ41" s="450"/>
      <c r="JXR41" s="450"/>
      <c r="JXS41" s="450"/>
      <c r="JXT41" s="450"/>
      <c r="JXU41" s="450"/>
      <c r="JXV41" s="450"/>
      <c r="JXW41" s="450"/>
      <c r="JXX41" s="450"/>
      <c r="JXY41" s="450"/>
      <c r="JXZ41" s="450"/>
      <c r="JYA41" s="450"/>
      <c r="JYB41" s="450"/>
      <c r="JYC41" s="450"/>
      <c r="JYD41" s="450"/>
      <c r="JYE41" s="450"/>
      <c r="JYF41" s="450"/>
      <c r="JYG41" s="450"/>
      <c r="JYH41" s="450"/>
      <c r="JYI41" s="450"/>
      <c r="JYJ41" s="450"/>
      <c r="JYK41" s="450"/>
      <c r="JYL41" s="450"/>
      <c r="JYM41" s="450"/>
      <c r="JYN41" s="450"/>
      <c r="JYO41" s="450"/>
      <c r="JYP41" s="450"/>
      <c r="JYQ41" s="450"/>
      <c r="JYR41" s="450"/>
      <c r="JYS41" s="450"/>
      <c r="JYT41" s="450"/>
      <c r="JYU41" s="450"/>
      <c r="JYV41" s="450"/>
      <c r="JYW41" s="450"/>
      <c r="JYX41" s="450"/>
      <c r="JYY41" s="450"/>
      <c r="JYZ41" s="450"/>
      <c r="JZA41" s="450"/>
      <c r="JZB41" s="450"/>
      <c r="JZC41" s="450"/>
      <c r="JZD41" s="450"/>
      <c r="JZE41" s="450"/>
      <c r="JZF41" s="450"/>
      <c r="JZG41" s="450"/>
      <c r="JZH41" s="450"/>
      <c r="JZI41" s="450"/>
      <c r="JZJ41" s="450"/>
      <c r="JZK41" s="450"/>
      <c r="JZL41" s="450"/>
      <c r="JZM41" s="450"/>
      <c r="JZN41" s="450"/>
      <c r="JZO41" s="450"/>
      <c r="JZP41" s="450"/>
      <c r="JZQ41" s="450"/>
      <c r="JZR41" s="450"/>
      <c r="JZS41" s="450"/>
      <c r="JZT41" s="450"/>
      <c r="JZU41" s="450"/>
      <c r="JZV41" s="450"/>
      <c r="JZW41" s="450"/>
      <c r="JZX41" s="450"/>
      <c r="JZY41" s="450"/>
      <c r="JZZ41" s="450"/>
      <c r="KAA41" s="450"/>
      <c r="KAB41" s="450"/>
      <c r="KAC41" s="450"/>
      <c r="KAD41" s="450"/>
      <c r="KAE41" s="450"/>
      <c r="KAF41" s="450"/>
      <c r="KAG41" s="450"/>
      <c r="KAH41" s="450"/>
      <c r="KAI41" s="450"/>
      <c r="KAJ41" s="450"/>
      <c r="KAK41" s="450"/>
      <c r="KAL41" s="450"/>
      <c r="KAM41" s="450"/>
      <c r="KAN41" s="450"/>
      <c r="KAO41" s="450"/>
      <c r="KAP41" s="450"/>
      <c r="KAQ41" s="450"/>
      <c r="KAR41" s="450"/>
      <c r="KAS41" s="450"/>
      <c r="KAT41" s="450"/>
      <c r="KAU41" s="450"/>
      <c r="KAV41" s="450"/>
      <c r="KAW41" s="450"/>
      <c r="KAX41" s="450"/>
      <c r="KAY41" s="450"/>
      <c r="KAZ41" s="450"/>
      <c r="KBA41" s="450"/>
      <c r="KBB41" s="450"/>
      <c r="KBC41" s="450"/>
      <c r="KBD41" s="450"/>
      <c r="KBE41" s="450"/>
      <c r="KBF41" s="450"/>
      <c r="KBG41" s="450"/>
      <c r="KBH41" s="450"/>
      <c r="KBI41" s="450"/>
      <c r="KBJ41" s="450"/>
      <c r="KBK41" s="450"/>
      <c r="KBL41" s="450"/>
      <c r="KBM41" s="450"/>
      <c r="KBN41" s="450"/>
      <c r="KBO41" s="450"/>
      <c r="KBP41" s="450"/>
      <c r="KBQ41" s="450"/>
      <c r="KBR41" s="450"/>
      <c r="KBS41" s="450"/>
      <c r="KBT41" s="450"/>
      <c r="KBU41" s="450"/>
      <c r="KBV41" s="450"/>
      <c r="KBW41" s="450"/>
      <c r="KBX41" s="450"/>
      <c r="KBY41" s="450"/>
      <c r="KBZ41" s="450"/>
      <c r="KCA41" s="450"/>
      <c r="KCB41" s="450"/>
      <c r="KCC41" s="450"/>
      <c r="KCD41" s="450"/>
      <c r="KCE41" s="450"/>
      <c r="KCF41" s="450"/>
      <c r="KCG41" s="450"/>
      <c r="KCH41" s="450"/>
      <c r="KCI41" s="450"/>
      <c r="KCJ41" s="450"/>
      <c r="KCK41" s="450"/>
      <c r="KCL41" s="450"/>
      <c r="KCM41" s="450"/>
      <c r="KCN41" s="450"/>
      <c r="KCO41" s="450"/>
      <c r="KCP41" s="450"/>
      <c r="KCQ41" s="450"/>
      <c r="KCR41" s="450"/>
      <c r="KCS41" s="450"/>
      <c r="KCT41" s="450"/>
      <c r="KCU41" s="450"/>
      <c r="KCV41" s="450"/>
      <c r="KCW41" s="450"/>
      <c r="KCX41" s="450"/>
      <c r="KCY41" s="450"/>
      <c r="KCZ41" s="450"/>
      <c r="KDA41" s="450"/>
      <c r="KDB41" s="450"/>
      <c r="KDC41" s="450"/>
      <c r="KDD41" s="450"/>
      <c r="KDE41" s="450"/>
      <c r="KDF41" s="450"/>
      <c r="KDG41" s="450"/>
      <c r="KDH41" s="450"/>
      <c r="KDI41" s="450"/>
      <c r="KDJ41" s="450"/>
      <c r="KDK41" s="450"/>
      <c r="KDL41" s="450"/>
      <c r="KDM41" s="450"/>
      <c r="KDN41" s="450"/>
      <c r="KDO41" s="450"/>
      <c r="KDP41" s="450"/>
      <c r="KDQ41" s="450"/>
      <c r="KDR41" s="450"/>
      <c r="KDS41" s="450"/>
      <c r="KDT41" s="450"/>
      <c r="KDU41" s="450"/>
      <c r="KDV41" s="450"/>
      <c r="KDW41" s="450"/>
      <c r="KDX41" s="450"/>
      <c r="KDY41" s="450"/>
      <c r="KDZ41" s="450"/>
      <c r="KEA41" s="450"/>
      <c r="KEB41" s="450"/>
      <c r="KEC41" s="450"/>
      <c r="KED41" s="450"/>
      <c r="KEE41" s="450"/>
      <c r="KEF41" s="450"/>
      <c r="KEG41" s="450"/>
      <c r="KEH41" s="450"/>
      <c r="KEI41" s="450"/>
      <c r="KEJ41" s="450"/>
      <c r="KEK41" s="450"/>
      <c r="KEL41" s="450"/>
      <c r="KEM41" s="450"/>
      <c r="KEN41" s="450"/>
      <c r="KEO41" s="450"/>
      <c r="KEP41" s="450"/>
      <c r="KEQ41" s="450"/>
      <c r="KER41" s="450"/>
      <c r="KES41" s="450"/>
      <c r="KET41" s="450"/>
      <c r="KEU41" s="450"/>
      <c r="KEV41" s="450"/>
      <c r="KEW41" s="450"/>
      <c r="KEX41" s="450"/>
      <c r="KEY41" s="450"/>
      <c r="KEZ41" s="450"/>
      <c r="KFA41" s="450"/>
      <c r="KFB41" s="450"/>
      <c r="KFC41" s="450"/>
      <c r="KFD41" s="450"/>
      <c r="KFE41" s="450"/>
      <c r="KFF41" s="450"/>
      <c r="KFG41" s="450"/>
      <c r="KFH41" s="450"/>
      <c r="KFI41" s="450"/>
      <c r="KFJ41" s="450"/>
      <c r="KFK41" s="450"/>
      <c r="KFL41" s="450"/>
      <c r="KFM41" s="450"/>
      <c r="KFN41" s="450"/>
      <c r="KFO41" s="450"/>
      <c r="KFP41" s="450"/>
      <c r="KFQ41" s="450"/>
      <c r="KFR41" s="450"/>
      <c r="KFS41" s="450"/>
      <c r="KFT41" s="450"/>
      <c r="KFU41" s="450"/>
      <c r="KFV41" s="450"/>
      <c r="KFW41" s="450"/>
      <c r="KFX41" s="450"/>
      <c r="KFY41" s="450"/>
      <c r="KFZ41" s="450"/>
      <c r="KGA41" s="450"/>
      <c r="KGB41" s="450"/>
      <c r="KGC41" s="450"/>
      <c r="KGD41" s="450"/>
      <c r="KGE41" s="450"/>
      <c r="KGF41" s="450"/>
      <c r="KGG41" s="450"/>
      <c r="KGH41" s="450"/>
      <c r="KGI41" s="450"/>
      <c r="KGJ41" s="450"/>
      <c r="KGK41" s="450"/>
      <c r="KGL41" s="450"/>
      <c r="KGM41" s="450"/>
      <c r="KGN41" s="450"/>
      <c r="KGO41" s="450"/>
      <c r="KGP41" s="450"/>
      <c r="KGQ41" s="450"/>
      <c r="KGR41" s="450"/>
      <c r="KGS41" s="450"/>
      <c r="KGT41" s="450"/>
      <c r="KGU41" s="450"/>
      <c r="KGV41" s="450"/>
      <c r="KGW41" s="450"/>
      <c r="KGX41" s="450"/>
      <c r="KGY41" s="450"/>
      <c r="KGZ41" s="450"/>
      <c r="KHA41" s="450"/>
      <c r="KHB41" s="450"/>
      <c r="KHC41" s="450"/>
      <c r="KHD41" s="450"/>
      <c r="KHE41" s="450"/>
      <c r="KHF41" s="450"/>
      <c r="KHG41" s="450"/>
      <c r="KHH41" s="450"/>
      <c r="KHI41" s="450"/>
      <c r="KHJ41" s="450"/>
      <c r="KHK41" s="450"/>
      <c r="KHL41" s="450"/>
      <c r="KHM41" s="450"/>
      <c r="KHN41" s="450"/>
      <c r="KHO41" s="450"/>
      <c r="KHP41" s="450"/>
      <c r="KHQ41" s="450"/>
      <c r="KHR41" s="450"/>
      <c r="KHS41" s="450"/>
      <c r="KHT41" s="450"/>
      <c r="KHU41" s="450"/>
      <c r="KHV41" s="450"/>
      <c r="KHW41" s="450"/>
      <c r="KHX41" s="450"/>
      <c r="KHY41" s="450"/>
      <c r="KHZ41" s="450"/>
      <c r="KIA41" s="450"/>
      <c r="KIB41" s="450"/>
      <c r="KIC41" s="450"/>
      <c r="KID41" s="450"/>
      <c r="KIE41" s="450"/>
      <c r="KIF41" s="450"/>
      <c r="KIG41" s="450"/>
      <c r="KIH41" s="450"/>
      <c r="KII41" s="450"/>
      <c r="KIJ41" s="450"/>
      <c r="KIK41" s="450"/>
      <c r="KIL41" s="450"/>
      <c r="KIM41" s="450"/>
      <c r="KIN41" s="450"/>
      <c r="KIO41" s="450"/>
      <c r="KIP41" s="450"/>
      <c r="KIQ41" s="450"/>
      <c r="KIR41" s="450"/>
      <c r="KIS41" s="450"/>
      <c r="KIT41" s="450"/>
      <c r="KIU41" s="450"/>
      <c r="KIV41" s="450"/>
      <c r="KIW41" s="450"/>
      <c r="KIX41" s="450"/>
      <c r="KIY41" s="450"/>
      <c r="KIZ41" s="450"/>
      <c r="KJA41" s="450"/>
      <c r="KJB41" s="450"/>
      <c r="KJC41" s="450"/>
      <c r="KJD41" s="450"/>
      <c r="KJE41" s="450"/>
      <c r="KJF41" s="450"/>
      <c r="KJG41" s="450"/>
      <c r="KJH41" s="450"/>
      <c r="KJI41" s="450"/>
      <c r="KJJ41" s="450"/>
      <c r="KJK41" s="450"/>
      <c r="KJL41" s="450"/>
      <c r="KJM41" s="450"/>
      <c r="KJN41" s="450"/>
      <c r="KJO41" s="450"/>
      <c r="KJP41" s="450"/>
      <c r="KJQ41" s="450"/>
      <c r="KJR41" s="450"/>
      <c r="KJS41" s="450"/>
      <c r="KJT41" s="450"/>
      <c r="KJU41" s="450"/>
      <c r="KJV41" s="450"/>
      <c r="KJW41" s="450"/>
      <c r="KJX41" s="450"/>
      <c r="KJY41" s="450"/>
      <c r="KJZ41" s="450"/>
      <c r="KKA41" s="450"/>
      <c r="KKB41" s="450"/>
      <c r="KKC41" s="450"/>
      <c r="KKD41" s="450"/>
      <c r="KKE41" s="450"/>
      <c r="KKF41" s="450"/>
      <c r="KKG41" s="450"/>
      <c r="KKH41" s="450"/>
      <c r="KKI41" s="450"/>
      <c r="KKJ41" s="450"/>
      <c r="KKK41" s="450"/>
      <c r="KKL41" s="450"/>
      <c r="KKM41" s="450"/>
      <c r="KKN41" s="450"/>
      <c r="KKO41" s="450"/>
      <c r="KKP41" s="450"/>
      <c r="KKQ41" s="450"/>
      <c r="KKR41" s="450"/>
      <c r="KKS41" s="450"/>
      <c r="KKT41" s="450"/>
      <c r="KKU41" s="450"/>
      <c r="KKV41" s="450"/>
      <c r="KKW41" s="450"/>
      <c r="KKX41" s="450"/>
      <c r="KKY41" s="450"/>
      <c r="KKZ41" s="450"/>
      <c r="KLA41" s="450"/>
      <c r="KLB41" s="450"/>
      <c r="KLC41" s="450"/>
      <c r="KLD41" s="450"/>
      <c r="KLE41" s="450"/>
      <c r="KLF41" s="450"/>
      <c r="KLG41" s="450"/>
      <c r="KLH41" s="450"/>
      <c r="KLI41" s="450"/>
      <c r="KLJ41" s="450"/>
      <c r="KLK41" s="450"/>
      <c r="KLL41" s="450"/>
      <c r="KLM41" s="450"/>
      <c r="KLN41" s="450"/>
      <c r="KLO41" s="450"/>
      <c r="KLP41" s="450"/>
      <c r="KLQ41" s="450"/>
      <c r="KLR41" s="450"/>
      <c r="KLS41" s="450"/>
      <c r="KLT41" s="450"/>
      <c r="KLU41" s="450"/>
      <c r="KLV41" s="450"/>
      <c r="KLW41" s="450"/>
      <c r="KLX41" s="450"/>
      <c r="KLY41" s="450"/>
      <c r="KLZ41" s="450"/>
      <c r="KMA41" s="450"/>
      <c r="KMB41" s="450"/>
      <c r="KMC41" s="450"/>
      <c r="KMD41" s="450"/>
      <c r="KME41" s="450"/>
      <c r="KMF41" s="450"/>
      <c r="KMG41" s="450"/>
      <c r="KMH41" s="450"/>
      <c r="KMI41" s="450"/>
      <c r="KMJ41" s="450"/>
      <c r="KMK41" s="450"/>
      <c r="KML41" s="450"/>
      <c r="KMM41" s="450"/>
      <c r="KMN41" s="450"/>
      <c r="KMO41" s="450"/>
      <c r="KMP41" s="450"/>
      <c r="KMQ41" s="450"/>
      <c r="KMR41" s="450"/>
      <c r="KMS41" s="450"/>
      <c r="KMT41" s="450"/>
      <c r="KMU41" s="450"/>
      <c r="KMV41" s="450"/>
      <c r="KMW41" s="450"/>
      <c r="KMX41" s="450"/>
      <c r="KMY41" s="450"/>
      <c r="KMZ41" s="450"/>
      <c r="KNA41" s="450"/>
      <c r="KNB41" s="450"/>
      <c r="KNC41" s="450"/>
      <c r="KND41" s="450"/>
      <c r="KNE41" s="450"/>
      <c r="KNF41" s="450"/>
      <c r="KNG41" s="450"/>
      <c r="KNH41" s="450"/>
      <c r="KNI41" s="450"/>
      <c r="KNJ41" s="450"/>
      <c r="KNK41" s="450"/>
      <c r="KNL41" s="450"/>
      <c r="KNM41" s="450"/>
      <c r="KNN41" s="450"/>
      <c r="KNO41" s="450"/>
      <c r="KNP41" s="450"/>
      <c r="KNQ41" s="450"/>
      <c r="KNR41" s="450"/>
      <c r="KNS41" s="450"/>
      <c r="KNT41" s="450"/>
      <c r="KNU41" s="450"/>
      <c r="KNV41" s="450"/>
      <c r="KNW41" s="450"/>
      <c r="KNX41" s="450"/>
      <c r="KNY41" s="450"/>
      <c r="KNZ41" s="450"/>
      <c r="KOA41" s="450"/>
      <c r="KOB41" s="450"/>
      <c r="KOC41" s="450"/>
      <c r="KOD41" s="450"/>
      <c r="KOE41" s="450"/>
      <c r="KOF41" s="450"/>
      <c r="KOG41" s="450"/>
      <c r="KOH41" s="450"/>
      <c r="KOI41" s="450"/>
      <c r="KOJ41" s="450"/>
      <c r="KOK41" s="450"/>
      <c r="KOL41" s="450"/>
      <c r="KOM41" s="450"/>
      <c r="KON41" s="450"/>
      <c r="KOO41" s="450"/>
      <c r="KOP41" s="450"/>
      <c r="KOQ41" s="450"/>
      <c r="KOR41" s="450"/>
      <c r="KOS41" s="450"/>
      <c r="KOT41" s="450"/>
      <c r="KOU41" s="450"/>
      <c r="KOV41" s="450"/>
      <c r="KOW41" s="450"/>
      <c r="KOX41" s="450"/>
      <c r="KOY41" s="450"/>
      <c r="KOZ41" s="450"/>
      <c r="KPA41" s="450"/>
      <c r="KPB41" s="450"/>
      <c r="KPC41" s="450"/>
      <c r="KPD41" s="450"/>
      <c r="KPE41" s="450"/>
      <c r="KPF41" s="450"/>
      <c r="KPG41" s="450"/>
      <c r="KPH41" s="450"/>
      <c r="KPI41" s="450"/>
      <c r="KPJ41" s="450"/>
      <c r="KPK41" s="450"/>
      <c r="KPL41" s="450"/>
      <c r="KPM41" s="450"/>
      <c r="KPN41" s="450"/>
      <c r="KPO41" s="450"/>
      <c r="KPP41" s="450"/>
      <c r="KPQ41" s="450"/>
      <c r="KPR41" s="450"/>
      <c r="KPS41" s="450"/>
      <c r="KPT41" s="450"/>
      <c r="KPU41" s="450"/>
      <c r="KPV41" s="450"/>
      <c r="KPW41" s="450"/>
      <c r="KPX41" s="450"/>
      <c r="KPY41" s="450"/>
      <c r="KPZ41" s="450"/>
      <c r="KQA41" s="450"/>
      <c r="KQB41" s="450"/>
      <c r="KQC41" s="450"/>
      <c r="KQD41" s="450"/>
      <c r="KQE41" s="450"/>
      <c r="KQF41" s="450"/>
      <c r="KQG41" s="450"/>
      <c r="KQH41" s="450"/>
      <c r="KQI41" s="450"/>
      <c r="KQJ41" s="450"/>
      <c r="KQK41" s="450"/>
      <c r="KQL41" s="450"/>
      <c r="KQM41" s="450"/>
      <c r="KQN41" s="450"/>
      <c r="KQO41" s="450"/>
      <c r="KQP41" s="450"/>
      <c r="KQQ41" s="450"/>
      <c r="KQR41" s="450"/>
      <c r="KQS41" s="450"/>
      <c r="KQT41" s="450"/>
      <c r="KQU41" s="450"/>
      <c r="KQV41" s="450"/>
      <c r="KQW41" s="450"/>
      <c r="KQX41" s="450"/>
      <c r="KQY41" s="450"/>
      <c r="KQZ41" s="450"/>
      <c r="KRA41" s="450"/>
      <c r="KRB41" s="450"/>
      <c r="KRC41" s="450"/>
      <c r="KRD41" s="450"/>
      <c r="KRE41" s="450"/>
      <c r="KRF41" s="450"/>
      <c r="KRG41" s="450"/>
      <c r="KRH41" s="450"/>
      <c r="KRI41" s="450"/>
      <c r="KRJ41" s="450"/>
      <c r="KRK41" s="450"/>
      <c r="KRL41" s="450"/>
      <c r="KRM41" s="450"/>
      <c r="KRN41" s="450"/>
      <c r="KRO41" s="450"/>
      <c r="KRP41" s="450"/>
      <c r="KRQ41" s="450"/>
      <c r="KRR41" s="450"/>
      <c r="KRS41" s="450"/>
      <c r="KRT41" s="450"/>
      <c r="KRU41" s="450"/>
      <c r="KRV41" s="450"/>
      <c r="KRW41" s="450"/>
      <c r="KRX41" s="450"/>
      <c r="KRY41" s="450"/>
      <c r="KRZ41" s="450"/>
      <c r="KSA41" s="450"/>
      <c r="KSB41" s="450"/>
      <c r="KSC41" s="450"/>
      <c r="KSD41" s="450"/>
      <c r="KSE41" s="450"/>
      <c r="KSF41" s="450"/>
      <c r="KSG41" s="450"/>
      <c r="KSH41" s="450"/>
      <c r="KSI41" s="450"/>
      <c r="KSJ41" s="450"/>
      <c r="KSK41" s="450"/>
      <c r="KSL41" s="450"/>
      <c r="KSM41" s="450"/>
      <c r="KSN41" s="450"/>
      <c r="KSO41" s="450"/>
      <c r="KSP41" s="450"/>
      <c r="KSQ41" s="450"/>
      <c r="KSR41" s="450"/>
      <c r="KSS41" s="450"/>
      <c r="KST41" s="450"/>
      <c r="KSU41" s="450"/>
      <c r="KSV41" s="450"/>
      <c r="KSW41" s="450"/>
      <c r="KSX41" s="450"/>
      <c r="KSY41" s="450"/>
      <c r="KSZ41" s="450"/>
      <c r="KTA41" s="450"/>
      <c r="KTB41" s="450"/>
      <c r="KTC41" s="450"/>
      <c r="KTD41" s="450"/>
      <c r="KTE41" s="450"/>
      <c r="KTF41" s="450"/>
      <c r="KTG41" s="450"/>
      <c r="KTH41" s="450"/>
      <c r="KTI41" s="450"/>
      <c r="KTJ41" s="450"/>
      <c r="KTK41" s="450"/>
      <c r="KTL41" s="450"/>
      <c r="KTM41" s="450"/>
      <c r="KTN41" s="450"/>
      <c r="KTO41" s="450"/>
      <c r="KTP41" s="450"/>
      <c r="KTQ41" s="450"/>
      <c r="KTR41" s="450"/>
      <c r="KTS41" s="450"/>
      <c r="KTT41" s="450"/>
      <c r="KTU41" s="450"/>
      <c r="KTV41" s="450"/>
      <c r="KTW41" s="450"/>
      <c r="KTX41" s="450"/>
      <c r="KTY41" s="450"/>
      <c r="KTZ41" s="450"/>
      <c r="KUA41" s="450"/>
      <c r="KUB41" s="450"/>
      <c r="KUC41" s="450"/>
      <c r="KUD41" s="450"/>
      <c r="KUE41" s="450"/>
      <c r="KUF41" s="450"/>
      <c r="KUG41" s="450"/>
      <c r="KUH41" s="450"/>
      <c r="KUI41" s="450"/>
      <c r="KUJ41" s="450"/>
      <c r="KUK41" s="450"/>
      <c r="KUL41" s="450"/>
      <c r="KUM41" s="450"/>
      <c r="KUN41" s="450"/>
      <c r="KUO41" s="450"/>
      <c r="KUP41" s="450"/>
      <c r="KUQ41" s="450"/>
      <c r="KUR41" s="450"/>
      <c r="KUS41" s="450"/>
      <c r="KUT41" s="450"/>
      <c r="KUU41" s="450"/>
      <c r="KUV41" s="450"/>
      <c r="KUW41" s="450"/>
      <c r="KUX41" s="450"/>
      <c r="KUY41" s="450"/>
      <c r="KUZ41" s="450"/>
      <c r="KVA41" s="450"/>
      <c r="KVB41" s="450"/>
      <c r="KVC41" s="450"/>
      <c r="KVD41" s="450"/>
      <c r="KVE41" s="450"/>
      <c r="KVF41" s="450"/>
      <c r="KVG41" s="450"/>
      <c r="KVH41" s="450"/>
      <c r="KVI41" s="450"/>
      <c r="KVJ41" s="450"/>
      <c r="KVK41" s="450"/>
      <c r="KVL41" s="450"/>
      <c r="KVM41" s="450"/>
      <c r="KVN41" s="450"/>
      <c r="KVO41" s="450"/>
      <c r="KVP41" s="450"/>
      <c r="KVQ41" s="450"/>
      <c r="KVR41" s="450"/>
      <c r="KVS41" s="450"/>
      <c r="KVT41" s="450"/>
      <c r="KVU41" s="450"/>
      <c r="KVV41" s="450"/>
      <c r="KVW41" s="450"/>
      <c r="KVX41" s="450"/>
      <c r="KVY41" s="450"/>
      <c r="KVZ41" s="450"/>
      <c r="KWA41" s="450"/>
      <c r="KWB41" s="450"/>
      <c r="KWC41" s="450"/>
      <c r="KWD41" s="450"/>
      <c r="KWE41" s="450"/>
      <c r="KWF41" s="450"/>
      <c r="KWG41" s="450"/>
      <c r="KWH41" s="450"/>
      <c r="KWI41" s="450"/>
      <c r="KWJ41" s="450"/>
      <c r="KWK41" s="450"/>
      <c r="KWL41" s="450"/>
      <c r="KWM41" s="450"/>
      <c r="KWN41" s="450"/>
      <c r="KWO41" s="450"/>
      <c r="KWP41" s="450"/>
      <c r="KWQ41" s="450"/>
      <c r="KWR41" s="450"/>
      <c r="KWS41" s="450"/>
      <c r="KWT41" s="450"/>
      <c r="KWU41" s="450"/>
      <c r="KWV41" s="450"/>
      <c r="KWW41" s="450"/>
      <c r="KWX41" s="450"/>
      <c r="KWY41" s="450"/>
      <c r="KWZ41" s="450"/>
      <c r="KXA41" s="450"/>
      <c r="KXB41" s="450"/>
      <c r="KXC41" s="450"/>
      <c r="KXD41" s="450"/>
      <c r="KXE41" s="450"/>
      <c r="KXF41" s="450"/>
      <c r="KXG41" s="450"/>
      <c r="KXH41" s="450"/>
      <c r="KXI41" s="450"/>
      <c r="KXJ41" s="450"/>
      <c r="KXK41" s="450"/>
      <c r="KXL41" s="450"/>
      <c r="KXM41" s="450"/>
      <c r="KXN41" s="450"/>
      <c r="KXO41" s="450"/>
      <c r="KXP41" s="450"/>
      <c r="KXQ41" s="450"/>
      <c r="KXR41" s="450"/>
      <c r="KXS41" s="450"/>
      <c r="KXT41" s="450"/>
      <c r="KXU41" s="450"/>
      <c r="KXV41" s="450"/>
      <c r="KXW41" s="450"/>
      <c r="KXX41" s="450"/>
      <c r="KXY41" s="450"/>
      <c r="KXZ41" s="450"/>
      <c r="KYA41" s="450"/>
      <c r="KYB41" s="450"/>
      <c r="KYC41" s="450"/>
      <c r="KYD41" s="450"/>
      <c r="KYE41" s="450"/>
      <c r="KYF41" s="450"/>
      <c r="KYG41" s="450"/>
      <c r="KYH41" s="450"/>
      <c r="KYI41" s="450"/>
      <c r="KYJ41" s="450"/>
      <c r="KYK41" s="450"/>
      <c r="KYL41" s="450"/>
      <c r="KYM41" s="450"/>
      <c r="KYN41" s="450"/>
      <c r="KYO41" s="450"/>
      <c r="KYP41" s="450"/>
      <c r="KYQ41" s="450"/>
      <c r="KYR41" s="450"/>
      <c r="KYS41" s="450"/>
      <c r="KYT41" s="450"/>
      <c r="KYU41" s="450"/>
      <c r="KYV41" s="450"/>
      <c r="KYW41" s="450"/>
      <c r="KYX41" s="450"/>
      <c r="KYY41" s="450"/>
      <c r="KYZ41" s="450"/>
      <c r="KZA41" s="450"/>
      <c r="KZB41" s="450"/>
      <c r="KZC41" s="450"/>
      <c r="KZD41" s="450"/>
      <c r="KZE41" s="450"/>
      <c r="KZF41" s="450"/>
      <c r="KZG41" s="450"/>
      <c r="KZH41" s="450"/>
      <c r="KZI41" s="450"/>
      <c r="KZJ41" s="450"/>
      <c r="KZK41" s="450"/>
      <c r="KZL41" s="450"/>
      <c r="KZM41" s="450"/>
      <c r="KZN41" s="450"/>
      <c r="KZO41" s="450"/>
      <c r="KZP41" s="450"/>
      <c r="KZQ41" s="450"/>
      <c r="KZR41" s="450"/>
      <c r="KZS41" s="450"/>
      <c r="KZT41" s="450"/>
      <c r="KZU41" s="450"/>
      <c r="KZV41" s="450"/>
      <c r="KZW41" s="450"/>
      <c r="KZX41" s="450"/>
      <c r="KZY41" s="450"/>
      <c r="KZZ41" s="450"/>
      <c r="LAA41" s="450"/>
      <c r="LAB41" s="450"/>
      <c r="LAC41" s="450"/>
      <c r="LAD41" s="450"/>
      <c r="LAE41" s="450"/>
      <c r="LAF41" s="450"/>
      <c r="LAG41" s="450"/>
      <c r="LAH41" s="450"/>
      <c r="LAI41" s="450"/>
      <c r="LAJ41" s="450"/>
      <c r="LAK41" s="450"/>
      <c r="LAL41" s="450"/>
      <c r="LAM41" s="450"/>
      <c r="LAN41" s="450"/>
      <c r="LAO41" s="450"/>
      <c r="LAP41" s="450"/>
      <c r="LAQ41" s="450"/>
      <c r="LAR41" s="450"/>
      <c r="LAS41" s="450"/>
      <c r="LAT41" s="450"/>
      <c r="LAU41" s="450"/>
      <c r="LAV41" s="450"/>
      <c r="LAW41" s="450"/>
      <c r="LAX41" s="450"/>
      <c r="LAY41" s="450"/>
      <c r="LAZ41" s="450"/>
      <c r="LBA41" s="450"/>
      <c r="LBB41" s="450"/>
      <c r="LBC41" s="450"/>
      <c r="LBD41" s="450"/>
      <c r="LBE41" s="450"/>
      <c r="LBF41" s="450"/>
      <c r="LBG41" s="450"/>
      <c r="LBH41" s="450"/>
      <c r="LBI41" s="450"/>
      <c r="LBJ41" s="450"/>
      <c r="LBK41" s="450"/>
      <c r="LBL41" s="450"/>
      <c r="LBM41" s="450"/>
      <c r="LBN41" s="450"/>
      <c r="LBO41" s="450"/>
      <c r="LBP41" s="450"/>
      <c r="LBQ41" s="450"/>
      <c r="LBR41" s="450"/>
      <c r="LBS41" s="450"/>
      <c r="LBT41" s="450"/>
      <c r="LBU41" s="450"/>
      <c r="LBV41" s="450"/>
      <c r="LBW41" s="450"/>
      <c r="LBX41" s="450"/>
      <c r="LBY41" s="450"/>
      <c r="LBZ41" s="450"/>
      <c r="LCA41" s="450"/>
      <c r="LCB41" s="450"/>
      <c r="LCC41" s="450"/>
      <c r="LCD41" s="450"/>
      <c r="LCE41" s="450"/>
      <c r="LCF41" s="450"/>
      <c r="LCG41" s="450"/>
      <c r="LCH41" s="450"/>
      <c r="LCI41" s="450"/>
      <c r="LCJ41" s="450"/>
      <c r="LCK41" s="450"/>
      <c r="LCL41" s="450"/>
      <c r="LCM41" s="450"/>
      <c r="LCN41" s="450"/>
      <c r="LCO41" s="450"/>
      <c r="LCP41" s="450"/>
      <c r="LCQ41" s="450"/>
      <c r="LCR41" s="450"/>
      <c r="LCS41" s="450"/>
      <c r="LCT41" s="450"/>
      <c r="LCU41" s="450"/>
      <c r="LCV41" s="450"/>
      <c r="LCW41" s="450"/>
      <c r="LCX41" s="450"/>
      <c r="LCY41" s="450"/>
      <c r="LCZ41" s="450"/>
      <c r="LDA41" s="450"/>
      <c r="LDB41" s="450"/>
      <c r="LDC41" s="450"/>
      <c r="LDD41" s="450"/>
      <c r="LDE41" s="450"/>
      <c r="LDF41" s="450"/>
      <c r="LDG41" s="450"/>
      <c r="LDH41" s="450"/>
      <c r="LDI41" s="450"/>
      <c r="LDJ41" s="450"/>
      <c r="LDK41" s="450"/>
      <c r="LDL41" s="450"/>
      <c r="LDM41" s="450"/>
      <c r="LDN41" s="450"/>
      <c r="LDO41" s="450"/>
      <c r="LDP41" s="450"/>
      <c r="LDQ41" s="450"/>
      <c r="LDR41" s="450"/>
      <c r="LDS41" s="450"/>
      <c r="LDT41" s="450"/>
      <c r="LDU41" s="450"/>
      <c r="LDV41" s="450"/>
      <c r="LDW41" s="450"/>
      <c r="LDX41" s="450"/>
      <c r="LDY41" s="450"/>
      <c r="LDZ41" s="450"/>
      <c r="LEA41" s="450"/>
      <c r="LEB41" s="450"/>
      <c r="LEC41" s="450"/>
      <c r="LED41" s="450"/>
      <c r="LEE41" s="450"/>
      <c r="LEF41" s="450"/>
      <c r="LEG41" s="450"/>
      <c r="LEH41" s="450"/>
      <c r="LEI41" s="450"/>
      <c r="LEJ41" s="450"/>
      <c r="LEK41" s="450"/>
      <c r="LEL41" s="450"/>
      <c r="LEM41" s="450"/>
      <c r="LEN41" s="450"/>
      <c r="LEO41" s="450"/>
      <c r="LEP41" s="450"/>
      <c r="LEQ41" s="450"/>
      <c r="LER41" s="450"/>
      <c r="LES41" s="450"/>
      <c r="LET41" s="450"/>
      <c r="LEU41" s="450"/>
      <c r="LEV41" s="450"/>
      <c r="LEW41" s="450"/>
      <c r="LEX41" s="450"/>
      <c r="LEY41" s="450"/>
      <c r="LEZ41" s="450"/>
      <c r="LFA41" s="450"/>
      <c r="LFB41" s="450"/>
      <c r="LFC41" s="450"/>
      <c r="LFD41" s="450"/>
      <c r="LFE41" s="450"/>
      <c r="LFF41" s="450"/>
      <c r="LFG41" s="450"/>
      <c r="LFH41" s="450"/>
      <c r="LFI41" s="450"/>
      <c r="LFJ41" s="450"/>
      <c r="LFK41" s="450"/>
      <c r="LFL41" s="450"/>
      <c r="LFM41" s="450"/>
      <c r="LFN41" s="450"/>
      <c r="LFO41" s="450"/>
      <c r="LFP41" s="450"/>
      <c r="LFQ41" s="450"/>
      <c r="LFR41" s="450"/>
      <c r="LFS41" s="450"/>
      <c r="LFT41" s="450"/>
      <c r="LFU41" s="450"/>
      <c r="LFV41" s="450"/>
      <c r="LFW41" s="450"/>
      <c r="LFX41" s="450"/>
      <c r="LFY41" s="450"/>
      <c r="LFZ41" s="450"/>
      <c r="LGA41" s="450"/>
      <c r="LGB41" s="450"/>
      <c r="LGC41" s="450"/>
      <c r="LGD41" s="450"/>
      <c r="LGE41" s="450"/>
      <c r="LGF41" s="450"/>
      <c r="LGG41" s="450"/>
      <c r="LGH41" s="450"/>
      <c r="LGI41" s="450"/>
      <c r="LGJ41" s="450"/>
      <c r="LGK41" s="450"/>
      <c r="LGL41" s="450"/>
      <c r="LGM41" s="450"/>
      <c r="LGN41" s="450"/>
      <c r="LGO41" s="450"/>
      <c r="LGP41" s="450"/>
      <c r="LGQ41" s="450"/>
      <c r="LGR41" s="450"/>
      <c r="LGS41" s="450"/>
      <c r="LGT41" s="450"/>
      <c r="LGU41" s="450"/>
      <c r="LGV41" s="450"/>
      <c r="LGW41" s="450"/>
      <c r="LGX41" s="450"/>
      <c r="LGY41" s="450"/>
      <c r="LGZ41" s="450"/>
      <c r="LHA41" s="450"/>
      <c r="LHB41" s="450"/>
      <c r="LHC41" s="450"/>
      <c r="LHD41" s="450"/>
      <c r="LHE41" s="450"/>
      <c r="LHF41" s="450"/>
      <c r="LHG41" s="450"/>
      <c r="LHH41" s="450"/>
      <c r="LHI41" s="450"/>
      <c r="LHJ41" s="450"/>
      <c r="LHK41" s="450"/>
      <c r="LHL41" s="450"/>
      <c r="LHM41" s="450"/>
      <c r="LHN41" s="450"/>
      <c r="LHO41" s="450"/>
      <c r="LHP41" s="450"/>
      <c r="LHQ41" s="450"/>
      <c r="LHR41" s="450"/>
      <c r="LHS41" s="450"/>
      <c r="LHT41" s="450"/>
      <c r="LHU41" s="450"/>
      <c r="LHV41" s="450"/>
      <c r="LHW41" s="450"/>
      <c r="LHX41" s="450"/>
      <c r="LHY41" s="450"/>
      <c r="LHZ41" s="450"/>
      <c r="LIA41" s="450"/>
      <c r="LIB41" s="450"/>
      <c r="LIC41" s="450"/>
      <c r="LID41" s="450"/>
      <c r="LIE41" s="450"/>
      <c r="LIF41" s="450"/>
      <c r="LIG41" s="450"/>
      <c r="LIH41" s="450"/>
      <c r="LII41" s="450"/>
      <c r="LIJ41" s="450"/>
      <c r="LIK41" s="450"/>
      <c r="LIL41" s="450"/>
      <c r="LIM41" s="450"/>
      <c r="LIN41" s="450"/>
      <c r="LIO41" s="450"/>
      <c r="LIP41" s="450"/>
      <c r="LIQ41" s="450"/>
      <c r="LIR41" s="450"/>
      <c r="LIS41" s="450"/>
      <c r="LIT41" s="450"/>
      <c r="LIU41" s="450"/>
      <c r="LIV41" s="450"/>
      <c r="LIW41" s="450"/>
      <c r="LIX41" s="450"/>
      <c r="LIY41" s="450"/>
      <c r="LIZ41" s="450"/>
      <c r="LJA41" s="450"/>
      <c r="LJB41" s="450"/>
      <c r="LJC41" s="450"/>
      <c r="LJD41" s="450"/>
      <c r="LJE41" s="450"/>
      <c r="LJF41" s="450"/>
      <c r="LJG41" s="450"/>
      <c r="LJH41" s="450"/>
      <c r="LJI41" s="450"/>
      <c r="LJJ41" s="450"/>
      <c r="LJK41" s="450"/>
      <c r="LJL41" s="450"/>
      <c r="LJM41" s="450"/>
      <c r="LJN41" s="450"/>
      <c r="LJO41" s="450"/>
      <c r="LJP41" s="450"/>
      <c r="LJQ41" s="450"/>
      <c r="LJR41" s="450"/>
      <c r="LJS41" s="450"/>
      <c r="LJT41" s="450"/>
      <c r="LJU41" s="450"/>
      <c r="LJV41" s="450"/>
      <c r="LJW41" s="450"/>
      <c r="LJX41" s="450"/>
      <c r="LJY41" s="450"/>
      <c r="LJZ41" s="450"/>
      <c r="LKA41" s="450"/>
      <c r="LKB41" s="450"/>
      <c r="LKC41" s="450"/>
      <c r="LKD41" s="450"/>
      <c r="LKE41" s="450"/>
      <c r="LKF41" s="450"/>
      <c r="LKG41" s="450"/>
      <c r="LKH41" s="450"/>
      <c r="LKI41" s="450"/>
      <c r="LKJ41" s="450"/>
      <c r="LKK41" s="450"/>
      <c r="LKL41" s="450"/>
      <c r="LKM41" s="450"/>
      <c r="LKN41" s="450"/>
      <c r="LKO41" s="450"/>
      <c r="LKP41" s="450"/>
      <c r="LKQ41" s="450"/>
      <c r="LKR41" s="450"/>
      <c r="LKS41" s="450"/>
      <c r="LKT41" s="450"/>
      <c r="LKU41" s="450"/>
      <c r="LKV41" s="450"/>
      <c r="LKW41" s="450"/>
      <c r="LKX41" s="450"/>
      <c r="LKY41" s="450"/>
      <c r="LKZ41" s="450"/>
      <c r="LLA41" s="450"/>
      <c r="LLB41" s="450"/>
      <c r="LLC41" s="450"/>
      <c r="LLD41" s="450"/>
      <c r="LLE41" s="450"/>
      <c r="LLF41" s="450"/>
      <c r="LLG41" s="450"/>
      <c r="LLH41" s="450"/>
      <c r="LLI41" s="450"/>
      <c r="LLJ41" s="450"/>
      <c r="LLK41" s="450"/>
      <c r="LLL41" s="450"/>
      <c r="LLM41" s="450"/>
      <c r="LLN41" s="450"/>
      <c r="LLO41" s="450"/>
      <c r="LLP41" s="450"/>
      <c r="LLQ41" s="450"/>
      <c r="LLR41" s="450"/>
      <c r="LLS41" s="450"/>
      <c r="LLT41" s="450"/>
      <c r="LLU41" s="450"/>
      <c r="LLV41" s="450"/>
      <c r="LLW41" s="450"/>
      <c r="LLX41" s="450"/>
      <c r="LLY41" s="450"/>
      <c r="LLZ41" s="450"/>
      <c r="LMA41" s="450"/>
      <c r="LMB41" s="450"/>
      <c r="LMC41" s="450"/>
      <c r="LMD41" s="450"/>
      <c r="LME41" s="450"/>
      <c r="LMF41" s="450"/>
      <c r="LMG41" s="450"/>
      <c r="LMH41" s="450"/>
      <c r="LMI41" s="450"/>
      <c r="LMJ41" s="450"/>
      <c r="LMK41" s="450"/>
      <c r="LML41" s="450"/>
      <c r="LMM41" s="450"/>
      <c r="LMN41" s="450"/>
      <c r="LMO41" s="450"/>
      <c r="LMP41" s="450"/>
      <c r="LMQ41" s="450"/>
      <c r="LMR41" s="450"/>
      <c r="LMS41" s="450"/>
      <c r="LMT41" s="450"/>
      <c r="LMU41" s="450"/>
      <c r="LMV41" s="450"/>
      <c r="LMW41" s="450"/>
      <c r="LMX41" s="450"/>
      <c r="LMY41" s="450"/>
      <c r="LMZ41" s="450"/>
      <c r="LNA41" s="450"/>
      <c r="LNB41" s="450"/>
      <c r="LNC41" s="450"/>
      <c r="LND41" s="450"/>
      <c r="LNE41" s="450"/>
      <c r="LNF41" s="450"/>
      <c r="LNG41" s="450"/>
      <c r="LNH41" s="450"/>
      <c r="LNI41" s="450"/>
      <c r="LNJ41" s="450"/>
      <c r="LNK41" s="450"/>
      <c r="LNL41" s="450"/>
      <c r="LNM41" s="450"/>
      <c r="LNN41" s="450"/>
      <c r="LNO41" s="450"/>
      <c r="LNP41" s="450"/>
      <c r="LNQ41" s="450"/>
      <c r="LNR41" s="450"/>
      <c r="LNS41" s="450"/>
      <c r="LNT41" s="450"/>
      <c r="LNU41" s="450"/>
      <c r="LNV41" s="450"/>
      <c r="LNW41" s="450"/>
      <c r="LNX41" s="450"/>
      <c r="LNY41" s="450"/>
      <c r="LNZ41" s="450"/>
      <c r="LOA41" s="450"/>
      <c r="LOB41" s="450"/>
      <c r="LOC41" s="450"/>
      <c r="LOD41" s="450"/>
      <c r="LOE41" s="450"/>
      <c r="LOF41" s="450"/>
      <c r="LOG41" s="450"/>
      <c r="LOH41" s="450"/>
      <c r="LOI41" s="450"/>
      <c r="LOJ41" s="450"/>
      <c r="LOK41" s="450"/>
      <c r="LOL41" s="450"/>
      <c r="LOM41" s="450"/>
      <c r="LON41" s="450"/>
      <c r="LOO41" s="450"/>
      <c r="LOP41" s="450"/>
      <c r="LOQ41" s="450"/>
      <c r="LOR41" s="450"/>
      <c r="LOS41" s="450"/>
      <c r="LOT41" s="450"/>
      <c r="LOU41" s="450"/>
      <c r="LOV41" s="450"/>
      <c r="LOW41" s="450"/>
      <c r="LOX41" s="450"/>
      <c r="LOY41" s="450"/>
      <c r="LOZ41" s="450"/>
      <c r="LPA41" s="450"/>
      <c r="LPB41" s="450"/>
      <c r="LPC41" s="450"/>
      <c r="LPD41" s="450"/>
      <c r="LPE41" s="450"/>
      <c r="LPF41" s="450"/>
      <c r="LPG41" s="450"/>
      <c r="LPH41" s="450"/>
      <c r="LPI41" s="450"/>
      <c r="LPJ41" s="450"/>
      <c r="LPK41" s="450"/>
      <c r="LPL41" s="450"/>
      <c r="LPM41" s="450"/>
      <c r="LPN41" s="450"/>
      <c r="LPO41" s="450"/>
      <c r="LPP41" s="450"/>
      <c r="LPQ41" s="450"/>
      <c r="LPR41" s="450"/>
      <c r="LPS41" s="450"/>
      <c r="LPT41" s="450"/>
      <c r="LPU41" s="450"/>
      <c r="LPV41" s="450"/>
      <c r="LPW41" s="450"/>
      <c r="LPX41" s="450"/>
      <c r="LPY41" s="450"/>
      <c r="LPZ41" s="450"/>
      <c r="LQA41" s="450"/>
      <c r="LQB41" s="450"/>
      <c r="LQC41" s="450"/>
      <c r="LQD41" s="450"/>
      <c r="LQE41" s="450"/>
      <c r="LQF41" s="450"/>
      <c r="LQG41" s="450"/>
      <c r="LQH41" s="450"/>
      <c r="LQI41" s="450"/>
      <c r="LQJ41" s="450"/>
      <c r="LQK41" s="450"/>
      <c r="LQL41" s="450"/>
      <c r="LQM41" s="450"/>
      <c r="LQN41" s="450"/>
      <c r="LQO41" s="450"/>
      <c r="LQP41" s="450"/>
      <c r="LQQ41" s="450"/>
      <c r="LQR41" s="450"/>
      <c r="LQS41" s="450"/>
      <c r="LQT41" s="450"/>
      <c r="LQU41" s="450"/>
      <c r="LQV41" s="450"/>
      <c r="LQW41" s="450"/>
      <c r="LQX41" s="450"/>
      <c r="LQY41" s="450"/>
      <c r="LQZ41" s="450"/>
      <c r="LRA41" s="450"/>
      <c r="LRB41" s="450"/>
      <c r="LRC41" s="450"/>
      <c r="LRD41" s="450"/>
      <c r="LRE41" s="450"/>
      <c r="LRF41" s="450"/>
      <c r="LRG41" s="450"/>
      <c r="LRH41" s="450"/>
      <c r="LRI41" s="450"/>
      <c r="LRJ41" s="450"/>
      <c r="LRK41" s="450"/>
      <c r="LRL41" s="450"/>
      <c r="LRM41" s="450"/>
      <c r="LRN41" s="450"/>
      <c r="LRO41" s="450"/>
      <c r="LRP41" s="450"/>
      <c r="LRQ41" s="450"/>
      <c r="LRR41" s="450"/>
      <c r="LRS41" s="450"/>
      <c r="LRT41" s="450"/>
      <c r="LRU41" s="450"/>
      <c r="LRV41" s="450"/>
      <c r="LRW41" s="450"/>
      <c r="LRX41" s="450"/>
      <c r="LRY41" s="450"/>
      <c r="LRZ41" s="450"/>
      <c r="LSA41" s="450"/>
      <c r="LSB41" s="450"/>
      <c r="LSC41" s="450"/>
      <c r="LSD41" s="450"/>
      <c r="LSE41" s="450"/>
      <c r="LSF41" s="450"/>
      <c r="LSG41" s="450"/>
      <c r="LSH41" s="450"/>
      <c r="LSI41" s="450"/>
      <c r="LSJ41" s="450"/>
      <c r="LSK41" s="450"/>
      <c r="LSL41" s="450"/>
      <c r="LSM41" s="450"/>
      <c r="LSN41" s="450"/>
      <c r="LSO41" s="450"/>
      <c r="LSP41" s="450"/>
      <c r="LSQ41" s="450"/>
      <c r="LSR41" s="450"/>
      <c r="LSS41" s="450"/>
      <c r="LST41" s="450"/>
      <c r="LSU41" s="450"/>
      <c r="LSV41" s="450"/>
      <c r="LSW41" s="450"/>
      <c r="LSX41" s="450"/>
      <c r="LSY41" s="450"/>
      <c r="LSZ41" s="450"/>
      <c r="LTA41" s="450"/>
      <c r="LTB41" s="450"/>
      <c r="LTC41" s="450"/>
      <c r="LTD41" s="450"/>
      <c r="LTE41" s="450"/>
      <c r="LTF41" s="450"/>
      <c r="LTG41" s="450"/>
      <c r="LTH41" s="450"/>
      <c r="LTI41" s="450"/>
      <c r="LTJ41" s="450"/>
      <c r="LTK41" s="450"/>
      <c r="LTL41" s="450"/>
      <c r="LTM41" s="450"/>
      <c r="LTN41" s="450"/>
      <c r="LTO41" s="450"/>
      <c r="LTP41" s="450"/>
      <c r="LTQ41" s="450"/>
      <c r="LTR41" s="450"/>
      <c r="LTS41" s="450"/>
      <c r="LTT41" s="450"/>
      <c r="LTU41" s="450"/>
      <c r="LTV41" s="450"/>
      <c r="LTW41" s="450"/>
      <c r="LTX41" s="450"/>
      <c r="LTY41" s="450"/>
      <c r="LTZ41" s="450"/>
      <c r="LUA41" s="450"/>
      <c r="LUB41" s="450"/>
      <c r="LUC41" s="450"/>
      <c r="LUD41" s="450"/>
      <c r="LUE41" s="450"/>
      <c r="LUF41" s="450"/>
      <c r="LUG41" s="450"/>
      <c r="LUH41" s="450"/>
      <c r="LUI41" s="450"/>
      <c r="LUJ41" s="450"/>
      <c r="LUK41" s="450"/>
      <c r="LUL41" s="450"/>
      <c r="LUM41" s="450"/>
      <c r="LUN41" s="450"/>
      <c r="LUO41" s="450"/>
      <c r="LUP41" s="450"/>
      <c r="LUQ41" s="450"/>
      <c r="LUR41" s="450"/>
      <c r="LUS41" s="450"/>
      <c r="LUT41" s="450"/>
      <c r="LUU41" s="450"/>
      <c r="LUV41" s="450"/>
      <c r="LUW41" s="450"/>
      <c r="LUX41" s="450"/>
      <c r="LUY41" s="450"/>
      <c r="LUZ41" s="450"/>
      <c r="LVA41" s="450"/>
      <c r="LVB41" s="450"/>
      <c r="LVC41" s="450"/>
      <c r="LVD41" s="450"/>
      <c r="LVE41" s="450"/>
      <c r="LVF41" s="450"/>
      <c r="LVG41" s="450"/>
      <c r="LVH41" s="450"/>
      <c r="LVI41" s="450"/>
      <c r="LVJ41" s="450"/>
      <c r="LVK41" s="450"/>
      <c r="LVL41" s="450"/>
      <c r="LVM41" s="450"/>
      <c r="LVN41" s="450"/>
      <c r="LVO41" s="450"/>
      <c r="LVP41" s="450"/>
      <c r="LVQ41" s="450"/>
      <c r="LVR41" s="450"/>
      <c r="LVS41" s="450"/>
      <c r="LVT41" s="450"/>
      <c r="LVU41" s="450"/>
      <c r="LVV41" s="450"/>
      <c r="LVW41" s="450"/>
      <c r="LVX41" s="450"/>
      <c r="LVY41" s="450"/>
      <c r="LVZ41" s="450"/>
      <c r="LWA41" s="450"/>
      <c r="LWB41" s="450"/>
      <c r="LWC41" s="450"/>
      <c r="LWD41" s="450"/>
      <c r="LWE41" s="450"/>
      <c r="LWF41" s="450"/>
      <c r="LWG41" s="450"/>
      <c r="LWH41" s="450"/>
      <c r="LWI41" s="450"/>
      <c r="LWJ41" s="450"/>
      <c r="LWK41" s="450"/>
      <c r="LWL41" s="450"/>
      <c r="LWM41" s="450"/>
      <c r="LWN41" s="450"/>
      <c r="LWO41" s="450"/>
      <c r="LWP41" s="450"/>
      <c r="LWQ41" s="450"/>
      <c r="LWR41" s="450"/>
      <c r="LWS41" s="450"/>
      <c r="LWT41" s="450"/>
      <c r="LWU41" s="450"/>
      <c r="LWV41" s="450"/>
      <c r="LWW41" s="450"/>
      <c r="LWX41" s="450"/>
      <c r="LWY41" s="450"/>
      <c r="LWZ41" s="450"/>
      <c r="LXA41" s="450"/>
      <c r="LXB41" s="450"/>
      <c r="LXC41" s="450"/>
      <c r="LXD41" s="450"/>
      <c r="LXE41" s="450"/>
      <c r="LXF41" s="450"/>
      <c r="LXG41" s="450"/>
      <c r="LXH41" s="450"/>
      <c r="LXI41" s="450"/>
      <c r="LXJ41" s="450"/>
      <c r="LXK41" s="450"/>
      <c r="LXL41" s="450"/>
      <c r="LXM41" s="450"/>
      <c r="LXN41" s="450"/>
      <c r="LXO41" s="450"/>
      <c r="LXP41" s="450"/>
      <c r="LXQ41" s="450"/>
      <c r="LXR41" s="450"/>
      <c r="LXS41" s="450"/>
      <c r="LXT41" s="450"/>
      <c r="LXU41" s="450"/>
      <c r="LXV41" s="450"/>
      <c r="LXW41" s="450"/>
      <c r="LXX41" s="450"/>
      <c r="LXY41" s="450"/>
      <c r="LXZ41" s="450"/>
      <c r="LYA41" s="450"/>
      <c r="LYB41" s="450"/>
      <c r="LYC41" s="450"/>
      <c r="LYD41" s="450"/>
      <c r="LYE41" s="450"/>
      <c r="LYF41" s="450"/>
      <c r="LYG41" s="450"/>
      <c r="LYH41" s="450"/>
      <c r="LYI41" s="450"/>
      <c r="LYJ41" s="450"/>
      <c r="LYK41" s="450"/>
      <c r="LYL41" s="450"/>
      <c r="LYM41" s="450"/>
      <c r="LYN41" s="450"/>
      <c r="LYO41" s="450"/>
      <c r="LYP41" s="450"/>
      <c r="LYQ41" s="450"/>
      <c r="LYR41" s="450"/>
      <c r="LYS41" s="450"/>
      <c r="LYT41" s="450"/>
      <c r="LYU41" s="450"/>
      <c r="LYV41" s="450"/>
      <c r="LYW41" s="450"/>
      <c r="LYX41" s="450"/>
      <c r="LYY41" s="450"/>
      <c r="LYZ41" s="450"/>
      <c r="LZA41" s="450"/>
      <c r="LZB41" s="450"/>
      <c r="LZC41" s="450"/>
      <c r="LZD41" s="450"/>
      <c r="LZE41" s="450"/>
      <c r="LZF41" s="450"/>
      <c r="LZG41" s="450"/>
      <c r="LZH41" s="450"/>
      <c r="LZI41" s="450"/>
      <c r="LZJ41" s="450"/>
      <c r="LZK41" s="450"/>
      <c r="LZL41" s="450"/>
      <c r="LZM41" s="450"/>
      <c r="LZN41" s="450"/>
      <c r="LZO41" s="450"/>
      <c r="LZP41" s="450"/>
      <c r="LZQ41" s="450"/>
      <c r="LZR41" s="450"/>
      <c r="LZS41" s="450"/>
      <c r="LZT41" s="450"/>
      <c r="LZU41" s="450"/>
      <c r="LZV41" s="450"/>
      <c r="LZW41" s="450"/>
      <c r="LZX41" s="450"/>
      <c r="LZY41" s="450"/>
      <c r="LZZ41" s="450"/>
      <c r="MAA41" s="450"/>
      <c r="MAB41" s="450"/>
      <c r="MAC41" s="450"/>
      <c r="MAD41" s="450"/>
      <c r="MAE41" s="450"/>
      <c r="MAF41" s="450"/>
      <c r="MAG41" s="450"/>
      <c r="MAH41" s="450"/>
      <c r="MAI41" s="450"/>
      <c r="MAJ41" s="450"/>
      <c r="MAK41" s="450"/>
      <c r="MAL41" s="450"/>
      <c r="MAM41" s="450"/>
      <c r="MAN41" s="450"/>
      <c r="MAO41" s="450"/>
      <c r="MAP41" s="450"/>
      <c r="MAQ41" s="450"/>
      <c r="MAR41" s="450"/>
      <c r="MAS41" s="450"/>
      <c r="MAT41" s="450"/>
      <c r="MAU41" s="450"/>
      <c r="MAV41" s="450"/>
      <c r="MAW41" s="450"/>
      <c r="MAX41" s="450"/>
      <c r="MAY41" s="450"/>
      <c r="MAZ41" s="450"/>
      <c r="MBA41" s="450"/>
      <c r="MBB41" s="450"/>
      <c r="MBC41" s="450"/>
      <c r="MBD41" s="450"/>
      <c r="MBE41" s="450"/>
      <c r="MBF41" s="450"/>
      <c r="MBG41" s="450"/>
      <c r="MBH41" s="450"/>
      <c r="MBI41" s="450"/>
      <c r="MBJ41" s="450"/>
      <c r="MBK41" s="450"/>
      <c r="MBL41" s="450"/>
      <c r="MBM41" s="450"/>
      <c r="MBN41" s="450"/>
      <c r="MBO41" s="450"/>
      <c r="MBP41" s="450"/>
      <c r="MBQ41" s="450"/>
      <c r="MBR41" s="450"/>
      <c r="MBS41" s="450"/>
      <c r="MBT41" s="450"/>
      <c r="MBU41" s="450"/>
      <c r="MBV41" s="450"/>
      <c r="MBW41" s="450"/>
      <c r="MBX41" s="450"/>
      <c r="MBY41" s="450"/>
      <c r="MBZ41" s="450"/>
      <c r="MCA41" s="450"/>
      <c r="MCB41" s="450"/>
      <c r="MCC41" s="450"/>
      <c r="MCD41" s="450"/>
      <c r="MCE41" s="450"/>
      <c r="MCF41" s="450"/>
      <c r="MCG41" s="450"/>
      <c r="MCH41" s="450"/>
      <c r="MCI41" s="450"/>
      <c r="MCJ41" s="450"/>
      <c r="MCK41" s="450"/>
      <c r="MCL41" s="450"/>
      <c r="MCM41" s="450"/>
      <c r="MCN41" s="450"/>
      <c r="MCO41" s="450"/>
      <c r="MCP41" s="450"/>
      <c r="MCQ41" s="450"/>
      <c r="MCR41" s="450"/>
      <c r="MCS41" s="450"/>
      <c r="MCT41" s="450"/>
      <c r="MCU41" s="450"/>
      <c r="MCV41" s="450"/>
      <c r="MCW41" s="450"/>
      <c r="MCX41" s="450"/>
      <c r="MCY41" s="450"/>
      <c r="MCZ41" s="450"/>
      <c r="MDA41" s="450"/>
      <c r="MDB41" s="450"/>
      <c r="MDC41" s="450"/>
      <c r="MDD41" s="450"/>
      <c r="MDE41" s="450"/>
      <c r="MDF41" s="450"/>
      <c r="MDG41" s="450"/>
      <c r="MDH41" s="450"/>
      <c r="MDI41" s="450"/>
      <c r="MDJ41" s="450"/>
      <c r="MDK41" s="450"/>
      <c r="MDL41" s="450"/>
      <c r="MDM41" s="450"/>
      <c r="MDN41" s="450"/>
      <c r="MDO41" s="450"/>
      <c r="MDP41" s="450"/>
      <c r="MDQ41" s="450"/>
      <c r="MDR41" s="450"/>
      <c r="MDS41" s="450"/>
      <c r="MDT41" s="450"/>
      <c r="MDU41" s="450"/>
      <c r="MDV41" s="450"/>
      <c r="MDW41" s="450"/>
      <c r="MDX41" s="450"/>
      <c r="MDY41" s="450"/>
      <c r="MDZ41" s="450"/>
      <c r="MEA41" s="450"/>
      <c r="MEB41" s="450"/>
      <c r="MEC41" s="450"/>
      <c r="MED41" s="450"/>
      <c r="MEE41" s="450"/>
      <c r="MEF41" s="450"/>
      <c r="MEG41" s="450"/>
      <c r="MEH41" s="450"/>
      <c r="MEI41" s="450"/>
      <c r="MEJ41" s="450"/>
      <c r="MEK41" s="450"/>
      <c r="MEL41" s="450"/>
      <c r="MEM41" s="450"/>
      <c r="MEN41" s="450"/>
      <c r="MEO41" s="450"/>
      <c r="MEP41" s="450"/>
      <c r="MEQ41" s="450"/>
      <c r="MER41" s="450"/>
      <c r="MES41" s="450"/>
      <c r="MET41" s="450"/>
      <c r="MEU41" s="450"/>
      <c r="MEV41" s="450"/>
      <c r="MEW41" s="450"/>
      <c r="MEX41" s="450"/>
      <c r="MEY41" s="450"/>
      <c r="MEZ41" s="450"/>
      <c r="MFA41" s="450"/>
      <c r="MFB41" s="450"/>
      <c r="MFC41" s="450"/>
      <c r="MFD41" s="450"/>
      <c r="MFE41" s="450"/>
      <c r="MFF41" s="450"/>
      <c r="MFG41" s="450"/>
      <c r="MFH41" s="450"/>
      <c r="MFI41" s="450"/>
      <c r="MFJ41" s="450"/>
      <c r="MFK41" s="450"/>
      <c r="MFL41" s="450"/>
      <c r="MFM41" s="450"/>
      <c r="MFN41" s="450"/>
      <c r="MFO41" s="450"/>
      <c r="MFP41" s="450"/>
      <c r="MFQ41" s="450"/>
      <c r="MFR41" s="450"/>
      <c r="MFS41" s="450"/>
      <c r="MFT41" s="450"/>
      <c r="MFU41" s="450"/>
      <c r="MFV41" s="450"/>
      <c r="MFW41" s="450"/>
      <c r="MFX41" s="450"/>
      <c r="MFY41" s="450"/>
      <c r="MFZ41" s="450"/>
      <c r="MGA41" s="450"/>
      <c r="MGB41" s="450"/>
      <c r="MGC41" s="450"/>
      <c r="MGD41" s="450"/>
      <c r="MGE41" s="450"/>
      <c r="MGF41" s="450"/>
      <c r="MGG41" s="450"/>
      <c r="MGH41" s="450"/>
      <c r="MGI41" s="450"/>
      <c r="MGJ41" s="450"/>
      <c r="MGK41" s="450"/>
      <c r="MGL41" s="450"/>
      <c r="MGM41" s="450"/>
      <c r="MGN41" s="450"/>
      <c r="MGO41" s="450"/>
      <c r="MGP41" s="450"/>
      <c r="MGQ41" s="450"/>
      <c r="MGR41" s="450"/>
      <c r="MGS41" s="450"/>
      <c r="MGT41" s="450"/>
      <c r="MGU41" s="450"/>
      <c r="MGV41" s="450"/>
      <c r="MGW41" s="450"/>
      <c r="MGX41" s="450"/>
      <c r="MGY41" s="450"/>
      <c r="MGZ41" s="450"/>
      <c r="MHA41" s="450"/>
      <c r="MHB41" s="450"/>
      <c r="MHC41" s="450"/>
      <c r="MHD41" s="450"/>
      <c r="MHE41" s="450"/>
      <c r="MHF41" s="450"/>
      <c r="MHG41" s="450"/>
      <c r="MHH41" s="450"/>
      <c r="MHI41" s="450"/>
      <c r="MHJ41" s="450"/>
      <c r="MHK41" s="450"/>
      <c r="MHL41" s="450"/>
      <c r="MHM41" s="450"/>
      <c r="MHN41" s="450"/>
      <c r="MHO41" s="450"/>
      <c r="MHP41" s="450"/>
      <c r="MHQ41" s="450"/>
      <c r="MHR41" s="450"/>
      <c r="MHS41" s="450"/>
      <c r="MHT41" s="450"/>
      <c r="MHU41" s="450"/>
      <c r="MHV41" s="450"/>
      <c r="MHW41" s="450"/>
      <c r="MHX41" s="450"/>
      <c r="MHY41" s="450"/>
      <c r="MHZ41" s="450"/>
      <c r="MIA41" s="450"/>
      <c r="MIB41" s="450"/>
      <c r="MIC41" s="450"/>
      <c r="MID41" s="450"/>
      <c r="MIE41" s="450"/>
      <c r="MIF41" s="450"/>
      <c r="MIG41" s="450"/>
      <c r="MIH41" s="450"/>
      <c r="MII41" s="450"/>
      <c r="MIJ41" s="450"/>
      <c r="MIK41" s="450"/>
      <c r="MIL41" s="450"/>
      <c r="MIM41" s="450"/>
      <c r="MIN41" s="450"/>
      <c r="MIO41" s="450"/>
      <c r="MIP41" s="450"/>
      <c r="MIQ41" s="450"/>
      <c r="MIR41" s="450"/>
      <c r="MIS41" s="450"/>
      <c r="MIT41" s="450"/>
      <c r="MIU41" s="450"/>
      <c r="MIV41" s="450"/>
      <c r="MIW41" s="450"/>
      <c r="MIX41" s="450"/>
      <c r="MIY41" s="450"/>
      <c r="MIZ41" s="450"/>
      <c r="MJA41" s="450"/>
      <c r="MJB41" s="450"/>
      <c r="MJC41" s="450"/>
      <c r="MJD41" s="450"/>
      <c r="MJE41" s="450"/>
      <c r="MJF41" s="450"/>
      <c r="MJG41" s="450"/>
      <c r="MJH41" s="450"/>
      <c r="MJI41" s="450"/>
      <c r="MJJ41" s="450"/>
      <c r="MJK41" s="450"/>
      <c r="MJL41" s="450"/>
      <c r="MJM41" s="450"/>
      <c r="MJN41" s="450"/>
      <c r="MJO41" s="450"/>
      <c r="MJP41" s="450"/>
      <c r="MJQ41" s="450"/>
      <c r="MJR41" s="450"/>
      <c r="MJS41" s="450"/>
      <c r="MJT41" s="450"/>
      <c r="MJU41" s="450"/>
      <c r="MJV41" s="450"/>
      <c r="MJW41" s="450"/>
      <c r="MJX41" s="450"/>
      <c r="MJY41" s="450"/>
      <c r="MJZ41" s="450"/>
      <c r="MKA41" s="450"/>
      <c r="MKB41" s="450"/>
      <c r="MKC41" s="450"/>
      <c r="MKD41" s="450"/>
      <c r="MKE41" s="450"/>
      <c r="MKF41" s="450"/>
      <c r="MKG41" s="450"/>
      <c r="MKH41" s="450"/>
      <c r="MKI41" s="450"/>
      <c r="MKJ41" s="450"/>
      <c r="MKK41" s="450"/>
      <c r="MKL41" s="450"/>
      <c r="MKM41" s="450"/>
      <c r="MKN41" s="450"/>
      <c r="MKO41" s="450"/>
      <c r="MKP41" s="450"/>
      <c r="MKQ41" s="450"/>
      <c r="MKR41" s="450"/>
      <c r="MKS41" s="450"/>
      <c r="MKT41" s="450"/>
      <c r="MKU41" s="450"/>
      <c r="MKV41" s="450"/>
      <c r="MKW41" s="450"/>
      <c r="MKX41" s="450"/>
      <c r="MKY41" s="450"/>
      <c r="MKZ41" s="450"/>
      <c r="MLA41" s="450"/>
      <c r="MLB41" s="450"/>
      <c r="MLC41" s="450"/>
      <c r="MLD41" s="450"/>
      <c r="MLE41" s="450"/>
      <c r="MLF41" s="450"/>
      <c r="MLG41" s="450"/>
      <c r="MLH41" s="450"/>
      <c r="MLI41" s="450"/>
      <c r="MLJ41" s="450"/>
      <c r="MLK41" s="450"/>
      <c r="MLL41" s="450"/>
      <c r="MLM41" s="450"/>
      <c r="MLN41" s="450"/>
      <c r="MLO41" s="450"/>
      <c r="MLP41" s="450"/>
      <c r="MLQ41" s="450"/>
      <c r="MLR41" s="450"/>
      <c r="MLS41" s="450"/>
      <c r="MLT41" s="450"/>
      <c r="MLU41" s="450"/>
      <c r="MLV41" s="450"/>
      <c r="MLW41" s="450"/>
      <c r="MLX41" s="450"/>
      <c r="MLY41" s="450"/>
      <c r="MLZ41" s="450"/>
      <c r="MMA41" s="450"/>
      <c r="MMB41" s="450"/>
      <c r="MMC41" s="450"/>
      <c r="MMD41" s="450"/>
      <c r="MME41" s="450"/>
      <c r="MMF41" s="450"/>
      <c r="MMG41" s="450"/>
      <c r="MMH41" s="450"/>
      <c r="MMI41" s="450"/>
      <c r="MMJ41" s="450"/>
      <c r="MMK41" s="450"/>
      <c r="MML41" s="450"/>
      <c r="MMM41" s="450"/>
      <c r="MMN41" s="450"/>
      <c r="MMO41" s="450"/>
      <c r="MMP41" s="450"/>
      <c r="MMQ41" s="450"/>
      <c r="MMR41" s="450"/>
      <c r="MMS41" s="450"/>
      <c r="MMT41" s="450"/>
      <c r="MMU41" s="450"/>
      <c r="MMV41" s="450"/>
      <c r="MMW41" s="450"/>
      <c r="MMX41" s="450"/>
      <c r="MMY41" s="450"/>
      <c r="MMZ41" s="450"/>
      <c r="MNA41" s="450"/>
      <c r="MNB41" s="450"/>
      <c r="MNC41" s="450"/>
      <c r="MND41" s="450"/>
      <c r="MNE41" s="450"/>
      <c r="MNF41" s="450"/>
      <c r="MNG41" s="450"/>
      <c r="MNH41" s="450"/>
      <c r="MNI41" s="450"/>
      <c r="MNJ41" s="450"/>
      <c r="MNK41" s="450"/>
      <c r="MNL41" s="450"/>
      <c r="MNM41" s="450"/>
      <c r="MNN41" s="450"/>
      <c r="MNO41" s="450"/>
      <c r="MNP41" s="450"/>
      <c r="MNQ41" s="450"/>
      <c r="MNR41" s="450"/>
      <c r="MNS41" s="450"/>
      <c r="MNT41" s="450"/>
      <c r="MNU41" s="450"/>
      <c r="MNV41" s="450"/>
      <c r="MNW41" s="450"/>
      <c r="MNX41" s="450"/>
      <c r="MNY41" s="450"/>
      <c r="MNZ41" s="450"/>
      <c r="MOA41" s="450"/>
      <c r="MOB41" s="450"/>
      <c r="MOC41" s="450"/>
      <c r="MOD41" s="450"/>
      <c r="MOE41" s="450"/>
      <c r="MOF41" s="450"/>
      <c r="MOG41" s="450"/>
      <c r="MOH41" s="450"/>
      <c r="MOI41" s="450"/>
      <c r="MOJ41" s="450"/>
      <c r="MOK41" s="450"/>
      <c r="MOL41" s="450"/>
      <c r="MOM41" s="450"/>
      <c r="MON41" s="450"/>
      <c r="MOO41" s="450"/>
      <c r="MOP41" s="450"/>
      <c r="MOQ41" s="450"/>
      <c r="MOR41" s="450"/>
      <c r="MOS41" s="450"/>
      <c r="MOT41" s="450"/>
      <c r="MOU41" s="450"/>
      <c r="MOV41" s="450"/>
      <c r="MOW41" s="450"/>
      <c r="MOX41" s="450"/>
      <c r="MOY41" s="450"/>
      <c r="MOZ41" s="450"/>
      <c r="MPA41" s="450"/>
      <c r="MPB41" s="450"/>
      <c r="MPC41" s="450"/>
      <c r="MPD41" s="450"/>
      <c r="MPE41" s="450"/>
      <c r="MPF41" s="450"/>
      <c r="MPG41" s="450"/>
      <c r="MPH41" s="450"/>
      <c r="MPI41" s="450"/>
      <c r="MPJ41" s="450"/>
      <c r="MPK41" s="450"/>
      <c r="MPL41" s="450"/>
      <c r="MPM41" s="450"/>
      <c r="MPN41" s="450"/>
      <c r="MPO41" s="450"/>
      <c r="MPP41" s="450"/>
      <c r="MPQ41" s="450"/>
      <c r="MPR41" s="450"/>
      <c r="MPS41" s="450"/>
      <c r="MPT41" s="450"/>
      <c r="MPU41" s="450"/>
      <c r="MPV41" s="450"/>
      <c r="MPW41" s="450"/>
      <c r="MPX41" s="450"/>
      <c r="MPY41" s="450"/>
      <c r="MPZ41" s="450"/>
      <c r="MQA41" s="450"/>
      <c r="MQB41" s="450"/>
      <c r="MQC41" s="450"/>
      <c r="MQD41" s="450"/>
      <c r="MQE41" s="450"/>
      <c r="MQF41" s="450"/>
      <c r="MQG41" s="450"/>
      <c r="MQH41" s="450"/>
      <c r="MQI41" s="450"/>
      <c r="MQJ41" s="450"/>
      <c r="MQK41" s="450"/>
      <c r="MQL41" s="450"/>
      <c r="MQM41" s="450"/>
      <c r="MQN41" s="450"/>
      <c r="MQO41" s="450"/>
      <c r="MQP41" s="450"/>
      <c r="MQQ41" s="450"/>
      <c r="MQR41" s="450"/>
      <c r="MQS41" s="450"/>
      <c r="MQT41" s="450"/>
      <c r="MQU41" s="450"/>
      <c r="MQV41" s="450"/>
      <c r="MQW41" s="450"/>
      <c r="MQX41" s="450"/>
      <c r="MQY41" s="450"/>
      <c r="MQZ41" s="450"/>
      <c r="MRA41" s="450"/>
      <c r="MRB41" s="450"/>
      <c r="MRC41" s="450"/>
      <c r="MRD41" s="450"/>
      <c r="MRE41" s="450"/>
      <c r="MRF41" s="450"/>
      <c r="MRG41" s="450"/>
      <c r="MRH41" s="450"/>
      <c r="MRI41" s="450"/>
      <c r="MRJ41" s="450"/>
      <c r="MRK41" s="450"/>
      <c r="MRL41" s="450"/>
      <c r="MRM41" s="450"/>
      <c r="MRN41" s="450"/>
      <c r="MRO41" s="450"/>
      <c r="MRP41" s="450"/>
      <c r="MRQ41" s="450"/>
      <c r="MRR41" s="450"/>
      <c r="MRS41" s="450"/>
      <c r="MRT41" s="450"/>
      <c r="MRU41" s="450"/>
      <c r="MRV41" s="450"/>
      <c r="MRW41" s="450"/>
      <c r="MRX41" s="450"/>
      <c r="MRY41" s="450"/>
      <c r="MRZ41" s="450"/>
      <c r="MSA41" s="450"/>
      <c r="MSB41" s="450"/>
      <c r="MSC41" s="450"/>
      <c r="MSD41" s="450"/>
      <c r="MSE41" s="450"/>
      <c r="MSF41" s="450"/>
      <c r="MSG41" s="450"/>
      <c r="MSH41" s="450"/>
      <c r="MSI41" s="450"/>
      <c r="MSJ41" s="450"/>
      <c r="MSK41" s="450"/>
      <c r="MSL41" s="450"/>
      <c r="MSM41" s="450"/>
      <c r="MSN41" s="450"/>
      <c r="MSO41" s="450"/>
      <c r="MSP41" s="450"/>
      <c r="MSQ41" s="450"/>
      <c r="MSR41" s="450"/>
      <c r="MSS41" s="450"/>
      <c r="MST41" s="450"/>
      <c r="MSU41" s="450"/>
      <c r="MSV41" s="450"/>
      <c r="MSW41" s="450"/>
      <c r="MSX41" s="450"/>
      <c r="MSY41" s="450"/>
      <c r="MSZ41" s="450"/>
      <c r="MTA41" s="450"/>
      <c r="MTB41" s="450"/>
      <c r="MTC41" s="450"/>
      <c r="MTD41" s="450"/>
      <c r="MTE41" s="450"/>
      <c r="MTF41" s="450"/>
      <c r="MTG41" s="450"/>
      <c r="MTH41" s="450"/>
      <c r="MTI41" s="450"/>
      <c r="MTJ41" s="450"/>
      <c r="MTK41" s="450"/>
      <c r="MTL41" s="450"/>
      <c r="MTM41" s="450"/>
      <c r="MTN41" s="450"/>
      <c r="MTO41" s="450"/>
      <c r="MTP41" s="450"/>
      <c r="MTQ41" s="450"/>
      <c r="MTR41" s="450"/>
      <c r="MTS41" s="450"/>
      <c r="MTT41" s="450"/>
      <c r="MTU41" s="450"/>
      <c r="MTV41" s="450"/>
      <c r="MTW41" s="450"/>
      <c r="MTX41" s="450"/>
      <c r="MTY41" s="450"/>
      <c r="MTZ41" s="450"/>
      <c r="MUA41" s="450"/>
      <c r="MUB41" s="450"/>
      <c r="MUC41" s="450"/>
      <c r="MUD41" s="450"/>
      <c r="MUE41" s="450"/>
      <c r="MUF41" s="450"/>
      <c r="MUG41" s="450"/>
      <c r="MUH41" s="450"/>
      <c r="MUI41" s="450"/>
      <c r="MUJ41" s="450"/>
      <c r="MUK41" s="450"/>
      <c r="MUL41" s="450"/>
      <c r="MUM41" s="450"/>
      <c r="MUN41" s="450"/>
      <c r="MUO41" s="450"/>
      <c r="MUP41" s="450"/>
      <c r="MUQ41" s="450"/>
      <c r="MUR41" s="450"/>
      <c r="MUS41" s="450"/>
      <c r="MUT41" s="450"/>
      <c r="MUU41" s="450"/>
      <c r="MUV41" s="450"/>
      <c r="MUW41" s="450"/>
      <c r="MUX41" s="450"/>
      <c r="MUY41" s="450"/>
      <c r="MUZ41" s="450"/>
      <c r="MVA41" s="450"/>
      <c r="MVB41" s="450"/>
      <c r="MVC41" s="450"/>
      <c r="MVD41" s="450"/>
      <c r="MVE41" s="450"/>
      <c r="MVF41" s="450"/>
      <c r="MVG41" s="450"/>
      <c r="MVH41" s="450"/>
      <c r="MVI41" s="450"/>
      <c r="MVJ41" s="450"/>
      <c r="MVK41" s="450"/>
      <c r="MVL41" s="450"/>
      <c r="MVM41" s="450"/>
      <c r="MVN41" s="450"/>
      <c r="MVO41" s="450"/>
      <c r="MVP41" s="450"/>
      <c r="MVQ41" s="450"/>
      <c r="MVR41" s="450"/>
      <c r="MVS41" s="450"/>
      <c r="MVT41" s="450"/>
      <c r="MVU41" s="450"/>
      <c r="MVV41" s="450"/>
      <c r="MVW41" s="450"/>
      <c r="MVX41" s="450"/>
      <c r="MVY41" s="450"/>
      <c r="MVZ41" s="450"/>
      <c r="MWA41" s="450"/>
      <c r="MWB41" s="450"/>
      <c r="MWC41" s="450"/>
      <c r="MWD41" s="450"/>
      <c r="MWE41" s="450"/>
      <c r="MWF41" s="450"/>
      <c r="MWG41" s="450"/>
      <c r="MWH41" s="450"/>
      <c r="MWI41" s="450"/>
      <c r="MWJ41" s="450"/>
      <c r="MWK41" s="450"/>
      <c r="MWL41" s="450"/>
      <c r="MWM41" s="450"/>
      <c r="MWN41" s="450"/>
      <c r="MWO41" s="450"/>
      <c r="MWP41" s="450"/>
      <c r="MWQ41" s="450"/>
      <c r="MWR41" s="450"/>
      <c r="MWS41" s="450"/>
      <c r="MWT41" s="450"/>
      <c r="MWU41" s="450"/>
      <c r="MWV41" s="450"/>
      <c r="MWW41" s="450"/>
      <c r="MWX41" s="450"/>
      <c r="MWY41" s="450"/>
      <c r="MWZ41" s="450"/>
      <c r="MXA41" s="450"/>
      <c r="MXB41" s="450"/>
      <c r="MXC41" s="450"/>
      <c r="MXD41" s="450"/>
      <c r="MXE41" s="450"/>
      <c r="MXF41" s="450"/>
      <c r="MXG41" s="450"/>
      <c r="MXH41" s="450"/>
      <c r="MXI41" s="450"/>
      <c r="MXJ41" s="450"/>
      <c r="MXK41" s="450"/>
      <c r="MXL41" s="450"/>
      <c r="MXM41" s="450"/>
      <c r="MXN41" s="450"/>
      <c r="MXO41" s="450"/>
      <c r="MXP41" s="450"/>
      <c r="MXQ41" s="450"/>
      <c r="MXR41" s="450"/>
      <c r="MXS41" s="450"/>
      <c r="MXT41" s="450"/>
      <c r="MXU41" s="450"/>
      <c r="MXV41" s="450"/>
      <c r="MXW41" s="450"/>
      <c r="MXX41" s="450"/>
      <c r="MXY41" s="450"/>
      <c r="MXZ41" s="450"/>
      <c r="MYA41" s="450"/>
      <c r="MYB41" s="450"/>
      <c r="MYC41" s="450"/>
      <c r="MYD41" s="450"/>
      <c r="MYE41" s="450"/>
      <c r="MYF41" s="450"/>
      <c r="MYG41" s="450"/>
      <c r="MYH41" s="450"/>
      <c r="MYI41" s="450"/>
      <c r="MYJ41" s="450"/>
      <c r="MYK41" s="450"/>
      <c r="MYL41" s="450"/>
      <c r="MYM41" s="450"/>
      <c r="MYN41" s="450"/>
      <c r="MYO41" s="450"/>
      <c r="MYP41" s="450"/>
      <c r="MYQ41" s="450"/>
      <c r="MYR41" s="450"/>
      <c r="MYS41" s="450"/>
      <c r="MYT41" s="450"/>
      <c r="MYU41" s="450"/>
      <c r="MYV41" s="450"/>
      <c r="MYW41" s="450"/>
      <c r="MYX41" s="450"/>
      <c r="MYY41" s="450"/>
      <c r="MYZ41" s="450"/>
      <c r="MZA41" s="450"/>
      <c r="MZB41" s="450"/>
      <c r="MZC41" s="450"/>
      <c r="MZD41" s="450"/>
      <c r="MZE41" s="450"/>
      <c r="MZF41" s="450"/>
      <c r="MZG41" s="450"/>
      <c r="MZH41" s="450"/>
      <c r="MZI41" s="450"/>
      <c r="MZJ41" s="450"/>
      <c r="MZK41" s="450"/>
      <c r="MZL41" s="450"/>
      <c r="MZM41" s="450"/>
      <c r="MZN41" s="450"/>
      <c r="MZO41" s="450"/>
      <c r="MZP41" s="450"/>
      <c r="MZQ41" s="450"/>
      <c r="MZR41" s="450"/>
      <c r="MZS41" s="450"/>
      <c r="MZT41" s="450"/>
      <c r="MZU41" s="450"/>
      <c r="MZV41" s="450"/>
      <c r="MZW41" s="450"/>
      <c r="MZX41" s="450"/>
      <c r="MZY41" s="450"/>
      <c r="MZZ41" s="450"/>
      <c r="NAA41" s="450"/>
      <c r="NAB41" s="450"/>
      <c r="NAC41" s="450"/>
      <c r="NAD41" s="450"/>
      <c r="NAE41" s="450"/>
      <c r="NAF41" s="450"/>
      <c r="NAG41" s="450"/>
      <c r="NAH41" s="450"/>
      <c r="NAI41" s="450"/>
      <c r="NAJ41" s="450"/>
      <c r="NAK41" s="450"/>
      <c r="NAL41" s="450"/>
      <c r="NAM41" s="450"/>
      <c r="NAN41" s="450"/>
      <c r="NAO41" s="450"/>
      <c r="NAP41" s="450"/>
      <c r="NAQ41" s="450"/>
      <c r="NAR41" s="450"/>
      <c r="NAS41" s="450"/>
      <c r="NAT41" s="450"/>
      <c r="NAU41" s="450"/>
      <c r="NAV41" s="450"/>
      <c r="NAW41" s="450"/>
      <c r="NAX41" s="450"/>
      <c r="NAY41" s="450"/>
      <c r="NAZ41" s="450"/>
      <c r="NBA41" s="450"/>
      <c r="NBB41" s="450"/>
      <c r="NBC41" s="450"/>
      <c r="NBD41" s="450"/>
      <c r="NBE41" s="450"/>
      <c r="NBF41" s="450"/>
      <c r="NBG41" s="450"/>
      <c r="NBH41" s="450"/>
      <c r="NBI41" s="450"/>
      <c r="NBJ41" s="450"/>
      <c r="NBK41" s="450"/>
      <c r="NBL41" s="450"/>
      <c r="NBM41" s="450"/>
      <c r="NBN41" s="450"/>
      <c r="NBO41" s="450"/>
      <c r="NBP41" s="450"/>
      <c r="NBQ41" s="450"/>
      <c r="NBR41" s="450"/>
      <c r="NBS41" s="450"/>
      <c r="NBT41" s="450"/>
      <c r="NBU41" s="450"/>
      <c r="NBV41" s="450"/>
      <c r="NBW41" s="450"/>
      <c r="NBX41" s="450"/>
      <c r="NBY41" s="450"/>
      <c r="NBZ41" s="450"/>
      <c r="NCA41" s="450"/>
      <c r="NCB41" s="450"/>
      <c r="NCC41" s="450"/>
      <c r="NCD41" s="450"/>
      <c r="NCE41" s="450"/>
      <c r="NCF41" s="450"/>
      <c r="NCG41" s="450"/>
      <c r="NCH41" s="450"/>
      <c r="NCI41" s="450"/>
      <c r="NCJ41" s="450"/>
      <c r="NCK41" s="450"/>
      <c r="NCL41" s="450"/>
      <c r="NCM41" s="450"/>
      <c r="NCN41" s="450"/>
      <c r="NCO41" s="450"/>
      <c r="NCP41" s="450"/>
      <c r="NCQ41" s="450"/>
      <c r="NCR41" s="450"/>
      <c r="NCS41" s="450"/>
      <c r="NCT41" s="450"/>
      <c r="NCU41" s="450"/>
      <c r="NCV41" s="450"/>
      <c r="NCW41" s="450"/>
      <c r="NCX41" s="450"/>
      <c r="NCY41" s="450"/>
      <c r="NCZ41" s="450"/>
      <c r="NDA41" s="450"/>
      <c r="NDB41" s="450"/>
      <c r="NDC41" s="450"/>
      <c r="NDD41" s="450"/>
      <c r="NDE41" s="450"/>
      <c r="NDF41" s="450"/>
      <c r="NDG41" s="450"/>
      <c r="NDH41" s="450"/>
      <c r="NDI41" s="450"/>
      <c r="NDJ41" s="450"/>
      <c r="NDK41" s="450"/>
      <c r="NDL41" s="450"/>
      <c r="NDM41" s="450"/>
      <c r="NDN41" s="450"/>
      <c r="NDO41" s="450"/>
      <c r="NDP41" s="450"/>
      <c r="NDQ41" s="450"/>
      <c r="NDR41" s="450"/>
      <c r="NDS41" s="450"/>
      <c r="NDT41" s="450"/>
      <c r="NDU41" s="450"/>
      <c r="NDV41" s="450"/>
      <c r="NDW41" s="450"/>
      <c r="NDX41" s="450"/>
      <c r="NDY41" s="450"/>
      <c r="NDZ41" s="450"/>
      <c r="NEA41" s="450"/>
      <c r="NEB41" s="450"/>
      <c r="NEC41" s="450"/>
      <c r="NED41" s="450"/>
      <c r="NEE41" s="450"/>
      <c r="NEF41" s="450"/>
      <c r="NEG41" s="450"/>
      <c r="NEH41" s="450"/>
      <c r="NEI41" s="450"/>
      <c r="NEJ41" s="450"/>
      <c r="NEK41" s="450"/>
      <c r="NEL41" s="450"/>
      <c r="NEM41" s="450"/>
      <c r="NEN41" s="450"/>
      <c r="NEO41" s="450"/>
      <c r="NEP41" s="450"/>
      <c r="NEQ41" s="450"/>
      <c r="NER41" s="450"/>
      <c r="NES41" s="450"/>
      <c r="NET41" s="450"/>
      <c r="NEU41" s="450"/>
      <c r="NEV41" s="450"/>
      <c r="NEW41" s="450"/>
      <c r="NEX41" s="450"/>
      <c r="NEY41" s="450"/>
      <c r="NEZ41" s="450"/>
      <c r="NFA41" s="450"/>
      <c r="NFB41" s="450"/>
      <c r="NFC41" s="450"/>
      <c r="NFD41" s="450"/>
      <c r="NFE41" s="450"/>
      <c r="NFF41" s="450"/>
      <c r="NFG41" s="450"/>
      <c r="NFH41" s="450"/>
      <c r="NFI41" s="450"/>
      <c r="NFJ41" s="450"/>
      <c r="NFK41" s="450"/>
      <c r="NFL41" s="450"/>
      <c r="NFM41" s="450"/>
      <c r="NFN41" s="450"/>
      <c r="NFO41" s="450"/>
      <c r="NFP41" s="450"/>
      <c r="NFQ41" s="450"/>
      <c r="NFR41" s="450"/>
      <c r="NFS41" s="450"/>
      <c r="NFT41" s="450"/>
      <c r="NFU41" s="450"/>
      <c r="NFV41" s="450"/>
      <c r="NFW41" s="450"/>
      <c r="NFX41" s="450"/>
      <c r="NFY41" s="450"/>
      <c r="NFZ41" s="450"/>
      <c r="NGA41" s="450"/>
      <c r="NGB41" s="450"/>
      <c r="NGC41" s="450"/>
      <c r="NGD41" s="450"/>
      <c r="NGE41" s="450"/>
      <c r="NGF41" s="450"/>
      <c r="NGG41" s="450"/>
      <c r="NGH41" s="450"/>
      <c r="NGI41" s="450"/>
      <c r="NGJ41" s="450"/>
      <c r="NGK41" s="450"/>
      <c r="NGL41" s="450"/>
      <c r="NGM41" s="450"/>
      <c r="NGN41" s="450"/>
      <c r="NGO41" s="450"/>
      <c r="NGP41" s="450"/>
      <c r="NGQ41" s="450"/>
      <c r="NGR41" s="450"/>
      <c r="NGS41" s="450"/>
      <c r="NGT41" s="450"/>
      <c r="NGU41" s="450"/>
      <c r="NGV41" s="450"/>
      <c r="NGW41" s="450"/>
      <c r="NGX41" s="450"/>
      <c r="NGY41" s="450"/>
      <c r="NGZ41" s="450"/>
      <c r="NHA41" s="450"/>
      <c r="NHB41" s="450"/>
      <c r="NHC41" s="450"/>
      <c r="NHD41" s="450"/>
      <c r="NHE41" s="450"/>
      <c r="NHF41" s="450"/>
      <c r="NHG41" s="450"/>
      <c r="NHH41" s="450"/>
      <c r="NHI41" s="450"/>
      <c r="NHJ41" s="450"/>
      <c r="NHK41" s="450"/>
      <c r="NHL41" s="450"/>
      <c r="NHM41" s="450"/>
      <c r="NHN41" s="450"/>
      <c r="NHO41" s="450"/>
      <c r="NHP41" s="450"/>
      <c r="NHQ41" s="450"/>
      <c r="NHR41" s="450"/>
      <c r="NHS41" s="450"/>
      <c r="NHT41" s="450"/>
      <c r="NHU41" s="450"/>
      <c r="NHV41" s="450"/>
      <c r="NHW41" s="450"/>
      <c r="NHX41" s="450"/>
      <c r="NHY41" s="450"/>
      <c r="NHZ41" s="450"/>
      <c r="NIA41" s="450"/>
      <c r="NIB41" s="450"/>
      <c r="NIC41" s="450"/>
      <c r="NID41" s="450"/>
      <c r="NIE41" s="450"/>
      <c r="NIF41" s="450"/>
      <c r="NIG41" s="450"/>
      <c r="NIH41" s="450"/>
      <c r="NII41" s="450"/>
      <c r="NIJ41" s="450"/>
      <c r="NIK41" s="450"/>
      <c r="NIL41" s="450"/>
      <c r="NIM41" s="450"/>
      <c r="NIN41" s="450"/>
      <c r="NIO41" s="450"/>
      <c r="NIP41" s="450"/>
      <c r="NIQ41" s="450"/>
      <c r="NIR41" s="450"/>
      <c r="NIS41" s="450"/>
      <c r="NIT41" s="450"/>
      <c r="NIU41" s="450"/>
      <c r="NIV41" s="450"/>
      <c r="NIW41" s="450"/>
      <c r="NIX41" s="450"/>
      <c r="NIY41" s="450"/>
      <c r="NIZ41" s="450"/>
      <c r="NJA41" s="450"/>
      <c r="NJB41" s="450"/>
      <c r="NJC41" s="450"/>
      <c r="NJD41" s="450"/>
      <c r="NJE41" s="450"/>
      <c r="NJF41" s="450"/>
      <c r="NJG41" s="450"/>
      <c r="NJH41" s="450"/>
      <c r="NJI41" s="450"/>
      <c r="NJJ41" s="450"/>
      <c r="NJK41" s="450"/>
      <c r="NJL41" s="450"/>
      <c r="NJM41" s="450"/>
      <c r="NJN41" s="450"/>
      <c r="NJO41" s="450"/>
      <c r="NJP41" s="450"/>
      <c r="NJQ41" s="450"/>
      <c r="NJR41" s="450"/>
      <c r="NJS41" s="450"/>
      <c r="NJT41" s="450"/>
      <c r="NJU41" s="450"/>
      <c r="NJV41" s="450"/>
      <c r="NJW41" s="450"/>
      <c r="NJX41" s="450"/>
      <c r="NJY41" s="450"/>
      <c r="NJZ41" s="450"/>
      <c r="NKA41" s="450"/>
      <c r="NKB41" s="450"/>
      <c r="NKC41" s="450"/>
      <c r="NKD41" s="450"/>
      <c r="NKE41" s="450"/>
      <c r="NKF41" s="450"/>
      <c r="NKG41" s="450"/>
      <c r="NKH41" s="450"/>
      <c r="NKI41" s="450"/>
      <c r="NKJ41" s="450"/>
      <c r="NKK41" s="450"/>
      <c r="NKL41" s="450"/>
      <c r="NKM41" s="450"/>
      <c r="NKN41" s="450"/>
      <c r="NKO41" s="450"/>
      <c r="NKP41" s="450"/>
      <c r="NKQ41" s="450"/>
      <c r="NKR41" s="450"/>
      <c r="NKS41" s="450"/>
      <c r="NKT41" s="450"/>
      <c r="NKU41" s="450"/>
      <c r="NKV41" s="450"/>
      <c r="NKW41" s="450"/>
      <c r="NKX41" s="450"/>
      <c r="NKY41" s="450"/>
      <c r="NKZ41" s="450"/>
      <c r="NLA41" s="450"/>
      <c r="NLB41" s="450"/>
      <c r="NLC41" s="450"/>
      <c r="NLD41" s="450"/>
      <c r="NLE41" s="450"/>
      <c r="NLF41" s="450"/>
      <c r="NLG41" s="450"/>
      <c r="NLH41" s="450"/>
      <c r="NLI41" s="450"/>
      <c r="NLJ41" s="450"/>
      <c r="NLK41" s="450"/>
      <c r="NLL41" s="450"/>
      <c r="NLM41" s="450"/>
      <c r="NLN41" s="450"/>
      <c r="NLO41" s="450"/>
      <c r="NLP41" s="450"/>
      <c r="NLQ41" s="450"/>
      <c r="NLR41" s="450"/>
      <c r="NLS41" s="450"/>
      <c r="NLT41" s="450"/>
      <c r="NLU41" s="450"/>
      <c r="NLV41" s="450"/>
      <c r="NLW41" s="450"/>
      <c r="NLX41" s="450"/>
      <c r="NLY41" s="450"/>
      <c r="NLZ41" s="450"/>
      <c r="NMA41" s="450"/>
      <c r="NMB41" s="450"/>
      <c r="NMC41" s="450"/>
      <c r="NMD41" s="450"/>
      <c r="NME41" s="450"/>
      <c r="NMF41" s="450"/>
      <c r="NMG41" s="450"/>
      <c r="NMH41" s="450"/>
      <c r="NMI41" s="450"/>
      <c r="NMJ41" s="450"/>
      <c r="NMK41" s="450"/>
      <c r="NML41" s="450"/>
      <c r="NMM41" s="450"/>
      <c r="NMN41" s="450"/>
      <c r="NMO41" s="450"/>
      <c r="NMP41" s="450"/>
      <c r="NMQ41" s="450"/>
      <c r="NMR41" s="450"/>
      <c r="NMS41" s="450"/>
      <c r="NMT41" s="450"/>
      <c r="NMU41" s="450"/>
      <c r="NMV41" s="450"/>
      <c r="NMW41" s="450"/>
      <c r="NMX41" s="450"/>
      <c r="NMY41" s="450"/>
      <c r="NMZ41" s="450"/>
      <c r="NNA41" s="450"/>
      <c r="NNB41" s="450"/>
      <c r="NNC41" s="450"/>
      <c r="NND41" s="450"/>
      <c r="NNE41" s="450"/>
      <c r="NNF41" s="450"/>
      <c r="NNG41" s="450"/>
      <c r="NNH41" s="450"/>
      <c r="NNI41" s="450"/>
      <c r="NNJ41" s="450"/>
      <c r="NNK41" s="450"/>
      <c r="NNL41" s="450"/>
      <c r="NNM41" s="450"/>
      <c r="NNN41" s="450"/>
      <c r="NNO41" s="450"/>
      <c r="NNP41" s="450"/>
      <c r="NNQ41" s="450"/>
      <c r="NNR41" s="450"/>
      <c r="NNS41" s="450"/>
      <c r="NNT41" s="450"/>
      <c r="NNU41" s="450"/>
      <c r="NNV41" s="450"/>
      <c r="NNW41" s="450"/>
      <c r="NNX41" s="450"/>
      <c r="NNY41" s="450"/>
      <c r="NNZ41" s="450"/>
      <c r="NOA41" s="450"/>
      <c r="NOB41" s="450"/>
      <c r="NOC41" s="450"/>
      <c r="NOD41" s="450"/>
      <c r="NOE41" s="450"/>
      <c r="NOF41" s="450"/>
      <c r="NOG41" s="450"/>
      <c r="NOH41" s="450"/>
      <c r="NOI41" s="450"/>
      <c r="NOJ41" s="450"/>
      <c r="NOK41" s="450"/>
      <c r="NOL41" s="450"/>
      <c r="NOM41" s="450"/>
      <c r="NON41" s="450"/>
      <c r="NOO41" s="450"/>
      <c r="NOP41" s="450"/>
      <c r="NOQ41" s="450"/>
      <c r="NOR41" s="450"/>
      <c r="NOS41" s="450"/>
      <c r="NOT41" s="450"/>
      <c r="NOU41" s="450"/>
      <c r="NOV41" s="450"/>
      <c r="NOW41" s="450"/>
      <c r="NOX41" s="450"/>
      <c r="NOY41" s="450"/>
      <c r="NOZ41" s="450"/>
      <c r="NPA41" s="450"/>
      <c r="NPB41" s="450"/>
      <c r="NPC41" s="450"/>
      <c r="NPD41" s="450"/>
      <c r="NPE41" s="450"/>
      <c r="NPF41" s="450"/>
      <c r="NPG41" s="450"/>
      <c r="NPH41" s="450"/>
      <c r="NPI41" s="450"/>
      <c r="NPJ41" s="450"/>
      <c r="NPK41" s="450"/>
      <c r="NPL41" s="450"/>
      <c r="NPM41" s="450"/>
      <c r="NPN41" s="450"/>
      <c r="NPO41" s="450"/>
      <c r="NPP41" s="450"/>
      <c r="NPQ41" s="450"/>
      <c r="NPR41" s="450"/>
      <c r="NPS41" s="450"/>
      <c r="NPT41" s="450"/>
      <c r="NPU41" s="450"/>
      <c r="NPV41" s="450"/>
      <c r="NPW41" s="450"/>
      <c r="NPX41" s="450"/>
      <c r="NPY41" s="450"/>
      <c r="NPZ41" s="450"/>
      <c r="NQA41" s="450"/>
      <c r="NQB41" s="450"/>
      <c r="NQC41" s="450"/>
      <c r="NQD41" s="450"/>
      <c r="NQE41" s="450"/>
      <c r="NQF41" s="450"/>
      <c r="NQG41" s="450"/>
      <c r="NQH41" s="450"/>
      <c r="NQI41" s="450"/>
      <c r="NQJ41" s="450"/>
      <c r="NQK41" s="450"/>
      <c r="NQL41" s="450"/>
      <c r="NQM41" s="450"/>
      <c r="NQN41" s="450"/>
      <c r="NQO41" s="450"/>
      <c r="NQP41" s="450"/>
      <c r="NQQ41" s="450"/>
      <c r="NQR41" s="450"/>
      <c r="NQS41" s="450"/>
      <c r="NQT41" s="450"/>
      <c r="NQU41" s="450"/>
      <c r="NQV41" s="450"/>
      <c r="NQW41" s="450"/>
      <c r="NQX41" s="450"/>
      <c r="NQY41" s="450"/>
      <c r="NQZ41" s="450"/>
      <c r="NRA41" s="450"/>
      <c r="NRB41" s="450"/>
      <c r="NRC41" s="450"/>
      <c r="NRD41" s="450"/>
      <c r="NRE41" s="450"/>
      <c r="NRF41" s="450"/>
      <c r="NRG41" s="450"/>
      <c r="NRH41" s="450"/>
      <c r="NRI41" s="450"/>
      <c r="NRJ41" s="450"/>
      <c r="NRK41" s="450"/>
      <c r="NRL41" s="450"/>
      <c r="NRM41" s="450"/>
      <c r="NRN41" s="450"/>
      <c r="NRO41" s="450"/>
      <c r="NRP41" s="450"/>
      <c r="NRQ41" s="450"/>
      <c r="NRR41" s="450"/>
      <c r="NRS41" s="450"/>
      <c r="NRT41" s="450"/>
      <c r="NRU41" s="450"/>
      <c r="NRV41" s="450"/>
      <c r="NRW41" s="450"/>
      <c r="NRX41" s="450"/>
      <c r="NRY41" s="450"/>
      <c r="NRZ41" s="450"/>
      <c r="NSA41" s="450"/>
      <c r="NSB41" s="450"/>
      <c r="NSC41" s="450"/>
      <c r="NSD41" s="450"/>
      <c r="NSE41" s="450"/>
      <c r="NSF41" s="450"/>
      <c r="NSG41" s="450"/>
      <c r="NSH41" s="450"/>
      <c r="NSI41" s="450"/>
      <c r="NSJ41" s="450"/>
      <c r="NSK41" s="450"/>
      <c r="NSL41" s="450"/>
      <c r="NSM41" s="450"/>
      <c r="NSN41" s="450"/>
      <c r="NSO41" s="450"/>
      <c r="NSP41" s="450"/>
      <c r="NSQ41" s="450"/>
      <c r="NSR41" s="450"/>
      <c r="NSS41" s="450"/>
      <c r="NST41" s="450"/>
      <c r="NSU41" s="450"/>
      <c r="NSV41" s="450"/>
      <c r="NSW41" s="450"/>
      <c r="NSX41" s="450"/>
      <c r="NSY41" s="450"/>
      <c r="NSZ41" s="450"/>
      <c r="NTA41" s="450"/>
      <c r="NTB41" s="450"/>
      <c r="NTC41" s="450"/>
      <c r="NTD41" s="450"/>
      <c r="NTE41" s="450"/>
      <c r="NTF41" s="450"/>
      <c r="NTG41" s="450"/>
      <c r="NTH41" s="450"/>
      <c r="NTI41" s="450"/>
      <c r="NTJ41" s="450"/>
      <c r="NTK41" s="450"/>
      <c r="NTL41" s="450"/>
      <c r="NTM41" s="450"/>
      <c r="NTN41" s="450"/>
      <c r="NTO41" s="450"/>
      <c r="NTP41" s="450"/>
      <c r="NTQ41" s="450"/>
      <c r="NTR41" s="450"/>
      <c r="NTS41" s="450"/>
      <c r="NTT41" s="450"/>
      <c r="NTU41" s="450"/>
      <c r="NTV41" s="450"/>
      <c r="NTW41" s="450"/>
      <c r="NTX41" s="450"/>
      <c r="NTY41" s="450"/>
      <c r="NTZ41" s="450"/>
      <c r="NUA41" s="450"/>
      <c r="NUB41" s="450"/>
      <c r="NUC41" s="450"/>
      <c r="NUD41" s="450"/>
      <c r="NUE41" s="450"/>
      <c r="NUF41" s="450"/>
      <c r="NUG41" s="450"/>
      <c r="NUH41" s="450"/>
      <c r="NUI41" s="450"/>
      <c r="NUJ41" s="450"/>
      <c r="NUK41" s="450"/>
      <c r="NUL41" s="450"/>
      <c r="NUM41" s="450"/>
      <c r="NUN41" s="450"/>
      <c r="NUO41" s="450"/>
      <c r="NUP41" s="450"/>
      <c r="NUQ41" s="450"/>
      <c r="NUR41" s="450"/>
      <c r="NUS41" s="450"/>
      <c r="NUT41" s="450"/>
      <c r="NUU41" s="450"/>
      <c r="NUV41" s="450"/>
      <c r="NUW41" s="450"/>
      <c r="NUX41" s="450"/>
      <c r="NUY41" s="450"/>
      <c r="NUZ41" s="450"/>
      <c r="NVA41" s="450"/>
      <c r="NVB41" s="450"/>
      <c r="NVC41" s="450"/>
      <c r="NVD41" s="450"/>
      <c r="NVE41" s="450"/>
      <c r="NVF41" s="450"/>
      <c r="NVG41" s="450"/>
      <c r="NVH41" s="450"/>
      <c r="NVI41" s="450"/>
      <c r="NVJ41" s="450"/>
      <c r="NVK41" s="450"/>
      <c r="NVL41" s="450"/>
      <c r="NVM41" s="450"/>
      <c r="NVN41" s="450"/>
      <c r="NVO41" s="450"/>
      <c r="NVP41" s="450"/>
      <c r="NVQ41" s="450"/>
      <c r="NVR41" s="450"/>
      <c r="NVS41" s="450"/>
      <c r="NVT41" s="450"/>
      <c r="NVU41" s="450"/>
      <c r="NVV41" s="450"/>
      <c r="NVW41" s="450"/>
      <c r="NVX41" s="450"/>
      <c r="NVY41" s="450"/>
      <c r="NVZ41" s="450"/>
      <c r="NWA41" s="450"/>
      <c r="NWB41" s="450"/>
      <c r="NWC41" s="450"/>
      <c r="NWD41" s="450"/>
      <c r="NWE41" s="450"/>
      <c r="NWF41" s="450"/>
      <c r="NWG41" s="450"/>
      <c r="NWH41" s="450"/>
      <c r="NWI41" s="450"/>
      <c r="NWJ41" s="450"/>
      <c r="NWK41" s="450"/>
      <c r="NWL41" s="450"/>
      <c r="NWM41" s="450"/>
      <c r="NWN41" s="450"/>
      <c r="NWO41" s="450"/>
      <c r="NWP41" s="450"/>
      <c r="NWQ41" s="450"/>
      <c r="NWR41" s="450"/>
      <c r="NWS41" s="450"/>
      <c r="NWT41" s="450"/>
      <c r="NWU41" s="450"/>
      <c r="NWV41" s="450"/>
      <c r="NWW41" s="450"/>
      <c r="NWX41" s="450"/>
      <c r="NWY41" s="450"/>
      <c r="NWZ41" s="450"/>
      <c r="NXA41" s="450"/>
      <c r="NXB41" s="450"/>
      <c r="NXC41" s="450"/>
      <c r="NXD41" s="450"/>
      <c r="NXE41" s="450"/>
      <c r="NXF41" s="450"/>
      <c r="NXG41" s="450"/>
      <c r="NXH41" s="450"/>
      <c r="NXI41" s="450"/>
      <c r="NXJ41" s="450"/>
      <c r="NXK41" s="450"/>
      <c r="NXL41" s="450"/>
      <c r="NXM41" s="450"/>
      <c r="NXN41" s="450"/>
      <c r="NXO41" s="450"/>
      <c r="NXP41" s="450"/>
      <c r="NXQ41" s="450"/>
      <c r="NXR41" s="450"/>
      <c r="NXS41" s="450"/>
      <c r="NXT41" s="450"/>
      <c r="NXU41" s="450"/>
      <c r="NXV41" s="450"/>
      <c r="NXW41" s="450"/>
      <c r="NXX41" s="450"/>
      <c r="NXY41" s="450"/>
      <c r="NXZ41" s="450"/>
      <c r="NYA41" s="450"/>
      <c r="NYB41" s="450"/>
      <c r="NYC41" s="450"/>
      <c r="NYD41" s="450"/>
      <c r="NYE41" s="450"/>
      <c r="NYF41" s="450"/>
      <c r="NYG41" s="450"/>
      <c r="NYH41" s="450"/>
      <c r="NYI41" s="450"/>
      <c r="NYJ41" s="450"/>
      <c r="NYK41" s="450"/>
      <c r="NYL41" s="450"/>
      <c r="NYM41" s="450"/>
      <c r="NYN41" s="450"/>
      <c r="NYO41" s="450"/>
      <c r="NYP41" s="450"/>
      <c r="NYQ41" s="450"/>
      <c r="NYR41" s="450"/>
      <c r="NYS41" s="450"/>
      <c r="NYT41" s="450"/>
      <c r="NYU41" s="450"/>
      <c r="NYV41" s="450"/>
      <c r="NYW41" s="450"/>
      <c r="NYX41" s="450"/>
      <c r="NYY41" s="450"/>
      <c r="NYZ41" s="450"/>
      <c r="NZA41" s="450"/>
      <c r="NZB41" s="450"/>
      <c r="NZC41" s="450"/>
      <c r="NZD41" s="450"/>
      <c r="NZE41" s="450"/>
      <c r="NZF41" s="450"/>
      <c r="NZG41" s="450"/>
      <c r="NZH41" s="450"/>
      <c r="NZI41" s="450"/>
      <c r="NZJ41" s="450"/>
      <c r="NZK41" s="450"/>
      <c r="NZL41" s="450"/>
      <c r="NZM41" s="450"/>
      <c r="NZN41" s="450"/>
      <c r="NZO41" s="450"/>
      <c r="NZP41" s="450"/>
      <c r="NZQ41" s="450"/>
      <c r="NZR41" s="450"/>
      <c r="NZS41" s="450"/>
      <c r="NZT41" s="450"/>
      <c r="NZU41" s="450"/>
      <c r="NZV41" s="450"/>
      <c r="NZW41" s="450"/>
      <c r="NZX41" s="450"/>
      <c r="NZY41" s="450"/>
      <c r="NZZ41" s="450"/>
      <c r="OAA41" s="450"/>
      <c r="OAB41" s="450"/>
      <c r="OAC41" s="450"/>
      <c r="OAD41" s="450"/>
      <c r="OAE41" s="450"/>
      <c r="OAF41" s="450"/>
      <c r="OAG41" s="450"/>
      <c r="OAH41" s="450"/>
      <c r="OAI41" s="450"/>
      <c r="OAJ41" s="450"/>
      <c r="OAK41" s="450"/>
      <c r="OAL41" s="450"/>
      <c r="OAM41" s="450"/>
      <c r="OAN41" s="450"/>
      <c r="OAO41" s="450"/>
      <c r="OAP41" s="450"/>
      <c r="OAQ41" s="450"/>
      <c r="OAR41" s="450"/>
      <c r="OAS41" s="450"/>
      <c r="OAT41" s="450"/>
      <c r="OAU41" s="450"/>
      <c r="OAV41" s="450"/>
      <c r="OAW41" s="450"/>
      <c r="OAX41" s="450"/>
      <c r="OAY41" s="450"/>
      <c r="OAZ41" s="450"/>
      <c r="OBA41" s="450"/>
      <c r="OBB41" s="450"/>
      <c r="OBC41" s="450"/>
      <c r="OBD41" s="450"/>
      <c r="OBE41" s="450"/>
      <c r="OBF41" s="450"/>
      <c r="OBG41" s="450"/>
      <c r="OBH41" s="450"/>
      <c r="OBI41" s="450"/>
      <c r="OBJ41" s="450"/>
      <c r="OBK41" s="450"/>
      <c r="OBL41" s="450"/>
      <c r="OBM41" s="450"/>
      <c r="OBN41" s="450"/>
      <c r="OBO41" s="450"/>
      <c r="OBP41" s="450"/>
      <c r="OBQ41" s="450"/>
      <c r="OBR41" s="450"/>
      <c r="OBS41" s="450"/>
      <c r="OBT41" s="450"/>
      <c r="OBU41" s="450"/>
      <c r="OBV41" s="450"/>
      <c r="OBW41" s="450"/>
      <c r="OBX41" s="450"/>
      <c r="OBY41" s="450"/>
      <c r="OBZ41" s="450"/>
      <c r="OCA41" s="450"/>
      <c r="OCB41" s="450"/>
      <c r="OCC41" s="450"/>
      <c r="OCD41" s="450"/>
      <c r="OCE41" s="450"/>
      <c r="OCF41" s="450"/>
      <c r="OCG41" s="450"/>
      <c r="OCH41" s="450"/>
      <c r="OCI41" s="450"/>
      <c r="OCJ41" s="450"/>
      <c r="OCK41" s="450"/>
      <c r="OCL41" s="450"/>
      <c r="OCM41" s="450"/>
      <c r="OCN41" s="450"/>
      <c r="OCO41" s="450"/>
      <c r="OCP41" s="450"/>
      <c r="OCQ41" s="450"/>
      <c r="OCR41" s="450"/>
      <c r="OCS41" s="450"/>
      <c r="OCT41" s="450"/>
      <c r="OCU41" s="450"/>
      <c r="OCV41" s="450"/>
      <c r="OCW41" s="450"/>
      <c r="OCX41" s="450"/>
      <c r="OCY41" s="450"/>
      <c r="OCZ41" s="450"/>
      <c r="ODA41" s="450"/>
      <c r="ODB41" s="450"/>
      <c r="ODC41" s="450"/>
      <c r="ODD41" s="450"/>
      <c r="ODE41" s="450"/>
      <c r="ODF41" s="450"/>
      <c r="ODG41" s="450"/>
      <c r="ODH41" s="450"/>
      <c r="ODI41" s="450"/>
      <c r="ODJ41" s="450"/>
      <c r="ODK41" s="450"/>
      <c r="ODL41" s="450"/>
      <c r="ODM41" s="450"/>
      <c r="ODN41" s="450"/>
      <c r="ODO41" s="450"/>
      <c r="ODP41" s="450"/>
      <c r="ODQ41" s="450"/>
      <c r="ODR41" s="450"/>
      <c r="ODS41" s="450"/>
      <c r="ODT41" s="450"/>
      <c r="ODU41" s="450"/>
      <c r="ODV41" s="450"/>
      <c r="ODW41" s="450"/>
      <c r="ODX41" s="450"/>
      <c r="ODY41" s="450"/>
      <c r="ODZ41" s="450"/>
      <c r="OEA41" s="450"/>
      <c r="OEB41" s="450"/>
      <c r="OEC41" s="450"/>
      <c r="OED41" s="450"/>
      <c r="OEE41" s="450"/>
      <c r="OEF41" s="450"/>
      <c r="OEG41" s="450"/>
      <c r="OEH41" s="450"/>
      <c r="OEI41" s="450"/>
      <c r="OEJ41" s="450"/>
      <c r="OEK41" s="450"/>
      <c r="OEL41" s="450"/>
      <c r="OEM41" s="450"/>
      <c r="OEN41" s="450"/>
      <c r="OEO41" s="450"/>
      <c r="OEP41" s="450"/>
      <c r="OEQ41" s="450"/>
      <c r="OER41" s="450"/>
      <c r="OES41" s="450"/>
      <c r="OET41" s="450"/>
      <c r="OEU41" s="450"/>
      <c r="OEV41" s="450"/>
      <c r="OEW41" s="450"/>
      <c r="OEX41" s="450"/>
      <c r="OEY41" s="450"/>
      <c r="OEZ41" s="450"/>
      <c r="OFA41" s="450"/>
      <c r="OFB41" s="450"/>
      <c r="OFC41" s="450"/>
      <c r="OFD41" s="450"/>
      <c r="OFE41" s="450"/>
      <c r="OFF41" s="450"/>
      <c r="OFG41" s="450"/>
      <c r="OFH41" s="450"/>
      <c r="OFI41" s="450"/>
      <c r="OFJ41" s="450"/>
      <c r="OFK41" s="450"/>
      <c r="OFL41" s="450"/>
      <c r="OFM41" s="450"/>
      <c r="OFN41" s="450"/>
      <c r="OFO41" s="450"/>
      <c r="OFP41" s="450"/>
      <c r="OFQ41" s="450"/>
      <c r="OFR41" s="450"/>
      <c r="OFS41" s="450"/>
      <c r="OFT41" s="450"/>
      <c r="OFU41" s="450"/>
      <c r="OFV41" s="450"/>
      <c r="OFW41" s="450"/>
      <c r="OFX41" s="450"/>
      <c r="OFY41" s="450"/>
      <c r="OFZ41" s="450"/>
      <c r="OGA41" s="450"/>
      <c r="OGB41" s="450"/>
      <c r="OGC41" s="450"/>
      <c r="OGD41" s="450"/>
      <c r="OGE41" s="450"/>
      <c r="OGF41" s="450"/>
      <c r="OGG41" s="450"/>
      <c r="OGH41" s="450"/>
      <c r="OGI41" s="450"/>
      <c r="OGJ41" s="450"/>
      <c r="OGK41" s="450"/>
      <c r="OGL41" s="450"/>
      <c r="OGM41" s="450"/>
      <c r="OGN41" s="450"/>
      <c r="OGO41" s="450"/>
      <c r="OGP41" s="450"/>
      <c r="OGQ41" s="450"/>
      <c r="OGR41" s="450"/>
      <c r="OGS41" s="450"/>
      <c r="OGT41" s="450"/>
      <c r="OGU41" s="450"/>
      <c r="OGV41" s="450"/>
      <c r="OGW41" s="450"/>
      <c r="OGX41" s="450"/>
      <c r="OGY41" s="450"/>
      <c r="OGZ41" s="450"/>
      <c r="OHA41" s="450"/>
      <c r="OHB41" s="450"/>
      <c r="OHC41" s="450"/>
      <c r="OHD41" s="450"/>
      <c r="OHE41" s="450"/>
      <c r="OHF41" s="450"/>
      <c r="OHG41" s="450"/>
      <c r="OHH41" s="450"/>
      <c r="OHI41" s="450"/>
      <c r="OHJ41" s="450"/>
      <c r="OHK41" s="450"/>
      <c r="OHL41" s="450"/>
      <c r="OHM41" s="450"/>
      <c r="OHN41" s="450"/>
      <c r="OHO41" s="450"/>
      <c r="OHP41" s="450"/>
      <c r="OHQ41" s="450"/>
      <c r="OHR41" s="450"/>
      <c r="OHS41" s="450"/>
      <c r="OHT41" s="450"/>
      <c r="OHU41" s="450"/>
      <c r="OHV41" s="450"/>
      <c r="OHW41" s="450"/>
      <c r="OHX41" s="450"/>
      <c r="OHY41" s="450"/>
      <c r="OHZ41" s="450"/>
      <c r="OIA41" s="450"/>
      <c r="OIB41" s="450"/>
      <c r="OIC41" s="450"/>
      <c r="OID41" s="450"/>
      <c r="OIE41" s="450"/>
      <c r="OIF41" s="450"/>
      <c r="OIG41" s="450"/>
      <c r="OIH41" s="450"/>
      <c r="OII41" s="450"/>
      <c r="OIJ41" s="450"/>
      <c r="OIK41" s="450"/>
      <c r="OIL41" s="450"/>
      <c r="OIM41" s="450"/>
      <c r="OIN41" s="450"/>
      <c r="OIO41" s="450"/>
      <c r="OIP41" s="450"/>
      <c r="OIQ41" s="450"/>
      <c r="OIR41" s="450"/>
      <c r="OIS41" s="450"/>
      <c r="OIT41" s="450"/>
      <c r="OIU41" s="450"/>
      <c r="OIV41" s="450"/>
      <c r="OIW41" s="450"/>
      <c r="OIX41" s="450"/>
      <c r="OIY41" s="450"/>
      <c r="OIZ41" s="450"/>
      <c r="OJA41" s="450"/>
      <c r="OJB41" s="450"/>
      <c r="OJC41" s="450"/>
      <c r="OJD41" s="450"/>
      <c r="OJE41" s="450"/>
      <c r="OJF41" s="450"/>
      <c r="OJG41" s="450"/>
      <c r="OJH41" s="450"/>
      <c r="OJI41" s="450"/>
      <c r="OJJ41" s="450"/>
      <c r="OJK41" s="450"/>
      <c r="OJL41" s="450"/>
      <c r="OJM41" s="450"/>
      <c r="OJN41" s="450"/>
      <c r="OJO41" s="450"/>
      <c r="OJP41" s="450"/>
      <c r="OJQ41" s="450"/>
      <c r="OJR41" s="450"/>
      <c r="OJS41" s="450"/>
      <c r="OJT41" s="450"/>
      <c r="OJU41" s="450"/>
      <c r="OJV41" s="450"/>
      <c r="OJW41" s="450"/>
      <c r="OJX41" s="450"/>
      <c r="OJY41" s="450"/>
      <c r="OJZ41" s="450"/>
      <c r="OKA41" s="450"/>
      <c r="OKB41" s="450"/>
      <c r="OKC41" s="450"/>
      <c r="OKD41" s="450"/>
      <c r="OKE41" s="450"/>
      <c r="OKF41" s="450"/>
      <c r="OKG41" s="450"/>
      <c r="OKH41" s="450"/>
      <c r="OKI41" s="450"/>
      <c r="OKJ41" s="450"/>
      <c r="OKK41" s="450"/>
      <c r="OKL41" s="450"/>
      <c r="OKM41" s="450"/>
      <c r="OKN41" s="450"/>
      <c r="OKO41" s="450"/>
      <c r="OKP41" s="450"/>
      <c r="OKQ41" s="450"/>
      <c r="OKR41" s="450"/>
      <c r="OKS41" s="450"/>
      <c r="OKT41" s="450"/>
      <c r="OKU41" s="450"/>
      <c r="OKV41" s="450"/>
      <c r="OKW41" s="450"/>
      <c r="OKX41" s="450"/>
      <c r="OKY41" s="450"/>
      <c r="OKZ41" s="450"/>
      <c r="OLA41" s="450"/>
      <c r="OLB41" s="450"/>
      <c r="OLC41" s="450"/>
      <c r="OLD41" s="450"/>
      <c r="OLE41" s="450"/>
      <c r="OLF41" s="450"/>
      <c r="OLG41" s="450"/>
      <c r="OLH41" s="450"/>
      <c r="OLI41" s="450"/>
      <c r="OLJ41" s="450"/>
      <c r="OLK41" s="450"/>
      <c r="OLL41" s="450"/>
      <c r="OLM41" s="450"/>
      <c r="OLN41" s="450"/>
      <c r="OLO41" s="450"/>
      <c r="OLP41" s="450"/>
      <c r="OLQ41" s="450"/>
      <c r="OLR41" s="450"/>
      <c r="OLS41" s="450"/>
      <c r="OLT41" s="450"/>
      <c r="OLU41" s="450"/>
      <c r="OLV41" s="450"/>
      <c r="OLW41" s="450"/>
      <c r="OLX41" s="450"/>
      <c r="OLY41" s="450"/>
      <c r="OLZ41" s="450"/>
      <c r="OMA41" s="450"/>
      <c r="OMB41" s="450"/>
      <c r="OMC41" s="450"/>
      <c r="OMD41" s="450"/>
      <c r="OME41" s="450"/>
      <c r="OMF41" s="450"/>
      <c r="OMG41" s="450"/>
      <c r="OMH41" s="450"/>
      <c r="OMI41" s="450"/>
      <c r="OMJ41" s="450"/>
      <c r="OMK41" s="450"/>
      <c r="OML41" s="450"/>
      <c r="OMM41" s="450"/>
      <c r="OMN41" s="450"/>
      <c r="OMO41" s="450"/>
      <c r="OMP41" s="450"/>
      <c r="OMQ41" s="450"/>
      <c r="OMR41" s="450"/>
      <c r="OMS41" s="450"/>
      <c r="OMT41" s="450"/>
      <c r="OMU41" s="450"/>
      <c r="OMV41" s="450"/>
      <c r="OMW41" s="450"/>
      <c r="OMX41" s="450"/>
      <c r="OMY41" s="450"/>
      <c r="OMZ41" s="450"/>
      <c r="ONA41" s="450"/>
      <c r="ONB41" s="450"/>
      <c r="ONC41" s="450"/>
      <c r="OND41" s="450"/>
      <c r="ONE41" s="450"/>
      <c r="ONF41" s="450"/>
      <c r="ONG41" s="450"/>
      <c r="ONH41" s="450"/>
      <c r="ONI41" s="450"/>
      <c r="ONJ41" s="450"/>
      <c r="ONK41" s="450"/>
      <c r="ONL41" s="450"/>
      <c r="ONM41" s="450"/>
      <c r="ONN41" s="450"/>
      <c r="ONO41" s="450"/>
      <c r="ONP41" s="450"/>
      <c r="ONQ41" s="450"/>
      <c r="ONR41" s="450"/>
      <c r="ONS41" s="450"/>
      <c r="ONT41" s="450"/>
      <c r="ONU41" s="450"/>
      <c r="ONV41" s="450"/>
      <c r="ONW41" s="450"/>
      <c r="ONX41" s="450"/>
      <c r="ONY41" s="450"/>
      <c r="ONZ41" s="450"/>
      <c r="OOA41" s="450"/>
      <c r="OOB41" s="450"/>
      <c r="OOC41" s="450"/>
      <c r="OOD41" s="450"/>
      <c r="OOE41" s="450"/>
      <c r="OOF41" s="450"/>
      <c r="OOG41" s="450"/>
      <c r="OOH41" s="450"/>
      <c r="OOI41" s="450"/>
      <c r="OOJ41" s="450"/>
      <c r="OOK41" s="450"/>
      <c r="OOL41" s="450"/>
      <c r="OOM41" s="450"/>
      <c r="OON41" s="450"/>
      <c r="OOO41" s="450"/>
      <c r="OOP41" s="450"/>
      <c r="OOQ41" s="450"/>
      <c r="OOR41" s="450"/>
      <c r="OOS41" s="450"/>
      <c r="OOT41" s="450"/>
      <c r="OOU41" s="450"/>
      <c r="OOV41" s="450"/>
      <c r="OOW41" s="450"/>
      <c r="OOX41" s="450"/>
      <c r="OOY41" s="450"/>
      <c r="OOZ41" s="450"/>
      <c r="OPA41" s="450"/>
      <c r="OPB41" s="450"/>
      <c r="OPC41" s="450"/>
      <c r="OPD41" s="450"/>
      <c r="OPE41" s="450"/>
      <c r="OPF41" s="450"/>
      <c r="OPG41" s="450"/>
      <c r="OPH41" s="450"/>
      <c r="OPI41" s="450"/>
      <c r="OPJ41" s="450"/>
      <c r="OPK41" s="450"/>
      <c r="OPL41" s="450"/>
      <c r="OPM41" s="450"/>
      <c r="OPN41" s="450"/>
      <c r="OPO41" s="450"/>
      <c r="OPP41" s="450"/>
      <c r="OPQ41" s="450"/>
      <c r="OPR41" s="450"/>
      <c r="OPS41" s="450"/>
      <c r="OPT41" s="450"/>
      <c r="OPU41" s="450"/>
      <c r="OPV41" s="450"/>
      <c r="OPW41" s="450"/>
      <c r="OPX41" s="450"/>
      <c r="OPY41" s="450"/>
      <c r="OPZ41" s="450"/>
      <c r="OQA41" s="450"/>
      <c r="OQB41" s="450"/>
      <c r="OQC41" s="450"/>
      <c r="OQD41" s="450"/>
      <c r="OQE41" s="450"/>
      <c r="OQF41" s="450"/>
      <c r="OQG41" s="450"/>
      <c r="OQH41" s="450"/>
      <c r="OQI41" s="450"/>
      <c r="OQJ41" s="450"/>
      <c r="OQK41" s="450"/>
      <c r="OQL41" s="450"/>
      <c r="OQM41" s="450"/>
      <c r="OQN41" s="450"/>
      <c r="OQO41" s="450"/>
      <c r="OQP41" s="450"/>
      <c r="OQQ41" s="450"/>
      <c r="OQR41" s="450"/>
      <c r="OQS41" s="450"/>
      <c r="OQT41" s="450"/>
      <c r="OQU41" s="450"/>
      <c r="OQV41" s="450"/>
      <c r="OQW41" s="450"/>
      <c r="OQX41" s="450"/>
      <c r="OQY41" s="450"/>
      <c r="OQZ41" s="450"/>
      <c r="ORA41" s="450"/>
      <c r="ORB41" s="450"/>
      <c r="ORC41" s="450"/>
      <c r="ORD41" s="450"/>
      <c r="ORE41" s="450"/>
      <c r="ORF41" s="450"/>
      <c r="ORG41" s="450"/>
      <c r="ORH41" s="450"/>
      <c r="ORI41" s="450"/>
      <c r="ORJ41" s="450"/>
      <c r="ORK41" s="450"/>
      <c r="ORL41" s="450"/>
      <c r="ORM41" s="450"/>
      <c r="ORN41" s="450"/>
      <c r="ORO41" s="450"/>
      <c r="ORP41" s="450"/>
      <c r="ORQ41" s="450"/>
      <c r="ORR41" s="450"/>
      <c r="ORS41" s="450"/>
      <c r="ORT41" s="450"/>
      <c r="ORU41" s="450"/>
      <c r="ORV41" s="450"/>
      <c r="ORW41" s="450"/>
      <c r="ORX41" s="450"/>
      <c r="ORY41" s="450"/>
      <c r="ORZ41" s="450"/>
      <c r="OSA41" s="450"/>
      <c r="OSB41" s="450"/>
      <c r="OSC41" s="450"/>
      <c r="OSD41" s="450"/>
      <c r="OSE41" s="450"/>
      <c r="OSF41" s="450"/>
      <c r="OSG41" s="450"/>
      <c r="OSH41" s="450"/>
      <c r="OSI41" s="450"/>
      <c r="OSJ41" s="450"/>
      <c r="OSK41" s="450"/>
      <c r="OSL41" s="450"/>
      <c r="OSM41" s="450"/>
      <c r="OSN41" s="450"/>
      <c r="OSO41" s="450"/>
      <c r="OSP41" s="450"/>
      <c r="OSQ41" s="450"/>
      <c r="OSR41" s="450"/>
      <c r="OSS41" s="450"/>
      <c r="OST41" s="450"/>
      <c r="OSU41" s="450"/>
      <c r="OSV41" s="450"/>
      <c r="OSW41" s="450"/>
      <c r="OSX41" s="450"/>
      <c r="OSY41" s="450"/>
      <c r="OSZ41" s="450"/>
      <c r="OTA41" s="450"/>
      <c r="OTB41" s="450"/>
      <c r="OTC41" s="450"/>
      <c r="OTD41" s="450"/>
      <c r="OTE41" s="450"/>
      <c r="OTF41" s="450"/>
      <c r="OTG41" s="450"/>
      <c r="OTH41" s="450"/>
      <c r="OTI41" s="450"/>
      <c r="OTJ41" s="450"/>
      <c r="OTK41" s="450"/>
      <c r="OTL41" s="450"/>
      <c r="OTM41" s="450"/>
      <c r="OTN41" s="450"/>
      <c r="OTO41" s="450"/>
      <c r="OTP41" s="450"/>
      <c r="OTQ41" s="450"/>
      <c r="OTR41" s="450"/>
      <c r="OTS41" s="450"/>
      <c r="OTT41" s="450"/>
      <c r="OTU41" s="450"/>
      <c r="OTV41" s="450"/>
      <c r="OTW41" s="450"/>
      <c r="OTX41" s="450"/>
      <c r="OTY41" s="450"/>
      <c r="OTZ41" s="450"/>
      <c r="OUA41" s="450"/>
      <c r="OUB41" s="450"/>
      <c r="OUC41" s="450"/>
      <c r="OUD41" s="450"/>
      <c r="OUE41" s="450"/>
      <c r="OUF41" s="450"/>
      <c r="OUG41" s="450"/>
      <c r="OUH41" s="450"/>
      <c r="OUI41" s="450"/>
      <c r="OUJ41" s="450"/>
      <c r="OUK41" s="450"/>
      <c r="OUL41" s="450"/>
      <c r="OUM41" s="450"/>
      <c r="OUN41" s="450"/>
      <c r="OUO41" s="450"/>
      <c r="OUP41" s="450"/>
      <c r="OUQ41" s="450"/>
      <c r="OUR41" s="450"/>
      <c r="OUS41" s="450"/>
      <c r="OUT41" s="450"/>
      <c r="OUU41" s="450"/>
      <c r="OUV41" s="450"/>
      <c r="OUW41" s="450"/>
      <c r="OUX41" s="450"/>
      <c r="OUY41" s="450"/>
      <c r="OUZ41" s="450"/>
      <c r="OVA41" s="450"/>
      <c r="OVB41" s="450"/>
      <c r="OVC41" s="450"/>
      <c r="OVD41" s="450"/>
      <c r="OVE41" s="450"/>
      <c r="OVF41" s="450"/>
      <c r="OVG41" s="450"/>
      <c r="OVH41" s="450"/>
      <c r="OVI41" s="450"/>
      <c r="OVJ41" s="450"/>
      <c r="OVK41" s="450"/>
      <c r="OVL41" s="450"/>
      <c r="OVM41" s="450"/>
      <c r="OVN41" s="450"/>
      <c r="OVO41" s="450"/>
      <c r="OVP41" s="450"/>
      <c r="OVQ41" s="450"/>
      <c r="OVR41" s="450"/>
      <c r="OVS41" s="450"/>
      <c r="OVT41" s="450"/>
      <c r="OVU41" s="450"/>
      <c r="OVV41" s="450"/>
      <c r="OVW41" s="450"/>
      <c r="OVX41" s="450"/>
      <c r="OVY41" s="450"/>
      <c r="OVZ41" s="450"/>
      <c r="OWA41" s="450"/>
      <c r="OWB41" s="450"/>
      <c r="OWC41" s="450"/>
      <c r="OWD41" s="450"/>
      <c r="OWE41" s="450"/>
      <c r="OWF41" s="450"/>
      <c r="OWG41" s="450"/>
      <c r="OWH41" s="450"/>
      <c r="OWI41" s="450"/>
      <c r="OWJ41" s="450"/>
      <c r="OWK41" s="450"/>
      <c r="OWL41" s="450"/>
      <c r="OWM41" s="450"/>
      <c r="OWN41" s="450"/>
      <c r="OWO41" s="450"/>
      <c r="OWP41" s="450"/>
      <c r="OWQ41" s="450"/>
      <c r="OWR41" s="450"/>
      <c r="OWS41" s="450"/>
      <c r="OWT41" s="450"/>
      <c r="OWU41" s="450"/>
      <c r="OWV41" s="450"/>
      <c r="OWW41" s="450"/>
      <c r="OWX41" s="450"/>
      <c r="OWY41" s="450"/>
      <c r="OWZ41" s="450"/>
      <c r="OXA41" s="450"/>
      <c r="OXB41" s="450"/>
      <c r="OXC41" s="450"/>
      <c r="OXD41" s="450"/>
      <c r="OXE41" s="450"/>
      <c r="OXF41" s="450"/>
      <c r="OXG41" s="450"/>
      <c r="OXH41" s="450"/>
      <c r="OXI41" s="450"/>
      <c r="OXJ41" s="450"/>
      <c r="OXK41" s="450"/>
      <c r="OXL41" s="450"/>
      <c r="OXM41" s="450"/>
      <c r="OXN41" s="450"/>
      <c r="OXO41" s="450"/>
      <c r="OXP41" s="450"/>
      <c r="OXQ41" s="450"/>
      <c r="OXR41" s="450"/>
      <c r="OXS41" s="450"/>
      <c r="OXT41" s="450"/>
      <c r="OXU41" s="450"/>
      <c r="OXV41" s="450"/>
      <c r="OXW41" s="450"/>
      <c r="OXX41" s="450"/>
      <c r="OXY41" s="450"/>
      <c r="OXZ41" s="450"/>
      <c r="OYA41" s="450"/>
      <c r="OYB41" s="450"/>
      <c r="OYC41" s="450"/>
      <c r="OYD41" s="450"/>
      <c r="OYE41" s="450"/>
      <c r="OYF41" s="450"/>
      <c r="OYG41" s="450"/>
      <c r="OYH41" s="450"/>
      <c r="OYI41" s="450"/>
      <c r="OYJ41" s="450"/>
      <c r="OYK41" s="450"/>
      <c r="OYL41" s="450"/>
      <c r="OYM41" s="450"/>
      <c r="OYN41" s="450"/>
      <c r="OYO41" s="450"/>
      <c r="OYP41" s="450"/>
      <c r="OYQ41" s="450"/>
      <c r="OYR41" s="450"/>
      <c r="OYS41" s="450"/>
      <c r="OYT41" s="450"/>
      <c r="OYU41" s="450"/>
      <c r="OYV41" s="450"/>
      <c r="OYW41" s="450"/>
      <c r="OYX41" s="450"/>
      <c r="OYY41" s="450"/>
      <c r="OYZ41" s="450"/>
      <c r="OZA41" s="450"/>
      <c r="OZB41" s="450"/>
      <c r="OZC41" s="450"/>
      <c r="OZD41" s="450"/>
      <c r="OZE41" s="450"/>
      <c r="OZF41" s="450"/>
      <c r="OZG41" s="450"/>
      <c r="OZH41" s="450"/>
      <c r="OZI41" s="450"/>
      <c r="OZJ41" s="450"/>
      <c r="OZK41" s="450"/>
      <c r="OZL41" s="450"/>
      <c r="OZM41" s="450"/>
      <c r="OZN41" s="450"/>
      <c r="OZO41" s="450"/>
      <c r="OZP41" s="450"/>
      <c r="OZQ41" s="450"/>
      <c r="OZR41" s="450"/>
      <c r="OZS41" s="450"/>
      <c r="OZT41" s="450"/>
      <c r="OZU41" s="450"/>
      <c r="OZV41" s="450"/>
      <c r="OZW41" s="450"/>
      <c r="OZX41" s="450"/>
      <c r="OZY41" s="450"/>
      <c r="OZZ41" s="450"/>
      <c r="PAA41" s="450"/>
      <c r="PAB41" s="450"/>
      <c r="PAC41" s="450"/>
      <c r="PAD41" s="450"/>
      <c r="PAE41" s="450"/>
      <c r="PAF41" s="450"/>
      <c r="PAG41" s="450"/>
      <c r="PAH41" s="450"/>
      <c r="PAI41" s="450"/>
      <c r="PAJ41" s="450"/>
      <c r="PAK41" s="450"/>
      <c r="PAL41" s="450"/>
      <c r="PAM41" s="450"/>
      <c r="PAN41" s="450"/>
      <c r="PAO41" s="450"/>
      <c r="PAP41" s="450"/>
      <c r="PAQ41" s="450"/>
      <c r="PAR41" s="450"/>
      <c r="PAS41" s="450"/>
      <c r="PAT41" s="450"/>
      <c r="PAU41" s="450"/>
      <c r="PAV41" s="450"/>
      <c r="PAW41" s="450"/>
      <c r="PAX41" s="450"/>
      <c r="PAY41" s="450"/>
      <c r="PAZ41" s="450"/>
      <c r="PBA41" s="450"/>
      <c r="PBB41" s="450"/>
      <c r="PBC41" s="450"/>
      <c r="PBD41" s="450"/>
      <c r="PBE41" s="450"/>
      <c r="PBF41" s="450"/>
      <c r="PBG41" s="450"/>
      <c r="PBH41" s="450"/>
      <c r="PBI41" s="450"/>
      <c r="PBJ41" s="450"/>
      <c r="PBK41" s="450"/>
      <c r="PBL41" s="450"/>
      <c r="PBM41" s="450"/>
      <c r="PBN41" s="450"/>
      <c r="PBO41" s="450"/>
      <c r="PBP41" s="450"/>
      <c r="PBQ41" s="450"/>
      <c r="PBR41" s="450"/>
      <c r="PBS41" s="450"/>
      <c r="PBT41" s="450"/>
      <c r="PBU41" s="450"/>
      <c r="PBV41" s="450"/>
      <c r="PBW41" s="450"/>
      <c r="PBX41" s="450"/>
      <c r="PBY41" s="450"/>
      <c r="PBZ41" s="450"/>
      <c r="PCA41" s="450"/>
      <c r="PCB41" s="450"/>
      <c r="PCC41" s="450"/>
      <c r="PCD41" s="450"/>
      <c r="PCE41" s="450"/>
      <c r="PCF41" s="450"/>
      <c r="PCG41" s="450"/>
      <c r="PCH41" s="450"/>
      <c r="PCI41" s="450"/>
      <c r="PCJ41" s="450"/>
      <c r="PCK41" s="450"/>
      <c r="PCL41" s="450"/>
      <c r="PCM41" s="450"/>
      <c r="PCN41" s="450"/>
      <c r="PCO41" s="450"/>
      <c r="PCP41" s="450"/>
      <c r="PCQ41" s="450"/>
      <c r="PCR41" s="450"/>
      <c r="PCS41" s="450"/>
      <c r="PCT41" s="450"/>
      <c r="PCU41" s="450"/>
      <c r="PCV41" s="450"/>
      <c r="PCW41" s="450"/>
      <c r="PCX41" s="450"/>
      <c r="PCY41" s="450"/>
      <c r="PCZ41" s="450"/>
      <c r="PDA41" s="450"/>
      <c r="PDB41" s="450"/>
      <c r="PDC41" s="450"/>
      <c r="PDD41" s="450"/>
      <c r="PDE41" s="450"/>
      <c r="PDF41" s="450"/>
      <c r="PDG41" s="450"/>
      <c r="PDH41" s="450"/>
      <c r="PDI41" s="450"/>
      <c r="PDJ41" s="450"/>
      <c r="PDK41" s="450"/>
      <c r="PDL41" s="450"/>
      <c r="PDM41" s="450"/>
      <c r="PDN41" s="450"/>
      <c r="PDO41" s="450"/>
      <c r="PDP41" s="450"/>
      <c r="PDQ41" s="450"/>
      <c r="PDR41" s="450"/>
      <c r="PDS41" s="450"/>
      <c r="PDT41" s="450"/>
      <c r="PDU41" s="450"/>
      <c r="PDV41" s="450"/>
      <c r="PDW41" s="450"/>
      <c r="PDX41" s="450"/>
      <c r="PDY41" s="450"/>
      <c r="PDZ41" s="450"/>
      <c r="PEA41" s="450"/>
      <c r="PEB41" s="450"/>
      <c r="PEC41" s="450"/>
      <c r="PED41" s="450"/>
      <c r="PEE41" s="450"/>
      <c r="PEF41" s="450"/>
      <c r="PEG41" s="450"/>
      <c r="PEH41" s="450"/>
      <c r="PEI41" s="450"/>
      <c r="PEJ41" s="450"/>
      <c r="PEK41" s="450"/>
      <c r="PEL41" s="450"/>
      <c r="PEM41" s="450"/>
      <c r="PEN41" s="450"/>
      <c r="PEO41" s="450"/>
      <c r="PEP41" s="450"/>
      <c r="PEQ41" s="450"/>
      <c r="PER41" s="450"/>
      <c r="PES41" s="450"/>
      <c r="PET41" s="450"/>
      <c r="PEU41" s="450"/>
      <c r="PEV41" s="450"/>
      <c r="PEW41" s="450"/>
      <c r="PEX41" s="450"/>
      <c r="PEY41" s="450"/>
      <c r="PEZ41" s="450"/>
      <c r="PFA41" s="450"/>
      <c r="PFB41" s="450"/>
      <c r="PFC41" s="450"/>
      <c r="PFD41" s="450"/>
      <c r="PFE41" s="450"/>
      <c r="PFF41" s="450"/>
      <c r="PFG41" s="450"/>
      <c r="PFH41" s="450"/>
      <c r="PFI41" s="450"/>
      <c r="PFJ41" s="450"/>
      <c r="PFK41" s="450"/>
      <c r="PFL41" s="450"/>
      <c r="PFM41" s="450"/>
      <c r="PFN41" s="450"/>
      <c r="PFO41" s="450"/>
      <c r="PFP41" s="450"/>
      <c r="PFQ41" s="450"/>
      <c r="PFR41" s="450"/>
      <c r="PFS41" s="450"/>
      <c r="PFT41" s="450"/>
      <c r="PFU41" s="450"/>
      <c r="PFV41" s="450"/>
      <c r="PFW41" s="450"/>
      <c r="PFX41" s="450"/>
      <c r="PFY41" s="450"/>
      <c r="PFZ41" s="450"/>
      <c r="PGA41" s="450"/>
      <c r="PGB41" s="450"/>
      <c r="PGC41" s="450"/>
      <c r="PGD41" s="450"/>
      <c r="PGE41" s="450"/>
      <c r="PGF41" s="450"/>
      <c r="PGG41" s="450"/>
      <c r="PGH41" s="450"/>
      <c r="PGI41" s="450"/>
      <c r="PGJ41" s="450"/>
      <c r="PGK41" s="450"/>
      <c r="PGL41" s="450"/>
      <c r="PGM41" s="450"/>
      <c r="PGN41" s="450"/>
      <c r="PGO41" s="450"/>
      <c r="PGP41" s="450"/>
      <c r="PGQ41" s="450"/>
      <c r="PGR41" s="450"/>
      <c r="PGS41" s="450"/>
      <c r="PGT41" s="450"/>
      <c r="PGU41" s="450"/>
      <c r="PGV41" s="450"/>
      <c r="PGW41" s="450"/>
      <c r="PGX41" s="450"/>
      <c r="PGY41" s="450"/>
      <c r="PGZ41" s="450"/>
      <c r="PHA41" s="450"/>
      <c r="PHB41" s="450"/>
      <c r="PHC41" s="450"/>
      <c r="PHD41" s="450"/>
      <c r="PHE41" s="450"/>
      <c r="PHF41" s="450"/>
      <c r="PHG41" s="450"/>
      <c r="PHH41" s="450"/>
      <c r="PHI41" s="450"/>
      <c r="PHJ41" s="450"/>
      <c r="PHK41" s="450"/>
      <c r="PHL41" s="450"/>
      <c r="PHM41" s="450"/>
      <c r="PHN41" s="450"/>
      <c r="PHO41" s="450"/>
      <c r="PHP41" s="450"/>
      <c r="PHQ41" s="450"/>
      <c r="PHR41" s="450"/>
      <c r="PHS41" s="450"/>
      <c r="PHT41" s="450"/>
      <c r="PHU41" s="450"/>
      <c r="PHV41" s="450"/>
      <c r="PHW41" s="450"/>
      <c r="PHX41" s="450"/>
      <c r="PHY41" s="450"/>
      <c r="PHZ41" s="450"/>
      <c r="PIA41" s="450"/>
      <c r="PIB41" s="450"/>
      <c r="PIC41" s="450"/>
      <c r="PID41" s="450"/>
      <c r="PIE41" s="450"/>
      <c r="PIF41" s="450"/>
      <c r="PIG41" s="450"/>
      <c r="PIH41" s="450"/>
      <c r="PII41" s="450"/>
      <c r="PIJ41" s="450"/>
      <c r="PIK41" s="450"/>
      <c r="PIL41" s="450"/>
      <c r="PIM41" s="450"/>
      <c r="PIN41" s="450"/>
      <c r="PIO41" s="450"/>
      <c r="PIP41" s="450"/>
      <c r="PIQ41" s="450"/>
      <c r="PIR41" s="450"/>
      <c r="PIS41" s="450"/>
      <c r="PIT41" s="450"/>
      <c r="PIU41" s="450"/>
      <c r="PIV41" s="450"/>
      <c r="PIW41" s="450"/>
      <c r="PIX41" s="450"/>
      <c r="PIY41" s="450"/>
      <c r="PIZ41" s="450"/>
      <c r="PJA41" s="450"/>
      <c r="PJB41" s="450"/>
      <c r="PJC41" s="450"/>
      <c r="PJD41" s="450"/>
      <c r="PJE41" s="450"/>
      <c r="PJF41" s="450"/>
      <c r="PJG41" s="450"/>
      <c r="PJH41" s="450"/>
      <c r="PJI41" s="450"/>
      <c r="PJJ41" s="450"/>
      <c r="PJK41" s="450"/>
      <c r="PJL41" s="450"/>
      <c r="PJM41" s="450"/>
      <c r="PJN41" s="450"/>
      <c r="PJO41" s="450"/>
      <c r="PJP41" s="450"/>
      <c r="PJQ41" s="450"/>
      <c r="PJR41" s="450"/>
      <c r="PJS41" s="450"/>
      <c r="PJT41" s="450"/>
      <c r="PJU41" s="450"/>
      <c r="PJV41" s="450"/>
      <c r="PJW41" s="450"/>
      <c r="PJX41" s="450"/>
      <c r="PJY41" s="450"/>
      <c r="PJZ41" s="450"/>
      <c r="PKA41" s="450"/>
      <c r="PKB41" s="450"/>
      <c r="PKC41" s="450"/>
      <c r="PKD41" s="450"/>
      <c r="PKE41" s="450"/>
      <c r="PKF41" s="450"/>
      <c r="PKG41" s="450"/>
      <c r="PKH41" s="450"/>
      <c r="PKI41" s="450"/>
      <c r="PKJ41" s="450"/>
      <c r="PKK41" s="450"/>
      <c r="PKL41" s="450"/>
      <c r="PKM41" s="450"/>
      <c r="PKN41" s="450"/>
      <c r="PKO41" s="450"/>
      <c r="PKP41" s="450"/>
      <c r="PKQ41" s="450"/>
      <c r="PKR41" s="450"/>
      <c r="PKS41" s="450"/>
      <c r="PKT41" s="450"/>
      <c r="PKU41" s="450"/>
      <c r="PKV41" s="450"/>
      <c r="PKW41" s="450"/>
      <c r="PKX41" s="450"/>
      <c r="PKY41" s="450"/>
      <c r="PKZ41" s="450"/>
      <c r="PLA41" s="450"/>
      <c r="PLB41" s="450"/>
      <c r="PLC41" s="450"/>
      <c r="PLD41" s="450"/>
      <c r="PLE41" s="450"/>
      <c r="PLF41" s="450"/>
      <c r="PLG41" s="450"/>
      <c r="PLH41" s="450"/>
      <c r="PLI41" s="450"/>
      <c r="PLJ41" s="450"/>
      <c r="PLK41" s="450"/>
      <c r="PLL41" s="450"/>
      <c r="PLM41" s="450"/>
      <c r="PLN41" s="450"/>
      <c r="PLO41" s="450"/>
      <c r="PLP41" s="450"/>
      <c r="PLQ41" s="450"/>
      <c r="PLR41" s="450"/>
      <c r="PLS41" s="450"/>
      <c r="PLT41" s="450"/>
      <c r="PLU41" s="450"/>
      <c r="PLV41" s="450"/>
      <c r="PLW41" s="450"/>
      <c r="PLX41" s="450"/>
      <c r="PLY41" s="450"/>
      <c r="PLZ41" s="450"/>
      <c r="PMA41" s="450"/>
      <c r="PMB41" s="450"/>
      <c r="PMC41" s="450"/>
      <c r="PMD41" s="450"/>
      <c r="PME41" s="450"/>
      <c r="PMF41" s="450"/>
      <c r="PMG41" s="450"/>
      <c r="PMH41" s="450"/>
      <c r="PMI41" s="450"/>
      <c r="PMJ41" s="450"/>
      <c r="PMK41" s="450"/>
      <c r="PML41" s="450"/>
      <c r="PMM41" s="450"/>
      <c r="PMN41" s="450"/>
      <c r="PMO41" s="450"/>
      <c r="PMP41" s="450"/>
      <c r="PMQ41" s="450"/>
      <c r="PMR41" s="450"/>
      <c r="PMS41" s="450"/>
      <c r="PMT41" s="450"/>
      <c r="PMU41" s="450"/>
      <c r="PMV41" s="450"/>
      <c r="PMW41" s="450"/>
      <c r="PMX41" s="450"/>
      <c r="PMY41" s="450"/>
      <c r="PMZ41" s="450"/>
      <c r="PNA41" s="450"/>
      <c r="PNB41" s="450"/>
      <c r="PNC41" s="450"/>
      <c r="PND41" s="450"/>
      <c r="PNE41" s="450"/>
      <c r="PNF41" s="450"/>
      <c r="PNG41" s="450"/>
      <c r="PNH41" s="450"/>
      <c r="PNI41" s="450"/>
      <c r="PNJ41" s="450"/>
      <c r="PNK41" s="450"/>
      <c r="PNL41" s="450"/>
      <c r="PNM41" s="450"/>
      <c r="PNN41" s="450"/>
      <c r="PNO41" s="450"/>
      <c r="PNP41" s="450"/>
      <c r="PNQ41" s="450"/>
      <c r="PNR41" s="450"/>
      <c r="PNS41" s="450"/>
      <c r="PNT41" s="450"/>
      <c r="PNU41" s="450"/>
      <c r="PNV41" s="450"/>
      <c r="PNW41" s="450"/>
      <c r="PNX41" s="450"/>
      <c r="PNY41" s="450"/>
      <c r="PNZ41" s="450"/>
      <c r="POA41" s="450"/>
      <c r="POB41" s="450"/>
      <c r="POC41" s="450"/>
      <c r="POD41" s="450"/>
      <c r="POE41" s="450"/>
      <c r="POF41" s="450"/>
      <c r="POG41" s="450"/>
      <c r="POH41" s="450"/>
      <c r="POI41" s="450"/>
      <c r="POJ41" s="450"/>
      <c r="POK41" s="450"/>
      <c r="POL41" s="450"/>
      <c r="POM41" s="450"/>
      <c r="PON41" s="450"/>
      <c r="POO41" s="450"/>
      <c r="POP41" s="450"/>
      <c r="POQ41" s="450"/>
      <c r="POR41" s="450"/>
      <c r="POS41" s="450"/>
      <c r="POT41" s="450"/>
      <c r="POU41" s="450"/>
      <c r="POV41" s="450"/>
      <c r="POW41" s="450"/>
      <c r="POX41" s="450"/>
      <c r="POY41" s="450"/>
      <c r="POZ41" s="450"/>
      <c r="PPA41" s="450"/>
      <c r="PPB41" s="450"/>
      <c r="PPC41" s="450"/>
      <c r="PPD41" s="450"/>
      <c r="PPE41" s="450"/>
      <c r="PPF41" s="450"/>
      <c r="PPG41" s="450"/>
      <c r="PPH41" s="450"/>
      <c r="PPI41" s="450"/>
      <c r="PPJ41" s="450"/>
      <c r="PPK41" s="450"/>
      <c r="PPL41" s="450"/>
      <c r="PPM41" s="450"/>
      <c r="PPN41" s="450"/>
      <c r="PPO41" s="450"/>
      <c r="PPP41" s="450"/>
      <c r="PPQ41" s="450"/>
      <c r="PPR41" s="450"/>
      <c r="PPS41" s="450"/>
      <c r="PPT41" s="450"/>
      <c r="PPU41" s="450"/>
      <c r="PPV41" s="450"/>
      <c r="PPW41" s="450"/>
      <c r="PPX41" s="450"/>
      <c r="PPY41" s="450"/>
      <c r="PPZ41" s="450"/>
      <c r="PQA41" s="450"/>
      <c r="PQB41" s="450"/>
      <c r="PQC41" s="450"/>
      <c r="PQD41" s="450"/>
      <c r="PQE41" s="450"/>
      <c r="PQF41" s="450"/>
      <c r="PQG41" s="450"/>
      <c r="PQH41" s="450"/>
      <c r="PQI41" s="450"/>
      <c r="PQJ41" s="450"/>
      <c r="PQK41" s="450"/>
      <c r="PQL41" s="450"/>
      <c r="PQM41" s="450"/>
      <c r="PQN41" s="450"/>
      <c r="PQO41" s="450"/>
      <c r="PQP41" s="450"/>
      <c r="PQQ41" s="450"/>
      <c r="PQR41" s="450"/>
      <c r="PQS41" s="450"/>
      <c r="PQT41" s="450"/>
      <c r="PQU41" s="450"/>
      <c r="PQV41" s="450"/>
      <c r="PQW41" s="450"/>
      <c r="PQX41" s="450"/>
      <c r="PQY41" s="450"/>
      <c r="PQZ41" s="450"/>
      <c r="PRA41" s="450"/>
      <c r="PRB41" s="450"/>
      <c r="PRC41" s="450"/>
      <c r="PRD41" s="450"/>
      <c r="PRE41" s="450"/>
      <c r="PRF41" s="450"/>
      <c r="PRG41" s="450"/>
      <c r="PRH41" s="450"/>
      <c r="PRI41" s="450"/>
      <c r="PRJ41" s="450"/>
      <c r="PRK41" s="450"/>
      <c r="PRL41" s="450"/>
      <c r="PRM41" s="450"/>
      <c r="PRN41" s="450"/>
      <c r="PRO41" s="450"/>
      <c r="PRP41" s="450"/>
      <c r="PRQ41" s="450"/>
      <c r="PRR41" s="450"/>
      <c r="PRS41" s="450"/>
      <c r="PRT41" s="450"/>
      <c r="PRU41" s="450"/>
      <c r="PRV41" s="450"/>
      <c r="PRW41" s="450"/>
      <c r="PRX41" s="450"/>
      <c r="PRY41" s="450"/>
      <c r="PRZ41" s="450"/>
      <c r="PSA41" s="450"/>
      <c r="PSB41" s="450"/>
      <c r="PSC41" s="450"/>
      <c r="PSD41" s="450"/>
      <c r="PSE41" s="450"/>
      <c r="PSF41" s="450"/>
      <c r="PSG41" s="450"/>
      <c r="PSH41" s="450"/>
      <c r="PSI41" s="450"/>
      <c r="PSJ41" s="450"/>
      <c r="PSK41" s="450"/>
      <c r="PSL41" s="450"/>
      <c r="PSM41" s="450"/>
      <c r="PSN41" s="450"/>
      <c r="PSO41" s="450"/>
      <c r="PSP41" s="450"/>
      <c r="PSQ41" s="450"/>
      <c r="PSR41" s="450"/>
      <c r="PSS41" s="450"/>
      <c r="PST41" s="450"/>
      <c r="PSU41" s="450"/>
      <c r="PSV41" s="450"/>
      <c r="PSW41" s="450"/>
      <c r="PSX41" s="450"/>
      <c r="PSY41" s="450"/>
      <c r="PSZ41" s="450"/>
      <c r="PTA41" s="450"/>
      <c r="PTB41" s="450"/>
      <c r="PTC41" s="450"/>
      <c r="PTD41" s="450"/>
      <c r="PTE41" s="450"/>
      <c r="PTF41" s="450"/>
      <c r="PTG41" s="450"/>
      <c r="PTH41" s="450"/>
      <c r="PTI41" s="450"/>
      <c r="PTJ41" s="450"/>
      <c r="PTK41" s="450"/>
      <c r="PTL41" s="450"/>
      <c r="PTM41" s="450"/>
      <c r="PTN41" s="450"/>
      <c r="PTO41" s="450"/>
      <c r="PTP41" s="450"/>
      <c r="PTQ41" s="450"/>
      <c r="PTR41" s="450"/>
      <c r="PTS41" s="450"/>
      <c r="PTT41" s="450"/>
      <c r="PTU41" s="450"/>
      <c r="PTV41" s="450"/>
      <c r="PTW41" s="450"/>
      <c r="PTX41" s="450"/>
      <c r="PTY41" s="450"/>
      <c r="PTZ41" s="450"/>
      <c r="PUA41" s="450"/>
      <c r="PUB41" s="450"/>
      <c r="PUC41" s="450"/>
      <c r="PUD41" s="450"/>
      <c r="PUE41" s="450"/>
      <c r="PUF41" s="450"/>
      <c r="PUG41" s="450"/>
      <c r="PUH41" s="450"/>
      <c r="PUI41" s="450"/>
      <c r="PUJ41" s="450"/>
      <c r="PUK41" s="450"/>
      <c r="PUL41" s="450"/>
      <c r="PUM41" s="450"/>
      <c r="PUN41" s="450"/>
      <c r="PUO41" s="450"/>
      <c r="PUP41" s="450"/>
      <c r="PUQ41" s="450"/>
      <c r="PUR41" s="450"/>
      <c r="PUS41" s="450"/>
      <c r="PUT41" s="450"/>
      <c r="PUU41" s="450"/>
      <c r="PUV41" s="450"/>
      <c r="PUW41" s="450"/>
      <c r="PUX41" s="450"/>
      <c r="PUY41" s="450"/>
      <c r="PUZ41" s="450"/>
      <c r="PVA41" s="450"/>
      <c r="PVB41" s="450"/>
      <c r="PVC41" s="450"/>
      <c r="PVD41" s="450"/>
      <c r="PVE41" s="450"/>
      <c r="PVF41" s="450"/>
      <c r="PVG41" s="450"/>
      <c r="PVH41" s="450"/>
      <c r="PVI41" s="450"/>
      <c r="PVJ41" s="450"/>
      <c r="PVK41" s="450"/>
      <c r="PVL41" s="450"/>
      <c r="PVM41" s="450"/>
      <c r="PVN41" s="450"/>
      <c r="PVO41" s="450"/>
      <c r="PVP41" s="450"/>
      <c r="PVQ41" s="450"/>
      <c r="PVR41" s="450"/>
      <c r="PVS41" s="450"/>
      <c r="PVT41" s="450"/>
      <c r="PVU41" s="450"/>
      <c r="PVV41" s="450"/>
      <c r="PVW41" s="450"/>
      <c r="PVX41" s="450"/>
      <c r="PVY41" s="450"/>
      <c r="PVZ41" s="450"/>
      <c r="PWA41" s="450"/>
      <c r="PWB41" s="450"/>
      <c r="PWC41" s="450"/>
      <c r="PWD41" s="450"/>
      <c r="PWE41" s="450"/>
      <c r="PWF41" s="450"/>
      <c r="PWG41" s="450"/>
      <c r="PWH41" s="450"/>
      <c r="PWI41" s="450"/>
      <c r="PWJ41" s="450"/>
      <c r="PWK41" s="450"/>
      <c r="PWL41" s="450"/>
      <c r="PWM41" s="450"/>
      <c r="PWN41" s="450"/>
      <c r="PWO41" s="450"/>
      <c r="PWP41" s="450"/>
      <c r="PWQ41" s="450"/>
      <c r="PWR41" s="450"/>
      <c r="PWS41" s="450"/>
      <c r="PWT41" s="450"/>
      <c r="PWU41" s="450"/>
      <c r="PWV41" s="450"/>
      <c r="PWW41" s="450"/>
      <c r="PWX41" s="450"/>
      <c r="PWY41" s="450"/>
      <c r="PWZ41" s="450"/>
      <c r="PXA41" s="450"/>
      <c r="PXB41" s="450"/>
      <c r="PXC41" s="450"/>
      <c r="PXD41" s="450"/>
      <c r="PXE41" s="450"/>
      <c r="PXF41" s="450"/>
      <c r="PXG41" s="450"/>
      <c r="PXH41" s="450"/>
      <c r="PXI41" s="450"/>
      <c r="PXJ41" s="450"/>
      <c r="PXK41" s="450"/>
      <c r="PXL41" s="450"/>
      <c r="PXM41" s="450"/>
      <c r="PXN41" s="450"/>
      <c r="PXO41" s="450"/>
      <c r="PXP41" s="450"/>
      <c r="PXQ41" s="450"/>
      <c r="PXR41" s="450"/>
      <c r="PXS41" s="450"/>
      <c r="PXT41" s="450"/>
      <c r="PXU41" s="450"/>
      <c r="PXV41" s="450"/>
      <c r="PXW41" s="450"/>
      <c r="PXX41" s="450"/>
      <c r="PXY41" s="450"/>
      <c r="PXZ41" s="450"/>
      <c r="PYA41" s="450"/>
      <c r="PYB41" s="450"/>
      <c r="PYC41" s="450"/>
      <c r="PYD41" s="450"/>
      <c r="PYE41" s="450"/>
      <c r="PYF41" s="450"/>
      <c r="PYG41" s="450"/>
      <c r="PYH41" s="450"/>
      <c r="PYI41" s="450"/>
      <c r="PYJ41" s="450"/>
      <c r="PYK41" s="450"/>
      <c r="PYL41" s="450"/>
      <c r="PYM41" s="450"/>
      <c r="PYN41" s="450"/>
      <c r="PYO41" s="450"/>
      <c r="PYP41" s="450"/>
      <c r="PYQ41" s="450"/>
      <c r="PYR41" s="450"/>
      <c r="PYS41" s="450"/>
      <c r="PYT41" s="450"/>
      <c r="PYU41" s="450"/>
      <c r="PYV41" s="450"/>
      <c r="PYW41" s="450"/>
      <c r="PYX41" s="450"/>
      <c r="PYY41" s="450"/>
      <c r="PYZ41" s="450"/>
      <c r="PZA41" s="450"/>
      <c r="PZB41" s="450"/>
      <c r="PZC41" s="450"/>
      <c r="PZD41" s="450"/>
      <c r="PZE41" s="450"/>
      <c r="PZF41" s="450"/>
      <c r="PZG41" s="450"/>
      <c r="PZH41" s="450"/>
      <c r="PZI41" s="450"/>
      <c r="PZJ41" s="450"/>
      <c r="PZK41" s="450"/>
      <c r="PZL41" s="450"/>
      <c r="PZM41" s="450"/>
      <c r="PZN41" s="450"/>
      <c r="PZO41" s="450"/>
      <c r="PZP41" s="450"/>
      <c r="PZQ41" s="450"/>
      <c r="PZR41" s="450"/>
      <c r="PZS41" s="450"/>
      <c r="PZT41" s="450"/>
      <c r="PZU41" s="450"/>
      <c r="PZV41" s="450"/>
      <c r="PZW41" s="450"/>
      <c r="PZX41" s="450"/>
      <c r="PZY41" s="450"/>
      <c r="PZZ41" s="450"/>
      <c r="QAA41" s="450"/>
      <c r="QAB41" s="450"/>
      <c r="QAC41" s="450"/>
      <c r="QAD41" s="450"/>
      <c r="QAE41" s="450"/>
      <c r="QAF41" s="450"/>
      <c r="QAG41" s="450"/>
      <c r="QAH41" s="450"/>
      <c r="QAI41" s="450"/>
      <c r="QAJ41" s="450"/>
      <c r="QAK41" s="450"/>
      <c r="QAL41" s="450"/>
      <c r="QAM41" s="450"/>
      <c r="QAN41" s="450"/>
      <c r="QAO41" s="450"/>
      <c r="QAP41" s="450"/>
      <c r="QAQ41" s="450"/>
      <c r="QAR41" s="450"/>
      <c r="QAS41" s="450"/>
      <c r="QAT41" s="450"/>
      <c r="QAU41" s="450"/>
      <c r="QAV41" s="450"/>
      <c r="QAW41" s="450"/>
      <c r="QAX41" s="450"/>
      <c r="QAY41" s="450"/>
      <c r="QAZ41" s="450"/>
      <c r="QBA41" s="450"/>
      <c r="QBB41" s="450"/>
      <c r="QBC41" s="450"/>
      <c r="QBD41" s="450"/>
      <c r="QBE41" s="450"/>
      <c r="QBF41" s="450"/>
      <c r="QBG41" s="450"/>
      <c r="QBH41" s="450"/>
      <c r="QBI41" s="450"/>
      <c r="QBJ41" s="450"/>
      <c r="QBK41" s="450"/>
      <c r="QBL41" s="450"/>
      <c r="QBM41" s="450"/>
      <c r="QBN41" s="450"/>
      <c r="QBO41" s="450"/>
      <c r="QBP41" s="450"/>
      <c r="QBQ41" s="450"/>
      <c r="QBR41" s="450"/>
      <c r="QBS41" s="450"/>
      <c r="QBT41" s="450"/>
      <c r="QBU41" s="450"/>
      <c r="QBV41" s="450"/>
      <c r="QBW41" s="450"/>
      <c r="QBX41" s="450"/>
      <c r="QBY41" s="450"/>
      <c r="QBZ41" s="450"/>
      <c r="QCA41" s="450"/>
      <c r="QCB41" s="450"/>
      <c r="QCC41" s="450"/>
      <c r="QCD41" s="450"/>
      <c r="QCE41" s="450"/>
      <c r="QCF41" s="450"/>
      <c r="QCG41" s="450"/>
      <c r="QCH41" s="450"/>
      <c r="QCI41" s="450"/>
      <c r="QCJ41" s="450"/>
      <c r="QCK41" s="450"/>
      <c r="QCL41" s="450"/>
      <c r="QCM41" s="450"/>
      <c r="QCN41" s="450"/>
      <c r="QCO41" s="450"/>
      <c r="QCP41" s="450"/>
      <c r="QCQ41" s="450"/>
      <c r="QCR41" s="450"/>
      <c r="QCS41" s="450"/>
      <c r="QCT41" s="450"/>
      <c r="QCU41" s="450"/>
      <c r="QCV41" s="450"/>
      <c r="QCW41" s="450"/>
      <c r="QCX41" s="450"/>
      <c r="QCY41" s="450"/>
      <c r="QCZ41" s="450"/>
      <c r="QDA41" s="450"/>
      <c r="QDB41" s="450"/>
      <c r="QDC41" s="450"/>
      <c r="QDD41" s="450"/>
      <c r="QDE41" s="450"/>
      <c r="QDF41" s="450"/>
      <c r="QDG41" s="450"/>
      <c r="QDH41" s="450"/>
      <c r="QDI41" s="450"/>
      <c r="QDJ41" s="450"/>
      <c r="QDK41" s="450"/>
      <c r="QDL41" s="450"/>
      <c r="QDM41" s="450"/>
      <c r="QDN41" s="450"/>
      <c r="QDO41" s="450"/>
      <c r="QDP41" s="450"/>
      <c r="QDQ41" s="450"/>
      <c r="QDR41" s="450"/>
      <c r="QDS41" s="450"/>
      <c r="QDT41" s="450"/>
      <c r="QDU41" s="450"/>
      <c r="QDV41" s="450"/>
      <c r="QDW41" s="450"/>
      <c r="QDX41" s="450"/>
      <c r="QDY41" s="450"/>
      <c r="QDZ41" s="450"/>
      <c r="QEA41" s="450"/>
      <c r="QEB41" s="450"/>
      <c r="QEC41" s="450"/>
      <c r="QED41" s="450"/>
      <c r="QEE41" s="450"/>
      <c r="QEF41" s="450"/>
      <c r="QEG41" s="450"/>
      <c r="QEH41" s="450"/>
      <c r="QEI41" s="450"/>
      <c r="QEJ41" s="450"/>
      <c r="QEK41" s="450"/>
      <c r="QEL41" s="450"/>
      <c r="QEM41" s="450"/>
      <c r="QEN41" s="450"/>
      <c r="QEO41" s="450"/>
      <c r="QEP41" s="450"/>
      <c r="QEQ41" s="450"/>
      <c r="QER41" s="450"/>
      <c r="QES41" s="450"/>
      <c r="QET41" s="450"/>
      <c r="QEU41" s="450"/>
      <c r="QEV41" s="450"/>
      <c r="QEW41" s="450"/>
      <c r="QEX41" s="450"/>
      <c r="QEY41" s="450"/>
      <c r="QEZ41" s="450"/>
      <c r="QFA41" s="450"/>
      <c r="QFB41" s="450"/>
      <c r="QFC41" s="450"/>
      <c r="QFD41" s="450"/>
      <c r="QFE41" s="450"/>
      <c r="QFF41" s="450"/>
      <c r="QFG41" s="450"/>
      <c r="QFH41" s="450"/>
      <c r="QFI41" s="450"/>
      <c r="QFJ41" s="450"/>
      <c r="QFK41" s="450"/>
      <c r="QFL41" s="450"/>
      <c r="QFM41" s="450"/>
      <c r="QFN41" s="450"/>
      <c r="QFO41" s="450"/>
      <c r="QFP41" s="450"/>
      <c r="QFQ41" s="450"/>
      <c r="QFR41" s="450"/>
      <c r="QFS41" s="450"/>
      <c r="QFT41" s="450"/>
      <c r="QFU41" s="450"/>
      <c r="QFV41" s="450"/>
      <c r="QFW41" s="450"/>
      <c r="QFX41" s="450"/>
      <c r="QFY41" s="450"/>
      <c r="QFZ41" s="450"/>
      <c r="QGA41" s="450"/>
      <c r="QGB41" s="450"/>
      <c r="QGC41" s="450"/>
      <c r="QGD41" s="450"/>
      <c r="QGE41" s="450"/>
      <c r="QGF41" s="450"/>
      <c r="QGG41" s="450"/>
      <c r="QGH41" s="450"/>
      <c r="QGI41" s="450"/>
      <c r="QGJ41" s="450"/>
      <c r="QGK41" s="450"/>
      <c r="QGL41" s="450"/>
      <c r="QGM41" s="450"/>
      <c r="QGN41" s="450"/>
      <c r="QGO41" s="450"/>
      <c r="QGP41" s="450"/>
      <c r="QGQ41" s="450"/>
      <c r="QGR41" s="450"/>
      <c r="QGS41" s="450"/>
      <c r="QGT41" s="450"/>
      <c r="QGU41" s="450"/>
      <c r="QGV41" s="450"/>
      <c r="QGW41" s="450"/>
      <c r="QGX41" s="450"/>
      <c r="QGY41" s="450"/>
      <c r="QGZ41" s="450"/>
      <c r="QHA41" s="450"/>
      <c r="QHB41" s="450"/>
      <c r="QHC41" s="450"/>
      <c r="QHD41" s="450"/>
      <c r="QHE41" s="450"/>
      <c r="QHF41" s="450"/>
      <c r="QHG41" s="450"/>
      <c r="QHH41" s="450"/>
      <c r="QHI41" s="450"/>
      <c r="QHJ41" s="450"/>
      <c r="QHK41" s="450"/>
      <c r="QHL41" s="450"/>
      <c r="QHM41" s="450"/>
      <c r="QHN41" s="450"/>
      <c r="QHO41" s="450"/>
      <c r="QHP41" s="450"/>
      <c r="QHQ41" s="450"/>
      <c r="QHR41" s="450"/>
      <c r="QHS41" s="450"/>
      <c r="QHT41" s="450"/>
      <c r="QHU41" s="450"/>
      <c r="QHV41" s="450"/>
      <c r="QHW41" s="450"/>
      <c r="QHX41" s="450"/>
      <c r="QHY41" s="450"/>
      <c r="QHZ41" s="450"/>
      <c r="QIA41" s="450"/>
      <c r="QIB41" s="450"/>
      <c r="QIC41" s="450"/>
      <c r="QID41" s="450"/>
      <c r="QIE41" s="450"/>
      <c r="QIF41" s="450"/>
      <c r="QIG41" s="450"/>
      <c r="QIH41" s="450"/>
      <c r="QII41" s="450"/>
      <c r="QIJ41" s="450"/>
      <c r="QIK41" s="450"/>
      <c r="QIL41" s="450"/>
      <c r="QIM41" s="450"/>
      <c r="QIN41" s="450"/>
      <c r="QIO41" s="450"/>
      <c r="QIP41" s="450"/>
      <c r="QIQ41" s="450"/>
      <c r="QIR41" s="450"/>
      <c r="QIS41" s="450"/>
      <c r="QIT41" s="450"/>
      <c r="QIU41" s="450"/>
      <c r="QIV41" s="450"/>
      <c r="QIW41" s="450"/>
      <c r="QIX41" s="450"/>
      <c r="QIY41" s="450"/>
      <c r="QIZ41" s="450"/>
      <c r="QJA41" s="450"/>
      <c r="QJB41" s="450"/>
      <c r="QJC41" s="450"/>
      <c r="QJD41" s="450"/>
      <c r="QJE41" s="450"/>
      <c r="QJF41" s="450"/>
      <c r="QJG41" s="450"/>
      <c r="QJH41" s="450"/>
      <c r="QJI41" s="450"/>
      <c r="QJJ41" s="450"/>
      <c r="QJK41" s="450"/>
      <c r="QJL41" s="450"/>
      <c r="QJM41" s="450"/>
      <c r="QJN41" s="450"/>
      <c r="QJO41" s="450"/>
      <c r="QJP41" s="450"/>
      <c r="QJQ41" s="450"/>
      <c r="QJR41" s="450"/>
      <c r="QJS41" s="450"/>
      <c r="QJT41" s="450"/>
      <c r="QJU41" s="450"/>
      <c r="QJV41" s="450"/>
      <c r="QJW41" s="450"/>
      <c r="QJX41" s="450"/>
      <c r="QJY41" s="450"/>
      <c r="QJZ41" s="450"/>
      <c r="QKA41" s="450"/>
      <c r="QKB41" s="450"/>
      <c r="QKC41" s="450"/>
      <c r="QKD41" s="450"/>
      <c r="QKE41" s="450"/>
      <c r="QKF41" s="450"/>
      <c r="QKG41" s="450"/>
      <c r="QKH41" s="450"/>
      <c r="QKI41" s="450"/>
      <c r="QKJ41" s="450"/>
      <c r="QKK41" s="450"/>
      <c r="QKL41" s="450"/>
      <c r="QKM41" s="450"/>
      <c r="QKN41" s="450"/>
      <c r="QKO41" s="450"/>
      <c r="QKP41" s="450"/>
      <c r="QKQ41" s="450"/>
      <c r="QKR41" s="450"/>
      <c r="QKS41" s="450"/>
      <c r="QKT41" s="450"/>
      <c r="QKU41" s="450"/>
      <c r="QKV41" s="450"/>
      <c r="QKW41" s="450"/>
      <c r="QKX41" s="450"/>
      <c r="QKY41" s="450"/>
      <c r="QKZ41" s="450"/>
      <c r="QLA41" s="450"/>
      <c r="QLB41" s="450"/>
      <c r="QLC41" s="450"/>
      <c r="QLD41" s="450"/>
      <c r="QLE41" s="450"/>
      <c r="QLF41" s="450"/>
      <c r="QLG41" s="450"/>
      <c r="QLH41" s="450"/>
      <c r="QLI41" s="450"/>
      <c r="QLJ41" s="450"/>
      <c r="QLK41" s="450"/>
      <c r="QLL41" s="450"/>
      <c r="QLM41" s="450"/>
      <c r="QLN41" s="450"/>
      <c r="QLO41" s="450"/>
      <c r="QLP41" s="450"/>
      <c r="QLQ41" s="450"/>
      <c r="QLR41" s="450"/>
      <c r="QLS41" s="450"/>
      <c r="QLT41" s="450"/>
      <c r="QLU41" s="450"/>
      <c r="QLV41" s="450"/>
      <c r="QLW41" s="450"/>
      <c r="QLX41" s="450"/>
      <c r="QLY41" s="450"/>
      <c r="QLZ41" s="450"/>
      <c r="QMA41" s="450"/>
      <c r="QMB41" s="450"/>
      <c r="QMC41" s="450"/>
      <c r="QMD41" s="450"/>
      <c r="QME41" s="450"/>
      <c r="QMF41" s="450"/>
      <c r="QMG41" s="450"/>
      <c r="QMH41" s="450"/>
      <c r="QMI41" s="450"/>
      <c r="QMJ41" s="450"/>
      <c r="QMK41" s="450"/>
      <c r="QML41" s="450"/>
      <c r="QMM41" s="450"/>
      <c r="QMN41" s="450"/>
      <c r="QMO41" s="450"/>
      <c r="QMP41" s="450"/>
      <c r="QMQ41" s="450"/>
      <c r="QMR41" s="450"/>
      <c r="QMS41" s="450"/>
      <c r="QMT41" s="450"/>
      <c r="QMU41" s="450"/>
      <c r="QMV41" s="450"/>
      <c r="QMW41" s="450"/>
      <c r="QMX41" s="450"/>
      <c r="QMY41" s="450"/>
      <c r="QMZ41" s="450"/>
      <c r="QNA41" s="450"/>
      <c r="QNB41" s="450"/>
      <c r="QNC41" s="450"/>
      <c r="QND41" s="450"/>
      <c r="QNE41" s="450"/>
      <c r="QNF41" s="450"/>
      <c r="QNG41" s="450"/>
      <c r="QNH41" s="450"/>
      <c r="QNI41" s="450"/>
      <c r="QNJ41" s="450"/>
      <c r="QNK41" s="450"/>
      <c r="QNL41" s="450"/>
      <c r="QNM41" s="450"/>
      <c r="QNN41" s="450"/>
      <c r="QNO41" s="450"/>
      <c r="QNP41" s="450"/>
      <c r="QNQ41" s="450"/>
      <c r="QNR41" s="450"/>
      <c r="QNS41" s="450"/>
      <c r="QNT41" s="450"/>
      <c r="QNU41" s="450"/>
      <c r="QNV41" s="450"/>
      <c r="QNW41" s="450"/>
      <c r="QNX41" s="450"/>
      <c r="QNY41" s="450"/>
      <c r="QNZ41" s="450"/>
      <c r="QOA41" s="450"/>
      <c r="QOB41" s="450"/>
      <c r="QOC41" s="450"/>
      <c r="QOD41" s="450"/>
      <c r="QOE41" s="450"/>
      <c r="QOF41" s="450"/>
      <c r="QOG41" s="450"/>
      <c r="QOH41" s="450"/>
      <c r="QOI41" s="450"/>
      <c r="QOJ41" s="450"/>
      <c r="QOK41" s="450"/>
      <c r="QOL41" s="450"/>
      <c r="QOM41" s="450"/>
      <c r="QON41" s="450"/>
      <c r="QOO41" s="450"/>
      <c r="QOP41" s="450"/>
      <c r="QOQ41" s="450"/>
      <c r="QOR41" s="450"/>
      <c r="QOS41" s="450"/>
      <c r="QOT41" s="450"/>
      <c r="QOU41" s="450"/>
      <c r="QOV41" s="450"/>
      <c r="QOW41" s="450"/>
      <c r="QOX41" s="450"/>
      <c r="QOY41" s="450"/>
      <c r="QOZ41" s="450"/>
      <c r="QPA41" s="450"/>
      <c r="QPB41" s="450"/>
      <c r="QPC41" s="450"/>
      <c r="QPD41" s="450"/>
      <c r="QPE41" s="450"/>
      <c r="QPF41" s="450"/>
      <c r="QPG41" s="450"/>
      <c r="QPH41" s="450"/>
      <c r="QPI41" s="450"/>
      <c r="QPJ41" s="450"/>
      <c r="QPK41" s="450"/>
      <c r="QPL41" s="450"/>
      <c r="QPM41" s="450"/>
      <c r="QPN41" s="450"/>
      <c r="QPO41" s="450"/>
      <c r="QPP41" s="450"/>
      <c r="QPQ41" s="450"/>
      <c r="QPR41" s="450"/>
      <c r="QPS41" s="450"/>
      <c r="QPT41" s="450"/>
      <c r="QPU41" s="450"/>
      <c r="QPV41" s="450"/>
      <c r="QPW41" s="450"/>
      <c r="QPX41" s="450"/>
      <c r="QPY41" s="450"/>
      <c r="QPZ41" s="450"/>
      <c r="QQA41" s="450"/>
      <c r="QQB41" s="450"/>
      <c r="QQC41" s="450"/>
      <c r="QQD41" s="450"/>
      <c r="QQE41" s="450"/>
      <c r="QQF41" s="450"/>
      <c r="QQG41" s="450"/>
      <c r="QQH41" s="450"/>
      <c r="QQI41" s="450"/>
      <c r="QQJ41" s="450"/>
      <c r="QQK41" s="450"/>
      <c r="QQL41" s="450"/>
      <c r="QQM41" s="450"/>
      <c r="QQN41" s="450"/>
      <c r="QQO41" s="450"/>
      <c r="QQP41" s="450"/>
      <c r="QQQ41" s="450"/>
      <c r="QQR41" s="450"/>
      <c r="QQS41" s="450"/>
      <c r="QQT41" s="450"/>
      <c r="QQU41" s="450"/>
      <c r="QQV41" s="450"/>
      <c r="QQW41" s="450"/>
      <c r="QQX41" s="450"/>
      <c r="QQY41" s="450"/>
      <c r="QQZ41" s="450"/>
      <c r="QRA41" s="450"/>
      <c r="QRB41" s="450"/>
      <c r="QRC41" s="450"/>
      <c r="QRD41" s="450"/>
      <c r="QRE41" s="450"/>
      <c r="QRF41" s="450"/>
      <c r="QRG41" s="450"/>
      <c r="QRH41" s="450"/>
      <c r="QRI41" s="450"/>
      <c r="QRJ41" s="450"/>
      <c r="QRK41" s="450"/>
      <c r="QRL41" s="450"/>
      <c r="QRM41" s="450"/>
      <c r="QRN41" s="450"/>
      <c r="QRO41" s="450"/>
      <c r="QRP41" s="450"/>
      <c r="QRQ41" s="450"/>
      <c r="QRR41" s="450"/>
      <c r="QRS41" s="450"/>
      <c r="QRT41" s="450"/>
      <c r="QRU41" s="450"/>
      <c r="QRV41" s="450"/>
      <c r="QRW41" s="450"/>
      <c r="QRX41" s="450"/>
      <c r="QRY41" s="450"/>
      <c r="QRZ41" s="450"/>
      <c r="QSA41" s="450"/>
      <c r="QSB41" s="450"/>
      <c r="QSC41" s="450"/>
      <c r="QSD41" s="450"/>
      <c r="QSE41" s="450"/>
      <c r="QSF41" s="450"/>
      <c r="QSG41" s="450"/>
      <c r="QSH41" s="450"/>
      <c r="QSI41" s="450"/>
      <c r="QSJ41" s="450"/>
      <c r="QSK41" s="450"/>
      <c r="QSL41" s="450"/>
      <c r="QSM41" s="450"/>
      <c r="QSN41" s="450"/>
      <c r="QSO41" s="450"/>
      <c r="QSP41" s="450"/>
      <c r="QSQ41" s="450"/>
      <c r="QSR41" s="450"/>
      <c r="QSS41" s="450"/>
      <c r="QST41" s="450"/>
      <c r="QSU41" s="450"/>
      <c r="QSV41" s="450"/>
      <c r="QSW41" s="450"/>
      <c r="QSX41" s="450"/>
      <c r="QSY41" s="450"/>
      <c r="QSZ41" s="450"/>
      <c r="QTA41" s="450"/>
      <c r="QTB41" s="450"/>
      <c r="QTC41" s="450"/>
      <c r="QTD41" s="450"/>
      <c r="QTE41" s="450"/>
      <c r="QTF41" s="450"/>
      <c r="QTG41" s="450"/>
      <c r="QTH41" s="450"/>
      <c r="QTI41" s="450"/>
      <c r="QTJ41" s="450"/>
      <c r="QTK41" s="450"/>
      <c r="QTL41" s="450"/>
      <c r="QTM41" s="450"/>
      <c r="QTN41" s="450"/>
      <c r="QTO41" s="450"/>
      <c r="QTP41" s="450"/>
      <c r="QTQ41" s="450"/>
      <c r="QTR41" s="450"/>
      <c r="QTS41" s="450"/>
      <c r="QTT41" s="450"/>
      <c r="QTU41" s="450"/>
      <c r="QTV41" s="450"/>
      <c r="QTW41" s="450"/>
      <c r="QTX41" s="450"/>
      <c r="QTY41" s="450"/>
      <c r="QTZ41" s="450"/>
      <c r="QUA41" s="450"/>
      <c r="QUB41" s="450"/>
      <c r="QUC41" s="450"/>
      <c r="QUD41" s="450"/>
      <c r="QUE41" s="450"/>
      <c r="QUF41" s="450"/>
      <c r="QUG41" s="450"/>
      <c r="QUH41" s="450"/>
      <c r="QUI41" s="450"/>
      <c r="QUJ41" s="450"/>
      <c r="QUK41" s="450"/>
      <c r="QUL41" s="450"/>
      <c r="QUM41" s="450"/>
      <c r="QUN41" s="450"/>
      <c r="QUO41" s="450"/>
      <c r="QUP41" s="450"/>
      <c r="QUQ41" s="450"/>
      <c r="QUR41" s="450"/>
      <c r="QUS41" s="450"/>
      <c r="QUT41" s="450"/>
      <c r="QUU41" s="450"/>
      <c r="QUV41" s="450"/>
      <c r="QUW41" s="450"/>
      <c r="QUX41" s="450"/>
      <c r="QUY41" s="450"/>
      <c r="QUZ41" s="450"/>
      <c r="QVA41" s="450"/>
      <c r="QVB41" s="450"/>
      <c r="QVC41" s="450"/>
      <c r="QVD41" s="450"/>
      <c r="QVE41" s="450"/>
      <c r="QVF41" s="450"/>
      <c r="QVG41" s="450"/>
      <c r="QVH41" s="450"/>
      <c r="QVI41" s="450"/>
      <c r="QVJ41" s="450"/>
      <c r="QVK41" s="450"/>
      <c r="QVL41" s="450"/>
      <c r="QVM41" s="450"/>
      <c r="QVN41" s="450"/>
      <c r="QVO41" s="450"/>
      <c r="QVP41" s="450"/>
      <c r="QVQ41" s="450"/>
      <c r="QVR41" s="450"/>
      <c r="QVS41" s="450"/>
      <c r="QVT41" s="450"/>
      <c r="QVU41" s="450"/>
      <c r="QVV41" s="450"/>
      <c r="QVW41" s="450"/>
      <c r="QVX41" s="450"/>
      <c r="QVY41" s="450"/>
      <c r="QVZ41" s="450"/>
      <c r="QWA41" s="450"/>
      <c r="QWB41" s="450"/>
      <c r="QWC41" s="450"/>
      <c r="QWD41" s="450"/>
      <c r="QWE41" s="450"/>
      <c r="QWF41" s="450"/>
      <c r="QWG41" s="450"/>
      <c r="QWH41" s="450"/>
      <c r="QWI41" s="450"/>
      <c r="QWJ41" s="450"/>
      <c r="QWK41" s="450"/>
      <c r="QWL41" s="450"/>
      <c r="QWM41" s="450"/>
      <c r="QWN41" s="450"/>
      <c r="QWO41" s="450"/>
      <c r="QWP41" s="450"/>
      <c r="QWQ41" s="450"/>
      <c r="QWR41" s="450"/>
      <c r="QWS41" s="450"/>
      <c r="QWT41" s="450"/>
      <c r="QWU41" s="450"/>
      <c r="QWV41" s="450"/>
      <c r="QWW41" s="450"/>
      <c r="QWX41" s="450"/>
      <c r="QWY41" s="450"/>
      <c r="QWZ41" s="450"/>
      <c r="QXA41" s="450"/>
      <c r="QXB41" s="450"/>
      <c r="QXC41" s="450"/>
      <c r="QXD41" s="450"/>
      <c r="QXE41" s="450"/>
      <c r="QXF41" s="450"/>
      <c r="QXG41" s="450"/>
      <c r="QXH41" s="450"/>
      <c r="QXI41" s="450"/>
      <c r="QXJ41" s="450"/>
      <c r="QXK41" s="450"/>
      <c r="QXL41" s="450"/>
      <c r="QXM41" s="450"/>
      <c r="QXN41" s="450"/>
      <c r="QXO41" s="450"/>
      <c r="QXP41" s="450"/>
      <c r="QXQ41" s="450"/>
      <c r="QXR41" s="450"/>
      <c r="QXS41" s="450"/>
      <c r="QXT41" s="450"/>
      <c r="QXU41" s="450"/>
      <c r="QXV41" s="450"/>
      <c r="QXW41" s="450"/>
      <c r="QXX41" s="450"/>
      <c r="QXY41" s="450"/>
      <c r="QXZ41" s="450"/>
      <c r="QYA41" s="450"/>
      <c r="QYB41" s="450"/>
      <c r="QYC41" s="450"/>
      <c r="QYD41" s="450"/>
      <c r="QYE41" s="450"/>
      <c r="QYF41" s="450"/>
      <c r="QYG41" s="450"/>
      <c r="QYH41" s="450"/>
      <c r="QYI41" s="450"/>
      <c r="QYJ41" s="450"/>
      <c r="QYK41" s="450"/>
      <c r="QYL41" s="450"/>
      <c r="QYM41" s="450"/>
      <c r="QYN41" s="450"/>
      <c r="QYO41" s="450"/>
      <c r="QYP41" s="450"/>
      <c r="QYQ41" s="450"/>
      <c r="QYR41" s="450"/>
      <c r="QYS41" s="450"/>
      <c r="QYT41" s="450"/>
      <c r="QYU41" s="450"/>
      <c r="QYV41" s="450"/>
      <c r="QYW41" s="450"/>
      <c r="QYX41" s="450"/>
      <c r="QYY41" s="450"/>
      <c r="QYZ41" s="450"/>
      <c r="QZA41" s="450"/>
      <c r="QZB41" s="450"/>
      <c r="QZC41" s="450"/>
      <c r="QZD41" s="450"/>
      <c r="QZE41" s="450"/>
      <c r="QZF41" s="450"/>
      <c r="QZG41" s="450"/>
      <c r="QZH41" s="450"/>
      <c r="QZI41" s="450"/>
      <c r="QZJ41" s="450"/>
      <c r="QZK41" s="450"/>
      <c r="QZL41" s="450"/>
      <c r="QZM41" s="450"/>
      <c r="QZN41" s="450"/>
      <c r="QZO41" s="450"/>
      <c r="QZP41" s="450"/>
      <c r="QZQ41" s="450"/>
      <c r="QZR41" s="450"/>
      <c r="QZS41" s="450"/>
      <c r="QZT41" s="450"/>
      <c r="QZU41" s="450"/>
      <c r="QZV41" s="450"/>
      <c r="QZW41" s="450"/>
      <c r="QZX41" s="450"/>
      <c r="QZY41" s="450"/>
      <c r="QZZ41" s="450"/>
      <c r="RAA41" s="450"/>
      <c r="RAB41" s="450"/>
      <c r="RAC41" s="450"/>
      <c r="RAD41" s="450"/>
      <c r="RAE41" s="450"/>
      <c r="RAF41" s="450"/>
      <c r="RAG41" s="450"/>
      <c r="RAH41" s="450"/>
      <c r="RAI41" s="450"/>
      <c r="RAJ41" s="450"/>
      <c r="RAK41" s="450"/>
      <c r="RAL41" s="450"/>
      <c r="RAM41" s="450"/>
      <c r="RAN41" s="450"/>
      <c r="RAO41" s="450"/>
      <c r="RAP41" s="450"/>
      <c r="RAQ41" s="450"/>
      <c r="RAR41" s="450"/>
      <c r="RAS41" s="450"/>
      <c r="RAT41" s="450"/>
      <c r="RAU41" s="450"/>
      <c r="RAV41" s="450"/>
      <c r="RAW41" s="450"/>
      <c r="RAX41" s="450"/>
      <c r="RAY41" s="450"/>
      <c r="RAZ41" s="450"/>
      <c r="RBA41" s="450"/>
      <c r="RBB41" s="450"/>
      <c r="RBC41" s="450"/>
      <c r="RBD41" s="450"/>
      <c r="RBE41" s="450"/>
      <c r="RBF41" s="450"/>
      <c r="RBG41" s="450"/>
      <c r="RBH41" s="450"/>
      <c r="RBI41" s="450"/>
      <c r="RBJ41" s="450"/>
      <c r="RBK41" s="450"/>
      <c r="RBL41" s="450"/>
      <c r="RBM41" s="450"/>
      <c r="RBN41" s="450"/>
      <c r="RBO41" s="450"/>
      <c r="RBP41" s="450"/>
      <c r="RBQ41" s="450"/>
      <c r="RBR41" s="450"/>
      <c r="RBS41" s="450"/>
      <c r="RBT41" s="450"/>
      <c r="RBU41" s="450"/>
      <c r="RBV41" s="450"/>
      <c r="RBW41" s="450"/>
      <c r="RBX41" s="450"/>
      <c r="RBY41" s="450"/>
      <c r="RBZ41" s="450"/>
      <c r="RCA41" s="450"/>
      <c r="RCB41" s="450"/>
      <c r="RCC41" s="450"/>
      <c r="RCD41" s="450"/>
      <c r="RCE41" s="450"/>
      <c r="RCF41" s="450"/>
      <c r="RCG41" s="450"/>
      <c r="RCH41" s="450"/>
      <c r="RCI41" s="450"/>
      <c r="RCJ41" s="450"/>
      <c r="RCK41" s="450"/>
      <c r="RCL41" s="450"/>
      <c r="RCM41" s="450"/>
      <c r="RCN41" s="450"/>
      <c r="RCO41" s="450"/>
      <c r="RCP41" s="450"/>
      <c r="RCQ41" s="450"/>
      <c r="RCR41" s="450"/>
      <c r="RCS41" s="450"/>
      <c r="RCT41" s="450"/>
      <c r="RCU41" s="450"/>
      <c r="RCV41" s="450"/>
      <c r="RCW41" s="450"/>
      <c r="RCX41" s="450"/>
      <c r="RCY41" s="450"/>
      <c r="RCZ41" s="450"/>
      <c r="RDA41" s="450"/>
      <c r="RDB41" s="450"/>
      <c r="RDC41" s="450"/>
      <c r="RDD41" s="450"/>
      <c r="RDE41" s="450"/>
      <c r="RDF41" s="450"/>
      <c r="RDG41" s="450"/>
      <c r="RDH41" s="450"/>
      <c r="RDI41" s="450"/>
      <c r="RDJ41" s="450"/>
      <c r="RDK41" s="450"/>
      <c r="RDL41" s="450"/>
      <c r="RDM41" s="450"/>
      <c r="RDN41" s="450"/>
      <c r="RDO41" s="450"/>
      <c r="RDP41" s="450"/>
      <c r="RDQ41" s="450"/>
      <c r="RDR41" s="450"/>
      <c r="RDS41" s="450"/>
      <c r="RDT41" s="450"/>
      <c r="RDU41" s="450"/>
      <c r="RDV41" s="450"/>
      <c r="RDW41" s="450"/>
      <c r="RDX41" s="450"/>
      <c r="RDY41" s="450"/>
      <c r="RDZ41" s="450"/>
      <c r="REA41" s="450"/>
      <c r="REB41" s="450"/>
      <c r="REC41" s="450"/>
      <c r="RED41" s="450"/>
      <c r="REE41" s="450"/>
      <c r="REF41" s="450"/>
      <c r="REG41" s="450"/>
      <c r="REH41" s="450"/>
      <c r="REI41" s="450"/>
      <c r="REJ41" s="450"/>
      <c r="REK41" s="450"/>
      <c r="REL41" s="450"/>
      <c r="REM41" s="450"/>
      <c r="REN41" s="450"/>
      <c r="REO41" s="450"/>
      <c r="REP41" s="450"/>
      <c r="REQ41" s="450"/>
      <c r="RER41" s="450"/>
      <c r="RES41" s="450"/>
      <c r="RET41" s="450"/>
      <c r="REU41" s="450"/>
      <c r="REV41" s="450"/>
      <c r="REW41" s="450"/>
      <c r="REX41" s="450"/>
      <c r="REY41" s="450"/>
      <c r="REZ41" s="450"/>
      <c r="RFA41" s="450"/>
      <c r="RFB41" s="450"/>
      <c r="RFC41" s="450"/>
      <c r="RFD41" s="450"/>
      <c r="RFE41" s="450"/>
      <c r="RFF41" s="450"/>
      <c r="RFG41" s="450"/>
      <c r="RFH41" s="450"/>
      <c r="RFI41" s="450"/>
      <c r="RFJ41" s="450"/>
      <c r="RFK41" s="450"/>
      <c r="RFL41" s="450"/>
      <c r="RFM41" s="450"/>
      <c r="RFN41" s="450"/>
      <c r="RFO41" s="450"/>
      <c r="RFP41" s="450"/>
      <c r="RFQ41" s="450"/>
      <c r="RFR41" s="450"/>
      <c r="RFS41" s="450"/>
      <c r="RFT41" s="450"/>
      <c r="RFU41" s="450"/>
      <c r="RFV41" s="450"/>
      <c r="RFW41" s="450"/>
      <c r="RFX41" s="450"/>
      <c r="RFY41" s="450"/>
      <c r="RFZ41" s="450"/>
      <c r="RGA41" s="450"/>
      <c r="RGB41" s="450"/>
      <c r="RGC41" s="450"/>
      <c r="RGD41" s="450"/>
      <c r="RGE41" s="450"/>
      <c r="RGF41" s="450"/>
      <c r="RGG41" s="450"/>
      <c r="RGH41" s="450"/>
      <c r="RGI41" s="450"/>
      <c r="RGJ41" s="450"/>
      <c r="RGK41" s="450"/>
      <c r="RGL41" s="450"/>
      <c r="RGM41" s="450"/>
      <c r="RGN41" s="450"/>
      <c r="RGO41" s="450"/>
      <c r="RGP41" s="450"/>
      <c r="RGQ41" s="450"/>
      <c r="RGR41" s="450"/>
      <c r="RGS41" s="450"/>
      <c r="RGT41" s="450"/>
      <c r="RGU41" s="450"/>
      <c r="RGV41" s="450"/>
      <c r="RGW41" s="450"/>
      <c r="RGX41" s="450"/>
      <c r="RGY41" s="450"/>
      <c r="RGZ41" s="450"/>
      <c r="RHA41" s="450"/>
      <c r="RHB41" s="450"/>
      <c r="RHC41" s="450"/>
      <c r="RHD41" s="450"/>
      <c r="RHE41" s="450"/>
      <c r="RHF41" s="450"/>
      <c r="RHG41" s="450"/>
      <c r="RHH41" s="450"/>
      <c r="RHI41" s="450"/>
      <c r="RHJ41" s="450"/>
      <c r="RHK41" s="450"/>
      <c r="RHL41" s="450"/>
      <c r="RHM41" s="450"/>
      <c r="RHN41" s="450"/>
      <c r="RHO41" s="450"/>
      <c r="RHP41" s="450"/>
      <c r="RHQ41" s="450"/>
      <c r="RHR41" s="450"/>
      <c r="RHS41" s="450"/>
      <c r="RHT41" s="450"/>
      <c r="RHU41" s="450"/>
      <c r="RHV41" s="450"/>
      <c r="RHW41" s="450"/>
      <c r="RHX41" s="450"/>
      <c r="RHY41" s="450"/>
      <c r="RHZ41" s="450"/>
      <c r="RIA41" s="450"/>
      <c r="RIB41" s="450"/>
      <c r="RIC41" s="450"/>
      <c r="RID41" s="450"/>
      <c r="RIE41" s="450"/>
      <c r="RIF41" s="450"/>
      <c r="RIG41" s="450"/>
      <c r="RIH41" s="450"/>
      <c r="RII41" s="450"/>
      <c r="RIJ41" s="450"/>
      <c r="RIK41" s="450"/>
      <c r="RIL41" s="450"/>
      <c r="RIM41" s="450"/>
      <c r="RIN41" s="450"/>
      <c r="RIO41" s="450"/>
      <c r="RIP41" s="450"/>
      <c r="RIQ41" s="450"/>
      <c r="RIR41" s="450"/>
      <c r="RIS41" s="450"/>
      <c r="RIT41" s="450"/>
      <c r="RIU41" s="450"/>
      <c r="RIV41" s="450"/>
      <c r="RIW41" s="450"/>
      <c r="RIX41" s="450"/>
      <c r="RIY41" s="450"/>
      <c r="RIZ41" s="450"/>
      <c r="RJA41" s="450"/>
      <c r="RJB41" s="450"/>
      <c r="RJC41" s="450"/>
      <c r="RJD41" s="450"/>
      <c r="RJE41" s="450"/>
      <c r="RJF41" s="450"/>
      <c r="RJG41" s="450"/>
      <c r="RJH41" s="450"/>
      <c r="RJI41" s="450"/>
      <c r="RJJ41" s="450"/>
      <c r="RJK41" s="450"/>
      <c r="RJL41" s="450"/>
      <c r="RJM41" s="450"/>
      <c r="RJN41" s="450"/>
      <c r="RJO41" s="450"/>
      <c r="RJP41" s="450"/>
      <c r="RJQ41" s="450"/>
      <c r="RJR41" s="450"/>
      <c r="RJS41" s="450"/>
      <c r="RJT41" s="450"/>
      <c r="RJU41" s="450"/>
      <c r="RJV41" s="450"/>
      <c r="RJW41" s="450"/>
      <c r="RJX41" s="450"/>
      <c r="RJY41" s="450"/>
      <c r="RJZ41" s="450"/>
      <c r="RKA41" s="450"/>
      <c r="RKB41" s="450"/>
      <c r="RKC41" s="450"/>
      <c r="RKD41" s="450"/>
      <c r="RKE41" s="450"/>
      <c r="RKF41" s="450"/>
      <c r="RKG41" s="450"/>
      <c r="RKH41" s="450"/>
      <c r="RKI41" s="450"/>
      <c r="RKJ41" s="450"/>
      <c r="RKK41" s="450"/>
      <c r="RKL41" s="450"/>
      <c r="RKM41" s="450"/>
      <c r="RKN41" s="450"/>
      <c r="RKO41" s="450"/>
      <c r="RKP41" s="450"/>
      <c r="RKQ41" s="450"/>
      <c r="RKR41" s="450"/>
      <c r="RKS41" s="450"/>
      <c r="RKT41" s="450"/>
      <c r="RKU41" s="450"/>
      <c r="RKV41" s="450"/>
      <c r="RKW41" s="450"/>
      <c r="RKX41" s="450"/>
      <c r="RKY41" s="450"/>
      <c r="RKZ41" s="450"/>
      <c r="RLA41" s="450"/>
      <c r="RLB41" s="450"/>
      <c r="RLC41" s="450"/>
      <c r="RLD41" s="450"/>
      <c r="RLE41" s="450"/>
      <c r="RLF41" s="450"/>
      <c r="RLG41" s="450"/>
      <c r="RLH41" s="450"/>
      <c r="RLI41" s="450"/>
      <c r="RLJ41" s="450"/>
      <c r="RLK41" s="450"/>
      <c r="RLL41" s="450"/>
      <c r="RLM41" s="450"/>
      <c r="RLN41" s="450"/>
      <c r="RLO41" s="450"/>
      <c r="RLP41" s="450"/>
      <c r="RLQ41" s="450"/>
      <c r="RLR41" s="450"/>
      <c r="RLS41" s="450"/>
      <c r="RLT41" s="450"/>
      <c r="RLU41" s="450"/>
      <c r="RLV41" s="450"/>
      <c r="RLW41" s="450"/>
      <c r="RLX41" s="450"/>
      <c r="RLY41" s="450"/>
      <c r="RLZ41" s="450"/>
      <c r="RMA41" s="450"/>
      <c r="RMB41" s="450"/>
      <c r="RMC41" s="450"/>
      <c r="RMD41" s="450"/>
      <c r="RME41" s="450"/>
      <c r="RMF41" s="450"/>
      <c r="RMG41" s="450"/>
      <c r="RMH41" s="450"/>
      <c r="RMI41" s="450"/>
      <c r="RMJ41" s="450"/>
      <c r="RMK41" s="450"/>
      <c r="RML41" s="450"/>
      <c r="RMM41" s="450"/>
      <c r="RMN41" s="450"/>
      <c r="RMO41" s="450"/>
      <c r="RMP41" s="450"/>
      <c r="RMQ41" s="450"/>
      <c r="RMR41" s="450"/>
      <c r="RMS41" s="450"/>
      <c r="RMT41" s="450"/>
      <c r="RMU41" s="450"/>
      <c r="RMV41" s="450"/>
      <c r="RMW41" s="450"/>
      <c r="RMX41" s="450"/>
      <c r="RMY41" s="450"/>
      <c r="RMZ41" s="450"/>
      <c r="RNA41" s="450"/>
      <c r="RNB41" s="450"/>
      <c r="RNC41" s="450"/>
      <c r="RND41" s="450"/>
      <c r="RNE41" s="450"/>
      <c r="RNF41" s="450"/>
      <c r="RNG41" s="450"/>
      <c r="RNH41" s="450"/>
      <c r="RNI41" s="450"/>
      <c r="RNJ41" s="450"/>
      <c r="RNK41" s="450"/>
      <c r="RNL41" s="450"/>
      <c r="RNM41" s="450"/>
      <c r="RNN41" s="450"/>
      <c r="RNO41" s="450"/>
      <c r="RNP41" s="450"/>
      <c r="RNQ41" s="450"/>
      <c r="RNR41" s="450"/>
      <c r="RNS41" s="450"/>
      <c r="RNT41" s="450"/>
      <c r="RNU41" s="450"/>
      <c r="RNV41" s="450"/>
      <c r="RNW41" s="450"/>
      <c r="RNX41" s="450"/>
      <c r="RNY41" s="450"/>
      <c r="RNZ41" s="450"/>
      <c r="ROA41" s="450"/>
      <c r="ROB41" s="450"/>
      <c r="ROC41" s="450"/>
      <c r="ROD41" s="450"/>
      <c r="ROE41" s="450"/>
      <c r="ROF41" s="450"/>
      <c r="ROG41" s="450"/>
      <c r="ROH41" s="450"/>
      <c r="ROI41" s="450"/>
      <c r="ROJ41" s="450"/>
      <c r="ROK41" s="450"/>
      <c r="ROL41" s="450"/>
      <c r="ROM41" s="450"/>
      <c r="RON41" s="450"/>
      <c r="ROO41" s="450"/>
      <c r="ROP41" s="450"/>
      <c r="ROQ41" s="450"/>
      <c r="ROR41" s="450"/>
      <c r="ROS41" s="450"/>
      <c r="ROT41" s="450"/>
      <c r="ROU41" s="450"/>
      <c r="ROV41" s="450"/>
      <c r="ROW41" s="450"/>
      <c r="ROX41" s="450"/>
      <c r="ROY41" s="450"/>
      <c r="ROZ41" s="450"/>
      <c r="RPA41" s="450"/>
      <c r="RPB41" s="450"/>
      <c r="RPC41" s="450"/>
      <c r="RPD41" s="450"/>
      <c r="RPE41" s="450"/>
      <c r="RPF41" s="450"/>
      <c r="RPG41" s="450"/>
      <c r="RPH41" s="450"/>
      <c r="RPI41" s="450"/>
      <c r="RPJ41" s="450"/>
      <c r="RPK41" s="450"/>
      <c r="RPL41" s="450"/>
      <c r="RPM41" s="450"/>
      <c r="RPN41" s="450"/>
      <c r="RPO41" s="450"/>
      <c r="RPP41" s="450"/>
      <c r="RPQ41" s="450"/>
      <c r="RPR41" s="450"/>
      <c r="RPS41" s="450"/>
      <c r="RPT41" s="450"/>
      <c r="RPU41" s="450"/>
      <c r="RPV41" s="450"/>
      <c r="RPW41" s="450"/>
      <c r="RPX41" s="450"/>
      <c r="RPY41" s="450"/>
      <c r="RPZ41" s="450"/>
      <c r="RQA41" s="450"/>
      <c r="RQB41" s="450"/>
      <c r="RQC41" s="450"/>
      <c r="RQD41" s="450"/>
      <c r="RQE41" s="450"/>
      <c r="RQF41" s="450"/>
      <c r="RQG41" s="450"/>
      <c r="RQH41" s="450"/>
      <c r="RQI41" s="450"/>
      <c r="RQJ41" s="450"/>
      <c r="RQK41" s="450"/>
      <c r="RQL41" s="450"/>
      <c r="RQM41" s="450"/>
      <c r="RQN41" s="450"/>
      <c r="RQO41" s="450"/>
      <c r="RQP41" s="450"/>
      <c r="RQQ41" s="450"/>
      <c r="RQR41" s="450"/>
      <c r="RQS41" s="450"/>
      <c r="RQT41" s="450"/>
      <c r="RQU41" s="450"/>
      <c r="RQV41" s="450"/>
      <c r="RQW41" s="450"/>
      <c r="RQX41" s="450"/>
      <c r="RQY41" s="450"/>
      <c r="RQZ41" s="450"/>
      <c r="RRA41" s="450"/>
      <c r="RRB41" s="450"/>
      <c r="RRC41" s="450"/>
      <c r="RRD41" s="450"/>
      <c r="RRE41" s="450"/>
      <c r="RRF41" s="450"/>
      <c r="RRG41" s="450"/>
      <c r="RRH41" s="450"/>
      <c r="RRI41" s="450"/>
      <c r="RRJ41" s="450"/>
      <c r="RRK41" s="450"/>
      <c r="RRL41" s="450"/>
      <c r="RRM41" s="450"/>
      <c r="RRN41" s="450"/>
      <c r="RRO41" s="450"/>
      <c r="RRP41" s="450"/>
      <c r="RRQ41" s="450"/>
      <c r="RRR41" s="450"/>
      <c r="RRS41" s="450"/>
      <c r="RRT41" s="450"/>
      <c r="RRU41" s="450"/>
      <c r="RRV41" s="450"/>
      <c r="RRW41" s="450"/>
      <c r="RRX41" s="450"/>
      <c r="RRY41" s="450"/>
      <c r="RRZ41" s="450"/>
      <c r="RSA41" s="450"/>
      <c r="RSB41" s="450"/>
      <c r="RSC41" s="450"/>
      <c r="RSD41" s="450"/>
      <c r="RSE41" s="450"/>
      <c r="RSF41" s="450"/>
      <c r="RSG41" s="450"/>
      <c r="RSH41" s="450"/>
      <c r="RSI41" s="450"/>
      <c r="RSJ41" s="450"/>
      <c r="RSK41" s="450"/>
      <c r="RSL41" s="450"/>
      <c r="RSM41" s="450"/>
      <c r="RSN41" s="450"/>
      <c r="RSO41" s="450"/>
      <c r="RSP41" s="450"/>
      <c r="RSQ41" s="450"/>
      <c r="RSR41" s="450"/>
      <c r="RSS41" s="450"/>
      <c r="RST41" s="450"/>
      <c r="RSU41" s="450"/>
      <c r="RSV41" s="450"/>
      <c r="RSW41" s="450"/>
      <c r="RSX41" s="450"/>
      <c r="RSY41" s="450"/>
      <c r="RSZ41" s="450"/>
      <c r="RTA41" s="450"/>
      <c r="RTB41" s="450"/>
      <c r="RTC41" s="450"/>
      <c r="RTD41" s="450"/>
      <c r="RTE41" s="450"/>
      <c r="RTF41" s="450"/>
      <c r="RTG41" s="450"/>
      <c r="RTH41" s="450"/>
      <c r="RTI41" s="450"/>
      <c r="RTJ41" s="450"/>
      <c r="RTK41" s="450"/>
      <c r="RTL41" s="450"/>
      <c r="RTM41" s="450"/>
      <c r="RTN41" s="450"/>
      <c r="RTO41" s="450"/>
      <c r="RTP41" s="450"/>
      <c r="RTQ41" s="450"/>
      <c r="RTR41" s="450"/>
      <c r="RTS41" s="450"/>
      <c r="RTT41" s="450"/>
      <c r="RTU41" s="450"/>
      <c r="RTV41" s="450"/>
      <c r="RTW41" s="450"/>
      <c r="RTX41" s="450"/>
      <c r="RTY41" s="450"/>
      <c r="RTZ41" s="450"/>
      <c r="RUA41" s="450"/>
      <c r="RUB41" s="450"/>
      <c r="RUC41" s="450"/>
      <c r="RUD41" s="450"/>
      <c r="RUE41" s="450"/>
      <c r="RUF41" s="450"/>
      <c r="RUG41" s="450"/>
      <c r="RUH41" s="450"/>
      <c r="RUI41" s="450"/>
      <c r="RUJ41" s="450"/>
      <c r="RUK41" s="450"/>
      <c r="RUL41" s="450"/>
      <c r="RUM41" s="450"/>
      <c r="RUN41" s="450"/>
      <c r="RUO41" s="450"/>
      <c r="RUP41" s="450"/>
      <c r="RUQ41" s="450"/>
      <c r="RUR41" s="450"/>
      <c r="RUS41" s="450"/>
      <c r="RUT41" s="450"/>
      <c r="RUU41" s="450"/>
      <c r="RUV41" s="450"/>
      <c r="RUW41" s="450"/>
      <c r="RUX41" s="450"/>
      <c r="RUY41" s="450"/>
      <c r="RUZ41" s="450"/>
      <c r="RVA41" s="450"/>
      <c r="RVB41" s="450"/>
      <c r="RVC41" s="450"/>
      <c r="RVD41" s="450"/>
      <c r="RVE41" s="450"/>
      <c r="RVF41" s="450"/>
      <c r="RVG41" s="450"/>
      <c r="RVH41" s="450"/>
      <c r="RVI41" s="450"/>
      <c r="RVJ41" s="450"/>
      <c r="RVK41" s="450"/>
      <c r="RVL41" s="450"/>
      <c r="RVM41" s="450"/>
      <c r="RVN41" s="450"/>
      <c r="RVO41" s="450"/>
      <c r="RVP41" s="450"/>
      <c r="RVQ41" s="450"/>
      <c r="RVR41" s="450"/>
      <c r="RVS41" s="450"/>
      <c r="RVT41" s="450"/>
      <c r="RVU41" s="450"/>
      <c r="RVV41" s="450"/>
      <c r="RVW41" s="450"/>
      <c r="RVX41" s="450"/>
      <c r="RVY41" s="450"/>
      <c r="RVZ41" s="450"/>
      <c r="RWA41" s="450"/>
      <c r="RWB41" s="450"/>
      <c r="RWC41" s="450"/>
      <c r="RWD41" s="450"/>
      <c r="RWE41" s="450"/>
      <c r="RWF41" s="450"/>
      <c r="RWG41" s="450"/>
      <c r="RWH41" s="450"/>
      <c r="RWI41" s="450"/>
      <c r="RWJ41" s="450"/>
      <c r="RWK41" s="450"/>
      <c r="RWL41" s="450"/>
      <c r="RWM41" s="450"/>
      <c r="RWN41" s="450"/>
      <c r="RWO41" s="450"/>
      <c r="RWP41" s="450"/>
      <c r="RWQ41" s="450"/>
      <c r="RWR41" s="450"/>
      <c r="RWS41" s="450"/>
      <c r="RWT41" s="450"/>
      <c r="RWU41" s="450"/>
      <c r="RWV41" s="450"/>
      <c r="RWW41" s="450"/>
      <c r="RWX41" s="450"/>
      <c r="RWY41" s="450"/>
      <c r="RWZ41" s="450"/>
      <c r="RXA41" s="450"/>
      <c r="RXB41" s="450"/>
      <c r="RXC41" s="450"/>
      <c r="RXD41" s="450"/>
      <c r="RXE41" s="450"/>
      <c r="RXF41" s="450"/>
      <c r="RXG41" s="450"/>
      <c r="RXH41" s="450"/>
      <c r="RXI41" s="450"/>
      <c r="RXJ41" s="450"/>
      <c r="RXK41" s="450"/>
      <c r="RXL41" s="450"/>
      <c r="RXM41" s="450"/>
      <c r="RXN41" s="450"/>
      <c r="RXO41" s="450"/>
      <c r="RXP41" s="450"/>
      <c r="RXQ41" s="450"/>
      <c r="RXR41" s="450"/>
      <c r="RXS41" s="450"/>
      <c r="RXT41" s="450"/>
      <c r="RXU41" s="450"/>
      <c r="RXV41" s="450"/>
      <c r="RXW41" s="450"/>
      <c r="RXX41" s="450"/>
      <c r="RXY41" s="450"/>
      <c r="RXZ41" s="450"/>
      <c r="RYA41" s="450"/>
      <c r="RYB41" s="450"/>
      <c r="RYC41" s="450"/>
      <c r="RYD41" s="450"/>
      <c r="RYE41" s="450"/>
      <c r="RYF41" s="450"/>
      <c r="RYG41" s="450"/>
      <c r="RYH41" s="450"/>
      <c r="RYI41" s="450"/>
      <c r="RYJ41" s="450"/>
      <c r="RYK41" s="450"/>
      <c r="RYL41" s="450"/>
      <c r="RYM41" s="450"/>
      <c r="RYN41" s="450"/>
      <c r="RYO41" s="450"/>
      <c r="RYP41" s="450"/>
      <c r="RYQ41" s="450"/>
      <c r="RYR41" s="450"/>
      <c r="RYS41" s="450"/>
      <c r="RYT41" s="450"/>
      <c r="RYU41" s="450"/>
      <c r="RYV41" s="450"/>
      <c r="RYW41" s="450"/>
      <c r="RYX41" s="450"/>
      <c r="RYY41" s="450"/>
      <c r="RYZ41" s="450"/>
      <c r="RZA41" s="450"/>
      <c r="RZB41" s="450"/>
      <c r="RZC41" s="450"/>
      <c r="RZD41" s="450"/>
      <c r="RZE41" s="450"/>
      <c r="RZF41" s="450"/>
      <c r="RZG41" s="450"/>
      <c r="RZH41" s="450"/>
      <c r="RZI41" s="450"/>
      <c r="RZJ41" s="450"/>
      <c r="RZK41" s="450"/>
      <c r="RZL41" s="450"/>
      <c r="RZM41" s="450"/>
      <c r="RZN41" s="450"/>
      <c r="RZO41" s="450"/>
      <c r="RZP41" s="450"/>
      <c r="RZQ41" s="450"/>
      <c r="RZR41" s="450"/>
      <c r="RZS41" s="450"/>
      <c r="RZT41" s="450"/>
      <c r="RZU41" s="450"/>
      <c r="RZV41" s="450"/>
      <c r="RZW41" s="450"/>
      <c r="RZX41" s="450"/>
      <c r="RZY41" s="450"/>
      <c r="RZZ41" s="450"/>
      <c r="SAA41" s="450"/>
      <c r="SAB41" s="450"/>
      <c r="SAC41" s="450"/>
      <c r="SAD41" s="450"/>
      <c r="SAE41" s="450"/>
      <c r="SAF41" s="450"/>
      <c r="SAG41" s="450"/>
      <c r="SAH41" s="450"/>
      <c r="SAI41" s="450"/>
      <c r="SAJ41" s="450"/>
      <c r="SAK41" s="450"/>
      <c r="SAL41" s="450"/>
      <c r="SAM41" s="450"/>
      <c r="SAN41" s="450"/>
      <c r="SAO41" s="450"/>
      <c r="SAP41" s="450"/>
      <c r="SAQ41" s="450"/>
      <c r="SAR41" s="450"/>
      <c r="SAS41" s="450"/>
      <c r="SAT41" s="450"/>
      <c r="SAU41" s="450"/>
      <c r="SAV41" s="450"/>
      <c r="SAW41" s="450"/>
      <c r="SAX41" s="450"/>
      <c r="SAY41" s="450"/>
      <c r="SAZ41" s="450"/>
      <c r="SBA41" s="450"/>
      <c r="SBB41" s="450"/>
      <c r="SBC41" s="450"/>
      <c r="SBD41" s="450"/>
      <c r="SBE41" s="450"/>
      <c r="SBF41" s="450"/>
      <c r="SBG41" s="450"/>
      <c r="SBH41" s="450"/>
      <c r="SBI41" s="450"/>
      <c r="SBJ41" s="450"/>
      <c r="SBK41" s="450"/>
      <c r="SBL41" s="450"/>
      <c r="SBM41" s="450"/>
      <c r="SBN41" s="450"/>
      <c r="SBO41" s="450"/>
      <c r="SBP41" s="450"/>
      <c r="SBQ41" s="450"/>
      <c r="SBR41" s="450"/>
      <c r="SBS41" s="450"/>
      <c r="SBT41" s="450"/>
      <c r="SBU41" s="450"/>
      <c r="SBV41" s="450"/>
      <c r="SBW41" s="450"/>
      <c r="SBX41" s="450"/>
      <c r="SBY41" s="450"/>
      <c r="SBZ41" s="450"/>
      <c r="SCA41" s="450"/>
      <c r="SCB41" s="450"/>
      <c r="SCC41" s="450"/>
      <c r="SCD41" s="450"/>
      <c r="SCE41" s="450"/>
      <c r="SCF41" s="450"/>
      <c r="SCG41" s="450"/>
      <c r="SCH41" s="450"/>
      <c r="SCI41" s="450"/>
      <c r="SCJ41" s="450"/>
      <c r="SCK41" s="450"/>
      <c r="SCL41" s="450"/>
      <c r="SCM41" s="450"/>
      <c r="SCN41" s="450"/>
      <c r="SCO41" s="450"/>
      <c r="SCP41" s="450"/>
      <c r="SCQ41" s="450"/>
      <c r="SCR41" s="450"/>
      <c r="SCS41" s="450"/>
      <c r="SCT41" s="450"/>
      <c r="SCU41" s="450"/>
      <c r="SCV41" s="450"/>
      <c r="SCW41" s="450"/>
      <c r="SCX41" s="450"/>
      <c r="SCY41" s="450"/>
      <c r="SCZ41" s="450"/>
      <c r="SDA41" s="450"/>
      <c r="SDB41" s="450"/>
      <c r="SDC41" s="450"/>
      <c r="SDD41" s="450"/>
      <c r="SDE41" s="450"/>
      <c r="SDF41" s="450"/>
      <c r="SDG41" s="450"/>
      <c r="SDH41" s="450"/>
      <c r="SDI41" s="450"/>
      <c r="SDJ41" s="450"/>
      <c r="SDK41" s="450"/>
      <c r="SDL41" s="450"/>
      <c r="SDM41" s="450"/>
      <c r="SDN41" s="450"/>
      <c r="SDO41" s="450"/>
      <c r="SDP41" s="450"/>
      <c r="SDQ41" s="450"/>
      <c r="SDR41" s="450"/>
      <c r="SDS41" s="450"/>
      <c r="SDT41" s="450"/>
      <c r="SDU41" s="450"/>
      <c r="SDV41" s="450"/>
      <c r="SDW41" s="450"/>
      <c r="SDX41" s="450"/>
      <c r="SDY41" s="450"/>
      <c r="SDZ41" s="450"/>
      <c r="SEA41" s="450"/>
      <c r="SEB41" s="450"/>
      <c r="SEC41" s="450"/>
      <c r="SED41" s="450"/>
      <c r="SEE41" s="450"/>
      <c r="SEF41" s="450"/>
      <c r="SEG41" s="450"/>
      <c r="SEH41" s="450"/>
      <c r="SEI41" s="450"/>
      <c r="SEJ41" s="450"/>
      <c r="SEK41" s="450"/>
      <c r="SEL41" s="450"/>
      <c r="SEM41" s="450"/>
      <c r="SEN41" s="450"/>
      <c r="SEO41" s="450"/>
      <c r="SEP41" s="450"/>
      <c r="SEQ41" s="450"/>
      <c r="SER41" s="450"/>
      <c r="SES41" s="450"/>
      <c r="SET41" s="450"/>
      <c r="SEU41" s="450"/>
      <c r="SEV41" s="450"/>
      <c r="SEW41" s="450"/>
      <c r="SEX41" s="450"/>
      <c r="SEY41" s="450"/>
      <c r="SEZ41" s="450"/>
      <c r="SFA41" s="450"/>
      <c r="SFB41" s="450"/>
      <c r="SFC41" s="450"/>
      <c r="SFD41" s="450"/>
      <c r="SFE41" s="450"/>
      <c r="SFF41" s="450"/>
      <c r="SFG41" s="450"/>
      <c r="SFH41" s="450"/>
      <c r="SFI41" s="450"/>
      <c r="SFJ41" s="450"/>
      <c r="SFK41" s="450"/>
      <c r="SFL41" s="450"/>
      <c r="SFM41" s="450"/>
      <c r="SFN41" s="450"/>
      <c r="SFO41" s="450"/>
      <c r="SFP41" s="450"/>
      <c r="SFQ41" s="450"/>
      <c r="SFR41" s="450"/>
      <c r="SFS41" s="450"/>
      <c r="SFT41" s="450"/>
      <c r="SFU41" s="450"/>
      <c r="SFV41" s="450"/>
      <c r="SFW41" s="450"/>
      <c r="SFX41" s="450"/>
      <c r="SFY41" s="450"/>
      <c r="SFZ41" s="450"/>
      <c r="SGA41" s="450"/>
      <c r="SGB41" s="450"/>
      <c r="SGC41" s="450"/>
      <c r="SGD41" s="450"/>
      <c r="SGE41" s="450"/>
      <c r="SGF41" s="450"/>
      <c r="SGG41" s="450"/>
      <c r="SGH41" s="450"/>
      <c r="SGI41" s="450"/>
      <c r="SGJ41" s="450"/>
      <c r="SGK41" s="450"/>
      <c r="SGL41" s="450"/>
      <c r="SGM41" s="450"/>
      <c r="SGN41" s="450"/>
      <c r="SGO41" s="450"/>
      <c r="SGP41" s="450"/>
      <c r="SGQ41" s="450"/>
      <c r="SGR41" s="450"/>
      <c r="SGS41" s="450"/>
      <c r="SGT41" s="450"/>
      <c r="SGU41" s="450"/>
      <c r="SGV41" s="450"/>
      <c r="SGW41" s="450"/>
      <c r="SGX41" s="450"/>
      <c r="SGY41" s="450"/>
      <c r="SGZ41" s="450"/>
      <c r="SHA41" s="450"/>
      <c r="SHB41" s="450"/>
      <c r="SHC41" s="450"/>
      <c r="SHD41" s="450"/>
      <c r="SHE41" s="450"/>
      <c r="SHF41" s="450"/>
      <c r="SHG41" s="450"/>
      <c r="SHH41" s="450"/>
      <c r="SHI41" s="450"/>
      <c r="SHJ41" s="450"/>
      <c r="SHK41" s="450"/>
      <c r="SHL41" s="450"/>
      <c r="SHM41" s="450"/>
      <c r="SHN41" s="450"/>
      <c r="SHO41" s="450"/>
      <c r="SHP41" s="450"/>
      <c r="SHQ41" s="450"/>
      <c r="SHR41" s="450"/>
      <c r="SHS41" s="450"/>
      <c r="SHT41" s="450"/>
      <c r="SHU41" s="450"/>
      <c r="SHV41" s="450"/>
      <c r="SHW41" s="450"/>
      <c r="SHX41" s="450"/>
      <c r="SHY41" s="450"/>
      <c r="SHZ41" s="450"/>
      <c r="SIA41" s="450"/>
      <c r="SIB41" s="450"/>
      <c r="SIC41" s="450"/>
      <c r="SID41" s="450"/>
      <c r="SIE41" s="450"/>
      <c r="SIF41" s="450"/>
      <c r="SIG41" s="450"/>
      <c r="SIH41" s="450"/>
      <c r="SII41" s="450"/>
      <c r="SIJ41" s="450"/>
      <c r="SIK41" s="450"/>
      <c r="SIL41" s="450"/>
      <c r="SIM41" s="450"/>
      <c r="SIN41" s="450"/>
      <c r="SIO41" s="450"/>
      <c r="SIP41" s="450"/>
      <c r="SIQ41" s="450"/>
      <c r="SIR41" s="450"/>
      <c r="SIS41" s="450"/>
      <c r="SIT41" s="450"/>
      <c r="SIU41" s="450"/>
      <c r="SIV41" s="450"/>
      <c r="SIW41" s="450"/>
      <c r="SIX41" s="450"/>
      <c r="SIY41" s="450"/>
      <c r="SIZ41" s="450"/>
      <c r="SJA41" s="450"/>
      <c r="SJB41" s="450"/>
      <c r="SJC41" s="450"/>
      <c r="SJD41" s="450"/>
      <c r="SJE41" s="450"/>
      <c r="SJF41" s="450"/>
      <c r="SJG41" s="450"/>
      <c r="SJH41" s="450"/>
      <c r="SJI41" s="450"/>
      <c r="SJJ41" s="450"/>
      <c r="SJK41" s="450"/>
      <c r="SJL41" s="450"/>
      <c r="SJM41" s="450"/>
      <c r="SJN41" s="450"/>
      <c r="SJO41" s="450"/>
      <c r="SJP41" s="450"/>
      <c r="SJQ41" s="450"/>
      <c r="SJR41" s="450"/>
      <c r="SJS41" s="450"/>
      <c r="SJT41" s="450"/>
      <c r="SJU41" s="450"/>
      <c r="SJV41" s="450"/>
      <c r="SJW41" s="450"/>
      <c r="SJX41" s="450"/>
      <c r="SJY41" s="450"/>
      <c r="SJZ41" s="450"/>
      <c r="SKA41" s="450"/>
      <c r="SKB41" s="450"/>
      <c r="SKC41" s="450"/>
      <c r="SKD41" s="450"/>
      <c r="SKE41" s="450"/>
      <c r="SKF41" s="450"/>
      <c r="SKG41" s="450"/>
      <c r="SKH41" s="450"/>
      <c r="SKI41" s="450"/>
      <c r="SKJ41" s="450"/>
      <c r="SKK41" s="450"/>
      <c r="SKL41" s="450"/>
      <c r="SKM41" s="450"/>
      <c r="SKN41" s="450"/>
      <c r="SKO41" s="450"/>
      <c r="SKP41" s="450"/>
      <c r="SKQ41" s="450"/>
      <c r="SKR41" s="450"/>
      <c r="SKS41" s="450"/>
      <c r="SKT41" s="450"/>
      <c r="SKU41" s="450"/>
      <c r="SKV41" s="450"/>
      <c r="SKW41" s="450"/>
      <c r="SKX41" s="450"/>
      <c r="SKY41" s="450"/>
      <c r="SKZ41" s="450"/>
      <c r="SLA41" s="450"/>
      <c r="SLB41" s="450"/>
      <c r="SLC41" s="450"/>
      <c r="SLD41" s="450"/>
      <c r="SLE41" s="450"/>
      <c r="SLF41" s="450"/>
      <c r="SLG41" s="450"/>
      <c r="SLH41" s="450"/>
      <c r="SLI41" s="450"/>
      <c r="SLJ41" s="450"/>
      <c r="SLK41" s="450"/>
      <c r="SLL41" s="450"/>
      <c r="SLM41" s="450"/>
      <c r="SLN41" s="450"/>
      <c r="SLO41" s="450"/>
      <c r="SLP41" s="450"/>
      <c r="SLQ41" s="450"/>
      <c r="SLR41" s="450"/>
      <c r="SLS41" s="450"/>
      <c r="SLT41" s="450"/>
      <c r="SLU41" s="450"/>
      <c r="SLV41" s="450"/>
      <c r="SLW41" s="450"/>
      <c r="SLX41" s="450"/>
      <c r="SLY41" s="450"/>
      <c r="SLZ41" s="450"/>
      <c r="SMA41" s="450"/>
      <c r="SMB41" s="450"/>
      <c r="SMC41" s="450"/>
      <c r="SMD41" s="450"/>
      <c r="SME41" s="450"/>
      <c r="SMF41" s="450"/>
      <c r="SMG41" s="450"/>
      <c r="SMH41" s="450"/>
      <c r="SMI41" s="450"/>
      <c r="SMJ41" s="450"/>
      <c r="SMK41" s="450"/>
      <c r="SML41" s="450"/>
      <c r="SMM41" s="450"/>
      <c r="SMN41" s="450"/>
      <c r="SMO41" s="450"/>
      <c r="SMP41" s="450"/>
      <c r="SMQ41" s="450"/>
      <c r="SMR41" s="450"/>
      <c r="SMS41" s="450"/>
      <c r="SMT41" s="450"/>
      <c r="SMU41" s="450"/>
      <c r="SMV41" s="450"/>
      <c r="SMW41" s="450"/>
      <c r="SMX41" s="450"/>
      <c r="SMY41" s="450"/>
      <c r="SMZ41" s="450"/>
      <c r="SNA41" s="450"/>
      <c r="SNB41" s="450"/>
      <c r="SNC41" s="450"/>
      <c r="SND41" s="450"/>
      <c r="SNE41" s="450"/>
      <c r="SNF41" s="450"/>
      <c r="SNG41" s="450"/>
      <c r="SNH41" s="450"/>
      <c r="SNI41" s="450"/>
      <c r="SNJ41" s="450"/>
      <c r="SNK41" s="450"/>
      <c r="SNL41" s="450"/>
      <c r="SNM41" s="450"/>
      <c r="SNN41" s="450"/>
      <c r="SNO41" s="450"/>
      <c r="SNP41" s="450"/>
      <c r="SNQ41" s="450"/>
      <c r="SNR41" s="450"/>
      <c r="SNS41" s="450"/>
      <c r="SNT41" s="450"/>
      <c r="SNU41" s="450"/>
      <c r="SNV41" s="450"/>
      <c r="SNW41" s="450"/>
      <c r="SNX41" s="450"/>
      <c r="SNY41" s="450"/>
      <c r="SNZ41" s="450"/>
      <c r="SOA41" s="450"/>
      <c r="SOB41" s="450"/>
      <c r="SOC41" s="450"/>
      <c r="SOD41" s="450"/>
      <c r="SOE41" s="450"/>
      <c r="SOF41" s="450"/>
      <c r="SOG41" s="450"/>
      <c r="SOH41" s="450"/>
      <c r="SOI41" s="450"/>
      <c r="SOJ41" s="450"/>
      <c r="SOK41" s="450"/>
      <c r="SOL41" s="450"/>
      <c r="SOM41" s="450"/>
      <c r="SON41" s="450"/>
      <c r="SOO41" s="450"/>
      <c r="SOP41" s="450"/>
      <c r="SOQ41" s="450"/>
      <c r="SOR41" s="450"/>
      <c r="SOS41" s="450"/>
      <c r="SOT41" s="450"/>
      <c r="SOU41" s="450"/>
      <c r="SOV41" s="450"/>
      <c r="SOW41" s="450"/>
      <c r="SOX41" s="450"/>
      <c r="SOY41" s="450"/>
      <c r="SOZ41" s="450"/>
      <c r="SPA41" s="450"/>
      <c r="SPB41" s="450"/>
      <c r="SPC41" s="450"/>
      <c r="SPD41" s="450"/>
      <c r="SPE41" s="450"/>
      <c r="SPF41" s="450"/>
      <c r="SPG41" s="450"/>
      <c r="SPH41" s="450"/>
      <c r="SPI41" s="450"/>
      <c r="SPJ41" s="450"/>
      <c r="SPK41" s="450"/>
      <c r="SPL41" s="450"/>
      <c r="SPM41" s="450"/>
      <c r="SPN41" s="450"/>
      <c r="SPO41" s="450"/>
      <c r="SPP41" s="450"/>
      <c r="SPQ41" s="450"/>
      <c r="SPR41" s="450"/>
      <c r="SPS41" s="450"/>
      <c r="SPT41" s="450"/>
      <c r="SPU41" s="450"/>
      <c r="SPV41" s="450"/>
      <c r="SPW41" s="450"/>
      <c r="SPX41" s="450"/>
      <c r="SPY41" s="450"/>
      <c r="SPZ41" s="450"/>
      <c r="SQA41" s="450"/>
      <c r="SQB41" s="450"/>
      <c r="SQC41" s="450"/>
      <c r="SQD41" s="450"/>
      <c r="SQE41" s="450"/>
      <c r="SQF41" s="450"/>
      <c r="SQG41" s="450"/>
      <c r="SQH41" s="450"/>
      <c r="SQI41" s="450"/>
      <c r="SQJ41" s="450"/>
      <c r="SQK41" s="450"/>
      <c r="SQL41" s="450"/>
      <c r="SQM41" s="450"/>
      <c r="SQN41" s="450"/>
      <c r="SQO41" s="450"/>
      <c r="SQP41" s="450"/>
      <c r="SQQ41" s="450"/>
      <c r="SQR41" s="450"/>
      <c r="SQS41" s="450"/>
      <c r="SQT41" s="450"/>
      <c r="SQU41" s="450"/>
      <c r="SQV41" s="450"/>
      <c r="SQW41" s="450"/>
      <c r="SQX41" s="450"/>
      <c r="SQY41" s="450"/>
      <c r="SQZ41" s="450"/>
      <c r="SRA41" s="450"/>
      <c r="SRB41" s="450"/>
      <c r="SRC41" s="450"/>
      <c r="SRD41" s="450"/>
      <c r="SRE41" s="450"/>
      <c r="SRF41" s="450"/>
      <c r="SRG41" s="450"/>
      <c r="SRH41" s="450"/>
      <c r="SRI41" s="450"/>
      <c r="SRJ41" s="450"/>
      <c r="SRK41" s="450"/>
      <c r="SRL41" s="450"/>
      <c r="SRM41" s="450"/>
      <c r="SRN41" s="450"/>
      <c r="SRO41" s="450"/>
      <c r="SRP41" s="450"/>
      <c r="SRQ41" s="450"/>
      <c r="SRR41" s="450"/>
      <c r="SRS41" s="450"/>
      <c r="SRT41" s="450"/>
      <c r="SRU41" s="450"/>
      <c r="SRV41" s="450"/>
      <c r="SRW41" s="450"/>
      <c r="SRX41" s="450"/>
      <c r="SRY41" s="450"/>
      <c r="SRZ41" s="450"/>
      <c r="SSA41" s="450"/>
      <c r="SSB41" s="450"/>
      <c r="SSC41" s="450"/>
      <c r="SSD41" s="450"/>
      <c r="SSE41" s="450"/>
      <c r="SSF41" s="450"/>
      <c r="SSG41" s="450"/>
      <c r="SSH41" s="450"/>
      <c r="SSI41" s="450"/>
      <c r="SSJ41" s="450"/>
      <c r="SSK41" s="450"/>
      <c r="SSL41" s="450"/>
      <c r="SSM41" s="450"/>
      <c r="SSN41" s="450"/>
      <c r="SSO41" s="450"/>
      <c r="SSP41" s="450"/>
      <c r="SSQ41" s="450"/>
      <c r="SSR41" s="450"/>
      <c r="SSS41" s="450"/>
      <c r="SST41" s="450"/>
      <c r="SSU41" s="450"/>
      <c r="SSV41" s="450"/>
      <c r="SSW41" s="450"/>
      <c r="SSX41" s="450"/>
      <c r="SSY41" s="450"/>
      <c r="SSZ41" s="450"/>
      <c r="STA41" s="450"/>
      <c r="STB41" s="450"/>
      <c r="STC41" s="450"/>
      <c r="STD41" s="450"/>
      <c r="STE41" s="450"/>
      <c r="STF41" s="450"/>
      <c r="STG41" s="450"/>
      <c r="STH41" s="450"/>
      <c r="STI41" s="450"/>
      <c r="STJ41" s="450"/>
      <c r="STK41" s="450"/>
      <c r="STL41" s="450"/>
      <c r="STM41" s="450"/>
      <c r="STN41" s="450"/>
      <c r="STO41" s="450"/>
      <c r="STP41" s="450"/>
      <c r="STQ41" s="450"/>
      <c r="STR41" s="450"/>
      <c r="STS41" s="450"/>
      <c r="STT41" s="450"/>
      <c r="STU41" s="450"/>
      <c r="STV41" s="450"/>
      <c r="STW41" s="450"/>
      <c r="STX41" s="450"/>
      <c r="STY41" s="450"/>
      <c r="STZ41" s="450"/>
      <c r="SUA41" s="450"/>
      <c r="SUB41" s="450"/>
      <c r="SUC41" s="450"/>
      <c r="SUD41" s="450"/>
      <c r="SUE41" s="450"/>
      <c r="SUF41" s="450"/>
      <c r="SUG41" s="450"/>
      <c r="SUH41" s="450"/>
      <c r="SUI41" s="450"/>
      <c r="SUJ41" s="450"/>
      <c r="SUK41" s="450"/>
      <c r="SUL41" s="450"/>
      <c r="SUM41" s="450"/>
      <c r="SUN41" s="450"/>
      <c r="SUO41" s="450"/>
      <c r="SUP41" s="450"/>
      <c r="SUQ41" s="450"/>
      <c r="SUR41" s="450"/>
      <c r="SUS41" s="450"/>
      <c r="SUT41" s="450"/>
      <c r="SUU41" s="450"/>
      <c r="SUV41" s="450"/>
      <c r="SUW41" s="450"/>
      <c r="SUX41" s="450"/>
      <c r="SUY41" s="450"/>
      <c r="SUZ41" s="450"/>
      <c r="SVA41" s="450"/>
      <c r="SVB41" s="450"/>
      <c r="SVC41" s="450"/>
      <c r="SVD41" s="450"/>
      <c r="SVE41" s="450"/>
      <c r="SVF41" s="450"/>
      <c r="SVG41" s="450"/>
      <c r="SVH41" s="450"/>
      <c r="SVI41" s="450"/>
      <c r="SVJ41" s="450"/>
      <c r="SVK41" s="450"/>
      <c r="SVL41" s="450"/>
      <c r="SVM41" s="450"/>
      <c r="SVN41" s="450"/>
      <c r="SVO41" s="450"/>
      <c r="SVP41" s="450"/>
      <c r="SVQ41" s="450"/>
      <c r="SVR41" s="450"/>
      <c r="SVS41" s="450"/>
      <c r="SVT41" s="450"/>
      <c r="SVU41" s="450"/>
      <c r="SVV41" s="450"/>
      <c r="SVW41" s="450"/>
      <c r="SVX41" s="450"/>
      <c r="SVY41" s="450"/>
      <c r="SVZ41" s="450"/>
      <c r="SWA41" s="450"/>
      <c r="SWB41" s="450"/>
      <c r="SWC41" s="450"/>
      <c r="SWD41" s="450"/>
      <c r="SWE41" s="450"/>
      <c r="SWF41" s="450"/>
      <c r="SWG41" s="450"/>
      <c r="SWH41" s="450"/>
      <c r="SWI41" s="450"/>
      <c r="SWJ41" s="450"/>
      <c r="SWK41" s="450"/>
      <c r="SWL41" s="450"/>
      <c r="SWM41" s="450"/>
      <c r="SWN41" s="450"/>
      <c r="SWO41" s="450"/>
      <c r="SWP41" s="450"/>
      <c r="SWQ41" s="450"/>
      <c r="SWR41" s="450"/>
      <c r="SWS41" s="450"/>
      <c r="SWT41" s="450"/>
      <c r="SWU41" s="450"/>
      <c r="SWV41" s="450"/>
      <c r="SWW41" s="450"/>
      <c r="SWX41" s="450"/>
      <c r="SWY41" s="450"/>
      <c r="SWZ41" s="450"/>
      <c r="SXA41" s="450"/>
      <c r="SXB41" s="450"/>
      <c r="SXC41" s="450"/>
      <c r="SXD41" s="450"/>
      <c r="SXE41" s="450"/>
      <c r="SXF41" s="450"/>
      <c r="SXG41" s="450"/>
      <c r="SXH41" s="450"/>
      <c r="SXI41" s="450"/>
      <c r="SXJ41" s="450"/>
      <c r="SXK41" s="450"/>
      <c r="SXL41" s="450"/>
      <c r="SXM41" s="450"/>
      <c r="SXN41" s="450"/>
      <c r="SXO41" s="450"/>
      <c r="SXP41" s="450"/>
      <c r="SXQ41" s="450"/>
      <c r="SXR41" s="450"/>
      <c r="SXS41" s="450"/>
      <c r="SXT41" s="450"/>
      <c r="SXU41" s="450"/>
      <c r="SXV41" s="450"/>
      <c r="SXW41" s="450"/>
      <c r="SXX41" s="450"/>
      <c r="SXY41" s="450"/>
      <c r="SXZ41" s="450"/>
      <c r="SYA41" s="450"/>
      <c r="SYB41" s="450"/>
      <c r="SYC41" s="450"/>
      <c r="SYD41" s="450"/>
      <c r="SYE41" s="450"/>
      <c r="SYF41" s="450"/>
      <c r="SYG41" s="450"/>
      <c r="SYH41" s="450"/>
      <c r="SYI41" s="450"/>
      <c r="SYJ41" s="450"/>
      <c r="SYK41" s="450"/>
      <c r="SYL41" s="450"/>
      <c r="SYM41" s="450"/>
      <c r="SYN41" s="450"/>
      <c r="SYO41" s="450"/>
      <c r="SYP41" s="450"/>
      <c r="SYQ41" s="450"/>
      <c r="SYR41" s="450"/>
      <c r="SYS41" s="450"/>
      <c r="SYT41" s="450"/>
      <c r="SYU41" s="450"/>
      <c r="SYV41" s="450"/>
      <c r="SYW41" s="450"/>
      <c r="SYX41" s="450"/>
      <c r="SYY41" s="450"/>
      <c r="SYZ41" s="450"/>
      <c r="SZA41" s="450"/>
      <c r="SZB41" s="450"/>
      <c r="SZC41" s="450"/>
      <c r="SZD41" s="450"/>
      <c r="SZE41" s="450"/>
      <c r="SZF41" s="450"/>
      <c r="SZG41" s="450"/>
      <c r="SZH41" s="450"/>
      <c r="SZI41" s="450"/>
      <c r="SZJ41" s="450"/>
      <c r="SZK41" s="450"/>
      <c r="SZL41" s="450"/>
      <c r="SZM41" s="450"/>
      <c r="SZN41" s="450"/>
      <c r="SZO41" s="450"/>
      <c r="SZP41" s="450"/>
      <c r="SZQ41" s="450"/>
      <c r="SZR41" s="450"/>
      <c r="SZS41" s="450"/>
      <c r="SZT41" s="450"/>
      <c r="SZU41" s="450"/>
      <c r="SZV41" s="450"/>
      <c r="SZW41" s="450"/>
      <c r="SZX41" s="450"/>
      <c r="SZY41" s="450"/>
      <c r="SZZ41" s="450"/>
      <c r="TAA41" s="450"/>
      <c r="TAB41" s="450"/>
      <c r="TAC41" s="450"/>
      <c r="TAD41" s="450"/>
      <c r="TAE41" s="450"/>
      <c r="TAF41" s="450"/>
      <c r="TAG41" s="450"/>
      <c r="TAH41" s="450"/>
      <c r="TAI41" s="450"/>
      <c r="TAJ41" s="450"/>
      <c r="TAK41" s="450"/>
      <c r="TAL41" s="450"/>
      <c r="TAM41" s="450"/>
      <c r="TAN41" s="450"/>
      <c r="TAO41" s="450"/>
      <c r="TAP41" s="450"/>
      <c r="TAQ41" s="450"/>
      <c r="TAR41" s="450"/>
      <c r="TAS41" s="450"/>
      <c r="TAT41" s="450"/>
      <c r="TAU41" s="450"/>
      <c r="TAV41" s="450"/>
      <c r="TAW41" s="450"/>
      <c r="TAX41" s="450"/>
      <c r="TAY41" s="450"/>
      <c r="TAZ41" s="450"/>
      <c r="TBA41" s="450"/>
      <c r="TBB41" s="450"/>
      <c r="TBC41" s="450"/>
      <c r="TBD41" s="450"/>
      <c r="TBE41" s="450"/>
      <c r="TBF41" s="450"/>
      <c r="TBG41" s="450"/>
      <c r="TBH41" s="450"/>
      <c r="TBI41" s="450"/>
      <c r="TBJ41" s="450"/>
      <c r="TBK41" s="450"/>
      <c r="TBL41" s="450"/>
      <c r="TBM41" s="450"/>
      <c r="TBN41" s="450"/>
      <c r="TBO41" s="450"/>
      <c r="TBP41" s="450"/>
      <c r="TBQ41" s="450"/>
      <c r="TBR41" s="450"/>
      <c r="TBS41" s="450"/>
      <c r="TBT41" s="450"/>
      <c r="TBU41" s="450"/>
      <c r="TBV41" s="450"/>
      <c r="TBW41" s="450"/>
      <c r="TBX41" s="450"/>
      <c r="TBY41" s="450"/>
      <c r="TBZ41" s="450"/>
      <c r="TCA41" s="450"/>
      <c r="TCB41" s="450"/>
      <c r="TCC41" s="450"/>
      <c r="TCD41" s="450"/>
      <c r="TCE41" s="450"/>
      <c r="TCF41" s="450"/>
      <c r="TCG41" s="450"/>
      <c r="TCH41" s="450"/>
      <c r="TCI41" s="450"/>
      <c r="TCJ41" s="450"/>
      <c r="TCK41" s="450"/>
      <c r="TCL41" s="450"/>
      <c r="TCM41" s="450"/>
      <c r="TCN41" s="450"/>
      <c r="TCO41" s="450"/>
      <c r="TCP41" s="450"/>
      <c r="TCQ41" s="450"/>
      <c r="TCR41" s="450"/>
      <c r="TCS41" s="450"/>
      <c r="TCT41" s="450"/>
      <c r="TCU41" s="450"/>
      <c r="TCV41" s="450"/>
      <c r="TCW41" s="450"/>
      <c r="TCX41" s="450"/>
      <c r="TCY41" s="450"/>
      <c r="TCZ41" s="450"/>
      <c r="TDA41" s="450"/>
      <c r="TDB41" s="450"/>
      <c r="TDC41" s="450"/>
      <c r="TDD41" s="450"/>
      <c r="TDE41" s="450"/>
      <c r="TDF41" s="450"/>
      <c r="TDG41" s="450"/>
      <c r="TDH41" s="450"/>
      <c r="TDI41" s="450"/>
      <c r="TDJ41" s="450"/>
      <c r="TDK41" s="450"/>
      <c r="TDL41" s="450"/>
      <c r="TDM41" s="450"/>
      <c r="TDN41" s="450"/>
      <c r="TDO41" s="450"/>
      <c r="TDP41" s="450"/>
      <c r="TDQ41" s="450"/>
      <c r="TDR41" s="450"/>
      <c r="TDS41" s="450"/>
      <c r="TDT41" s="450"/>
      <c r="TDU41" s="450"/>
      <c r="TDV41" s="450"/>
      <c r="TDW41" s="450"/>
      <c r="TDX41" s="450"/>
      <c r="TDY41" s="450"/>
      <c r="TDZ41" s="450"/>
      <c r="TEA41" s="450"/>
      <c r="TEB41" s="450"/>
      <c r="TEC41" s="450"/>
      <c r="TED41" s="450"/>
      <c r="TEE41" s="450"/>
      <c r="TEF41" s="450"/>
      <c r="TEG41" s="450"/>
      <c r="TEH41" s="450"/>
      <c r="TEI41" s="450"/>
      <c r="TEJ41" s="450"/>
      <c r="TEK41" s="450"/>
      <c r="TEL41" s="450"/>
      <c r="TEM41" s="450"/>
      <c r="TEN41" s="450"/>
      <c r="TEO41" s="450"/>
      <c r="TEP41" s="450"/>
      <c r="TEQ41" s="450"/>
      <c r="TER41" s="450"/>
      <c r="TES41" s="450"/>
      <c r="TET41" s="450"/>
      <c r="TEU41" s="450"/>
      <c r="TEV41" s="450"/>
      <c r="TEW41" s="450"/>
      <c r="TEX41" s="450"/>
      <c r="TEY41" s="450"/>
      <c r="TEZ41" s="450"/>
      <c r="TFA41" s="450"/>
      <c r="TFB41" s="450"/>
      <c r="TFC41" s="450"/>
      <c r="TFD41" s="450"/>
      <c r="TFE41" s="450"/>
      <c r="TFF41" s="450"/>
      <c r="TFG41" s="450"/>
      <c r="TFH41" s="450"/>
      <c r="TFI41" s="450"/>
      <c r="TFJ41" s="450"/>
      <c r="TFK41" s="450"/>
      <c r="TFL41" s="450"/>
      <c r="TFM41" s="450"/>
      <c r="TFN41" s="450"/>
      <c r="TFO41" s="450"/>
      <c r="TFP41" s="450"/>
      <c r="TFQ41" s="450"/>
      <c r="TFR41" s="450"/>
      <c r="TFS41" s="450"/>
      <c r="TFT41" s="450"/>
      <c r="TFU41" s="450"/>
      <c r="TFV41" s="450"/>
      <c r="TFW41" s="450"/>
      <c r="TFX41" s="450"/>
      <c r="TFY41" s="450"/>
      <c r="TFZ41" s="450"/>
      <c r="TGA41" s="450"/>
      <c r="TGB41" s="450"/>
      <c r="TGC41" s="450"/>
      <c r="TGD41" s="450"/>
      <c r="TGE41" s="450"/>
      <c r="TGF41" s="450"/>
      <c r="TGG41" s="450"/>
      <c r="TGH41" s="450"/>
      <c r="TGI41" s="450"/>
      <c r="TGJ41" s="450"/>
      <c r="TGK41" s="450"/>
      <c r="TGL41" s="450"/>
      <c r="TGM41" s="450"/>
      <c r="TGN41" s="450"/>
      <c r="TGO41" s="450"/>
      <c r="TGP41" s="450"/>
      <c r="TGQ41" s="450"/>
      <c r="TGR41" s="450"/>
      <c r="TGS41" s="450"/>
      <c r="TGT41" s="450"/>
      <c r="TGU41" s="450"/>
      <c r="TGV41" s="450"/>
      <c r="TGW41" s="450"/>
      <c r="TGX41" s="450"/>
      <c r="TGY41" s="450"/>
      <c r="TGZ41" s="450"/>
      <c r="THA41" s="450"/>
      <c r="THB41" s="450"/>
      <c r="THC41" s="450"/>
      <c r="THD41" s="450"/>
      <c r="THE41" s="450"/>
      <c r="THF41" s="450"/>
      <c r="THG41" s="450"/>
      <c r="THH41" s="450"/>
      <c r="THI41" s="450"/>
      <c r="THJ41" s="450"/>
      <c r="THK41" s="450"/>
      <c r="THL41" s="450"/>
      <c r="THM41" s="450"/>
      <c r="THN41" s="450"/>
      <c r="THO41" s="450"/>
      <c r="THP41" s="450"/>
      <c r="THQ41" s="450"/>
      <c r="THR41" s="450"/>
      <c r="THS41" s="450"/>
      <c r="THT41" s="450"/>
      <c r="THU41" s="450"/>
      <c r="THV41" s="450"/>
      <c r="THW41" s="450"/>
      <c r="THX41" s="450"/>
      <c r="THY41" s="450"/>
      <c r="THZ41" s="450"/>
      <c r="TIA41" s="450"/>
      <c r="TIB41" s="450"/>
      <c r="TIC41" s="450"/>
      <c r="TID41" s="450"/>
      <c r="TIE41" s="450"/>
      <c r="TIF41" s="450"/>
      <c r="TIG41" s="450"/>
      <c r="TIH41" s="450"/>
      <c r="TII41" s="450"/>
      <c r="TIJ41" s="450"/>
      <c r="TIK41" s="450"/>
      <c r="TIL41" s="450"/>
      <c r="TIM41" s="450"/>
      <c r="TIN41" s="450"/>
      <c r="TIO41" s="450"/>
      <c r="TIP41" s="450"/>
      <c r="TIQ41" s="450"/>
      <c r="TIR41" s="450"/>
      <c r="TIS41" s="450"/>
      <c r="TIT41" s="450"/>
      <c r="TIU41" s="450"/>
      <c r="TIV41" s="450"/>
      <c r="TIW41" s="450"/>
      <c r="TIX41" s="450"/>
      <c r="TIY41" s="450"/>
      <c r="TIZ41" s="450"/>
      <c r="TJA41" s="450"/>
      <c r="TJB41" s="450"/>
      <c r="TJC41" s="450"/>
      <c r="TJD41" s="450"/>
      <c r="TJE41" s="450"/>
      <c r="TJF41" s="450"/>
      <c r="TJG41" s="450"/>
      <c r="TJH41" s="450"/>
      <c r="TJI41" s="450"/>
      <c r="TJJ41" s="450"/>
      <c r="TJK41" s="450"/>
      <c r="TJL41" s="450"/>
      <c r="TJM41" s="450"/>
      <c r="TJN41" s="450"/>
      <c r="TJO41" s="450"/>
      <c r="TJP41" s="450"/>
      <c r="TJQ41" s="450"/>
      <c r="TJR41" s="450"/>
      <c r="TJS41" s="450"/>
      <c r="TJT41" s="450"/>
      <c r="TJU41" s="450"/>
      <c r="TJV41" s="450"/>
      <c r="TJW41" s="450"/>
      <c r="TJX41" s="450"/>
      <c r="TJY41" s="450"/>
      <c r="TJZ41" s="450"/>
      <c r="TKA41" s="450"/>
      <c r="TKB41" s="450"/>
      <c r="TKC41" s="450"/>
      <c r="TKD41" s="450"/>
      <c r="TKE41" s="450"/>
      <c r="TKF41" s="450"/>
      <c r="TKG41" s="450"/>
      <c r="TKH41" s="450"/>
      <c r="TKI41" s="450"/>
      <c r="TKJ41" s="450"/>
      <c r="TKK41" s="450"/>
      <c r="TKL41" s="450"/>
      <c r="TKM41" s="450"/>
      <c r="TKN41" s="450"/>
      <c r="TKO41" s="450"/>
      <c r="TKP41" s="450"/>
      <c r="TKQ41" s="450"/>
      <c r="TKR41" s="450"/>
      <c r="TKS41" s="450"/>
      <c r="TKT41" s="450"/>
      <c r="TKU41" s="450"/>
      <c r="TKV41" s="450"/>
      <c r="TKW41" s="450"/>
      <c r="TKX41" s="450"/>
      <c r="TKY41" s="450"/>
      <c r="TKZ41" s="450"/>
      <c r="TLA41" s="450"/>
      <c r="TLB41" s="450"/>
      <c r="TLC41" s="450"/>
      <c r="TLD41" s="450"/>
      <c r="TLE41" s="450"/>
      <c r="TLF41" s="450"/>
      <c r="TLG41" s="450"/>
      <c r="TLH41" s="450"/>
      <c r="TLI41" s="450"/>
      <c r="TLJ41" s="450"/>
      <c r="TLK41" s="450"/>
      <c r="TLL41" s="450"/>
      <c r="TLM41" s="450"/>
      <c r="TLN41" s="450"/>
      <c r="TLO41" s="450"/>
      <c r="TLP41" s="450"/>
      <c r="TLQ41" s="450"/>
      <c r="TLR41" s="450"/>
      <c r="TLS41" s="450"/>
      <c r="TLT41" s="450"/>
      <c r="TLU41" s="450"/>
      <c r="TLV41" s="450"/>
      <c r="TLW41" s="450"/>
      <c r="TLX41" s="450"/>
      <c r="TLY41" s="450"/>
      <c r="TLZ41" s="450"/>
      <c r="TMA41" s="450"/>
      <c r="TMB41" s="450"/>
      <c r="TMC41" s="450"/>
      <c r="TMD41" s="450"/>
      <c r="TME41" s="450"/>
      <c r="TMF41" s="450"/>
      <c r="TMG41" s="450"/>
      <c r="TMH41" s="450"/>
      <c r="TMI41" s="450"/>
      <c r="TMJ41" s="450"/>
      <c r="TMK41" s="450"/>
      <c r="TML41" s="450"/>
      <c r="TMM41" s="450"/>
      <c r="TMN41" s="450"/>
      <c r="TMO41" s="450"/>
      <c r="TMP41" s="450"/>
      <c r="TMQ41" s="450"/>
      <c r="TMR41" s="450"/>
      <c r="TMS41" s="450"/>
      <c r="TMT41" s="450"/>
      <c r="TMU41" s="450"/>
      <c r="TMV41" s="450"/>
      <c r="TMW41" s="450"/>
      <c r="TMX41" s="450"/>
      <c r="TMY41" s="450"/>
      <c r="TMZ41" s="450"/>
      <c r="TNA41" s="450"/>
      <c r="TNB41" s="450"/>
      <c r="TNC41" s="450"/>
      <c r="TND41" s="450"/>
      <c r="TNE41" s="450"/>
      <c r="TNF41" s="450"/>
      <c r="TNG41" s="450"/>
      <c r="TNH41" s="450"/>
      <c r="TNI41" s="450"/>
      <c r="TNJ41" s="450"/>
      <c r="TNK41" s="450"/>
      <c r="TNL41" s="450"/>
      <c r="TNM41" s="450"/>
      <c r="TNN41" s="450"/>
      <c r="TNO41" s="450"/>
      <c r="TNP41" s="450"/>
      <c r="TNQ41" s="450"/>
      <c r="TNR41" s="450"/>
      <c r="TNS41" s="450"/>
      <c r="TNT41" s="450"/>
      <c r="TNU41" s="450"/>
      <c r="TNV41" s="450"/>
      <c r="TNW41" s="450"/>
      <c r="TNX41" s="450"/>
      <c r="TNY41" s="450"/>
      <c r="TNZ41" s="450"/>
      <c r="TOA41" s="450"/>
      <c r="TOB41" s="450"/>
      <c r="TOC41" s="450"/>
      <c r="TOD41" s="450"/>
      <c r="TOE41" s="450"/>
      <c r="TOF41" s="450"/>
      <c r="TOG41" s="450"/>
      <c r="TOH41" s="450"/>
      <c r="TOI41" s="450"/>
      <c r="TOJ41" s="450"/>
      <c r="TOK41" s="450"/>
      <c r="TOL41" s="450"/>
      <c r="TOM41" s="450"/>
      <c r="TON41" s="450"/>
      <c r="TOO41" s="450"/>
      <c r="TOP41" s="450"/>
      <c r="TOQ41" s="450"/>
      <c r="TOR41" s="450"/>
      <c r="TOS41" s="450"/>
      <c r="TOT41" s="450"/>
      <c r="TOU41" s="450"/>
      <c r="TOV41" s="450"/>
      <c r="TOW41" s="450"/>
      <c r="TOX41" s="450"/>
      <c r="TOY41" s="450"/>
      <c r="TOZ41" s="450"/>
      <c r="TPA41" s="450"/>
      <c r="TPB41" s="450"/>
      <c r="TPC41" s="450"/>
      <c r="TPD41" s="450"/>
      <c r="TPE41" s="450"/>
      <c r="TPF41" s="450"/>
      <c r="TPG41" s="450"/>
      <c r="TPH41" s="450"/>
      <c r="TPI41" s="450"/>
      <c r="TPJ41" s="450"/>
      <c r="TPK41" s="450"/>
      <c r="TPL41" s="450"/>
      <c r="TPM41" s="450"/>
      <c r="TPN41" s="450"/>
      <c r="TPO41" s="450"/>
      <c r="TPP41" s="450"/>
      <c r="TPQ41" s="450"/>
      <c r="TPR41" s="450"/>
      <c r="TPS41" s="450"/>
      <c r="TPT41" s="450"/>
      <c r="TPU41" s="450"/>
      <c r="TPV41" s="450"/>
      <c r="TPW41" s="450"/>
      <c r="TPX41" s="450"/>
      <c r="TPY41" s="450"/>
      <c r="TPZ41" s="450"/>
      <c r="TQA41" s="450"/>
      <c r="TQB41" s="450"/>
      <c r="TQC41" s="450"/>
      <c r="TQD41" s="450"/>
      <c r="TQE41" s="450"/>
      <c r="TQF41" s="450"/>
      <c r="TQG41" s="450"/>
      <c r="TQH41" s="450"/>
      <c r="TQI41" s="450"/>
      <c r="TQJ41" s="450"/>
      <c r="TQK41" s="450"/>
      <c r="TQL41" s="450"/>
      <c r="TQM41" s="450"/>
      <c r="TQN41" s="450"/>
      <c r="TQO41" s="450"/>
      <c r="TQP41" s="450"/>
      <c r="TQQ41" s="450"/>
      <c r="TQR41" s="450"/>
      <c r="TQS41" s="450"/>
      <c r="TQT41" s="450"/>
      <c r="TQU41" s="450"/>
      <c r="TQV41" s="450"/>
      <c r="TQW41" s="450"/>
      <c r="TQX41" s="450"/>
      <c r="TQY41" s="450"/>
      <c r="TQZ41" s="450"/>
      <c r="TRA41" s="450"/>
      <c r="TRB41" s="450"/>
      <c r="TRC41" s="450"/>
      <c r="TRD41" s="450"/>
      <c r="TRE41" s="450"/>
      <c r="TRF41" s="450"/>
      <c r="TRG41" s="450"/>
      <c r="TRH41" s="450"/>
      <c r="TRI41" s="450"/>
      <c r="TRJ41" s="450"/>
      <c r="TRK41" s="450"/>
      <c r="TRL41" s="450"/>
      <c r="TRM41" s="450"/>
      <c r="TRN41" s="450"/>
      <c r="TRO41" s="450"/>
      <c r="TRP41" s="450"/>
      <c r="TRQ41" s="450"/>
      <c r="TRR41" s="450"/>
      <c r="TRS41" s="450"/>
      <c r="TRT41" s="450"/>
      <c r="TRU41" s="450"/>
      <c r="TRV41" s="450"/>
      <c r="TRW41" s="450"/>
      <c r="TRX41" s="450"/>
      <c r="TRY41" s="450"/>
      <c r="TRZ41" s="450"/>
      <c r="TSA41" s="450"/>
      <c r="TSB41" s="450"/>
      <c r="TSC41" s="450"/>
      <c r="TSD41" s="450"/>
      <c r="TSE41" s="450"/>
      <c r="TSF41" s="450"/>
      <c r="TSG41" s="450"/>
      <c r="TSH41" s="450"/>
      <c r="TSI41" s="450"/>
      <c r="TSJ41" s="450"/>
      <c r="TSK41" s="450"/>
      <c r="TSL41" s="450"/>
      <c r="TSM41" s="450"/>
      <c r="TSN41" s="450"/>
      <c r="TSO41" s="450"/>
      <c r="TSP41" s="450"/>
      <c r="TSQ41" s="450"/>
      <c r="TSR41" s="450"/>
      <c r="TSS41" s="450"/>
      <c r="TST41" s="450"/>
      <c r="TSU41" s="450"/>
      <c r="TSV41" s="450"/>
      <c r="TSW41" s="450"/>
      <c r="TSX41" s="450"/>
      <c r="TSY41" s="450"/>
      <c r="TSZ41" s="450"/>
      <c r="TTA41" s="450"/>
      <c r="TTB41" s="450"/>
      <c r="TTC41" s="450"/>
      <c r="TTD41" s="450"/>
      <c r="TTE41" s="450"/>
      <c r="TTF41" s="450"/>
      <c r="TTG41" s="450"/>
      <c r="TTH41" s="450"/>
      <c r="TTI41" s="450"/>
      <c r="TTJ41" s="450"/>
      <c r="TTK41" s="450"/>
      <c r="TTL41" s="450"/>
      <c r="TTM41" s="450"/>
      <c r="TTN41" s="450"/>
      <c r="TTO41" s="450"/>
      <c r="TTP41" s="450"/>
      <c r="TTQ41" s="450"/>
      <c r="TTR41" s="450"/>
      <c r="TTS41" s="450"/>
      <c r="TTT41" s="450"/>
      <c r="TTU41" s="450"/>
      <c r="TTV41" s="450"/>
      <c r="TTW41" s="450"/>
      <c r="TTX41" s="450"/>
      <c r="TTY41" s="450"/>
      <c r="TTZ41" s="450"/>
      <c r="TUA41" s="450"/>
      <c r="TUB41" s="450"/>
      <c r="TUC41" s="450"/>
      <c r="TUD41" s="450"/>
      <c r="TUE41" s="450"/>
      <c r="TUF41" s="450"/>
      <c r="TUG41" s="450"/>
      <c r="TUH41" s="450"/>
      <c r="TUI41" s="450"/>
      <c r="TUJ41" s="450"/>
      <c r="TUK41" s="450"/>
      <c r="TUL41" s="450"/>
      <c r="TUM41" s="450"/>
      <c r="TUN41" s="450"/>
      <c r="TUO41" s="450"/>
      <c r="TUP41" s="450"/>
      <c r="TUQ41" s="450"/>
      <c r="TUR41" s="450"/>
      <c r="TUS41" s="450"/>
      <c r="TUT41" s="450"/>
      <c r="TUU41" s="450"/>
      <c r="TUV41" s="450"/>
      <c r="TUW41" s="450"/>
      <c r="TUX41" s="450"/>
      <c r="TUY41" s="450"/>
      <c r="TUZ41" s="450"/>
      <c r="TVA41" s="450"/>
      <c r="TVB41" s="450"/>
      <c r="TVC41" s="450"/>
      <c r="TVD41" s="450"/>
      <c r="TVE41" s="450"/>
      <c r="TVF41" s="450"/>
      <c r="TVG41" s="450"/>
      <c r="TVH41" s="450"/>
      <c r="TVI41" s="450"/>
      <c r="TVJ41" s="450"/>
      <c r="TVK41" s="450"/>
      <c r="TVL41" s="450"/>
      <c r="TVM41" s="450"/>
      <c r="TVN41" s="450"/>
      <c r="TVO41" s="450"/>
      <c r="TVP41" s="450"/>
      <c r="TVQ41" s="450"/>
      <c r="TVR41" s="450"/>
      <c r="TVS41" s="450"/>
      <c r="TVT41" s="450"/>
      <c r="TVU41" s="450"/>
      <c r="TVV41" s="450"/>
      <c r="TVW41" s="450"/>
      <c r="TVX41" s="450"/>
      <c r="TVY41" s="450"/>
      <c r="TVZ41" s="450"/>
      <c r="TWA41" s="450"/>
      <c r="TWB41" s="450"/>
      <c r="TWC41" s="450"/>
      <c r="TWD41" s="450"/>
      <c r="TWE41" s="450"/>
      <c r="TWF41" s="450"/>
      <c r="TWG41" s="450"/>
      <c r="TWH41" s="450"/>
      <c r="TWI41" s="450"/>
      <c r="TWJ41" s="450"/>
      <c r="TWK41" s="450"/>
      <c r="TWL41" s="450"/>
      <c r="TWM41" s="450"/>
      <c r="TWN41" s="450"/>
      <c r="TWO41" s="450"/>
      <c r="TWP41" s="450"/>
      <c r="TWQ41" s="450"/>
      <c r="TWR41" s="450"/>
      <c r="TWS41" s="450"/>
      <c r="TWT41" s="450"/>
      <c r="TWU41" s="450"/>
      <c r="TWV41" s="450"/>
      <c r="TWW41" s="450"/>
      <c r="TWX41" s="450"/>
      <c r="TWY41" s="450"/>
      <c r="TWZ41" s="450"/>
      <c r="TXA41" s="450"/>
      <c r="TXB41" s="450"/>
      <c r="TXC41" s="450"/>
      <c r="TXD41" s="450"/>
      <c r="TXE41" s="450"/>
      <c r="TXF41" s="450"/>
      <c r="TXG41" s="450"/>
      <c r="TXH41" s="450"/>
      <c r="TXI41" s="450"/>
      <c r="TXJ41" s="450"/>
      <c r="TXK41" s="450"/>
      <c r="TXL41" s="450"/>
      <c r="TXM41" s="450"/>
      <c r="TXN41" s="450"/>
      <c r="TXO41" s="450"/>
      <c r="TXP41" s="450"/>
      <c r="TXQ41" s="450"/>
      <c r="TXR41" s="450"/>
      <c r="TXS41" s="450"/>
      <c r="TXT41" s="450"/>
      <c r="TXU41" s="450"/>
      <c r="TXV41" s="450"/>
      <c r="TXW41" s="450"/>
      <c r="TXX41" s="450"/>
      <c r="TXY41" s="450"/>
      <c r="TXZ41" s="450"/>
      <c r="TYA41" s="450"/>
      <c r="TYB41" s="450"/>
      <c r="TYC41" s="450"/>
      <c r="TYD41" s="450"/>
      <c r="TYE41" s="450"/>
      <c r="TYF41" s="450"/>
      <c r="TYG41" s="450"/>
      <c r="TYH41" s="450"/>
      <c r="TYI41" s="450"/>
      <c r="TYJ41" s="450"/>
      <c r="TYK41" s="450"/>
      <c r="TYL41" s="450"/>
      <c r="TYM41" s="450"/>
      <c r="TYN41" s="450"/>
      <c r="TYO41" s="450"/>
      <c r="TYP41" s="450"/>
      <c r="TYQ41" s="450"/>
      <c r="TYR41" s="450"/>
      <c r="TYS41" s="450"/>
      <c r="TYT41" s="450"/>
      <c r="TYU41" s="450"/>
      <c r="TYV41" s="450"/>
      <c r="TYW41" s="450"/>
      <c r="TYX41" s="450"/>
      <c r="TYY41" s="450"/>
      <c r="TYZ41" s="450"/>
      <c r="TZA41" s="450"/>
      <c r="TZB41" s="450"/>
      <c r="TZC41" s="450"/>
      <c r="TZD41" s="450"/>
      <c r="TZE41" s="450"/>
      <c r="TZF41" s="450"/>
      <c r="TZG41" s="450"/>
      <c r="TZH41" s="450"/>
      <c r="TZI41" s="450"/>
      <c r="TZJ41" s="450"/>
      <c r="TZK41" s="450"/>
      <c r="TZL41" s="450"/>
      <c r="TZM41" s="450"/>
      <c r="TZN41" s="450"/>
      <c r="TZO41" s="450"/>
      <c r="TZP41" s="450"/>
      <c r="TZQ41" s="450"/>
      <c r="TZR41" s="450"/>
      <c r="TZS41" s="450"/>
      <c r="TZT41" s="450"/>
      <c r="TZU41" s="450"/>
      <c r="TZV41" s="450"/>
      <c r="TZW41" s="450"/>
      <c r="TZX41" s="450"/>
      <c r="TZY41" s="450"/>
      <c r="TZZ41" s="450"/>
      <c r="UAA41" s="450"/>
      <c r="UAB41" s="450"/>
      <c r="UAC41" s="450"/>
      <c r="UAD41" s="450"/>
      <c r="UAE41" s="450"/>
      <c r="UAF41" s="450"/>
      <c r="UAG41" s="450"/>
      <c r="UAH41" s="450"/>
      <c r="UAI41" s="450"/>
      <c r="UAJ41" s="450"/>
      <c r="UAK41" s="450"/>
      <c r="UAL41" s="450"/>
      <c r="UAM41" s="450"/>
      <c r="UAN41" s="450"/>
      <c r="UAO41" s="450"/>
      <c r="UAP41" s="450"/>
      <c r="UAQ41" s="450"/>
      <c r="UAR41" s="450"/>
      <c r="UAS41" s="450"/>
      <c r="UAT41" s="450"/>
      <c r="UAU41" s="450"/>
      <c r="UAV41" s="450"/>
      <c r="UAW41" s="450"/>
      <c r="UAX41" s="450"/>
      <c r="UAY41" s="450"/>
      <c r="UAZ41" s="450"/>
      <c r="UBA41" s="450"/>
      <c r="UBB41" s="450"/>
      <c r="UBC41" s="450"/>
      <c r="UBD41" s="450"/>
      <c r="UBE41" s="450"/>
      <c r="UBF41" s="450"/>
      <c r="UBG41" s="450"/>
      <c r="UBH41" s="450"/>
      <c r="UBI41" s="450"/>
      <c r="UBJ41" s="450"/>
      <c r="UBK41" s="450"/>
      <c r="UBL41" s="450"/>
      <c r="UBM41" s="450"/>
      <c r="UBN41" s="450"/>
      <c r="UBO41" s="450"/>
      <c r="UBP41" s="450"/>
      <c r="UBQ41" s="450"/>
      <c r="UBR41" s="450"/>
      <c r="UBS41" s="450"/>
      <c r="UBT41" s="450"/>
      <c r="UBU41" s="450"/>
      <c r="UBV41" s="450"/>
      <c r="UBW41" s="450"/>
      <c r="UBX41" s="450"/>
      <c r="UBY41" s="450"/>
      <c r="UBZ41" s="450"/>
      <c r="UCA41" s="450"/>
      <c r="UCB41" s="450"/>
      <c r="UCC41" s="450"/>
      <c r="UCD41" s="450"/>
      <c r="UCE41" s="450"/>
      <c r="UCF41" s="450"/>
      <c r="UCG41" s="450"/>
      <c r="UCH41" s="450"/>
      <c r="UCI41" s="450"/>
      <c r="UCJ41" s="450"/>
      <c r="UCK41" s="450"/>
      <c r="UCL41" s="450"/>
      <c r="UCM41" s="450"/>
      <c r="UCN41" s="450"/>
      <c r="UCO41" s="450"/>
      <c r="UCP41" s="450"/>
      <c r="UCQ41" s="450"/>
      <c r="UCR41" s="450"/>
      <c r="UCS41" s="450"/>
      <c r="UCT41" s="450"/>
      <c r="UCU41" s="450"/>
      <c r="UCV41" s="450"/>
      <c r="UCW41" s="450"/>
      <c r="UCX41" s="450"/>
      <c r="UCY41" s="450"/>
      <c r="UCZ41" s="450"/>
      <c r="UDA41" s="450"/>
      <c r="UDB41" s="450"/>
      <c r="UDC41" s="450"/>
      <c r="UDD41" s="450"/>
      <c r="UDE41" s="450"/>
      <c r="UDF41" s="450"/>
      <c r="UDG41" s="450"/>
      <c r="UDH41" s="450"/>
      <c r="UDI41" s="450"/>
      <c r="UDJ41" s="450"/>
      <c r="UDK41" s="450"/>
      <c r="UDL41" s="450"/>
      <c r="UDM41" s="450"/>
      <c r="UDN41" s="450"/>
      <c r="UDO41" s="450"/>
      <c r="UDP41" s="450"/>
      <c r="UDQ41" s="450"/>
      <c r="UDR41" s="450"/>
      <c r="UDS41" s="450"/>
      <c r="UDT41" s="450"/>
      <c r="UDU41" s="450"/>
      <c r="UDV41" s="450"/>
      <c r="UDW41" s="450"/>
      <c r="UDX41" s="450"/>
      <c r="UDY41" s="450"/>
      <c r="UDZ41" s="450"/>
      <c r="UEA41" s="450"/>
      <c r="UEB41" s="450"/>
      <c r="UEC41" s="450"/>
      <c r="UED41" s="450"/>
      <c r="UEE41" s="450"/>
      <c r="UEF41" s="450"/>
      <c r="UEG41" s="450"/>
      <c r="UEH41" s="450"/>
      <c r="UEI41" s="450"/>
      <c r="UEJ41" s="450"/>
      <c r="UEK41" s="450"/>
      <c r="UEL41" s="450"/>
      <c r="UEM41" s="450"/>
      <c r="UEN41" s="450"/>
      <c r="UEO41" s="450"/>
      <c r="UEP41" s="450"/>
      <c r="UEQ41" s="450"/>
      <c r="UER41" s="450"/>
      <c r="UES41" s="450"/>
      <c r="UET41" s="450"/>
      <c r="UEU41" s="450"/>
      <c r="UEV41" s="450"/>
      <c r="UEW41" s="450"/>
      <c r="UEX41" s="450"/>
      <c r="UEY41" s="450"/>
      <c r="UEZ41" s="450"/>
      <c r="UFA41" s="450"/>
      <c r="UFB41" s="450"/>
      <c r="UFC41" s="450"/>
      <c r="UFD41" s="450"/>
      <c r="UFE41" s="450"/>
      <c r="UFF41" s="450"/>
      <c r="UFG41" s="450"/>
      <c r="UFH41" s="450"/>
      <c r="UFI41" s="450"/>
      <c r="UFJ41" s="450"/>
      <c r="UFK41" s="450"/>
      <c r="UFL41" s="450"/>
      <c r="UFM41" s="450"/>
      <c r="UFN41" s="450"/>
      <c r="UFO41" s="450"/>
      <c r="UFP41" s="450"/>
      <c r="UFQ41" s="450"/>
      <c r="UFR41" s="450"/>
      <c r="UFS41" s="450"/>
      <c r="UFT41" s="450"/>
      <c r="UFU41" s="450"/>
      <c r="UFV41" s="450"/>
      <c r="UFW41" s="450"/>
      <c r="UFX41" s="450"/>
      <c r="UFY41" s="450"/>
      <c r="UFZ41" s="450"/>
      <c r="UGA41" s="450"/>
      <c r="UGB41" s="450"/>
      <c r="UGC41" s="450"/>
      <c r="UGD41" s="450"/>
      <c r="UGE41" s="450"/>
      <c r="UGF41" s="450"/>
      <c r="UGG41" s="450"/>
      <c r="UGH41" s="450"/>
      <c r="UGI41" s="450"/>
      <c r="UGJ41" s="450"/>
      <c r="UGK41" s="450"/>
      <c r="UGL41" s="450"/>
      <c r="UGM41" s="450"/>
      <c r="UGN41" s="450"/>
      <c r="UGO41" s="450"/>
      <c r="UGP41" s="450"/>
      <c r="UGQ41" s="450"/>
      <c r="UGR41" s="450"/>
      <c r="UGS41" s="450"/>
      <c r="UGT41" s="450"/>
      <c r="UGU41" s="450"/>
      <c r="UGV41" s="450"/>
      <c r="UGW41" s="450"/>
      <c r="UGX41" s="450"/>
      <c r="UGY41" s="450"/>
      <c r="UGZ41" s="450"/>
      <c r="UHA41" s="450"/>
      <c r="UHB41" s="450"/>
      <c r="UHC41" s="450"/>
      <c r="UHD41" s="450"/>
      <c r="UHE41" s="450"/>
      <c r="UHF41" s="450"/>
      <c r="UHG41" s="450"/>
      <c r="UHH41" s="450"/>
      <c r="UHI41" s="450"/>
      <c r="UHJ41" s="450"/>
      <c r="UHK41" s="450"/>
      <c r="UHL41" s="450"/>
      <c r="UHM41" s="450"/>
      <c r="UHN41" s="450"/>
      <c r="UHO41" s="450"/>
      <c r="UHP41" s="450"/>
      <c r="UHQ41" s="450"/>
      <c r="UHR41" s="450"/>
      <c r="UHS41" s="450"/>
      <c r="UHT41" s="450"/>
      <c r="UHU41" s="450"/>
      <c r="UHV41" s="450"/>
      <c r="UHW41" s="450"/>
      <c r="UHX41" s="450"/>
      <c r="UHY41" s="450"/>
      <c r="UHZ41" s="450"/>
      <c r="UIA41" s="450"/>
      <c r="UIB41" s="450"/>
      <c r="UIC41" s="450"/>
      <c r="UID41" s="450"/>
      <c r="UIE41" s="450"/>
      <c r="UIF41" s="450"/>
      <c r="UIG41" s="450"/>
      <c r="UIH41" s="450"/>
      <c r="UII41" s="450"/>
      <c r="UIJ41" s="450"/>
      <c r="UIK41" s="450"/>
      <c r="UIL41" s="450"/>
      <c r="UIM41" s="450"/>
      <c r="UIN41" s="450"/>
      <c r="UIO41" s="450"/>
      <c r="UIP41" s="450"/>
      <c r="UIQ41" s="450"/>
      <c r="UIR41" s="450"/>
      <c r="UIS41" s="450"/>
      <c r="UIT41" s="450"/>
      <c r="UIU41" s="450"/>
      <c r="UIV41" s="450"/>
      <c r="UIW41" s="450"/>
      <c r="UIX41" s="450"/>
      <c r="UIY41" s="450"/>
      <c r="UIZ41" s="450"/>
      <c r="UJA41" s="450"/>
      <c r="UJB41" s="450"/>
      <c r="UJC41" s="450"/>
      <c r="UJD41" s="450"/>
      <c r="UJE41" s="450"/>
      <c r="UJF41" s="450"/>
      <c r="UJG41" s="450"/>
      <c r="UJH41" s="450"/>
      <c r="UJI41" s="450"/>
      <c r="UJJ41" s="450"/>
      <c r="UJK41" s="450"/>
      <c r="UJL41" s="450"/>
      <c r="UJM41" s="450"/>
      <c r="UJN41" s="450"/>
      <c r="UJO41" s="450"/>
      <c r="UJP41" s="450"/>
      <c r="UJQ41" s="450"/>
      <c r="UJR41" s="450"/>
      <c r="UJS41" s="450"/>
      <c r="UJT41" s="450"/>
      <c r="UJU41" s="450"/>
      <c r="UJV41" s="450"/>
      <c r="UJW41" s="450"/>
      <c r="UJX41" s="450"/>
      <c r="UJY41" s="450"/>
      <c r="UJZ41" s="450"/>
      <c r="UKA41" s="450"/>
      <c r="UKB41" s="450"/>
      <c r="UKC41" s="450"/>
      <c r="UKD41" s="450"/>
      <c r="UKE41" s="450"/>
      <c r="UKF41" s="450"/>
      <c r="UKG41" s="450"/>
      <c r="UKH41" s="450"/>
      <c r="UKI41" s="450"/>
      <c r="UKJ41" s="450"/>
      <c r="UKK41" s="450"/>
      <c r="UKL41" s="450"/>
      <c r="UKM41" s="450"/>
      <c r="UKN41" s="450"/>
      <c r="UKO41" s="450"/>
      <c r="UKP41" s="450"/>
      <c r="UKQ41" s="450"/>
      <c r="UKR41" s="450"/>
      <c r="UKS41" s="450"/>
      <c r="UKT41" s="450"/>
      <c r="UKU41" s="450"/>
      <c r="UKV41" s="450"/>
      <c r="UKW41" s="450"/>
      <c r="UKX41" s="450"/>
      <c r="UKY41" s="450"/>
      <c r="UKZ41" s="450"/>
      <c r="ULA41" s="450"/>
      <c r="ULB41" s="450"/>
      <c r="ULC41" s="450"/>
      <c r="ULD41" s="450"/>
      <c r="ULE41" s="450"/>
      <c r="ULF41" s="450"/>
      <c r="ULG41" s="450"/>
      <c r="ULH41" s="450"/>
      <c r="ULI41" s="450"/>
      <c r="ULJ41" s="450"/>
      <c r="ULK41" s="450"/>
      <c r="ULL41" s="450"/>
      <c r="ULM41" s="450"/>
      <c r="ULN41" s="450"/>
      <c r="ULO41" s="450"/>
      <c r="ULP41" s="450"/>
      <c r="ULQ41" s="450"/>
      <c r="ULR41" s="450"/>
      <c r="ULS41" s="450"/>
      <c r="ULT41" s="450"/>
      <c r="ULU41" s="450"/>
      <c r="ULV41" s="450"/>
      <c r="ULW41" s="450"/>
      <c r="ULX41" s="450"/>
      <c r="ULY41" s="450"/>
      <c r="ULZ41" s="450"/>
      <c r="UMA41" s="450"/>
      <c r="UMB41" s="450"/>
      <c r="UMC41" s="450"/>
      <c r="UMD41" s="450"/>
      <c r="UME41" s="450"/>
      <c r="UMF41" s="450"/>
      <c r="UMG41" s="450"/>
      <c r="UMH41" s="450"/>
      <c r="UMI41" s="450"/>
      <c r="UMJ41" s="450"/>
      <c r="UMK41" s="450"/>
      <c r="UML41" s="450"/>
      <c r="UMM41" s="450"/>
      <c r="UMN41" s="450"/>
      <c r="UMO41" s="450"/>
      <c r="UMP41" s="450"/>
      <c r="UMQ41" s="450"/>
      <c r="UMR41" s="450"/>
      <c r="UMS41" s="450"/>
      <c r="UMT41" s="450"/>
      <c r="UMU41" s="450"/>
      <c r="UMV41" s="450"/>
      <c r="UMW41" s="450"/>
      <c r="UMX41" s="450"/>
      <c r="UMY41" s="450"/>
      <c r="UMZ41" s="450"/>
      <c r="UNA41" s="450"/>
      <c r="UNB41" s="450"/>
      <c r="UNC41" s="450"/>
      <c r="UND41" s="450"/>
      <c r="UNE41" s="450"/>
      <c r="UNF41" s="450"/>
      <c r="UNG41" s="450"/>
      <c r="UNH41" s="450"/>
      <c r="UNI41" s="450"/>
      <c r="UNJ41" s="450"/>
      <c r="UNK41" s="450"/>
      <c r="UNL41" s="450"/>
      <c r="UNM41" s="450"/>
      <c r="UNN41" s="450"/>
      <c r="UNO41" s="450"/>
      <c r="UNP41" s="450"/>
      <c r="UNQ41" s="450"/>
      <c r="UNR41" s="450"/>
      <c r="UNS41" s="450"/>
      <c r="UNT41" s="450"/>
      <c r="UNU41" s="450"/>
      <c r="UNV41" s="450"/>
      <c r="UNW41" s="450"/>
      <c r="UNX41" s="450"/>
      <c r="UNY41" s="450"/>
      <c r="UNZ41" s="450"/>
      <c r="UOA41" s="450"/>
      <c r="UOB41" s="450"/>
      <c r="UOC41" s="450"/>
      <c r="UOD41" s="450"/>
      <c r="UOE41" s="450"/>
      <c r="UOF41" s="450"/>
      <c r="UOG41" s="450"/>
      <c r="UOH41" s="450"/>
      <c r="UOI41" s="450"/>
      <c r="UOJ41" s="450"/>
      <c r="UOK41" s="450"/>
      <c r="UOL41" s="450"/>
      <c r="UOM41" s="450"/>
      <c r="UON41" s="450"/>
      <c r="UOO41" s="450"/>
      <c r="UOP41" s="450"/>
      <c r="UOQ41" s="450"/>
      <c r="UOR41" s="450"/>
      <c r="UOS41" s="450"/>
      <c r="UOT41" s="450"/>
      <c r="UOU41" s="450"/>
      <c r="UOV41" s="450"/>
      <c r="UOW41" s="450"/>
      <c r="UOX41" s="450"/>
      <c r="UOY41" s="450"/>
      <c r="UOZ41" s="450"/>
      <c r="UPA41" s="450"/>
      <c r="UPB41" s="450"/>
      <c r="UPC41" s="450"/>
      <c r="UPD41" s="450"/>
      <c r="UPE41" s="450"/>
      <c r="UPF41" s="450"/>
      <c r="UPG41" s="450"/>
      <c r="UPH41" s="450"/>
      <c r="UPI41" s="450"/>
      <c r="UPJ41" s="450"/>
      <c r="UPK41" s="450"/>
      <c r="UPL41" s="450"/>
      <c r="UPM41" s="450"/>
      <c r="UPN41" s="450"/>
      <c r="UPO41" s="450"/>
      <c r="UPP41" s="450"/>
      <c r="UPQ41" s="450"/>
      <c r="UPR41" s="450"/>
      <c r="UPS41" s="450"/>
      <c r="UPT41" s="450"/>
      <c r="UPU41" s="450"/>
      <c r="UPV41" s="450"/>
      <c r="UPW41" s="450"/>
      <c r="UPX41" s="450"/>
      <c r="UPY41" s="450"/>
      <c r="UPZ41" s="450"/>
      <c r="UQA41" s="450"/>
      <c r="UQB41" s="450"/>
      <c r="UQC41" s="450"/>
      <c r="UQD41" s="450"/>
      <c r="UQE41" s="450"/>
      <c r="UQF41" s="450"/>
      <c r="UQG41" s="450"/>
      <c r="UQH41" s="450"/>
      <c r="UQI41" s="450"/>
      <c r="UQJ41" s="450"/>
      <c r="UQK41" s="450"/>
      <c r="UQL41" s="450"/>
      <c r="UQM41" s="450"/>
      <c r="UQN41" s="450"/>
      <c r="UQO41" s="450"/>
      <c r="UQP41" s="450"/>
      <c r="UQQ41" s="450"/>
      <c r="UQR41" s="450"/>
      <c r="UQS41" s="450"/>
      <c r="UQT41" s="450"/>
      <c r="UQU41" s="450"/>
      <c r="UQV41" s="450"/>
      <c r="UQW41" s="450"/>
      <c r="UQX41" s="450"/>
      <c r="UQY41" s="450"/>
      <c r="UQZ41" s="450"/>
      <c r="URA41" s="450"/>
      <c r="URB41" s="450"/>
      <c r="URC41" s="450"/>
      <c r="URD41" s="450"/>
      <c r="URE41" s="450"/>
      <c r="URF41" s="450"/>
      <c r="URG41" s="450"/>
      <c r="URH41" s="450"/>
      <c r="URI41" s="450"/>
      <c r="URJ41" s="450"/>
      <c r="URK41" s="450"/>
      <c r="URL41" s="450"/>
      <c r="URM41" s="450"/>
      <c r="URN41" s="450"/>
      <c r="URO41" s="450"/>
      <c r="URP41" s="450"/>
      <c r="URQ41" s="450"/>
      <c r="URR41" s="450"/>
      <c r="URS41" s="450"/>
      <c r="URT41" s="450"/>
      <c r="URU41" s="450"/>
      <c r="URV41" s="450"/>
      <c r="URW41" s="450"/>
      <c r="URX41" s="450"/>
      <c r="URY41" s="450"/>
      <c r="URZ41" s="450"/>
      <c r="USA41" s="450"/>
      <c r="USB41" s="450"/>
      <c r="USC41" s="450"/>
      <c r="USD41" s="450"/>
      <c r="USE41" s="450"/>
      <c r="USF41" s="450"/>
      <c r="USG41" s="450"/>
      <c r="USH41" s="450"/>
      <c r="USI41" s="450"/>
      <c r="USJ41" s="450"/>
      <c r="USK41" s="450"/>
      <c r="USL41" s="450"/>
      <c r="USM41" s="450"/>
      <c r="USN41" s="450"/>
      <c r="USO41" s="450"/>
      <c r="USP41" s="450"/>
      <c r="USQ41" s="450"/>
      <c r="USR41" s="450"/>
      <c r="USS41" s="450"/>
      <c r="UST41" s="450"/>
      <c r="USU41" s="450"/>
      <c r="USV41" s="450"/>
      <c r="USW41" s="450"/>
      <c r="USX41" s="450"/>
      <c r="USY41" s="450"/>
      <c r="USZ41" s="450"/>
      <c r="UTA41" s="450"/>
      <c r="UTB41" s="450"/>
      <c r="UTC41" s="450"/>
      <c r="UTD41" s="450"/>
      <c r="UTE41" s="450"/>
      <c r="UTF41" s="450"/>
      <c r="UTG41" s="450"/>
      <c r="UTH41" s="450"/>
      <c r="UTI41" s="450"/>
      <c r="UTJ41" s="450"/>
      <c r="UTK41" s="450"/>
      <c r="UTL41" s="450"/>
      <c r="UTM41" s="450"/>
      <c r="UTN41" s="450"/>
      <c r="UTO41" s="450"/>
      <c r="UTP41" s="450"/>
      <c r="UTQ41" s="450"/>
      <c r="UTR41" s="450"/>
      <c r="UTS41" s="450"/>
      <c r="UTT41" s="450"/>
      <c r="UTU41" s="450"/>
      <c r="UTV41" s="450"/>
      <c r="UTW41" s="450"/>
      <c r="UTX41" s="450"/>
      <c r="UTY41" s="450"/>
      <c r="UTZ41" s="450"/>
      <c r="UUA41" s="450"/>
      <c r="UUB41" s="450"/>
      <c r="UUC41" s="450"/>
      <c r="UUD41" s="450"/>
      <c r="UUE41" s="450"/>
      <c r="UUF41" s="450"/>
      <c r="UUG41" s="450"/>
      <c r="UUH41" s="450"/>
      <c r="UUI41" s="450"/>
      <c r="UUJ41" s="450"/>
      <c r="UUK41" s="450"/>
      <c r="UUL41" s="450"/>
      <c r="UUM41" s="450"/>
      <c r="UUN41" s="450"/>
      <c r="UUO41" s="450"/>
      <c r="UUP41" s="450"/>
      <c r="UUQ41" s="450"/>
      <c r="UUR41" s="450"/>
      <c r="UUS41" s="450"/>
      <c r="UUT41" s="450"/>
      <c r="UUU41" s="450"/>
      <c r="UUV41" s="450"/>
      <c r="UUW41" s="450"/>
      <c r="UUX41" s="450"/>
      <c r="UUY41" s="450"/>
      <c r="UUZ41" s="450"/>
      <c r="UVA41" s="450"/>
      <c r="UVB41" s="450"/>
      <c r="UVC41" s="450"/>
      <c r="UVD41" s="450"/>
      <c r="UVE41" s="450"/>
      <c r="UVF41" s="450"/>
      <c r="UVG41" s="450"/>
      <c r="UVH41" s="450"/>
      <c r="UVI41" s="450"/>
      <c r="UVJ41" s="450"/>
      <c r="UVK41" s="450"/>
      <c r="UVL41" s="450"/>
      <c r="UVM41" s="450"/>
      <c r="UVN41" s="450"/>
      <c r="UVO41" s="450"/>
      <c r="UVP41" s="450"/>
      <c r="UVQ41" s="450"/>
      <c r="UVR41" s="450"/>
      <c r="UVS41" s="450"/>
      <c r="UVT41" s="450"/>
      <c r="UVU41" s="450"/>
      <c r="UVV41" s="450"/>
      <c r="UVW41" s="450"/>
      <c r="UVX41" s="450"/>
      <c r="UVY41" s="450"/>
      <c r="UVZ41" s="450"/>
      <c r="UWA41" s="450"/>
      <c r="UWB41" s="450"/>
      <c r="UWC41" s="450"/>
      <c r="UWD41" s="450"/>
      <c r="UWE41" s="450"/>
      <c r="UWF41" s="450"/>
      <c r="UWG41" s="450"/>
      <c r="UWH41" s="450"/>
      <c r="UWI41" s="450"/>
      <c r="UWJ41" s="450"/>
      <c r="UWK41" s="450"/>
      <c r="UWL41" s="450"/>
      <c r="UWM41" s="450"/>
      <c r="UWN41" s="450"/>
      <c r="UWO41" s="450"/>
      <c r="UWP41" s="450"/>
      <c r="UWQ41" s="450"/>
      <c r="UWR41" s="450"/>
      <c r="UWS41" s="450"/>
      <c r="UWT41" s="450"/>
      <c r="UWU41" s="450"/>
      <c r="UWV41" s="450"/>
      <c r="UWW41" s="450"/>
      <c r="UWX41" s="450"/>
      <c r="UWY41" s="450"/>
      <c r="UWZ41" s="450"/>
      <c r="UXA41" s="450"/>
      <c r="UXB41" s="450"/>
      <c r="UXC41" s="450"/>
      <c r="UXD41" s="450"/>
      <c r="UXE41" s="450"/>
      <c r="UXF41" s="450"/>
      <c r="UXG41" s="450"/>
      <c r="UXH41" s="450"/>
      <c r="UXI41" s="450"/>
      <c r="UXJ41" s="450"/>
      <c r="UXK41" s="450"/>
      <c r="UXL41" s="450"/>
      <c r="UXM41" s="450"/>
      <c r="UXN41" s="450"/>
      <c r="UXO41" s="450"/>
      <c r="UXP41" s="450"/>
      <c r="UXQ41" s="450"/>
      <c r="UXR41" s="450"/>
      <c r="UXS41" s="450"/>
      <c r="UXT41" s="450"/>
      <c r="UXU41" s="450"/>
      <c r="UXV41" s="450"/>
      <c r="UXW41" s="450"/>
      <c r="UXX41" s="450"/>
      <c r="UXY41" s="450"/>
      <c r="UXZ41" s="450"/>
      <c r="UYA41" s="450"/>
      <c r="UYB41" s="450"/>
      <c r="UYC41" s="450"/>
      <c r="UYD41" s="450"/>
      <c r="UYE41" s="450"/>
      <c r="UYF41" s="450"/>
      <c r="UYG41" s="450"/>
      <c r="UYH41" s="450"/>
      <c r="UYI41" s="450"/>
      <c r="UYJ41" s="450"/>
      <c r="UYK41" s="450"/>
      <c r="UYL41" s="450"/>
      <c r="UYM41" s="450"/>
      <c r="UYN41" s="450"/>
      <c r="UYO41" s="450"/>
      <c r="UYP41" s="450"/>
      <c r="UYQ41" s="450"/>
      <c r="UYR41" s="450"/>
      <c r="UYS41" s="450"/>
      <c r="UYT41" s="450"/>
      <c r="UYU41" s="450"/>
      <c r="UYV41" s="450"/>
      <c r="UYW41" s="450"/>
      <c r="UYX41" s="450"/>
      <c r="UYY41" s="450"/>
      <c r="UYZ41" s="450"/>
      <c r="UZA41" s="450"/>
      <c r="UZB41" s="450"/>
      <c r="UZC41" s="450"/>
      <c r="UZD41" s="450"/>
      <c r="UZE41" s="450"/>
      <c r="UZF41" s="450"/>
      <c r="UZG41" s="450"/>
      <c r="UZH41" s="450"/>
      <c r="UZI41" s="450"/>
      <c r="UZJ41" s="450"/>
      <c r="UZK41" s="450"/>
      <c r="UZL41" s="450"/>
      <c r="UZM41" s="450"/>
      <c r="UZN41" s="450"/>
      <c r="UZO41" s="450"/>
      <c r="UZP41" s="450"/>
      <c r="UZQ41" s="450"/>
      <c r="UZR41" s="450"/>
      <c r="UZS41" s="450"/>
      <c r="UZT41" s="450"/>
      <c r="UZU41" s="450"/>
      <c r="UZV41" s="450"/>
      <c r="UZW41" s="450"/>
      <c r="UZX41" s="450"/>
      <c r="UZY41" s="450"/>
      <c r="UZZ41" s="450"/>
      <c r="VAA41" s="450"/>
      <c r="VAB41" s="450"/>
      <c r="VAC41" s="450"/>
      <c r="VAD41" s="450"/>
      <c r="VAE41" s="450"/>
      <c r="VAF41" s="450"/>
      <c r="VAG41" s="450"/>
      <c r="VAH41" s="450"/>
      <c r="VAI41" s="450"/>
      <c r="VAJ41" s="450"/>
      <c r="VAK41" s="450"/>
      <c r="VAL41" s="450"/>
      <c r="VAM41" s="450"/>
      <c r="VAN41" s="450"/>
      <c r="VAO41" s="450"/>
      <c r="VAP41" s="450"/>
      <c r="VAQ41" s="450"/>
      <c r="VAR41" s="450"/>
      <c r="VAS41" s="450"/>
      <c r="VAT41" s="450"/>
      <c r="VAU41" s="450"/>
      <c r="VAV41" s="450"/>
      <c r="VAW41" s="450"/>
      <c r="VAX41" s="450"/>
      <c r="VAY41" s="450"/>
      <c r="VAZ41" s="450"/>
      <c r="VBA41" s="450"/>
      <c r="VBB41" s="450"/>
      <c r="VBC41" s="450"/>
      <c r="VBD41" s="450"/>
      <c r="VBE41" s="450"/>
      <c r="VBF41" s="450"/>
      <c r="VBG41" s="450"/>
      <c r="VBH41" s="450"/>
      <c r="VBI41" s="450"/>
      <c r="VBJ41" s="450"/>
      <c r="VBK41" s="450"/>
      <c r="VBL41" s="450"/>
      <c r="VBM41" s="450"/>
      <c r="VBN41" s="450"/>
      <c r="VBO41" s="450"/>
      <c r="VBP41" s="450"/>
      <c r="VBQ41" s="450"/>
      <c r="VBR41" s="450"/>
      <c r="VBS41" s="450"/>
      <c r="VBT41" s="450"/>
      <c r="VBU41" s="450"/>
      <c r="VBV41" s="450"/>
      <c r="VBW41" s="450"/>
      <c r="VBX41" s="450"/>
      <c r="VBY41" s="450"/>
      <c r="VBZ41" s="450"/>
      <c r="VCA41" s="450"/>
      <c r="VCB41" s="450"/>
      <c r="VCC41" s="450"/>
      <c r="VCD41" s="450"/>
      <c r="VCE41" s="450"/>
      <c r="VCF41" s="450"/>
      <c r="VCG41" s="450"/>
      <c r="VCH41" s="450"/>
      <c r="VCI41" s="450"/>
      <c r="VCJ41" s="450"/>
      <c r="VCK41" s="450"/>
      <c r="VCL41" s="450"/>
      <c r="VCM41" s="450"/>
      <c r="VCN41" s="450"/>
      <c r="VCO41" s="450"/>
      <c r="VCP41" s="450"/>
      <c r="VCQ41" s="450"/>
      <c r="VCR41" s="450"/>
      <c r="VCS41" s="450"/>
      <c r="VCT41" s="450"/>
      <c r="VCU41" s="450"/>
      <c r="VCV41" s="450"/>
      <c r="VCW41" s="450"/>
      <c r="VCX41" s="450"/>
      <c r="VCY41" s="450"/>
      <c r="VCZ41" s="450"/>
      <c r="VDA41" s="450"/>
      <c r="VDB41" s="450"/>
      <c r="VDC41" s="450"/>
      <c r="VDD41" s="450"/>
      <c r="VDE41" s="450"/>
      <c r="VDF41" s="450"/>
      <c r="VDG41" s="450"/>
      <c r="VDH41" s="450"/>
      <c r="VDI41" s="450"/>
      <c r="VDJ41" s="450"/>
      <c r="VDK41" s="450"/>
      <c r="VDL41" s="450"/>
      <c r="VDM41" s="450"/>
      <c r="VDN41" s="450"/>
      <c r="VDO41" s="450"/>
      <c r="VDP41" s="450"/>
      <c r="VDQ41" s="450"/>
      <c r="VDR41" s="450"/>
      <c r="VDS41" s="450"/>
      <c r="VDT41" s="450"/>
      <c r="VDU41" s="450"/>
      <c r="VDV41" s="450"/>
      <c r="VDW41" s="450"/>
      <c r="VDX41" s="450"/>
      <c r="VDY41" s="450"/>
      <c r="VDZ41" s="450"/>
      <c r="VEA41" s="450"/>
      <c r="VEB41" s="450"/>
      <c r="VEC41" s="450"/>
      <c r="VED41" s="450"/>
      <c r="VEE41" s="450"/>
      <c r="VEF41" s="450"/>
      <c r="VEG41" s="450"/>
      <c r="VEH41" s="450"/>
      <c r="VEI41" s="450"/>
      <c r="VEJ41" s="450"/>
      <c r="VEK41" s="450"/>
      <c r="VEL41" s="450"/>
      <c r="VEM41" s="450"/>
      <c r="VEN41" s="450"/>
      <c r="VEO41" s="450"/>
      <c r="VEP41" s="450"/>
      <c r="VEQ41" s="450"/>
      <c r="VER41" s="450"/>
      <c r="VES41" s="450"/>
      <c r="VET41" s="450"/>
      <c r="VEU41" s="450"/>
      <c r="VEV41" s="450"/>
      <c r="VEW41" s="450"/>
      <c r="VEX41" s="450"/>
      <c r="VEY41" s="450"/>
      <c r="VEZ41" s="450"/>
      <c r="VFA41" s="450"/>
      <c r="VFB41" s="450"/>
      <c r="VFC41" s="450"/>
      <c r="VFD41" s="450"/>
      <c r="VFE41" s="450"/>
      <c r="VFF41" s="450"/>
      <c r="VFG41" s="450"/>
      <c r="VFH41" s="450"/>
      <c r="VFI41" s="450"/>
      <c r="VFJ41" s="450"/>
      <c r="VFK41" s="450"/>
      <c r="VFL41" s="450"/>
      <c r="VFM41" s="450"/>
      <c r="VFN41" s="450"/>
      <c r="VFO41" s="450"/>
      <c r="VFP41" s="450"/>
      <c r="VFQ41" s="450"/>
      <c r="VFR41" s="450"/>
      <c r="VFS41" s="450"/>
      <c r="VFT41" s="450"/>
      <c r="VFU41" s="450"/>
      <c r="VFV41" s="450"/>
      <c r="VFW41" s="450"/>
      <c r="VFX41" s="450"/>
      <c r="VFY41" s="450"/>
      <c r="VFZ41" s="450"/>
      <c r="VGA41" s="450"/>
      <c r="VGB41" s="450"/>
      <c r="VGC41" s="450"/>
      <c r="VGD41" s="450"/>
      <c r="VGE41" s="450"/>
      <c r="VGF41" s="450"/>
      <c r="VGG41" s="450"/>
      <c r="VGH41" s="450"/>
      <c r="VGI41" s="450"/>
      <c r="VGJ41" s="450"/>
      <c r="VGK41" s="450"/>
      <c r="VGL41" s="450"/>
      <c r="VGM41" s="450"/>
      <c r="VGN41" s="450"/>
      <c r="VGO41" s="450"/>
      <c r="VGP41" s="450"/>
      <c r="VGQ41" s="450"/>
      <c r="VGR41" s="450"/>
      <c r="VGS41" s="450"/>
      <c r="VGT41" s="450"/>
      <c r="VGU41" s="450"/>
      <c r="VGV41" s="450"/>
      <c r="VGW41" s="450"/>
      <c r="VGX41" s="450"/>
      <c r="VGY41" s="450"/>
      <c r="VGZ41" s="450"/>
      <c r="VHA41" s="450"/>
      <c r="VHB41" s="450"/>
      <c r="VHC41" s="450"/>
      <c r="VHD41" s="450"/>
      <c r="VHE41" s="450"/>
      <c r="VHF41" s="450"/>
      <c r="VHG41" s="450"/>
      <c r="VHH41" s="450"/>
      <c r="VHI41" s="450"/>
      <c r="VHJ41" s="450"/>
      <c r="VHK41" s="450"/>
      <c r="VHL41" s="450"/>
      <c r="VHM41" s="450"/>
      <c r="VHN41" s="450"/>
      <c r="VHO41" s="450"/>
      <c r="VHP41" s="450"/>
      <c r="VHQ41" s="450"/>
      <c r="VHR41" s="450"/>
      <c r="VHS41" s="450"/>
      <c r="VHT41" s="450"/>
      <c r="VHU41" s="450"/>
      <c r="VHV41" s="450"/>
      <c r="VHW41" s="450"/>
      <c r="VHX41" s="450"/>
      <c r="VHY41" s="450"/>
      <c r="VHZ41" s="450"/>
      <c r="VIA41" s="450"/>
      <c r="VIB41" s="450"/>
      <c r="VIC41" s="450"/>
      <c r="VID41" s="450"/>
      <c r="VIE41" s="450"/>
      <c r="VIF41" s="450"/>
      <c r="VIG41" s="450"/>
      <c r="VIH41" s="450"/>
      <c r="VII41" s="450"/>
      <c r="VIJ41" s="450"/>
      <c r="VIK41" s="450"/>
      <c r="VIL41" s="450"/>
      <c r="VIM41" s="450"/>
      <c r="VIN41" s="450"/>
      <c r="VIO41" s="450"/>
      <c r="VIP41" s="450"/>
      <c r="VIQ41" s="450"/>
      <c r="VIR41" s="450"/>
      <c r="VIS41" s="450"/>
      <c r="VIT41" s="450"/>
      <c r="VIU41" s="450"/>
      <c r="VIV41" s="450"/>
      <c r="VIW41" s="450"/>
      <c r="VIX41" s="450"/>
      <c r="VIY41" s="450"/>
      <c r="VIZ41" s="450"/>
      <c r="VJA41" s="450"/>
      <c r="VJB41" s="450"/>
      <c r="VJC41" s="450"/>
      <c r="VJD41" s="450"/>
      <c r="VJE41" s="450"/>
      <c r="VJF41" s="450"/>
      <c r="VJG41" s="450"/>
      <c r="VJH41" s="450"/>
      <c r="VJI41" s="450"/>
      <c r="VJJ41" s="450"/>
      <c r="VJK41" s="450"/>
      <c r="VJL41" s="450"/>
      <c r="VJM41" s="450"/>
      <c r="VJN41" s="450"/>
      <c r="VJO41" s="450"/>
      <c r="VJP41" s="450"/>
      <c r="VJQ41" s="450"/>
      <c r="VJR41" s="450"/>
      <c r="VJS41" s="450"/>
      <c r="VJT41" s="450"/>
      <c r="VJU41" s="450"/>
      <c r="VJV41" s="450"/>
      <c r="VJW41" s="450"/>
      <c r="VJX41" s="450"/>
      <c r="VJY41" s="450"/>
      <c r="VJZ41" s="450"/>
      <c r="VKA41" s="450"/>
      <c r="VKB41" s="450"/>
      <c r="VKC41" s="450"/>
      <c r="VKD41" s="450"/>
      <c r="VKE41" s="450"/>
      <c r="VKF41" s="450"/>
      <c r="VKG41" s="450"/>
      <c r="VKH41" s="450"/>
      <c r="VKI41" s="450"/>
      <c r="VKJ41" s="450"/>
      <c r="VKK41" s="450"/>
      <c r="VKL41" s="450"/>
      <c r="VKM41" s="450"/>
      <c r="VKN41" s="450"/>
      <c r="VKO41" s="450"/>
      <c r="VKP41" s="450"/>
      <c r="VKQ41" s="450"/>
      <c r="VKR41" s="450"/>
      <c r="VKS41" s="450"/>
      <c r="VKT41" s="450"/>
      <c r="VKU41" s="450"/>
      <c r="VKV41" s="450"/>
      <c r="VKW41" s="450"/>
      <c r="VKX41" s="450"/>
      <c r="VKY41" s="450"/>
      <c r="VKZ41" s="450"/>
      <c r="VLA41" s="450"/>
      <c r="VLB41" s="450"/>
      <c r="VLC41" s="450"/>
      <c r="VLD41" s="450"/>
      <c r="VLE41" s="450"/>
      <c r="VLF41" s="450"/>
      <c r="VLG41" s="450"/>
      <c r="VLH41" s="450"/>
      <c r="VLI41" s="450"/>
      <c r="VLJ41" s="450"/>
      <c r="VLK41" s="450"/>
      <c r="VLL41" s="450"/>
      <c r="VLM41" s="450"/>
      <c r="VLN41" s="450"/>
      <c r="VLO41" s="450"/>
      <c r="VLP41" s="450"/>
      <c r="VLQ41" s="450"/>
      <c r="VLR41" s="450"/>
      <c r="VLS41" s="450"/>
      <c r="VLT41" s="450"/>
      <c r="VLU41" s="450"/>
      <c r="VLV41" s="450"/>
      <c r="VLW41" s="450"/>
      <c r="VLX41" s="450"/>
      <c r="VLY41" s="450"/>
      <c r="VLZ41" s="450"/>
      <c r="VMA41" s="450"/>
      <c r="VMB41" s="450"/>
      <c r="VMC41" s="450"/>
      <c r="VMD41" s="450"/>
      <c r="VME41" s="450"/>
      <c r="VMF41" s="450"/>
      <c r="VMG41" s="450"/>
      <c r="VMH41" s="450"/>
      <c r="VMI41" s="450"/>
      <c r="VMJ41" s="450"/>
      <c r="VMK41" s="450"/>
      <c r="VML41" s="450"/>
      <c r="VMM41" s="450"/>
      <c r="VMN41" s="450"/>
      <c r="VMO41" s="450"/>
      <c r="VMP41" s="450"/>
      <c r="VMQ41" s="450"/>
      <c r="VMR41" s="450"/>
      <c r="VMS41" s="450"/>
      <c r="VMT41" s="450"/>
      <c r="VMU41" s="450"/>
      <c r="VMV41" s="450"/>
      <c r="VMW41" s="450"/>
      <c r="VMX41" s="450"/>
      <c r="VMY41" s="450"/>
      <c r="VMZ41" s="450"/>
      <c r="VNA41" s="450"/>
      <c r="VNB41" s="450"/>
      <c r="VNC41" s="450"/>
      <c r="VND41" s="450"/>
      <c r="VNE41" s="450"/>
      <c r="VNF41" s="450"/>
      <c r="VNG41" s="450"/>
      <c r="VNH41" s="450"/>
      <c r="VNI41" s="450"/>
      <c r="VNJ41" s="450"/>
      <c r="VNK41" s="450"/>
      <c r="VNL41" s="450"/>
      <c r="VNM41" s="450"/>
      <c r="VNN41" s="450"/>
      <c r="VNO41" s="450"/>
      <c r="VNP41" s="450"/>
      <c r="VNQ41" s="450"/>
      <c r="VNR41" s="450"/>
      <c r="VNS41" s="450"/>
      <c r="VNT41" s="450"/>
      <c r="VNU41" s="450"/>
      <c r="VNV41" s="450"/>
      <c r="VNW41" s="450"/>
      <c r="VNX41" s="450"/>
      <c r="VNY41" s="450"/>
      <c r="VNZ41" s="450"/>
      <c r="VOA41" s="450"/>
      <c r="VOB41" s="450"/>
      <c r="VOC41" s="450"/>
      <c r="VOD41" s="450"/>
      <c r="VOE41" s="450"/>
      <c r="VOF41" s="450"/>
      <c r="VOG41" s="450"/>
      <c r="VOH41" s="450"/>
      <c r="VOI41" s="450"/>
      <c r="VOJ41" s="450"/>
      <c r="VOK41" s="450"/>
      <c r="VOL41" s="450"/>
      <c r="VOM41" s="450"/>
      <c r="VON41" s="450"/>
      <c r="VOO41" s="450"/>
      <c r="VOP41" s="450"/>
      <c r="VOQ41" s="450"/>
      <c r="VOR41" s="450"/>
      <c r="VOS41" s="450"/>
      <c r="VOT41" s="450"/>
      <c r="VOU41" s="450"/>
      <c r="VOV41" s="450"/>
      <c r="VOW41" s="450"/>
      <c r="VOX41" s="450"/>
      <c r="VOY41" s="450"/>
      <c r="VOZ41" s="450"/>
      <c r="VPA41" s="450"/>
      <c r="VPB41" s="450"/>
      <c r="VPC41" s="450"/>
      <c r="VPD41" s="450"/>
      <c r="VPE41" s="450"/>
      <c r="VPF41" s="450"/>
      <c r="VPG41" s="450"/>
      <c r="VPH41" s="450"/>
      <c r="VPI41" s="450"/>
      <c r="VPJ41" s="450"/>
      <c r="VPK41" s="450"/>
      <c r="VPL41" s="450"/>
      <c r="VPM41" s="450"/>
      <c r="VPN41" s="450"/>
      <c r="VPO41" s="450"/>
      <c r="VPP41" s="450"/>
      <c r="VPQ41" s="450"/>
      <c r="VPR41" s="450"/>
      <c r="VPS41" s="450"/>
      <c r="VPT41" s="450"/>
      <c r="VPU41" s="450"/>
      <c r="VPV41" s="450"/>
      <c r="VPW41" s="450"/>
      <c r="VPX41" s="450"/>
      <c r="VPY41" s="450"/>
      <c r="VPZ41" s="450"/>
      <c r="VQA41" s="450"/>
      <c r="VQB41" s="450"/>
      <c r="VQC41" s="450"/>
      <c r="VQD41" s="450"/>
      <c r="VQE41" s="450"/>
      <c r="VQF41" s="450"/>
      <c r="VQG41" s="450"/>
      <c r="VQH41" s="450"/>
      <c r="VQI41" s="450"/>
      <c r="VQJ41" s="450"/>
      <c r="VQK41" s="450"/>
      <c r="VQL41" s="450"/>
      <c r="VQM41" s="450"/>
      <c r="VQN41" s="450"/>
      <c r="VQO41" s="450"/>
      <c r="VQP41" s="450"/>
      <c r="VQQ41" s="450"/>
      <c r="VQR41" s="450"/>
      <c r="VQS41" s="450"/>
      <c r="VQT41" s="450"/>
      <c r="VQU41" s="450"/>
      <c r="VQV41" s="450"/>
      <c r="VQW41" s="450"/>
      <c r="VQX41" s="450"/>
      <c r="VQY41" s="450"/>
      <c r="VQZ41" s="450"/>
      <c r="VRA41" s="450"/>
      <c r="VRB41" s="450"/>
      <c r="VRC41" s="450"/>
      <c r="VRD41" s="450"/>
      <c r="VRE41" s="450"/>
      <c r="VRF41" s="450"/>
      <c r="VRG41" s="450"/>
      <c r="VRH41" s="450"/>
      <c r="VRI41" s="450"/>
      <c r="VRJ41" s="450"/>
      <c r="VRK41" s="450"/>
      <c r="VRL41" s="450"/>
      <c r="VRM41" s="450"/>
      <c r="VRN41" s="450"/>
      <c r="VRO41" s="450"/>
      <c r="VRP41" s="450"/>
      <c r="VRQ41" s="450"/>
      <c r="VRR41" s="450"/>
      <c r="VRS41" s="450"/>
      <c r="VRT41" s="450"/>
      <c r="VRU41" s="450"/>
      <c r="VRV41" s="450"/>
      <c r="VRW41" s="450"/>
      <c r="VRX41" s="450"/>
      <c r="VRY41" s="450"/>
      <c r="VRZ41" s="450"/>
      <c r="VSA41" s="450"/>
      <c r="VSB41" s="450"/>
      <c r="VSC41" s="450"/>
      <c r="VSD41" s="450"/>
      <c r="VSE41" s="450"/>
      <c r="VSF41" s="450"/>
      <c r="VSG41" s="450"/>
      <c r="VSH41" s="450"/>
      <c r="VSI41" s="450"/>
      <c r="VSJ41" s="450"/>
      <c r="VSK41" s="450"/>
      <c r="VSL41" s="450"/>
      <c r="VSM41" s="450"/>
      <c r="VSN41" s="450"/>
      <c r="VSO41" s="450"/>
      <c r="VSP41" s="450"/>
      <c r="VSQ41" s="450"/>
      <c r="VSR41" s="450"/>
      <c r="VSS41" s="450"/>
      <c r="VST41" s="450"/>
      <c r="VSU41" s="450"/>
      <c r="VSV41" s="450"/>
      <c r="VSW41" s="450"/>
      <c r="VSX41" s="450"/>
      <c r="VSY41" s="450"/>
      <c r="VSZ41" s="450"/>
      <c r="VTA41" s="450"/>
      <c r="VTB41" s="450"/>
      <c r="VTC41" s="450"/>
      <c r="VTD41" s="450"/>
      <c r="VTE41" s="450"/>
      <c r="VTF41" s="450"/>
      <c r="VTG41" s="450"/>
      <c r="VTH41" s="450"/>
      <c r="VTI41" s="450"/>
      <c r="VTJ41" s="450"/>
      <c r="VTK41" s="450"/>
      <c r="VTL41" s="450"/>
      <c r="VTM41" s="450"/>
      <c r="VTN41" s="450"/>
      <c r="VTO41" s="450"/>
      <c r="VTP41" s="450"/>
      <c r="VTQ41" s="450"/>
      <c r="VTR41" s="450"/>
      <c r="VTS41" s="450"/>
      <c r="VTT41" s="450"/>
      <c r="VTU41" s="450"/>
      <c r="VTV41" s="450"/>
      <c r="VTW41" s="450"/>
      <c r="VTX41" s="450"/>
      <c r="VTY41" s="450"/>
      <c r="VTZ41" s="450"/>
      <c r="VUA41" s="450"/>
      <c r="VUB41" s="450"/>
      <c r="VUC41" s="450"/>
      <c r="VUD41" s="450"/>
      <c r="VUE41" s="450"/>
      <c r="VUF41" s="450"/>
      <c r="VUG41" s="450"/>
      <c r="VUH41" s="450"/>
      <c r="VUI41" s="450"/>
      <c r="VUJ41" s="450"/>
      <c r="VUK41" s="450"/>
      <c r="VUL41" s="450"/>
      <c r="VUM41" s="450"/>
      <c r="VUN41" s="450"/>
      <c r="VUO41" s="450"/>
      <c r="VUP41" s="450"/>
      <c r="VUQ41" s="450"/>
      <c r="VUR41" s="450"/>
      <c r="VUS41" s="450"/>
      <c r="VUT41" s="450"/>
      <c r="VUU41" s="450"/>
      <c r="VUV41" s="450"/>
      <c r="VUW41" s="450"/>
      <c r="VUX41" s="450"/>
      <c r="VUY41" s="450"/>
      <c r="VUZ41" s="450"/>
      <c r="VVA41" s="450"/>
      <c r="VVB41" s="450"/>
      <c r="VVC41" s="450"/>
      <c r="VVD41" s="450"/>
      <c r="VVE41" s="450"/>
      <c r="VVF41" s="450"/>
      <c r="VVG41" s="450"/>
      <c r="VVH41" s="450"/>
      <c r="VVI41" s="450"/>
      <c r="VVJ41" s="450"/>
      <c r="VVK41" s="450"/>
      <c r="VVL41" s="450"/>
      <c r="VVM41" s="450"/>
      <c r="VVN41" s="450"/>
      <c r="VVO41" s="450"/>
      <c r="VVP41" s="450"/>
      <c r="VVQ41" s="450"/>
      <c r="VVR41" s="450"/>
      <c r="VVS41" s="450"/>
      <c r="VVT41" s="450"/>
      <c r="VVU41" s="450"/>
      <c r="VVV41" s="450"/>
      <c r="VVW41" s="450"/>
      <c r="VVX41" s="450"/>
      <c r="VVY41" s="450"/>
      <c r="VVZ41" s="450"/>
      <c r="VWA41" s="450"/>
      <c r="VWB41" s="450"/>
      <c r="VWC41" s="450"/>
      <c r="VWD41" s="450"/>
      <c r="VWE41" s="450"/>
      <c r="VWF41" s="450"/>
      <c r="VWG41" s="450"/>
      <c r="VWH41" s="450"/>
      <c r="VWI41" s="450"/>
      <c r="VWJ41" s="450"/>
      <c r="VWK41" s="450"/>
      <c r="VWL41" s="450"/>
      <c r="VWM41" s="450"/>
      <c r="VWN41" s="450"/>
      <c r="VWO41" s="450"/>
      <c r="VWP41" s="450"/>
      <c r="VWQ41" s="450"/>
      <c r="VWR41" s="450"/>
      <c r="VWS41" s="450"/>
      <c r="VWT41" s="450"/>
      <c r="VWU41" s="450"/>
      <c r="VWV41" s="450"/>
      <c r="VWW41" s="450"/>
      <c r="VWX41" s="450"/>
      <c r="VWY41" s="450"/>
      <c r="VWZ41" s="450"/>
      <c r="VXA41" s="450"/>
      <c r="VXB41" s="450"/>
      <c r="VXC41" s="450"/>
      <c r="VXD41" s="450"/>
      <c r="VXE41" s="450"/>
      <c r="VXF41" s="450"/>
      <c r="VXG41" s="450"/>
      <c r="VXH41" s="450"/>
      <c r="VXI41" s="450"/>
      <c r="VXJ41" s="450"/>
      <c r="VXK41" s="450"/>
      <c r="VXL41" s="450"/>
      <c r="VXM41" s="450"/>
      <c r="VXN41" s="450"/>
      <c r="VXO41" s="450"/>
      <c r="VXP41" s="450"/>
      <c r="VXQ41" s="450"/>
      <c r="VXR41" s="450"/>
      <c r="VXS41" s="450"/>
      <c r="VXT41" s="450"/>
      <c r="VXU41" s="450"/>
      <c r="VXV41" s="450"/>
      <c r="VXW41" s="450"/>
      <c r="VXX41" s="450"/>
      <c r="VXY41" s="450"/>
      <c r="VXZ41" s="450"/>
      <c r="VYA41" s="450"/>
      <c r="VYB41" s="450"/>
      <c r="VYC41" s="450"/>
      <c r="VYD41" s="450"/>
      <c r="VYE41" s="450"/>
      <c r="VYF41" s="450"/>
      <c r="VYG41" s="450"/>
      <c r="VYH41" s="450"/>
      <c r="VYI41" s="450"/>
      <c r="VYJ41" s="450"/>
      <c r="VYK41" s="450"/>
      <c r="VYL41" s="450"/>
      <c r="VYM41" s="450"/>
      <c r="VYN41" s="450"/>
      <c r="VYO41" s="450"/>
      <c r="VYP41" s="450"/>
      <c r="VYQ41" s="450"/>
      <c r="VYR41" s="450"/>
      <c r="VYS41" s="450"/>
      <c r="VYT41" s="450"/>
      <c r="VYU41" s="450"/>
      <c r="VYV41" s="450"/>
      <c r="VYW41" s="450"/>
      <c r="VYX41" s="450"/>
      <c r="VYY41" s="450"/>
      <c r="VYZ41" s="450"/>
      <c r="VZA41" s="450"/>
      <c r="VZB41" s="450"/>
      <c r="VZC41" s="450"/>
      <c r="VZD41" s="450"/>
      <c r="VZE41" s="450"/>
      <c r="VZF41" s="450"/>
      <c r="VZG41" s="450"/>
      <c r="VZH41" s="450"/>
      <c r="VZI41" s="450"/>
      <c r="VZJ41" s="450"/>
      <c r="VZK41" s="450"/>
      <c r="VZL41" s="450"/>
      <c r="VZM41" s="450"/>
      <c r="VZN41" s="450"/>
      <c r="VZO41" s="450"/>
      <c r="VZP41" s="450"/>
      <c r="VZQ41" s="450"/>
      <c r="VZR41" s="450"/>
      <c r="VZS41" s="450"/>
      <c r="VZT41" s="450"/>
      <c r="VZU41" s="450"/>
      <c r="VZV41" s="450"/>
      <c r="VZW41" s="450"/>
      <c r="VZX41" s="450"/>
      <c r="VZY41" s="450"/>
      <c r="VZZ41" s="450"/>
      <c r="WAA41" s="450"/>
      <c r="WAB41" s="450"/>
      <c r="WAC41" s="450"/>
      <c r="WAD41" s="450"/>
      <c r="WAE41" s="450"/>
      <c r="WAF41" s="450"/>
      <c r="WAG41" s="450"/>
      <c r="WAH41" s="450"/>
      <c r="WAI41" s="450"/>
      <c r="WAJ41" s="450"/>
      <c r="WAK41" s="450"/>
      <c r="WAL41" s="450"/>
      <c r="WAM41" s="450"/>
      <c r="WAN41" s="450"/>
      <c r="WAO41" s="450"/>
      <c r="WAP41" s="450"/>
      <c r="WAQ41" s="450"/>
      <c r="WAR41" s="450"/>
      <c r="WAS41" s="450"/>
      <c r="WAT41" s="450"/>
      <c r="WAU41" s="450"/>
      <c r="WAV41" s="450"/>
      <c r="WAW41" s="450"/>
      <c r="WAX41" s="450"/>
      <c r="WAY41" s="450"/>
      <c r="WAZ41" s="450"/>
      <c r="WBA41" s="450"/>
      <c r="WBB41" s="450"/>
      <c r="WBC41" s="450"/>
      <c r="WBD41" s="450"/>
      <c r="WBE41" s="450"/>
      <c r="WBF41" s="450"/>
      <c r="WBG41" s="450"/>
      <c r="WBH41" s="450"/>
      <c r="WBI41" s="450"/>
      <c r="WBJ41" s="450"/>
      <c r="WBK41" s="450"/>
      <c r="WBL41" s="450"/>
      <c r="WBM41" s="450"/>
      <c r="WBN41" s="450"/>
      <c r="WBO41" s="450"/>
      <c r="WBP41" s="450"/>
      <c r="WBQ41" s="450"/>
      <c r="WBR41" s="450"/>
      <c r="WBS41" s="450"/>
      <c r="WBT41" s="450"/>
      <c r="WBU41" s="450"/>
      <c r="WBV41" s="450"/>
      <c r="WBW41" s="450"/>
      <c r="WBX41" s="450"/>
      <c r="WBY41" s="450"/>
      <c r="WBZ41" s="450"/>
      <c r="WCA41" s="450"/>
      <c r="WCB41" s="450"/>
      <c r="WCC41" s="450"/>
      <c r="WCD41" s="450"/>
      <c r="WCE41" s="450"/>
      <c r="WCF41" s="450"/>
      <c r="WCG41" s="450"/>
      <c r="WCH41" s="450"/>
      <c r="WCI41" s="450"/>
      <c r="WCJ41" s="450"/>
      <c r="WCK41" s="450"/>
      <c r="WCL41" s="450"/>
      <c r="WCM41" s="450"/>
      <c r="WCN41" s="450"/>
      <c r="WCO41" s="450"/>
      <c r="WCP41" s="450"/>
      <c r="WCQ41" s="450"/>
      <c r="WCR41" s="450"/>
      <c r="WCS41" s="450"/>
      <c r="WCT41" s="450"/>
      <c r="WCU41" s="450"/>
      <c r="WCV41" s="450"/>
      <c r="WCW41" s="450"/>
      <c r="WCX41" s="450"/>
      <c r="WCY41" s="450"/>
      <c r="WCZ41" s="450"/>
      <c r="WDA41" s="450"/>
      <c r="WDB41" s="450"/>
      <c r="WDC41" s="450"/>
      <c r="WDD41" s="450"/>
      <c r="WDE41" s="450"/>
      <c r="WDF41" s="450"/>
      <c r="WDG41" s="450"/>
      <c r="WDH41" s="450"/>
      <c r="WDI41" s="450"/>
      <c r="WDJ41" s="450"/>
      <c r="WDK41" s="450"/>
      <c r="WDL41" s="450"/>
      <c r="WDM41" s="450"/>
      <c r="WDN41" s="450"/>
      <c r="WDO41" s="450"/>
      <c r="WDP41" s="450"/>
      <c r="WDQ41" s="450"/>
      <c r="WDR41" s="450"/>
      <c r="WDS41" s="450"/>
      <c r="WDT41" s="450"/>
      <c r="WDU41" s="450"/>
      <c r="WDV41" s="450"/>
      <c r="WDW41" s="450"/>
      <c r="WDX41" s="450"/>
      <c r="WDY41" s="450"/>
      <c r="WDZ41" s="450"/>
      <c r="WEA41" s="450"/>
      <c r="WEB41" s="450"/>
      <c r="WEC41" s="450"/>
      <c r="WED41" s="450"/>
      <c r="WEE41" s="450"/>
      <c r="WEF41" s="450"/>
      <c r="WEG41" s="450"/>
      <c r="WEH41" s="450"/>
      <c r="WEI41" s="450"/>
      <c r="WEJ41" s="450"/>
      <c r="WEK41" s="450"/>
      <c r="WEL41" s="450"/>
      <c r="WEM41" s="450"/>
      <c r="WEN41" s="450"/>
      <c r="WEO41" s="450"/>
      <c r="WEP41" s="450"/>
      <c r="WEQ41" s="450"/>
      <c r="WER41" s="450"/>
      <c r="WES41" s="450"/>
      <c r="WET41" s="450"/>
      <c r="WEU41" s="450"/>
      <c r="WEV41" s="450"/>
      <c r="WEW41" s="450"/>
      <c r="WEX41" s="450"/>
      <c r="WEY41" s="450"/>
      <c r="WEZ41" s="450"/>
      <c r="WFA41" s="450"/>
      <c r="WFB41" s="450"/>
      <c r="WFC41" s="450"/>
      <c r="WFD41" s="450"/>
      <c r="WFE41" s="450"/>
      <c r="WFF41" s="450"/>
      <c r="WFG41" s="450"/>
      <c r="WFH41" s="450"/>
      <c r="WFI41" s="450"/>
      <c r="WFJ41" s="450"/>
      <c r="WFK41" s="450"/>
      <c r="WFL41" s="450"/>
      <c r="WFM41" s="450"/>
      <c r="WFN41" s="450"/>
      <c r="WFO41" s="450"/>
      <c r="WFP41" s="450"/>
      <c r="WFQ41" s="450"/>
      <c r="WFR41" s="450"/>
      <c r="WFS41" s="450"/>
      <c r="WFT41" s="450"/>
      <c r="WFU41" s="450"/>
      <c r="WFV41" s="450"/>
      <c r="WFW41" s="450"/>
      <c r="WFX41" s="450"/>
      <c r="WFY41" s="450"/>
      <c r="WFZ41" s="450"/>
      <c r="WGA41" s="450"/>
      <c r="WGB41" s="450"/>
      <c r="WGC41" s="450"/>
      <c r="WGD41" s="450"/>
      <c r="WGE41" s="450"/>
      <c r="WGF41" s="450"/>
      <c r="WGG41" s="450"/>
      <c r="WGH41" s="450"/>
      <c r="WGI41" s="450"/>
      <c r="WGJ41" s="450"/>
      <c r="WGK41" s="450"/>
      <c r="WGL41" s="450"/>
      <c r="WGM41" s="450"/>
      <c r="WGN41" s="450"/>
      <c r="WGO41" s="450"/>
      <c r="WGP41" s="450"/>
      <c r="WGQ41" s="450"/>
      <c r="WGR41" s="450"/>
      <c r="WGS41" s="450"/>
      <c r="WGT41" s="450"/>
      <c r="WGU41" s="450"/>
      <c r="WGV41" s="450"/>
      <c r="WGW41" s="450"/>
      <c r="WGX41" s="450"/>
      <c r="WGY41" s="450"/>
      <c r="WGZ41" s="450"/>
      <c r="WHA41" s="450"/>
      <c r="WHB41" s="450"/>
      <c r="WHC41" s="450"/>
      <c r="WHD41" s="450"/>
      <c r="WHE41" s="450"/>
      <c r="WHF41" s="450"/>
      <c r="WHG41" s="450"/>
      <c r="WHH41" s="450"/>
      <c r="WHI41" s="450"/>
      <c r="WHJ41" s="450"/>
      <c r="WHK41" s="450"/>
      <c r="WHL41" s="450"/>
      <c r="WHM41" s="450"/>
      <c r="WHN41" s="450"/>
      <c r="WHO41" s="450"/>
      <c r="WHP41" s="450"/>
      <c r="WHQ41" s="450"/>
      <c r="WHR41" s="450"/>
      <c r="WHS41" s="450"/>
      <c r="WHT41" s="450"/>
      <c r="WHU41" s="450"/>
      <c r="WHV41" s="450"/>
      <c r="WHW41" s="450"/>
      <c r="WHX41" s="450"/>
      <c r="WHY41" s="450"/>
      <c r="WHZ41" s="450"/>
      <c r="WIA41" s="450"/>
      <c r="WIB41" s="450"/>
      <c r="WIC41" s="450"/>
      <c r="WID41" s="450"/>
      <c r="WIE41" s="450"/>
      <c r="WIF41" s="450"/>
      <c r="WIG41" s="450"/>
      <c r="WIH41" s="450"/>
      <c r="WII41" s="450"/>
      <c r="WIJ41" s="450"/>
      <c r="WIK41" s="450"/>
      <c r="WIL41" s="450"/>
      <c r="WIM41" s="450"/>
      <c r="WIN41" s="450"/>
      <c r="WIO41" s="450"/>
      <c r="WIP41" s="450"/>
      <c r="WIQ41" s="450"/>
      <c r="WIR41" s="450"/>
      <c r="WIS41" s="450"/>
      <c r="WIT41" s="450"/>
      <c r="WIU41" s="450"/>
      <c r="WIV41" s="450"/>
      <c r="WIW41" s="450"/>
      <c r="WIX41" s="450"/>
      <c r="WIY41" s="450"/>
      <c r="WIZ41" s="450"/>
      <c r="WJA41" s="450"/>
      <c r="WJB41" s="450"/>
      <c r="WJC41" s="450"/>
      <c r="WJD41" s="450"/>
      <c r="WJE41" s="450"/>
      <c r="WJF41" s="450"/>
      <c r="WJG41" s="450"/>
      <c r="WJH41" s="450"/>
      <c r="WJI41" s="450"/>
      <c r="WJJ41" s="450"/>
      <c r="WJK41" s="450"/>
      <c r="WJL41" s="450"/>
      <c r="WJM41" s="450"/>
      <c r="WJN41" s="450"/>
      <c r="WJO41" s="450"/>
      <c r="WJP41" s="450"/>
      <c r="WJQ41" s="450"/>
      <c r="WJR41" s="450"/>
      <c r="WJS41" s="450"/>
      <c r="WJT41" s="450"/>
      <c r="WJU41" s="450"/>
      <c r="WJV41" s="450"/>
      <c r="WJW41" s="450"/>
      <c r="WJX41" s="450"/>
      <c r="WJY41" s="450"/>
      <c r="WJZ41" s="450"/>
      <c r="WKA41" s="450"/>
      <c r="WKB41" s="450"/>
      <c r="WKC41" s="450"/>
      <c r="WKD41" s="450"/>
      <c r="WKE41" s="450"/>
      <c r="WKF41" s="450"/>
      <c r="WKG41" s="450"/>
      <c r="WKH41" s="450"/>
      <c r="WKI41" s="450"/>
      <c r="WKJ41" s="450"/>
      <c r="WKK41" s="450"/>
      <c r="WKL41" s="450"/>
      <c r="WKM41" s="450"/>
      <c r="WKN41" s="450"/>
      <c r="WKO41" s="450"/>
      <c r="WKP41" s="450"/>
      <c r="WKQ41" s="450"/>
      <c r="WKR41" s="450"/>
      <c r="WKS41" s="450"/>
      <c r="WKT41" s="450"/>
      <c r="WKU41" s="450"/>
      <c r="WKV41" s="450"/>
      <c r="WKW41" s="450"/>
      <c r="WKX41" s="450"/>
      <c r="WKY41" s="450"/>
      <c r="WKZ41" s="450"/>
      <c r="WLA41" s="450"/>
      <c r="WLB41" s="450"/>
      <c r="WLC41" s="450"/>
      <c r="WLD41" s="450"/>
      <c r="WLE41" s="450"/>
      <c r="WLF41" s="450"/>
      <c r="WLG41" s="450"/>
      <c r="WLH41" s="450"/>
      <c r="WLI41" s="450"/>
      <c r="WLJ41" s="450"/>
      <c r="WLK41" s="450"/>
      <c r="WLL41" s="450"/>
      <c r="WLM41" s="450"/>
      <c r="WLN41" s="450"/>
      <c r="WLO41" s="450"/>
      <c r="WLP41" s="450"/>
      <c r="WLQ41" s="450"/>
      <c r="WLR41" s="450"/>
      <c r="WLS41" s="450"/>
      <c r="WLT41" s="450"/>
      <c r="WLU41" s="450"/>
      <c r="WLV41" s="450"/>
      <c r="WLW41" s="450"/>
      <c r="WLX41" s="450"/>
      <c r="WLY41" s="450"/>
      <c r="WLZ41" s="450"/>
      <c r="WMA41" s="450"/>
      <c r="WMB41" s="450"/>
      <c r="WMC41" s="450"/>
      <c r="WMD41" s="450"/>
      <c r="WME41" s="450"/>
      <c r="WMF41" s="450"/>
      <c r="WMG41" s="450"/>
      <c r="WMH41" s="450"/>
      <c r="WMI41" s="450"/>
      <c r="WMJ41" s="450"/>
      <c r="WMK41" s="450"/>
      <c r="WML41" s="450"/>
      <c r="WMM41" s="450"/>
      <c r="WMN41" s="450"/>
      <c r="WMO41" s="450"/>
      <c r="WMP41" s="450"/>
      <c r="WMQ41" s="450"/>
      <c r="WMR41" s="450"/>
      <c r="WMS41" s="450"/>
      <c r="WMT41" s="450"/>
      <c r="WMU41" s="450"/>
      <c r="WMV41" s="450"/>
      <c r="WMW41" s="450"/>
      <c r="WMX41" s="450"/>
      <c r="WMY41" s="450"/>
      <c r="WMZ41" s="450"/>
      <c r="WNA41" s="450"/>
      <c r="WNB41" s="450"/>
      <c r="WNC41" s="450"/>
      <c r="WND41" s="450"/>
      <c r="WNE41" s="450"/>
      <c r="WNF41" s="450"/>
      <c r="WNG41" s="450"/>
      <c r="WNH41" s="450"/>
      <c r="WNI41" s="450"/>
      <c r="WNJ41" s="450"/>
      <c r="WNK41" s="450"/>
      <c r="WNL41" s="450"/>
      <c r="WNM41" s="450"/>
      <c r="WNN41" s="450"/>
      <c r="WNO41" s="450"/>
      <c r="WNP41" s="450"/>
      <c r="WNQ41" s="450"/>
      <c r="WNR41" s="450"/>
      <c r="WNS41" s="450"/>
      <c r="WNT41" s="450"/>
      <c r="WNU41" s="450"/>
      <c r="WNV41" s="450"/>
      <c r="WNW41" s="450"/>
      <c r="WNX41" s="450"/>
      <c r="WNY41" s="450"/>
      <c r="WNZ41" s="450"/>
      <c r="WOA41" s="450"/>
      <c r="WOB41" s="450"/>
      <c r="WOC41" s="450"/>
      <c r="WOD41" s="450"/>
      <c r="WOE41" s="450"/>
      <c r="WOF41" s="450"/>
      <c r="WOG41" s="450"/>
      <c r="WOH41" s="450"/>
      <c r="WOI41" s="450"/>
      <c r="WOJ41" s="450"/>
      <c r="WOK41" s="450"/>
      <c r="WOL41" s="450"/>
      <c r="WOM41" s="450"/>
      <c r="WON41" s="450"/>
      <c r="WOO41" s="450"/>
      <c r="WOP41" s="450"/>
      <c r="WOQ41" s="450"/>
      <c r="WOR41" s="450"/>
      <c r="WOS41" s="450"/>
      <c r="WOT41" s="450"/>
      <c r="WOU41" s="450"/>
      <c r="WOV41" s="450"/>
      <c r="WOW41" s="450"/>
      <c r="WOX41" s="450"/>
      <c r="WOY41" s="450"/>
      <c r="WOZ41" s="450"/>
      <c r="WPA41" s="450"/>
      <c r="WPB41" s="450"/>
      <c r="WPC41" s="450"/>
      <c r="WPD41" s="450"/>
      <c r="WPE41" s="450"/>
      <c r="WPF41" s="450"/>
      <c r="WPG41" s="450"/>
      <c r="WPH41" s="450"/>
      <c r="WPI41" s="450"/>
      <c r="WPJ41" s="450"/>
      <c r="WPK41" s="450"/>
      <c r="WPL41" s="450"/>
      <c r="WPM41" s="450"/>
      <c r="WPN41" s="450"/>
      <c r="WPO41" s="450"/>
      <c r="WPP41" s="450"/>
      <c r="WPQ41" s="450"/>
      <c r="WPR41" s="450"/>
      <c r="WPS41" s="450"/>
      <c r="WPT41" s="450"/>
      <c r="WPU41" s="450"/>
      <c r="WPV41" s="450"/>
      <c r="WPW41" s="450"/>
      <c r="WPX41" s="450"/>
      <c r="WPY41" s="450"/>
      <c r="WPZ41" s="450"/>
      <c r="WQA41" s="450"/>
      <c r="WQB41" s="450"/>
      <c r="WQC41" s="450"/>
      <c r="WQD41" s="450"/>
      <c r="WQE41" s="450"/>
      <c r="WQF41" s="450"/>
      <c r="WQG41" s="450"/>
      <c r="WQH41" s="450"/>
      <c r="WQI41" s="450"/>
      <c r="WQJ41" s="450"/>
      <c r="WQK41" s="450"/>
      <c r="WQL41" s="450"/>
      <c r="WQM41" s="450"/>
      <c r="WQN41" s="450"/>
      <c r="WQO41" s="450"/>
      <c r="WQP41" s="450"/>
      <c r="WQQ41" s="450"/>
      <c r="WQR41" s="450"/>
      <c r="WQS41" s="450"/>
      <c r="WQT41" s="450"/>
      <c r="WQU41" s="450"/>
      <c r="WQV41" s="450"/>
      <c r="WQW41" s="450"/>
      <c r="WQX41" s="450"/>
      <c r="WQY41" s="450"/>
      <c r="WQZ41" s="450"/>
      <c r="WRA41" s="450"/>
      <c r="WRB41" s="450"/>
      <c r="WRC41" s="450"/>
      <c r="WRD41" s="450"/>
      <c r="WRE41" s="450"/>
      <c r="WRF41" s="450"/>
      <c r="WRG41" s="450"/>
      <c r="WRH41" s="450"/>
      <c r="WRI41" s="450"/>
      <c r="WRJ41" s="450"/>
      <c r="WRK41" s="450"/>
      <c r="WRL41" s="450"/>
      <c r="WRM41" s="450"/>
      <c r="WRN41" s="450"/>
      <c r="WRO41" s="450"/>
      <c r="WRP41" s="450"/>
      <c r="WRQ41" s="450"/>
      <c r="WRR41" s="450"/>
      <c r="WRS41" s="450"/>
      <c r="WRT41" s="450"/>
      <c r="WRU41" s="450"/>
      <c r="WRV41" s="450"/>
      <c r="WRW41" s="450"/>
      <c r="WRX41" s="450"/>
      <c r="WRY41" s="450"/>
      <c r="WRZ41" s="450"/>
      <c r="WSA41" s="450"/>
      <c r="WSB41" s="450"/>
      <c r="WSC41" s="450"/>
      <c r="WSD41" s="450"/>
      <c r="WSE41" s="450"/>
      <c r="WSF41" s="450"/>
      <c r="WSG41" s="450"/>
      <c r="WSH41" s="450"/>
      <c r="WSI41" s="450"/>
      <c r="WSJ41" s="450"/>
      <c r="WSK41" s="450"/>
      <c r="WSL41" s="450"/>
      <c r="WSM41" s="450"/>
      <c r="WSN41" s="450"/>
      <c r="WSO41" s="450"/>
      <c r="WSP41" s="450"/>
      <c r="WSQ41" s="450"/>
      <c r="WSR41" s="450"/>
      <c r="WSS41" s="450"/>
      <c r="WST41" s="450"/>
      <c r="WSU41" s="450"/>
      <c r="WSV41" s="450"/>
      <c r="WSW41" s="450"/>
      <c r="WSX41" s="450"/>
      <c r="WSY41" s="450"/>
      <c r="WSZ41" s="450"/>
      <c r="WTA41" s="450"/>
      <c r="WTB41" s="450"/>
      <c r="WTC41" s="450"/>
      <c r="WTD41" s="450"/>
      <c r="WTE41" s="450"/>
      <c r="WTF41" s="450"/>
      <c r="WTG41" s="450"/>
      <c r="WTH41" s="450"/>
      <c r="WTI41" s="450"/>
      <c r="WTJ41" s="450"/>
      <c r="WTK41" s="450"/>
      <c r="WTL41" s="450"/>
      <c r="WTM41" s="450"/>
      <c r="WTN41" s="450"/>
      <c r="WTO41" s="450"/>
      <c r="WTP41" s="450"/>
      <c r="WTQ41" s="450"/>
      <c r="WTR41" s="450"/>
      <c r="WTS41" s="450"/>
      <c r="WTT41" s="450"/>
      <c r="WTU41" s="450"/>
      <c r="WTV41" s="450"/>
      <c r="WTW41" s="450"/>
      <c r="WTX41" s="450"/>
      <c r="WTY41" s="450"/>
      <c r="WTZ41" s="450"/>
      <c r="WUA41" s="450"/>
      <c r="WUB41" s="450"/>
      <c r="WUC41" s="450"/>
      <c r="WUD41" s="450"/>
      <c r="WUE41" s="450"/>
      <c r="WUF41" s="450"/>
      <c r="WUG41" s="450"/>
      <c r="WUH41" s="450"/>
      <c r="WUI41" s="450"/>
      <c r="WUJ41" s="450"/>
      <c r="WUK41" s="450"/>
      <c r="WUL41" s="450"/>
      <c r="WUM41" s="450"/>
      <c r="WUN41" s="450"/>
      <c r="WUO41" s="450"/>
      <c r="WUP41" s="450"/>
      <c r="WUQ41" s="450"/>
      <c r="WUR41" s="450"/>
      <c r="WUS41" s="450"/>
      <c r="WUT41" s="450"/>
      <c r="WUU41" s="450"/>
      <c r="WUV41" s="450"/>
      <c r="WUW41" s="450"/>
      <c r="WUX41" s="450"/>
      <c r="WUY41" s="450"/>
      <c r="WUZ41" s="450"/>
      <c r="WVA41" s="450"/>
      <c r="WVB41" s="450"/>
      <c r="WVC41" s="450"/>
      <c r="WVD41" s="450"/>
      <c r="WVE41" s="450"/>
      <c r="WVF41" s="450"/>
      <c r="WVG41" s="450"/>
      <c r="WVH41" s="450"/>
      <c r="WVI41" s="450"/>
      <c r="WVJ41" s="450"/>
      <c r="WVK41" s="450"/>
      <c r="WVL41" s="450"/>
      <c r="WVM41" s="450"/>
      <c r="WVN41" s="450"/>
      <c r="WVO41" s="450"/>
      <c r="WVP41" s="450"/>
      <c r="WVQ41" s="450"/>
      <c r="WVR41" s="450"/>
      <c r="WVS41" s="450"/>
      <c r="WVT41" s="450"/>
      <c r="WVU41" s="450"/>
      <c r="WVV41" s="450"/>
      <c r="WVW41" s="450"/>
      <c r="WVX41" s="450"/>
      <c r="WVY41" s="450"/>
      <c r="WVZ41" s="450"/>
      <c r="WWA41" s="450"/>
      <c r="WWB41" s="450"/>
      <c r="WWC41" s="450"/>
      <c r="WWD41" s="450"/>
      <c r="WWE41" s="450"/>
      <c r="WWF41" s="450"/>
      <c r="WWG41" s="450"/>
      <c r="WWH41" s="450"/>
      <c r="WWI41" s="450"/>
      <c r="WWJ41" s="450"/>
      <c r="WWK41" s="450"/>
      <c r="WWL41" s="450"/>
      <c r="WWM41" s="450"/>
      <c r="WWN41" s="450"/>
      <c r="WWO41" s="450"/>
      <c r="WWP41" s="450"/>
      <c r="WWQ41" s="450"/>
      <c r="WWR41" s="450"/>
      <c r="WWS41" s="450"/>
      <c r="WWT41" s="450"/>
      <c r="WWU41" s="450"/>
      <c r="WWV41" s="450"/>
      <c r="WWW41" s="450"/>
      <c r="WWX41" s="450"/>
      <c r="WWY41" s="450"/>
      <c r="WWZ41" s="450"/>
      <c r="WXA41" s="450"/>
      <c r="WXB41" s="450"/>
      <c r="WXC41" s="450"/>
      <c r="WXD41" s="450"/>
      <c r="WXE41" s="450"/>
      <c r="WXF41" s="450"/>
      <c r="WXG41" s="450"/>
      <c r="WXH41" s="450"/>
      <c r="WXI41" s="450"/>
    </row>
    <row r="42" spans="1:16181" ht="18" customHeight="1">
      <c r="C42" s="440"/>
      <c r="D42" s="1945" t="s">
        <v>2748</v>
      </c>
      <c r="E42" s="1945"/>
      <c r="F42" s="1945"/>
      <c r="G42" s="1945"/>
      <c r="H42" s="1945"/>
      <c r="I42" s="1945"/>
      <c r="J42" s="1946"/>
      <c r="K42" s="440"/>
      <c r="L42" s="1954" t="s">
        <v>2651</v>
      </c>
      <c r="M42" s="1954"/>
      <c r="N42" s="1954"/>
      <c r="O42" s="1954"/>
      <c r="P42" s="460" t="s">
        <v>2652</v>
      </c>
      <c r="Q42" s="1955">
        <f>第7号様式!Q34</f>
        <v>0</v>
      </c>
      <c r="R42" s="1956"/>
      <c r="S42" s="461" t="s">
        <v>2487</v>
      </c>
      <c r="T42" s="755">
        <f>第7号様式!T34</f>
        <v>0</v>
      </c>
      <c r="U42" s="460" t="s">
        <v>2653</v>
      </c>
      <c r="V42" s="755">
        <f>第7号様式!V34</f>
        <v>0</v>
      </c>
      <c r="W42" s="461" t="s">
        <v>2654</v>
      </c>
      <c r="X42" s="462"/>
      <c r="AB42" s="449"/>
      <c r="AC42" s="450"/>
      <c r="BC42" s="440"/>
      <c r="BD42" s="1945" t="s">
        <v>2748</v>
      </c>
      <c r="BE42" s="1945"/>
      <c r="BF42" s="1945"/>
      <c r="BG42" s="1945"/>
      <c r="BH42" s="1945"/>
      <c r="BI42" s="1945"/>
      <c r="BJ42" s="1946"/>
      <c r="BK42" s="440"/>
      <c r="BL42" s="1954" t="s">
        <v>2651</v>
      </c>
      <c r="BM42" s="1954"/>
      <c r="BN42" s="1954"/>
      <c r="BO42" s="1954"/>
      <c r="BP42" s="460" t="s">
        <v>2652</v>
      </c>
      <c r="BQ42" s="1955" t="str">
        <f>第7号様式!BQ34</f>
        <v>令和●</v>
      </c>
      <c r="BR42" s="1956"/>
      <c r="BS42" s="461" t="s">
        <v>2487</v>
      </c>
      <c r="BT42" s="755" t="str">
        <f>第7号様式!BT34</f>
        <v>●</v>
      </c>
      <c r="BU42" s="460" t="s">
        <v>2653</v>
      </c>
      <c r="BV42" s="755" t="str">
        <f>第7号様式!BV34</f>
        <v>●</v>
      </c>
      <c r="BW42" s="461" t="s">
        <v>2654</v>
      </c>
      <c r="BX42" s="462"/>
    </row>
    <row r="43" spans="1:16181" ht="2.25" customHeight="1">
      <c r="C43" s="441"/>
      <c r="D43" s="1947"/>
      <c r="E43" s="1947"/>
      <c r="F43" s="1947"/>
      <c r="G43" s="1947"/>
      <c r="H43" s="1947"/>
      <c r="I43" s="1947"/>
      <c r="J43" s="1948"/>
      <c r="K43" s="441"/>
      <c r="L43" s="443"/>
      <c r="M43" s="443"/>
      <c r="N43" s="443"/>
      <c r="O43" s="443"/>
      <c r="P43" s="435"/>
      <c r="Q43" s="444"/>
      <c r="R43" s="439"/>
      <c r="S43" s="445"/>
      <c r="T43" s="439"/>
      <c r="U43" s="435"/>
      <c r="V43" s="439"/>
      <c r="W43" s="445"/>
      <c r="X43" s="442"/>
      <c r="BC43" s="441"/>
      <c r="BD43" s="1947"/>
      <c r="BE43" s="1947"/>
      <c r="BF43" s="1947"/>
      <c r="BG43" s="1947"/>
      <c r="BH43" s="1947"/>
      <c r="BI43" s="1947"/>
      <c r="BJ43" s="1948"/>
      <c r="BK43" s="441"/>
      <c r="BL43" s="443"/>
      <c r="BM43" s="443"/>
      <c r="BN43" s="443"/>
      <c r="BO43" s="443"/>
      <c r="BP43" s="435"/>
      <c r="BQ43" s="444"/>
      <c r="BR43" s="439"/>
      <c r="BS43" s="445"/>
      <c r="BT43" s="439"/>
      <c r="BU43" s="435"/>
      <c r="BV43" s="439"/>
      <c r="BW43" s="445"/>
      <c r="BX43" s="442"/>
    </row>
    <row r="44" spans="1:16181" ht="18" customHeight="1">
      <c r="C44" s="463"/>
      <c r="D44" s="1949"/>
      <c r="E44" s="1949"/>
      <c r="F44" s="1949"/>
      <c r="G44" s="1949"/>
      <c r="H44" s="1949"/>
      <c r="I44" s="1949"/>
      <c r="J44" s="1950"/>
      <c r="K44" s="463"/>
      <c r="L44" s="1957" t="s">
        <v>2749</v>
      </c>
      <c r="M44" s="1957"/>
      <c r="N44" s="1957"/>
      <c r="O44" s="1957"/>
      <c r="P44" s="464" t="s">
        <v>2652</v>
      </c>
      <c r="Q44" s="1991"/>
      <c r="R44" s="1992"/>
      <c r="S44" s="465" t="s">
        <v>2487</v>
      </c>
      <c r="T44" s="466"/>
      <c r="U44" s="465" t="s">
        <v>2653</v>
      </c>
      <c r="V44" s="466"/>
      <c r="W44" s="465" t="s">
        <v>2654</v>
      </c>
      <c r="X44" s="467"/>
      <c r="AB44" s="449"/>
      <c r="BC44" s="463"/>
      <c r="BD44" s="1949"/>
      <c r="BE44" s="1949"/>
      <c r="BF44" s="1949"/>
      <c r="BG44" s="1949"/>
      <c r="BH44" s="1949"/>
      <c r="BI44" s="1949"/>
      <c r="BJ44" s="1950"/>
      <c r="BK44" s="463"/>
      <c r="BL44" s="1957" t="s">
        <v>2749</v>
      </c>
      <c r="BM44" s="1957"/>
      <c r="BN44" s="1957"/>
      <c r="BO44" s="1957"/>
      <c r="BP44" s="464" t="s">
        <v>2652</v>
      </c>
      <c r="BQ44" s="1958" t="s">
        <v>3442</v>
      </c>
      <c r="BR44" s="1959"/>
      <c r="BS44" s="465" t="s">
        <v>2487</v>
      </c>
      <c r="BT44" s="996" t="s">
        <v>3449</v>
      </c>
      <c r="BU44" s="465" t="s">
        <v>2653</v>
      </c>
      <c r="BV44" s="996" t="s">
        <v>3449</v>
      </c>
      <c r="BW44" s="465" t="s">
        <v>2654</v>
      </c>
      <c r="BX44" s="467"/>
    </row>
    <row r="45" spans="1:16181" ht="4.5" customHeight="1">
      <c r="C45" s="440"/>
      <c r="D45" s="1945" t="s">
        <v>2656</v>
      </c>
      <c r="E45" s="1945"/>
      <c r="F45" s="1945"/>
      <c r="G45" s="1945"/>
      <c r="H45" s="1945"/>
      <c r="I45" s="1945"/>
      <c r="J45" s="1946"/>
      <c r="K45" s="427"/>
      <c r="L45" s="468"/>
      <c r="M45" s="1951"/>
      <c r="N45" s="1951"/>
      <c r="O45" s="1951"/>
      <c r="P45" s="1951"/>
      <c r="Q45" s="1951"/>
      <c r="R45" s="1951"/>
      <c r="S45" s="469"/>
      <c r="T45" s="469"/>
      <c r="U45" s="469"/>
      <c r="V45" s="469"/>
      <c r="W45" s="469"/>
      <c r="X45" s="470"/>
      <c r="BC45" s="440"/>
      <c r="BD45" s="1945" t="s">
        <v>2656</v>
      </c>
      <c r="BE45" s="1945"/>
      <c r="BF45" s="1945"/>
      <c r="BG45" s="1945"/>
      <c r="BH45" s="1945"/>
      <c r="BI45" s="1945"/>
      <c r="BJ45" s="1946"/>
      <c r="BK45" s="427"/>
      <c r="BL45" s="468"/>
      <c r="BM45" s="1951"/>
      <c r="BN45" s="1951"/>
      <c r="BO45" s="1951"/>
      <c r="BP45" s="1951"/>
      <c r="BQ45" s="1951"/>
      <c r="BR45" s="1951"/>
      <c r="BS45" s="469"/>
      <c r="BT45" s="469"/>
      <c r="BU45" s="469"/>
      <c r="BV45" s="469"/>
      <c r="BW45" s="469"/>
      <c r="BX45" s="470"/>
    </row>
    <row r="46" spans="1:16181" ht="13.5" customHeight="1">
      <c r="C46" s="441"/>
      <c r="D46" s="1947"/>
      <c r="E46" s="1947"/>
      <c r="F46" s="1947"/>
      <c r="G46" s="1947"/>
      <c r="H46" s="1947"/>
      <c r="I46" s="1947"/>
      <c r="J46" s="1948"/>
      <c r="K46" s="427"/>
      <c r="L46" s="427" t="s">
        <v>2750</v>
      </c>
      <c r="M46" s="427"/>
      <c r="N46" s="427"/>
      <c r="O46" s="427"/>
      <c r="P46" s="427"/>
      <c r="Q46" s="427"/>
      <c r="R46" s="427" t="s">
        <v>2751</v>
      </c>
      <c r="S46" s="427"/>
      <c r="T46" s="427"/>
      <c r="U46" s="427"/>
      <c r="V46" s="427"/>
      <c r="W46" s="427"/>
      <c r="X46" s="442"/>
      <c r="BC46" s="441"/>
      <c r="BD46" s="1947"/>
      <c r="BE46" s="1947"/>
      <c r="BF46" s="1947"/>
      <c r="BG46" s="1947"/>
      <c r="BH46" s="1947"/>
      <c r="BI46" s="1947"/>
      <c r="BJ46" s="1948"/>
      <c r="BK46" s="427"/>
      <c r="BL46" s="427" t="s">
        <v>2750</v>
      </c>
      <c r="BM46" s="427"/>
      <c r="BN46" s="427"/>
      <c r="BO46" s="427"/>
      <c r="BP46" s="427"/>
      <c r="BQ46" s="427"/>
      <c r="BR46" s="427" t="s">
        <v>2751</v>
      </c>
      <c r="BS46" s="427"/>
      <c r="BT46" s="427"/>
      <c r="BU46" s="427"/>
      <c r="BV46" s="427"/>
      <c r="BW46" s="427"/>
      <c r="BX46" s="442"/>
    </row>
    <row r="47" spans="1:16181" ht="13.5" customHeight="1">
      <c r="C47" s="441"/>
      <c r="D47" s="1947"/>
      <c r="E47" s="1947"/>
      <c r="F47" s="1947"/>
      <c r="G47" s="1947"/>
      <c r="H47" s="1947"/>
      <c r="I47" s="1947"/>
      <c r="J47" s="1948"/>
      <c r="K47" s="427"/>
      <c r="L47" s="427" t="s">
        <v>2752</v>
      </c>
      <c r="M47" s="427"/>
      <c r="N47" s="427"/>
      <c r="O47" s="427"/>
      <c r="P47" s="427"/>
      <c r="Q47" s="427"/>
      <c r="R47" s="427" t="s">
        <v>3142</v>
      </c>
      <c r="S47" s="427"/>
      <c r="T47" s="427"/>
      <c r="U47" s="427"/>
      <c r="V47" s="427"/>
      <c r="W47" s="427"/>
      <c r="X47" s="442"/>
      <c r="BC47" s="441"/>
      <c r="BD47" s="1947"/>
      <c r="BE47" s="1947"/>
      <c r="BF47" s="1947"/>
      <c r="BG47" s="1947"/>
      <c r="BH47" s="1947"/>
      <c r="BI47" s="1947"/>
      <c r="BJ47" s="1948"/>
      <c r="BK47" s="427"/>
      <c r="BL47" s="427" t="s">
        <v>2752</v>
      </c>
      <c r="BM47" s="427"/>
      <c r="BN47" s="427"/>
      <c r="BO47" s="427"/>
      <c r="BP47" s="427"/>
      <c r="BQ47" s="427"/>
      <c r="BR47" s="427" t="s">
        <v>3142</v>
      </c>
      <c r="BS47" s="427"/>
      <c r="BT47" s="427"/>
      <c r="BU47" s="427"/>
      <c r="BV47" s="427"/>
      <c r="BW47" s="427"/>
      <c r="BX47" s="442"/>
    </row>
    <row r="48" spans="1:16181" ht="13.5" customHeight="1">
      <c r="C48" s="441"/>
      <c r="D48" s="1947"/>
      <c r="E48" s="1947"/>
      <c r="F48" s="1947"/>
      <c r="G48" s="1947"/>
      <c r="H48" s="1947"/>
      <c r="I48" s="1947"/>
      <c r="J48" s="1948"/>
      <c r="K48" s="427"/>
      <c r="L48" s="427" t="s">
        <v>2753</v>
      </c>
      <c r="M48" s="427"/>
      <c r="N48" s="427"/>
      <c r="O48" s="427"/>
      <c r="P48" s="427"/>
      <c r="Q48" s="427"/>
      <c r="R48" s="427"/>
      <c r="S48" s="427"/>
      <c r="T48" s="427"/>
      <c r="U48" s="427"/>
      <c r="V48" s="427"/>
      <c r="W48" s="427"/>
      <c r="X48" s="442"/>
      <c r="BC48" s="441"/>
      <c r="BD48" s="1947"/>
      <c r="BE48" s="1947"/>
      <c r="BF48" s="1947"/>
      <c r="BG48" s="1947"/>
      <c r="BH48" s="1947"/>
      <c r="BI48" s="1947"/>
      <c r="BJ48" s="1948"/>
      <c r="BK48" s="427"/>
      <c r="BL48" s="427" t="s">
        <v>2753</v>
      </c>
      <c r="BM48" s="427"/>
      <c r="BN48" s="427"/>
      <c r="BO48" s="427"/>
      <c r="BP48" s="427"/>
      <c r="BQ48" s="427"/>
      <c r="BR48" s="427"/>
      <c r="BS48" s="427"/>
      <c r="BT48" s="427"/>
      <c r="BU48" s="427"/>
      <c r="BV48" s="427"/>
      <c r="BW48" s="427"/>
      <c r="BX48" s="442"/>
    </row>
    <row r="49" spans="3:76" ht="13.5" customHeight="1">
      <c r="C49" s="441"/>
      <c r="D49" s="1947"/>
      <c r="E49" s="1947"/>
      <c r="F49" s="1947"/>
      <c r="G49" s="1947"/>
      <c r="H49" s="1947"/>
      <c r="I49" s="1947"/>
      <c r="J49" s="1948"/>
      <c r="K49" s="427"/>
      <c r="L49" s="471" t="s">
        <v>2754</v>
      </c>
      <c r="M49" s="427"/>
      <c r="N49" s="427"/>
      <c r="O49" s="427"/>
      <c r="P49" s="427"/>
      <c r="Q49" s="427"/>
      <c r="R49" s="427"/>
      <c r="S49" s="427"/>
      <c r="T49" s="427"/>
      <c r="U49" s="427"/>
      <c r="V49" s="427"/>
      <c r="W49" s="427"/>
      <c r="X49" s="442"/>
      <c r="BC49" s="441"/>
      <c r="BD49" s="1947"/>
      <c r="BE49" s="1947"/>
      <c r="BF49" s="1947"/>
      <c r="BG49" s="1947"/>
      <c r="BH49" s="1947"/>
      <c r="BI49" s="1947"/>
      <c r="BJ49" s="1948"/>
      <c r="BK49" s="427"/>
      <c r="BL49" s="471" t="s">
        <v>2754</v>
      </c>
      <c r="BM49" s="427"/>
      <c r="BN49" s="427"/>
      <c r="BO49" s="427"/>
      <c r="BP49" s="427"/>
      <c r="BQ49" s="427"/>
      <c r="BR49" s="427"/>
      <c r="BS49" s="427"/>
      <c r="BT49" s="427"/>
      <c r="BU49" s="427"/>
      <c r="BV49" s="427"/>
      <c r="BW49" s="427"/>
      <c r="BX49" s="442"/>
    </row>
    <row r="50" spans="3:76" ht="13.5" customHeight="1">
      <c r="C50" s="441"/>
      <c r="D50" s="1947"/>
      <c r="E50" s="1947"/>
      <c r="F50" s="1947"/>
      <c r="G50" s="1947"/>
      <c r="H50" s="1947"/>
      <c r="I50" s="1947"/>
      <c r="J50" s="1948"/>
      <c r="K50" s="427"/>
      <c r="L50" s="472" t="s">
        <v>2755</v>
      </c>
      <c r="M50" s="471"/>
      <c r="N50" s="471"/>
      <c r="O50" s="427"/>
      <c r="P50" s="427"/>
      <c r="Q50" s="427"/>
      <c r="R50" s="427"/>
      <c r="S50" s="427"/>
      <c r="T50" s="427"/>
      <c r="U50" s="427"/>
      <c r="V50" s="427"/>
      <c r="W50" s="427"/>
      <c r="X50" s="442"/>
      <c r="AB50" s="1993"/>
      <c r="AC50" s="1993"/>
      <c r="AD50" s="1993"/>
      <c r="AE50" s="1993"/>
      <c r="BC50" s="441"/>
      <c r="BD50" s="1947"/>
      <c r="BE50" s="1947"/>
      <c r="BF50" s="1947"/>
      <c r="BG50" s="1947"/>
      <c r="BH50" s="1947"/>
      <c r="BI50" s="1947"/>
      <c r="BJ50" s="1948"/>
      <c r="BK50" s="427"/>
      <c r="BL50" s="472" t="s">
        <v>2755</v>
      </c>
      <c r="BM50" s="471"/>
      <c r="BN50" s="471"/>
      <c r="BO50" s="427"/>
      <c r="BP50" s="427"/>
      <c r="BQ50" s="427"/>
      <c r="BR50" s="427"/>
      <c r="BS50" s="427"/>
      <c r="BT50" s="427"/>
      <c r="BU50" s="427"/>
      <c r="BV50" s="427"/>
      <c r="BW50" s="427"/>
      <c r="BX50" s="442"/>
    </row>
    <row r="51" spans="3:76" ht="13.5" customHeight="1">
      <c r="C51" s="441"/>
      <c r="D51" s="1947"/>
      <c r="E51" s="1947"/>
      <c r="F51" s="1947"/>
      <c r="G51" s="1947"/>
      <c r="H51" s="1947"/>
      <c r="I51" s="1947"/>
      <c r="J51" s="1948"/>
      <c r="K51" s="427"/>
      <c r="L51" s="471" t="s">
        <v>2756</v>
      </c>
      <c r="M51" s="472"/>
      <c r="N51" s="472"/>
      <c r="O51" s="472"/>
      <c r="P51" s="472"/>
      <c r="Q51" s="472"/>
      <c r="R51" s="472"/>
      <c r="S51" s="472"/>
      <c r="T51" s="472"/>
      <c r="U51" s="472"/>
      <c r="V51" s="472"/>
      <c r="W51" s="472"/>
      <c r="X51" s="473"/>
      <c r="AB51" s="1993"/>
      <c r="AC51" s="1993"/>
      <c r="AD51" s="1993"/>
      <c r="AE51" s="1993"/>
      <c r="BC51" s="441"/>
      <c r="BD51" s="1947"/>
      <c r="BE51" s="1947"/>
      <c r="BF51" s="1947"/>
      <c r="BG51" s="1947"/>
      <c r="BH51" s="1947"/>
      <c r="BI51" s="1947"/>
      <c r="BJ51" s="1948"/>
      <c r="BK51" s="427"/>
      <c r="BL51" s="471" t="s">
        <v>2756</v>
      </c>
      <c r="BM51" s="472"/>
      <c r="BN51" s="472"/>
      <c r="BO51" s="472"/>
      <c r="BP51" s="472"/>
      <c r="BQ51" s="472"/>
      <c r="BR51" s="472"/>
      <c r="BS51" s="472"/>
      <c r="BT51" s="472"/>
      <c r="BU51" s="472"/>
      <c r="BV51" s="472"/>
      <c r="BW51" s="472"/>
      <c r="BX51" s="473"/>
    </row>
    <row r="52" spans="3:76" ht="13.5" customHeight="1">
      <c r="C52" s="441"/>
      <c r="D52" s="1947"/>
      <c r="E52" s="1947"/>
      <c r="F52" s="1947"/>
      <c r="G52" s="1947"/>
      <c r="H52" s="1947"/>
      <c r="I52" s="1947"/>
      <c r="J52" s="1948"/>
      <c r="K52" s="427"/>
      <c r="L52" s="471" t="s">
        <v>2757</v>
      </c>
      <c r="M52" s="471"/>
      <c r="N52" s="471"/>
      <c r="O52" s="471"/>
      <c r="P52" s="471"/>
      <c r="Q52" s="471"/>
      <c r="R52" s="471"/>
      <c r="S52" s="471"/>
      <c r="T52" s="471"/>
      <c r="U52" s="471"/>
      <c r="V52" s="471"/>
      <c r="W52" s="471"/>
      <c r="X52" s="474"/>
      <c r="AB52" s="1993"/>
      <c r="AC52" s="1993"/>
      <c r="AD52" s="1993"/>
      <c r="AE52" s="1993"/>
      <c r="BC52" s="441"/>
      <c r="BD52" s="1947"/>
      <c r="BE52" s="1947"/>
      <c r="BF52" s="1947"/>
      <c r="BG52" s="1947"/>
      <c r="BH52" s="1947"/>
      <c r="BI52" s="1947"/>
      <c r="BJ52" s="1948"/>
      <c r="BK52" s="427"/>
      <c r="BL52" s="471" t="s">
        <v>2757</v>
      </c>
      <c r="BM52" s="471"/>
      <c r="BN52" s="471"/>
      <c r="BO52" s="471"/>
      <c r="BP52" s="471"/>
      <c r="BQ52" s="471"/>
      <c r="BR52" s="471"/>
      <c r="BS52" s="471"/>
      <c r="BT52" s="471"/>
      <c r="BU52" s="471"/>
      <c r="BV52" s="471"/>
      <c r="BW52" s="471"/>
      <c r="BX52" s="474"/>
    </row>
    <row r="53" spans="3:76" ht="13.5" customHeight="1">
      <c r="C53" s="441"/>
      <c r="D53" s="1947"/>
      <c r="E53" s="1947"/>
      <c r="F53" s="1947"/>
      <c r="G53" s="1947"/>
      <c r="H53" s="1947"/>
      <c r="I53" s="1947"/>
      <c r="J53" s="1948"/>
      <c r="K53" s="427"/>
      <c r="L53" s="427" t="s">
        <v>2758</v>
      </c>
      <c r="M53" s="471"/>
      <c r="N53" s="471"/>
      <c r="O53" s="471"/>
      <c r="P53" s="471"/>
      <c r="Q53" s="471"/>
      <c r="R53" s="471"/>
      <c r="S53" s="471"/>
      <c r="T53" s="471"/>
      <c r="U53" s="471"/>
      <c r="V53" s="471"/>
      <c r="W53" s="471"/>
      <c r="X53" s="474"/>
      <c r="AB53" s="1993"/>
      <c r="AC53" s="1993"/>
      <c r="AD53" s="1993"/>
      <c r="AE53" s="1993"/>
      <c r="BC53" s="441"/>
      <c r="BD53" s="1947"/>
      <c r="BE53" s="1947"/>
      <c r="BF53" s="1947"/>
      <c r="BG53" s="1947"/>
      <c r="BH53" s="1947"/>
      <c r="BI53" s="1947"/>
      <c r="BJ53" s="1948"/>
      <c r="BK53" s="427"/>
      <c r="BL53" s="427" t="s">
        <v>2758</v>
      </c>
      <c r="BM53" s="471"/>
      <c r="BN53" s="471"/>
      <c r="BO53" s="471"/>
      <c r="BP53" s="471"/>
      <c r="BQ53" s="471"/>
      <c r="BR53" s="471"/>
      <c r="BS53" s="471"/>
      <c r="BT53" s="471"/>
      <c r="BU53" s="471"/>
      <c r="BV53" s="471"/>
      <c r="BW53" s="471"/>
      <c r="BX53" s="474"/>
    </row>
    <row r="54" spans="3:76" ht="13.5" customHeight="1">
      <c r="C54" s="441"/>
      <c r="D54" s="1947"/>
      <c r="E54" s="1947"/>
      <c r="F54" s="1947"/>
      <c r="G54" s="1947"/>
      <c r="H54" s="1947"/>
      <c r="I54" s="1947"/>
      <c r="J54" s="1948"/>
      <c r="K54" s="427"/>
      <c r="L54" s="427" t="s">
        <v>2759</v>
      </c>
      <c r="M54" s="471"/>
      <c r="N54" s="471"/>
      <c r="O54" s="471"/>
      <c r="P54" s="471"/>
      <c r="Q54" s="471"/>
      <c r="R54" s="471"/>
      <c r="S54" s="471"/>
      <c r="T54" s="471"/>
      <c r="U54" s="471"/>
      <c r="V54" s="471"/>
      <c r="W54" s="471"/>
      <c r="X54" s="474"/>
      <c r="AB54" s="1993"/>
      <c r="AC54" s="1993"/>
      <c r="AD54" s="1993"/>
      <c r="AE54" s="1993"/>
      <c r="BC54" s="441"/>
      <c r="BD54" s="1947"/>
      <c r="BE54" s="1947"/>
      <c r="BF54" s="1947"/>
      <c r="BG54" s="1947"/>
      <c r="BH54" s="1947"/>
      <c r="BI54" s="1947"/>
      <c r="BJ54" s="1948"/>
      <c r="BK54" s="427"/>
      <c r="BL54" s="427" t="s">
        <v>2759</v>
      </c>
      <c r="BM54" s="471"/>
      <c r="BN54" s="471"/>
      <c r="BO54" s="471"/>
      <c r="BP54" s="471"/>
      <c r="BQ54" s="471"/>
      <c r="BR54" s="471"/>
      <c r="BS54" s="471"/>
      <c r="BT54" s="471"/>
      <c r="BU54" s="471"/>
      <c r="BV54" s="471"/>
      <c r="BW54" s="471"/>
      <c r="BX54" s="474"/>
    </row>
    <row r="55" spans="3:76" ht="13.5" customHeight="1">
      <c r="C55" s="441"/>
      <c r="D55" s="1947"/>
      <c r="E55" s="1947"/>
      <c r="F55" s="1947"/>
      <c r="G55" s="1947"/>
      <c r="H55" s="1947"/>
      <c r="I55" s="1947"/>
      <c r="J55" s="1948"/>
      <c r="K55" s="427"/>
      <c r="L55" s="427" t="s">
        <v>2760</v>
      </c>
      <c r="M55" s="427"/>
      <c r="N55" s="427"/>
      <c r="O55" s="427"/>
      <c r="P55" s="427"/>
      <c r="Q55" s="427"/>
      <c r="R55" s="427"/>
      <c r="S55" s="427"/>
      <c r="T55" s="427"/>
      <c r="U55" s="427"/>
      <c r="V55" s="427"/>
      <c r="W55" s="427"/>
      <c r="X55" s="442"/>
      <c r="AB55" s="1993"/>
      <c r="AC55" s="1993"/>
      <c r="AD55" s="1993"/>
      <c r="AE55" s="1993"/>
      <c r="BC55" s="441"/>
      <c r="BD55" s="1947"/>
      <c r="BE55" s="1947"/>
      <c r="BF55" s="1947"/>
      <c r="BG55" s="1947"/>
      <c r="BH55" s="1947"/>
      <c r="BI55" s="1947"/>
      <c r="BJ55" s="1948"/>
      <c r="BK55" s="427"/>
      <c r="BL55" s="427" t="s">
        <v>2760</v>
      </c>
      <c r="BM55" s="427"/>
      <c r="BN55" s="427"/>
      <c r="BO55" s="427"/>
      <c r="BP55" s="427"/>
      <c r="BQ55" s="427"/>
      <c r="BR55" s="427"/>
      <c r="BS55" s="427"/>
      <c r="BT55" s="427"/>
      <c r="BU55" s="427"/>
      <c r="BV55" s="427"/>
      <c r="BW55" s="427"/>
      <c r="BX55" s="442"/>
    </row>
    <row r="56" spans="3:76" ht="13.5" customHeight="1">
      <c r="C56" s="441"/>
      <c r="D56" s="1947"/>
      <c r="E56" s="1947"/>
      <c r="F56" s="1947"/>
      <c r="G56" s="1947"/>
      <c r="H56" s="1947"/>
      <c r="I56" s="1947"/>
      <c r="J56" s="1948"/>
      <c r="K56" s="427"/>
      <c r="L56" s="427" t="s">
        <v>2761</v>
      </c>
      <c r="M56" s="427"/>
      <c r="N56" s="427"/>
      <c r="O56" s="427"/>
      <c r="P56" s="427"/>
      <c r="Q56" s="427"/>
      <c r="R56" s="427"/>
      <c r="S56" s="427"/>
      <c r="T56" s="427"/>
      <c r="U56" s="427"/>
      <c r="V56" s="427"/>
      <c r="W56" s="427"/>
      <c r="X56" s="442"/>
      <c r="BC56" s="441"/>
      <c r="BD56" s="1947"/>
      <c r="BE56" s="1947"/>
      <c r="BF56" s="1947"/>
      <c r="BG56" s="1947"/>
      <c r="BH56" s="1947"/>
      <c r="BI56" s="1947"/>
      <c r="BJ56" s="1948"/>
      <c r="BK56" s="427"/>
      <c r="BL56" s="427" t="s">
        <v>2761</v>
      </c>
      <c r="BM56" s="427"/>
      <c r="BN56" s="427"/>
      <c r="BO56" s="427"/>
      <c r="BP56" s="427"/>
      <c r="BQ56" s="427"/>
      <c r="BR56" s="427"/>
      <c r="BS56" s="427"/>
      <c r="BT56" s="427"/>
      <c r="BU56" s="427"/>
      <c r="BV56" s="427"/>
      <c r="BW56" s="427"/>
      <c r="BX56" s="442"/>
    </row>
    <row r="57" spans="3:76" ht="13.5" customHeight="1">
      <c r="C57" s="441"/>
      <c r="D57" s="1947"/>
      <c r="E57" s="1947"/>
      <c r="F57" s="1947"/>
      <c r="G57" s="1947"/>
      <c r="H57" s="1947"/>
      <c r="I57" s="1947"/>
      <c r="J57" s="1948"/>
      <c r="K57" s="427"/>
      <c r="L57" s="427" t="s">
        <v>2762</v>
      </c>
      <c r="M57" s="427"/>
      <c r="N57" s="427"/>
      <c r="O57" s="427"/>
      <c r="P57" s="427"/>
      <c r="Q57" s="427"/>
      <c r="R57" s="427"/>
      <c r="S57" s="427"/>
      <c r="T57" s="427"/>
      <c r="U57" s="427"/>
      <c r="V57" s="427"/>
      <c r="W57" s="427"/>
      <c r="X57" s="442"/>
      <c r="AA57" s="428"/>
      <c r="BC57" s="441"/>
      <c r="BD57" s="1947"/>
      <c r="BE57" s="1947"/>
      <c r="BF57" s="1947"/>
      <c r="BG57" s="1947"/>
      <c r="BH57" s="1947"/>
      <c r="BI57" s="1947"/>
      <c r="BJ57" s="1948"/>
      <c r="BK57" s="427"/>
      <c r="BL57" s="427" t="s">
        <v>2762</v>
      </c>
      <c r="BM57" s="427"/>
      <c r="BN57" s="427"/>
      <c r="BO57" s="427"/>
      <c r="BP57" s="427"/>
      <c r="BQ57" s="427"/>
      <c r="BR57" s="427"/>
      <c r="BS57" s="427"/>
      <c r="BT57" s="427"/>
      <c r="BU57" s="427"/>
      <c r="BV57" s="427"/>
      <c r="BW57" s="427"/>
      <c r="BX57" s="442"/>
    </row>
    <row r="58" spans="3:76" ht="14.4" customHeight="1">
      <c r="C58" s="441"/>
      <c r="D58" s="1947"/>
      <c r="E58" s="1947"/>
      <c r="F58" s="1947"/>
      <c r="G58" s="1947"/>
      <c r="H58" s="1947"/>
      <c r="I58" s="1947"/>
      <c r="J58" s="1948"/>
      <c r="K58" s="427"/>
      <c r="L58" s="475" t="s">
        <v>2763</v>
      </c>
      <c r="M58" s="476"/>
      <c r="N58" s="476"/>
      <c r="O58" s="476"/>
      <c r="P58" s="476"/>
      <c r="Q58" s="476"/>
      <c r="R58" s="476"/>
      <c r="S58" s="476"/>
      <c r="T58" s="476"/>
      <c r="U58" s="476"/>
      <c r="V58" s="476"/>
      <c r="W58" s="476"/>
      <c r="X58" s="477"/>
      <c r="AB58" s="449"/>
      <c r="BC58" s="441"/>
      <c r="BD58" s="1947"/>
      <c r="BE58" s="1947"/>
      <c r="BF58" s="1947"/>
      <c r="BG58" s="1947"/>
      <c r="BH58" s="1947"/>
      <c r="BI58" s="1947"/>
      <c r="BJ58" s="1948"/>
      <c r="BK58" s="427"/>
      <c r="BL58" s="475" t="s">
        <v>2763</v>
      </c>
      <c r="BM58" s="476"/>
      <c r="BN58" s="476"/>
      <c r="BO58" s="476"/>
      <c r="BP58" s="476"/>
      <c r="BQ58" s="476"/>
      <c r="BR58" s="476"/>
      <c r="BS58" s="476"/>
      <c r="BT58" s="476"/>
      <c r="BU58" s="476"/>
      <c r="BV58" s="476"/>
      <c r="BW58" s="476"/>
      <c r="BX58" s="477"/>
    </row>
    <row r="59" spans="3:76" ht="14.4" customHeight="1">
      <c r="C59" s="441"/>
      <c r="D59" s="1947"/>
      <c r="E59" s="1947"/>
      <c r="F59" s="1947"/>
      <c r="G59" s="1947"/>
      <c r="H59" s="1947"/>
      <c r="I59" s="1947"/>
      <c r="J59" s="1948"/>
      <c r="K59" s="427"/>
      <c r="L59" s="1952" t="s">
        <v>2764</v>
      </c>
      <c r="M59" s="1952"/>
      <c r="N59" s="1952"/>
      <c r="O59" s="1952"/>
      <c r="P59" s="1952"/>
      <c r="Q59" s="1952"/>
      <c r="R59" s="1952"/>
      <c r="S59" s="1952"/>
      <c r="T59" s="1952"/>
      <c r="U59" s="1952"/>
      <c r="V59" s="1952"/>
      <c r="W59" s="1952"/>
      <c r="X59" s="1953"/>
      <c r="AB59" s="449"/>
      <c r="BC59" s="441"/>
      <c r="BD59" s="1947"/>
      <c r="BE59" s="1947"/>
      <c r="BF59" s="1947"/>
      <c r="BG59" s="1947"/>
      <c r="BH59" s="1947"/>
      <c r="BI59" s="1947"/>
      <c r="BJ59" s="1948"/>
      <c r="BK59" s="427"/>
      <c r="BL59" s="1952" t="s">
        <v>2764</v>
      </c>
      <c r="BM59" s="1952"/>
      <c r="BN59" s="1952"/>
      <c r="BO59" s="1952"/>
      <c r="BP59" s="1952"/>
      <c r="BQ59" s="1952"/>
      <c r="BR59" s="1952"/>
      <c r="BS59" s="1952"/>
      <c r="BT59" s="1952"/>
      <c r="BU59" s="1952"/>
      <c r="BV59" s="1952"/>
      <c r="BW59" s="1952"/>
      <c r="BX59" s="1953"/>
    </row>
    <row r="60" spans="3:76" ht="14.4" customHeight="1">
      <c r="C60" s="441"/>
      <c r="D60" s="1947"/>
      <c r="E60" s="1947"/>
      <c r="F60" s="1947"/>
      <c r="G60" s="1947"/>
      <c r="H60" s="1947"/>
      <c r="I60" s="1947"/>
      <c r="J60" s="1948"/>
      <c r="L60" s="1952" t="s">
        <v>2764</v>
      </c>
      <c r="M60" s="1952"/>
      <c r="N60" s="1952"/>
      <c r="O60" s="1952"/>
      <c r="P60" s="1952"/>
      <c r="Q60" s="1952"/>
      <c r="R60" s="1952"/>
      <c r="S60" s="1952"/>
      <c r="T60" s="1952"/>
      <c r="U60" s="1952"/>
      <c r="V60" s="1952"/>
      <c r="W60" s="1952"/>
      <c r="X60" s="1953"/>
      <c r="BC60" s="441"/>
      <c r="BD60" s="1947"/>
      <c r="BE60" s="1947"/>
      <c r="BF60" s="1947"/>
      <c r="BG60" s="1947"/>
      <c r="BH60" s="1947"/>
      <c r="BI60" s="1947"/>
      <c r="BJ60" s="1948"/>
      <c r="BL60" s="1952" t="s">
        <v>2764</v>
      </c>
      <c r="BM60" s="1952"/>
      <c r="BN60" s="1952"/>
      <c r="BO60" s="1952"/>
      <c r="BP60" s="1952"/>
      <c r="BQ60" s="1952"/>
      <c r="BR60" s="1952"/>
      <c r="BS60" s="1952"/>
      <c r="BT60" s="1952"/>
      <c r="BU60" s="1952"/>
      <c r="BV60" s="1952"/>
      <c r="BW60" s="1952"/>
      <c r="BX60" s="1953"/>
    </row>
    <row r="61" spans="3:76" ht="14.4" hidden="1" customHeight="1">
      <c r="C61" s="441"/>
      <c r="D61" s="1947"/>
      <c r="E61" s="1947"/>
      <c r="F61" s="1947"/>
      <c r="G61" s="1947"/>
      <c r="H61" s="1947"/>
      <c r="I61" s="1947"/>
      <c r="J61" s="1948"/>
      <c r="K61" s="427"/>
      <c r="L61" s="1952" t="s">
        <v>2764</v>
      </c>
      <c r="M61" s="1952"/>
      <c r="N61" s="1952"/>
      <c r="O61" s="1952"/>
      <c r="P61" s="1952"/>
      <c r="Q61" s="1952"/>
      <c r="R61" s="1952"/>
      <c r="S61" s="1952"/>
      <c r="T61" s="1952"/>
      <c r="U61" s="1952"/>
      <c r="V61" s="1952"/>
      <c r="W61" s="1952"/>
      <c r="X61" s="1953"/>
      <c r="AB61" s="449" t="s">
        <v>2658</v>
      </c>
      <c r="BC61" s="441"/>
      <c r="BD61" s="1947"/>
      <c r="BE61" s="1947"/>
      <c r="BF61" s="1947"/>
      <c r="BG61" s="1947"/>
      <c r="BH61" s="1947"/>
      <c r="BI61" s="1947"/>
      <c r="BJ61" s="1948"/>
      <c r="BK61" s="427"/>
      <c r="BL61" s="1952" t="s">
        <v>2764</v>
      </c>
      <c r="BM61" s="1952"/>
      <c r="BN61" s="1952"/>
      <c r="BO61" s="1952"/>
      <c r="BP61" s="1952"/>
      <c r="BQ61" s="1952"/>
      <c r="BR61" s="1952"/>
      <c r="BS61" s="1952"/>
      <c r="BT61" s="1952"/>
      <c r="BU61" s="1952"/>
      <c r="BV61" s="1952"/>
      <c r="BW61" s="1952"/>
      <c r="BX61" s="1953"/>
    </row>
    <row r="62" spans="3:76" ht="14.4" customHeight="1">
      <c r="C62" s="441"/>
      <c r="D62" s="1947"/>
      <c r="E62" s="1947"/>
      <c r="F62" s="1947"/>
      <c r="G62" s="1947"/>
      <c r="H62" s="1947"/>
      <c r="I62" s="1947"/>
      <c r="J62" s="1948"/>
      <c r="K62" s="427"/>
      <c r="L62" s="1952" t="s">
        <v>2764</v>
      </c>
      <c r="M62" s="1952"/>
      <c r="N62" s="1952"/>
      <c r="O62" s="1952"/>
      <c r="P62" s="1952"/>
      <c r="Q62" s="1952"/>
      <c r="R62" s="1952"/>
      <c r="S62" s="1952"/>
      <c r="T62" s="1952"/>
      <c r="U62" s="1952"/>
      <c r="V62" s="1952"/>
      <c r="W62" s="1952"/>
      <c r="X62" s="1953"/>
      <c r="AB62" s="449"/>
      <c r="BC62" s="441"/>
      <c r="BD62" s="1947"/>
      <c r="BE62" s="1947"/>
      <c r="BF62" s="1947"/>
      <c r="BG62" s="1947"/>
      <c r="BH62" s="1947"/>
      <c r="BI62" s="1947"/>
      <c r="BJ62" s="1948"/>
      <c r="BK62" s="427"/>
      <c r="BL62" s="1952" t="s">
        <v>2764</v>
      </c>
      <c r="BM62" s="1952"/>
      <c r="BN62" s="1952"/>
      <c r="BO62" s="1952"/>
      <c r="BP62" s="1952"/>
      <c r="BQ62" s="1952"/>
      <c r="BR62" s="1952"/>
      <c r="BS62" s="1952"/>
      <c r="BT62" s="1952"/>
      <c r="BU62" s="1952"/>
      <c r="BV62" s="1952"/>
      <c r="BW62" s="1952"/>
      <c r="BX62" s="1953"/>
    </row>
    <row r="63" spans="3:76" ht="4.5" customHeight="1">
      <c r="C63" s="463"/>
      <c r="D63" s="1949"/>
      <c r="E63" s="1949"/>
      <c r="F63" s="1949"/>
      <c r="G63" s="1949"/>
      <c r="H63" s="1949"/>
      <c r="I63" s="1949"/>
      <c r="J63" s="1950"/>
      <c r="K63" s="427"/>
      <c r="L63" s="478"/>
      <c r="M63" s="478"/>
      <c r="N63" s="478"/>
      <c r="O63" s="478"/>
      <c r="P63" s="478"/>
      <c r="Q63" s="478"/>
      <c r="R63" s="478"/>
      <c r="S63" s="479"/>
      <c r="T63" s="479"/>
      <c r="U63" s="479"/>
      <c r="V63" s="479"/>
      <c r="W63" s="479"/>
      <c r="X63" s="480"/>
      <c r="BC63" s="463"/>
      <c r="BD63" s="1949"/>
      <c r="BE63" s="1949"/>
      <c r="BF63" s="1949"/>
      <c r="BG63" s="1949"/>
      <c r="BH63" s="1949"/>
      <c r="BI63" s="1949"/>
      <c r="BJ63" s="1950"/>
      <c r="BK63" s="427"/>
      <c r="BL63" s="478"/>
      <c r="BM63" s="478"/>
      <c r="BN63" s="478"/>
      <c r="BO63" s="478"/>
      <c r="BP63" s="478"/>
      <c r="BQ63" s="478"/>
      <c r="BR63" s="478"/>
      <c r="BS63" s="479"/>
      <c r="BT63" s="479"/>
      <c r="BU63" s="479"/>
      <c r="BV63" s="479"/>
      <c r="BW63" s="479"/>
      <c r="BX63" s="480"/>
    </row>
    <row r="64" spans="3:76" ht="3.75" customHeight="1">
      <c r="C64" s="481"/>
      <c r="D64" s="468"/>
      <c r="E64" s="468"/>
      <c r="F64" s="468"/>
      <c r="G64" s="468"/>
      <c r="H64" s="468"/>
      <c r="I64" s="468"/>
      <c r="J64" s="468"/>
      <c r="K64" s="468"/>
      <c r="L64" s="468"/>
      <c r="M64" s="468"/>
      <c r="N64" s="468"/>
      <c r="O64" s="468"/>
      <c r="P64" s="468"/>
      <c r="Q64" s="468"/>
      <c r="R64" s="468"/>
      <c r="S64" s="481"/>
      <c r="T64" s="468"/>
      <c r="U64" s="428"/>
      <c r="V64" s="460"/>
      <c r="W64" s="460"/>
      <c r="X64" s="460"/>
      <c r="BC64" s="481"/>
      <c r="BD64" s="468"/>
      <c r="BE64" s="468"/>
      <c r="BF64" s="468"/>
      <c r="BG64" s="468"/>
      <c r="BH64" s="468"/>
      <c r="BI64" s="468"/>
      <c r="BJ64" s="468"/>
      <c r="BK64" s="468"/>
      <c r="BL64" s="468"/>
      <c r="BM64" s="468"/>
      <c r="BN64" s="468"/>
      <c r="BO64" s="468"/>
      <c r="BP64" s="468"/>
      <c r="BQ64" s="468"/>
      <c r="BR64" s="468"/>
      <c r="BS64" s="481"/>
      <c r="BT64" s="468"/>
      <c r="BU64" s="428"/>
      <c r="BV64" s="460"/>
      <c r="BW64" s="460"/>
      <c r="BX64" s="460"/>
    </row>
    <row r="65" spans="2:78" ht="11.25" customHeight="1">
      <c r="B65" s="1937" t="s">
        <v>2765</v>
      </c>
      <c r="C65" s="1938"/>
      <c r="D65" s="1938"/>
      <c r="E65" s="1938"/>
      <c r="F65" s="1938"/>
      <c r="G65" s="1938"/>
      <c r="H65" s="1938"/>
      <c r="I65" s="1938"/>
      <c r="J65" s="1938"/>
      <c r="K65" s="1938"/>
      <c r="L65" s="1938"/>
      <c r="M65" s="1938"/>
      <c r="N65" s="1938"/>
      <c r="O65" s="1938"/>
      <c r="P65" s="1938"/>
      <c r="Q65" s="1938"/>
      <c r="R65" s="1938"/>
      <c r="S65" s="1938"/>
      <c r="T65" s="1938"/>
      <c r="U65" s="1938"/>
      <c r="V65" s="1938"/>
      <c r="W65" s="1938"/>
      <c r="X65" s="1938"/>
      <c r="Y65" s="1938"/>
      <c r="Z65" s="1938"/>
      <c r="BB65" s="1937" t="s">
        <v>2765</v>
      </c>
      <c r="BC65" s="1938"/>
      <c r="BD65" s="1938"/>
      <c r="BE65" s="1938"/>
      <c r="BF65" s="1938"/>
      <c r="BG65" s="1938"/>
      <c r="BH65" s="1938"/>
      <c r="BI65" s="1938"/>
      <c r="BJ65" s="1938"/>
      <c r="BK65" s="1938"/>
      <c r="BL65" s="1938"/>
      <c r="BM65" s="1938"/>
      <c r="BN65" s="1938"/>
      <c r="BO65" s="1938"/>
      <c r="BP65" s="1938"/>
      <c r="BQ65" s="1938"/>
      <c r="BR65" s="1938"/>
      <c r="BS65" s="1938"/>
      <c r="BT65" s="1938"/>
      <c r="BU65" s="1938"/>
      <c r="BV65" s="1938"/>
      <c r="BW65" s="1938"/>
      <c r="BX65" s="1938"/>
      <c r="BY65" s="1938"/>
      <c r="BZ65" s="1938"/>
    </row>
    <row r="66" spans="2:78" ht="22.2" customHeight="1">
      <c r="B66" s="1937"/>
      <c r="C66" s="1938"/>
      <c r="D66" s="1938"/>
      <c r="E66" s="1938"/>
      <c r="F66" s="1938"/>
      <c r="G66" s="1938"/>
      <c r="H66" s="1938"/>
      <c r="I66" s="1938"/>
      <c r="J66" s="1938"/>
      <c r="K66" s="1938"/>
      <c r="L66" s="1938"/>
      <c r="M66" s="1938"/>
      <c r="N66" s="1938"/>
      <c r="O66" s="1938"/>
      <c r="P66" s="1938"/>
      <c r="Q66" s="1938"/>
      <c r="R66" s="1938"/>
      <c r="S66" s="1938"/>
      <c r="T66" s="1938"/>
      <c r="U66" s="1938"/>
      <c r="V66" s="1938"/>
      <c r="W66" s="1938"/>
      <c r="X66" s="1938"/>
      <c r="Y66" s="1938"/>
      <c r="Z66" s="1938"/>
      <c r="AF66" s="437" t="s">
        <v>2731</v>
      </c>
      <c r="BB66" s="1937"/>
      <c r="BC66" s="1938"/>
      <c r="BD66" s="1938"/>
      <c r="BE66" s="1938"/>
      <c r="BF66" s="1938"/>
      <c r="BG66" s="1938"/>
      <c r="BH66" s="1938"/>
      <c r="BI66" s="1938"/>
      <c r="BJ66" s="1938"/>
      <c r="BK66" s="1938"/>
      <c r="BL66" s="1938"/>
      <c r="BM66" s="1938"/>
      <c r="BN66" s="1938"/>
      <c r="BO66" s="1938"/>
      <c r="BP66" s="1938"/>
      <c r="BQ66" s="1938"/>
      <c r="BR66" s="1938"/>
      <c r="BS66" s="1938"/>
      <c r="BT66" s="1938"/>
      <c r="BU66" s="1938"/>
      <c r="BV66" s="1938"/>
      <c r="BW66" s="1938"/>
      <c r="BX66" s="1938"/>
      <c r="BY66" s="1938"/>
      <c r="BZ66" s="1938"/>
    </row>
    <row r="67" spans="2:78" ht="9" customHeight="1">
      <c r="B67" s="1938"/>
      <c r="C67" s="1938"/>
      <c r="D67" s="1938"/>
      <c r="E67" s="1938"/>
      <c r="F67" s="1938"/>
      <c r="G67" s="1938"/>
      <c r="H67" s="1938"/>
      <c r="I67" s="1938"/>
      <c r="J67" s="1938"/>
      <c r="K67" s="1938"/>
      <c r="L67" s="1938"/>
      <c r="M67" s="1938"/>
      <c r="N67" s="1938"/>
      <c r="O67" s="1938"/>
      <c r="P67" s="1938"/>
      <c r="Q67" s="1938"/>
      <c r="R67" s="1938"/>
      <c r="S67" s="1938"/>
      <c r="T67" s="1938"/>
      <c r="U67" s="1938"/>
      <c r="V67" s="1938"/>
      <c r="W67" s="1938"/>
      <c r="X67" s="1938"/>
      <c r="Y67" s="1938"/>
      <c r="Z67" s="1938"/>
      <c r="AA67" s="428"/>
      <c r="BB67" s="1938"/>
      <c r="BC67" s="1938"/>
      <c r="BD67" s="1938"/>
      <c r="BE67" s="1938"/>
      <c r="BF67" s="1938"/>
      <c r="BG67" s="1938"/>
      <c r="BH67" s="1938"/>
      <c r="BI67" s="1938"/>
      <c r="BJ67" s="1938"/>
      <c r="BK67" s="1938"/>
      <c r="BL67" s="1938"/>
      <c r="BM67" s="1938"/>
      <c r="BN67" s="1938"/>
      <c r="BO67" s="1938"/>
      <c r="BP67" s="1938"/>
      <c r="BQ67" s="1938"/>
      <c r="BR67" s="1938"/>
      <c r="BS67" s="1938"/>
      <c r="BT67" s="1938"/>
      <c r="BU67" s="1938"/>
      <c r="BV67" s="1938"/>
      <c r="BW67" s="1938"/>
      <c r="BX67" s="1938"/>
      <c r="BY67" s="1938"/>
      <c r="BZ67" s="1938"/>
    </row>
    <row r="68" spans="2:78" ht="1.8" hidden="1" customHeight="1">
      <c r="C68" s="427"/>
      <c r="D68" s="427"/>
      <c r="E68" s="427"/>
      <c r="F68" s="427"/>
      <c r="G68" s="443"/>
      <c r="H68" s="443"/>
      <c r="I68" s="443"/>
      <c r="J68" s="435"/>
      <c r="K68" s="435"/>
      <c r="L68" s="444"/>
      <c r="M68" s="444"/>
      <c r="N68" s="439"/>
      <c r="O68" s="445"/>
      <c r="P68" s="439"/>
      <c r="Q68" s="435"/>
      <c r="R68" s="439"/>
      <c r="S68" s="445"/>
      <c r="T68" s="445"/>
      <c r="U68" s="427"/>
      <c r="Y68" s="428"/>
      <c r="Z68" s="428"/>
      <c r="AA68" s="428"/>
      <c r="BC68" s="427"/>
      <c r="BD68" s="427"/>
      <c r="BE68" s="427"/>
      <c r="BF68" s="427"/>
      <c r="BG68" s="443"/>
      <c r="BH68" s="443"/>
      <c r="BI68" s="443"/>
      <c r="BJ68" s="435"/>
      <c r="BK68" s="435"/>
      <c r="BL68" s="444"/>
      <c r="BM68" s="444"/>
      <c r="BN68" s="439"/>
      <c r="BO68" s="445"/>
      <c r="BP68" s="439"/>
      <c r="BQ68" s="435"/>
      <c r="BR68" s="439"/>
      <c r="BS68" s="445"/>
      <c r="BT68" s="445"/>
      <c r="BU68" s="427"/>
      <c r="BY68" s="428"/>
      <c r="BZ68" s="428"/>
    </row>
    <row r="69" spans="2:78" ht="21" hidden="1" customHeight="1">
      <c r="B69" s="1939"/>
      <c r="C69" s="1939"/>
      <c r="D69" s="1939"/>
      <c r="E69" s="1939"/>
      <c r="F69" s="427"/>
      <c r="G69" s="446"/>
      <c r="H69" s="1940"/>
      <c r="I69" s="1940"/>
      <c r="J69" s="1940"/>
      <c r="K69" s="1940"/>
      <c r="L69" s="1940"/>
      <c r="M69" s="447"/>
      <c r="N69" s="447"/>
      <c r="O69" s="447"/>
      <c r="P69" s="447"/>
      <c r="Q69" s="447"/>
      <c r="R69" s="447"/>
      <c r="S69" s="447"/>
      <c r="T69" s="447"/>
      <c r="U69" s="447"/>
      <c r="Y69" s="428"/>
      <c r="Z69" s="428"/>
      <c r="AA69" s="428"/>
      <c r="BB69" s="1939"/>
      <c r="BC69" s="1939"/>
      <c r="BD69" s="1939"/>
      <c r="BE69" s="1939"/>
      <c r="BF69" s="427"/>
      <c r="BG69" s="446"/>
      <c r="BH69" s="1940"/>
      <c r="BI69" s="1940"/>
      <c r="BJ69" s="1940"/>
      <c r="BK69" s="1940"/>
      <c r="BL69" s="1940"/>
      <c r="BM69" s="447"/>
      <c r="BN69" s="447"/>
      <c r="BO69" s="447"/>
      <c r="BP69" s="447"/>
      <c r="BQ69" s="447"/>
      <c r="BR69" s="447"/>
      <c r="BS69" s="447"/>
      <c r="BT69" s="447"/>
      <c r="BU69" s="447"/>
      <c r="BY69" s="428"/>
      <c r="BZ69" s="428"/>
    </row>
    <row r="70" spans="2:78" ht="18" hidden="1" customHeight="1">
      <c r="B70" s="482"/>
      <c r="C70" s="478"/>
      <c r="D70" s="478"/>
      <c r="E70" s="478"/>
      <c r="F70" s="478"/>
      <c r="G70" s="478"/>
      <c r="H70" s="478"/>
      <c r="I70" s="478"/>
      <c r="J70" s="478"/>
      <c r="K70" s="483"/>
      <c r="L70" s="484"/>
      <c r="M70" s="484"/>
      <c r="N70" s="484"/>
      <c r="O70" s="484"/>
      <c r="P70" s="485"/>
      <c r="Q70" s="485"/>
      <c r="R70" s="485"/>
      <c r="S70" s="485"/>
      <c r="T70" s="485"/>
      <c r="U70" s="485"/>
      <c r="V70" s="485"/>
      <c r="W70" s="485"/>
      <c r="X70" s="485"/>
      <c r="Y70" s="485"/>
      <c r="Z70" s="486"/>
      <c r="AB70" s="429"/>
      <c r="BB70" s="482"/>
      <c r="BC70" s="478"/>
      <c r="BD70" s="478"/>
      <c r="BE70" s="478"/>
      <c r="BF70" s="478"/>
      <c r="BG70" s="478"/>
      <c r="BH70" s="478"/>
      <c r="BI70" s="478"/>
      <c r="BJ70" s="478"/>
      <c r="BK70" s="483"/>
      <c r="BL70" s="484"/>
      <c r="BM70" s="484"/>
      <c r="BN70" s="484"/>
      <c r="BO70" s="484"/>
      <c r="BP70" s="485"/>
      <c r="BQ70" s="485"/>
      <c r="BR70" s="485"/>
      <c r="BS70" s="485"/>
      <c r="BT70" s="485"/>
      <c r="BU70" s="485"/>
      <c r="BV70" s="485"/>
      <c r="BW70" s="485"/>
      <c r="BX70" s="485"/>
      <c r="BY70" s="485"/>
      <c r="BZ70" s="486"/>
    </row>
    <row r="71" spans="2:78" ht="33" customHeight="1">
      <c r="B71" s="1941" t="s">
        <v>2766</v>
      </c>
      <c r="C71" s="1942"/>
      <c r="D71" s="1942"/>
      <c r="E71" s="1943"/>
      <c r="F71" s="487"/>
      <c r="G71" s="488" t="s">
        <v>2767</v>
      </c>
      <c r="H71" s="1997"/>
      <c r="I71" s="1997"/>
      <c r="J71" s="1997"/>
      <c r="K71" s="1997"/>
      <c r="L71" s="1997"/>
      <c r="M71" s="1997"/>
      <c r="N71" s="1997"/>
      <c r="O71" s="488" t="s">
        <v>2768</v>
      </c>
      <c r="P71" s="489"/>
      <c r="Q71" s="489"/>
      <c r="R71" s="489"/>
      <c r="S71" s="489"/>
      <c r="T71" s="489"/>
      <c r="U71" s="489"/>
      <c r="V71" s="489"/>
      <c r="W71" s="490"/>
      <c r="X71" s="490"/>
      <c r="Y71" s="490"/>
      <c r="Z71" s="491"/>
      <c r="AA71" s="428"/>
      <c r="BB71" s="1941" t="s">
        <v>2766</v>
      </c>
      <c r="BC71" s="1942"/>
      <c r="BD71" s="1942"/>
      <c r="BE71" s="1943"/>
      <c r="BF71" s="487"/>
      <c r="BG71" s="488" t="s">
        <v>2767</v>
      </c>
      <c r="BH71" s="1944" t="s">
        <v>3425</v>
      </c>
      <c r="BI71" s="1944"/>
      <c r="BJ71" s="1944"/>
      <c r="BK71" s="1944"/>
      <c r="BL71" s="1944"/>
      <c r="BM71" s="1944"/>
      <c r="BN71" s="1944"/>
      <c r="BO71" s="488" t="s">
        <v>2768</v>
      </c>
      <c r="BP71" s="489"/>
      <c r="BQ71" s="489"/>
      <c r="BR71" s="489"/>
      <c r="BS71" s="489"/>
      <c r="BT71" s="489"/>
      <c r="BU71" s="489"/>
      <c r="BV71" s="489"/>
      <c r="BW71" s="490"/>
      <c r="BX71" s="490"/>
      <c r="BY71" s="490"/>
      <c r="BZ71" s="491"/>
    </row>
    <row r="72" spans="2:78" ht="27" customHeight="1">
      <c r="B72" s="481"/>
      <c r="C72" s="468"/>
      <c r="D72" s="468"/>
      <c r="E72" s="468"/>
      <c r="F72" s="468"/>
      <c r="G72" s="468"/>
      <c r="H72" s="468"/>
      <c r="I72" s="468"/>
      <c r="J72" s="468"/>
      <c r="K72" s="492"/>
      <c r="L72" s="493"/>
      <c r="M72" s="493"/>
      <c r="N72" s="493"/>
      <c r="O72" s="493"/>
      <c r="P72" s="494"/>
      <c r="Q72" s="494"/>
      <c r="R72" s="494"/>
      <c r="S72" s="494"/>
      <c r="T72" s="494"/>
      <c r="U72" s="494"/>
      <c r="V72" s="494"/>
      <c r="W72" s="494"/>
      <c r="X72" s="494"/>
      <c r="Y72" s="494"/>
      <c r="Z72" s="495"/>
      <c r="AB72" s="429"/>
      <c r="BB72" s="481"/>
      <c r="BC72" s="468"/>
      <c r="BD72" s="468"/>
      <c r="BE72" s="468"/>
      <c r="BF72" s="468"/>
      <c r="BG72" s="468"/>
      <c r="BH72" s="468"/>
      <c r="BI72" s="468"/>
      <c r="BJ72" s="468"/>
      <c r="BK72" s="492"/>
      <c r="BL72" s="493"/>
      <c r="BM72" s="493"/>
      <c r="BN72" s="493"/>
      <c r="BO72" s="493"/>
      <c r="BP72" s="494"/>
      <c r="BQ72" s="494"/>
      <c r="BR72" s="494"/>
      <c r="BS72" s="494"/>
      <c r="BT72" s="494"/>
      <c r="BU72" s="494"/>
      <c r="BV72" s="494"/>
      <c r="BW72" s="494"/>
      <c r="BX72" s="494"/>
      <c r="BY72" s="494"/>
      <c r="BZ72" s="495"/>
    </row>
    <row r="73" spans="2:78" ht="18" customHeight="1">
      <c r="B73" s="482" t="s">
        <v>2769</v>
      </c>
      <c r="C73" s="478"/>
      <c r="D73" s="478"/>
      <c r="E73" s="478"/>
      <c r="F73" s="478"/>
      <c r="G73" s="478"/>
      <c r="H73" s="478"/>
      <c r="I73" s="478"/>
      <c r="J73" s="478"/>
      <c r="K73" s="483"/>
      <c r="L73" s="484"/>
      <c r="M73" s="484"/>
      <c r="N73" s="484"/>
      <c r="O73" s="484"/>
      <c r="P73" s="485"/>
      <c r="Q73" s="485"/>
      <c r="R73" s="485"/>
      <c r="S73" s="485"/>
      <c r="T73" s="485"/>
      <c r="U73" s="485"/>
      <c r="V73" s="485"/>
      <c r="W73" s="485"/>
      <c r="X73" s="485"/>
      <c r="Y73" s="485"/>
      <c r="Z73" s="486"/>
      <c r="AB73" s="429"/>
      <c r="BB73" s="482" t="s">
        <v>2769</v>
      </c>
      <c r="BC73" s="478"/>
      <c r="BD73" s="478"/>
      <c r="BE73" s="478"/>
      <c r="BF73" s="478"/>
      <c r="BG73" s="478"/>
      <c r="BH73" s="478"/>
      <c r="BI73" s="478"/>
      <c r="BJ73" s="478"/>
      <c r="BK73" s="483"/>
      <c r="BL73" s="484"/>
      <c r="BM73" s="484"/>
      <c r="BN73" s="484"/>
      <c r="BO73" s="484"/>
      <c r="BP73" s="485"/>
      <c r="BQ73" s="485"/>
      <c r="BR73" s="485"/>
      <c r="BS73" s="485"/>
      <c r="BT73" s="485"/>
      <c r="BU73" s="485"/>
      <c r="BV73" s="485"/>
      <c r="BW73" s="485"/>
      <c r="BX73" s="485"/>
      <c r="BY73" s="485"/>
      <c r="BZ73" s="486"/>
    </row>
    <row r="74" spans="2:78" ht="28.2" hidden="1" customHeight="1">
      <c r="B74" s="1910" t="s">
        <v>2770</v>
      </c>
      <c r="C74" s="1911"/>
      <c r="D74" s="1911"/>
      <c r="E74" s="1911"/>
      <c r="F74" s="1912"/>
      <c r="G74" s="1912"/>
      <c r="H74" s="1913"/>
      <c r="I74" s="1918"/>
      <c r="J74" s="1919"/>
      <c r="K74" s="1919"/>
      <c r="L74" s="1919"/>
      <c r="M74" s="1919"/>
      <c r="N74" s="1919"/>
      <c r="O74" s="1919"/>
      <c r="P74" s="1919"/>
      <c r="Q74" s="1919"/>
      <c r="R74" s="1919"/>
      <c r="S74" s="1919"/>
      <c r="T74" s="1919"/>
      <c r="U74" s="1919"/>
      <c r="V74" s="1919"/>
      <c r="W74" s="1919"/>
      <c r="X74" s="1919"/>
      <c r="Y74" s="1919"/>
      <c r="Z74" s="1920"/>
      <c r="AB74" s="429"/>
      <c r="AC74" s="429"/>
      <c r="AD74" s="436" t="s">
        <v>2771</v>
      </c>
      <c r="BB74" s="1910" t="s">
        <v>2770</v>
      </c>
      <c r="BC74" s="1911"/>
      <c r="BD74" s="1911"/>
      <c r="BE74" s="1911"/>
      <c r="BF74" s="1912"/>
      <c r="BG74" s="1912"/>
      <c r="BH74" s="1913"/>
      <c r="BI74" s="1918"/>
      <c r="BJ74" s="1919"/>
      <c r="BK74" s="1919"/>
      <c r="BL74" s="1919"/>
      <c r="BM74" s="1919"/>
      <c r="BN74" s="1919"/>
      <c r="BO74" s="1919"/>
      <c r="BP74" s="1919"/>
      <c r="BQ74" s="1919"/>
      <c r="BR74" s="1919"/>
      <c r="BS74" s="1919"/>
      <c r="BT74" s="1919"/>
      <c r="BU74" s="1919"/>
      <c r="BV74" s="1919"/>
      <c r="BW74" s="1919"/>
      <c r="BX74" s="1919"/>
      <c r="BY74" s="1919"/>
      <c r="BZ74" s="1920"/>
    </row>
    <row r="75" spans="2:78" ht="28.2" hidden="1" customHeight="1">
      <c r="B75" s="1914"/>
      <c r="C75" s="1915"/>
      <c r="D75" s="1915"/>
      <c r="E75" s="1915"/>
      <c r="F75" s="1916"/>
      <c r="G75" s="1916"/>
      <c r="H75" s="1917"/>
      <c r="I75" s="1921"/>
      <c r="J75" s="1922"/>
      <c r="K75" s="1922"/>
      <c r="L75" s="1922"/>
      <c r="M75" s="1922"/>
      <c r="N75" s="1922"/>
      <c r="O75" s="1922"/>
      <c r="P75" s="1922"/>
      <c r="Q75" s="1922"/>
      <c r="R75" s="1922"/>
      <c r="S75" s="1922"/>
      <c r="T75" s="1922"/>
      <c r="U75" s="1922"/>
      <c r="V75" s="1922"/>
      <c r="W75" s="1922"/>
      <c r="X75" s="1922"/>
      <c r="Y75" s="1922"/>
      <c r="Z75" s="1923"/>
      <c r="AB75" s="429"/>
      <c r="AC75" s="429"/>
      <c r="BB75" s="1914"/>
      <c r="BC75" s="1915"/>
      <c r="BD75" s="1915"/>
      <c r="BE75" s="1915"/>
      <c r="BF75" s="1916"/>
      <c r="BG75" s="1916"/>
      <c r="BH75" s="1917"/>
      <c r="BI75" s="1921"/>
      <c r="BJ75" s="1922"/>
      <c r="BK75" s="1922"/>
      <c r="BL75" s="1922"/>
      <c r="BM75" s="1922"/>
      <c r="BN75" s="1922"/>
      <c r="BO75" s="1922"/>
      <c r="BP75" s="1922"/>
      <c r="BQ75" s="1922"/>
      <c r="BR75" s="1922"/>
      <c r="BS75" s="1922"/>
      <c r="BT75" s="1922"/>
      <c r="BU75" s="1922"/>
      <c r="BV75" s="1922"/>
      <c r="BW75" s="1922"/>
      <c r="BX75" s="1922"/>
      <c r="BY75" s="1922"/>
      <c r="BZ75" s="1923"/>
    </row>
    <row r="76" spans="2:78" ht="27.6" hidden="1" customHeight="1">
      <c r="B76" s="1924" t="s">
        <v>2772</v>
      </c>
      <c r="C76" s="1911"/>
      <c r="D76" s="1911"/>
      <c r="E76" s="1911"/>
      <c r="F76" s="1912"/>
      <c r="G76" s="1912"/>
      <c r="H76" s="1913"/>
      <c r="I76" s="1918"/>
      <c r="J76" s="1919"/>
      <c r="K76" s="1919"/>
      <c r="L76" s="1919"/>
      <c r="M76" s="1919"/>
      <c r="N76" s="1919"/>
      <c r="O76" s="1919"/>
      <c r="P76" s="1919"/>
      <c r="Q76" s="1919"/>
      <c r="R76" s="1919"/>
      <c r="S76" s="1919"/>
      <c r="T76" s="1919"/>
      <c r="U76" s="1919"/>
      <c r="V76" s="1919"/>
      <c r="W76" s="1919"/>
      <c r="X76" s="1919"/>
      <c r="Y76" s="1919"/>
      <c r="Z76" s="1920"/>
      <c r="AB76" s="429"/>
      <c r="AC76" s="429"/>
      <c r="BB76" s="1924" t="s">
        <v>2772</v>
      </c>
      <c r="BC76" s="1911"/>
      <c r="BD76" s="1911"/>
      <c r="BE76" s="1911"/>
      <c r="BF76" s="1912"/>
      <c r="BG76" s="1912"/>
      <c r="BH76" s="1913"/>
      <c r="BI76" s="1918"/>
      <c r="BJ76" s="1919"/>
      <c r="BK76" s="1919"/>
      <c r="BL76" s="1919"/>
      <c r="BM76" s="1919"/>
      <c r="BN76" s="1919"/>
      <c r="BO76" s="1919"/>
      <c r="BP76" s="1919"/>
      <c r="BQ76" s="1919"/>
      <c r="BR76" s="1919"/>
      <c r="BS76" s="1919"/>
      <c r="BT76" s="1919"/>
      <c r="BU76" s="1919"/>
      <c r="BV76" s="1919"/>
      <c r="BW76" s="1919"/>
      <c r="BX76" s="1919"/>
      <c r="BY76" s="1919"/>
      <c r="BZ76" s="1920"/>
    </row>
    <row r="77" spans="2:78" ht="27.6" hidden="1" customHeight="1">
      <c r="B77" s="1914"/>
      <c r="C77" s="1915"/>
      <c r="D77" s="1915"/>
      <c r="E77" s="1915"/>
      <c r="F77" s="1916"/>
      <c r="G77" s="1916"/>
      <c r="H77" s="1917"/>
      <c r="I77" s="1921"/>
      <c r="J77" s="1922"/>
      <c r="K77" s="1922"/>
      <c r="L77" s="1922"/>
      <c r="M77" s="1922"/>
      <c r="N77" s="1922"/>
      <c r="O77" s="1922"/>
      <c r="P77" s="1922"/>
      <c r="Q77" s="1922"/>
      <c r="R77" s="1922"/>
      <c r="S77" s="1922"/>
      <c r="T77" s="1922"/>
      <c r="U77" s="1922"/>
      <c r="V77" s="1922"/>
      <c r="W77" s="1922"/>
      <c r="X77" s="1922"/>
      <c r="Y77" s="1922"/>
      <c r="Z77" s="1923"/>
      <c r="AB77" s="430"/>
      <c r="AC77" s="430"/>
      <c r="BB77" s="1914"/>
      <c r="BC77" s="1915"/>
      <c r="BD77" s="1915"/>
      <c r="BE77" s="1915"/>
      <c r="BF77" s="1916"/>
      <c r="BG77" s="1916"/>
      <c r="BH77" s="1917"/>
      <c r="BI77" s="1921"/>
      <c r="BJ77" s="1922"/>
      <c r="BK77" s="1922"/>
      <c r="BL77" s="1922"/>
      <c r="BM77" s="1922"/>
      <c r="BN77" s="1922"/>
      <c r="BO77" s="1922"/>
      <c r="BP77" s="1922"/>
      <c r="BQ77" s="1922"/>
      <c r="BR77" s="1922"/>
      <c r="BS77" s="1922"/>
      <c r="BT77" s="1922"/>
      <c r="BU77" s="1922"/>
      <c r="BV77" s="1922"/>
      <c r="BW77" s="1922"/>
      <c r="BX77" s="1922"/>
      <c r="BY77" s="1922"/>
      <c r="BZ77" s="1923"/>
    </row>
    <row r="78" spans="2:78" ht="30" customHeight="1">
      <c r="B78" s="1925" t="s">
        <v>3132</v>
      </c>
      <c r="C78" s="1926"/>
      <c r="D78" s="1926"/>
      <c r="E78" s="1927"/>
      <c r="F78" s="496"/>
      <c r="G78" s="497"/>
      <c r="H78" s="497"/>
      <c r="I78" s="498"/>
      <c r="J78" s="1928" t="s">
        <v>2773</v>
      </c>
      <c r="K78" s="1929"/>
      <c r="L78" s="1929"/>
      <c r="M78" s="1930"/>
      <c r="N78" s="496"/>
      <c r="O78" s="497"/>
      <c r="P78" s="498"/>
      <c r="Q78" s="1931" t="s">
        <v>2774</v>
      </c>
      <c r="R78" s="1932"/>
      <c r="S78" s="1933"/>
      <c r="T78" s="1934" t="s">
        <v>2775</v>
      </c>
      <c r="U78" s="1935"/>
      <c r="V78" s="1935"/>
      <c r="W78" s="1935"/>
      <c r="X78" s="1935"/>
      <c r="Y78" s="1935"/>
      <c r="Z78" s="1936"/>
      <c r="AB78" s="429"/>
      <c r="AC78" s="429"/>
      <c r="BB78" s="1925" t="s">
        <v>3132</v>
      </c>
      <c r="BC78" s="1926"/>
      <c r="BD78" s="1926"/>
      <c r="BE78" s="1927"/>
      <c r="BF78" s="993" t="s">
        <v>3419</v>
      </c>
      <c r="BG78" s="994" t="s">
        <v>3419</v>
      </c>
      <c r="BH78" s="994" t="s">
        <v>3419</v>
      </c>
      <c r="BI78" s="995" t="s">
        <v>3419</v>
      </c>
      <c r="BJ78" s="1928" t="s">
        <v>2773</v>
      </c>
      <c r="BK78" s="1929"/>
      <c r="BL78" s="1929"/>
      <c r="BM78" s="1930"/>
      <c r="BN78" s="993" t="s">
        <v>3419</v>
      </c>
      <c r="BO78" s="994" t="s">
        <v>3419</v>
      </c>
      <c r="BP78" s="995" t="s">
        <v>3419</v>
      </c>
      <c r="BQ78" s="1931" t="s">
        <v>2774</v>
      </c>
      <c r="BR78" s="1932"/>
      <c r="BS78" s="1933"/>
      <c r="BT78" s="1934" t="s">
        <v>2775</v>
      </c>
      <c r="BU78" s="1935"/>
      <c r="BV78" s="1935"/>
      <c r="BW78" s="1935"/>
      <c r="BX78" s="1935"/>
      <c r="BY78" s="1935"/>
      <c r="BZ78" s="1936"/>
    </row>
    <row r="79" spans="2:78" ht="15.75" customHeight="1">
      <c r="B79" s="1890" t="s">
        <v>2776</v>
      </c>
      <c r="C79" s="1891"/>
      <c r="D79" s="1891"/>
      <c r="E79" s="1892"/>
      <c r="F79" s="499" t="s">
        <v>2777</v>
      </c>
      <c r="G79" s="500"/>
      <c r="H79" s="500"/>
      <c r="I79" s="500"/>
      <c r="J79" s="501"/>
      <c r="K79" s="501"/>
      <c r="L79" s="501"/>
      <c r="M79" s="501"/>
      <c r="N79" s="501"/>
      <c r="O79" s="501"/>
      <c r="P79" s="501"/>
      <c r="Q79" s="501"/>
      <c r="R79" s="501"/>
      <c r="S79" s="501"/>
      <c r="T79" s="501"/>
      <c r="U79" s="501"/>
      <c r="V79" s="501"/>
      <c r="W79" s="501"/>
      <c r="X79" s="501"/>
      <c r="Y79" s="501"/>
      <c r="Z79" s="502"/>
      <c r="AB79" s="429"/>
      <c r="AC79" s="429"/>
      <c r="BB79" s="1890" t="s">
        <v>2776</v>
      </c>
      <c r="BC79" s="1891"/>
      <c r="BD79" s="1891"/>
      <c r="BE79" s="1892"/>
      <c r="BF79" s="499" t="s">
        <v>2777</v>
      </c>
      <c r="BG79" s="500"/>
      <c r="BH79" s="500"/>
      <c r="BI79" s="500"/>
      <c r="BJ79" s="501"/>
      <c r="BK79" s="501"/>
      <c r="BL79" s="501"/>
      <c r="BM79" s="501"/>
      <c r="BN79" s="501"/>
      <c r="BO79" s="501"/>
      <c r="BP79" s="501"/>
      <c r="BQ79" s="501"/>
      <c r="BR79" s="501"/>
      <c r="BS79" s="501"/>
      <c r="BT79" s="501"/>
      <c r="BU79" s="501"/>
      <c r="BV79" s="501"/>
      <c r="BW79" s="501"/>
      <c r="BX79" s="501"/>
      <c r="BY79" s="501"/>
      <c r="BZ79" s="502"/>
    </row>
    <row r="80" spans="2:78" ht="34.200000000000003" customHeight="1">
      <c r="B80" s="1893"/>
      <c r="C80" s="1894"/>
      <c r="D80" s="1894"/>
      <c r="E80" s="1895"/>
      <c r="F80" s="1994"/>
      <c r="G80" s="1995"/>
      <c r="H80" s="1995"/>
      <c r="I80" s="1995"/>
      <c r="J80" s="1995"/>
      <c r="K80" s="1995"/>
      <c r="L80" s="1995"/>
      <c r="M80" s="1995"/>
      <c r="N80" s="1995"/>
      <c r="O80" s="1995"/>
      <c r="P80" s="1995"/>
      <c r="Q80" s="1995"/>
      <c r="R80" s="1995"/>
      <c r="S80" s="1995"/>
      <c r="T80" s="1995"/>
      <c r="U80" s="1995"/>
      <c r="V80" s="1995"/>
      <c r="W80" s="1995"/>
      <c r="X80" s="1995"/>
      <c r="Y80" s="1995"/>
      <c r="Z80" s="1996"/>
      <c r="AB80" s="429"/>
      <c r="AC80" s="429"/>
      <c r="BB80" s="1893"/>
      <c r="BC80" s="1894"/>
      <c r="BD80" s="1894"/>
      <c r="BE80" s="1895"/>
      <c r="BF80" s="1896" t="s">
        <v>3420</v>
      </c>
      <c r="BG80" s="1897"/>
      <c r="BH80" s="1897"/>
      <c r="BI80" s="1897"/>
      <c r="BJ80" s="1897"/>
      <c r="BK80" s="1897"/>
      <c r="BL80" s="1897"/>
      <c r="BM80" s="1897"/>
      <c r="BN80" s="1897"/>
      <c r="BO80" s="1897"/>
      <c r="BP80" s="1897"/>
      <c r="BQ80" s="1897"/>
      <c r="BR80" s="1897"/>
      <c r="BS80" s="1897"/>
      <c r="BT80" s="1897"/>
      <c r="BU80" s="1897"/>
      <c r="BV80" s="1897"/>
      <c r="BW80" s="1897"/>
      <c r="BX80" s="1897"/>
      <c r="BY80" s="1897"/>
      <c r="BZ80" s="1898"/>
    </row>
    <row r="81" spans="1:78" ht="30" customHeight="1">
      <c r="B81" s="503"/>
      <c r="C81" s="1899" t="s">
        <v>2778</v>
      </c>
      <c r="D81" s="1899"/>
      <c r="E81" s="1900"/>
      <c r="F81" s="496"/>
      <c r="G81" s="497"/>
      <c r="H81" s="497"/>
      <c r="I81" s="497"/>
      <c r="J81" s="497"/>
      <c r="K81" s="497"/>
      <c r="L81" s="498"/>
      <c r="M81" s="504" t="s">
        <v>474</v>
      </c>
      <c r="N81" s="505"/>
      <c r="O81" s="504"/>
      <c r="P81" s="504"/>
      <c r="Q81" s="504"/>
      <c r="R81" s="504"/>
      <c r="S81" s="504"/>
      <c r="T81" s="504"/>
      <c r="U81" s="504"/>
      <c r="V81" s="504"/>
      <c r="W81" s="504"/>
      <c r="X81" s="504"/>
      <c r="Y81" s="504"/>
      <c r="Z81" s="504"/>
      <c r="AB81" s="429"/>
      <c r="AC81" s="429"/>
      <c r="BB81" s="503"/>
      <c r="BC81" s="1899" t="s">
        <v>2778</v>
      </c>
      <c r="BD81" s="1899"/>
      <c r="BE81" s="1900"/>
      <c r="BF81" s="993" t="s">
        <v>3419</v>
      </c>
      <c r="BG81" s="994" t="s">
        <v>3419</v>
      </c>
      <c r="BH81" s="994" t="s">
        <v>3419</v>
      </c>
      <c r="BI81" s="994" t="s">
        <v>3419</v>
      </c>
      <c r="BJ81" s="994" t="s">
        <v>3419</v>
      </c>
      <c r="BK81" s="994" t="s">
        <v>3419</v>
      </c>
      <c r="BL81" s="995" t="s">
        <v>3419</v>
      </c>
      <c r="BM81" s="504" t="s">
        <v>474</v>
      </c>
      <c r="BN81" s="505"/>
      <c r="BO81" s="504"/>
      <c r="BP81" s="504"/>
      <c r="BQ81" s="504"/>
      <c r="BR81" s="504"/>
      <c r="BS81" s="504"/>
      <c r="BT81" s="504"/>
      <c r="BU81" s="504"/>
      <c r="BV81" s="504"/>
      <c r="BW81" s="504"/>
      <c r="BX81" s="504"/>
      <c r="BY81" s="504"/>
      <c r="BZ81" s="504"/>
    </row>
    <row r="82" spans="1:78" ht="12" customHeight="1">
      <c r="B82" s="481"/>
      <c r="C82" s="468"/>
      <c r="D82" s="468"/>
      <c r="E82" s="468"/>
      <c r="F82" s="468"/>
      <c r="G82" s="468"/>
      <c r="H82" s="468"/>
      <c r="I82" s="468"/>
      <c r="J82" s="468"/>
      <c r="K82" s="468"/>
      <c r="L82" s="468"/>
      <c r="M82" s="427"/>
      <c r="N82" s="427"/>
      <c r="O82" s="427"/>
      <c r="P82" s="427"/>
      <c r="Q82" s="427"/>
      <c r="R82" s="427"/>
      <c r="S82" s="427"/>
      <c r="U82" s="427"/>
      <c r="V82" s="428"/>
      <c r="W82" s="435"/>
      <c r="X82" s="435"/>
      <c r="Y82" s="435"/>
      <c r="Z82" s="435"/>
      <c r="AB82" s="429"/>
      <c r="AC82" s="429"/>
      <c r="BB82" s="481"/>
      <c r="BC82" s="468"/>
      <c r="BD82" s="468"/>
      <c r="BE82" s="468"/>
      <c r="BF82" s="468"/>
      <c r="BG82" s="468"/>
      <c r="BH82" s="468"/>
      <c r="BI82" s="468"/>
      <c r="BJ82" s="468"/>
      <c r="BK82" s="468"/>
      <c r="BL82" s="468"/>
      <c r="BM82" s="427"/>
      <c r="BN82" s="427"/>
      <c r="BO82" s="427"/>
      <c r="BP82" s="427"/>
      <c r="BQ82" s="427"/>
      <c r="BR82" s="427"/>
      <c r="BS82" s="427"/>
      <c r="BU82" s="427"/>
      <c r="BV82" s="428"/>
      <c r="BW82" s="435"/>
      <c r="BX82" s="435"/>
      <c r="BY82" s="435"/>
      <c r="BZ82" s="435"/>
    </row>
    <row r="83" spans="1:78" ht="18" customHeight="1">
      <c r="B83" s="427"/>
      <c r="C83" s="427" t="s">
        <v>2779</v>
      </c>
      <c r="D83" s="427"/>
      <c r="E83" s="427"/>
      <c r="F83" s="427"/>
      <c r="G83" s="427"/>
      <c r="H83" s="427"/>
      <c r="I83" s="427"/>
      <c r="J83" s="427"/>
      <c r="K83" s="427"/>
      <c r="L83" s="427"/>
      <c r="M83" s="427"/>
      <c r="N83" s="427"/>
      <c r="O83" s="427"/>
      <c r="P83" s="427"/>
      <c r="Q83" s="427"/>
      <c r="R83" s="427"/>
      <c r="S83" s="427"/>
      <c r="T83" s="427"/>
      <c r="U83" s="427"/>
      <c r="V83" s="435"/>
      <c r="W83" s="435"/>
      <c r="X83" s="435"/>
      <c r="Y83" s="435"/>
      <c r="Z83" s="435"/>
      <c r="AB83" s="429"/>
      <c r="AC83" s="429"/>
      <c r="BB83" s="427"/>
      <c r="BC83" s="427" t="s">
        <v>2779</v>
      </c>
      <c r="BD83" s="427"/>
      <c r="BE83" s="427"/>
      <c r="BF83" s="427"/>
      <c r="BG83" s="427"/>
      <c r="BH83" s="427"/>
      <c r="BI83" s="427"/>
      <c r="BJ83" s="427"/>
      <c r="BK83" s="427"/>
      <c r="BL83" s="427"/>
      <c r="BM83" s="427"/>
      <c r="BN83" s="427"/>
      <c r="BO83" s="427"/>
      <c r="BP83" s="427"/>
      <c r="BQ83" s="427"/>
      <c r="BR83" s="427"/>
      <c r="BS83" s="427"/>
      <c r="BT83" s="427"/>
      <c r="BU83" s="427"/>
      <c r="BV83" s="435"/>
      <c r="BW83" s="435"/>
      <c r="BX83" s="435"/>
      <c r="BY83" s="435"/>
      <c r="BZ83" s="435"/>
    </row>
    <row r="84" spans="1:78" ht="13.5" customHeight="1" thickBot="1">
      <c r="U84" s="430"/>
      <c r="Z84" s="506"/>
      <c r="AB84" s="429"/>
      <c r="AC84" s="429"/>
      <c r="BU84" s="430"/>
      <c r="BZ84" s="506"/>
    </row>
    <row r="85" spans="1:78" ht="22.8" customHeight="1" thickTop="1">
      <c r="A85" s="507"/>
      <c r="B85" s="1901" t="s">
        <v>3133</v>
      </c>
      <c r="C85" s="1902"/>
      <c r="D85" s="1902"/>
      <c r="E85" s="1902"/>
      <c r="F85" s="1902"/>
      <c r="G85" s="1902"/>
      <c r="H85" s="1902"/>
      <c r="I85" s="1902"/>
      <c r="J85" s="1902"/>
      <c r="K85" s="1902"/>
      <c r="L85" s="1902"/>
      <c r="M85" s="1902"/>
      <c r="N85" s="1902"/>
      <c r="O85" s="1902"/>
      <c r="P85" s="1902"/>
      <c r="Q85" s="1902"/>
      <c r="R85" s="1902"/>
      <c r="S85" s="1902"/>
      <c r="T85" s="1902"/>
      <c r="U85" s="1902"/>
      <c r="V85" s="1902"/>
      <c r="W85" s="1902"/>
      <c r="X85" s="1902"/>
      <c r="Y85" s="1903"/>
      <c r="Z85" s="508"/>
      <c r="AA85" s="509"/>
      <c r="AB85" s="509"/>
      <c r="AC85" s="509"/>
      <c r="AD85" s="509"/>
      <c r="AE85" s="509"/>
      <c r="AF85" s="510"/>
      <c r="BA85" s="507"/>
      <c r="BB85" s="1901" t="s">
        <v>3133</v>
      </c>
      <c r="BC85" s="1902"/>
      <c r="BD85" s="1902"/>
      <c r="BE85" s="1902"/>
      <c r="BF85" s="1902"/>
      <c r="BG85" s="1902"/>
      <c r="BH85" s="1902"/>
      <c r="BI85" s="1902"/>
      <c r="BJ85" s="1902"/>
      <c r="BK85" s="1902"/>
      <c r="BL85" s="1902"/>
      <c r="BM85" s="1902"/>
      <c r="BN85" s="1902"/>
      <c r="BO85" s="1902"/>
      <c r="BP85" s="1902"/>
      <c r="BQ85" s="1902"/>
      <c r="BR85" s="1902"/>
      <c r="BS85" s="1902"/>
      <c r="BT85" s="1902"/>
      <c r="BU85" s="1902"/>
      <c r="BV85" s="1902"/>
      <c r="BW85" s="1902"/>
      <c r="BX85" s="1902"/>
      <c r="BY85" s="1903"/>
      <c r="BZ85" s="508"/>
    </row>
    <row r="86" spans="1:78" ht="22.8" customHeight="1">
      <c r="A86" s="508"/>
      <c r="B86" s="1904"/>
      <c r="C86" s="1905"/>
      <c r="D86" s="1905"/>
      <c r="E86" s="1905"/>
      <c r="F86" s="1905"/>
      <c r="G86" s="1905"/>
      <c r="H86" s="1905"/>
      <c r="I86" s="1905"/>
      <c r="J86" s="1905"/>
      <c r="K86" s="1905"/>
      <c r="L86" s="1905"/>
      <c r="M86" s="1905"/>
      <c r="N86" s="1905"/>
      <c r="O86" s="1905"/>
      <c r="P86" s="1905"/>
      <c r="Q86" s="1905"/>
      <c r="R86" s="1905"/>
      <c r="S86" s="1905"/>
      <c r="T86" s="1905"/>
      <c r="U86" s="1905"/>
      <c r="V86" s="1905"/>
      <c r="W86" s="1905"/>
      <c r="X86" s="1905"/>
      <c r="Y86" s="1906"/>
      <c r="Z86" s="508"/>
      <c r="AA86" s="509"/>
      <c r="AB86" s="509"/>
      <c r="AC86" s="509"/>
      <c r="AD86" s="509"/>
      <c r="AE86" s="509"/>
      <c r="AF86" s="511"/>
      <c r="BA86" s="508"/>
      <c r="BB86" s="1904"/>
      <c r="BC86" s="1905"/>
      <c r="BD86" s="1905"/>
      <c r="BE86" s="1905"/>
      <c r="BF86" s="1905"/>
      <c r="BG86" s="1905"/>
      <c r="BH86" s="1905"/>
      <c r="BI86" s="1905"/>
      <c r="BJ86" s="1905"/>
      <c r="BK86" s="1905"/>
      <c r="BL86" s="1905"/>
      <c r="BM86" s="1905"/>
      <c r="BN86" s="1905"/>
      <c r="BO86" s="1905"/>
      <c r="BP86" s="1905"/>
      <c r="BQ86" s="1905"/>
      <c r="BR86" s="1905"/>
      <c r="BS86" s="1905"/>
      <c r="BT86" s="1905"/>
      <c r="BU86" s="1905"/>
      <c r="BV86" s="1905"/>
      <c r="BW86" s="1905"/>
      <c r="BX86" s="1905"/>
      <c r="BY86" s="1906"/>
      <c r="BZ86" s="508"/>
    </row>
    <row r="87" spans="1:78" ht="22.8" customHeight="1">
      <c r="A87" s="508"/>
      <c r="B87" s="1904"/>
      <c r="C87" s="1905"/>
      <c r="D87" s="1905"/>
      <c r="E87" s="1905"/>
      <c r="F87" s="1905"/>
      <c r="G87" s="1905"/>
      <c r="H87" s="1905"/>
      <c r="I87" s="1905"/>
      <c r="J87" s="1905"/>
      <c r="K87" s="1905"/>
      <c r="L87" s="1905"/>
      <c r="M87" s="1905"/>
      <c r="N87" s="1905"/>
      <c r="O87" s="1905"/>
      <c r="P87" s="1905"/>
      <c r="Q87" s="1905"/>
      <c r="R87" s="1905"/>
      <c r="S87" s="1905"/>
      <c r="T87" s="1905"/>
      <c r="U87" s="1905"/>
      <c r="V87" s="1905"/>
      <c r="W87" s="1905"/>
      <c r="X87" s="1905"/>
      <c r="Y87" s="1906"/>
      <c r="Z87" s="508"/>
      <c r="AA87" s="509"/>
      <c r="AB87" s="509"/>
      <c r="AC87" s="509"/>
      <c r="AD87" s="509"/>
      <c r="AE87" s="509"/>
      <c r="AF87" s="511"/>
      <c r="BA87" s="508"/>
      <c r="BB87" s="1904"/>
      <c r="BC87" s="1905"/>
      <c r="BD87" s="1905"/>
      <c r="BE87" s="1905"/>
      <c r="BF87" s="1905"/>
      <c r="BG87" s="1905"/>
      <c r="BH87" s="1905"/>
      <c r="BI87" s="1905"/>
      <c r="BJ87" s="1905"/>
      <c r="BK87" s="1905"/>
      <c r="BL87" s="1905"/>
      <c r="BM87" s="1905"/>
      <c r="BN87" s="1905"/>
      <c r="BO87" s="1905"/>
      <c r="BP87" s="1905"/>
      <c r="BQ87" s="1905"/>
      <c r="BR87" s="1905"/>
      <c r="BS87" s="1905"/>
      <c r="BT87" s="1905"/>
      <c r="BU87" s="1905"/>
      <c r="BV87" s="1905"/>
      <c r="BW87" s="1905"/>
      <c r="BX87" s="1905"/>
      <c r="BY87" s="1906"/>
      <c r="BZ87" s="508"/>
    </row>
    <row r="88" spans="1:78" ht="22.8" customHeight="1">
      <c r="A88" s="508"/>
      <c r="B88" s="1904"/>
      <c r="C88" s="1905"/>
      <c r="D88" s="1905"/>
      <c r="E88" s="1905"/>
      <c r="F88" s="1905"/>
      <c r="G88" s="1905"/>
      <c r="H88" s="1905"/>
      <c r="I88" s="1905"/>
      <c r="J88" s="1905"/>
      <c r="K88" s="1905"/>
      <c r="L88" s="1905"/>
      <c r="M88" s="1905"/>
      <c r="N88" s="1905"/>
      <c r="O88" s="1905"/>
      <c r="P88" s="1905"/>
      <c r="Q88" s="1905"/>
      <c r="R88" s="1905"/>
      <c r="S88" s="1905"/>
      <c r="T88" s="1905"/>
      <c r="U88" s="1905"/>
      <c r="V88" s="1905"/>
      <c r="W88" s="1905"/>
      <c r="X88" s="1905"/>
      <c r="Y88" s="1906"/>
      <c r="Z88" s="508"/>
      <c r="AA88" s="509"/>
      <c r="AB88" s="509"/>
      <c r="AC88" s="509"/>
      <c r="AD88" s="509"/>
      <c r="AE88" s="509"/>
      <c r="AF88" s="511"/>
      <c r="BA88" s="508"/>
      <c r="BB88" s="1904"/>
      <c r="BC88" s="1905"/>
      <c r="BD88" s="1905"/>
      <c r="BE88" s="1905"/>
      <c r="BF88" s="1905"/>
      <c r="BG88" s="1905"/>
      <c r="BH88" s="1905"/>
      <c r="BI88" s="1905"/>
      <c r="BJ88" s="1905"/>
      <c r="BK88" s="1905"/>
      <c r="BL88" s="1905"/>
      <c r="BM88" s="1905"/>
      <c r="BN88" s="1905"/>
      <c r="BO88" s="1905"/>
      <c r="BP88" s="1905"/>
      <c r="BQ88" s="1905"/>
      <c r="BR88" s="1905"/>
      <c r="BS88" s="1905"/>
      <c r="BT88" s="1905"/>
      <c r="BU88" s="1905"/>
      <c r="BV88" s="1905"/>
      <c r="BW88" s="1905"/>
      <c r="BX88" s="1905"/>
      <c r="BY88" s="1906"/>
      <c r="BZ88" s="508"/>
    </row>
    <row r="89" spans="1:78" ht="22.8" customHeight="1">
      <c r="A89" s="508"/>
      <c r="B89" s="1904"/>
      <c r="C89" s="1905"/>
      <c r="D89" s="1905"/>
      <c r="E89" s="1905"/>
      <c r="F89" s="1905"/>
      <c r="G89" s="1905"/>
      <c r="H89" s="1905"/>
      <c r="I89" s="1905"/>
      <c r="J89" s="1905"/>
      <c r="K89" s="1905"/>
      <c r="L89" s="1905"/>
      <c r="M89" s="1905"/>
      <c r="N89" s="1905"/>
      <c r="O89" s="1905"/>
      <c r="P89" s="1905"/>
      <c r="Q89" s="1905"/>
      <c r="R89" s="1905"/>
      <c r="S89" s="1905"/>
      <c r="T89" s="1905"/>
      <c r="U89" s="1905"/>
      <c r="V89" s="1905"/>
      <c r="W89" s="1905"/>
      <c r="X89" s="1905"/>
      <c r="Y89" s="1906"/>
      <c r="Z89" s="508"/>
      <c r="AA89" s="509"/>
      <c r="AB89" s="509"/>
      <c r="AC89" s="509"/>
      <c r="AD89" s="509"/>
      <c r="AE89" s="509"/>
      <c r="AF89" s="511"/>
      <c r="BA89" s="508"/>
      <c r="BB89" s="1904"/>
      <c r="BC89" s="1905"/>
      <c r="BD89" s="1905"/>
      <c r="BE89" s="1905"/>
      <c r="BF89" s="1905"/>
      <c r="BG89" s="1905"/>
      <c r="BH89" s="1905"/>
      <c r="BI89" s="1905"/>
      <c r="BJ89" s="1905"/>
      <c r="BK89" s="1905"/>
      <c r="BL89" s="1905"/>
      <c r="BM89" s="1905"/>
      <c r="BN89" s="1905"/>
      <c r="BO89" s="1905"/>
      <c r="BP89" s="1905"/>
      <c r="BQ89" s="1905"/>
      <c r="BR89" s="1905"/>
      <c r="BS89" s="1905"/>
      <c r="BT89" s="1905"/>
      <c r="BU89" s="1905"/>
      <c r="BV89" s="1905"/>
      <c r="BW89" s="1905"/>
      <c r="BX89" s="1905"/>
      <c r="BY89" s="1906"/>
      <c r="BZ89" s="508"/>
    </row>
    <row r="90" spans="1:78" ht="22.8" customHeight="1">
      <c r="A90" s="508"/>
      <c r="B90" s="1904"/>
      <c r="C90" s="1905"/>
      <c r="D90" s="1905"/>
      <c r="E90" s="1905"/>
      <c r="F90" s="1905"/>
      <c r="G90" s="1905"/>
      <c r="H90" s="1905"/>
      <c r="I90" s="1905"/>
      <c r="J90" s="1905"/>
      <c r="K90" s="1905"/>
      <c r="L90" s="1905"/>
      <c r="M90" s="1905"/>
      <c r="N90" s="1905"/>
      <c r="O90" s="1905"/>
      <c r="P90" s="1905"/>
      <c r="Q90" s="1905"/>
      <c r="R90" s="1905"/>
      <c r="S90" s="1905"/>
      <c r="T90" s="1905"/>
      <c r="U90" s="1905"/>
      <c r="V90" s="1905"/>
      <c r="W90" s="1905"/>
      <c r="X90" s="1905"/>
      <c r="Y90" s="1906"/>
      <c r="Z90" s="508"/>
      <c r="AA90" s="509"/>
      <c r="AB90" s="509"/>
      <c r="AC90" s="509"/>
      <c r="AD90" s="509"/>
      <c r="AE90" s="509"/>
      <c r="AF90" s="511"/>
      <c r="BA90" s="508"/>
      <c r="BB90" s="1904"/>
      <c r="BC90" s="1905"/>
      <c r="BD90" s="1905"/>
      <c r="BE90" s="1905"/>
      <c r="BF90" s="1905"/>
      <c r="BG90" s="1905"/>
      <c r="BH90" s="1905"/>
      <c r="BI90" s="1905"/>
      <c r="BJ90" s="1905"/>
      <c r="BK90" s="1905"/>
      <c r="BL90" s="1905"/>
      <c r="BM90" s="1905"/>
      <c r="BN90" s="1905"/>
      <c r="BO90" s="1905"/>
      <c r="BP90" s="1905"/>
      <c r="BQ90" s="1905"/>
      <c r="BR90" s="1905"/>
      <c r="BS90" s="1905"/>
      <c r="BT90" s="1905"/>
      <c r="BU90" s="1905"/>
      <c r="BV90" s="1905"/>
      <c r="BW90" s="1905"/>
      <c r="BX90" s="1905"/>
      <c r="BY90" s="1906"/>
      <c r="BZ90" s="508"/>
    </row>
    <row r="91" spans="1:78" ht="22.8" customHeight="1">
      <c r="A91" s="508"/>
      <c r="B91" s="1904"/>
      <c r="C91" s="1905"/>
      <c r="D91" s="1905"/>
      <c r="E91" s="1905"/>
      <c r="F91" s="1905"/>
      <c r="G91" s="1905"/>
      <c r="H91" s="1905"/>
      <c r="I91" s="1905"/>
      <c r="J91" s="1905"/>
      <c r="K91" s="1905"/>
      <c r="L91" s="1905"/>
      <c r="M91" s="1905"/>
      <c r="N91" s="1905"/>
      <c r="O91" s="1905"/>
      <c r="P91" s="1905"/>
      <c r="Q91" s="1905"/>
      <c r="R91" s="1905"/>
      <c r="S91" s="1905"/>
      <c r="T91" s="1905"/>
      <c r="U91" s="1905"/>
      <c r="V91" s="1905"/>
      <c r="W91" s="1905"/>
      <c r="X91" s="1905"/>
      <c r="Y91" s="1906"/>
      <c r="Z91" s="508"/>
      <c r="AA91" s="509"/>
      <c r="AB91" s="509"/>
      <c r="AC91" s="509"/>
      <c r="AD91" s="509"/>
      <c r="AE91" s="509"/>
      <c r="AF91" s="511"/>
      <c r="BA91" s="508"/>
      <c r="BB91" s="1904"/>
      <c r="BC91" s="1905"/>
      <c r="BD91" s="1905"/>
      <c r="BE91" s="1905"/>
      <c r="BF91" s="1905"/>
      <c r="BG91" s="1905"/>
      <c r="BH91" s="1905"/>
      <c r="BI91" s="1905"/>
      <c r="BJ91" s="1905"/>
      <c r="BK91" s="1905"/>
      <c r="BL91" s="1905"/>
      <c r="BM91" s="1905"/>
      <c r="BN91" s="1905"/>
      <c r="BO91" s="1905"/>
      <c r="BP91" s="1905"/>
      <c r="BQ91" s="1905"/>
      <c r="BR91" s="1905"/>
      <c r="BS91" s="1905"/>
      <c r="BT91" s="1905"/>
      <c r="BU91" s="1905"/>
      <c r="BV91" s="1905"/>
      <c r="BW91" s="1905"/>
      <c r="BX91" s="1905"/>
      <c r="BY91" s="1906"/>
      <c r="BZ91" s="508"/>
    </row>
    <row r="92" spans="1:78" ht="22.8" customHeight="1">
      <c r="A92" s="508"/>
      <c r="B92" s="1904"/>
      <c r="C92" s="1905"/>
      <c r="D92" s="1905"/>
      <c r="E92" s="1905"/>
      <c r="F92" s="1905"/>
      <c r="G92" s="1905"/>
      <c r="H92" s="1905"/>
      <c r="I92" s="1905"/>
      <c r="J92" s="1905"/>
      <c r="K92" s="1905"/>
      <c r="L92" s="1905"/>
      <c r="M92" s="1905"/>
      <c r="N92" s="1905"/>
      <c r="O92" s="1905"/>
      <c r="P92" s="1905"/>
      <c r="Q92" s="1905"/>
      <c r="R92" s="1905"/>
      <c r="S92" s="1905"/>
      <c r="T92" s="1905"/>
      <c r="U92" s="1905"/>
      <c r="V92" s="1905"/>
      <c r="W92" s="1905"/>
      <c r="X92" s="1905"/>
      <c r="Y92" s="1906"/>
      <c r="Z92" s="508"/>
      <c r="AA92" s="509"/>
      <c r="AB92" s="509"/>
      <c r="AC92" s="509"/>
      <c r="AD92" s="509"/>
      <c r="AE92" s="509"/>
      <c r="AF92" s="511"/>
      <c r="BA92" s="508"/>
      <c r="BB92" s="1904"/>
      <c r="BC92" s="1905"/>
      <c r="BD92" s="1905"/>
      <c r="BE92" s="1905"/>
      <c r="BF92" s="1905"/>
      <c r="BG92" s="1905"/>
      <c r="BH92" s="1905"/>
      <c r="BI92" s="1905"/>
      <c r="BJ92" s="1905"/>
      <c r="BK92" s="1905"/>
      <c r="BL92" s="1905"/>
      <c r="BM92" s="1905"/>
      <c r="BN92" s="1905"/>
      <c r="BO92" s="1905"/>
      <c r="BP92" s="1905"/>
      <c r="BQ92" s="1905"/>
      <c r="BR92" s="1905"/>
      <c r="BS92" s="1905"/>
      <c r="BT92" s="1905"/>
      <c r="BU92" s="1905"/>
      <c r="BV92" s="1905"/>
      <c r="BW92" s="1905"/>
      <c r="BX92" s="1905"/>
      <c r="BY92" s="1906"/>
      <c r="BZ92" s="508"/>
    </row>
    <row r="93" spans="1:78" ht="4.8" customHeight="1">
      <c r="A93" s="508"/>
      <c r="B93" s="1904"/>
      <c r="C93" s="1905"/>
      <c r="D93" s="1905"/>
      <c r="E93" s="1905"/>
      <c r="F93" s="1905"/>
      <c r="G93" s="1905"/>
      <c r="H93" s="1905"/>
      <c r="I93" s="1905"/>
      <c r="J93" s="1905"/>
      <c r="K93" s="1905"/>
      <c r="L93" s="1905"/>
      <c r="M93" s="1905"/>
      <c r="N93" s="1905"/>
      <c r="O93" s="1905"/>
      <c r="P93" s="1905"/>
      <c r="Q93" s="1905"/>
      <c r="R93" s="1905"/>
      <c r="S93" s="1905"/>
      <c r="T93" s="1905"/>
      <c r="U93" s="1905"/>
      <c r="V93" s="1905"/>
      <c r="W93" s="1905"/>
      <c r="X93" s="1905"/>
      <c r="Y93" s="1906"/>
      <c r="Z93" s="508"/>
      <c r="AA93" s="509"/>
      <c r="AB93" s="509"/>
      <c r="AC93" s="509"/>
      <c r="AD93" s="509"/>
      <c r="AE93" s="509"/>
      <c r="AF93" s="511"/>
      <c r="BA93" s="508"/>
      <c r="BB93" s="1904"/>
      <c r="BC93" s="1905"/>
      <c r="BD93" s="1905"/>
      <c r="BE93" s="1905"/>
      <c r="BF93" s="1905"/>
      <c r="BG93" s="1905"/>
      <c r="BH93" s="1905"/>
      <c r="BI93" s="1905"/>
      <c r="BJ93" s="1905"/>
      <c r="BK93" s="1905"/>
      <c r="BL93" s="1905"/>
      <c r="BM93" s="1905"/>
      <c r="BN93" s="1905"/>
      <c r="BO93" s="1905"/>
      <c r="BP93" s="1905"/>
      <c r="BQ93" s="1905"/>
      <c r="BR93" s="1905"/>
      <c r="BS93" s="1905"/>
      <c r="BT93" s="1905"/>
      <c r="BU93" s="1905"/>
      <c r="BV93" s="1905"/>
      <c r="BW93" s="1905"/>
      <c r="BX93" s="1905"/>
      <c r="BY93" s="1906"/>
      <c r="BZ93" s="508"/>
    </row>
    <row r="94" spans="1:78" ht="4.8" customHeight="1">
      <c r="A94" s="508"/>
      <c r="B94" s="1904"/>
      <c r="C94" s="1905"/>
      <c r="D94" s="1905"/>
      <c r="E94" s="1905"/>
      <c r="F94" s="1905"/>
      <c r="G94" s="1905"/>
      <c r="H94" s="1905"/>
      <c r="I94" s="1905"/>
      <c r="J94" s="1905"/>
      <c r="K94" s="1905"/>
      <c r="L94" s="1905"/>
      <c r="M94" s="1905"/>
      <c r="N94" s="1905"/>
      <c r="O94" s="1905"/>
      <c r="P94" s="1905"/>
      <c r="Q94" s="1905"/>
      <c r="R94" s="1905"/>
      <c r="S94" s="1905"/>
      <c r="T94" s="1905"/>
      <c r="U94" s="1905"/>
      <c r="V94" s="1905"/>
      <c r="W94" s="1905"/>
      <c r="X94" s="1905"/>
      <c r="Y94" s="1906"/>
      <c r="Z94" s="508"/>
      <c r="AA94" s="509"/>
      <c r="AB94" s="509"/>
      <c r="AC94" s="509"/>
      <c r="AD94" s="509"/>
      <c r="AE94" s="509"/>
      <c r="AF94" s="511"/>
      <c r="BA94" s="508"/>
      <c r="BB94" s="1904"/>
      <c r="BC94" s="1905"/>
      <c r="BD94" s="1905"/>
      <c r="BE94" s="1905"/>
      <c r="BF94" s="1905"/>
      <c r="BG94" s="1905"/>
      <c r="BH94" s="1905"/>
      <c r="BI94" s="1905"/>
      <c r="BJ94" s="1905"/>
      <c r="BK94" s="1905"/>
      <c r="BL94" s="1905"/>
      <c r="BM94" s="1905"/>
      <c r="BN94" s="1905"/>
      <c r="BO94" s="1905"/>
      <c r="BP94" s="1905"/>
      <c r="BQ94" s="1905"/>
      <c r="BR94" s="1905"/>
      <c r="BS94" s="1905"/>
      <c r="BT94" s="1905"/>
      <c r="BU94" s="1905"/>
      <c r="BV94" s="1905"/>
      <c r="BW94" s="1905"/>
      <c r="BX94" s="1905"/>
      <c r="BY94" s="1906"/>
      <c r="BZ94" s="508"/>
    </row>
    <row r="95" spans="1:78" ht="4.8" customHeight="1">
      <c r="A95" s="508"/>
      <c r="B95" s="1904"/>
      <c r="C95" s="1905"/>
      <c r="D95" s="1905"/>
      <c r="E95" s="1905"/>
      <c r="F95" s="1905"/>
      <c r="G95" s="1905"/>
      <c r="H95" s="1905"/>
      <c r="I95" s="1905"/>
      <c r="J95" s="1905"/>
      <c r="K95" s="1905"/>
      <c r="L95" s="1905"/>
      <c r="M95" s="1905"/>
      <c r="N95" s="1905"/>
      <c r="O95" s="1905"/>
      <c r="P95" s="1905"/>
      <c r="Q95" s="1905"/>
      <c r="R95" s="1905"/>
      <c r="S95" s="1905"/>
      <c r="T95" s="1905"/>
      <c r="U95" s="1905"/>
      <c r="V95" s="1905"/>
      <c r="W95" s="1905"/>
      <c r="X95" s="1905"/>
      <c r="Y95" s="1906"/>
      <c r="Z95" s="508"/>
      <c r="AA95" s="509"/>
      <c r="AB95" s="509"/>
      <c r="AC95" s="509"/>
      <c r="AD95" s="509"/>
      <c r="AE95" s="509"/>
      <c r="AF95" s="511"/>
      <c r="BA95" s="508"/>
      <c r="BB95" s="1904"/>
      <c r="BC95" s="1905"/>
      <c r="BD95" s="1905"/>
      <c r="BE95" s="1905"/>
      <c r="BF95" s="1905"/>
      <c r="BG95" s="1905"/>
      <c r="BH95" s="1905"/>
      <c r="BI95" s="1905"/>
      <c r="BJ95" s="1905"/>
      <c r="BK95" s="1905"/>
      <c r="BL95" s="1905"/>
      <c r="BM95" s="1905"/>
      <c r="BN95" s="1905"/>
      <c r="BO95" s="1905"/>
      <c r="BP95" s="1905"/>
      <c r="BQ95" s="1905"/>
      <c r="BR95" s="1905"/>
      <c r="BS95" s="1905"/>
      <c r="BT95" s="1905"/>
      <c r="BU95" s="1905"/>
      <c r="BV95" s="1905"/>
      <c r="BW95" s="1905"/>
      <c r="BX95" s="1905"/>
      <c r="BY95" s="1906"/>
      <c r="BZ95" s="508"/>
    </row>
    <row r="96" spans="1:78" ht="11.4" customHeight="1" thickBot="1">
      <c r="A96" s="508"/>
      <c r="B96" s="1907"/>
      <c r="C96" s="1908"/>
      <c r="D96" s="1908"/>
      <c r="E96" s="1908"/>
      <c r="F96" s="1908"/>
      <c r="G96" s="1908"/>
      <c r="H96" s="1908"/>
      <c r="I96" s="1908"/>
      <c r="J96" s="1908"/>
      <c r="K96" s="1908"/>
      <c r="L96" s="1908"/>
      <c r="M96" s="1908"/>
      <c r="N96" s="1908"/>
      <c r="O96" s="1908"/>
      <c r="P96" s="1908"/>
      <c r="Q96" s="1908"/>
      <c r="R96" s="1908"/>
      <c r="S96" s="1908"/>
      <c r="T96" s="1908"/>
      <c r="U96" s="1908"/>
      <c r="V96" s="1908"/>
      <c r="W96" s="1908"/>
      <c r="X96" s="1908"/>
      <c r="Y96" s="1909"/>
      <c r="Z96" s="508"/>
      <c r="AA96" s="509"/>
      <c r="AB96" s="509"/>
      <c r="AC96" s="509"/>
      <c r="AD96" s="509"/>
      <c r="AE96" s="509"/>
      <c r="AF96" s="512"/>
      <c r="BA96" s="508"/>
      <c r="BB96" s="1907"/>
      <c r="BC96" s="1908"/>
      <c r="BD96" s="1908"/>
      <c r="BE96" s="1908"/>
      <c r="BF96" s="1908"/>
      <c r="BG96" s="1908"/>
      <c r="BH96" s="1908"/>
      <c r="BI96" s="1908"/>
      <c r="BJ96" s="1908"/>
      <c r="BK96" s="1908"/>
      <c r="BL96" s="1908"/>
      <c r="BM96" s="1908"/>
      <c r="BN96" s="1908"/>
      <c r="BO96" s="1908"/>
      <c r="BP96" s="1908"/>
      <c r="BQ96" s="1908"/>
      <c r="BR96" s="1908"/>
      <c r="BS96" s="1908"/>
      <c r="BT96" s="1908"/>
      <c r="BU96" s="1908"/>
      <c r="BV96" s="1908"/>
      <c r="BW96" s="1908"/>
      <c r="BX96" s="1908"/>
      <c r="BY96" s="1909"/>
      <c r="BZ96" s="508"/>
    </row>
    <row r="97" spans="24:78" ht="13.8" thickTop="1"/>
    <row r="99" spans="24:78">
      <c r="X99" s="430"/>
      <c r="Y99" s="430"/>
      <c r="Z99" s="431"/>
      <c r="BX99" s="430"/>
      <c r="BY99" s="430"/>
      <c r="BZ99" s="431"/>
    </row>
  </sheetData>
  <sheetProtection algorithmName="SHA-512" hashValue="hsXSh7AV7+algIJqgoXnE6janHLtBEzm13fB89NlJQTUQQR2Vkcp7Ce5HhxyFlI6Md/DMdejy7zmrlA8P3edIA==" saltValue="g3wYN5HtOWj7e2cHKcq9FA==" spinCount="100000" sheet="1" formatCells="0" insertRows="0" deleteRows="0" selectLockedCells="1"/>
  <mergeCells count="141">
    <mergeCell ref="C81:E81"/>
    <mergeCell ref="B85:Y96"/>
    <mergeCell ref="P10:S10"/>
    <mergeCell ref="T10:X10"/>
    <mergeCell ref="P17:S17"/>
    <mergeCell ref="T17:X17"/>
    <mergeCell ref="P24:S24"/>
    <mergeCell ref="T24:X24"/>
    <mergeCell ref="B78:E78"/>
    <mergeCell ref="J78:M78"/>
    <mergeCell ref="Q78:S78"/>
    <mergeCell ref="T78:Z78"/>
    <mergeCell ref="B79:E80"/>
    <mergeCell ref="F80:Z80"/>
    <mergeCell ref="B71:E71"/>
    <mergeCell ref="H71:N71"/>
    <mergeCell ref="B74:H75"/>
    <mergeCell ref="I74:Z75"/>
    <mergeCell ref="B76:H77"/>
    <mergeCell ref="I76:Z77"/>
    <mergeCell ref="D37:J41"/>
    <mergeCell ref="R37:V37"/>
    <mergeCell ref="R39:V39"/>
    <mergeCell ref="R41:V41"/>
    <mergeCell ref="AB50:AE55"/>
    <mergeCell ref="L61:X61"/>
    <mergeCell ref="L62:X62"/>
    <mergeCell ref="B65:Z67"/>
    <mergeCell ref="B69:E69"/>
    <mergeCell ref="H69:L69"/>
    <mergeCell ref="D45:J63"/>
    <mergeCell ref="M45:R45"/>
    <mergeCell ref="L59:X59"/>
    <mergeCell ref="L60:X60"/>
    <mergeCell ref="D42:J44"/>
    <mergeCell ref="L42:O42"/>
    <mergeCell ref="Q42:R42"/>
    <mergeCell ref="L44:O44"/>
    <mergeCell ref="Q44:R44"/>
    <mergeCell ref="C31:X31"/>
    <mergeCell ref="D32:X32"/>
    <mergeCell ref="D33:J33"/>
    <mergeCell ref="D35:J35"/>
    <mergeCell ref="M35:P35"/>
    <mergeCell ref="K33:P33"/>
    <mergeCell ref="Q33:T33"/>
    <mergeCell ref="U33:X33"/>
    <mergeCell ref="D36:J36"/>
    <mergeCell ref="L36:X36"/>
    <mergeCell ref="N17:O17"/>
    <mergeCell ref="N20:O20"/>
    <mergeCell ref="P20:X20"/>
    <mergeCell ref="N22:O22"/>
    <mergeCell ref="P22:X22"/>
    <mergeCell ref="N24:O24"/>
    <mergeCell ref="C26:X26"/>
    <mergeCell ref="D30:E30"/>
    <mergeCell ref="K30:L30"/>
    <mergeCell ref="M30:O30"/>
    <mergeCell ref="P30:Q30"/>
    <mergeCell ref="R30:X30"/>
    <mergeCell ref="N10:O10"/>
    <mergeCell ref="R3:S3"/>
    <mergeCell ref="N6:O6"/>
    <mergeCell ref="P6:X6"/>
    <mergeCell ref="N8:O8"/>
    <mergeCell ref="P8:X8"/>
    <mergeCell ref="N13:O13"/>
    <mergeCell ref="P13:X13"/>
    <mergeCell ref="N15:O15"/>
    <mergeCell ref="P15:X15"/>
    <mergeCell ref="BN10:BO10"/>
    <mergeCell ref="BP10:BS10"/>
    <mergeCell ref="BT10:BX10"/>
    <mergeCell ref="BN13:BO13"/>
    <mergeCell ref="BP13:BX13"/>
    <mergeCell ref="BR3:BS3"/>
    <mergeCell ref="BN6:BO6"/>
    <mergeCell ref="BP6:BX6"/>
    <mergeCell ref="BN8:BO8"/>
    <mergeCell ref="BP8:BX8"/>
    <mergeCell ref="BN20:BO20"/>
    <mergeCell ref="BP20:BX20"/>
    <mergeCell ref="BN22:BO22"/>
    <mergeCell ref="BP22:BX22"/>
    <mergeCell ref="BN24:BO24"/>
    <mergeCell ref="BP24:BS24"/>
    <mergeCell ref="BT24:BX24"/>
    <mergeCell ref="BN15:BO15"/>
    <mergeCell ref="BP15:BX15"/>
    <mergeCell ref="BN17:BO17"/>
    <mergeCell ref="BP17:BS17"/>
    <mergeCell ref="BT17:BX17"/>
    <mergeCell ref="BC31:BX31"/>
    <mergeCell ref="BD32:BX32"/>
    <mergeCell ref="BD33:BJ33"/>
    <mergeCell ref="BK33:BP33"/>
    <mergeCell ref="BQ33:BT33"/>
    <mergeCell ref="BU33:BX33"/>
    <mergeCell ref="BC26:BX26"/>
    <mergeCell ref="BD30:BE30"/>
    <mergeCell ref="BK30:BL30"/>
    <mergeCell ref="BM30:BO30"/>
    <mergeCell ref="BP30:BQ30"/>
    <mergeCell ref="BR30:BX30"/>
    <mergeCell ref="BD42:BJ44"/>
    <mergeCell ref="BL42:BO42"/>
    <mergeCell ref="BQ42:BR42"/>
    <mergeCell ref="BL44:BO44"/>
    <mergeCell ref="BQ44:BR44"/>
    <mergeCell ref="BD35:BJ35"/>
    <mergeCell ref="BM35:BP35"/>
    <mergeCell ref="BD36:BJ36"/>
    <mergeCell ref="BL36:BX36"/>
    <mergeCell ref="BD37:BJ41"/>
    <mergeCell ref="BR37:BV37"/>
    <mergeCell ref="BR39:BV39"/>
    <mergeCell ref="BR41:BV41"/>
    <mergeCell ref="BB65:BZ67"/>
    <mergeCell ref="BB69:BE69"/>
    <mergeCell ref="BH69:BL69"/>
    <mergeCell ref="BB71:BE71"/>
    <mergeCell ref="BH71:BN71"/>
    <mergeCell ref="BD45:BJ63"/>
    <mergeCell ref="BM45:BR45"/>
    <mergeCell ref="BL59:BX59"/>
    <mergeCell ref="BL60:BX60"/>
    <mergeCell ref="BL61:BX61"/>
    <mergeCell ref="BL62:BX62"/>
    <mergeCell ref="BB79:BE80"/>
    <mergeCell ref="BF80:BZ80"/>
    <mergeCell ref="BC81:BE81"/>
    <mergeCell ref="BB85:BY96"/>
    <mergeCell ref="BB74:BH75"/>
    <mergeCell ref="BI74:BZ75"/>
    <mergeCell ref="BB76:BH77"/>
    <mergeCell ref="BI76:BZ77"/>
    <mergeCell ref="BB78:BE78"/>
    <mergeCell ref="BJ78:BM78"/>
    <mergeCell ref="BQ78:BS78"/>
    <mergeCell ref="BT78:BZ78"/>
  </mergeCells>
  <phoneticPr fontId="65"/>
  <pageMargins left="0.70866141732283472" right="0.70866141732283472" top="0.74803149606299213" bottom="0.74803149606299213" header="0.31496062992125984" footer="0.31496062992125984"/>
  <pageSetup paperSize="9" scale="93" orientation="portrait" blackAndWhite="1" r:id="rId1"/>
  <rowBreaks count="1" manualBreakCount="1">
    <brk id="64"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53340</xdr:colOff>
                    <xdr:row>72</xdr:row>
                    <xdr:rowOff>129540</xdr:rowOff>
                  </from>
                  <to>
                    <xdr:col>20</xdr:col>
                    <xdr:colOff>205740</xdr:colOff>
                    <xdr:row>78</xdr:row>
                    <xdr:rowOff>160020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251460</xdr:colOff>
                    <xdr:row>72</xdr:row>
                    <xdr:rowOff>137160</xdr:rowOff>
                  </from>
                  <to>
                    <xdr:col>22</xdr:col>
                    <xdr:colOff>175260</xdr:colOff>
                    <xdr:row>78</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213360</xdr:colOff>
                    <xdr:row>72</xdr:row>
                    <xdr:rowOff>137160</xdr:rowOff>
                  </from>
                  <to>
                    <xdr:col>24</xdr:col>
                    <xdr:colOff>129540</xdr:colOff>
                    <xdr:row>78</xdr:row>
                    <xdr:rowOff>152400</xdr:rowOff>
                  </to>
                </anchor>
              </controlPr>
            </control>
          </mc:Choice>
        </mc:AlternateContent>
        <mc:AlternateContent xmlns:mc="http://schemas.openxmlformats.org/markup-compatibility/2006">
          <mc:Choice Requires="x14">
            <control shapeId="73732" r:id="rId7" name="Check Box 4">
              <controlPr defaultSize="0" autoFill="0" autoLine="0" autoPict="0">
                <anchor moveWithCells="1">
                  <from>
                    <xdr:col>71</xdr:col>
                    <xdr:colOff>53340</xdr:colOff>
                    <xdr:row>72</xdr:row>
                    <xdr:rowOff>129540</xdr:rowOff>
                  </from>
                  <to>
                    <xdr:col>72</xdr:col>
                    <xdr:colOff>205740</xdr:colOff>
                    <xdr:row>78</xdr:row>
                    <xdr:rowOff>160020</xdr:rowOff>
                  </to>
                </anchor>
              </controlPr>
            </control>
          </mc:Choice>
        </mc:AlternateContent>
        <mc:AlternateContent xmlns:mc="http://schemas.openxmlformats.org/markup-compatibility/2006">
          <mc:Choice Requires="x14">
            <control shapeId="73733" r:id="rId8" name="Check Box 5">
              <controlPr defaultSize="0" autoFill="0" autoLine="0" autoPict="0">
                <anchor moveWithCells="1">
                  <from>
                    <xdr:col>72</xdr:col>
                    <xdr:colOff>251460</xdr:colOff>
                    <xdr:row>72</xdr:row>
                    <xdr:rowOff>137160</xdr:rowOff>
                  </from>
                  <to>
                    <xdr:col>74</xdr:col>
                    <xdr:colOff>175260</xdr:colOff>
                    <xdr:row>78</xdr:row>
                    <xdr:rowOff>152400</xdr:rowOff>
                  </to>
                </anchor>
              </controlPr>
            </control>
          </mc:Choice>
        </mc:AlternateContent>
        <mc:AlternateContent xmlns:mc="http://schemas.openxmlformats.org/markup-compatibility/2006">
          <mc:Choice Requires="x14">
            <control shapeId="73734" r:id="rId9" name="Check Box 6">
              <controlPr defaultSize="0" autoFill="0" autoLine="0" autoPict="0">
                <anchor moveWithCells="1">
                  <from>
                    <xdr:col>74</xdr:col>
                    <xdr:colOff>213360</xdr:colOff>
                    <xdr:row>72</xdr:row>
                    <xdr:rowOff>137160</xdr:rowOff>
                  </from>
                  <to>
                    <xdr:col>76</xdr:col>
                    <xdr:colOff>129540</xdr:colOff>
                    <xdr:row>78</xdr:row>
                    <xdr:rowOff>152400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WI95"/>
  <sheetViews>
    <sheetView showGridLines="0" showZeros="0" view="pageBreakPreview" topLeftCell="A39" zoomScaleNormal="100" zoomScaleSheetLayoutView="100" workbookViewId="0">
      <selection activeCell="H67" sqref="H67:N67"/>
    </sheetView>
  </sheetViews>
  <sheetFormatPr defaultRowHeight="13.2"/>
  <cols>
    <col min="1" max="1" width="2.109375" style="450" customWidth="1"/>
    <col min="2" max="2" width="2.33203125" style="450" customWidth="1"/>
    <col min="3" max="3" width="1.109375" style="450" customWidth="1"/>
    <col min="4" max="4" width="5.6640625" style="450" customWidth="1"/>
    <col min="5" max="5" width="3.6640625" style="450" customWidth="1"/>
    <col min="6" max="12" width="4" style="450" customWidth="1"/>
    <col min="13" max="13" width="4.6640625" style="450" customWidth="1"/>
    <col min="14" max="15" width="3.5546875" style="450" customWidth="1"/>
    <col min="16" max="16" width="3.44140625" style="450" customWidth="1"/>
    <col min="17" max="17" width="5.6640625" style="450" customWidth="1"/>
    <col min="18" max="20" width="3.6640625" style="450" customWidth="1"/>
    <col min="21" max="24" width="3.6640625" style="457" customWidth="1"/>
    <col min="25" max="25" width="2.21875" style="457" customWidth="1"/>
    <col min="26" max="27" width="2.109375" style="457" customWidth="1"/>
    <col min="28" max="28" width="7.21875" style="450" customWidth="1"/>
    <col min="29" max="29" width="8.88671875" style="450"/>
    <col min="30" max="31" width="13.88671875" style="450" customWidth="1"/>
    <col min="32" max="32" width="13.88671875" style="450" hidden="1" customWidth="1"/>
    <col min="33" max="34" width="13.88671875" style="450" customWidth="1"/>
    <col min="35" max="262" width="8.88671875" style="450"/>
    <col min="263" max="263" width="2.44140625" style="450" customWidth="1"/>
    <col min="264" max="264" width="2.33203125" style="450" customWidth="1"/>
    <col min="265" max="265" width="1.109375" style="450" customWidth="1"/>
    <col min="266" max="266" width="22.6640625" style="450" customWidth="1"/>
    <col min="267" max="267" width="1.21875" style="450" customWidth="1"/>
    <col min="268" max="269" width="11.77734375" style="450" customWidth="1"/>
    <col min="270" max="270" width="1.77734375" style="450" customWidth="1"/>
    <col min="271" max="271" width="6.88671875" style="450" customWidth="1"/>
    <col min="272" max="272" width="4.44140625" style="450" customWidth="1"/>
    <col min="273" max="273" width="3.6640625" style="450" customWidth="1"/>
    <col min="274" max="274" width="0.77734375" style="450" customWidth="1"/>
    <col min="275" max="275" width="3.33203125" style="450" customWidth="1"/>
    <col min="276" max="276" width="3.6640625" style="450" customWidth="1"/>
    <col min="277" max="277" width="3" style="450" customWidth="1"/>
    <col min="278" max="278" width="3.6640625" style="450" customWidth="1"/>
    <col min="279" max="279" width="3.109375" style="450" customWidth="1"/>
    <col min="280" max="280" width="1.88671875" style="450" customWidth="1"/>
    <col min="281" max="282" width="2.21875" style="450" customWidth="1"/>
    <col min="283" max="283" width="7.21875" style="450" customWidth="1"/>
    <col min="284" max="518" width="8.88671875" style="450"/>
    <col min="519" max="519" width="2.44140625" style="450" customWidth="1"/>
    <col min="520" max="520" width="2.33203125" style="450" customWidth="1"/>
    <col min="521" max="521" width="1.109375" style="450" customWidth="1"/>
    <col min="522" max="522" width="22.6640625" style="450" customWidth="1"/>
    <col min="523" max="523" width="1.21875" style="450" customWidth="1"/>
    <col min="524" max="525" width="11.77734375" style="450" customWidth="1"/>
    <col min="526" max="526" width="1.77734375" style="450" customWidth="1"/>
    <col min="527" max="527" width="6.88671875" style="450" customWidth="1"/>
    <col min="528" max="528" width="4.44140625" style="450" customWidth="1"/>
    <col min="529" max="529" width="3.6640625" style="450" customWidth="1"/>
    <col min="530" max="530" width="0.77734375" style="450" customWidth="1"/>
    <col min="531" max="531" width="3.33203125" style="450" customWidth="1"/>
    <col min="532" max="532" width="3.6640625" style="450" customWidth="1"/>
    <col min="533" max="533" width="3" style="450" customWidth="1"/>
    <col min="534" max="534" width="3.6640625" style="450" customWidth="1"/>
    <col min="535" max="535" width="3.109375" style="450" customWidth="1"/>
    <col min="536" max="536" width="1.88671875" style="450" customWidth="1"/>
    <col min="537" max="538" width="2.21875" style="450" customWidth="1"/>
    <col min="539" max="539" width="7.21875" style="450" customWidth="1"/>
    <col min="540" max="774" width="8.88671875" style="450"/>
    <col min="775" max="775" width="2.44140625" style="450" customWidth="1"/>
    <col min="776" max="776" width="2.33203125" style="450" customWidth="1"/>
    <col min="777" max="777" width="1.109375" style="450" customWidth="1"/>
    <col min="778" max="778" width="22.6640625" style="450" customWidth="1"/>
    <col min="779" max="779" width="1.21875" style="450" customWidth="1"/>
    <col min="780" max="781" width="11.77734375" style="450" customWidth="1"/>
    <col min="782" max="782" width="1.77734375" style="450" customWidth="1"/>
    <col min="783" max="783" width="6.88671875" style="450" customWidth="1"/>
    <col min="784" max="784" width="4.44140625" style="450" customWidth="1"/>
    <col min="785" max="785" width="3.6640625" style="450" customWidth="1"/>
    <col min="786" max="786" width="0.77734375" style="450" customWidth="1"/>
    <col min="787" max="787" width="3.33203125" style="450" customWidth="1"/>
    <col min="788" max="788" width="3.6640625" style="450" customWidth="1"/>
    <col min="789" max="789" width="3" style="450" customWidth="1"/>
    <col min="790" max="790" width="3.6640625" style="450" customWidth="1"/>
    <col min="791" max="791" width="3.109375" style="450" customWidth="1"/>
    <col min="792" max="792" width="1.88671875" style="450" customWidth="1"/>
    <col min="793" max="794" width="2.21875" style="450" customWidth="1"/>
    <col min="795" max="795" width="7.21875" style="450" customWidth="1"/>
    <col min="796" max="1030" width="8.88671875" style="450"/>
    <col min="1031" max="1031" width="2.44140625" style="450" customWidth="1"/>
    <col min="1032" max="1032" width="2.33203125" style="450" customWidth="1"/>
    <col min="1033" max="1033" width="1.109375" style="450" customWidth="1"/>
    <col min="1034" max="1034" width="22.6640625" style="450" customWidth="1"/>
    <col min="1035" max="1035" width="1.21875" style="450" customWidth="1"/>
    <col min="1036" max="1037" width="11.77734375" style="450" customWidth="1"/>
    <col min="1038" max="1038" width="1.77734375" style="450" customWidth="1"/>
    <col min="1039" max="1039" width="6.88671875" style="450" customWidth="1"/>
    <col min="1040" max="1040" width="4.44140625" style="450" customWidth="1"/>
    <col min="1041" max="1041" width="3.6640625" style="450" customWidth="1"/>
    <col min="1042" max="1042" width="0.77734375" style="450" customWidth="1"/>
    <col min="1043" max="1043" width="3.33203125" style="450" customWidth="1"/>
    <col min="1044" max="1044" width="3.6640625" style="450" customWidth="1"/>
    <col min="1045" max="1045" width="3" style="450" customWidth="1"/>
    <col min="1046" max="1046" width="3.6640625" style="450" customWidth="1"/>
    <col min="1047" max="1047" width="3.109375" style="450" customWidth="1"/>
    <col min="1048" max="1048" width="1.88671875" style="450" customWidth="1"/>
    <col min="1049" max="1050" width="2.21875" style="450" customWidth="1"/>
    <col min="1051" max="1051" width="7.21875" style="450" customWidth="1"/>
    <col min="1052" max="1286" width="8.88671875" style="450"/>
    <col min="1287" max="1287" width="2.44140625" style="450" customWidth="1"/>
    <col min="1288" max="1288" width="2.33203125" style="450" customWidth="1"/>
    <col min="1289" max="1289" width="1.109375" style="450" customWidth="1"/>
    <col min="1290" max="1290" width="22.6640625" style="450" customWidth="1"/>
    <col min="1291" max="1291" width="1.21875" style="450" customWidth="1"/>
    <col min="1292" max="1293" width="11.77734375" style="450" customWidth="1"/>
    <col min="1294" max="1294" width="1.77734375" style="450" customWidth="1"/>
    <col min="1295" max="1295" width="6.88671875" style="450" customWidth="1"/>
    <col min="1296" max="1296" width="4.44140625" style="450" customWidth="1"/>
    <col min="1297" max="1297" width="3.6640625" style="450" customWidth="1"/>
    <col min="1298" max="1298" width="0.77734375" style="450" customWidth="1"/>
    <col min="1299" max="1299" width="3.33203125" style="450" customWidth="1"/>
    <col min="1300" max="1300" width="3.6640625" style="450" customWidth="1"/>
    <col min="1301" max="1301" width="3" style="450" customWidth="1"/>
    <col min="1302" max="1302" width="3.6640625" style="450" customWidth="1"/>
    <col min="1303" max="1303" width="3.109375" style="450" customWidth="1"/>
    <col min="1304" max="1304" width="1.88671875" style="450" customWidth="1"/>
    <col min="1305" max="1306" width="2.21875" style="450" customWidth="1"/>
    <col min="1307" max="1307" width="7.21875" style="450" customWidth="1"/>
    <col min="1308" max="1542" width="8.88671875" style="450"/>
    <col min="1543" max="1543" width="2.44140625" style="450" customWidth="1"/>
    <col min="1544" max="1544" width="2.33203125" style="450" customWidth="1"/>
    <col min="1545" max="1545" width="1.109375" style="450" customWidth="1"/>
    <col min="1546" max="1546" width="22.6640625" style="450" customWidth="1"/>
    <col min="1547" max="1547" width="1.21875" style="450" customWidth="1"/>
    <col min="1548" max="1549" width="11.77734375" style="450" customWidth="1"/>
    <col min="1550" max="1550" width="1.77734375" style="450" customWidth="1"/>
    <col min="1551" max="1551" width="6.88671875" style="450" customWidth="1"/>
    <col min="1552" max="1552" width="4.44140625" style="450" customWidth="1"/>
    <col min="1553" max="1553" width="3.6640625" style="450" customWidth="1"/>
    <col min="1554" max="1554" width="0.77734375" style="450" customWidth="1"/>
    <col min="1555" max="1555" width="3.33203125" style="450" customWidth="1"/>
    <col min="1556" max="1556" width="3.6640625" style="450" customWidth="1"/>
    <col min="1557" max="1557" width="3" style="450" customWidth="1"/>
    <col min="1558" max="1558" width="3.6640625" style="450" customWidth="1"/>
    <col min="1559" max="1559" width="3.109375" style="450" customWidth="1"/>
    <col min="1560" max="1560" width="1.88671875" style="450" customWidth="1"/>
    <col min="1561" max="1562" width="2.21875" style="450" customWidth="1"/>
    <col min="1563" max="1563" width="7.21875" style="450" customWidth="1"/>
    <col min="1564" max="1798" width="8.88671875" style="450"/>
    <col min="1799" max="1799" width="2.44140625" style="450" customWidth="1"/>
    <col min="1800" max="1800" width="2.33203125" style="450" customWidth="1"/>
    <col min="1801" max="1801" width="1.109375" style="450" customWidth="1"/>
    <col min="1802" max="1802" width="22.6640625" style="450" customWidth="1"/>
    <col min="1803" max="1803" width="1.21875" style="450" customWidth="1"/>
    <col min="1804" max="1805" width="11.77734375" style="450" customWidth="1"/>
    <col min="1806" max="1806" width="1.77734375" style="450" customWidth="1"/>
    <col min="1807" max="1807" width="6.88671875" style="450" customWidth="1"/>
    <col min="1808" max="1808" width="4.44140625" style="450" customWidth="1"/>
    <col min="1809" max="1809" width="3.6640625" style="450" customWidth="1"/>
    <col min="1810" max="1810" width="0.77734375" style="450" customWidth="1"/>
    <col min="1811" max="1811" width="3.33203125" style="450" customWidth="1"/>
    <col min="1812" max="1812" width="3.6640625" style="450" customWidth="1"/>
    <col min="1813" max="1813" width="3" style="450" customWidth="1"/>
    <col min="1814" max="1814" width="3.6640625" style="450" customWidth="1"/>
    <col min="1815" max="1815" width="3.109375" style="450" customWidth="1"/>
    <col min="1816" max="1816" width="1.88671875" style="450" customWidth="1"/>
    <col min="1817" max="1818" width="2.21875" style="450" customWidth="1"/>
    <col min="1819" max="1819" width="7.21875" style="450" customWidth="1"/>
    <col min="1820" max="2054" width="8.88671875" style="450"/>
    <col min="2055" max="2055" width="2.44140625" style="450" customWidth="1"/>
    <col min="2056" max="2056" width="2.33203125" style="450" customWidth="1"/>
    <col min="2057" max="2057" width="1.109375" style="450" customWidth="1"/>
    <col min="2058" max="2058" width="22.6640625" style="450" customWidth="1"/>
    <col min="2059" max="2059" width="1.21875" style="450" customWidth="1"/>
    <col min="2060" max="2061" width="11.77734375" style="450" customWidth="1"/>
    <col min="2062" max="2062" width="1.77734375" style="450" customWidth="1"/>
    <col min="2063" max="2063" width="6.88671875" style="450" customWidth="1"/>
    <col min="2064" max="2064" width="4.44140625" style="450" customWidth="1"/>
    <col min="2065" max="2065" width="3.6640625" style="450" customWidth="1"/>
    <col min="2066" max="2066" width="0.77734375" style="450" customWidth="1"/>
    <col min="2067" max="2067" width="3.33203125" style="450" customWidth="1"/>
    <col min="2068" max="2068" width="3.6640625" style="450" customWidth="1"/>
    <col min="2069" max="2069" width="3" style="450" customWidth="1"/>
    <col min="2070" max="2070" width="3.6640625" style="450" customWidth="1"/>
    <col min="2071" max="2071" width="3.109375" style="450" customWidth="1"/>
    <col min="2072" max="2072" width="1.88671875" style="450" customWidth="1"/>
    <col min="2073" max="2074" width="2.21875" style="450" customWidth="1"/>
    <col min="2075" max="2075" width="7.21875" style="450" customWidth="1"/>
    <col min="2076" max="2310" width="8.88671875" style="450"/>
    <col min="2311" max="2311" width="2.44140625" style="450" customWidth="1"/>
    <col min="2312" max="2312" width="2.33203125" style="450" customWidth="1"/>
    <col min="2313" max="2313" width="1.109375" style="450" customWidth="1"/>
    <col min="2314" max="2314" width="22.6640625" style="450" customWidth="1"/>
    <col min="2315" max="2315" width="1.21875" style="450" customWidth="1"/>
    <col min="2316" max="2317" width="11.77734375" style="450" customWidth="1"/>
    <col min="2318" max="2318" width="1.77734375" style="450" customWidth="1"/>
    <col min="2319" max="2319" width="6.88671875" style="450" customWidth="1"/>
    <col min="2320" max="2320" width="4.44140625" style="450" customWidth="1"/>
    <col min="2321" max="2321" width="3.6640625" style="450" customWidth="1"/>
    <col min="2322" max="2322" width="0.77734375" style="450" customWidth="1"/>
    <col min="2323" max="2323" width="3.33203125" style="450" customWidth="1"/>
    <col min="2324" max="2324" width="3.6640625" style="450" customWidth="1"/>
    <col min="2325" max="2325" width="3" style="450" customWidth="1"/>
    <col min="2326" max="2326" width="3.6640625" style="450" customWidth="1"/>
    <col min="2327" max="2327" width="3.109375" style="450" customWidth="1"/>
    <col min="2328" max="2328" width="1.88671875" style="450" customWidth="1"/>
    <col min="2329" max="2330" width="2.21875" style="450" customWidth="1"/>
    <col min="2331" max="2331" width="7.21875" style="450" customWidth="1"/>
    <col min="2332" max="2566" width="8.88671875" style="450"/>
    <col min="2567" max="2567" width="2.44140625" style="450" customWidth="1"/>
    <col min="2568" max="2568" width="2.33203125" style="450" customWidth="1"/>
    <col min="2569" max="2569" width="1.109375" style="450" customWidth="1"/>
    <col min="2570" max="2570" width="22.6640625" style="450" customWidth="1"/>
    <col min="2571" max="2571" width="1.21875" style="450" customWidth="1"/>
    <col min="2572" max="2573" width="11.77734375" style="450" customWidth="1"/>
    <col min="2574" max="2574" width="1.77734375" style="450" customWidth="1"/>
    <col min="2575" max="2575" width="6.88671875" style="450" customWidth="1"/>
    <col min="2576" max="2576" width="4.44140625" style="450" customWidth="1"/>
    <col min="2577" max="2577" width="3.6640625" style="450" customWidth="1"/>
    <col min="2578" max="2578" width="0.77734375" style="450" customWidth="1"/>
    <col min="2579" max="2579" width="3.33203125" style="450" customWidth="1"/>
    <col min="2580" max="2580" width="3.6640625" style="450" customWidth="1"/>
    <col min="2581" max="2581" width="3" style="450" customWidth="1"/>
    <col min="2582" max="2582" width="3.6640625" style="450" customWidth="1"/>
    <col min="2583" max="2583" width="3.109375" style="450" customWidth="1"/>
    <col min="2584" max="2584" width="1.88671875" style="450" customWidth="1"/>
    <col min="2585" max="2586" width="2.21875" style="450" customWidth="1"/>
    <col min="2587" max="2587" width="7.21875" style="450" customWidth="1"/>
    <col min="2588" max="2822" width="8.88671875" style="450"/>
    <col min="2823" max="2823" width="2.44140625" style="450" customWidth="1"/>
    <col min="2824" max="2824" width="2.33203125" style="450" customWidth="1"/>
    <col min="2825" max="2825" width="1.109375" style="450" customWidth="1"/>
    <col min="2826" max="2826" width="22.6640625" style="450" customWidth="1"/>
    <col min="2827" max="2827" width="1.21875" style="450" customWidth="1"/>
    <col min="2828" max="2829" width="11.77734375" style="450" customWidth="1"/>
    <col min="2830" max="2830" width="1.77734375" style="450" customWidth="1"/>
    <col min="2831" max="2831" width="6.88671875" style="450" customWidth="1"/>
    <col min="2832" max="2832" width="4.44140625" style="450" customWidth="1"/>
    <col min="2833" max="2833" width="3.6640625" style="450" customWidth="1"/>
    <col min="2834" max="2834" width="0.77734375" style="450" customWidth="1"/>
    <col min="2835" max="2835" width="3.33203125" style="450" customWidth="1"/>
    <col min="2836" max="2836" width="3.6640625" style="450" customWidth="1"/>
    <col min="2837" max="2837" width="3" style="450" customWidth="1"/>
    <col min="2838" max="2838" width="3.6640625" style="450" customWidth="1"/>
    <col min="2839" max="2839" width="3.109375" style="450" customWidth="1"/>
    <col min="2840" max="2840" width="1.88671875" style="450" customWidth="1"/>
    <col min="2841" max="2842" width="2.21875" style="450" customWidth="1"/>
    <col min="2843" max="2843" width="7.21875" style="450" customWidth="1"/>
    <col min="2844" max="3078" width="8.88671875" style="450"/>
    <col min="3079" max="3079" width="2.44140625" style="450" customWidth="1"/>
    <col min="3080" max="3080" width="2.33203125" style="450" customWidth="1"/>
    <col min="3081" max="3081" width="1.109375" style="450" customWidth="1"/>
    <col min="3082" max="3082" width="22.6640625" style="450" customWidth="1"/>
    <col min="3083" max="3083" width="1.21875" style="450" customWidth="1"/>
    <col min="3084" max="3085" width="11.77734375" style="450" customWidth="1"/>
    <col min="3086" max="3086" width="1.77734375" style="450" customWidth="1"/>
    <col min="3087" max="3087" width="6.88671875" style="450" customWidth="1"/>
    <col min="3088" max="3088" width="4.44140625" style="450" customWidth="1"/>
    <col min="3089" max="3089" width="3.6640625" style="450" customWidth="1"/>
    <col min="3090" max="3090" width="0.77734375" style="450" customWidth="1"/>
    <col min="3091" max="3091" width="3.33203125" style="450" customWidth="1"/>
    <col min="3092" max="3092" width="3.6640625" style="450" customWidth="1"/>
    <col min="3093" max="3093" width="3" style="450" customWidth="1"/>
    <col min="3094" max="3094" width="3.6640625" style="450" customWidth="1"/>
    <col min="3095" max="3095" width="3.109375" style="450" customWidth="1"/>
    <col min="3096" max="3096" width="1.88671875" style="450" customWidth="1"/>
    <col min="3097" max="3098" width="2.21875" style="450" customWidth="1"/>
    <col min="3099" max="3099" width="7.21875" style="450" customWidth="1"/>
    <col min="3100" max="3334" width="8.88671875" style="450"/>
    <col min="3335" max="3335" width="2.44140625" style="450" customWidth="1"/>
    <col min="3336" max="3336" width="2.33203125" style="450" customWidth="1"/>
    <col min="3337" max="3337" width="1.109375" style="450" customWidth="1"/>
    <col min="3338" max="3338" width="22.6640625" style="450" customWidth="1"/>
    <col min="3339" max="3339" width="1.21875" style="450" customWidth="1"/>
    <col min="3340" max="3341" width="11.77734375" style="450" customWidth="1"/>
    <col min="3342" max="3342" width="1.77734375" style="450" customWidth="1"/>
    <col min="3343" max="3343" width="6.88671875" style="450" customWidth="1"/>
    <col min="3344" max="3344" width="4.44140625" style="450" customWidth="1"/>
    <col min="3345" max="3345" width="3.6640625" style="450" customWidth="1"/>
    <col min="3346" max="3346" width="0.77734375" style="450" customWidth="1"/>
    <col min="3347" max="3347" width="3.33203125" style="450" customWidth="1"/>
    <col min="3348" max="3348" width="3.6640625" style="450" customWidth="1"/>
    <col min="3349" max="3349" width="3" style="450" customWidth="1"/>
    <col min="3350" max="3350" width="3.6640625" style="450" customWidth="1"/>
    <col min="3351" max="3351" width="3.109375" style="450" customWidth="1"/>
    <col min="3352" max="3352" width="1.88671875" style="450" customWidth="1"/>
    <col min="3353" max="3354" width="2.21875" style="450" customWidth="1"/>
    <col min="3355" max="3355" width="7.21875" style="450" customWidth="1"/>
    <col min="3356" max="3590" width="8.88671875" style="450"/>
    <col min="3591" max="3591" width="2.44140625" style="450" customWidth="1"/>
    <col min="3592" max="3592" width="2.33203125" style="450" customWidth="1"/>
    <col min="3593" max="3593" width="1.109375" style="450" customWidth="1"/>
    <col min="3594" max="3594" width="22.6640625" style="450" customWidth="1"/>
    <col min="3595" max="3595" width="1.21875" style="450" customWidth="1"/>
    <col min="3596" max="3597" width="11.77734375" style="450" customWidth="1"/>
    <col min="3598" max="3598" width="1.77734375" style="450" customWidth="1"/>
    <col min="3599" max="3599" width="6.88671875" style="450" customWidth="1"/>
    <col min="3600" max="3600" width="4.44140625" style="450" customWidth="1"/>
    <col min="3601" max="3601" width="3.6640625" style="450" customWidth="1"/>
    <col min="3602" max="3602" width="0.77734375" style="450" customWidth="1"/>
    <col min="3603" max="3603" width="3.33203125" style="450" customWidth="1"/>
    <col min="3604" max="3604" width="3.6640625" style="450" customWidth="1"/>
    <col min="3605" max="3605" width="3" style="450" customWidth="1"/>
    <col min="3606" max="3606" width="3.6640625" style="450" customWidth="1"/>
    <col min="3607" max="3607" width="3.109375" style="450" customWidth="1"/>
    <col min="3608" max="3608" width="1.88671875" style="450" customWidth="1"/>
    <col min="3609" max="3610" width="2.21875" style="450" customWidth="1"/>
    <col min="3611" max="3611" width="7.21875" style="450" customWidth="1"/>
    <col min="3612" max="3846" width="8.88671875" style="450"/>
    <col min="3847" max="3847" width="2.44140625" style="450" customWidth="1"/>
    <col min="3848" max="3848" width="2.33203125" style="450" customWidth="1"/>
    <col min="3849" max="3849" width="1.109375" style="450" customWidth="1"/>
    <col min="3850" max="3850" width="22.6640625" style="450" customWidth="1"/>
    <col min="3851" max="3851" width="1.21875" style="450" customWidth="1"/>
    <col min="3852" max="3853" width="11.77734375" style="450" customWidth="1"/>
    <col min="3854" max="3854" width="1.77734375" style="450" customWidth="1"/>
    <col min="3855" max="3855" width="6.88671875" style="450" customWidth="1"/>
    <col min="3856" max="3856" width="4.44140625" style="450" customWidth="1"/>
    <col min="3857" max="3857" width="3.6640625" style="450" customWidth="1"/>
    <col min="3858" max="3858" width="0.77734375" style="450" customWidth="1"/>
    <col min="3859" max="3859" width="3.33203125" style="450" customWidth="1"/>
    <col min="3860" max="3860" width="3.6640625" style="450" customWidth="1"/>
    <col min="3861" max="3861" width="3" style="450" customWidth="1"/>
    <col min="3862" max="3862" width="3.6640625" style="450" customWidth="1"/>
    <col min="3863" max="3863" width="3.109375" style="450" customWidth="1"/>
    <col min="3864" max="3864" width="1.88671875" style="450" customWidth="1"/>
    <col min="3865" max="3866" width="2.21875" style="450" customWidth="1"/>
    <col min="3867" max="3867" width="7.21875" style="450" customWidth="1"/>
    <col min="3868" max="4102" width="8.88671875" style="450"/>
    <col min="4103" max="4103" width="2.44140625" style="450" customWidth="1"/>
    <col min="4104" max="4104" width="2.33203125" style="450" customWidth="1"/>
    <col min="4105" max="4105" width="1.109375" style="450" customWidth="1"/>
    <col min="4106" max="4106" width="22.6640625" style="450" customWidth="1"/>
    <col min="4107" max="4107" width="1.21875" style="450" customWidth="1"/>
    <col min="4108" max="4109" width="11.77734375" style="450" customWidth="1"/>
    <col min="4110" max="4110" width="1.77734375" style="450" customWidth="1"/>
    <col min="4111" max="4111" width="6.88671875" style="450" customWidth="1"/>
    <col min="4112" max="4112" width="4.44140625" style="450" customWidth="1"/>
    <col min="4113" max="4113" width="3.6640625" style="450" customWidth="1"/>
    <col min="4114" max="4114" width="0.77734375" style="450" customWidth="1"/>
    <col min="4115" max="4115" width="3.33203125" style="450" customWidth="1"/>
    <col min="4116" max="4116" width="3.6640625" style="450" customWidth="1"/>
    <col min="4117" max="4117" width="3" style="450" customWidth="1"/>
    <col min="4118" max="4118" width="3.6640625" style="450" customWidth="1"/>
    <col min="4119" max="4119" width="3.109375" style="450" customWidth="1"/>
    <col min="4120" max="4120" width="1.88671875" style="450" customWidth="1"/>
    <col min="4121" max="4122" width="2.21875" style="450" customWidth="1"/>
    <col min="4123" max="4123" width="7.21875" style="450" customWidth="1"/>
    <col min="4124" max="4358" width="8.88671875" style="450"/>
    <col min="4359" max="4359" width="2.44140625" style="450" customWidth="1"/>
    <col min="4360" max="4360" width="2.33203125" style="450" customWidth="1"/>
    <col min="4361" max="4361" width="1.109375" style="450" customWidth="1"/>
    <col min="4362" max="4362" width="22.6640625" style="450" customWidth="1"/>
    <col min="4363" max="4363" width="1.21875" style="450" customWidth="1"/>
    <col min="4364" max="4365" width="11.77734375" style="450" customWidth="1"/>
    <col min="4366" max="4366" width="1.77734375" style="450" customWidth="1"/>
    <col min="4367" max="4367" width="6.88671875" style="450" customWidth="1"/>
    <col min="4368" max="4368" width="4.44140625" style="450" customWidth="1"/>
    <col min="4369" max="4369" width="3.6640625" style="450" customWidth="1"/>
    <col min="4370" max="4370" width="0.77734375" style="450" customWidth="1"/>
    <col min="4371" max="4371" width="3.33203125" style="450" customWidth="1"/>
    <col min="4372" max="4372" width="3.6640625" style="450" customWidth="1"/>
    <col min="4373" max="4373" width="3" style="450" customWidth="1"/>
    <col min="4374" max="4374" width="3.6640625" style="450" customWidth="1"/>
    <col min="4375" max="4375" width="3.109375" style="450" customWidth="1"/>
    <col min="4376" max="4376" width="1.88671875" style="450" customWidth="1"/>
    <col min="4377" max="4378" width="2.21875" style="450" customWidth="1"/>
    <col min="4379" max="4379" width="7.21875" style="450" customWidth="1"/>
    <col min="4380" max="4614" width="8.88671875" style="450"/>
    <col min="4615" max="4615" width="2.44140625" style="450" customWidth="1"/>
    <col min="4616" max="4616" width="2.33203125" style="450" customWidth="1"/>
    <col min="4617" max="4617" width="1.109375" style="450" customWidth="1"/>
    <col min="4618" max="4618" width="22.6640625" style="450" customWidth="1"/>
    <col min="4619" max="4619" width="1.21875" style="450" customWidth="1"/>
    <col min="4620" max="4621" width="11.77734375" style="450" customWidth="1"/>
    <col min="4622" max="4622" width="1.77734375" style="450" customWidth="1"/>
    <col min="4623" max="4623" width="6.88671875" style="450" customWidth="1"/>
    <col min="4624" max="4624" width="4.44140625" style="450" customWidth="1"/>
    <col min="4625" max="4625" width="3.6640625" style="450" customWidth="1"/>
    <col min="4626" max="4626" width="0.77734375" style="450" customWidth="1"/>
    <col min="4627" max="4627" width="3.33203125" style="450" customWidth="1"/>
    <col min="4628" max="4628" width="3.6640625" style="450" customWidth="1"/>
    <col min="4629" max="4629" width="3" style="450" customWidth="1"/>
    <col min="4630" max="4630" width="3.6640625" style="450" customWidth="1"/>
    <col min="4631" max="4631" width="3.109375" style="450" customWidth="1"/>
    <col min="4632" max="4632" width="1.88671875" style="450" customWidth="1"/>
    <col min="4633" max="4634" width="2.21875" style="450" customWidth="1"/>
    <col min="4635" max="4635" width="7.21875" style="450" customWidth="1"/>
    <col min="4636" max="4870" width="8.88671875" style="450"/>
    <col min="4871" max="4871" width="2.44140625" style="450" customWidth="1"/>
    <col min="4872" max="4872" width="2.33203125" style="450" customWidth="1"/>
    <col min="4873" max="4873" width="1.109375" style="450" customWidth="1"/>
    <col min="4874" max="4874" width="22.6640625" style="450" customWidth="1"/>
    <col min="4875" max="4875" width="1.21875" style="450" customWidth="1"/>
    <col min="4876" max="4877" width="11.77734375" style="450" customWidth="1"/>
    <col min="4878" max="4878" width="1.77734375" style="450" customWidth="1"/>
    <col min="4879" max="4879" width="6.88671875" style="450" customWidth="1"/>
    <col min="4880" max="4880" width="4.44140625" style="450" customWidth="1"/>
    <col min="4881" max="4881" width="3.6640625" style="450" customWidth="1"/>
    <col min="4882" max="4882" width="0.77734375" style="450" customWidth="1"/>
    <col min="4883" max="4883" width="3.33203125" style="450" customWidth="1"/>
    <col min="4884" max="4884" width="3.6640625" style="450" customWidth="1"/>
    <col min="4885" max="4885" width="3" style="450" customWidth="1"/>
    <col min="4886" max="4886" width="3.6640625" style="450" customWidth="1"/>
    <col min="4887" max="4887" width="3.109375" style="450" customWidth="1"/>
    <col min="4888" max="4888" width="1.88671875" style="450" customWidth="1"/>
    <col min="4889" max="4890" width="2.21875" style="450" customWidth="1"/>
    <col min="4891" max="4891" width="7.21875" style="450" customWidth="1"/>
    <col min="4892" max="5126" width="8.88671875" style="450"/>
    <col min="5127" max="5127" width="2.44140625" style="450" customWidth="1"/>
    <col min="5128" max="5128" width="2.33203125" style="450" customWidth="1"/>
    <col min="5129" max="5129" width="1.109375" style="450" customWidth="1"/>
    <col min="5130" max="5130" width="22.6640625" style="450" customWidth="1"/>
    <col min="5131" max="5131" width="1.21875" style="450" customWidth="1"/>
    <col min="5132" max="5133" width="11.77734375" style="450" customWidth="1"/>
    <col min="5134" max="5134" width="1.77734375" style="450" customWidth="1"/>
    <col min="5135" max="5135" width="6.88671875" style="450" customWidth="1"/>
    <col min="5136" max="5136" width="4.44140625" style="450" customWidth="1"/>
    <col min="5137" max="5137" width="3.6640625" style="450" customWidth="1"/>
    <col min="5138" max="5138" width="0.77734375" style="450" customWidth="1"/>
    <col min="5139" max="5139" width="3.33203125" style="450" customWidth="1"/>
    <col min="5140" max="5140" width="3.6640625" style="450" customWidth="1"/>
    <col min="5141" max="5141" width="3" style="450" customWidth="1"/>
    <col min="5142" max="5142" width="3.6640625" style="450" customWidth="1"/>
    <col min="5143" max="5143" width="3.109375" style="450" customWidth="1"/>
    <col min="5144" max="5144" width="1.88671875" style="450" customWidth="1"/>
    <col min="5145" max="5146" width="2.21875" style="450" customWidth="1"/>
    <col min="5147" max="5147" width="7.21875" style="450" customWidth="1"/>
    <col min="5148" max="5382" width="8.88671875" style="450"/>
    <col min="5383" max="5383" width="2.44140625" style="450" customWidth="1"/>
    <col min="5384" max="5384" width="2.33203125" style="450" customWidth="1"/>
    <col min="5385" max="5385" width="1.109375" style="450" customWidth="1"/>
    <col min="5386" max="5386" width="22.6640625" style="450" customWidth="1"/>
    <col min="5387" max="5387" width="1.21875" style="450" customWidth="1"/>
    <col min="5388" max="5389" width="11.77734375" style="450" customWidth="1"/>
    <col min="5390" max="5390" width="1.77734375" style="450" customWidth="1"/>
    <col min="5391" max="5391" width="6.88671875" style="450" customWidth="1"/>
    <col min="5392" max="5392" width="4.44140625" style="450" customWidth="1"/>
    <col min="5393" max="5393" width="3.6640625" style="450" customWidth="1"/>
    <col min="5394" max="5394" width="0.77734375" style="450" customWidth="1"/>
    <col min="5395" max="5395" width="3.33203125" style="450" customWidth="1"/>
    <col min="5396" max="5396" width="3.6640625" style="450" customWidth="1"/>
    <col min="5397" max="5397" width="3" style="450" customWidth="1"/>
    <col min="5398" max="5398" width="3.6640625" style="450" customWidth="1"/>
    <col min="5399" max="5399" width="3.109375" style="450" customWidth="1"/>
    <col min="5400" max="5400" width="1.88671875" style="450" customWidth="1"/>
    <col min="5401" max="5402" width="2.21875" style="450" customWidth="1"/>
    <col min="5403" max="5403" width="7.21875" style="450" customWidth="1"/>
    <col min="5404" max="5638" width="8.88671875" style="450"/>
    <col min="5639" max="5639" width="2.44140625" style="450" customWidth="1"/>
    <col min="5640" max="5640" width="2.33203125" style="450" customWidth="1"/>
    <col min="5641" max="5641" width="1.109375" style="450" customWidth="1"/>
    <col min="5642" max="5642" width="22.6640625" style="450" customWidth="1"/>
    <col min="5643" max="5643" width="1.21875" style="450" customWidth="1"/>
    <col min="5644" max="5645" width="11.77734375" style="450" customWidth="1"/>
    <col min="5646" max="5646" width="1.77734375" style="450" customWidth="1"/>
    <col min="5647" max="5647" width="6.88671875" style="450" customWidth="1"/>
    <col min="5648" max="5648" width="4.44140625" style="450" customWidth="1"/>
    <col min="5649" max="5649" width="3.6640625" style="450" customWidth="1"/>
    <col min="5650" max="5650" width="0.77734375" style="450" customWidth="1"/>
    <col min="5651" max="5651" width="3.33203125" style="450" customWidth="1"/>
    <col min="5652" max="5652" width="3.6640625" style="450" customWidth="1"/>
    <col min="5653" max="5653" width="3" style="450" customWidth="1"/>
    <col min="5654" max="5654" width="3.6640625" style="450" customWidth="1"/>
    <col min="5655" max="5655" width="3.109375" style="450" customWidth="1"/>
    <col min="5656" max="5656" width="1.88671875" style="450" customWidth="1"/>
    <col min="5657" max="5658" width="2.21875" style="450" customWidth="1"/>
    <col min="5659" max="5659" width="7.21875" style="450" customWidth="1"/>
    <col min="5660" max="5894" width="8.88671875" style="450"/>
    <col min="5895" max="5895" width="2.44140625" style="450" customWidth="1"/>
    <col min="5896" max="5896" width="2.33203125" style="450" customWidth="1"/>
    <col min="5897" max="5897" width="1.109375" style="450" customWidth="1"/>
    <col min="5898" max="5898" width="22.6640625" style="450" customWidth="1"/>
    <col min="5899" max="5899" width="1.21875" style="450" customWidth="1"/>
    <col min="5900" max="5901" width="11.77734375" style="450" customWidth="1"/>
    <col min="5902" max="5902" width="1.77734375" style="450" customWidth="1"/>
    <col min="5903" max="5903" width="6.88671875" style="450" customWidth="1"/>
    <col min="5904" max="5904" width="4.44140625" style="450" customWidth="1"/>
    <col min="5905" max="5905" width="3.6640625" style="450" customWidth="1"/>
    <col min="5906" max="5906" width="0.77734375" style="450" customWidth="1"/>
    <col min="5907" max="5907" width="3.33203125" style="450" customWidth="1"/>
    <col min="5908" max="5908" width="3.6640625" style="450" customWidth="1"/>
    <col min="5909" max="5909" width="3" style="450" customWidth="1"/>
    <col min="5910" max="5910" width="3.6640625" style="450" customWidth="1"/>
    <col min="5911" max="5911" width="3.109375" style="450" customWidth="1"/>
    <col min="5912" max="5912" width="1.88671875" style="450" customWidth="1"/>
    <col min="5913" max="5914" width="2.21875" style="450" customWidth="1"/>
    <col min="5915" max="5915" width="7.21875" style="450" customWidth="1"/>
    <col min="5916" max="6150" width="8.88671875" style="450"/>
    <col min="6151" max="6151" width="2.44140625" style="450" customWidth="1"/>
    <col min="6152" max="6152" width="2.33203125" style="450" customWidth="1"/>
    <col min="6153" max="6153" width="1.109375" style="450" customWidth="1"/>
    <col min="6154" max="6154" width="22.6640625" style="450" customWidth="1"/>
    <col min="6155" max="6155" width="1.21875" style="450" customWidth="1"/>
    <col min="6156" max="6157" width="11.77734375" style="450" customWidth="1"/>
    <col min="6158" max="6158" width="1.77734375" style="450" customWidth="1"/>
    <col min="6159" max="6159" width="6.88671875" style="450" customWidth="1"/>
    <col min="6160" max="6160" width="4.44140625" style="450" customWidth="1"/>
    <col min="6161" max="6161" width="3.6640625" style="450" customWidth="1"/>
    <col min="6162" max="6162" width="0.77734375" style="450" customWidth="1"/>
    <col min="6163" max="6163" width="3.33203125" style="450" customWidth="1"/>
    <col min="6164" max="6164" width="3.6640625" style="450" customWidth="1"/>
    <col min="6165" max="6165" width="3" style="450" customWidth="1"/>
    <col min="6166" max="6166" width="3.6640625" style="450" customWidth="1"/>
    <col min="6167" max="6167" width="3.109375" style="450" customWidth="1"/>
    <col min="6168" max="6168" width="1.88671875" style="450" customWidth="1"/>
    <col min="6169" max="6170" width="2.21875" style="450" customWidth="1"/>
    <col min="6171" max="6171" width="7.21875" style="450" customWidth="1"/>
    <col min="6172" max="6406" width="8.88671875" style="450"/>
    <col min="6407" max="6407" width="2.44140625" style="450" customWidth="1"/>
    <col min="6408" max="6408" width="2.33203125" style="450" customWidth="1"/>
    <col min="6409" max="6409" width="1.109375" style="450" customWidth="1"/>
    <col min="6410" max="6410" width="22.6640625" style="450" customWidth="1"/>
    <col min="6411" max="6411" width="1.21875" style="450" customWidth="1"/>
    <col min="6412" max="6413" width="11.77734375" style="450" customWidth="1"/>
    <col min="6414" max="6414" width="1.77734375" style="450" customWidth="1"/>
    <col min="6415" max="6415" width="6.88671875" style="450" customWidth="1"/>
    <col min="6416" max="6416" width="4.44140625" style="450" customWidth="1"/>
    <col min="6417" max="6417" width="3.6640625" style="450" customWidth="1"/>
    <col min="6418" max="6418" width="0.77734375" style="450" customWidth="1"/>
    <col min="6419" max="6419" width="3.33203125" style="450" customWidth="1"/>
    <col min="6420" max="6420" width="3.6640625" style="450" customWidth="1"/>
    <col min="6421" max="6421" width="3" style="450" customWidth="1"/>
    <col min="6422" max="6422" width="3.6640625" style="450" customWidth="1"/>
    <col min="6423" max="6423" width="3.109375" style="450" customWidth="1"/>
    <col min="6424" max="6424" width="1.88671875" style="450" customWidth="1"/>
    <col min="6425" max="6426" width="2.21875" style="450" customWidth="1"/>
    <col min="6427" max="6427" width="7.21875" style="450" customWidth="1"/>
    <col min="6428" max="6662" width="8.88671875" style="450"/>
    <col min="6663" max="6663" width="2.44140625" style="450" customWidth="1"/>
    <col min="6664" max="6664" width="2.33203125" style="450" customWidth="1"/>
    <col min="6665" max="6665" width="1.109375" style="450" customWidth="1"/>
    <col min="6666" max="6666" width="22.6640625" style="450" customWidth="1"/>
    <col min="6667" max="6667" width="1.21875" style="450" customWidth="1"/>
    <col min="6668" max="6669" width="11.77734375" style="450" customWidth="1"/>
    <col min="6670" max="6670" width="1.77734375" style="450" customWidth="1"/>
    <col min="6671" max="6671" width="6.88671875" style="450" customWidth="1"/>
    <col min="6672" max="6672" width="4.44140625" style="450" customWidth="1"/>
    <col min="6673" max="6673" width="3.6640625" style="450" customWidth="1"/>
    <col min="6674" max="6674" width="0.77734375" style="450" customWidth="1"/>
    <col min="6675" max="6675" width="3.33203125" style="450" customWidth="1"/>
    <col min="6676" max="6676" width="3.6640625" style="450" customWidth="1"/>
    <col min="6677" max="6677" width="3" style="450" customWidth="1"/>
    <col min="6678" max="6678" width="3.6640625" style="450" customWidth="1"/>
    <col min="6679" max="6679" width="3.109375" style="450" customWidth="1"/>
    <col min="6680" max="6680" width="1.88671875" style="450" customWidth="1"/>
    <col min="6681" max="6682" width="2.21875" style="450" customWidth="1"/>
    <col min="6683" max="6683" width="7.21875" style="450" customWidth="1"/>
    <col min="6684" max="6918" width="8.88671875" style="450"/>
    <col min="6919" max="6919" width="2.44140625" style="450" customWidth="1"/>
    <col min="6920" max="6920" width="2.33203125" style="450" customWidth="1"/>
    <col min="6921" max="6921" width="1.109375" style="450" customWidth="1"/>
    <col min="6922" max="6922" width="22.6640625" style="450" customWidth="1"/>
    <col min="6923" max="6923" width="1.21875" style="450" customWidth="1"/>
    <col min="6924" max="6925" width="11.77734375" style="450" customWidth="1"/>
    <col min="6926" max="6926" width="1.77734375" style="450" customWidth="1"/>
    <col min="6927" max="6927" width="6.88671875" style="450" customWidth="1"/>
    <col min="6928" max="6928" width="4.44140625" style="450" customWidth="1"/>
    <col min="6929" max="6929" width="3.6640625" style="450" customWidth="1"/>
    <col min="6930" max="6930" width="0.77734375" style="450" customWidth="1"/>
    <col min="6931" max="6931" width="3.33203125" style="450" customWidth="1"/>
    <col min="6932" max="6932" width="3.6640625" style="450" customWidth="1"/>
    <col min="6933" max="6933" width="3" style="450" customWidth="1"/>
    <col min="6934" max="6934" width="3.6640625" style="450" customWidth="1"/>
    <col min="6935" max="6935" width="3.109375" style="450" customWidth="1"/>
    <col min="6936" max="6936" width="1.88671875" style="450" customWidth="1"/>
    <col min="6937" max="6938" width="2.21875" style="450" customWidth="1"/>
    <col min="6939" max="6939" width="7.21875" style="450" customWidth="1"/>
    <col min="6940" max="7174" width="8.88671875" style="450"/>
    <col min="7175" max="7175" width="2.44140625" style="450" customWidth="1"/>
    <col min="7176" max="7176" width="2.33203125" style="450" customWidth="1"/>
    <col min="7177" max="7177" width="1.109375" style="450" customWidth="1"/>
    <col min="7178" max="7178" width="22.6640625" style="450" customWidth="1"/>
    <col min="7179" max="7179" width="1.21875" style="450" customWidth="1"/>
    <col min="7180" max="7181" width="11.77734375" style="450" customWidth="1"/>
    <col min="7182" max="7182" width="1.77734375" style="450" customWidth="1"/>
    <col min="7183" max="7183" width="6.88671875" style="450" customWidth="1"/>
    <col min="7184" max="7184" width="4.44140625" style="450" customWidth="1"/>
    <col min="7185" max="7185" width="3.6640625" style="450" customWidth="1"/>
    <col min="7186" max="7186" width="0.77734375" style="450" customWidth="1"/>
    <col min="7187" max="7187" width="3.33203125" style="450" customWidth="1"/>
    <col min="7188" max="7188" width="3.6640625" style="450" customWidth="1"/>
    <col min="7189" max="7189" width="3" style="450" customWidth="1"/>
    <col min="7190" max="7190" width="3.6640625" style="450" customWidth="1"/>
    <col min="7191" max="7191" width="3.109375" style="450" customWidth="1"/>
    <col min="7192" max="7192" width="1.88671875" style="450" customWidth="1"/>
    <col min="7193" max="7194" width="2.21875" style="450" customWidth="1"/>
    <col min="7195" max="7195" width="7.21875" style="450" customWidth="1"/>
    <col min="7196" max="7430" width="8.88671875" style="450"/>
    <col min="7431" max="7431" width="2.44140625" style="450" customWidth="1"/>
    <col min="7432" max="7432" width="2.33203125" style="450" customWidth="1"/>
    <col min="7433" max="7433" width="1.109375" style="450" customWidth="1"/>
    <col min="7434" max="7434" width="22.6640625" style="450" customWidth="1"/>
    <col min="7435" max="7435" width="1.21875" style="450" customWidth="1"/>
    <col min="7436" max="7437" width="11.77734375" style="450" customWidth="1"/>
    <col min="7438" max="7438" width="1.77734375" style="450" customWidth="1"/>
    <col min="7439" max="7439" width="6.88671875" style="450" customWidth="1"/>
    <col min="7440" max="7440" width="4.44140625" style="450" customWidth="1"/>
    <col min="7441" max="7441" width="3.6640625" style="450" customWidth="1"/>
    <col min="7442" max="7442" width="0.77734375" style="450" customWidth="1"/>
    <col min="7443" max="7443" width="3.33203125" style="450" customWidth="1"/>
    <col min="7444" max="7444" width="3.6640625" style="450" customWidth="1"/>
    <col min="7445" max="7445" width="3" style="450" customWidth="1"/>
    <col min="7446" max="7446" width="3.6640625" style="450" customWidth="1"/>
    <col min="7447" max="7447" width="3.109375" style="450" customWidth="1"/>
    <col min="7448" max="7448" width="1.88671875" style="450" customWidth="1"/>
    <col min="7449" max="7450" width="2.21875" style="450" customWidth="1"/>
    <col min="7451" max="7451" width="7.21875" style="450" customWidth="1"/>
    <col min="7452" max="7686" width="8.88671875" style="450"/>
    <col min="7687" max="7687" width="2.44140625" style="450" customWidth="1"/>
    <col min="7688" max="7688" width="2.33203125" style="450" customWidth="1"/>
    <col min="7689" max="7689" width="1.109375" style="450" customWidth="1"/>
    <col min="7690" max="7690" width="22.6640625" style="450" customWidth="1"/>
    <col min="7691" max="7691" width="1.21875" style="450" customWidth="1"/>
    <col min="7692" max="7693" width="11.77734375" style="450" customWidth="1"/>
    <col min="7694" max="7694" width="1.77734375" style="450" customWidth="1"/>
    <col min="7695" max="7695" width="6.88671875" style="450" customWidth="1"/>
    <col min="7696" max="7696" width="4.44140625" style="450" customWidth="1"/>
    <col min="7697" max="7697" width="3.6640625" style="450" customWidth="1"/>
    <col min="7698" max="7698" width="0.77734375" style="450" customWidth="1"/>
    <col min="7699" max="7699" width="3.33203125" style="450" customWidth="1"/>
    <col min="7700" max="7700" width="3.6640625" style="450" customWidth="1"/>
    <col min="7701" max="7701" width="3" style="450" customWidth="1"/>
    <col min="7702" max="7702" width="3.6640625" style="450" customWidth="1"/>
    <col min="7703" max="7703" width="3.109375" style="450" customWidth="1"/>
    <col min="7704" max="7704" width="1.88671875" style="450" customWidth="1"/>
    <col min="7705" max="7706" width="2.21875" style="450" customWidth="1"/>
    <col min="7707" max="7707" width="7.21875" style="450" customWidth="1"/>
    <col min="7708" max="7942" width="8.88671875" style="450"/>
    <col min="7943" max="7943" width="2.44140625" style="450" customWidth="1"/>
    <col min="7944" max="7944" width="2.33203125" style="450" customWidth="1"/>
    <col min="7945" max="7945" width="1.109375" style="450" customWidth="1"/>
    <col min="7946" max="7946" width="22.6640625" style="450" customWidth="1"/>
    <col min="7947" max="7947" width="1.21875" style="450" customWidth="1"/>
    <col min="7948" max="7949" width="11.77734375" style="450" customWidth="1"/>
    <col min="7950" max="7950" width="1.77734375" style="450" customWidth="1"/>
    <col min="7951" max="7951" width="6.88671875" style="450" customWidth="1"/>
    <col min="7952" max="7952" width="4.44140625" style="450" customWidth="1"/>
    <col min="7953" max="7953" width="3.6640625" style="450" customWidth="1"/>
    <col min="7954" max="7954" width="0.77734375" style="450" customWidth="1"/>
    <col min="7955" max="7955" width="3.33203125" style="450" customWidth="1"/>
    <col min="7956" max="7956" width="3.6640625" style="450" customWidth="1"/>
    <col min="7957" max="7957" width="3" style="450" customWidth="1"/>
    <col min="7958" max="7958" width="3.6640625" style="450" customWidth="1"/>
    <col min="7959" max="7959" width="3.109375" style="450" customWidth="1"/>
    <col min="7960" max="7960" width="1.88671875" style="450" customWidth="1"/>
    <col min="7961" max="7962" width="2.21875" style="450" customWidth="1"/>
    <col min="7963" max="7963" width="7.21875" style="450" customWidth="1"/>
    <col min="7964" max="8198" width="8.88671875" style="450"/>
    <col min="8199" max="8199" width="2.44140625" style="450" customWidth="1"/>
    <col min="8200" max="8200" width="2.33203125" style="450" customWidth="1"/>
    <col min="8201" max="8201" width="1.109375" style="450" customWidth="1"/>
    <col min="8202" max="8202" width="22.6640625" style="450" customWidth="1"/>
    <col min="8203" max="8203" width="1.21875" style="450" customWidth="1"/>
    <col min="8204" max="8205" width="11.77734375" style="450" customWidth="1"/>
    <col min="8206" max="8206" width="1.77734375" style="450" customWidth="1"/>
    <col min="8207" max="8207" width="6.88671875" style="450" customWidth="1"/>
    <col min="8208" max="8208" width="4.44140625" style="450" customWidth="1"/>
    <col min="8209" max="8209" width="3.6640625" style="450" customWidth="1"/>
    <col min="8210" max="8210" width="0.77734375" style="450" customWidth="1"/>
    <col min="8211" max="8211" width="3.33203125" style="450" customWidth="1"/>
    <col min="8212" max="8212" width="3.6640625" style="450" customWidth="1"/>
    <col min="8213" max="8213" width="3" style="450" customWidth="1"/>
    <col min="8214" max="8214" width="3.6640625" style="450" customWidth="1"/>
    <col min="8215" max="8215" width="3.109375" style="450" customWidth="1"/>
    <col min="8216" max="8216" width="1.88671875" style="450" customWidth="1"/>
    <col min="8217" max="8218" width="2.21875" style="450" customWidth="1"/>
    <col min="8219" max="8219" width="7.21875" style="450" customWidth="1"/>
    <col min="8220" max="8454" width="8.88671875" style="450"/>
    <col min="8455" max="8455" width="2.44140625" style="450" customWidth="1"/>
    <col min="8456" max="8456" width="2.33203125" style="450" customWidth="1"/>
    <col min="8457" max="8457" width="1.109375" style="450" customWidth="1"/>
    <col min="8458" max="8458" width="22.6640625" style="450" customWidth="1"/>
    <col min="8459" max="8459" width="1.21875" style="450" customWidth="1"/>
    <col min="8460" max="8461" width="11.77734375" style="450" customWidth="1"/>
    <col min="8462" max="8462" width="1.77734375" style="450" customWidth="1"/>
    <col min="8463" max="8463" width="6.88671875" style="450" customWidth="1"/>
    <col min="8464" max="8464" width="4.44140625" style="450" customWidth="1"/>
    <col min="8465" max="8465" width="3.6640625" style="450" customWidth="1"/>
    <col min="8466" max="8466" width="0.77734375" style="450" customWidth="1"/>
    <col min="8467" max="8467" width="3.33203125" style="450" customWidth="1"/>
    <col min="8468" max="8468" width="3.6640625" style="450" customWidth="1"/>
    <col min="8469" max="8469" width="3" style="450" customWidth="1"/>
    <col min="8470" max="8470" width="3.6640625" style="450" customWidth="1"/>
    <col min="8471" max="8471" width="3.109375" style="450" customWidth="1"/>
    <col min="8472" max="8472" width="1.88671875" style="450" customWidth="1"/>
    <col min="8473" max="8474" width="2.21875" style="450" customWidth="1"/>
    <col min="8475" max="8475" width="7.21875" style="450" customWidth="1"/>
    <col min="8476" max="8710" width="8.88671875" style="450"/>
    <col min="8711" max="8711" width="2.44140625" style="450" customWidth="1"/>
    <col min="8712" max="8712" width="2.33203125" style="450" customWidth="1"/>
    <col min="8713" max="8713" width="1.109375" style="450" customWidth="1"/>
    <col min="8714" max="8714" width="22.6640625" style="450" customWidth="1"/>
    <col min="8715" max="8715" width="1.21875" style="450" customWidth="1"/>
    <col min="8716" max="8717" width="11.77734375" style="450" customWidth="1"/>
    <col min="8718" max="8718" width="1.77734375" style="450" customWidth="1"/>
    <col min="8719" max="8719" width="6.88671875" style="450" customWidth="1"/>
    <col min="8720" max="8720" width="4.44140625" style="450" customWidth="1"/>
    <col min="8721" max="8721" width="3.6640625" style="450" customWidth="1"/>
    <col min="8722" max="8722" width="0.77734375" style="450" customWidth="1"/>
    <col min="8723" max="8723" width="3.33203125" style="450" customWidth="1"/>
    <col min="8724" max="8724" width="3.6640625" style="450" customWidth="1"/>
    <col min="8725" max="8725" width="3" style="450" customWidth="1"/>
    <col min="8726" max="8726" width="3.6640625" style="450" customWidth="1"/>
    <col min="8727" max="8727" width="3.109375" style="450" customWidth="1"/>
    <col min="8728" max="8728" width="1.88671875" style="450" customWidth="1"/>
    <col min="8729" max="8730" width="2.21875" style="450" customWidth="1"/>
    <col min="8731" max="8731" width="7.21875" style="450" customWidth="1"/>
    <col min="8732" max="8966" width="8.88671875" style="450"/>
    <col min="8967" max="8967" width="2.44140625" style="450" customWidth="1"/>
    <col min="8968" max="8968" width="2.33203125" style="450" customWidth="1"/>
    <col min="8969" max="8969" width="1.109375" style="450" customWidth="1"/>
    <col min="8970" max="8970" width="22.6640625" style="450" customWidth="1"/>
    <col min="8971" max="8971" width="1.21875" style="450" customWidth="1"/>
    <col min="8972" max="8973" width="11.77734375" style="450" customWidth="1"/>
    <col min="8974" max="8974" width="1.77734375" style="450" customWidth="1"/>
    <col min="8975" max="8975" width="6.88671875" style="450" customWidth="1"/>
    <col min="8976" max="8976" width="4.44140625" style="450" customWidth="1"/>
    <col min="8977" max="8977" width="3.6640625" style="450" customWidth="1"/>
    <col min="8978" max="8978" width="0.77734375" style="450" customWidth="1"/>
    <col min="8979" max="8979" width="3.33203125" style="450" customWidth="1"/>
    <col min="8980" max="8980" width="3.6640625" style="450" customWidth="1"/>
    <col min="8981" max="8981" width="3" style="450" customWidth="1"/>
    <col min="8982" max="8982" width="3.6640625" style="450" customWidth="1"/>
    <col min="8983" max="8983" width="3.109375" style="450" customWidth="1"/>
    <col min="8984" max="8984" width="1.88671875" style="450" customWidth="1"/>
    <col min="8985" max="8986" width="2.21875" style="450" customWidth="1"/>
    <col min="8987" max="8987" width="7.21875" style="450" customWidth="1"/>
    <col min="8988" max="9222" width="8.88671875" style="450"/>
    <col min="9223" max="9223" width="2.44140625" style="450" customWidth="1"/>
    <col min="9224" max="9224" width="2.33203125" style="450" customWidth="1"/>
    <col min="9225" max="9225" width="1.109375" style="450" customWidth="1"/>
    <col min="9226" max="9226" width="22.6640625" style="450" customWidth="1"/>
    <col min="9227" max="9227" width="1.21875" style="450" customWidth="1"/>
    <col min="9228" max="9229" width="11.77734375" style="450" customWidth="1"/>
    <col min="9230" max="9230" width="1.77734375" style="450" customWidth="1"/>
    <col min="9231" max="9231" width="6.88671875" style="450" customWidth="1"/>
    <col min="9232" max="9232" width="4.44140625" style="450" customWidth="1"/>
    <col min="9233" max="9233" width="3.6640625" style="450" customWidth="1"/>
    <col min="9234" max="9234" width="0.77734375" style="450" customWidth="1"/>
    <col min="9235" max="9235" width="3.33203125" style="450" customWidth="1"/>
    <col min="9236" max="9236" width="3.6640625" style="450" customWidth="1"/>
    <col min="9237" max="9237" width="3" style="450" customWidth="1"/>
    <col min="9238" max="9238" width="3.6640625" style="450" customWidth="1"/>
    <col min="9239" max="9239" width="3.109375" style="450" customWidth="1"/>
    <col min="9240" max="9240" width="1.88671875" style="450" customWidth="1"/>
    <col min="9241" max="9242" width="2.21875" style="450" customWidth="1"/>
    <col min="9243" max="9243" width="7.21875" style="450" customWidth="1"/>
    <col min="9244" max="9478" width="8.88671875" style="450"/>
    <col min="9479" max="9479" width="2.44140625" style="450" customWidth="1"/>
    <col min="9480" max="9480" width="2.33203125" style="450" customWidth="1"/>
    <col min="9481" max="9481" width="1.109375" style="450" customWidth="1"/>
    <col min="9482" max="9482" width="22.6640625" style="450" customWidth="1"/>
    <col min="9483" max="9483" width="1.21875" style="450" customWidth="1"/>
    <col min="9484" max="9485" width="11.77734375" style="450" customWidth="1"/>
    <col min="9486" max="9486" width="1.77734375" style="450" customWidth="1"/>
    <col min="9487" max="9487" width="6.88671875" style="450" customWidth="1"/>
    <col min="9488" max="9488" width="4.44140625" style="450" customWidth="1"/>
    <col min="9489" max="9489" width="3.6640625" style="450" customWidth="1"/>
    <col min="9490" max="9490" width="0.77734375" style="450" customWidth="1"/>
    <col min="9491" max="9491" width="3.33203125" style="450" customWidth="1"/>
    <col min="9492" max="9492" width="3.6640625" style="450" customWidth="1"/>
    <col min="9493" max="9493" width="3" style="450" customWidth="1"/>
    <col min="9494" max="9494" width="3.6640625" style="450" customWidth="1"/>
    <col min="9495" max="9495" width="3.109375" style="450" customWidth="1"/>
    <col min="9496" max="9496" width="1.88671875" style="450" customWidth="1"/>
    <col min="9497" max="9498" width="2.21875" style="450" customWidth="1"/>
    <col min="9499" max="9499" width="7.21875" style="450" customWidth="1"/>
    <col min="9500" max="9734" width="8.88671875" style="450"/>
    <col min="9735" max="9735" width="2.44140625" style="450" customWidth="1"/>
    <col min="9736" max="9736" width="2.33203125" style="450" customWidth="1"/>
    <col min="9737" max="9737" width="1.109375" style="450" customWidth="1"/>
    <col min="9738" max="9738" width="22.6640625" style="450" customWidth="1"/>
    <col min="9739" max="9739" width="1.21875" style="450" customWidth="1"/>
    <col min="9740" max="9741" width="11.77734375" style="450" customWidth="1"/>
    <col min="9742" max="9742" width="1.77734375" style="450" customWidth="1"/>
    <col min="9743" max="9743" width="6.88671875" style="450" customWidth="1"/>
    <col min="9744" max="9744" width="4.44140625" style="450" customWidth="1"/>
    <col min="9745" max="9745" width="3.6640625" style="450" customWidth="1"/>
    <col min="9746" max="9746" width="0.77734375" style="450" customWidth="1"/>
    <col min="9747" max="9747" width="3.33203125" style="450" customWidth="1"/>
    <col min="9748" max="9748" width="3.6640625" style="450" customWidth="1"/>
    <col min="9749" max="9749" width="3" style="450" customWidth="1"/>
    <col min="9750" max="9750" width="3.6640625" style="450" customWidth="1"/>
    <col min="9751" max="9751" width="3.109375" style="450" customWidth="1"/>
    <col min="9752" max="9752" width="1.88671875" style="450" customWidth="1"/>
    <col min="9753" max="9754" width="2.21875" style="450" customWidth="1"/>
    <col min="9755" max="9755" width="7.21875" style="450" customWidth="1"/>
    <col min="9756" max="9990" width="8.88671875" style="450"/>
    <col min="9991" max="9991" width="2.44140625" style="450" customWidth="1"/>
    <col min="9992" max="9992" width="2.33203125" style="450" customWidth="1"/>
    <col min="9993" max="9993" width="1.109375" style="450" customWidth="1"/>
    <col min="9994" max="9994" width="22.6640625" style="450" customWidth="1"/>
    <col min="9995" max="9995" width="1.21875" style="450" customWidth="1"/>
    <col min="9996" max="9997" width="11.77734375" style="450" customWidth="1"/>
    <col min="9998" max="9998" width="1.77734375" style="450" customWidth="1"/>
    <col min="9999" max="9999" width="6.88671875" style="450" customWidth="1"/>
    <col min="10000" max="10000" width="4.44140625" style="450" customWidth="1"/>
    <col min="10001" max="10001" width="3.6640625" style="450" customWidth="1"/>
    <col min="10002" max="10002" width="0.77734375" style="450" customWidth="1"/>
    <col min="10003" max="10003" width="3.33203125" style="450" customWidth="1"/>
    <col min="10004" max="10004" width="3.6640625" style="450" customWidth="1"/>
    <col min="10005" max="10005" width="3" style="450" customWidth="1"/>
    <col min="10006" max="10006" width="3.6640625" style="450" customWidth="1"/>
    <col min="10007" max="10007" width="3.109375" style="450" customWidth="1"/>
    <col min="10008" max="10008" width="1.88671875" style="450" customWidth="1"/>
    <col min="10009" max="10010" width="2.21875" style="450" customWidth="1"/>
    <col min="10011" max="10011" width="7.21875" style="450" customWidth="1"/>
    <col min="10012" max="10246" width="8.88671875" style="450"/>
    <col min="10247" max="10247" width="2.44140625" style="450" customWidth="1"/>
    <col min="10248" max="10248" width="2.33203125" style="450" customWidth="1"/>
    <col min="10249" max="10249" width="1.109375" style="450" customWidth="1"/>
    <col min="10250" max="10250" width="22.6640625" style="450" customWidth="1"/>
    <col min="10251" max="10251" width="1.21875" style="450" customWidth="1"/>
    <col min="10252" max="10253" width="11.77734375" style="450" customWidth="1"/>
    <col min="10254" max="10254" width="1.77734375" style="450" customWidth="1"/>
    <col min="10255" max="10255" width="6.88671875" style="450" customWidth="1"/>
    <col min="10256" max="10256" width="4.44140625" style="450" customWidth="1"/>
    <col min="10257" max="10257" width="3.6640625" style="450" customWidth="1"/>
    <col min="10258" max="10258" width="0.77734375" style="450" customWidth="1"/>
    <col min="10259" max="10259" width="3.33203125" style="450" customWidth="1"/>
    <col min="10260" max="10260" width="3.6640625" style="450" customWidth="1"/>
    <col min="10261" max="10261" width="3" style="450" customWidth="1"/>
    <col min="10262" max="10262" width="3.6640625" style="450" customWidth="1"/>
    <col min="10263" max="10263" width="3.109375" style="450" customWidth="1"/>
    <col min="10264" max="10264" width="1.88671875" style="450" customWidth="1"/>
    <col min="10265" max="10266" width="2.21875" style="450" customWidth="1"/>
    <col min="10267" max="10267" width="7.21875" style="450" customWidth="1"/>
    <col min="10268" max="10502" width="8.88671875" style="450"/>
    <col min="10503" max="10503" width="2.44140625" style="450" customWidth="1"/>
    <col min="10504" max="10504" width="2.33203125" style="450" customWidth="1"/>
    <col min="10505" max="10505" width="1.109375" style="450" customWidth="1"/>
    <col min="10506" max="10506" width="22.6640625" style="450" customWidth="1"/>
    <col min="10507" max="10507" width="1.21875" style="450" customWidth="1"/>
    <col min="10508" max="10509" width="11.77734375" style="450" customWidth="1"/>
    <col min="10510" max="10510" width="1.77734375" style="450" customWidth="1"/>
    <col min="10511" max="10511" width="6.88671875" style="450" customWidth="1"/>
    <col min="10512" max="10512" width="4.44140625" style="450" customWidth="1"/>
    <col min="10513" max="10513" width="3.6640625" style="450" customWidth="1"/>
    <col min="10514" max="10514" width="0.77734375" style="450" customWidth="1"/>
    <col min="10515" max="10515" width="3.33203125" style="450" customWidth="1"/>
    <col min="10516" max="10516" width="3.6640625" style="450" customWidth="1"/>
    <col min="10517" max="10517" width="3" style="450" customWidth="1"/>
    <col min="10518" max="10518" width="3.6640625" style="450" customWidth="1"/>
    <col min="10519" max="10519" width="3.109375" style="450" customWidth="1"/>
    <col min="10520" max="10520" width="1.88671875" style="450" customWidth="1"/>
    <col min="10521" max="10522" width="2.21875" style="450" customWidth="1"/>
    <col min="10523" max="10523" width="7.21875" style="450" customWidth="1"/>
    <col min="10524" max="10758" width="8.88671875" style="450"/>
    <col min="10759" max="10759" width="2.44140625" style="450" customWidth="1"/>
    <col min="10760" max="10760" width="2.33203125" style="450" customWidth="1"/>
    <col min="10761" max="10761" width="1.109375" style="450" customWidth="1"/>
    <col min="10762" max="10762" width="22.6640625" style="450" customWidth="1"/>
    <col min="10763" max="10763" width="1.21875" style="450" customWidth="1"/>
    <col min="10764" max="10765" width="11.77734375" style="450" customWidth="1"/>
    <col min="10766" max="10766" width="1.77734375" style="450" customWidth="1"/>
    <col min="10767" max="10767" width="6.88671875" style="450" customWidth="1"/>
    <col min="10768" max="10768" width="4.44140625" style="450" customWidth="1"/>
    <col min="10769" max="10769" width="3.6640625" style="450" customWidth="1"/>
    <col min="10770" max="10770" width="0.77734375" style="450" customWidth="1"/>
    <col min="10771" max="10771" width="3.33203125" style="450" customWidth="1"/>
    <col min="10772" max="10772" width="3.6640625" style="450" customWidth="1"/>
    <col min="10773" max="10773" width="3" style="450" customWidth="1"/>
    <col min="10774" max="10774" width="3.6640625" style="450" customWidth="1"/>
    <col min="10775" max="10775" width="3.109375" style="450" customWidth="1"/>
    <col min="10776" max="10776" width="1.88671875" style="450" customWidth="1"/>
    <col min="10777" max="10778" width="2.21875" style="450" customWidth="1"/>
    <col min="10779" max="10779" width="7.21875" style="450" customWidth="1"/>
    <col min="10780" max="11014" width="8.88671875" style="450"/>
    <col min="11015" max="11015" width="2.44140625" style="450" customWidth="1"/>
    <col min="11016" max="11016" width="2.33203125" style="450" customWidth="1"/>
    <col min="11017" max="11017" width="1.109375" style="450" customWidth="1"/>
    <col min="11018" max="11018" width="22.6640625" style="450" customWidth="1"/>
    <col min="11019" max="11019" width="1.21875" style="450" customWidth="1"/>
    <col min="11020" max="11021" width="11.77734375" style="450" customWidth="1"/>
    <col min="11022" max="11022" width="1.77734375" style="450" customWidth="1"/>
    <col min="11023" max="11023" width="6.88671875" style="450" customWidth="1"/>
    <col min="11024" max="11024" width="4.44140625" style="450" customWidth="1"/>
    <col min="11025" max="11025" width="3.6640625" style="450" customWidth="1"/>
    <col min="11026" max="11026" width="0.77734375" style="450" customWidth="1"/>
    <col min="11027" max="11027" width="3.33203125" style="450" customWidth="1"/>
    <col min="11028" max="11028" width="3.6640625" style="450" customWidth="1"/>
    <col min="11029" max="11029" width="3" style="450" customWidth="1"/>
    <col min="11030" max="11030" width="3.6640625" style="450" customWidth="1"/>
    <col min="11031" max="11031" width="3.109375" style="450" customWidth="1"/>
    <col min="11032" max="11032" width="1.88671875" style="450" customWidth="1"/>
    <col min="11033" max="11034" width="2.21875" style="450" customWidth="1"/>
    <col min="11035" max="11035" width="7.21875" style="450" customWidth="1"/>
    <col min="11036" max="11270" width="8.88671875" style="450"/>
    <col min="11271" max="11271" width="2.44140625" style="450" customWidth="1"/>
    <col min="11272" max="11272" width="2.33203125" style="450" customWidth="1"/>
    <col min="11273" max="11273" width="1.109375" style="450" customWidth="1"/>
    <col min="11274" max="11274" width="22.6640625" style="450" customWidth="1"/>
    <col min="11275" max="11275" width="1.21875" style="450" customWidth="1"/>
    <col min="11276" max="11277" width="11.77734375" style="450" customWidth="1"/>
    <col min="11278" max="11278" width="1.77734375" style="450" customWidth="1"/>
    <col min="11279" max="11279" width="6.88671875" style="450" customWidth="1"/>
    <col min="11280" max="11280" width="4.44140625" style="450" customWidth="1"/>
    <col min="11281" max="11281" width="3.6640625" style="450" customWidth="1"/>
    <col min="11282" max="11282" width="0.77734375" style="450" customWidth="1"/>
    <col min="11283" max="11283" width="3.33203125" style="450" customWidth="1"/>
    <col min="11284" max="11284" width="3.6640625" style="450" customWidth="1"/>
    <col min="11285" max="11285" width="3" style="450" customWidth="1"/>
    <col min="11286" max="11286" width="3.6640625" style="450" customWidth="1"/>
    <col min="11287" max="11287" width="3.109375" style="450" customWidth="1"/>
    <col min="11288" max="11288" width="1.88671875" style="450" customWidth="1"/>
    <col min="11289" max="11290" width="2.21875" style="450" customWidth="1"/>
    <col min="11291" max="11291" width="7.21875" style="450" customWidth="1"/>
    <col min="11292" max="11526" width="8.88671875" style="450"/>
    <col min="11527" max="11527" width="2.44140625" style="450" customWidth="1"/>
    <col min="11528" max="11528" width="2.33203125" style="450" customWidth="1"/>
    <col min="11529" max="11529" width="1.109375" style="450" customWidth="1"/>
    <col min="11530" max="11530" width="22.6640625" style="450" customWidth="1"/>
    <col min="11531" max="11531" width="1.21875" style="450" customWidth="1"/>
    <col min="11532" max="11533" width="11.77734375" style="450" customWidth="1"/>
    <col min="11534" max="11534" width="1.77734375" style="450" customWidth="1"/>
    <col min="11535" max="11535" width="6.88671875" style="450" customWidth="1"/>
    <col min="11536" max="11536" width="4.44140625" style="450" customWidth="1"/>
    <col min="11537" max="11537" width="3.6640625" style="450" customWidth="1"/>
    <col min="11538" max="11538" width="0.77734375" style="450" customWidth="1"/>
    <col min="11539" max="11539" width="3.33203125" style="450" customWidth="1"/>
    <col min="11540" max="11540" width="3.6640625" style="450" customWidth="1"/>
    <col min="11541" max="11541" width="3" style="450" customWidth="1"/>
    <col min="11542" max="11542" width="3.6640625" style="450" customWidth="1"/>
    <col min="11543" max="11543" width="3.109375" style="450" customWidth="1"/>
    <col min="11544" max="11544" width="1.88671875" style="450" customWidth="1"/>
    <col min="11545" max="11546" width="2.21875" style="450" customWidth="1"/>
    <col min="11547" max="11547" width="7.21875" style="450" customWidth="1"/>
    <col min="11548" max="11782" width="8.88671875" style="450"/>
    <col min="11783" max="11783" width="2.44140625" style="450" customWidth="1"/>
    <col min="11784" max="11784" width="2.33203125" style="450" customWidth="1"/>
    <col min="11785" max="11785" width="1.109375" style="450" customWidth="1"/>
    <col min="11786" max="11786" width="22.6640625" style="450" customWidth="1"/>
    <col min="11787" max="11787" width="1.21875" style="450" customWidth="1"/>
    <col min="11788" max="11789" width="11.77734375" style="450" customWidth="1"/>
    <col min="11790" max="11790" width="1.77734375" style="450" customWidth="1"/>
    <col min="11791" max="11791" width="6.88671875" style="450" customWidth="1"/>
    <col min="11792" max="11792" width="4.44140625" style="450" customWidth="1"/>
    <col min="11793" max="11793" width="3.6640625" style="450" customWidth="1"/>
    <col min="11794" max="11794" width="0.77734375" style="450" customWidth="1"/>
    <col min="11795" max="11795" width="3.33203125" style="450" customWidth="1"/>
    <col min="11796" max="11796" width="3.6640625" style="450" customWidth="1"/>
    <col min="11797" max="11797" width="3" style="450" customWidth="1"/>
    <col min="11798" max="11798" width="3.6640625" style="450" customWidth="1"/>
    <col min="11799" max="11799" width="3.109375" style="450" customWidth="1"/>
    <col min="11800" max="11800" width="1.88671875" style="450" customWidth="1"/>
    <col min="11801" max="11802" width="2.21875" style="450" customWidth="1"/>
    <col min="11803" max="11803" width="7.21875" style="450" customWidth="1"/>
    <col min="11804" max="12038" width="8.88671875" style="450"/>
    <col min="12039" max="12039" width="2.44140625" style="450" customWidth="1"/>
    <col min="12040" max="12040" width="2.33203125" style="450" customWidth="1"/>
    <col min="12041" max="12041" width="1.109375" style="450" customWidth="1"/>
    <col min="12042" max="12042" width="22.6640625" style="450" customWidth="1"/>
    <col min="12043" max="12043" width="1.21875" style="450" customWidth="1"/>
    <col min="12044" max="12045" width="11.77734375" style="450" customWidth="1"/>
    <col min="12046" max="12046" width="1.77734375" style="450" customWidth="1"/>
    <col min="12047" max="12047" width="6.88671875" style="450" customWidth="1"/>
    <col min="12048" max="12048" width="4.44140625" style="450" customWidth="1"/>
    <col min="12049" max="12049" width="3.6640625" style="450" customWidth="1"/>
    <col min="12050" max="12050" width="0.77734375" style="450" customWidth="1"/>
    <col min="12051" max="12051" width="3.33203125" style="450" customWidth="1"/>
    <col min="12052" max="12052" width="3.6640625" style="450" customWidth="1"/>
    <col min="12053" max="12053" width="3" style="450" customWidth="1"/>
    <col min="12054" max="12054" width="3.6640625" style="450" customWidth="1"/>
    <col min="12055" max="12055" width="3.109375" style="450" customWidth="1"/>
    <col min="12056" max="12056" width="1.88671875" style="450" customWidth="1"/>
    <col min="12057" max="12058" width="2.21875" style="450" customWidth="1"/>
    <col min="12059" max="12059" width="7.21875" style="450" customWidth="1"/>
    <col min="12060" max="12294" width="8.88671875" style="450"/>
    <col min="12295" max="12295" width="2.44140625" style="450" customWidth="1"/>
    <col min="12296" max="12296" width="2.33203125" style="450" customWidth="1"/>
    <col min="12297" max="12297" width="1.109375" style="450" customWidth="1"/>
    <col min="12298" max="12298" width="22.6640625" style="450" customWidth="1"/>
    <col min="12299" max="12299" width="1.21875" style="450" customWidth="1"/>
    <col min="12300" max="12301" width="11.77734375" style="450" customWidth="1"/>
    <col min="12302" max="12302" width="1.77734375" style="450" customWidth="1"/>
    <col min="12303" max="12303" width="6.88671875" style="450" customWidth="1"/>
    <col min="12304" max="12304" width="4.44140625" style="450" customWidth="1"/>
    <col min="12305" max="12305" width="3.6640625" style="450" customWidth="1"/>
    <col min="12306" max="12306" width="0.77734375" style="450" customWidth="1"/>
    <col min="12307" max="12307" width="3.33203125" style="450" customWidth="1"/>
    <col min="12308" max="12308" width="3.6640625" style="450" customWidth="1"/>
    <col min="12309" max="12309" width="3" style="450" customWidth="1"/>
    <col min="12310" max="12310" width="3.6640625" style="450" customWidth="1"/>
    <col min="12311" max="12311" width="3.109375" style="450" customWidth="1"/>
    <col min="12312" max="12312" width="1.88671875" style="450" customWidth="1"/>
    <col min="12313" max="12314" width="2.21875" style="450" customWidth="1"/>
    <col min="12315" max="12315" width="7.21875" style="450" customWidth="1"/>
    <col min="12316" max="12550" width="8.88671875" style="450"/>
    <col min="12551" max="12551" width="2.44140625" style="450" customWidth="1"/>
    <col min="12552" max="12552" width="2.33203125" style="450" customWidth="1"/>
    <col min="12553" max="12553" width="1.109375" style="450" customWidth="1"/>
    <col min="12554" max="12554" width="22.6640625" style="450" customWidth="1"/>
    <col min="12555" max="12555" width="1.21875" style="450" customWidth="1"/>
    <col min="12556" max="12557" width="11.77734375" style="450" customWidth="1"/>
    <col min="12558" max="12558" width="1.77734375" style="450" customWidth="1"/>
    <col min="12559" max="12559" width="6.88671875" style="450" customWidth="1"/>
    <col min="12560" max="12560" width="4.44140625" style="450" customWidth="1"/>
    <col min="12561" max="12561" width="3.6640625" style="450" customWidth="1"/>
    <col min="12562" max="12562" width="0.77734375" style="450" customWidth="1"/>
    <col min="12563" max="12563" width="3.33203125" style="450" customWidth="1"/>
    <col min="12564" max="12564" width="3.6640625" style="450" customWidth="1"/>
    <col min="12565" max="12565" width="3" style="450" customWidth="1"/>
    <col min="12566" max="12566" width="3.6640625" style="450" customWidth="1"/>
    <col min="12567" max="12567" width="3.109375" style="450" customWidth="1"/>
    <col min="12568" max="12568" width="1.88671875" style="450" customWidth="1"/>
    <col min="12569" max="12570" width="2.21875" style="450" customWidth="1"/>
    <col min="12571" max="12571" width="7.21875" style="450" customWidth="1"/>
    <col min="12572" max="12806" width="8.88671875" style="450"/>
    <col min="12807" max="12807" width="2.44140625" style="450" customWidth="1"/>
    <col min="12808" max="12808" width="2.33203125" style="450" customWidth="1"/>
    <col min="12809" max="12809" width="1.109375" style="450" customWidth="1"/>
    <col min="12810" max="12810" width="22.6640625" style="450" customWidth="1"/>
    <col min="12811" max="12811" width="1.21875" style="450" customWidth="1"/>
    <col min="12812" max="12813" width="11.77734375" style="450" customWidth="1"/>
    <col min="12814" max="12814" width="1.77734375" style="450" customWidth="1"/>
    <col min="12815" max="12815" width="6.88671875" style="450" customWidth="1"/>
    <col min="12816" max="12816" width="4.44140625" style="450" customWidth="1"/>
    <col min="12817" max="12817" width="3.6640625" style="450" customWidth="1"/>
    <col min="12818" max="12818" width="0.77734375" style="450" customWidth="1"/>
    <col min="12819" max="12819" width="3.33203125" style="450" customWidth="1"/>
    <col min="12820" max="12820" width="3.6640625" style="450" customWidth="1"/>
    <col min="12821" max="12821" width="3" style="450" customWidth="1"/>
    <col min="12822" max="12822" width="3.6640625" style="450" customWidth="1"/>
    <col min="12823" max="12823" width="3.109375" style="450" customWidth="1"/>
    <col min="12824" max="12824" width="1.88671875" style="450" customWidth="1"/>
    <col min="12825" max="12826" width="2.21875" style="450" customWidth="1"/>
    <col min="12827" max="12827" width="7.21875" style="450" customWidth="1"/>
    <col min="12828" max="13062" width="8.88671875" style="450"/>
    <col min="13063" max="13063" width="2.44140625" style="450" customWidth="1"/>
    <col min="13064" max="13064" width="2.33203125" style="450" customWidth="1"/>
    <col min="13065" max="13065" width="1.109375" style="450" customWidth="1"/>
    <col min="13066" max="13066" width="22.6640625" style="450" customWidth="1"/>
    <col min="13067" max="13067" width="1.21875" style="450" customWidth="1"/>
    <col min="13068" max="13069" width="11.77734375" style="450" customWidth="1"/>
    <col min="13070" max="13070" width="1.77734375" style="450" customWidth="1"/>
    <col min="13071" max="13071" width="6.88671875" style="450" customWidth="1"/>
    <col min="13072" max="13072" width="4.44140625" style="450" customWidth="1"/>
    <col min="13073" max="13073" width="3.6640625" style="450" customWidth="1"/>
    <col min="13074" max="13074" width="0.77734375" style="450" customWidth="1"/>
    <col min="13075" max="13075" width="3.33203125" style="450" customWidth="1"/>
    <col min="13076" max="13076" width="3.6640625" style="450" customWidth="1"/>
    <col min="13077" max="13077" width="3" style="450" customWidth="1"/>
    <col min="13078" max="13078" width="3.6640625" style="450" customWidth="1"/>
    <col min="13079" max="13079" width="3.109375" style="450" customWidth="1"/>
    <col min="13080" max="13080" width="1.88671875" style="450" customWidth="1"/>
    <col min="13081" max="13082" width="2.21875" style="450" customWidth="1"/>
    <col min="13083" max="13083" width="7.21875" style="450" customWidth="1"/>
    <col min="13084" max="13318" width="8.88671875" style="450"/>
    <col min="13319" max="13319" width="2.44140625" style="450" customWidth="1"/>
    <col min="13320" max="13320" width="2.33203125" style="450" customWidth="1"/>
    <col min="13321" max="13321" width="1.109375" style="450" customWidth="1"/>
    <col min="13322" max="13322" width="22.6640625" style="450" customWidth="1"/>
    <col min="13323" max="13323" width="1.21875" style="450" customWidth="1"/>
    <col min="13324" max="13325" width="11.77734375" style="450" customWidth="1"/>
    <col min="13326" max="13326" width="1.77734375" style="450" customWidth="1"/>
    <col min="13327" max="13327" width="6.88671875" style="450" customWidth="1"/>
    <col min="13328" max="13328" width="4.44140625" style="450" customWidth="1"/>
    <col min="13329" max="13329" width="3.6640625" style="450" customWidth="1"/>
    <col min="13330" max="13330" width="0.77734375" style="450" customWidth="1"/>
    <col min="13331" max="13331" width="3.33203125" style="450" customWidth="1"/>
    <col min="13332" max="13332" width="3.6640625" style="450" customWidth="1"/>
    <col min="13333" max="13333" width="3" style="450" customWidth="1"/>
    <col min="13334" max="13334" width="3.6640625" style="450" customWidth="1"/>
    <col min="13335" max="13335" width="3.109375" style="450" customWidth="1"/>
    <col min="13336" max="13336" width="1.88671875" style="450" customWidth="1"/>
    <col min="13337" max="13338" width="2.21875" style="450" customWidth="1"/>
    <col min="13339" max="13339" width="7.21875" style="450" customWidth="1"/>
    <col min="13340" max="13574" width="8.88671875" style="450"/>
    <col min="13575" max="13575" width="2.44140625" style="450" customWidth="1"/>
    <col min="13576" max="13576" width="2.33203125" style="450" customWidth="1"/>
    <col min="13577" max="13577" width="1.109375" style="450" customWidth="1"/>
    <col min="13578" max="13578" width="22.6640625" style="450" customWidth="1"/>
    <col min="13579" max="13579" width="1.21875" style="450" customWidth="1"/>
    <col min="13580" max="13581" width="11.77734375" style="450" customWidth="1"/>
    <col min="13582" max="13582" width="1.77734375" style="450" customWidth="1"/>
    <col min="13583" max="13583" width="6.88671875" style="450" customWidth="1"/>
    <col min="13584" max="13584" width="4.44140625" style="450" customWidth="1"/>
    <col min="13585" max="13585" width="3.6640625" style="450" customWidth="1"/>
    <col min="13586" max="13586" width="0.77734375" style="450" customWidth="1"/>
    <col min="13587" max="13587" width="3.33203125" style="450" customWidth="1"/>
    <col min="13588" max="13588" width="3.6640625" style="450" customWidth="1"/>
    <col min="13589" max="13589" width="3" style="450" customWidth="1"/>
    <col min="13590" max="13590" width="3.6640625" style="450" customWidth="1"/>
    <col min="13591" max="13591" width="3.109375" style="450" customWidth="1"/>
    <col min="13592" max="13592" width="1.88671875" style="450" customWidth="1"/>
    <col min="13593" max="13594" width="2.21875" style="450" customWidth="1"/>
    <col min="13595" max="13595" width="7.21875" style="450" customWidth="1"/>
    <col min="13596" max="13830" width="8.88671875" style="450"/>
    <col min="13831" max="13831" width="2.44140625" style="450" customWidth="1"/>
    <col min="13832" max="13832" width="2.33203125" style="450" customWidth="1"/>
    <col min="13833" max="13833" width="1.109375" style="450" customWidth="1"/>
    <col min="13834" max="13834" width="22.6640625" style="450" customWidth="1"/>
    <col min="13835" max="13835" width="1.21875" style="450" customWidth="1"/>
    <col min="13836" max="13837" width="11.77734375" style="450" customWidth="1"/>
    <col min="13838" max="13838" width="1.77734375" style="450" customWidth="1"/>
    <col min="13839" max="13839" width="6.88671875" style="450" customWidth="1"/>
    <col min="13840" max="13840" width="4.44140625" style="450" customWidth="1"/>
    <col min="13841" max="13841" width="3.6640625" style="450" customWidth="1"/>
    <col min="13842" max="13842" width="0.77734375" style="450" customWidth="1"/>
    <col min="13843" max="13843" width="3.33203125" style="450" customWidth="1"/>
    <col min="13844" max="13844" width="3.6640625" style="450" customWidth="1"/>
    <col min="13845" max="13845" width="3" style="450" customWidth="1"/>
    <col min="13846" max="13846" width="3.6640625" style="450" customWidth="1"/>
    <col min="13847" max="13847" width="3.109375" style="450" customWidth="1"/>
    <col min="13848" max="13848" width="1.88671875" style="450" customWidth="1"/>
    <col min="13849" max="13850" width="2.21875" style="450" customWidth="1"/>
    <col min="13851" max="13851" width="7.21875" style="450" customWidth="1"/>
    <col min="13852" max="14086" width="8.88671875" style="450"/>
    <col min="14087" max="14087" width="2.44140625" style="450" customWidth="1"/>
    <col min="14088" max="14088" width="2.33203125" style="450" customWidth="1"/>
    <col min="14089" max="14089" width="1.109375" style="450" customWidth="1"/>
    <col min="14090" max="14090" width="22.6640625" style="450" customWidth="1"/>
    <col min="14091" max="14091" width="1.21875" style="450" customWidth="1"/>
    <col min="14092" max="14093" width="11.77734375" style="450" customWidth="1"/>
    <col min="14094" max="14094" width="1.77734375" style="450" customWidth="1"/>
    <col min="14095" max="14095" width="6.88671875" style="450" customWidth="1"/>
    <col min="14096" max="14096" width="4.44140625" style="450" customWidth="1"/>
    <col min="14097" max="14097" width="3.6640625" style="450" customWidth="1"/>
    <col min="14098" max="14098" width="0.77734375" style="450" customWidth="1"/>
    <col min="14099" max="14099" width="3.33203125" style="450" customWidth="1"/>
    <col min="14100" max="14100" width="3.6640625" style="450" customWidth="1"/>
    <col min="14101" max="14101" width="3" style="450" customWidth="1"/>
    <col min="14102" max="14102" width="3.6640625" style="450" customWidth="1"/>
    <col min="14103" max="14103" width="3.109375" style="450" customWidth="1"/>
    <col min="14104" max="14104" width="1.88671875" style="450" customWidth="1"/>
    <col min="14105" max="14106" width="2.21875" style="450" customWidth="1"/>
    <col min="14107" max="14107" width="7.21875" style="450" customWidth="1"/>
    <col min="14108" max="14342" width="8.88671875" style="450"/>
    <col min="14343" max="14343" width="2.44140625" style="450" customWidth="1"/>
    <col min="14344" max="14344" width="2.33203125" style="450" customWidth="1"/>
    <col min="14345" max="14345" width="1.109375" style="450" customWidth="1"/>
    <col min="14346" max="14346" width="22.6640625" style="450" customWidth="1"/>
    <col min="14347" max="14347" width="1.21875" style="450" customWidth="1"/>
    <col min="14348" max="14349" width="11.77734375" style="450" customWidth="1"/>
    <col min="14350" max="14350" width="1.77734375" style="450" customWidth="1"/>
    <col min="14351" max="14351" width="6.88671875" style="450" customWidth="1"/>
    <col min="14352" max="14352" width="4.44140625" style="450" customWidth="1"/>
    <col min="14353" max="14353" width="3.6640625" style="450" customWidth="1"/>
    <col min="14354" max="14354" width="0.77734375" style="450" customWidth="1"/>
    <col min="14355" max="14355" width="3.33203125" style="450" customWidth="1"/>
    <col min="14356" max="14356" width="3.6640625" style="450" customWidth="1"/>
    <col min="14357" max="14357" width="3" style="450" customWidth="1"/>
    <col min="14358" max="14358" width="3.6640625" style="450" customWidth="1"/>
    <col min="14359" max="14359" width="3.109375" style="450" customWidth="1"/>
    <col min="14360" max="14360" width="1.88671875" style="450" customWidth="1"/>
    <col min="14361" max="14362" width="2.21875" style="450" customWidth="1"/>
    <col min="14363" max="14363" width="7.21875" style="450" customWidth="1"/>
    <col min="14364" max="14598" width="8.88671875" style="450"/>
    <col min="14599" max="14599" width="2.44140625" style="450" customWidth="1"/>
    <col min="14600" max="14600" width="2.33203125" style="450" customWidth="1"/>
    <col min="14601" max="14601" width="1.109375" style="450" customWidth="1"/>
    <col min="14602" max="14602" width="22.6640625" style="450" customWidth="1"/>
    <col min="14603" max="14603" width="1.21875" style="450" customWidth="1"/>
    <col min="14604" max="14605" width="11.77734375" style="450" customWidth="1"/>
    <col min="14606" max="14606" width="1.77734375" style="450" customWidth="1"/>
    <col min="14607" max="14607" width="6.88671875" style="450" customWidth="1"/>
    <col min="14608" max="14608" width="4.44140625" style="450" customWidth="1"/>
    <col min="14609" max="14609" width="3.6640625" style="450" customWidth="1"/>
    <col min="14610" max="14610" width="0.77734375" style="450" customWidth="1"/>
    <col min="14611" max="14611" width="3.33203125" style="450" customWidth="1"/>
    <col min="14612" max="14612" width="3.6640625" style="450" customWidth="1"/>
    <col min="14613" max="14613" width="3" style="450" customWidth="1"/>
    <col min="14614" max="14614" width="3.6640625" style="450" customWidth="1"/>
    <col min="14615" max="14615" width="3.109375" style="450" customWidth="1"/>
    <col min="14616" max="14616" width="1.88671875" style="450" customWidth="1"/>
    <col min="14617" max="14618" width="2.21875" style="450" customWidth="1"/>
    <col min="14619" max="14619" width="7.21875" style="450" customWidth="1"/>
    <col min="14620" max="14854" width="8.88671875" style="450"/>
    <col min="14855" max="14855" width="2.44140625" style="450" customWidth="1"/>
    <col min="14856" max="14856" width="2.33203125" style="450" customWidth="1"/>
    <col min="14857" max="14857" width="1.109375" style="450" customWidth="1"/>
    <col min="14858" max="14858" width="22.6640625" style="450" customWidth="1"/>
    <col min="14859" max="14859" width="1.21875" style="450" customWidth="1"/>
    <col min="14860" max="14861" width="11.77734375" style="450" customWidth="1"/>
    <col min="14862" max="14862" width="1.77734375" style="450" customWidth="1"/>
    <col min="14863" max="14863" width="6.88671875" style="450" customWidth="1"/>
    <col min="14864" max="14864" width="4.44140625" style="450" customWidth="1"/>
    <col min="14865" max="14865" width="3.6640625" style="450" customWidth="1"/>
    <col min="14866" max="14866" width="0.77734375" style="450" customWidth="1"/>
    <col min="14867" max="14867" width="3.33203125" style="450" customWidth="1"/>
    <col min="14868" max="14868" width="3.6640625" style="450" customWidth="1"/>
    <col min="14869" max="14869" width="3" style="450" customWidth="1"/>
    <col min="14870" max="14870" width="3.6640625" style="450" customWidth="1"/>
    <col min="14871" max="14871" width="3.109375" style="450" customWidth="1"/>
    <col min="14872" max="14872" width="1.88671875" style="450" customWidth="1"/>
    <col min="14873" max="14874" width="2.21875" style="450" customWidth="1"/>
    <col min="14875" max="14875" width="7.21875" style="450" customWidth="1"/>
    <col min="14876" max="15110" width="8.88671875" style="450"/>
    <col min="15111" max="15111" width="2.44140625" style="450" customWidth="1"/>
    <col min="15112" max="15112" width="2.33203125" style="450" customWidth="1"/>
    <col min="15113" max="15113" width="1.109375" style="450" customWidth="1"/>
    <col min="15114" max="15114" width="22.6640625" style="450" customWidth="1"/>
    <col min="15115" max="15115" width="1.21875" style="450" customWidth="1"/>
    <col min="15116" max="15117" width="11.77734375" style="450" customWidth="1"/>
    <col min="15118" max="15118" width="1.77734375" style="450" customWidth="1"/>
    <col min="15119" max="15119" width="6.88671875" style="450" customWidth="1"/>
    <col min="15120" max="15120" width="4.44140625" style="450" customWidth="1"/>
    <col min="15121" max="15121" width="3.6640625" style="450" customWidth="1"/>
    <col min="15122" max="15122" width="0.77734375" style="450" customWidth="1"/>
    <col min="15123" max="15123" width="3.33203125" style="450" customWidth="1"/>
    <col min="15124" max="15124" width="3.6640625" style="450" customWidth="1"/>
    <col min="15125" max="15125" width="3" style="450" customWidth="1"/>
    <col min="15126" max="15126" width="3.6640625" style="450" customWidth="1"/>
    <col min="15127" max="15127" width="3.109375" style="450" customWidth="1"/>
    <col min="15128" max="15128" width="1.88671875" style="450" customWidth="1"/>
    <col min="15129" max="15130" width="2.21875" style="450" customWidth="1"/>
    <col min="15131" max="15131" width="7.21875" style="450" customWidth="1"/>
    <col min="15132" max="15366" width="8.88671875" style="450"/>
    <col min="15367" max="15367" width="2.44140625" style="450" customWidth="1"/>
    <col min="15368" max="15368" width="2.33203125" style="450" customWidth="1"/>
    <col min="15369" max="15369" width="1.109375" style="450" customWidth="1"/>
    <col min="15370" max="15370" width="22.6640625" style="450" customWidth="1"/>
    <col min="15371" max="15371" width="1.21875" style="450" customWidth="1"/>
    <col min="15372" max="15373" width="11.77734375" style="450" customWidth="1"/>
    <col min="15374" max="15374" width="1.77734375" style="450" customWidth="1"/>
    <col min="15375" max="15375" width="6.88671875" style="450" customWidth="1"/>
    <col min="15376" max="15376" width="4.44140625" style="450" customWidth="1"/>
    <col min="15377" max="15377" width="3.6640625" style="450" customWidth="1"/>
    <col min="15378" max="15378" width="0.77734375" style="450" customWidth="1"/>
    <col min="15379" max="15379" width="3.33203125" style="450" customWidth="1"/>
    <col min="15380" max="15380" width="3.6640625" style="450" customWidth="1"/>
    <col min="15381" max="15381" width="3" style="450" customWidth="1"/>
    <col min="15382" max="15382" width="3.6640625" style="450" customWidth="1"/>
    <col min="15383" max="15383" width="3.109375" style="450" customWidth="1"/>
    <col min="15384" max="15384" width="1.88671875" style="450" customWidth="1"/>
    <col min="15385" max="15386" width="2.21875" style="450" customWidth="1"/>
    <col min="15387" max="15387" width="7.21875" style="450" customWidth="1"/>
    <col min="15388" max="15622" width="8.88671875" style="450"/>
    <col min="15623" max="15623" width="2.44140625" style="450" customWidth="1"/>
    <col min="15624" max="15624" width="2.33203125" style="450" customWidth="1"/>
    <col min="15625" max="15625" width="1.109375" style="450" customWidth="1"/>
    <col min="15626" max="15626" width="22.6640625" style="450" customWidth="1"/>
    <col min="15627" max="15627" width="1.21875" style="450" customWidth="1"/>
    <col min="15628" max="15629" width="11.77734375" style="450" customWidth="1"/>
    <col min="15630" max="15630" width="1.77734375" style="450" customWidth="1"/>
    <col min="15631" max="15631" width="6.88671875" style="450" customWidth="1"/>
    <col min="15632" max="15632" width="4.44140625" style="450" customWidth="1"/>
    <col min="15633" max="15633" width="3.6640625" style="450" customWidth="1"/>
    <col min="15634" max="15634" width="0.77734375" style="450" customWidth="1"/>
    <col min="15635" max="15635" width="3.33203125" style="450" customWidth="1"/>
    <col min="15636" max="15636" width="3.6640625" style="450" customWidth="1"/>
    <col min="15637" max="15637" width="3" style="450" customWidth="1"/>
    <col min="15638" max="15638" width="3.6640625" style="450" customWidth="1"/>
    <col min="15639" max="15639" width="3.109375" style="450" customWidth="1"/>
    <col min="15640" max="15640" width="1.88671875" style="450" customWidth="1"/>
    <col min="15641" max="15642" width="2.21875" style="450" customWidth="1"/>
    <col min="15643" max="15643" width="7.21875" style="450" customWidth="1"/>
    <col min="15644" max="15878" width="8.88671875" style="450"/>
    <col min="15879" max="15879" width="2.44140625" style="450" customWidth="1"/>
    <col min="15880" max="15880" width="2.33203125" style="450" customWidth="1"/>
    <col min="15881" max="15881" width="1.109375" style="450" customWidth="1"/>
    <col min="15882" max="15882" width="22.6640625" style="450" customWidth="1"/>
    <col min="15883" max="15883" width="1.21875" style="450" customWidth="1"/>
    <col min="15884" max="15885" width="11.77734375" style="450" customWidth="1"/>
    <col min="15886" max="15886" width="1.77734375" style="450" customWidth="1"/>
    <col min="15887" max="15887" width="6.88671875" style="450" customWidth="1"/>
    <col min="15888" max="15888" width="4.44140625" style="450" customWidth="1"/>
    <col min="15889" max="15889" width="3.6640625" style="450" customWidth="1"/>
    <col min="15890" max="15890" width="0.77734375" style="450" customWidth="1"/>
    <col min="15891" max="15891" width="3.33203125" style="450" customWidth="1"/>
    <col min="15892" max="15892" width="3.6640625" style="450" customWidth="1"/>
    <col min="15893" max="15893" width="3" style="450" customWidth="1"/>
    <col min="15894" max="15894" width="3.6640625" style="450" customWidth="1"/>
    <col min="15895" max="15895" width="3.109375" style="450" customWidth="1"/>
    <col min="15896" max="15896" width="1.88671875" style="450" customWidth="1"/>
    <col min="15897" max="15898" width="2.21875" style="450" customWidth="1"/>
    <col min="15899" max="15899" width="7.21875" style="450" customWidth="1"/>
    <col min="15900" max="16134" width="8.88671875" style="450"/>
    <col min="16135" max="16135" width="2.44140625" style="450" customWidth="1"/>
    <col min="16136" max="16136" width="2.33203125" style="450" customWidth="1"/>
    <col min="16137" max="16137" width="1.109375" style="450" customWidth="1"/>
    <col min="16138" max="16138" width="22.6640625" style="450" customWidth="1"/>
    <col min="16139" max="16139" width="1.21875" style="450" customWidth="1"/>
    <col min="16140" max="16141" width="11.77734375" style="450" customWidth="1"/>
    <col min="16142" max="16142" width="1.77734375" style="450" customWidth="1"/>
    <col min="16143" max="16143" width="6.88671875" style="450" customWidth="1"/>
    <col min="16144" max="16144" width="4.44140625" style="450" customWidth="1"/>
    <col min="16145" max="16145" width="3.6640625" style="450" customWidth="1"/>
    <col min="16146" max="16146" width="0.77734375" style="450" customWidth="1"/>
    <col min="16147" max="16147" width="3.33203125" style="450" customWidth="1"/>
    <col min="16148" max="16148" width="3.6640625" style="450" customWidth="1"/>
    <col min="16149" max="16149" width="3" style="450" customWidth="1"/>
    <col min="16150" max="16150" width="3.6640625" style="450" customWidth="1"/>
    <col min="16151" max="16151" width="3.109375" style="450" customWidth="1"/>
    <col min="16152" max="16152" width="1.88671875" style="450" customWidth="1"/>
    <col min="16153" max="16154" width="2.21875" style="450" customWidth="1"/>
    <col min="16155" max="16155" width="7.21875" style="450" customWidth="1"/>
    <col min="16156" max="16384" width="8.88671875" style="450"/>
  </cols>
  <sheetData>
    <row r="1" spans="2:29" ht="18" customHeight="1">
      <c r="B1" s="513" t="s">
        <v>2780</v>
      </c>
    </row>
    <row r="2" spans="2:29" ht="9.75" customHeight="1">
      <c r="S2" s="514"/>
      <c r="T2" s="514"/>
      <c r="X2" s="514"/>
    </row>
    <row r="3" spans="2:29">
      <c r="Q3" s="515"/>
      <c r="R3" s="2000"/>
      <c r="S3" s="2001"/>
      <c r="T3" s="516" t="s">
        <v>2633</v>
      </c>
      <c r="U3" s="517"/>
      <c r="V3" s="516" t="s">
        <v>2634</v>
      </c>
      <c r="W3" s="517"/>
      <c r="X3" s="516" t="s">
        <v>2635</v>
      </c>
      <c r="AB3" s="1003"/>
      <c r="AC3" s="450" t="s">
        <v>3513</v>
      </c>
    </row>
    <row r="4" spans="2:29">
      <c r="Q4" s="515"/>
      <c r="R4" s="515"/>
      <c r="S4" s="516"/>
      <c r="T4" s="516"/>
      <c r="U4" s="516"/>
      <c r="V4" s="516"/>
      <c r="W4" s="516"/>
      <c r="X4" s="516"/>
    </row>
    <row r="5" spans="2:29" ht="16.2" customHeight="1">
      <c r="N5" s="450" t="s">
        <v>2724</v>
      </c>
      <c r="T5" s="519"/>
      <c r="U5" s="519"/>
      <c r="V5" s="519"/>
      <c r="W5" s="519"/>
      <c r="X5" s="519"/>
    </row>
    <row r="6" spans="2:29" ht="16.8" customHeight="1">
      <c r="C6" s="450" t="s">
        <v>2636</v>
      </c>
      <c r="N6" s="2002" t="s">
        <v>2661</v>
      </c>
      <c r="O6" s="2003"/>
      <c r="P6" s="1788">
        <f>第1号!L10</f>
        <v>0</v>
      </c>
      <c r="Q6" s="1123"/>
      <c r="R6" s="1123"/>
      <c r="S6" s="1123"/>
      <c r="T6" s="1123"/>
      <c r="U6" s="1123"/>
      <c r="V6" s="1123"/>
      <c r="W6" s="1123"/>
      <c r="X6" s="1123"/>
    </row>
    <row r="7" spans="2:29" ht="2.4" customHeight="1">
      <c r="E7" s="453"/>
      <c r="F7" s="453"/>
      <c r="G7" s="453"/>
      <c r="H7" s="453"/>
      <c r="I7" s="453"/>
      <c r="J7" s="453"/>
      <c r="O7" s="453"/>
      <c r="P7" s="355"/>
      <c r="Q7" s="355"/>
      <c r="R7" s="355"/>
      <c r="S7" s="355"/>
      <c r="T7" s="355"/>
      <c r="U7" s="355"/>
      <c r="V7" s="355"/>
      <c r="W7" s="355"/>
      <c r="X7" s="355"/>
    </row>
    <row r="8" spans="2:29" ht="16.8" customHeight="1">
      <c r="C8" s="450" t="s">
        <v>2677</v>
      </c>
      <c r="D8" s="453"/>
      <c r="E8" s="453"/>
      <c r="F8" s="453"/>
      <c r="G8" s="453"/>
      <c r="H8" s="453"/>
      <c r="I8" s="453"/>
      <c r="J8" s="453"/>
      <c r="N8" s="2002" t="s">
        <v>2640</v>
      </c>
      <c r="O8" s="2003"/>
      <c r="P8" s="1788">
        <f>第1号!J11</f>
        <v>0</v>
      </c>
      <c r="Q8" s="1123"/>
      <c r="R8" s="1123"/>
      <c r="S8" s="1123"/>
      <c r="T8" s="1123"/>
      <c r="U8" s="1123"/>
      <c r="V8" s="1123"/>
      <c r="W8" s="1123"/>
      <c r="X8" s="1123"/>
    </row>
    <row r="9" spans="2:29" ht="2.4" customHeight="1">
      <c r="D9" s="453"/>
      <c r="E9" s="453"/>
      <c r="F9" s="453"/>
      <c r="G9" s="453"/>
      <c r="H9" s="453"/>
      <c r="I9" s="453"/>
      <c r="J9" s="453"/>
      <c r="O9" s="453"/>
      <c r="P9" s="355"/>
      <c r="Q9" s="355"/>
      <c r="R9" s="355"/>
      <c r="S9" s="355"/>
      <c r="T9" s="355"/>
      <c r="U9" s="355"/>
      <c r="V9" s="355"/>
      <c r="W9" s="355"/>
      <c r="X9" s="355"/>
    </row>
    <row r="10" spans="2:29" ht="21.6" customHeight="1">
      <c r="N10" s="1998" t="s">
        <v>2491</v>
      </c>
      <c r="O10" s="1999"/>
      <c r="P10" s="1788">
        <f>第15号様式!R10</f>
        <v>0</v>
      </c>
      <c r="Q10" s="1123"/>
      <c r="R10" s="1123"/>
      <c r="S10" s="1123"/>
      <c r="T10" s="1788">
        <f>第15号様式!V10</f>
        <v>0</v>
      </c>
      <c r="U10" s="1123"/>
      <c r="V10" s="1123"/>
      <c r="W10" s="1123"/>
      <c r="X10" s="1123"/>
      <c r="AB10" s="521"/>
    </row>
    <row r="11" spans="2:29" ht="7.2" customHeight="1">
      <c r="O11" s="453"/>
      <c r="P11" s="520"/>
      <c r="Q11" s="520"/>
      <c r="R11" s="520"/>
      <c r="S11" s="520"/>
      <c r="T11" s="520"/>
      <c r="U11" s="520"/>
      <c r="V11" s="520"/>
      <c r="W11" s="520"/>
      <c r="X11" s="520"/>
    </row>
    <row r="12" spans="2:29" ht="16.8" customHeight="1">
      <c r="N12" s="450" t="s">
        <v>2687</v>
      </c>
      <c r="O12" s="522"/>
      <c r="P12" s="453"/>
      <c r="Q12" s="453"/>
      <c r="R12" s="520"/>
      <c r="S12" s="520"/>
      <c r="T12" s="520"/>
      <c r="U12" s="520"/>
      <c r="V12" s="520"/>
      <c r="W12" s="520"/>
      <c r="X12" s="520"/>
    </row>
    <row r="13" spans="2:29" ht="16.8" customHeight="1">
      <c r="N13" s="2002" t="s">
        <v>2661</v>
      </c>
      <c r="O13" s="2003"/>
      <c r="P13" s="1788">
        <f>第1号!J15</f>
        <v>0</v>
      </c>
      <c r="Q13" s="1123"/>
      <c r="R13" s="1123"/>
      <c r="S13" s="1123"/>
      <c r="T13" s="1123"/>
      <c r="U13" s="1123"/>
      <c r="V13" s="1123"/>
      <c r="W13" s="1123"/>
      <c r="X13" s="1123"/>
    </row>
    <row r="14" spans="2:29" ht="2.4" customHeight="1">
      <c r="O14" s="453"/>
      <c r="P14" s="355"/>
      <c r="Q14" s="355"/>
      <c r="R14" s="355"/>
      <c r="S14" s="355"/>
      <c r="T14" s="355"/>
      <c r="U14" s="355"/>
      <c r="V14" s="355"/>
      <c r="W14" s="355"/>
      <c r="X14" s="355"/>
    </row>
    <row r="15" spans="2:29" ht="16.8" customHeight="1">
      <c r="N15" s="2002" t="s">
        <v>2640</v>
      </c>
      <c r="O15" s="2002"/>
      <c r="P15" s="1788">
        <f>第1号!J16</f>
        <v>0</v>
      </c>
      <c r="Q15" s="1123"/>
      <c r="R15" s="1123"/>
      <c r="S15" s="1123"/>
      <c r="T15" s="1123"/>
      <c r="U15" s="1123"/>
      <c r="V15" s="1123"/>
      <c r="W15" s="1123"/>
      <c r="X15" s="1123"/>
      <c r="AB15" s="521"/>
    </row>
    <row r="16" spans="2:29" ht="2.4" customHeight="1">
      <c r="O16" s="453"/>
      <c r="P16" s="355"/>
      <c r="Q16" s="355"/>
      <c r="R16" s="355"/>
      <c r="S16" s="355"/>
      <c r="T16" s="355"/>
      <c r="U16" s="355"/>
      <c r="V16" s="355"/>
      <c r="W16" s="355"/>
      <c r="X16" s="355"/>
    </row>
    <row r="17" spans="3:32" ht="21" customHeight="1">
      <c r="N17" s="1998" t="s">
        <v>2491</v>
      </c>
      <c r="O17" s="1998"/>
      <c r="P17" s="1788">
        <f>第1号!J17</f>
        <v>0</v>
      </c>
      <c r="Q17" s="1123"/>
      <c r="R17" s="1123"/>
      <c r="S17" s="1123"/>
      <c r="T17" s="1788">
        <f>第1号!M17</f>
        <v>0</v>
      </c>
      <c r="U17" s="1123"/>
      <c r="V17" s="1123"/>
      <c r="W17" s="1123"/>
      <c r="X17" s="1123"/>
      <c r="AB17" s="521"/>
    </row>
    <row r="18" spans="3:32" ht="8.4" customHeight="1">
      <c r="O18" s="453"/>
      <c r="P18" s="520"/>
      <c r="Q18" s="520"/>
      <c r="R18" s="520"/>
      <c r="S18" s="520"/>
      <c r="T18" s="520"/>
      <c r="U18" s="520"/>
      <c r="V18" s="520"/>
      <c r="W18" s="520"/>
      <c r="X18" s="520"/>
    </row>
    <row r="19" spans="3:32" ht="16.8" customHeight="1">
      <c r="N19" s="450" t="s">
        <v>2432</v>
      </c>
      <c r="O19" s="522"/>
      <c r="P19" s="453"/>
      <c r="Q19" s="453"/>
      <c r="R19" s="520"/>
      <c r="S19" s="520"/>
      <c r="T19" s="520"/>
      <c r="U19" s="520"/>
      <c r="V19" s="520"/>
      <c r="W19" s="520"/>
      <c r="X19" s="520"/>
    </row>
    <row r="20" spans="3:32" ht="16.8" customHeight="1">
      <c r="N20" s="2002" t="s">
        <v>2661</v>
      </c>
      <c r="O20" s="2003"/>
      <c r="P20" s="1788">
        <f>第1号!J20</f>
        <v>0</v>
      </c>
      <c r="Q20" s="1123"/>
      <c r="R20" s="1123"/>
      <c r="S20" s="1123"/>
      <c r="T20" s="1123"/>
      <c r="U20" s="1123"/>
      <c r="V20" s="1123"/>
      <c r="W20" s="1123"/>
      <c r="X20" s="1123"/>
    </row>
    <row r="21" spans="3:32" ht="2.4" customHeight="1">
      <c r="O21" s="453"/>
      <c r="P21" s="355"/>
      <c r="Q21" s="355"/>
      <c r="R21" s="355"/>
      <c r="S21" s="355"/>
      <c r="T21" s="355"/>
      <c r="U21" s="355"/>
      <c r="V21" s="355"/>
      <c r="W21" s="355"/>
      <c r="X21" s="355"/>
    </row>
    <row r="22" spans="3:32" ht="16.8" customHeight="1">
      <c r="N22" s="2002" t="s">
        <v>2640</v>
      </c>
      <c r="O22" s="2002"/>
      <c r="P22" s="1788">
        <f>第1号!J21</f>
        <v>0</v>
      </c>
      <c r="Q22" s="1123"/>
      <c r="R22" s="1123"/>
      <c r="S22" s="1123"/>
      <c r="T22" s="1123"/>
      <c r="U22" s="1123"/>
      <c r="V22" s="1123"/>
      <c r="W22" s="1123"/>
      <c r="X22" s="1123"/>
      <c r="AB22" s="521"/>
      <c r="AF22" s="438"/>
    </row>
    <row r="23" spans="3:32" ht="2.4" customHeight="1">
      <c r="O23" s="453"/>
      <c r="P23" s="355"/>
      <c r="Q23" s="355"/>
      <c r="R23" s="355"/>
      <c r="S23" s="355"/>
      <c r="T23" s="355"/>
      <c r="U23" s="355"/>
      <c r="V23" s="355"/>
      <c r="W23" s="355"/>
      <c r="X23" s="355"/>
      <c r="AF23" s="438"/>
    </row>
    <row r="24" spans="3:32" ht="21" customHeight="1">
      <c r="N24" s="1998" t="s">
        <v>2491</v>
      </c>
      <c r="O24" s="1998"/>
      <c r="P24" s="1788">
        <f>第1号!J22</f>
        <v>0</v>
      </c>
      <c r="Q24" s="1123"/>
      <c r="R24" s="1123"/>
      <c r="S24" s="1123"/>
      <c r="T24" s="1788">
        <f>第1号!M22</f>
        <v>0</v>
      </c>
      <c r="U24" s="1123"/>
      <c r="V24" s="1123"/>
      <c r="W24" s="1123"/>
      <c r="X24" s="1123"/>
      <c r="AB24" s="521"/>
      <c r="AF24" s="438"/>
    </row>
    <row r="25" spans="3:32" ht="6" customHeight="1">
      <c r="AF25" s="438"/>
    </row>
    <row r="26" spans="3:32" ht="25.8">
      <c r="C26" s="2004" t="s">
        <v>2781</v>
      </c>
      <c r="D26" s="2004"/>
      <c r="E26" s="2004"/>
      <c r="F26" s="2004"/>
      <c r="G26" s="2004"/>
      <c r="H26" s="2004"/>
      <c r="I26" s="2004"/>
      <c r="J26" s="2004"/>
      <c r="K26" s="2004"/>
      <c r="L26" s="2004"/>
      <c r="M26" s="2004"/>
      <c r="N26" s="2004"/>
      <c r="O26" s="2004"/>
      <c r="P26" s="2004"/>
      <c r="Q26" s="2004"/>
      <c r="R26" s="2004"/>
      <c r="S26" s="2004"/>
      <c r="T26" s="2004"/>
      <c r="U26" s="2004"/>
      <c r="V26" s="2004"/>
      <c r="W26" s="2004"/>
      <c r="X26" s="2004"/>
      <c r="AF26" s="438"/>
    </row>
    <row r="27" spans="3:32" ht="7.8" customHeight="1">
      <c r="C27" s="523"/>
      <c r="D27" s="523"/>
      <c r="E27" s="523"/>
      <c r="F27" s="523"/>
      <c r="G27" s="523"/>
      <c r="H27" s="523"/>
      <c r="I27" s="523"/>
      <c r="J27" s="523"/>
      <c r="K27" s="523"/>
      <c r="L27" s="523"/>
      <c r="M27" s="523"/>
      <c r="N27" s="523"/>
      <c r="O27" s="523"/>
      <c r="P27" s="523"/>
      <c r="Q27" s="523"/>
      <c r="R27" s="523"/>
      <c r="S27" s="523"/>
      <c r="T27" s="523"/>
      <c r="U27" s="523"/>
      <c r="V27" s="523"/>
      <c r="W27" s="523"/>
      <c r="X27" s="523"/>
      <c r="AF27" s="438"/>
    </row>
    <row r="28" spans="3:32" ht="28.8" customHeight="1">
      <c r="D28" s="524" t="s">
        <v>2732</v>
      </c>
      <c r="E28" s="525"/>
      <c r="F28" s="525"/>
      <c r="G28" s="525"/>
      <c r="H28" s="525"/>
      <c r="I28" s="525"/>
      <c r="J28" s="525"/>
      <c r="K28" s="525"/>
      <c r="L28" s="526"/>
      <c r="M28" s="526"/>
      <c r="N28" s="526"/>
      <c r="O28" s="526"/>
      <c r="P28" s="525"/>
      <c r="Q28" s="525"/>
      <c r="R28" s="525"/>
      <c r="S28" s="525"/>
      <c r="T28" s="525"/>
      <c r="U28" s="525"/>
      <c r="V28" s="525"/>
      <c r="W28" s="525"/>
      <c r="X28" s="525"/>
      <c r="AF28" s="438"/>
    </row>
    <row r="29" spans="3:32" ht="6.6" customHeight="1">
      <c r="D29" s="525"/>
      <c r="E29" s="525"/>
      <c r="F29" s="525"/>
      <c r="G29" s="525"/>
      <c r="H29" s="525"/>
      <c r="I29" s="525"/>
      <c r="J29" s="525"/>
      <c r="K29" s="525"/>
      <c r="L29" s="525"/>
      <c r="M29" s="525"/>
      <c r="N29" s="525"/>
      <c r="O29" s="525"/>
      <c r="P29" s="525"/>
      <c r="Q29" s="525"/>
      <c r="R29" s="525"/>
      <c r="S29" s="525"/>
      <c r="T29" s="525"/>
      <c r="U29" s="525"/>
      <c r="V29" s="525"/>
      <c r="W29" s="525"/>
      <c r="X29" s="525"/>
      <c r="AF29" s="438"/>
    </row>
    <row r="30" spans="3:32" ht="18" customHeight="1">
      <c r="D30" s="1982">
        <f>第15号様式!D28</f>
        <v>0</v>
      </c>
      <c r="E30" s="1983"/>
      <c r="F30" s="439" t="s">
        <v>2633</v>
      </c>
      <c r="G30" s="746">
        <f>第15号様式!G28</f>
        <v>0</v>
      </c>
      <c r="H30" s="439" t="s">
        <v>2634</v>
      </c>
      <c r="I30" s="746">
        <f>第15号様式!I28</f>
        <v>0</v>
      </c>
      <c r="J30" s="439" t="s">
        <v>2642</v>
      </c>
      <c r="K30" s="1960">
        <f>第15号様式!K28</f>
        <v>0</v>
      </c>
      <c r="L30" s="1960"/>
      <c r="M30" s="2005" t="s">
        <v>2643</v>
      </c>
      <c r="N30" s="2005"/>
      <c r="O30" s="2005"/>
      <c r="P30" s="1960">
        <f>第15号様式!P28</f>
        <v>0</v>
      </c>
      <c r="Q30" s="1960"/>
      <c r="R30" s="2002" t="s">
        <v>2733</v>
      </c>
      <c r="S30" s="2002"/>
      <c r="T30" s="2002"/>
      <c r="U30" s="2002"/>
      <c r="V30" s="2002"/>
      <c r="W30" s="2002"/>
      <c r="X30" s="2002"/>
      <c r="Y30" s="450"/>
      <c r="Z30" s="450"/>
      <c r="AB30" s="521" t="s">
        <v>3514</v>
      </c>
      <c r="AF30" s="438"/>
    </row>
    <row r="31" spans="3:32" ht="39" customHeight="1">
      <c r="C31" s="2006" t="s">
        <v>3162</v>
      </c>
      <c r="D31" s="2006"/>
      <c r="E31" s="2006"/>
      <c r="F31" s="2006"/>
      <c r="G31" s="2006"/>
      <c r="H31" s="2006"/>
      <c r="I31" s="2006"/>
      <c r="J31" s="2006"/>
      <c r="K31" s="2006"/>
      <c r="L31" s="2006"/>
      <c r="M31" s="2006"/>
      <c r="N31" s="2006"/>
      <c r="O31" s="2006"/>
      <c r="P31" s="2006"/>
      <c r="Q31" s="2006"/>
      <c r="R31" s="2006"/>
      <c r="S31" s="2006"/>
      <c r="T31" s="2006"/>
      <c r="U31" s="2006"/>
      <c r="V31" s="2006"/>
      <c r="W31" s="2006"/>
      <c r="X31" s="2006"/>
      <c r="AF31" s="438"/>
    </row>
    <row r="32" spans="3:32" ht="16.5" customHeight="1">
      <c r="D32" s="2007" t="s">
        <v>2645</v>
      </c>
      <c r="E32" s="2007"/>
      <c r="F32" s="2007"/>
      <c r="G32" s="2007"/>
      <c r="H32" s="2007"/>
      <c r="I32" s="2007"/>
      <c r="J32" s="2007"/>
      <c r="K32" s="2007"/>
      <c r="L32" s="2007"/>
      <c r="M32" s="2007"/>
      <c r="N32" s="2007"/>
      <c r="O32" s="2007"/>
      <c r="P32" s="2007"/>
      <c r="Q32" s="2007"/>
      <c r="R32" s="2007"/>
      <c r="S32" s="2007"/>
      <c r="T32" s="2007"/>
      <c r="U32" s="2007"/>
      <c r="V32" s="2007"/>
      <c r="W32" s="2007"/>
      <c r="X32" s="2007"/>
      <c r="AF32" s="438"/>
    </row>
    <row r="33" spans="1:16155" ht="30" customHeight="1">
      <c r="C33" s="528"/>
      <c r="D33" s="2008" t="s">
        <v>2646</v>
      </c>
      <c r="E33" s="2008"/>
      <c r="F33" s="2008"/>
      <c r="G33" s="2008"/>
      <c r="H33" s="2008"/>
      <c r="I33" s="2008"/>
      <c r="J33" s="2009"/>
      <c r="K33" s="1979">
        <f>第15号様式!L31</f>
        <v>0</v>
      </c>
      <c r="L33" s="1493"/>
      <c r="M33" s="1493"/>
      <c r="N33" s="1493"/>
      <c r="O33" s="1493"/>
      <c r="P33" s="1493"/>
      <c r="Q33" s="1980">
        <f>第15号様式!Q31</f>
        <v>0</v>
      </c>
      <c r="R33" s="1493"/>
      <c r="S33" s="1493"/>
      <c r="T33" s="1493"/>
      <c r="U33" s="1980" t="str">
        <f>第15号様式!U31</f>
        <v>　</v>
      </c>
      <c r="V33" s="1493"/>
      <c r="W33" s="1493"/>
      <c r="X33" s="1494"/>
    </row>
    <row r="34" spans="1:16155" ht="2.25" customHeight="1">
      <c r="C34" s="451"/>
      <c r="D34" s="453"/>
      <c r="E34" s="453"/>
      <c r="F34" s="453"/>
      <c r="G34" s="453"/>
      <c r="H34" s="453"/>
      <c r="I34" s="453"/>
      <c r="J34" s="529"/>
      <c r="K34" s="451"/>
      <c r="L34" s="530"/>
      <c r="M34" s="530"/>
      <c r="N34" s="530"/>
      <c r="O34" s="530"/>
      <c r="P34" s="520"/>
      <c r="Q34" s="531"/>
      <c r="R34" s="527"/>
      <c r="S34" s="532"/>
      <c r="T34" s="527"/>
      <c r="U34" s="520"/>
      <c r="V34" s="527"/>
      <c r="W34" s="532"/>
      <c r="X34" s="529"/>
    </row>
    <row r="35" spans="1:16155" ht="30" customHeight="1">
      <c r="C35" s="451"/>
      <c r="D35" s="2010" t="s">
        <v>2647</v>
      </c>
      <c r="E35" s="2010"/>
      <c r="F35" s="2010"/>
      <c r="G35" s="2010"/>
      <c r="H35" s="2010"/>
      <c r="I35" s="2010"/>
      <c r="J35" s="2011"/>
      <c r="K35" s="453"/>
      <c r="L35" s="533" t="s">
        <v>2648</v>
      </c>
      <c r="M35" s="1960">
        <f>第15号様式!M33</f>
        <v>0</v>
      </c>
      <c r="N35" s="1960"/>
      <c r="O35" s="1960"/>
      <c r="P35" s="1960"/>
      <c r="Q35" s="454" t="s">
        <v>2649</v>
      </c>
      <c r="R35" s="454"/>
      <c r="S35" s="454"/>
      <c r="T35" s="454"/>
      <c r="U35" s="454"/>
      <c r="V35" s="454"/>
      <c r="W35" s="454"/>
      <c r="X35" s="534"/>
    </row>
    <row r="36" spans="1:16155" ht="36" customHeight="1">
      <c r="C36" s="535"/>
      <c r="D36" s="2013" t="s">
        <v>2739</v>
      </c>
      <c r="E36" s="2014"/>
      <c r="F36" s="2014"/>
      <c r="G36" s="2014"/>
      <c r="H36" s="2014"/>
      <c r="I36" s="2014"/>
      <c r="J36" s="2015"/>
      <c r="K36" s="535"/>
      <c r="L36" s="1964">
        <f>基本情報!E3</f>
        <v>0</v>
      </c>
      <c r="M36" s="1964"/>
      <c r="N36" s="1964"/>
      <c r="O36" s="1964"/>
      <c r="P36" s="1964"/>
      <c r="Q36" s="1964"/>
      <c r="R36" s="1964"/>
      <c r="S36" s="1964"/>
      <c r="T36" s="1964"/>
      <c r="U36" s="1964"/>
      <c r="V36" s="1964"/>
      <c r="W36" s="1964"/>
      <c r="X36" s="1965"/>
      <c r="AB36" s="536" t="s">
        <v>2740</v>
      </c>
    </row>
    <row r="37" spans="1:16155" s="457" customFormat="1" ht="19.5" customHeight="1">
      <c r="A37" s="450"/>
      <c r="B37" s="450"/>
      <c r="C37" s="528"/>
      <c r="D37" s="2016" t="s">
        <v>2782</v>
      </c>
      <c r="E37" s="2016"/>
      <c r="F37" s="2016"/>
      <c r="G37" s="2016"/>
      <c r="H37" s="2016"/>
      <c r="I37" s="2016"/>
      <c r="J37" s="2017"/>
      <c r="K37" s="537"/>
      <c r="L37" s="538" t="s">
        <v>2743</v>
      </c>
      <c r="M37" s="539"/>
      <c r="N37" s="539"/>
      <c r="O37" s="539"/>
      <c r="P37" s="540"/>
      <c r="Q37" s="540"/>
      <c r="R37" s="1972">
        <f>共通様式_全体!F6</f>
        <v>0</v>
      </c>
      <c r="S37" s="1972"/>
      <c r="T37" s="1972"/>
      <c r="U37" s="1972"/>
      <c r="V37" s="1972"/>
      <c r="W37" s="541" t="s">
        <v>2744</v>
      </c>
      <c r="X37" s="542"/>
      <c r="AB37" s="536"/>
      <c r="AC37" s="450"/>
      <c r="AE37" s="450"/>
      <c r="AF37" s="438"/>
      <c r="AG37" s="450"/>
      <c r="AH37" s="450"/>
      <c r="AI37" s="450"/>
      <c r="AJ37" s="450"/>
      <c r="AK37" s="450"/>
      <c r="AL37" s="450"/>
      <c r="AM37" s="450"/>
      <c r="AN37" s="450"/>
      <c r="AO37" s="450"/>
      <c r="AP37" s="450"/>
      <c r="AQ37" s="450"/>
      <c r="AR37" s="450"/>
      <c r="AS37" s="450"/>
      <c r="AT37" s="450"/>
      <c r="AU37" s="450"/>
      <c r="AV37" s="450"/>
      <c r="AW37" s="450"/>
      <c r="AX37" s="450"/>
      <c r="AY37" s="450"/>
      <c r="AZ37" s="450"/>
      <c r="BA37" s="450"/>
      <c r="BB37" s="450"/>
      <c r="BC37" s="450"/>
      <c r="BD37" s="450"/>
      <c r="BE37" s="450"/>
      <c r="BF37" s="450"/>
      <c r="BG37" s="450"/>
      <c r="BH37" s="450"/>
      <c r="BI37" s="450"/>
      <c r="BJ37" s="450"/>
      <c r="BK37" s="450"/>
      <c r="BL37" s="450"/>
      <c r="BM37" s="450"/>
      <c r="BN37" s="450"/>
      <c r="BO37" s="450"/>
      <c r="BP37" s="450"/>
      <c r="BQ37" s="450"/>
      <c r="BR37" s="450"/>
      <c r="BS37" s="450"/>
      <c r="BT37" s="450"/>
      <c r="BU37" s="450"/>
      <c r="BV37" s="450"/>
      <c r="BW37" s="450"/>
      <c r="BX37" s="450"/>
      <c r="BY37" s="450"/>
      <c r="BZ37" s="450"/>
      <c r="CA37" s="450"/>
      <c r="CB37" s="450"/>
      <c r="CC37" s="450"/>
      <c r="CD37" s="450"/>
      <c r="CE37" s="450"/>
      <c r="CF37" s="450"/>
      <c r="CG37" s="450"/>
      <c r="CH37" s="450"/>
      <c r="CI37" s="450"/>
      <c r="CJ37" s="450"/>
      <c r="CK37" s="450"/>
      <c r="CL37" s="450"/>
      <c r="CM37" s="450"/>
      <c r="CN37" s="450"/>
      <c r="CO37" s="450"/>
      <c r="CP37" s="450"/>
      <c r="CQ37" s="450"/>
      <c r="CR37" s="450"/>
      <c r="CS37" s="450"/>
      <c r="CT37" s="450"/>
      <c r="CU37" s="450"/>
      <c r="CV37" s="450"/>
      <c r="CW37" s="450"/>
      <c r="CX37" s="450"/>
      <c r="CY37" s="450"/>
      <c r="CZ37" s="450"/>
      <c r="DA37" s="450"/>
      <c r="DB37" s="450"/>
      <c r="DC37" s="450"/>
      <c r="DD37" s="450"/>
      <c r="DE37" s="450"/>
      <c r="DF37" s="450"/>
      <c r="DG37" s="450"/>
      <c r="DH37" s="450"/>
      <c r="DI37" s="450"/>
      <c r="DJ37" s="450"/>
      <c r="DK37" s="450"/>
      <c r="DL37" s="450"/>
      <c r="DM37" s="450"/>
      <c r="DN37" s="450"/>
      <c r="DO37" s="450"/>
      <c r="DP37" s="450"/>
      <c r="DQ37" s="450"/>
      <c r="DR37" s="450"/>
      <c r="DS37" s="450"/>
      <c r="DT37" s="450"/>
      <c r="DU37" s="450"/>
      <c r="DV37" s="450"/>
      <c r="DW37" s="450"/>
      <c r="DX37" s="450"/>
      <c r="DY37" s="450"/>
      <c r="DZ37" s="450"/>
      <c r="EA37" s="450"/>
      <c r="EB37" s="450"/>
      <c r="EC37" s="450"/>
      <c r="ED37" s="450"/>
      <c r="EE37" s="450"/>
      <c r="EF37" s="450"/>
      <c r="EG37" s="450"/>
      <c r="EH37" s="450"/>
      <c r="EI37" s="450"/>
      <c r="EJ37" s="450"/>
      <c r="EK37" s="450"/>
      <c r="EL37" s="450"/>
      <c r="EM37" s="450"/>
      <c r="EN37" s="450"/>
      <c r="EO37" s="450"/>
      <c r="EP37" s="450"/>
      <c r="EQ37" s="450"/>
      <c r="ER37" s="450"/>
      <c r="ES37" s="450"/>
      <c r="ET37" s="450"/>
      <c r="EU37" s="450"/>
      <c r="EV37" s="450"/>
      <c r="EW37" s="450"/>
      <c r="EX37" s="450"/>
      <c r="EY37" s="450"/>
      <c r="EZ37" s="450"/>
      <c r="FA37" s="450"/>
      <c r="FB37" s="450"/>
      <c r="FC37" s="450"/>
      <c r="FD37" s="450"/>
      <c r="FE37" s="450"/>
      <c r="FF37" s="450"/>
      <c r="FG37" s="450"/>
      <c r="FH37" s="450"/>
      <c r="FI37" s="450"/>
      <c r="FJ37" s="450"/>
      <c r="FK37" s="450"/>
      <c r="FL37" s="450"/>
      <c r="FM37" s="450"/>
      <c r="FN37" s="450"/>
      <c r="FO37" s="450"/>
      <c r="FP37" s="450"/>
      <c r="FQ37" s="450"/>
      <c r="FR37" s="450"/>
      <c r="FS37" s="450"/>
      <c r="FT37" s="450"/>
      <c r="FU37" s="450"/>
      <c r="FV37" s="450"/>
      <c r="FW37" s="450"/>
      <c r="FX37" s="450"/>
      <c r="FY37" s="450"/>
      <c r="FZ37" s="450"/>
      <c r="GA37" s="450"/>
      <c r="GB37" s="450"/>
      <c r="GC37" s="450"/>
      <c r="GD37" s="450"/>
      <c r="GE37" s="450"/>
      <c r="GF37" s="450"/>
      <c r="GG37" s="450"/>
      <c r="GH37" s="450"/>
      <c r="GI37" s="450"/>
      <c r="GJ37" s="450"/>
      <c r="GK37" s="450"/>
      <c r="GL37" s="450"/>
      <c r="GM37" s="450"/>
      <c r="GN37" s="450"/>
      <c r="GO37" s="450"/>
      <c r="GP37" s="450"/>
      <c r="GQ37" s="450"/>
      <c r="GR37" s="450"/>
      <c r="GS37" s="450"/>
      <c r="GT37" s="450"/>
      <c r="GU37" s="450"/>
      <c r="GV37" s="450"/>
      <c r="GW37" s="450"/>
      <c r="GX37" s="450"/>
      <c r="GY37" s="450"/>
      <c r="GZ37" s="450"/>
      <c r="HA37" s="450"/>
      <c r="HB37" s="450"/>
      <c r="HC37" s="450"/>
      <c r="HD37" s="450"/>
      <c r="HE37" s="450"/>
      <c r="HF37" s="450"/>
      <c r="HG37" s="450"/>
      <c r="HH37" s="450"/>
      <c r="HI37" s="450"/>
      <c r="HJ37" s="450"/>
      <c r="HK37" s="450"/>
      <c r="HL37" s="450"/>
      <c r="HM37" s="450"/>
      <c r="HN37" s="450"/>
      <c r="HO37" s="450"/>
      <c r="HP37" s="450"/>
      <c r="HQ37" s="450"/>
      <c r="HR37" s="450"/>
      <c r="HS37" s="450"/>
      <c r="HT37" s="450"/>
      <c r="HU37" s="450"/>
      <c r="HV37" s="450"/>
      <c r="HW37" s="450"/>
      <c r="HX37" s="450"/>
      <c r="HY37" s="450"/>
      <c r="HZ37" s="450"/>
      <c r="IA37" s="450"/>
      <c r="IB37" s="450"/>
      <c r="IC37" s="450"/>
      <c r="ID37" s="450"/>
      <c r="IE37" s="450"/>
      <c r="IF37" s="450"/>
      <c r="IG37" s="450"/>
      <c r="IH37" s="450"/>
      <c r="II37" s="450"/>
      <c r="IJ37" s="450"/>
      <c r="IK37" s="450"/>
      <c r="IL37" s="450"/>
      <c r="IM37" s="450"/>
      <c r="IN37" s="450"/>
      <c r="IO37" s="450"/>
      <c r="IP37" s="450"/>
      <c r="IQ37" s="450"/>
      <c r="IR37" s="450"/>
      <c r="IS37" s="450"/>
      <c r="IT37" s="450"/>
      <c r="IU37" s="450"/>
      <c r="IV37" s="450"/>
      <c r="IW37" s="450"/>
      <c r="IX37" s="450"/>
      <c r="IY37" s="450"/>
      <c r="IZ37" s="450"/>
      <c r="JA37" s="450"/>
      <c r="JB37" s="450"/>
      <c r="JC37" s="450"/>
      <c r="JD37" s="450"/>
      <c r="JE37" s="450"/>
      <c r="JF37" s="450"/>
      <c r="JG37" s="450"/>
      <c r="JH37" s="450"/>
      <c r="JI37" s="450"/>
      <c r="JJ37" s="450"/>
      <c r="JK37" s="450"/>
      <c r="JL37" s="450"/>
      <c r="JM37" s="450"/>
      <c r="JN37" s="450"/>
      <c r="JO37" s="450"/>
      <c r="JP37" s="450"/>
      <c r="JQ37" s="450"/>
      <c r="JR37" s="450"/>
      <c r="JS37" s="450"/>
      <c r="JT37" s="450"/>
      <c r="JU37" s="450"/>
      <c r="JV37" s="450"/>
      <c r="JW37" s="450"/>
      <c r="JX37" s="450"/>
      <c r="JY37" s="450"/>
      <c r="JZ37" s="450"/>
      <c r="KA37" s="450"/>
      <c r="KB37" s="450"/>
      <c r="KC37" s="450"/>
      <c r="KD37" s="450"/>
      <c r="KE37" s="450"/>
      <c r="KF37" s="450"/>
      <c r="KG37" s="450"/>
      <c r="KH37" s="450"/>
      <c r="KI37" s="450"/>
      <c r="KJ37" s="450"/>
      <c r="KK37" s="450"/>
      <c r="KL37" s="450"/>
      <c r="KM37" s="450"/>
      <c r="KN37" s="450"/>
      <c r="KO37" s="450"/>
      <c r="KP37" s="450"/>
      <c r="KQ37" s="450"/>
      <c r="KR37" s="450"/>
      <c r="KS37" s="450"/>
      <c r="KT37" s="450"/>
      <c r="KU37" s="450"/>
      <c r="KV37" s="450"/>
      <c r="KW37" s="450"/>
      <c r="KX37" s="450"/>
      <c r="KY37" s="450"/>
      <c r="KZ37" s="450"/>
      <c r="LA37" s="450"/>
      <c r="LB37" s="450"/>
      <c r="LC37" s="450"/>
      <c r="LD37" s="450"/>
      <c r="LE37" s="450"/>
      <c r="LF37" s="450"/>
      <c r="LG37" s="450"/>
      <c r="LH37" s="450"/>
      <c r="LI37" s="450"/>
      <c r="LJ37" s="450"/>
      <c r="LK37" s="450"/>
      <c r="LL37" s="450"/>
      <c r="LM37" s="450"/>
      <c r="LN37" s="450"/>
      <c r="LO37" s="450"/>
      <c r="LP37" s="450"/>
      <c r="LQ37" s="450"/>
      <c r="LR37" s="450"/>
      <c r="LS37" s="450"/>
      <c r="LT37" s="450"/>
      <c r="LU37" s="450"/>
      <c r="LV37" s="450"/>
      <c r="LW37" s="450"/>
      <c r="LX37" s="450"/>
      <c r="LY37" s="450"/>
      <c r="LZ37" s="450"/>
      <c r="MA37" s="450"/>
      <c r="MB37" s="450"/>
      <c r="MC37" s="450"/>
      <c r="MD37" s="450"/>
      <c r="ME37" s="450"/>
      <c r="MF37" s="450"/>
      <c r="MG37" s="450"/>
      <c r="MH37" s="450"/>
      <c r="MI37" s="450"/>
      <c r="MJ37" s="450"/>
      <c r="MK37" s="450"/>
      <c r="ML37" s="450"/>
      <c r="MM37" s="450"/>
      <c r="MN37" s="450"/>
      <c r="MO37" s="450"/>
      <c r="MP37" s="450"/>
      <c r="MQ37" s="450"/>
      <c r="MR37" s="450"/>
      <c r="MS37" s="450"/>
      <c r="MT37" s="450"/>
      <c r="MU37" s="450"/>
      <c r="MV37" s="450"/>
      <c r="MW37" s="450"/>
      <c r="MX37" s="450"/>
      <c r="MY37" s="450"/>
      <c r="MZ37" s="450"/>
      <c r="NA37" s="450"/>
      <c r="NB37" s="450"/>
      <c r="NC37" s="450"/>
      <c r="ND37" s="450"/>
      <c r="NE37" s="450"/>
      <c r="NF37" s="450"/>
      <c r="NG37" s="450"/>
      <c r="NH37" s="450"/>
      <c r="NI37" s="450"/>
      <c r="NJ37" s="450"/>
      <c r="NK37" s="450"/>
      <c r="NL37" s="450"/>
      <c r="NM37" s="450"/>
      <c r="NN37" s="450"/>
      <c r="NO37" s="450"/>
      <c r="NP37" s="450"/>
      <c r="NQ37" s="450"/>
      <c r="NR37" s="450"/>
      <c r="NS37" s="450"/>
      <c r="NT37" s="450"/>
      <c r="NU37" s="450"/>
      <c r="NV37" s="450"/>
      <c r="NW37" s="450"/>
      <c r="NX37" s="450"/>
      <c r="NY37" s="450"/>
      <c r="NZ37" s="450"/>
      <c r="OA37" s="450"/>
      <c r="OB37" s="450"/>
      <c r="OC37" s="450"/>
      <c r="OD37" s="450"/>
      <c r="OE37" s="450"/>
      <c r="OF37" s="450"/>
      <c r="OG37" s="450"/>
      <c r="OH37" s="450"/>
      <c r="OI37" s="450"/>
      <c r="OJ37" s="450"/>
      <c r="OK37" s="450"/>
      <c r="OL37" s="450"/>
      <c r="OM37" s="450"/>
      <c r="ON37" s="450"/>
      <c r="OO37" s="450"/>
      <c r="OP37" s="450"/>
      <c r="OQ37" s="450"/>
      <c r="OR37" s="450"/>
      <c r="OS37" s="450"/>
      <c r="OT37" s="450"/>
      <c r="OU37" s="450"/>
      <c r="OV37" s="450"/>
      <c r="OW37" s="450"/>
      <c r="OX37" s="450"/>
      <c r="OY37" s="450"/>
      <c r="OZ37" s="450"/>
      <c r="PA37" s="450"/>
      <c r="PB37" s="450"/>
      <c r="PC37" s="450"/>
      <c r="PD37" s="450"/>
      <c r="PE37" s="450"/>
      <c r="PF37" s="450"/>
      <c r="PG37" s="450"/>
      <c r="PH37" s="450"/>
      <c r="PI37" s="450"/>
      <c r="PJ37" s="450"/>
      <c r="PK37" s="450"/>
      <c r="PL37" s="450"/>
      <c r="PM37" s="450"/>
      <c r="PN37" s="450"/>
      <c r="PO37" s="450"/>
      <c r="PP37" s="450"/>
      <c r="PQ37" s="450"/>
      <c r="PR37" s="450"/>
      <c r="PS37" s="450"/>
      <c r="PT37" s="450"/>
      <c r="PU37" s="450"/>
      <c r="PV37" s="450"/>
      <c r="PW37" s="450"/>
      <c r="PX37" s="450"/>
      <c r="PY37" s="450"/>
      <c r="PZ37" s="450"/>
      <c r="QA37" s="450"/>
      <c r="QB37" s="450"/>
      <c r="QC37" s="450"/>
      <c r="QD37" s="450"/>
      <c r="QE37" s="450"/>
      <c r="QF37" s="450"/>
      <c r="QG37" s="450"/>
      <c r="QH37" s="450"/>
      <c r="QI37" s="450"/>
      <c r="QJ37" s="450"/>
      <c r="QK37" s="450"/>
      <c r="QL37" s="450"/>
      <c r="QM37" s="450"/>
      <c r="QN37" s="450"/>
      <c r="QO37" s="450"/>
      <c r="QP37" s="450"/>
      <c r="QQ37" s="450"/>
      <c r="QR37" s="450"/>
      <c r="QS37" s="450"/>
      <c r="QT37" s="450"/>
      <c r="QU37" s="450"/>
      <c r="QV37" s="450"/>
      <c r="QW37" s="450"/>
      <c r="QX37" s="450"/>
      <c r="QY37" s="450"/>
      <c r="QZ37" s="450"/>
      <c r="RA37" s="450"/>
      <c r="RB37" s="450"/>
      <c r="RC37" s="450"/>
      <c r="RD37" s="450"/>
      <c r="RE37" s="450"/>
      <c r="RF37" s="450"/>
      <c r="RG37" s="450"/>
      <c r="RH37" s="450"/>
      <c r="RI37" s="450"/>
      <c r="RJ37" s="450"/>
      <c r="RK37" s="450"/>
      <c r="RL37" s="450"/>
      <c r="RM37" s="450"/>
      <c r="RN37" s="450"/>
      <c r="RO37" s="450"/>
      <c r="RP37" s="450"/>
      <c r="RQ37" s="450"/>
      <c r="RR37" s="450"/>
      <c r="RS37" s="450"/>
      <c r="RT37" s="450"/>
      <c r="RU37" s="450"/>
      <c r="RV37" s="450"/>
      <c r="RW37" s="450"/>
      <c r="RX37" s="450"/>
      <c r="RY37" s="450"/>
      <c r="RZ37" s="450"/>
      <c r="SA37" s="450"/>
      <c r="SB37" s="450"/>
      <c r="SC37" s="450"/>
      <c r="SD37" s="450"/>
      <c r="SE37" s="450"/>
      <c r="SF37" s="450"/>
      <c r="SG37" s="450"/>
      <c r="SH37" s="450"/>
      <c r="SI37" s="450"/>
      <c r="SJ37" s="450"/>
      <c r="SK37" s="450"/>
      <c r="SL37" s="450"/>
      <c r="SM37" s="450"/>
      <c r="SN37" s="450"/>
      <c r="SO37" s="450"/>
      <c r="SP37" s="450"/>
      <c r="SQ37" s="450"/>
      <c r="SR37" s="450"/>
      <c r="SS37" s="450"/>
      <c r="ST37" s="450"/>
      <c r="SU37" s="450"/>
      <c r="SV37" s="450"/>
      <c r="SW37" s="450"/>
      <c r="SX37" s="450"/>
      <c r="SY37" s="450"/>
      <c r="SZ37" s="450"/>
      <c r="TA37" s="450"/>
      <c r="TB37" s="450"/>
      <c r="TC37" s="450"/>
      <c r="TD37" s="450"/>
      <c r="TE37" s="450"/>
      <c r="TF37" s="450"/>
      <c r="TG37" s="450"/>
      <c r="TH37" s="450"/>
      <c r="TI37" s="450"/>
      <c r="TJ37" s="450"/>
      <c r="TK37" s="450"/>
      <c r="TL37" s="450"/>
      <c r="TM37" s="450"/>
      <c r="TN37" s="450"/>
      <c r="TO37" s="450"/>
      <c r="TP37" s="450"/>
      <c r="TQ37" s="450"/>
      <c r="TR37" s="450"/>
      <c r="TS37" s="450"/>
      <c r="TT37" s="450"/>
      <c r="TU37" s="450"/>
      <c r="TV37" s="450"/>
      <c r="TW37" s="450"/>
      <c r="TX37" s="450"/>
      <c r="TY37" s="450"/>
      <c r="TZ37" s="450"/>
      <c r="UA37" s="450"/>
      <c r="UB37" s="450"/>
      <c r="UC37" s="450"/>
      <c r="UD37" s="450"/>
      <c r="UE37" s="450"/>
      <c r="UF37" s="450"/>
      <c r="UG37" s="450"/>
      <c r="UH37" s="450"/>
      <c r="UI37" s="450"/>
      <c r="UJ37" s="450"/>
      <c r="UK37" s="450"/>
      <c r="UL37" s="450"/>
      <c r="UM37" s="450"/>
      <c r="UN37" s="450"/>
      <c r="UO37" s="450"/>
      <c r="UP37" s="450"/>
      <c r="UQ37" s="450"/>
      <c r="UR37" s="450"/>
      <c r="US37" s="450"/>
      <c r="UT37" s="450"/>
      <c r="UU37" s="450"/>
      <c r="UV37" s="450"/>
      <c r="UW37" s="450"/>
      <c r="UX37" s="450"/>
      <c r="UY37" s="450"/>
      <c r="UZ37" s="450"/>
      <c r="VA37" s="450"/>
      <c r="VB37" s="450"/>
      <c r="VC37" s="450"/>
      <c r="VD37" s="450"/>
      <c r="VE37" s="450"/>
      <c r="VF37" s="450"/>
      <c r="VG37" s="450"/>
      <c r="VH37" s="450"/>
      <c r="VI37" s="450"/>
      <c r="VJ37" s="450"/>
      <c r="VK37" s="450"/>
      <c r="VL37" s="450"/>
      <c r="VM37" s="450"/>
      <c r="VN37" s="450"/>
      <c r="VO37" s="450"/>
      <c r="VP37" s="450"/>
      <c r="VQ37" s="450"/>
      <c r="VR37" s="450"/>
      <c r="VS37" s="450"/>
      <c r="VT37" s="450"/>
      <c r="VU37" s="450"/>
      <c r="VV37" s="450"/>
      <c r="VW37" s="450"/>
      <c r="VX37" s="450"/>
      <c r="VY37" s="450"/>
      <c r="VZ37" s="450"/>
      <c r="WA37" s="450"/>
      <c r="WB37" s="450"/>
      <c r="WC37" s="450"/>
      <c r="WD37" s="450"/>
      <c r="WE37" s="450"/>
      <c r="WF37" s="450"/>
      <c r="WG37" s="450"/>
      <c r="WH37" s="450"/>
      <c r="WI37" s="450"/>
      <c r="WJ37" s="450"/>
      <c r="WK37" s="450"/>
      <c r="WL37" s="450"/>
      <c r="WM37" s="450"/>
      <c r="WN37" s="450"/>
      <c r="WO37" s="450"/>
      <c r="WP37" s="450"/>
      <c r="WQ37" s="450"/>
      <c r="WR37" s="450"/>
      <c r="WS37" s="450"/>
      <c r="WT37" s="450"/>
      <c r="WU37" s="450"/>
      <c r="WV37" s="450"/>
      <c r="WW37" s="450"/>
      <c r="WX37" s="450"/>
      <c r="WY37" s="450"/>
      <c r="WZ37" s="450"/>
      <c r="XA37" s="450"/>
      <c r="XB37" s="450"/>
      <c r="XC37" s="450"/>
      <c r="XD37" s="450"/>
      <c r="XE37" s="450"/>
      <c r="XF37" s="450"/>
      <c r="XG37" s="450"/>
      <c r="XH37" s="450"/>
      <c r="XI37" s="450"/>
      <c r="XJ37" s="450"/>
      <c r="XK37" s="450"/>
      <c r="XL37" s="450"/>
      <c r="XM37" s="450"/>
      <c r="XN37" s="450"/>
      <c r="XO37" s="450"/>
      <c r="XP37" s="450"/>
      <c r="XQ37" s="450"/>
      <c r="XR37" s="450"/>
      <c r="XS37" s="450"/>
      <c r="XT37" s="450"/>
      <c r="XU37" s="450"/>
      <c r="XV37" s="450"/>
      <c r="XW37" s="450"/>
      <c r="XX37" s="450"/>
      <c r="XY37" s="450"/>
      <c r="XZ37" s="450"/>
      <c r="YA37" s="450"/>
      <c r="YB37" s="450"/>
      <c r="YC37" s="450"/>
      <c r="YD37" s="450"/>
      <c r="YE37" s="450"/>
      <c r="YF37" s="450"/>
      <c r="YG37" s="450"/>
      <c r="YH37" s="450"/>
      <c r="YI37" s="450"/>
      <c r="YJ37" s="450"/>
      <c r="YK37" s="450"/>
      <c r="YL37" s="450"/>
      <c r="YM37" s="450"/>
      <c r="YN37" s="450"/>
      <c r="YO37" s="450"/>
      <c r="YP37" s="450"/>
      <c r="YQ37" s="450"/>
      <c r="YR37" s="450"/>
      <c r="YS37" s="450"/>
      <c r="YT37" s="450"/>
      <c r="YU37" s="450"/>
      <c r="YV37" s="450"/>
      <c r="YW37" s="450"/>
      <c r="YX37" s="450"/>
      <c r="YY37" s="450"/>
      <c r="YZ37" s="450"/>
      <c r="ZA37" s="450"/>
      <c r="ZB37" s="450"/>
      <c r="ZC37" s="450"/>
      <c r="ZD37" s="450"/>
      <c r="ZE37" s="450"/>
      <c r="ZF37" s="450"/>
      <c r="ZG37" s="450"/>
      <c r="ZH37" s="450"/>
      <c r="ZI37" s="450"/>
      <c r="ZJ37" s="450"/>
      <c r="ZK37" s="450"/>
      <c r="ZL37" s="450"/>
      <c r="ZM37" s="450"/>
      <c r="ZN37" s="450"/>
      <c r="ZO37" s="450"/>
      <c r="ZP37" s="450"/>
      <c r="ZQ37" s="450"/>
      <c r="ZR37" s="450"/>
      <c r="ZS37" s="450"/>
      <c r="ZT37" s="450"/>
      <c r="ZU37" s="450"/>
      <c r="ZV37" s="450"/>
      <c r="ZW37" s="450"/>
      <c r="ZX37" s="450"/>
      <c r="ZY37" s="450"/>
      <c r="ZZ37" s="450"/>
      <c r="AAA37" s="450"/>
      <c r="AAB37" s="450"/>
      <c r="AAC37" s="450"/>
      <c r="AAD37" s="450"/>
      <c r="AAE37" s="450"/>
      <c r="AAF37" s="450"/>
      <c r="AAG37" s="450"/>
      <c r="AAH37" s="450"/>
      <c r="AAI37" s="450"/>
      <c r="AAJ37" s="450"/>
      <c r="AAK37" s="450"/>
      <c r="AAL37" s="450"/>
      <c r="AAM37" s="450"/>
      <c r="AAN37" s="450"/>
      <c r="AAO37" s="450"/>
      <c r="AAP37" s="450"/>
      <c r="AAQ37" s="450"/>
      <c r="AAR37" s="450"/>
      <c r="AAS37" s="450"/>
      <c r="AAT37" s="450"/>
      <c r="AAU37" s="450"/>
      <c r="AAV37" s="450"/>
      <c r="AAW37" s="450"/>
      <c r="AAX37" s="450"/>
      <c r="AAY37" s="450"/>
      <c r="AAZ37" s="450"/>
      <c r="ABA37" s="450"/>
      <c r="ABB37" s="450"/>
      <c r="ABC37" s="450"/>
      <c r="ABD37" s="450"/>
      <c r="ABE37" s="450"/>
      <c r="ABF37" s="450"/>
      <c r="ABG37" s="450"/>
      <c r="ABH37" s="450"/>
      <c r="ABI37" s="450"/>
      <c r="ABJ37" s="450"/>
      <c r="ABK37" s="450"/>
      <c r="ABL37" s="450"/>
      <c r="ABM37" s="450"/>
      <c r="ABN37" s="450"/>
      <c r="ABO37" s="450"/>
      <c r="ABP37" s="450"/>
      <c r="ABQ37" s="450"/>
      <c r="ABR37" s="450"/>
      <c r="ABS37" s="450"/>
      <c r="ABT37" s="450"/>
      <c r="ABU37" s="450"/>
      <c r="ABV37" s="450"/>
      <c r="ABW37" s="450"/>
      <c r="ABX37" s="450"/>
      <c r="ABY37" s="450"/>
      <c r="ABZ37" s="450"/>
      <c r="ACA37" s="450"/>
      <c r="ACB37" s="450"/>
      <c r="ACC37" s="450"/>
      <c r="ACD37" s="450"/>
      <c r="ACE37" s="450"/>
      <c r="ACF37" s="450"/>
      <c r="ACG37" s="450"/>
      <c r="ACH37" s="450"/>
      <c r="ACI37" s="450"/>
      <c r="ACJ37" s="450"/>
      <c r="ACK37" s="450"/>
      <c r="ACL37" s="450"/>
      <c r="ACM37" s="450"/>
      <c r="ACN37" s="450"/>
      <c r="ACO37" s="450"/>
      <c r="ACP37" s="450"/>
      <c r="ACQ37" s="450"/>
      <c r="ACR37" s="450"/>
      <c r="ACS37" s="450"/>
      <c r="ACT37" s="450"/>
      <c r="ACU37" s="450"/>
      <c r="ACV37" s="450"/>
      <c r="ACW37" s="450"/>
      <c r="ACX37" s="450"/>
      <c r="ACY37" s="450"/>
      <c r="ACZ37" s="450"/>
      <c r="ADA37" s="450"/>
      <c r="ADB37" s="450"/>
      <c r="ADC37" s="450"/>
      <c r="ADD37" s="450"/>
      <c r="ADE37" s="450"/>
      <c r="ADF37" s="450"/>
      <c r="ADG37" s="450"/>
      <c r="ADH37" s="450"/>
      <c r="ADI37" s="450"/>
      <c r="ADJ37" s="450"/>
      <c r="ADK37" s="450"/>
      <c r="ADL37" s="450"/>
      <c r="ADM37" s="450"/>
      <c r="ADN37" s="450"/>
      <c r="ADO37" s="450"/>
      <c r="ADP37" s="450"/>
      <c r="ADQ37" s="450"/>
      <c r="ADR37" s="450"/>
      <c r="ADS37" s="450"/>
      <c r="ADT37" s="450"/>
      <c r="ADU37" s="450"/>
      <c r="ADV37" s="450"/>
      <c r="ADW37" s="450"/>
      <c r="ADX37" s="450"/>
      <c r="ADY37" s="450"/>
      <c r="ADZ37" s="450"/>
      <c r="AEA37" s="450"/>
      <c r="AEB37" s="450"/>
      <c r="AEC37" s="450"/>
      <c r="AED37" s="450"/>
      <c r="AEE37" s="450"/>
      <c r="AEF37" s="450"/>
      <c r="AEG37" s="450"/>
      <c r="AEH37" s="450"/>
      <c r="AEI37" s="450"/>
      <c r="AEJ37" s="450"/>
      <c r="AEK37" s="450"/>
      <c r="AEL37" s="450"/>
      <c r="AEM37" s="450"/>
      <c r="AEN37" s="450"/>
      <c r="AEO37" s="450"/>
      <c r="AEP37" s="450"/>
      <c r="AEQ37" s="450"/>
      <c r="AER37" s="450"/>
      <c r="AES37" s="450"/>
      <c r="AET37" s="450"/>
      <c r="AEU37" s="450"/>
      <c r="AEV37" s="450"/>
      <c r="AEW37" s="450"/>
      <c r="AEX37" s="450"/>
      <c r="AEY37" s="450"/>
      <c r="AEZ37" s="450"/>
      <c r="AFA37" s="450"/>
      <c r="AFB37" s="450"/>
      <c r="AFC37" s="450"/>
      <c r="AFD37" s="450"/>
      <c r="AFE37" s="450"/>
      <c r="AFF37" s="450"/>
      <c r="AFG37" s="450"/>
      <c r="AFH37" s="450"/>
      <c r="AFI37" s="450"/>
      <c r="AFJ37" s="450"/>
      <c r="AFK37" s="450"/>
      <c r="AFL37" s="450"/>
      <c r="AFM37" s="450"/>
      <c r="AFN37" s="450"/>
      <c r="AFO37" s="450"/>
      <c r="AFP37" s="450"/>
      <c r="AFQ37" s="450"/>
      <c r="AFR37" s="450"/>
      <c r="AFS37" s="450"/>
      <c r="AFT37" s="450"/>
      <c r="AFU37" s="450"/>
      <c r="AFV37" s="450"/>
      <c r="AFW37" s="450"/>
      <c r="AFX37" s="450"/>
      <c r="AFY37" s="450"/>
      <c r="AFZ37" s="450"/>
      <c r="AGA37" s="450"/>
      <c r="AGB37" s="450"/>
      <c r="AGC37" s="450"/>
      <c r="AGD37" s="450"/>
      <c r="AGE37" s="450"/>
      <c r="AGF37" s="450"/>
      <c r="AGG37" s="450"/>
      <c r="AGH37" s="450"/>
      <c r="AGI37" s="450"/>
      <c r="AGJ37" s="450"/>
      <c r="AGK37" s="450"/>
      <c r="AGL37" s="450"/>
      <c r="AGM37" s="450"/>
      <c r="AGN37" s="450"/>
      <c r="AGO37" s="450"/>
      <c r="AGP37" s="450"/>
      <c r="AGQ37" s="450"/>
      <c r="AGR37" s="450"/>
      <c r="AGS37" s="450"/>
      <c r="AGT37" s="450"/>
      <c r="AGU37" s="450"/>
      <c r="AGV37" s="450"/>
      <c r="AGW37" s="450"/>
      <c r="AGX37" s="450"/>
      <c r="AGY37" s="450"/>
      <c r="AGZ37" s="450"/>
      <c r="AHA37" s="450"/>
      <c r="AHB37" s="450"/>
      <c r="AHC37" s="450"/>
      <c r="AHD37" s="450"/>
      <c r="AHE37" s="450"/>
      <c r="AHF37" s="450"/>
      <c r="AHG37" s="450"/>
      <c r="AHH37" s="450"/>
      <c r="AHI37" s="450"/>
      <c r="AHJ37" s="450"/>
      <c r="AHK37" s="450"/>
      <c r="AHL37" s="450"/>
      <c r="AHM37" s="450"/>
      <c r="AHN37" s="450"/>
      <c r="AHO37" s="450"/>
      <c r="AHP37" s="450"/>
      <c r="AHQ37" s="450"/>
      <c r="AHR37" s="450"/>
      <c r="AHS37" s="450"/>
      <c r="AHT37" s="450"/>
      <c r="AHU37" s="450"/>
      <c r="AHV37" s="450"/>
      <c r="AHW37" s="450"/>
      <c r="AHX37" s="450"/>
      <c r="AHY37" s="450"/>
      <c r="AHZ37" s="450"/>
      <c r="AIA37" s="450"/>
      <c r="AIB37" s="450"/>
      <c r="AIC37" s="450"/>
      <c r="AID37" s="450"/>
      <c r="AIE37" s="450"/>
      <c r="AIF37" s="450"/>
      <c r="AIG37" s="450"/>
      <c r="AIH37" s="450"/>
      <c r="AII37" s="450"/>
      <c r="AIJ37" s="450"/>
      <c r="AIK37" s="450"/>
      <c r="AIL37" s="450"/>
      <c r="AIM37" s="450"/>
      <c r="AIN37" s="450"/>
      <c r="AIO37" s="450"/>
      <c r="AIP37" s="450"/>
      <c r="AIQ37" s="450"/>
      <c r="AIR37" s="450"/>
      <c r="AIS37" s="450"/>
      <c r="AIT37" s="450"/>
      <c r="AIU37" s="450"/>
      <c r="AIV37" s="450"/>
      <c r="AIW37" s="450"/>
      <c r="AIX37" s="450"/>
      <c r="AIY37" s="450"/>
      <c r="AIZ37" s="450"/>
      <c r="AJA37" s="450"/>
      <c r="AJB37" s="450"/>
      <c r="AJC37" s="450"/>
      <c r="AJD37" s="450"/>
      <c r="AJE37" s="450"/>
      <c r="AJF37" s="450"/>
      <c r="AJG37" s="450"/>
      <c r="AJH37" s="450"/>
      <c r="AJI37" s="450"/>
      <c r="AJJ37" s="450"/>
      <c r="AJK37" s="450"/>
      <c r="AJL37" s="450"/>
      <c r="AJM37" s="450"/>
      <c r="AJN37" s="450"/>
      <c r="AJO37" s="450"/>
      <c r="AJP37" s="450"/>
      <c r="AJQ37" s="450"/>
      <c r="AJR37" s="450"/>
      <c r="AJS37" s="450"/>
      <c r="AJT37" s="450"/>
      <c r="AJU37" s="450"/>
      <c r="AJV37" s="450"/>
      <c r="AJW37" s="450"/>
      <c r="AJX37" s="450"/>
      <c r="AJY37" s="450"/>
      <c r="AJZ37" s="450"/>
      <c r="AKA37" s="450"/>
      <c r="AKB37" s="450"/>
      <c r="AKC37" s="450"/>
      <c r="AKD37" s="450"/>
      <c r="AKE37" s="450"/>
      <c r="AKF37" s="450"/>
      <c r="AKG37" s="450"/>
      <c r="AKH37" s="450"/>
      <c r="AKI37" s="450"/>
      <c r="AKJ37" s="450"/>
      <c r="AKK37" s="450"/>
      <c r="AKL37" s="450"/>
      <c r="AKM37" s="450"/>
      <c r="AKN37" s="450"/>
      <c r="AKO37" s="450"/>
      <c r="AKP37" s="450"/>
      <c r="AKQ37" s="450"/>
      <c r="AKR37" s="450"/>
      <c r="AKS37" s="450"/>
      <c r="AKT37" s="450"/>
      <c r="AKU37" s="450"/>
      <c r="AKV37" s="450"/>
      <c r="AKW37" s="450"/>
      <c r="AKX37" s="450"/>
      <c r="AKY37" s="450"/>
      <c r="AKZ37" s="450"/>
      <c r="ALA37" s="450"/>
      <c r="ALB37" s="450"/>
      <c r="ALC37" s="450"/>
      <c r="ALD37" s="450"/>
      <c r="ALE37" s="450"/>
      <c r="ALF37" s="450"/>
      <c r="ALG37" s="450"/>
      <c r="ALH37" s="450"/>
      <c r="ALI37" s="450"/>
      <c r="ALJ37" s="450"/>
      <c r="ALK37" s="450"/>
      <c r="ALL37" s="450"/>
      <c r="ALM37" s="450"/>
      <c r="ALN37" s="450"/>
      <c r="ALO37" s="450"/>
      <c r="ALP37" s="450"/>
      <c r="ALQ37" s="450"/>
      <c r="ALR37" s="450"/>
      <c r="ALS37" s="450"/>
      <c r="ALT37" s="450"/>
      <c r="ALU37" s="450"/>
      <c r="ALV37" s="450"/>
      <c r="ALW37" s="450"/>
      <c r="ALX37" s="450"/>
      <c r="ALY37" s="450"/>
      <c r="ALZ37" s="450"/>
      <c r="AMA37" s="450"/>
      <c r="AMB37" s="450"/>
      <c r="AMC37" s="450"/>
      <c r="AMD37" s="450"/>
      <c r="AME37" s="450"/>
      <c r="AMF37" s="450"/>
      <c r="AMG37" s="450"/>
      <c r="AMH37" s="450"/>
      <c r="AMI37" s="450"/>
      <c r="AMJ37" s="450"/>
      <c r="AMK37" s="450"/>
      <c r="AML37" s="450"/>
      <c r="AMM37" s="450"/>
      <c r="AMN37" s="450"/>
      <c r="AMO37" s="450"/>
      <c r="AMP37" s="450"/>
      <c r="AMQ37" s="450"/>
      <c r="AMR37" s="450"/>
      <c r="AMS37" s="450"/>
      <c r="AMT37" s="450"/>
      <c r="AMU37" s="450"/>
      <c r="AMV37" s="450"/>
      <c r="AMW37" s="450"/>
      <c r="AMX37" s="450"/>
      <c r="AMY37" s="450"/>
      <c r="AMZ37" s="450"/>
      <c r="ANA37" s="450"/>
      <c r="ANB37" s="450"/>
      <c r="ANC37" s="450"/>
      <c r="AND37" s="450"/>
      <c r="ANE37" s="450"/>
      <c r="ANF37" s="450"/>
      <c r="ANG37" s="450"/>
      <c r="ANH37" s="450"/>
      <c r="ANI37" s="450"/>
      <c r="ANJ37" s="450"/>
      <c r="ANK37" s="450"/>
      <c r="ANL37" s="450"/>
      <c r="ANM37" s="450"/>
      <c r="ANN37" s="450"/>
      <c r="ANO37" s="450"/>
      <c r="ANP37" s="450"/>
      <c r="ANQ37" s="450"/>
      <c r="ANR37" s="450"/>
      <c r="ANS37" s="450"/>
      <c r="ANT37" s="450"/>
      <c r="ANU37" s="450"/>
      <c r="ANV37" s="450"/>
      <c r="ANW37" s="450"/>
      <c r="ANX37" s="450"/>
      <c r="ANY37" s="450"/>
      <c r="ANZ37" s="450"/>
      <c r="AOA37" s="450"/>
      <c r="AOB37" s="450"/>
      <c r="AOC37" s="450"/>
      <c r="AOD37" s="450"/>
      <c r="AOE37" s="450"/>
      <c r="AOF37" s="450"/>
      <c r="AOG37" s="450"/>
      <c r="AOH37" s="450"/>
      <c r="AOI37" s="450"/>
      <c r="AOJ37" s="450"/>
      <c r="AOK37" s="450"/>
      <c r="AOL37" s="450"/>
      <c r="AOM37" s="450"/>
      <c r="AON37" s="450"/>
      <c r="AOO37" s="450"/>
      <c r="AOP37" s="450"/>
      <c r="AOQ37" s="450"/>
      <c r="AOR37" s="450"/>
      <c r="AOS37" s="450"/>
      <c r="AOT37" s="450"/>
      <c r="AOU37" s="450"/>
      <c r="AOV37" s="450"/>
      <c r="AOW37" s="450"/>
      <c r="AOX37" s="450"/>
      <c r="AOY37" s="450"/>
      <c r="AOZ37" s="450"/>
      <c r="APA37" s="450"/>
      <c r="APB37" s="450"/>
      <c r="APC37" s="450"/>
      <c r="APD37" s="450"/>
      <c r="APE37" s="450"/>
      <c r="APF37" s="450"/>
      <c r="APG37" s="450"/>
      <c r="APH37" s="450"/>
      <c r="API37" s="450"/>
      <c r="APJ37" s="450"/>
      <c r="APK37" s="450"/>
      <c r="APL37" s="450"/>
      <c r="APM37" s="450"/>
      <c r="APN37" s="450"/>
      <c r="APO37" s="450"/>
      <c r="APP37" s="450"/>
      <c r="APQ37" s="450"/>
      <c r="APR37" s="450"/>
      <c r="APS37" s="450"/>
      <c r="APT37" s="450"/>
      <c r="APU37" s="450"/>
      <c r="APV37" s="450"/>
      <c r="APW37" s="450"/>
      <c r="APX37" s="450"/>
      <c r="APY37" s="450"/>
      <c r="APZ37" s="450"/>
      <c r="AQA37" s="450"/>
      <c r="AQB37" s="450"/>
      <c r="AQC37" s="450"/>
      <c r="AQD37" s="450"/>
      <c r="AQE37" s="450"/>
      <c r="AQF37" s="450"/>
      <c r="AQG37" s="450"/>
      <c r="AQH37" s="450"/>
      <c r="AQI37" s="450"/>
      <c r="AQJ37" s="450"/>
      <c r="AQK37" s="450"/>
      <c r="AQL37" s="450"/>
      <c r="AQM37" s="450"/>
      <c r="AQN37" s="450"/>
      <c r="AQO37" s="450"/>
      <c r="AQP37" s="450"/>
      <c r="AQQ37" s="450"/>
      <c r="AQR37" s="450"/>
      <c r="AQS37" s="450"/>
      <c r="AQT37" s="450"/>
      <c r="AQU37" s="450"/>
      <c r="AQV37" s="450"/>
      <c r="AQW37" s="450"/>
      <c r="AQX37" s="450"/>
      <c r="AQY37" s="450"/>
      <c r="AQZ37" s="450"/>
      <c r="ARA37" s="450"/>
      <c r="ARB37" s="450"/>
      <c r="ARC37" s="450"/>
      <c r="ARD37" s="450"/>
      <c r="ARE37" s="450"/>
      <c r="ARF37" s="450"/>
      <c r="ARG37" s="450"/>
      <c r="ARH37" s="450"/>
      <c r="ARI37" s="450"/>
      <c r="ARJ37" s="450"/>
      <c r="ARK37" s="450"/>
      <c r="ARL37" s="450"/>
      <c r="ARM37" s="450"/>
      <c r="ARN37" s="450"/>
      <c r="ARO37" s="450"/>
      <c r="ARP37" s="450"/>
      <c r="ARQ37" s="450"/>
      <c r="ARR37" s="450"/>
      <c r="ARS37" s="450"/>
      <c r="ART37" s="450"/>
      <c r="ARU37" s="450"/>
      <c r="ARV37" s="450"/>
      <c r="ARW37" s="450"/>
      <c r="ARX37" s="450"/>
      <c r="ARY37" s="450"/>
      <c r="ARZ37" s="450"/>
      <c r="ASA37" s="450"/>
      <c r="ASB37" s="450"/>
      <c r="ASC37" s="450"/>
      <c r="ASD37" s="450"/>
      <c r="ASE37" s="450"/>
      <c r="ASF37" s="450"/>
      <c r="ASG37" s="450"/>
      <c r="ASH37" s="450"/>
      <c r="ASI37" s="450"/>
      <c r="ASJ37" s="450"/>
      <c r="ASK37" s="450"/>
      <c r="ASL37" s="450"/>
      <c r="ASM37" s="450"/>
      <c r="ASN37" s="450"/>
      <c r="ASO37" s="450"/>
      <c r="ASP37" s="450"/>
      <c r="ASQ37" s="450"/>
      <c r="ASR37" s="450"/>
      <c r="ASS37" s="450"/>
      <c r="AST37" s="450"/>
      <c r="ASU37" s="450"/>
      <c r="ASV37" s="450"/>
      <c r="ASW37" s="450"/>
      <c r="ASX37" s="450"/>
      <c r="ASY37" s="450"/>
      <c r="ASZ37" s="450"/>
      <c r="ATA37" s="450"/>
      <c r="ATB37" s="450"/>
      <c r="ATC37" s="450"/>
      <c r="ATD37" s="450"/>
      <c r="ATE37" s="450"/>
      <c r="ATF37" s="450"/>
      <c r="ATG37" s="450"/>
      <c r="ATH37" s="450"/>
      <c r="ATI37" s="450"/>
      <c r="ATJ37" s="450"/>
      <c r="ATK37" s="450"/>
      <c r="ATL37" s="450"/>
      <c r="ATM37" s="450"/>
      <c r="ATN37" s="450"/>
      <c r="ATO37" s="450"/>
      <c r="ATP37" s="450"/>
      <c r="ATQ37" s="450"/>
      <c r="ATR37" s="450"/>
      <c r="ATS37" s="450"/>
      <c r="ATT37" s="450"/>
      <c r="ATU37" s="450"/>
      <c r="ATV37" s="450"/>
      <c r="ATW37" s="450"/>
      <c r="ATX37" s="450"/>
      <c r="ATY37" s="450"/>
      <c r="ATZ37" s="450"/>
      <c r="AUA37" s="450"/>
      <c r="AUB37" s="450"/>
      <c r="AUC37" s="450"/>
      <c r="AUD37" s="450"/>
      <c r="AUE37" s="450"/>
      <c r="AUF37" s="450"/>
      <c r="AUG37" s="450"/>
      <c r="AUH37" s="450"/>
      <c r="AUI37" s="450"/>
      <c r="AUJ37" s="450"/>
      <c r="AUK37" s="450"/>
      <c r="AUL37" s="450"/>
      <c r="AUM37" s="450"/>
      <c r="AUN37" s="450"/>
      <c r="AUO37" s="450"/>
      <c r="AUP37" s="450"/>
      <c r="AUQ37" s="450"/>
      <c r="AUR37" s="450"/>
      <c r="AUS37" s="450"/>
      <c r="AUT37" s="450"/>
      <c r="AUU37" s="450"/>
      <c r="AUV37" s="450"/>
      <c r="AUW37" s="450"/>
      <c r="AUX37" s="450"/>
      <c r="AUY37" s="450"/>
      <c r="AUZ37" s="450"/>
      <c r="AVA37" s="450"/>
      <c r="AVB37" s="450"/>
      <c r="AVC37" s="450"/>
      <c r="AVD37" s="450"/>
      <c r="AVE37" s="450"/>
      <c r="AVF37" s="450"/>
      <c r="AVG37" s="450"/>
      <c r="AVH37" s="450"/>
      <c r="AVI37" s="450"/>
      <c r="AVJ37" s="450"/>
      <c r="AVK37" s="450"/>
      <c r="AVL37" s="450"/>
      <c r="AVM37" s="450"/>
      <c r="AVN37" s="450"/>
      <c r="AVO37" s="450"/>
      <c r="AVP37" s="450"/>
      <c r="AVQ37" s="450"/>
      <c r="AVR37" s="450"/>
      <c r="AVS37" s="450"/>
      <c r="AVT37" s="450"/>
      <c r="AVU37" s="450"/>
      <c r="AVV37" s="450"/>
      <c r="AVW37" s="450"/>
      <c r="AVX37" s="450"/>
      <c r="AVY37" s="450"/>
      <c r="AVZ37" s="450"/>
      <c r="AWA37" s="450"/>
      <c r="AWB37" s="450"/>
      <c r="AWC37" s="450"/>
      <c r="AWD37" s="450"/>
      <c r="AWE37" s="450"/>
      <c r="AWF37" s="450"/>
      <c r="AWG37" s="450"/>
      <c r="AWH37" s="450"/>
      <c r="AWI37" s="450"/>
      <c r="AWJ37" s="450"/>
      <c r="AWK37" s="450"/>
      <c r="AWL37" s="450"/>
      <c r="AWM37" s="450"/>
      <c r="AWN37" s="450"/>
      <c r="AWO37" s="450"/>
      <c r="AWP37" s="450"/>
      <c r="AWQ37" s="450"/>
      <c r="AWR37" s="450"/>
      <c r="AWS37" s="450"/>
      <c r="AWT37" s="450"/>
      <c r="AWU37" s="450"/>
      <c r="AWV37" s="450"/>
      <c r="AWW37" s="450"/>
      <c r="AWX37" s="450"/>
      <c r="AWY37" s="450"/>
      <c r="AWZ37" s="450"/>
      <c r="AXA37" s="450"/>
      <c r="AXB37" s="450"/>
      <c r="AXC37" s="450"/>
      <c r="AXD37" s="450"/>
      <c r="AXE37" s="450"/>
      <c r="AXF37" s="450"/>
      <c r="AXG37" s="450"/>
      <c r="AXH37" s="450"/>
      <c r="AXI37" s="450"/>
      <c r="AXJ37" s="450"/>
      <c r="AXK37" s="450"/>
      <c r="AXL37" s="450"/>
      <c r="AXM37" s="450"/>
      <c r="AXN37" s="450"/>
      <c r="AXO37" s="450"/>
      <c r="AXP37" s="450"/>
      <c r="AXQ37" s="450"/>
      <c r="AXR37" s="450"/>
      <c r="AXS37" s="450"/>
      <c r="AXT37" s="450"/>
      <c r="AXU37" s="450"/>
      <c r="AXV37" s="450"/>
      <c r="AXW37" s="450"/>
      <c r="AXX37" s="450"/>
      <c r="AXY37" s="450"/>
      <c r="AXZ37" s="450"/>
      <c r="AYA37" s="450"/>
      <c r="AYB37" s="450"/>
      <c r="AYC37" s="450"/>
      <c r="AYD37" s="450"/>
      <c r="AYE37" s="450"/>
      <c r="AYF37" s="450"/>
      <c r="AYG37" s="450"/>
      <c r="AYH37" s="450"/>
      <c r="AYI37" s="450"/>
      <c r="AYJ37" s="450"/>
      <c r="AYK37" s="450"/>
      <c r="AYL37" s="450"/>
      <c r="AYM37" s="450"/>
      <c r="AYN37" s="450"/>
      <c r="AYO37" s="450"/>
      <c r="AYP37" s="450"/>
      <c r="AYQ37" s="450"/>
      <c r="AYR37" s="450"/>
      <c r="AYS37" s="450"/>
      <c r="AYT37" s="450"/>
      <c r="AYU37" s="450"/>
      <c r="AYV37" s="450"/>
      <c r="AYW37" s="450"/>
      <c r="AYX37" s="450"/>
      <c r="AYY37" s="450"/>
      <c r="AYZ37" s="450"/>
      <c r="AZA37" s="450"/>
      <c r="AZB37" s="450"/>
      <c r="AZC37" s="450"/>
      <c r="AZD37" s="450"/>
      <c r="AZE37" s="450"/>
      <c r="AZF37" s="450"/>
      <c r="AZG37" s="450"/>
      <c r="AZH37" s="450"/>
      <c r="AZI37" s="450"/>
      <c r="AZJ37" s="450"/>
      <c r="AZK37" s="450"/>
      <c r="AZL37" s="450"/>
      <c r="AZM37" s="450"/>
      <c r="AZN37" s="450"/>
      <c r="AZO37" s="450"/>
      <c r="AZP37" s="450"/>
      <c r="AZQ37" s="450"/>
      <c r="AZR37" s="450"/>
      <c r="AZS37" s="450"/>
      <c r="AZT37" s="450"/>
      <c r="AZU37" s="450"/>
      <c r="AZV37" s="450"/>
      <c r="AZW37" s="450"/>
      <c r="AZX37" s="450"/>
      <c r="AZY37" s="450"/>
      <c r="AZZ37" s="450"/>
      <c r="BAA37" s="450"/>
      <c r="BAB37" s="450"/>
      <c r="BAC37" s="450"/>
      <c r="BAD37" s="450"/>
      <c r="BAE37" s="450"/>
      <c r="BAF37" s="450"/>
      <c r="BAG37" s="450"/>
      <c r="BAH37" s="450"/>
      <c r="BAI37" s="450"/>
      <c r="BAJ37" s="450"/>
      <c r="BAK37" s="450"/>
      <c r="BAL37" s="450"/>
      <c r="BAM37" s="450"/>
      <c r="BAN37" s="450"/>
      <c r="BAO37" s="450"/>
      <c r="BAP37" s="450"/>
      <c r="BAQ37" s="450"/>
      <c r="BAR37" s="450"/>
      <c r="BAS37" s="450"/>
      <c r="BAT37" s="450"/>
      <c r="BAU37" s="450"/>
      <c r="BAV37" s="450"/>
      <c r="BAW37" s="450"/>
      <c r="BAX37" s="450"/>
      <c r="BAY37" s="450"/>
      <c r="BAZ37" s="450"/>
      <c r="BBA37" s="450"/>
      <c r="BBB37" s="450"/>
      <c r="BBC37" s="450"/>
      <c r="BBD37" s="450"/>
      <c r="BBE37" s="450"/>
      <c r="BBF37" s="450"/>
      <c r="BBG37" s="450"/>
      <c r="BBH37" s="450"/>
      <c r="BBI37" s="450"/>
      <c r="BBJ37" s="450"/>
      <c r="BBK37" s="450"/>
      <c r="BBL37" s="450"/>
      <c r="BBM37" s="450"/>
      <c r="BBN37" s="450"/>
      <c r="BBO37" s="450"/>
      <c r="BBP37" s="450"/>
      <c r="BBQ37" s="450"/>
      <c r="BBR37" s="450"/>
      <c r="BBS37" s="450"/>
      <c r="BBT37" s="450"/>
      <c r="BBU37" s="450"/>
      <c r="BBV37" s="450"/>
      <c r="BBW37" s="450"/>
      <c r="BBX37" s="450"/>
      <c r="BBY37" s="450"/>
      <c r="BBZ37" s="450"/>
      <c r="BCA37" s="450"/>
      <c r="BCB37" s="450"/>
      <c r="BCC37" s="450"/>
      <c r="BCD37" s="450"/>
      <c r="BCE37" s="450"/>
      <c r="BCF37" s="450"/>
      <c r="BCG37" s="450"/>
      <c r="BCH37" s="450"/>
      <c r="BCI37" s="450"/>
      <c r="BCJ37" s="450"/>
      <c r="BCK37" s="450"/>
      <c r="BCL37" s="450"/>
      <c r="BCM37" s="450"/>
      <c r="BCN37" s="450"/>
      <c r="BCO37" s="450"/>
      <c r="BCP37" s="450"/>
      <c r="BCQ37" s="450"/>
      <c r="BCR37" s="450"/>
      <c r="BCS37" s="450"/>
      <c r="BCT37" s="450"/>
      <c r="BCU37" s="450"/>
      <c r="BCV37" s="450"/>
      <c r="BCW37" s="450"/>
      <c r="BCX37" s="450"/>
      <c r="BCY37" s="450"/>
      <c r="BCZ37" s="450"/>
      <c r="BDA37" s="450"/>
      <c r="BDB37" s="450"/>
      <c r="BDC37" s="450"/>
      <c r="BDD37" s="450"/>
      <c r="BDE37" s="450"/>
      <c r="BDF37" s="450"/>
      <c r="BDG37" s="450"/>
      <c r="BDH37" s="450"/>
      <c r="BDI37" s="450"/>
      <c r="BDJ37" s="450"/>
      <c r="BDK37" s="450"/>
      <c r="BDL37" s="450"/>
      <c r="BDM37" s="450"/>
      <c r="BDN37" s="450"/>
      <c r="BDO37" s="450"/>
      <c r="BDP37" s="450"/>
      <c r="BDQ37" s="450"/>
      <c r="BDR37" s="450"/>
      <c r="BDS37" s="450"/>
      <c r="BDT37" s="450"/>
      <c r="BDU37" s="450"/>
      <c r="BDV37" s="450"/>
      <c r="BDW37" s="450"/>
      <c r="BDX37" s="450"/>
      <c r="BDY37" s="450"/>
      <c r="BDZ37" s="450"/>
      <c r="BEA37" s="450"/>
      <c r="BEB37" s="450"/>
      <c r="BEC37" s="450"/>
      <c r="BED37" s="450"/>
      <c r="BEE37" s="450"/>
      <c r="BEF37" s="450"/>
      <c r="BEG37" s="450"/>
      <c r="BEH37" s="450"/>
      <c r="BEI37" s="450"/>
      <c r="BEJ37" s="450"/>
      <c r="BEK37" s="450"/>
      <c r="BEL37" s="450"/>
      <c r="BEM37" s="450"/>
      <c r="BEN37" s="450"/>
      <c r="BEO37" s="450"/>
      <c r="BEP37" s="450"/>
      <c r="BEQ37" s="450"/>
      <c r="BER37" s="450"/>
      <c r="BES37" s="450"/>
      <c r="BET37" s="450"/>
      <c r="BEU37" s="450"/>
      <c r="BEV37" s="450"/>
      <c r="BEW37" s="450"/>
      <c r="BEX37" s="450"/>
      <c r="BEY37" s="450"/>
      <c r="BEZ37" s="450"/>
      <c r="BFA37" s="450"/>
      <c r="BFB37" s="450"/>
      <c r="BFC37" s="450"/>
      <c r="BFD37" s="450"/>
      <c r="BFE37" s="450"/>
      <c r="BFF37" s="450"/>
      <c r="BFG37" s="450"/>
      <c r="BFH37" s="450"/>
      <c r="BFI37" s="450"/>
      <c r="BFJ37" s="450"/>
      <c r="BFK37" s="450"/>
      <c r="BFL37" s="450"/>
      <c r="BFM37" s="450"/>
      <c r="BFN37" s="450"/>
      <c r="BFO37" s="450"/>
      <c r="BFP37" s="450"/>
      <c r="BFQ37" s="450"/>
      <c r="BFR37" s="450"/>
      <c r="BFS37" s="450"/>
      <c r="BFT37" s="450"/>
      <c r="BFU37" s="450"/>
      <c r="BFV37" s="450"/>
      <c r="BFW37" s="450"/>
      <c r="BFX37" s="450"/>
      <c r="BFY37" s="450"/>
      <c r="BFZ37" s="450"/>
      <c r="BGA37" s="450"/>
      <c r="BGB37" s="450"/>
      <c r="BGC37" s="450"/>
      <c r="BGD37" s="450"/>
      <c r="BGE37" s="450"/>
      <c r="BGF37" s="450"/>
      <c r="BGG37" s="450"/>
      <c r="BGH37" s="450"/>
      <c r="BGI37" s="450"/>
      <c r="BGJ37" s="450"/>
      <c r="BGK37" s="450"/>
      <c r="BGL37" s="450"/>
      <c r="BGM37" s="450"/>
      <c r="BGN37" s="450"/>
      <c r="BGO37" s="450"/>
      <c r="BGP37" s="450"/>
      <c r="BGQ37" s="450"/>
      <c r="BGR37" s="450"/>
      <c r="BGS37" s="450"/>
      <c r="BGT37" s="450"/>
      <c r="BGU37" s="450"/>
      <c r="BGV37" s="450"/>
      <c r="BGW37" s="450"/>
      <c r="BGX37" s="450"/>
      <c r="BGY37" s="450"/>
      <c r="BGZ37" s="450"/>
      <c r="BHA37" s="450"/>
      <c r="BHB37" s="450"/>
      <c r="BHC37" s="450"/>
      <c r="BHD37" s="450"/>
      <c r="BHE37" s="450"/>
      <c r="BHF37" s="450"/>
      <c r="BHG37" s="450"/>
      <c r="BHH37" s="450"/>
      <c r="BHI37" s="450"/>
      <c r="BHJ37" s="450"/>
      <c r="BHK37" s="450"/>
      <c r="BHL37" s="450"/>
      <c r="BHM37" s="450"/>
      <c r="BHN37" s="450"/>
      <c r="BHO37" s="450"/>
      <c r="BHP37" s="450"/>
      <c r="BHQ37" s="450"/>
      <c r="BHR37" s="450"/>
      <c r="BHS37" s="450"/>
      <c r="BHT37" s="450"/>
      <c r="BHU37" s="450"/>
      <c r="BHV37" s="450"/>
      <c r="BHW37" s="450"/>
      <c r="BHX37" s="450"/>
      <c r="BHY37" s="450"/>
      <c r="BHZ37" s="450"/>
      <c r="BIA37" s="450"/>
      <c r="BIB37" s="450"/>
      <c r="BIC37" s="450"/>
      <c r="BID37" s="450"/>
      <c r="BIE37" s="450"/>
      <c r="BIF37" s="450"/>
      <c r="BIG37" s="450"/>
      <c r="BIH37" s="450"/>
      <c r="BII37" s="450"/>
      <c r="BIJ37" s="450"/>
      <c r="BIK37" s="450"/>
      <c r="BIL37" s="450"/>
      <c r="BIM37" s="450"/>
      <c r="BIN37" s="450"/>
      <c r="BIO37" s="450"/>
      <c r="BIP37" s="450"/>
      <c r="BIQ37" s="450"/>
      <c r="BIR37" s="450"/>
      <c r="BIS37" s="450"/>
      <c r="BIT37" s="450"/>
      <c r="BIU37" s="450"/>
      <c r="BIV37" s="450"/>
      <c r="BIW37" s="450"/>
      <c r="BIX37" s="450"/>
      <c r="BIY37" s="450"/>
      <c r="BIZ37" s="450"/>
      <c r="BJA37" s="450"/>
      <c r="BJB37" s="450"/>
      <c r="BJC37" s="450"/>
      <c r="BJD37" s="450"/>
      <c r="BJE37" s="450"/>
      <c r="BJF37" s="450"/>
      <c r="BJG37" s="450"/>
      <c r="BJH37" s="450"/>
      <c r="BJI37" s="450"/>
      <c r="BJJ37" s="450"/>
      <c r="BJK37" s="450"/>
      <c r="BJL37" s="450"/>
      <c r="BJM37" s="450"/>
      <c r="BJN37" s="450"/>
      <c r="BJO37" s="450"/>
      <c r="BJP37" s="450"/>
      <c r="BJQ37" s="450"/>
      <c r="BJR37" s="450"/>
      <c r="BJS37" s="450"/>
      <c r="BJT37" s="450"/>
      <c r="BJU37" s="450"/>
      <c r="BJV37" s="450"/>
      <c r="BJW37" s="450"/>
      <c r="BJX37" s="450"/>
      <c r="BJY37" s="450"/>
      <c r="BJZ37" s="450"/>
      <c r="BKA37" s="450"/>
      <c r="BKB37" s="450"/>
      <c r="BKC37" s="450"/>
      <c r="BKD37" s="450"/>
      <c r="BKE37" s="450"/>
      <c r="BKF37" s="450"/>
      <c r="BKG37" s="450"/>
      <c r="BKH37" s="450"/>
      <c r="BKI37" s="450"/>
      <c r="BKJ37" s="450"/>
      <c r="BKK37" s="450"/>
      <c r="BKL37" s="450"/>
      <c r="BKM37" s="450"/>
      <c r="BKN37" s="450"/>
      <c r="BKO37" s="450"/>
      <c r="BKP37" s="450"/>
      <c r="BKQ37" s="450"/>
      <c r="BKR37" s="450"/>
      <c r="BKS37" s="450"/>
      <c r="BKT37" s="450"/>
      <c r="BKU37" s="450"/>
      <c r="BKV37" s="450"/>
      <c r="BKW37" s="450"/>
      <c r="BKX37" s="450"/>
      <c r="BKY37" s="450"/>
      <c r="BKZ37" s="450"/>
      <c r="BLA37" s="450"/>
      <c r="BLB37" s="450"/>
      <c r="BLC37" s="450"/>
      <c r="BLD37" s="450"/>
      <c r="BLE37" s="450"/>
      <c r="BLF37" s="450"/>
      <c r="BLG37" s="450"/>
      <c r="BLH37" s="450"/>
      <c r="BLI37" s="450"/>
      <c r="BLJ37" s="450"/>
      <c r="BLK37" s="450"/>
      <c r="BLL37" s="450"/>
      <c r="BLM37" s="450"/>
      <c r="BLN37" s="450"/>
      <c r="BLO37" s="450"/>
      <c r="BLP37" s="450"/>
      <c r="BLQ37" s="450"/>
      <c r="BLR37" s="450"/>
      <c r="BLS37" s="450"/>
      <c r="BLT37" s="450"/>
      <c r="BLU37" s="450"/>
      <c r="BLV37" s="450"/>
      <c r="BLW37" s="450"/>
      <c r="BLX37" s="450"/>
      <c r="BLY37" s="450"/>
      <c r="BLZ37" s="450"/>
      <c r="BMA37" s="450"/>
      <c r="BMB37" s="450"/>
      <c r="BMC37" s="450"/>
      <c r="BMD37" s="450"/>
      <c r="BME37" s="450"/>
      <c r="BMF37" s="450"/>
      <c r="BMG37" s="450"/>
      <c r="BMH37" s="450"/>
      <c r="BMI37" s="450"/>
      <c r="BMJ37" s="450"/>
      <c r="BMK37" s="450"/>
      <c r="BML37" s="450"/>
      <c r="BMM37" s="450"/>
      <c r="BMN37" s="450"/>
      <c r="BMO37" s="450"/>
      <c r="BMP37" s="450"/>
      <c r="BMQ37" s="450"/>
      <c r="BMR37" s="450"/>
      <c r="BMS37" s="450"/>
      <c r="BMT37" s="450"/>
      <c r="BMU37" s="450"/>
      <c r="BMV37" s="450"/>
      <c r="BMW37" s="450"/>
      <c r="BMX37" s="450"/>
      <c r="BMY37" s="450"/>
      <c r="BMZ37" s="450"/>
      <c r="BNA37" s="450"/>
      <c r="BNB37" s="450"/>
      <c r="BNC37" s="450"/>
      <c r="BND37" s="450"/>
      <c r="BNE37" s="450"/>
      <c r="BNF37" s="450"/>
      <c r="BNG37" s="450"/>
      <c r="BNH37" s="450"/>
      <c r="BNI37" s="450"/>
      <c r="BNJ37" s="450"/>
      <c r="BNK37" s="450"/>
      <c r="BNL37" s="450"/>
      <c r="BNM37" s="450"/>
      <c r="BNN37" s="450"/>
      <c r="BNO37" s="450"/>
      <c r="BNP37" s="450"/>
      <c r="BNQ37" s="450"/>
      <c r="BNR37" s="450"/>
      <c r="BNS37" s="450"/>
      <c r="BNT37" s="450"/>
      <c r="BNU37" s="450"/>
      <c r="BNV37" s="450"/>
      <c r="BNW37" s="450"/>
      <c r="BNX37" s="450"/>
      <c r="BNY37" s="450"/>
      <c r="BNZ37" s="450"/>
      <c r="BOA37" s="450"/>
      <c r="BOB37" s="450"/>
      <c r="BOC37" s="450"/>
      <c r="BOD37" s="450"/>
      <c r="BOE37" s="450"/>
      <c r="BOF37" s="450"/>
      <c r="BOG37" s="450"/>
      <c r="BOH37" s="450"/>
      <c r="BOI37" s="450"/>
      <c r="BOJ37" s="450"/>
      <c r="BOK37" s="450"/>
      <c r="BOL37" s="450"/>
      <c r="BOM37" s="450"/>
      <c r="BON37" s="450"/>
      <c r="BOO37" s="450"/>
      <c r="BOP37" s="450"/>
      <c r="BOQ37" s="450"/>
      <c r="BOR37" s="450"/>
      <c r="BOS37" s="450"/>
      <c r="BOT37" s="450"/>
      <c r="BOU37" s="450"/>
      <c r="BOV37" s="450"/>
      <c r="BOW37" s="450"/>
      <c r="BOX37" s="450"/>
      <c r="BOY37" s="450"/>
      <c r="BOZ37" s="450"/>
      <c r="BPA37" s="450"/>
      <c r="BPB37" s="450"/>
      <c r="BPC37" s="450"/>
      <c r="BPD37" s="450"/>
      <c r="BPE37" s="450"/>
      <c r="BPF37" s="450"/>
      <c r="BPG37" s="450"/>
      <c r="BPH37" s="450"/>
      <c r="BPI37" s="450"/>
      <c r="BPJ37" s="450"/>
      <c r="BPK37" s="450"/>
      <c r="BPL37" s="450"/>
      <c r="BPM37" s="450"/>
      <c r="BPN37" s="450"/>
      <c r="BPO37" s="450"/>
      <c r="BPP37" s="450"/>
      <c r="BPQ37" s="450"/>
      <c r="BPR37" s="450"/>
      <c r="BPS37" s="450"/>
      <c r="BPT37" s="450"/>
      <c r="BPU37" s="450"/>
      <c r="BPV37" s="450"/>
      <c r="BPW37" s="450"/>
      <c r="BPX37" s="450"/>
      <c r="BPY37" s="450"/>
      <c r="BPZ37" s="450"/>
      <c r="BQA37" s="450"/>
      <c r="BQB37" s="450"/>
      <c r="BQC37" s="450"/>
      <c r="BQD37" s="450"/>
      <c r="BQE37" s="450"/>
      <c r="BQF37" s="450"/>
      <c r="BQG37" s="450"/>
      <c r="BQH37" s="450"/>
      <c r="BQI37" s="450"/>
      <c r="BQJ37" s="450"/>
      <c r="BQK37" s="450"/>
      <c r="BQL37" s="450"/>
      <c r="BQM37" s="450"/>
      <c r="BQN37" s="450"/>
      <c r="BQO37" s="450"/>
      <c r="BQP37" s="450"/>
      <c r="BQQ37" s="450"/>
      <c r="BQR37" s="450"/>
      <c r="BQS37" s="450"/>
      <c r="BQT37" s="450"/>
      <c r="BQU37" s="450"/>
      <c r="BQV37" s="450"/>
      <c r="BQW37" s="450"/>
      <c r="BQX37" s="450"/>
      <c r="BQY37" s="450"/>
      <c r="BQZ37" s="450"/>
      <c r="BRA37" s="450"/>
      <c r="BRB37" s="450"/>
      <c r="BRC37" s="450"/>
      <c r="BRD37" s="450"/>
      <c r="BRE37" s="450"/>
      <c r="BRF37" s="450"/>
      <c r="BRG37" s="450"/>
      <c r="BRH37" s="450"/>
      <c r="BRI37" s="450"/>
      <c r="BRJ37" s="450"/>
      <c r="BRK37" s="450"/>
      <c r="BRL37" s="450"/>
      <c r="BRM37" s="450"/>
      <c r="BRN37" s="450"/>
      <c r="BRO37" s="450"/>
      <c r="BRP37" s="450"/>
      <c r="BRQ37" s="450"/>
      <c r="BRR37" s="450"/>
      <c r="BRS37" s="450"/>
      <c r="BRT37" s="450"/>
      <c r="BRU37" s="450"/>
      <c r="BRV37" s="450"/>
      <c r="BRW37" s="450"/>
      <c r="BRX37" s="450"/>
      <c r="BRY37" s="450"/>
      <c r="BRZ37" s="450"/>
      <c r="BSA37" s="450"/>
      <c r="BSB37" s="450"/>
      <c r="BSC37" s="450"/>
      <c r="BSD37" s="450"/>
      <c r="BSE37" s="450"/>
      <c r="BSF37" s="450"/>
      <c r="BSG37" s="450"/>
      <c r="BSH37" s="450"/>
      <c r="BSI37" s="450"/>
      <c r="BSJ37" s="450"/>
      <c r="BSK37" s="450"/>
      <c r="BSL37" s="450"/>
      <c r="BSM37" s="450"/>
      <c r="BSN37" s="450"/>
      <c r="BSO37" s="450"/>
      <c r="BSP37" s="450"/>
      <c r="BSQ37" s="450"/>
      <c r="BSR37" s="450"/>
      <c r="BSS37" s="450"/>
      <c r="BST37" s="450"/>
      <c r="BSU37" s="450"/>
      <c r="BSV37" s="450"/>
      <c r="BSW37" s="450"/>
      <c r="BSX37" s="450"/>
      <c r="BSY37" s="450"/>
      <c r="BSZ37" s="450"/>
      <c r="BTA37" s="450"/>
      <c r="BTB37" s="450"/>
      <c r="BTC37" s="450"/>
      <c r="BTD37" s="450"/>
      <c r="BTE37" s="450"/>
      <c r="BTF37" s="450"/>
      <c r="BTG37" s="450"/>
      <c r="BTH37" s="450"/>
      <c r="BTI37" s="450"/>
      <c r="BTJ37" s="450"/>
      <c r="BTK37" s="450"/>
      <c r="BTL37" s="450"/>
      <c r="BTM37" s="450"/>
      <c r="BTN37" s="450"/>
      <c r="BTO37" s="450"/>
      <c r="BTP37" s="450"/>
      <c r="BTQ37" s="450"/>
      <c r="BTR37" s="450"/>
      <c r="BTS37" s="450"/>
      <c r="BTT37" s="450"/>
      <c r="BTU37" s="450"/>
      <c r="BTV37" s="450"/>
      <c r="BTW37" s="450"/>
      <c r="BTX37" s="450"/>
      <c r="BTY37" s="450"/>
      <c r="BTZ37" s="450"/>
      <c r="BUA37" s="450"/>
      <c r="BUB37" s="450"/>
      <c r="BUC37" s="450"/>
      <c r="BUD37" s="450"/>
      <c r="BUE37" s="450"/>
      <c r="BUF37" s="450"/>
      <c r="BUG37" s="450"/>
      <c r="BUH37" s="450"/>
      <c r="BUI37" s="450"/>
      <c r="BUJ37" s="450"/>
      <c r="BUK37" s="450"/>
      <c r="BUL37" s="450"/>
      <c r="BUM37" s="450"/>
      <c r="BUN37" s="450"/>
      <c r="BUO37" s="450"/>
      <c r="BUP37" s="450"/>
      <c r="BUQ37" s="450"/>
      <c r="BUR37" s="450"/>
      <c r="BUS37" s="450"/>
      <c r="BUT37" s="450"/>
      <c r="BUU37" s="450"/>
      <c r="BUV37" s="450"/>
      <c r="BUW37" s="450"/>
      <c r="BUX37" s="450"/>
      <c r="BUY37" s="450"/>
      <c r="BUZ37" s="450"/>
      <c r="BVA37" s="450"/>
      <c r="BVB37" s="450"/>
      <c r="BVC37" s="450"/>
      <c r="BVD37" s="450"/>
      <c r="BVE37" s="450"/>
      <c r="BVF37" s="450"/>
      <c r="BVG37" s="450"/>
      <c r="BVH37" s="450"/>
      <c r="BVI37" s="450"/>
      <c r="BVJ37" s="450"/>
      <c r="BVK37" s="450"/>
      <c r="BVL37" s="450"/>
      <c r="BVM37" s="450"/>
      <c r="BVN37" s="450"/>
      <c r="BVO37" s="450"/>
      <c r="BVP37" s="450"/>
      <c r="BVQ37" s="450"/>
      <c r="BVR37" s="450"/>
      <c r="BVS37" s="450"/>
      <c r="BVT37" s="450"/>
      <c r="BVU37" s="450"/>
      <c r="BVV37" s="450"/>
      <c r="BVW37" s="450"/>
      <c r="BVX37" s="450"/>
      <c r="BVY37" s="450"/>
      <c r="BVZ37" s="450"/>
      <c r="BWA37" s="450"/>
      <c r="BWB37" s="450"/>
      <c r="BWC37" s="450"/>
      <c r="BWD37" s="450"/>
      <c r="BWE37" s="450"/>
      <c r="BWF37" s="450"/>
      <c r="BWG37" s="450"/>
      <c r="BWH37" s="450"/>
      <c r="BWI37" s="450"/>
      <c r="BWJ37" s="450"/>
      <c r="BWK37" s="450"/>
      <c r="BWL37" s="450"/>
      <c r="BWM37" s="450"/>
      <c r="BWN37" s="450"/>
      <c r="BWO37" s="450"/>
      <c r="BWP37" s="450"/>
      <c r="BWQ37" s="450"/>
      <c r="BWR37" s="450"/>
      <c r="BWS37" s="450"/>
      <c r="BWT37" s="450"/>
      <c r="BWU37" s="450"/>
      <c r="BWV37" s="450"/>
      <c r="BWW37" s="450"/>
      <c r="BWX37" s="450"/>
      <c r="BWY37" s="450"/>
      <c r="BWZ37" s="450"/>
      <c r="BXA37" s="450"/>
      <c r="BXB37" s="450"/>
      <c r="BXC37" s="450"/>
      <c r="BXD37" s="450"/>
      <c r="BXE37" s="450"/>
      <c r="BXF37" s="450"/>
      <c r="BXG37" s="450"/>
      <c r="BXH37" s="450"/>
      <c r="BXI37" s="450"/>
      <c r="BXJ37" s="450"/>
      <c r="BXK37" s="450"/>
      <c r="BXL37" s="450"/>
      <c r="BXM37" s="450"/>
      <c r="BXN37" s="450"/>
      <c r="BXO37" s="450"/>
      <c r="BXP37" s="450"/>
      <c r="BXQ37" s="450"/>
      <c r="BXR37" s="450"/>
      <c r="BXS37" s="450"/>
      <c r="BXT37" s="450"/>
      <c r="BXU37" s="450"/>
      <c r="BXV37" s="450"/>
      <c r="BXW37" s="450"/>
      <c r="BXX37" s="450"/>
      <c r="BXY37" s="450"/>
      <c r="BXZ37" s="450"/>
      <c r="BYA37" s="450"/>
      <c r="BYB37" s="450"/>
      <c r="BYC37" s="450"/>
      <c r="BYD37" s="450"/>
      <c r="BYE37" s="450"/>
      <c r="BYF37" s="450"/>
      <c r="BYG37" s="450"/>
      <c r="BYH37" s="450"/>
      <c r="BYI37" s="450"/>
      <c r="BYJ37" s="450"/>
      <c r="BYK37" s="450"/>
      <c r="BYL37" s="450"/>
      <c r="BYM37" s="450"/>
      <c r="BYN37" s="450"/>
      <c r="BYO37" s="450"/>
      <c r="BYP37" s="450"/>
      <c r="BYQ37" s="450"/>
      <c r="BYR37" s="450"/>
      <c r="BYS37" s="450"/>
      <c r="BYT37" s="450"/>
      <c r="BYU37" s="450"/>
      <c r="BYV37" s="450"/>
      <c r="BYW37" s="450"/>
      <c r="BYX37" s="450"/>
      <c r="BYY37" s="450"/>
      <c r="BYZ37" s="450"/>
      <c r="BZA37" s="450"/>
      <c r="BZB37" s="450"/>
      <c r="BZC37" s="450"/>
      <c r="BZD37" s="450"/>
      <c r="BZE37" s="450"/>
      <c r="BZF37" s="450"/>
      <c r="BZG37" s="450"/>
      <c r="BZH37" s="450"/>
      <c r="BZI37" s="450"/>
      <c r="BZJ37" s="450"/>
      <c r="BZK37" s="450"/>
      <c r="BZL37" s="450"/>
      <c r="BZM37" s="450"/>
      <c r="BZN37" s="450"/>
      <c r="BZO37" s="450"/>
      <c r="BZP37" s="450"/>
      <c r="BZQ37" s="450"/>
      <c r="BZR37" s="450"/>
      <c r="BZS37" s="450"/>
      <c r="BZT37" s="450"/>
      <c r="BZU37" s="450"/>
      <c r="BZV37" s="450"/>
      <c r="BZW37" s="450"/>
      <c r="BZX37" s="450"/>
      <c r="BZY37" s="450"/>
      <c r="BZZ37" s="450"/>
      <c r="CAA37" s="450"/>
      <c r="CAB37" s="450"/>
      <c r="CAC37" s="450"/>
      <c r="CAD37" s="450"/>
      <c r="CAE37" s="450"/>
      <c r="CAF37" s="450"/>
      <c r="CAG37" s="450"/>
      <c r="CAH37" s="450"/>
      <c r="CAI37" s="450"/>
      <c r="CAJ37" s="450"/>
      <c r="CAK37" s="450"/>
      <c r="CAL37" s="450"/>
      <c r="CAM37" s="450"/>
      <c r="CAN37" s="450"/>
      <c r="CAO37" s="450"/>
      <c r="CAP37" s="450"/>
      <c r="CAQ37" s="450"/>
      <c r="CAR37" s="450"/>
      <c r="CAS37" s="450"/>
      <c r="CAT37" s="450"/>
      <c r="CAU37" s="450"/>
      <c r="CAV37" s="450"/>
      <c r="CAW37" s="450"/>
      <c r="CAX37" s="450"/>
      <c r="CAY37" s="450"/>
      <c r="CAZ37" s="450"/>
      <c r="CBA37" s="450"/>
      <c r="CBB37" s="450"/>
      <c r="CBC37" s="450"/>
      <c r="CBD37" s="450"/>
      <c r="CBE37" s="450"/>
      <c r="CBF37" s="450"/>
      <c r="CBG37" s="450"/>
      <c r="CBH37" s="450"/>
      <c r="CBI37" s="450"/>
      <c r="CBJ37" s="450"/>
      <c r="CBK37" s="450"/>
      <c r="CBL37" s="450"/>
      <c r="CBM37" s="450"/>
      <c r="CBN37" s="450"/>
      <c r="CBO37" s="450"/>
      <c r="CBP37" s="450"/>
      <c r="CBQ37" s="450"/>
      <c r="CBR37" s="450"/>
      <c r="CBS37" s="450"/>
      <c r="CBT37" s="450"/>
      <c r="CBU37" s="450"/>
      <c r="CBV37" s="450"/>
      <c r="CBW37" s="450"/>
      <c r="CBX37" s="450"/>
      <c r="CBY37" s="450"/>
      <c r="CBZ37" s="450"/>
      <c r="CCA37" s="450"/>
      <c r="CCB37" s="450"/>
      <c r="CCC37" s="450"/>
      <c r="CCD37" s="450"/>
      <c r="CCE37" s="450"/>
      <c r="CCF37" s="450"/>
      <c r="CCG37" s="450"/>
      <c r="CCH37" s="450"/>
      <c r="CCI37" s="450"/>
      <c r="CCJ37" s="450"/>
      <c r="CCK37" s="450"/>
      <c r="CCL37" s="450"/>
      <c r="CCM37" s="450"/>
      <c r="CCN37" s="450"/>
      <c r="CCO37" s="450"/>
      <c r="CCP37" s="450"/>
      <c r="CCQ37" s="450"/>
      <c r="CCR37" s="450"/>
      <c r="CCS37" s="450"/>
      <c r="CCT37" s="450"/>
      <c r="CCU37" s="450"/>
      <c r="CCV37" s="450"/>
      <c r="CCW37" s="450"/>
      <c r="CCX37" s="450"/>
      <c r="CCY37" s="450"/>
      <c r="CCZ37" s="450"/>
      <c r="CDA37" s="450"/>
      <c r="CDB37" s="450"/>
      <c r="CDC37" s="450"/>
      <c r="CDD37" s="450"/>
      <c r="CDE37" s="450"/>
      <c r="CDF37" s="450"/>
      <c r="CDG37" s="450"/>
      <c r="CDH37" s="450"/>
      <c r="CDI37" s="450"/>
      <c r="CDJ37" s="450"/>
      <c r="CDK37" s="450"/>
      <c r="CDL37" s="450"/>
      <c r="CDM37" s="450"/>
      <c r="CDN37" s="450"/>
      <c r="CDO37" s="450"/>
      <c r="CDP37" s="450"/>
      <c r="CDQ37" s="450"/>
      <c r="CDR37" s="450"/>
      <c r="CDS37" s="450"/>
      <c r="CDT37" s="450"/>
      <c r="CDU37" s="450"/>
      <c r="CDV37" s="450"/>
      <c r="CDW37" s="450"/>
      <c r="CDX37" s="450"/>
      <c r="CDY37" s="450"/>
      <c r="CDZ37" s="450"/>
      <c r="CEA37" s="450"/>
      <c r="CEB37" s="450"/>
      <c r="CEC37" s="450"/>
      <c r="CED37" s="450"/>
      <c r="CEE37" s="450"/>
      <c r="CEF37" s="450"/>
      <c r="CEG37" s="450"/>
      <c r="CEH37" s="450"/>
      <c r="CEI37" s="450"/>
      <c r="CEJ37" s="450"/>
      <c r="CEK37" s="450"/>
      <c r="CEL37" s="450"/>
      <c r="CEM37" s="450"/>
      <c r="CEN37" s="450"/>
      <c r="CEO37" s="450"/>
      <c r="CEP37" s="450"/>
      <c r="CEQ37" s="450"/>
      <c r="CER37" s="450"/>
      <c r="CES37" s="450"/>
      <c r="CET37" s="450"/>
      <c r="CEU37" s="450"/>
      <c r="CEV37" s="450"/>
      <c r="CEW37" s="450"/>
      <c r="CEX37" s="450"/>
      <c r="CEY37" s="450"/>
      <c r="CEZ37" s="450"/>
      <c r="CFA37" s="450"/>
      <c r="CFB37" s="450"/>
      <c r="CFC37" s="450"/>
      <c r="CFD37" s="450"/>
      <c r="CFE37" s="450"/>
      <c r="CFF37" s="450"/>
      <c r="CFG37" s="450"/>
      <c r="CFH37" s="450"/>
      <c r="CFI37" s="450"/>
      <c r="CFJ37" s="450"/>
      <c r="CFK37" s="450"/>
      <c r="CFL37" s="450"/>
      <c r="CFM37" s="450"/>
      <c r="CFN37" s="450"/>
      <c r="CFO37" s="450"/>
      <c r="CFP37" s="450"/>
      <c r="CFQ37" s="450"/>
      <c r="CFR37" s="450"/>
      <c r="CFS37" s="450"/>
      <c r="CFT37" s="450"/>
      <c r="CFU37" s="450"/>
      <c r="CFV37" s="450"/>
      <c r="CFW37" s="450"/>
      <c r="CFX37" s="450"/>
      <c r="CFY37" s="450"/>
      <c r="CFZ37" s="450"/>
      <c r="CGA37" s="450"/>
      <c r="CGB37" s="450"/>
      <c r="CGC37" s="450"/>
      <c r="CGD37" s="450"/>
      <c r="CGE37" s="450"/>
      <c r="CGF37" s="450"/>
      <c r="CGG37" s="450"/>
      <c r="CGH37" s="450"/>
      <c r="CGI37" s="450"/>
      <c r="CGJ37" s="450"/>
      <c r="CGK37" s="450"/>
      <c r="CGL37" s="450"/>
      <c r="CGM37" s="450"/>
      <c r="CGN37" s="450"/>
      <c r="CGO37" s="450"/>
      <c r="CGP37" s="450"/>
      <c r="CGQ37" s="450"/>
      <c r="CGR37" s="450"/>
      <c r="CGS37" s="450"/>
      <c r="CGT37" s="450"/>
      <c r="CGU37" s="450"/>
      <c r="CGV37" s="450"/>
      <c r="CGW37" s="450"/>
      <c r="CGX37" s="450"/>
      <c r="CGY37" s="450"/>
      <c r="CGZ37" s="450"/>
      <c r="CHA37" s="450"/>
      <c r="CHB37" s="450"/>
      <c r="CHC37" s="450"/>
      <c r="CHD37" s="450"/>
      <c r="CHE37" s="450"/>
      <c r="CHF37" s="450"/>
      <c r="CHG37" s="450"/>
      <c r="CHH37" s="450"/>
      <c r="CHI37" s="450"/>
      <c r="CHJ37" s="450"/>
      <c r="CHK37" s="450"/>
      <c r="CHL37" s="450"/>
      <c r="CHM37" s="450"/>
      <c r="CHN37" s="450"/>
      <c r="CHO37" s="450"/>
      <c r="CHP37" s="450"/>
      <c r="CHQ37" s="450"/>
      <c r="CHR37" s="450"/>
      <c r="CHS37" s="450"/>
      <c r="CHT37" s="450"/>
      <c r="CHU37" s="450"/>
      <c r="CHV37" s="450"/>
      <c r="CHW37" s="450"/>
      <c r="CHX37" s="450"/>
      <c r="CHY37" s="450"/>
      <c r="CHZ37" s="450"/>
      <c r="CIA37" s="450"/>
      <c r="CIB37" s="450"/>
      <c r="CIC37" s="450"/>
      <c r="CID37" s="450"/>
      <c r="CIE37" s="450"/>
      <c r="CIF37" s="450"/>
      <c r="CIG37" s="450"/>
      <c r="CIH37" s="450"/>
      <c r="CII37" s="450"/>
      <c r="CIJ37" s="450"/>
      <c r="CIK37" s="450"/>
      <c r="CIL37" s="450"/>
      <c r="CIM37" s="450"/>
      <c r="CIN37" s="450"/>
      <c r="CIO37" s="450"/>
      <c r="CIP37" s="450"/>
      <c r="CIQ37" s="450"/>
      <c r="CIR37" s="450"/>
      <c r="CIS37" s="450"/>
      <c r="CIT37" s="450"/>
      <c r="CIU37" s="450"/>
      <c r="CIV37" s="450"/>
      <c r="CIW37" s="450"/>
      <c r="CIX37" s="450"/>
      <c r="CIY37" s="450"/>
      <c r="CIZ37" s="450"/>
      <c r="CJA37" s="450"/>
      <c r="CJB37" s="450"/>
      <c r="CJC37" s="450"/>
      <c r="CJD37" s="450"/>
      <c r="CJE37" s="450"/>
      <c r="CJF37" s="450"/>
      <c r="CJG37" s="450"/>
      <c r="CJH37" s="450"/>
      <c r="CJI37" s="450"/>
      <c r="CJJ37" s="450"/>
      <c r="CJK37" s="450"/>
      <c r="CJL37" s="450"/>
      <c r="CJM37" s="450"/>
      <c r="CJN37" s="450"/>
      <c r="CJO37" s="450"/>
      <c r="CJP37" s="450"/>
      <c r="CJQ37" s="450"/>
      <c r="CJR37" s="450"/>
      <c r="CJS37" s="450"/>
      <c r="CJT37" s="450"/>
      <c r="CJU37" s="450"/>
      <c r="CJV37" s="450"/>
      <c r="CJW37" s="450"/>
      <c r="CJX37" s="450"/>
      <c r="CJY37" s="450"/>
      <c r="CJZ37" s="450"/>
      <c r="CKA37" s="450"/>
      <c r="CKB37" s="450"/>
      <c r="CKC37" s="450"/>
      <c r="CKD37" s="450"/>
      <c r="CKE37" s="450"/>
      <c r="CKF37" s="450"/>
      <c r="CKG37" s="450"/>
      <c r="CKH37" s="450"/>
      <c r="CKI37" s="450"/>
      <c r="CKJ37" s="450"/>
      <c r="CKK37" s="450"/>
      <c r="CKL37" s="450"/>
      <c r="CKM37" s="450"/>
      <c r="CKN37" s="450"/>
      <c r="CKO37" s="450"/>
      <c r="CKP37" s="450"/>
      <c r="CKQ37" s="450"/>
      <c r="CKR37" s="450"/>
      <c r="CKS37" s="450"/>
      <c r="CKT37" s="450"/>
      <c r="CKU37" s="450"/>
      <c r="CKV37" s="450"/>
      <c r="CKW37" s="450"/>
      <c r="CKX37" s="450"/>
      <c r="CKY37" s="450"/>
      <c r="CKZ37" s="450"/>
      <c r="CLA37" s="450"/>
      <c r="CLB37" s="450"/>
      <c r="CLC37" s="450"/>
      <c r="CLD37" s="450"/>
      <c r="CLE37" s="450"/>
      <c r="CLF37" s="450"/>
      <c r="CLG37" s="450"/>
      <c r="CLH37" s="450"/>
      <c r="CLI37" s="450"/>
      <c r="CLJ37" s="450"/>
      <c r="CLK37" s="450"/>
      <c r="CLL37" s="450"/>
      <c r="CLM37" s="450"/>
      <c r="CLN37" s="450"/>
      <c r="CLO37" s="450"/>
      <c r="CLP37" s="450"/>
      <c r="CLQ37" s="450"/>
      <c r="CLR37" s="450"/>
      <c r="CLS37" s="450"/>
      <c r="CLT37" s="450"/>
      <c r="CLU37" s="450"/>
      <c r="CLV37" s="450"/>
      <c r="CLW37" s="450"/>
      <c r="CLX37" s="450"/>
      <c r="CLY37" s="450"/>
      <c r="CLZ37" s="450"/>
      <c r="CMA37" s="450"/>
      <c r="CMB37" s="450"/>
      <c r="CMC37" s="450"/>
      <c r="CMD37" s="450"/>
      <c r="CME37" s="450"/>
      <c r="CMF37" s="450"/>
      <c r="CMG37" s="450"/>
      <c r="CMH37" s="450"/>
      <c r="CMI37" s="450"/>
      <c r="CMJ37" s="450"/>
      <c r="CMK37" s="450"/>
      <c r="CML37" s="450"/>
      <c r="CMM37" s="450"/>
      <c r="CMN37" s="450"/>
      <c r="CMO37" s="450"/>
      <c r="CMP37" s="450"/>
      <c r="CMQ37" s="450"/>
      <c r="CMR37" s="450"/>
      <c r="CMS37" s="450"/>
      <c r="CMT37" s="450"/>
      <c r="CMU37" s="450"/>
      <c r="CMV37" s="450"/>
      <c r="CMW37" s="450"/>
      <c r="CMX37" s="450"/>
      <c r="CMY37" s="450"/>
      <c r="CMZ37" s="450"/>
      <c r="CNA37" s="450"/>
      <c r="CNB37" s="450"/>
      <c r="CNC37" s="450"/>
      <c r="CND37" s="450"/>
      <c r="CNE37" s="450"/>
      <c r="CNF37" s="450"/>
      <c r="CNG37" s="450"/>
      <c r="CNH37" s="450"/>
      <c r="CNI37" s="450"/>
      <c r="CNJ37" s="450"/>
      <c r="CNK37" s="450"/>
      <c r="CNL37" s="450"/>
      <c r="CNM37" s="450"/>
      <c r="CNN37" s="450"/>
      <c r="CNO37" s="450"/>
      <c r="CNP37" s="450"/>
      <c r="CNQ37" s="450"/>
      <c r="CNR37" s="450"/>
      <c r="CNS37" s="450"/>
      <c r="CNT37" s="450"/>
      <c r="CNU37" s="450"/>
      <c r="CNV37" s="450"/>
      <c r="CNW37" s="450"/>
      <c r="CNX37" s="450"/>
      <c r="CNY37" s="450"/>
      <c r="CNZ37" s="450"/>
      <c r="COA37" s="450"/>
      <c r="COB37" s="450"/>
      <c r="COC37" s="450"/>
      <c r="COD37" s="450"/>
      <c r="COE37" s="450"/>
      <c r="COF37" s="450"/>
      <c r="COG37" s="450"/>
      <c r="COH37" s="450"/>
      <c r="COI37" s="450"/>
      <c r="COJ37" s="450"/>
      <c r="COK37" s="450"/>
      <c r="COL37" s="450"/>
      <c r="COM37" s="450"/>
      <c r="CON37" s="450"/>
      <c r="COO37" s="450"/>
      <c r="COP37" s="450"/>
      <c r="COQ37" s="450"/>
      <c r="COR37" s="450"/>
      <c r="COS37" s="450"/>
      <c r="COT37" s="450"/>
      <c r="COU37" s="450"/>
      <c r="COV37" s="450"/>
      <c r="COW37" s="450"/>
      <c r="COX37" s="450"/>
      <c r="COY37" s="450"/>
      <c r="COZ37" s="450"/>
      <c r="CPA37" s="450"/>
      <c r="CPB37" s="450"/>
      <c r="CPC37" s="450"/>
      <c r="CPD37" s="450"/>
      <c r="CPE37" s="450"/>
      <c r="CPF37" s="450"/>
      <c r="CPG37" s="450"/>
      <c r="CPH37" s="450"/>
      <c r="CPI37" s="450"/>
      <c r="CPJ37" s="450"/>
      <c r="CPK37" s="450"/>
      <c r="CPL37" s="450"/>
      <c r="CPM37" s="450"/>
      <c r="CPN37" s="450"/>
      <c r="CPO37" s="450"/>
      <c r="CPP37" s="450"/>
      <c r="CPQ37" s="450"/>
      <c r="CPR37" s="450"/>
      <c r="CPS37" s="450"/>
      <c r="CPT37" s="450"/>
      <c r="CPU37" s="450"/>
      <c r="CPV37" s="450"/>
      <c r="CPW37" s="450"/>
      <c r="CPX37" s="450"/>
      <c r="CPY37" s="450"/>
      <c r="CPZ37" s="450"/>
      <c r="CQA37" s="450"/>
      <c r="CQB37" s="450"/>
      <c r="CQC37" s="450"/>
      <c r="CQD37" s="450"/>
      <c r="CQE37" s="450"/>
      <c r="CQF37" s="450"/>
      <c r="CQG37" s="450"/>
      <c r="CQH37" s="450"/>
      <c r="CQI37" s="450"/>
      <c r="CQJ37" s="450"/>
      <c r="CQK37" s="450"/>
      <c r="CQL37" s="450"/>
      <c r="CQM37" s="450"/>
      <c r="CQN37" s="450"/>
      <c r="CQO37" s="450"/>
      <c r="CQP37" s="450"/>
      <c r="CQQ37" s="450"/>
      <c r="CQR37" s="450"/>
      <c r="CQS37" s="450"/>
      <c r="CQT37" s="450"/>
      <c r="CQU37" s="450"/>
      <c r="CQV37" s="450"/>
      <c r="CQW37" s="450"/>
      <c r="CQX37" s="450"/>
      <c r="CQY37" s="450"/>
      <c r="CQZ37" s="450"/>
      <c r="CRA37" s="450"/>
      <c r="CRB37" s="450"/>
      <c r="CRC37" s="450"/>
      <c r="CRD37" s="450"/>
      <c r="CRE37" s="450"/>
      <c r="CRF37" s="450"/>
      <c r="CRG37" s="450"/>
      <c r="CRH37" s="450"/>
      <c r="CRI37" s="450"/>
      <c r="CRJ37" s="450"/>
      <c r="CRK37" s="450"/>
      <c r="CRL37" s="450"/>
      <c r="CRM37" s="450"/>
      <c r="CRN37" s="450"/>
      <c r="CRO37" s="450"/>
      <c r="CRP37" s="450"/>
      <c r="CRQ37" s="450"/>
      <c r="CRR37" s="450"/>
      <c r="CRS37" s="450"/>
      <c r="CRT37" s="450"/>
      <c r="CRU37" s="450"/>
      <c r="CRV37" s="450"/>
      <c r="CRW37" s="450"/>
      <c r="CRX37" s="450"/>
      <c r="CRY37" s="450"/>
      <c r="CRZ37" s="450"/>
      <c r="CSA37" s="450"/>
      <c r="CSB37" s="450"/>
      <c r="CSC37" s="450"/>
      <c r="CSD37" s="450"/>
      <c r="CSE37" s="450"/>
      <c r="CSF37" s="450"/>
      <c r="CSG37" s="450"/>
      <c r="CSH37" s="450"/>
      <c r="CSI37" s="450"/>
      <c r="CSJ37" s="450"/>
      <c r="CSK37" s="450"/>
      <c r="CSL37" s="450"/>
      <c r="CSM37" s="450"/>
      <c r="CSN37" s="450"/>
      <c r="CSO37" s="450"/>
      <c r="CSP37" s="450"/>
      <c r="CSQ37" s="450"/>
      <c r="CSR37" s="450"/>
      <c r="CSS37" s="450"/>
      <c r="CST37" s="450"/>
      <c r="CSU37" s="450"/>
      <c r="CSV37" s="450"/>
      <c r="CSW37" s="450"/>
      <c r="CSX37" s="450"/>
      <c r="CSY37" s="450"/>
      <c r="CSZ37" s="450"/>
      <c r="CTA37" s="450"/>
      <c r="CTB37" s="450"/>
      <c r="CTC37" s="450"/>
      <c r="CTD37" s="450"/>
      <c r="CTE37" s="450"/>
      <c r="CTF37" s="450"/>
      <c r="CTG37" s="450"/>
      <c r="CTH37" s="450"/>
      <c r="CTI37" s="450"/>
      <c r="CTJ37" s="450"/>
      <c r="CTK37" s="450"/>
      <c r="CTL37" s="450"/>
      <c r="CTM37" s="450"/>
      <c r="CTN37" s="450"/>
      <c r="CTO37" s="450"/>
      <c r="CTP37" s="450"/>
      <c r="CTQ37" s="450"/>
      <c r="CTR37" s="450"/>
      <c r="CTS37" s="450"/>
      <c r="CTT37" s="450"/>
      <c r="CTU37" s="450"/>
      <c r="CTV37" s="450"/>
      <c r="CTW37" s="450"/>
      <c r="CTX37" s="450"/>
      <c r="CTY37" s="450"/>
      <c r="CTZ37" s="450"/>
      <c r="CUA37" s="450"/>
      <c r="CUB37" s="450"/>
      <c r="CUC37" s="450"/>
      <c r="CUD37" s="450"/>
      <c r="CUE37" s="450"/>
      <c r="CUF37" s="450"/>
      <c r="CUG37" s="450"/>
      <c r="CUH37" s="450"/>
      <c r="CUI37" s="450"/>
      <c r="CUJ37" s="450"/>
      <c r="CUK37" s="450"/>
      <c r="CUL37" s="450"/>
      <c r="CUM37" s="450"/>
      <c r="CUN37" s="450"/>
      <c r="CUO37" s="450"/>
      <c r="CUP37" s="450"/>
      <c r="CUQ37" s="450"/>
      <c r="CUR37" s="450"/>
      <c r="CUS37" s="450"/>
      <c r="CUT37" s="450"/>
      <c r="CUU37" s="450"/>
      <c r="CUV37" s="450"/>
      <c r="CUW37" s="450"/>
      <c r="CUX37" s="450"/>
      <c r="CUY37" s="450"/>
      <c r="CUZ37" s="450"/>
      <c r="CVA37" s="450"/>
      <c r="CVB37" s="450"/>
      <c r="CVC37" s="450"/>
      <c r="CVD37" s="450"/>
      <c r="CVE37" s="450"/>
      <c r="CVF37" s="450"/>
      <c r="CVG37" s="450"/>
      <c r="CVH37" s="450"/>
      <c r="CVI37" s="450"/>
      <c r="CVJ37" s="450"/>
      <c r="CVK37" s="450"/>
      <c r="CVL37" s="450"/>
      <c r="CVM37" s="450"/>
      <c r="CVN37" s="450"/>
      <c r="CVO37" s="450"/>
      <c r="CVP37" s="450"/>
      <c r="CVQ37" s="450"/>
      <c r="CVR37" s="450"/>
      <c r="CVS37" s="450"/>
      <c r="CVT37" s="450"/>
      <c r="CVU37" s="450"/>
      <c r="CVV37" s="450"/>
      <c r="CVW37" s="450"/>
      <c r="CVX37" s="450"/>
      <c r="CVY37" s="450"/>
      <c r="CVZ37" s="450"/>
      <c r="CWA37" s="450"/>
      <c r="CWB37" s="450"/>
      <c r="CWC37" s="450"/>
      <c r="CWD37" s="450"/>
      <c r="CWE37" s="450"/>
      <c r="CWF37" s="450"/>
      <c r="CWG37" s="450"/>
      <c r="CWH37" s="450"/>
      <c r="CWI37" s="450"/>
      <c r="CWJ37" s="450"/>
      <c r="CWK37" s="450"/>
      <c r="CWL37" s="450"/>
      <c r="CWM37" s="450"/>
      <c r="CWN37" s="450"/>
      <c r="CWO37" s="450"/>
      <c r="CWP37" s="450"/>
      <c r="CWQ37" s="450"/>
      <c r="CWR37" s="450"/>
      <c r="CWS37" s="450"/>
      <c r="CWT37" s="450"/>
      <c r="CWU37" s="450"/>
      <c r="CWV37" s="450"/>
      <c r="CWW37" s="450"/>
      <c r="CWX37" s="450"/>
      <c r="CWY37" s="450"/>
      <c r="CWZ37" s="450"/>
      <c r="CXA37" s="450"/>
      <c r="CXB37" s="450"/>
      <c r="CXC37" s="450"/>
      <c r="CXD37" s="450"/>
      <c r="CXE37" s="450"/>
      <c r="CXF37" s="450"/>
      <c r="CXG37" s="450"/>
      <c r="CXH37" s="450"/>
      <c r="CXI37" s="450"/>
      <c r="CXJ37" s="450"/>
      <c r="CXK37" s="450"/>
      <c r="CXL37" s="450"/>
      <c r="CXM37" s="450"/>
      <c r="CXN37" s="450"/>
      <c r="CXO37" s="450"/>
      <c r="CXP37" s="450"/>
      <c r="CXQ37" s="450"/>
      <c r="CXR37" s="450"/>
      <c r="CXS37" s="450"/>
      <c r="CXT37" s="450"/>
      <c r="CXU37" s="450"/>
      <c r="CXV37" s="450"/>
      <c r="CXW37" s="450"/>
      <c r="CXX37" s="450"/>
      <c r="CXY37" s="450"/>
      <c r="CXZ37" s="450"/>
      <c r="CYA37" s="450"/>
      <c r="CYB37" s="450"/>
      <c r="CYC37" s="450"/>
      <c r="CYD37" s="450"/>
      <c r="CYE37" s="450"/>
      <c r="CYF37" s="450"/>
      <c r="CYG37" s="450"/>
      <c r="CYH37" s="450"/>
      <c r="CYI37" s="450"/>
      <c r="CYJ37" s="450"/>
      <c r="CYK37" s="450"/>
      <c r="CYL37" s="450"/>
      <c r="CYM37" s="450"/>
      <c r="CYN37" s="450"/>
      <c r="CYO37" s="450"/>
      <c r="CYP37" s="450"/>
      <c r="CYQ37" s="450"/>
      <c r="CYR37" s="450"/>
      <c r="CYS37" s="450"/>
      <c r="CYT37" s="450"/>
      <c r="CYU37" s="450"/>
      <c r="CYV37" s="450"/>
      <c r="CYW37" s="450"/>
      <c r="CYX37" s="450"/>
      <c r="CYY37" s="450"/>
      <c r="CYZ37" s="450"/>
      <c r="CZA37" s="450"/>
      <c r="CZB37" s="450"/>
      <c r="CZC37" s="450"/>
      <c r="CZD37" s="450"/>
      <c r="CZE37" s="450"/>
      <c r="CZF37" s="450"/>
      <c r="CZG37" s="450"/>
      <c r="CZH37" s="450"/>
      <c r="CZI37" s="450"/>
      <c r="CZJ37" s="450"/>
      <c r="CZK37" s="450"/>
      <c r="CZL37" s="450"/>
      <c r="CZM37" s="450"/>
      <c r="CZN37" s="450"/>
      <c r="CZO37" s="450"/>
      <c r="CZP37" s="450"/>
      <c r="CZQ37" s="450"/>
      <c r="CZR37" s="450"/>
      <c r="CZS37" s="450"/>
      <c r="CZT37" s="450"/>
      <c r="CZU37" s="450"/>
      <c r="CZV37" s="450"/>
      <c r="CZW37" s="450"/>
      <c r="CZX37" s="450"/>
      <c r="CZY37" s="450"/>
      <c r="CZZ37" s="450"/>
      <c r="DAA37" s="450"/>
      <c r="DAB37" s="450"/>
      <c r="DAC37" s="450"/>
      <c r="DAD37" s="450"/>
      <c r="DAE37" s="450"/>
      <c r="DAF37" s="450"/>
      <c r="DAG37" s="450"/>
      <c r="DAH37" s="450"/>
      <c r="DAI37" s="450"/>
      <c r="DAJ37" s="450"/>
      <c r="DAK37" s="450"/>
      <c r="DAL37" s="450"/>
      <c r="DAM37" s="450"/>
      <c r="DAN37" s="450"/>
      <c r="DAO37" s="450"/>
      <c r="DAP37" s="450"/>
      <c r="DAQ37" s="450"/>
      <c r="DAR37" s="450"/>
      <c r="DAS37" s="450"/>
      <c r="DAT37" s="450"/>
      <c r="DAU37" s="450"/>
      <c r="DAV37" s="450"/>
      <c r="DAW37" s="450"/>
      <c r="DAX37" s="450"/>
      <c r="DAY37" s="450"/>
      <c r="DAZ37" s="450"/>
      <c r="DBA37" s="450"/>
      <c r="DBB37" s="450"/>
      <c r="DBC37" s="450"/>
      <c r="DBD37" s="450"/>
      <c r="DBE37" s="450"/>
      <c r="DBF37" s="450"/>
      <c r="DBG37" s="450"/>
      <c r="DBH37" s="450"/>
      <c r="DBI37" s="450"/>
      <c r="DBJ37" s="450"/>
      <c r="DBK37" s="450"/>
      <c r="DBL37" s="450"/>
      <c r="DBM37" s="450"/>
      <c r="DBN37" s="450"/>
      <c r="DBO37" s="450"/>
      <c r="DBP37" s="450"/>
      <c r="DBQ37" s="450"/>
      <c r="DBR37" s="450"/>
      <c r="DBS37" s="450"/>
      <c r="DBT37" s="450"/>
      <c r="DBU37" s="450"/>
      <c r="DBV37" s="450"/>
      <c r="DBW37" s="450"/>
      <c r="DBX37" s="450"/>
      <c r="DBY37" s="450"/>
      <c r="DBZ37" s="450"/>
      <c r="DCA37" s="450"/>
      <c r="DCB37" s="450"/>
      <c r="DCC37" s="450"/>
      <c r="DCD37" s="450"/>
      <c r="DCE37" s="450"/>
      <c r="DCF37" s="450"/>
      <c r="DCG37" s="450"/>
      <c r="DCH37" s="450"/>
      <c r="DCI37" s="450"/>
      <c r="DCJ37" s="450"/>
      <c r="DCK37" s="450"/>
      <c r="DCL37" s="450"/>
      <c r="DCM37" s="450"/>
      <c r="DCN37" s="450"/>
      <c r="DCO37" s="450"/>
      <c r="DCP37" s="450"/>
      <c r="DCQ37" s="450"/>
      <c r="DCR37" s="450"/>
      <c r="DCS37" s="450"/>
      <c r="DCT37" s="450"/>
      <c r="DCU37" s="450"/>
      <c r="DCV37" s="450"/>
      <c r="DCW37" s="450"/>
      <c r="DCX37" s="450"/>
      <c r="DCY37" s="450"/>
      <c r="DCZ37" s="450"/>
      <c r="DDA37" s="450"/>
      <c r="DDB37" s="450"/>
      <c r="DDC37" s="450"/>
      <c r="DDD37" s="450"/>
      <c r="DDE37" s="450"/>
      <c r="DDF37" s="450"/>
      <c r="DDG37" s="450"/>
      <c r="DDH37" s="450"/>
      <c r="DDI37" s="450"/>
      <c r="DDJ37" s="450"/>
      <c r="DDK37" s="450"/>
      <c r="DDL37" s="450"/>
      <c r="DDM37" s="450"/>
      <c r="DDN37" s="450"/>
      <c r="DDO37" s="450"/>
      <c r="DDP37" s="450"/>
      <c r="DDQ37" s="450"/>
      <c r="DDR37" s="450"/>
      <c r="DDS37" s="450"/>
      <c r="DDT37" s="450"/>
      <c r="DDU37" s="450"/>
      <c r="DDV37" s="450"/>
      <c r="DDW37" s="450"/>
      <c r="DDX37" s="450"/>
      <c r="DDY37" s="450"/>
      <c r="DDZ37" s="450"/>
      <c r="DEA37" s="450"/>
      <c r="DEB37" s="450"/>
      <c r="DEC37" s="450"/>
      <c r="DED37" s="450"/>
      <c r="DEE37" s="450"/>
      <c r="DEF37" s="450"/>
      <c r="DEG37" s="450"/>
      <c r="DEH37" s="450"/>
      <c r="DEI37" s="450"/>
      <c r="DEJ37" s="450"/>
      <c r="DEK37" s="450"/>
      <c r="DEL37" s="450"/>
      <c r="DEM37" s="450"/>
      <c r="DEN37" s="450"/>
      <c r="DEO37" s="450"/>
      <c r="DEP37" s="450"/>
      <c r="DEQ37" s="450"/>
      <c r="DER37" s="450"/>
      <c r="DES37" s="450"/>
      <c r="DET37" s="450"/>
      <c r="DEU37" s="450"/>
      <c r="DEV37" s="450"/>
      <c r="DEW37" s="450"/>
      <c r="DEX37" s="450"/>
      <c r="DEY37" s="450"/>
      <c r="DEZ37" s="450"/>
      <c r="DFA37" s="450"/>
      <c r="DFB37" s="450"/>
      <c r="DFC37" s="450"/>
      <c r="DFD37" s="450"/>
      <c r="DFE37" s="450"/>
      <c r="DFF37" s="450"/>
      <c r="DFG37" s="450"/>
      <c r="DFH37" s="450"/>
      <c r="DFI37" s="450"/>
      <c r="DFJ37" s="450"/>
      <c r="DFK37" s="450"/>
      <c r="DFL37" s="450"/>
      <c r="DFM37" s="450"/>
      <c r="DFN37" s="450"/>
      <c r="DFO37" s="450"/>
      <c r="DFP37" s="450"/>
      <c r="DFQ37" s="450"/>
      <c r="DFR37" s="450"/>
      <c r="DFS37" s="450"/>
      <c r="DFT37" s="450"/>
      <c r="DFU37" s="450"/>
      <c r="DFV37" s="450"/>
      <c r="DFW37" s="450"/>
      <c r="DFX37" s="450"/>
      <c r="DFY37" s="450"/>
      <c r="DFZ37" s="450"/>
      <c r="DGA37" s="450"/>
      <c r="DGB37" s="450"/>
      <c r="DGC37" s="450"/>
      <c r="DGD37" s="450"/>
      <c r="DGE37" s="450"/>
      <c r="DGF37" s="450"/>
      <c r="DGG37" s="450"/>
      <c r="DGH37" s="450"/>
      <c r="DGI37" s="450"/>
      <c r="DGJ37" s="450"/>
      <c r="DGK37" s="450"/>
      <c r="DGL37" s="450"/>
      <c r="DGM37" s="450"/>
      <c r="DGN37" s="450"/>
      <c r="DGO37" s="450"/>
      <c r="DGP37" s="450"/>
      <c r="DGQ37" s="450"/>
      <c r="DGR37" s="450"/>
      <c r="DGS37" s="450"/>
      <c r="DGT37" s="450"/>
      <c r="DGU37" s="450"/>
      <c r="DGV37" s="450"/>
      <c r="DGW37" s="450"/>
      <c r="DGX37" s="450"/>
      <c r="DGY37" s="450"/>
      <c r="DGZ37" s="450"/>
      <c r="DHA37" s="450"/>
      <c r="DHB37" s="450"/>
      <c r="DHC37" s="450"/>
      <c r="DHD37" s="450"/>
      <c r="DHE37" s="450"/>
      <c r="DHF37" s="450"/>
      <c r="DHG37" s="450"/>
      <c r="DHH37" s="450"/>
      <c r="DHI37" s="450"/>
      <c r="DHJ37" s="450"/>
      <c r="DHK37" s="450"/>
      <c r="DHL37" s="450"/>
      <c r="DHM37" s="450"/>
      <c r="DHN37" s="450"/>
      <c r="DHO37" s="450"/>
      <c r="DHP37" s="450"/>
      <c r="DHQ37" s="450"/>
      <c r="DHR37" s="450"/>
      <c r="DHS37" s="450"/>
      <c r="DHT37" s="450"/>
      <c r="DHU37" s="450"/>
      <c r="DHV37" s="450"/>
      <c r="DHW37" s="450"/>
      <c r="DHX37" s="450"/>
      <c r="DHY37" s="450"/>
      <c r="DHZ37" s="450"/>
      <c r="DIA37" s="450"/>
      <c r="DIB37" s="450"/>
      <c r="DIC37" s="450"/>
      <c r="DID37" s="450"/>
      <c r="DIE37" s="450"/>
      <c r="DIF37" s="450"/>
      <c r="DIG37" s="450"/>
      <c r="DIH37" s="450"/>
      <c r="DII37" s="450"/>
      <c r="DIJ37" s="450"/>
      <c r="DIK37" s="450"/>
      <c r="DIL37" s="450"/>
      <c r="DIM37" s="450"/>
      <c r="DIN37" s="450"/>
      <c r="DIO37" s="450"/>
      <c r="DIP37" s="450"/>
      <c r="DIQ37" s="450"/>
      <c r="DIR37" s="450"/>
      <c r="DIS37" s="450"/>
      <c r="DIT37" s="450"/>
      <c r="DIU37" s="450"/>
      <c r="DIV37" s="450"/>
      <c r="DIW37" s="450"/>
      <c r="DIX37" s="450"/>
      <c r="DIY37" s="450"/>
      <c r="DIZ37" s="450"/>
      <c r="DJA37" s="450"/>
      <c r="DJB37" s="450"/>
      <c r="DJC37" s="450"/>
      <c r="DJD37" s="450"/>
      <c r="DJE37" s="450"/>
      <c r="DJF37" s="450"/>
      <c r="DJG37" s="450"/>
      <c r="DJH37" s="450"/>
      <c r="DJI37" s="450"/>
      <c r="DJJ37" s="450"/>
      <c r="DJK37" s="450"/>
      <c r="DJL37" s="450"/>
      <c r="DJM37" s="450"/>
      <c r="DJN37" s="450"/>
      <c r="DJO37" s="450"/>
      <c r="DJP37" s="450"/>
      <c r="DJQ37" s="450"/>
      <c r="DJR37" s="450"/>
      <c r="DJS37" s="450"/>
      <c r="DJT37" s="450"/>
      <c r="DJU37" s="450"/>
      <c r="DJV37" s="450"/>
      <c r="DJW37" s="450"/>
      <c r="DJX37" s="450"/>
      <c r="DJY37" s="450"/>
      <c r="DJZ37" s="450"/>
      <c r="DKA37" s="450"/>
      <c r="DKB37" s="450"/>
      <c r="DKC37" s="450"/>
      <c r="DKD37" s="450"/>
      <c r="DKE37" s="450"/>
      <c r="DKF37" s="450"/>
      <c r="DKG37" s="450"/>
      <c r="DKH37" s="450"/>
      <c r="DKI37" s="450"/>
      <c r="DKJ37" s="450"/>
      <c r="DKK37" s="450"/>
      <c r="DKL37" s="450"/>
      <c r="DKM37" s="450"/>
      <c r="DKN37" s="450"/>
      <c r="DKO37" s="450"/>
      <c r="DKP37" s="450"/>
      <c r="DKQ37" s="450"/>
      <c r="DKR37" s="450"/>
      <c r="DKS37" s="450"/>
      <c r="DKT37" s="450"/>
      <c r="DKU37" s="450"/>
      <c r="DKV37" s="450"/>
      <c r="DKW37" s="450"/>
      <c r="DKX37" s="450"/>
      <c r="DKY37" s="450"/>
      <c r="DKZ37" s="450"/>
      <c r="DLA37" s="450"/>
      <c r="DLB37" s="450"/>
      <c r="DLC37" s="450"/>
      <c r="DLD37" s="450"/>
      <c r="DLE37" s="450"/>
      <c r="DLF37" s="450"/>
      <c r="DLG37" s="450"/>
      <c r="DLH37" s="450"/>
      <c r="DLI37" s="450"/>
      <c r="DLJ37" s="450"/>
      <c r="DLK37" s="450"/>
      <c r="DLL37" s="450"/>
      <c r="DLM37" s="450"/>
      <c r="DLN37" s="450"/>
      <c r="DLO37" s="450"/>
      <c r="DLP37" s="450"/>
      <c r="DLQ37" s="450"/>
      <c r="DLR37" s="450"/>
      <c r="DLS37" s="450"/>
      <c r="DLT37" s="450"/>
      <c r="DLU37" s="450"/>
      <c r="DLV37" s="450"/>
      <c r="DLW37" s="450"/>
      <c r="DLX37" s="450"/>
      <c r="DLY37" s="450"/>
      <c r="DLZ37" s="450"/>
      <c r="DMA37" s="450"/>
      <c r="DMB37" s="450"/>
      <c r="DMC37" s="450"/>
      <c r="DMD37" s="450"/>
      <c r="DME37" s="450"/>
      <c r="DMF37" s="450"/>
      <c r="DMG37" s="450"/>
      <c r="DMH37" s="450"/>
      <c r="DMI37" s="450"/>
      <c r="DMJ37" s="450"/>
      <c r="DMK37" s="450"/>
      <c r="DML37" s="450"/>
      <c r="DMM37" s="450"/>
      <c r="DMN37" s="450"/>
      <c r="DMO37" s="450"/>
      <c r="DMP37" s="450"/>
      <c r="DMQ37" s="450"/>
      <c r="DMR37" s="450"/>
      <c r="DMS37" s="450"/>
      <c r="DMT37" s="450"/>
      <c r="DMU37" s="450"/>
      <c r="DMV37" s="450"/>
      <c r="DMW37" s="450"/>
      <c r="DMX37" s="450"/>
      <c r="DMY37" s="450"/>
      <c r="DMZ37" s="450"/>
      <c r="DNA37" s="450"/>
      <c r="DNB37" s="450"/>
      <c r="DNC37" s="450"/>
      <c r="DND37" s="450"/>
      <c r="DNE37" s="450"/>
      <c r="DNF37" s="450"/>
      <c r="DNG37" s="450"/>
      <c r="DNH37" s="450"/>
      <c r="DNI37" s="450"/>
      <c r="DNJ37" s="450"/>
      <c r="DNK37" s="450"/>
      <c r="DNL37" s="450"/>
      <c r="DNM37" s="450"/>
      <c r="DNN37" s="450"/>
      <c r="DNO37" s="450"/>
      <c r="DNP37" s="450"/>
      <c r="DNQ37" s="450"/>
      <c r="DNR37" s="450"/>
      <c r="DNS37" s="450"/>
      <c r="DNT37" s="450"/>
      <c r="DNU37" s="450"/>
      <c r="DNV37" s="450"/>
      <c r="DNW37" s="450"/>
      <c r="DNX37" s="450"/>
      <c r="DNY37" s="450"/>
      <c r="DNZ37" s="450"/>
      <c r="DOA37" s="450"/>
      <c r="DOB37" s="450"/>
      <c r="DOC37" s="450"/>
      <c r="DOD37" s="450"/>
      <c r="DOE37" s="450"/>
      <c r="DOF37" s="450"/>
      <c r="DOG37" s="450"/>
      <c r="DOH37" s="450"/>
      <c r="DOI37" s="450"/>
      <c r="DOJ37" s="450"/>
      <c r="DOK37" s="450"/>
      <c r="DOL37" s="450"/>
      <c r="DOM37" s="450"/>
      <c r="DON37" s="450"/>
      <c r="DOO37" s="450"/>
      <c r="DOP37" s="450"/>
      <c r="DOQ37" s="450"/>
      <c r="DOR37" s="450"/>
      <c r="DOS37" s="450"/>
      <c r="DOT37" s="450"/>
      <c r="DOU37" s="450"/>
      <c r="DOV37" s="450"/>
      <c r="DOW37" s="450"/>
      <c r="DOX37" s="450"/>
      <c r="DOY37" s="450"/>
      <c r="DOZ37" s="450"/>
      <c r="DPA37" s="450"/>
      <c r="DPB37" s="450"/>
      <c r="DPC37" s="450"/>
      <c r="DPD37" s="450"/>
      <c r="DPE37" s="450"/>
      <c r="DPF37" s="450"/>
      <c r="DPG37" s="450"/>
      <c r="DPH37" s="450"/>
      <c r="DPI37" s="450"/>
      <c r="DPJ37" s="450"/>
      <c r="DPK37" s="450"/>
      <c r="DPL37" s="450"/>
      <c r="DPM37" s="450"/>
      <c r="DPN37" s="450"/>
      <c r="DPO37" s="450"/>
      <c r="DPP37" s="450"/>
      <c r="DPQ37" s="450"/>
      <c r="DPR37" s="450"/>
      <c r="DPS37" s="450"/>
      <c r="DPT37" s="450"/>
      <c r="DPU37" s="450"/>
      <c r="DPV37" s="450"/>
      <c r="DPW37" s="450"/>
      <c r="DPX37" s="450"/>
      <c r="DPY37" s="450"/>
      <c r="DPZ37" s="450"/>
      <c r="DQA37" s="450"/>
      <c r="DQB37" s="450"/>
      <c r="DQC37" s="450"/>
      <c r="DQD37" s="450"/>
      <c r="DQE37" s="450"/>
      <c r="DQF37" s="450"/>
      <c r="DQG37" s="450"/>
      <c r="DQH37" s="450"/>
      <c r="DQI37" s="450"/>
      <c r="DQJ37" s="450"/>
      <c r="DQK37" s="450"/>
      <c r="DQL37" s="450"/>
      <c r="DQM37" s="450"/>
      <c r="DQN37" s="450"/>
      <c r="DQO37" s="450"/>
      <c r="DQP37" s="450"/>
      <c r="DQQ37" s="450"/>
      <c r="DQR37" s="450"/>
      <c r="DQS37" s="450"/>
      <c r="DQT37" s="450"/>
      <c r="DQU37" s="450"/>
      <c r="DQV37" s="450"/>
      <c r="DQW37" s="450"/>
      <c r="DQX37" s="450"/>
      <c r="DQY37" s="450"/>
      <c r="DQZ37" s="450"/>
      <c r="DRA37" s="450"/>
      <c r="DRB37" s="450"/>
      <c r="DRC37" s="450"/>
      <c r="DRD37" s="450"/>
      <c r="DRE37" s="450"/>
      <c r="DRF37" s="450"/>
      <c r="DRG37" s="450"/>
      <c r="DRH37" s="450"/>
      <c r="DRI37" s="450"/>
      <c r="DRJ37" s="450"/>
      <c r="DRK37" s="450"/>
      <c r="DRL37" s="450"/>
      <c r="DRM37" s="450"/>
      <c r="DRN37" s="450"/>
      <c r="DRO37" s="450"/>
      <c r="DRP37" s="450"/>
      <c r="DRQ37" s="450"/>
      <c r="DRR37" s="450"/>
      <c r="DRS37" s="450"/>
      <c r="DRT37" s="450"/>
      <c r="DRU37" s="450"/>
      <c r="DRV37" s="450"/>
      <c r="DRW37" s="450"/>
      <c r="DRX37" s="450"/>
      <c r="DRY37" s="450"/>
      <c r="DRZ37" s="450"/>
      <c r="DSA37" s="450"/>
      <c r="DSB37" s="450"/>
      <c r="DSC37" s="450"/>
      <c r="DSD37" s="450"/>
      <c r="DSE37" s="450"/>
      <c r="DSF37" s="450"/>
      <c r="DSG37" s="450"/>
      <c r="DSH37" s="450"/>
      <c r="DSI37" s="450"/>
      <c r="DSJ37" s="450"/>
      <c r="DSK37" s="450"/>
      <c r="DSL37" s="450"/>
      <c r="DSM37" s="450"/>
      <c r="DSN37" s="450"/>
      <c r="DSO37" s="450"/>
      <c r="DSP37" s="450"/>
      <c r="DSQ37" s="450"/>
      <c r="DSR37" s="450"/>
      <c r="DSS37" s="450"/>
      <c r="DST37" s="450"/>
      <c r="DSU37" s="450"/>
      <c r="DSV37" s="450"/>
      <c r="DSW37" s="450"/>
      <c r="DSX37" s="450"/>
      <c r="DSY37" s="450"/>
      <c r="DSZ37" s="450"/>
      <c r="DTA37" s="450"/>
      <c r="DTB37" s="450"/>
      <c r="DTC37" s="450"/>
      <c r="DTD37" s="450"/>
      <c r="DTE37" s="450"/>
      <c r="DTF37" s="450"/>
      <c r="DTG37" s="450"/>
      <c r="DTH37" s="450"/>
      <c r="DTI37" s="450"/>
      <c r="DTJ37" s="450"/>
      <c r="DTK37" s="450"/>
      <c r="DTL37" s="450"/>
      <c r="DTM37" s="450"/>
      <c r="DTN37" s="450"/>
      <c r="DTO37" s="450"/>
      <c r="DTP37" s="450"/>
      <c r="DTQ37" s="450"/>
      <c r="DTR37" s="450"/>
      <c r="DTS37" s="450"/>
      <c r="DTT37" s="450"/>
      <c r="DTU37" s="450"/>
      <c r="DTV37" s="450"/>
      <c r="DTW37" s="450"/>
      <c r="DTX37" s="450"/>
      <c r="DTY37" s="450"/>
      <c r="DTZ37" s="450"/>
      <c r="DUA37" s="450"/>
      <c r="DUB37" s="450"/>
      <c r="DUC37" s="450"/>
      <c r="DUD37" s="450"/>
      <c r="DUE37" s="450"/>
      <c r="DUF37" s="450"/>
      <c r="DUG37" s="450"/>
      <c r="DUH37" s="450"/>
      <c r="DUI37" s="450"/>
      <c r="DUJ37" s="450"/>
      <c r="DUK37" s="450"/>
      <c r="DUL37" s="450"/>
      <c r="DUM37" s="450"/>
      <c r="DUN37" s="450"/>
      <c r="DUO37" s="450"/>
      <c r="DUP37" s="450"/>
      <c r="DUQ37" s="450"/>
      <c r="DUR37" s="450"/>
      <c r="DUS37" s="450"/>
      <c r="DUT37" s="450"/>
      <c r="DUU37" s="450"/>
      <c r="DUV37" s="450"/>
      <c r="DUW37" s="450"/>
      <c r="DUX37" s="450"/>
      <c r="DUY37" s="450"/>
      <c r="DUZ37" s="450"/>
      <c r="DVA37" s="450"/>
      <c r="DVB37" s="450"/>
      <c r="DVC37" s="450"/>
      <c r="DVD37" s="450"/>
      <c r="DVE37" s="450"/>
      <c r="DVF37" s="450"/>
      <c r="DVG37" s="450"/>
      <c r="DVH37" s="450"/>
      <c r="DVI37" s="450"/>
      <c r="DVJ37" s="450"/>
      <c r="DVK37" s="450"/>
      <c r="DVL37" s="450"/>
      <c r="DVM37" s="450"/>
      <c r="DVN37" s="450"/>
      <c r="DVO37" s="450"/>
      <c r="DVP37" s="450"/>
      <c r="DVQ37" s="450"/>
      <c r="DVR37" s="450"/>
      <c r="DVS37" s="450"/>
      <c r="DVT37" s="450"/>
      <c r="DVU37" s="450"/>
      <c r="DVV37" s="450"/>
      <c r="DVW37" s="450"/>
      <c r="DVX37" s="450"/>
      <c r="DVY37" s="450"/>
      <c r="DVZ37" s="450"/>
      <c r="DWA37" s="450"/>
      <c r="DWB37" s="450"/>
      <c r="DWC37" s="450"/>
      <c r="DWD37" s="450"/>
      <c r="DWE37" s="450"/>
      <c r="DWF37" s="450"/>
      <c r="DWG37" s="450"/>
      <c r="DWH37" s="450"/>
      <c r="DWI37" s="450"/>
      <c r="DWJ37" s="450"/>
      <c r="DWK37" s="450"/>
      <c r="DWL37" s="450"/>
      <c r="DWM37" s="450"/>
      <c r="DWN37" s="450"/>
      <c r="DWO37" s="450"/>
      <c r="DWP37" s="450"/>
      <c r="DWQ37" s="450"/>
      <c r="DWR37" s="450"/>
      <c r="DWS37" s="450"/>
      <c r="DWT37" s="450"/>
      <c r="DWU37" s="450"/>
      <c r="DWV37" s="450"/>
      <c r="DWW37" s="450"/>
      <c r="DWX37" s="450"/>
      <c r="DWY37" s="450"/>
      <c r="DWZ37" s="450"/>
      <c r="DXA37" s="450"/>
      <c r="DXB37" s="450"/>
      <c r="DXC37" s="450"/>
      <c r="DXD37" s="450"/>
      <c r="DXE37" s="450"/>
      <c r="DXF37" s="450"/>
      <c r="DXG37" s="450"/>
      <c r="DXH37" s="450"/>
      <c r="DXI37" s="450"/>
      <c r="DXJ37" s="450"/>
      <c r="DXK37" s="450"/>
      <c r="DXL37" s="450"/>
      <c r="DXM37" s="450"/>
      <c r="DXN37" s="450"/>
      <c r="DXO37" s="450"/>
      <c r="DXP37" s="450"/>
      <c r="DXQ37" s="450"/>
      <c r="DXR37" s="450"/>
      <c r="DXS37" s="450"/>
      <c r="DXT37" s="450"/>
      <c r="DXU37" s="450"/>
      <c r="DXV37" s="450"/>
      <c r="DXW37" s="450"/>
      <c r="DXX37" s="450"/>
      <c r="DXY37" s="450"/>
      <c r="DXZ37" s="450"/>
      <c r="DYA37" s="450"/>
      <c r="DYB37" s="450"/>
      <c r="DYC37" s="450"/>
      <c r="DYD37" s="450"/>
      <c r="DYE37" s="450"/>
      <c r="DYF37" s="450"/>
      <c r="DYG37" s="450"/>
      <c r="DYH37" s="450"/>
      <c r="DYI37" s="450"/>
      <c r="DYJ37" s="450"/>
      <c r="DYK37" s="450"/>
      <c r="DYL37" s="450"/>
      <c r="DYM37" s="450"/>
      <c r="DYN37" s="450"/>
      <c r="DYO37" s="450"/>
      <c r="DYP37" s="450"/>
      <c r="DYQ37" s="450"/>
      <c r="DYR37" s="450"/>
      <c r="DYS37" s="450"/>
      <c r="DYT37" s="450"/>
      <c r="DYU37" s="450"/>
      <c r="DYV37" s="450"/>
      <c r="DYW37" s="450"/>
      <c r="DYX37" s="450"/>
      <c r="DYY37" s="450"/>
      <c r="DYZ37" s="450"/>
      <c r="DZA37" s="450"/>
      <c r="DZB37" s="450"/>
      <c r="DZC37" s="450"/>
      <c r="DZD37" s="450"/>
      <c r="DZE37" s="450"/>
      <c r="DZF37" s="450"/>
      <c r="DZG37" s="450"/>
      <c r="DZH37" s="450"/>
      <c r="DZI37" s="450"/>
      <c r="DZJ37" s="450"/>
      <c r="DZK37" s="450"/>
      <c r="DZL37" s="450"/>
      <c r="DZM37" s="450"/>
      <c r="DZN37" s="450"/>
      <c r="DZO37" s="450"/>
      <c r="DZP37" s="450"/>
      <c r="DZQ37" s="450"/>
      <c r="DZR37" s="450"/>
      <c r="DZS37" s="450"/>
      <c r="DZT37" s="450"/>
      <c r="DZU37" s="450"/>
      <c r="DZV37" s="450"/>
      <c r="DZW37" s="450"/>
      <c r="DZX37" s="450"/>
      <c r="DZY37" s="450"/>
      <c r="DZZ37" s="450"/>
      <c r="EAA37" s="450"/>
      <c r="EAB37" s="450"/>
      <c r="EAC37" s="450"/>
      <c r="EAD37" s="450"/>
      <c r="EAE37" s="450"/>
      <c r="EAF37" s="450"/>
      <c r="EAG37" s="450"/>
      <c r="EAH37" s="450"/>
      <c r="EAI37" s="450"/>
      <c r="EAJ37" s="450"/>
      <c r="EAK37" s="450"/>
      <c r="EAL37" s="450"/>
      <c r="EAM37" s="450"/>
      <c r="EAN37" s="450"/>
      <c r="EAO37" s="450"/>
      <c r="EAP37" s="450"/>
      <c r="EAQ37" s="450"/>
      <c r="EAR37" s="450"/>
      <c r="EAS37" s="450"/>
      <c r="EAT37" s="450"/>
      <c r="EAU37" s="450"/>
      <c r="EAV37" s="450"/>
      <c r="EAW37" s="450"/>
      <c r="EAX37" s="450"/>
      <c r="EAY37" s="450"/>
      <c r="EAZ37" s="450"/>
      <c r="EBA37" s="450"/>
      <c r="EBB37" s="450"/>
      <c r="EBC37" s="450"/>
      <c r="EBD37" s="450"/>
      <c r="EBE37" s="450"/>
      <c r="EBF37" s="450"/>
      <c r="EBG37" s="450"/>
      <c r="EBH37" s="450"/>
      <c r="EBI37" s="450"/>
      <c r="EBJ37" s="450"/>
      <c r="EBK37" s="450"/>
      <c r="EBL37" s="450"/>
      <c r="EBM37" s="450"/>
      <c r="EBN37" s="450"/>
      <c r="EBO37" s="450"/>
      <c r="EBP37" s="450"/>
      <c r="EBQ37" s="450"/>
      <c r="EBR37" s="450"/>
      <c r="EBS37" s="450"/>
      <c r="EBT37" s="450"/>
      <c r="EBU37" s="450"/>
      <c r="EBV37" s="450"/>
      <c r="EBW37" s="450"/>
      <c r="EBX37" s="450"/>
      <c r="EBY37" s="450"/>
      <c r="EBZ37" s="450"/>
      <c r="ECA37" s="450"/>
      <c r="ECB37" s="450"/>
      <c r="ECC37" s="450"/>
      <c r="ECD37" s="450"/>
      <c r="ECE37" s="450"/>
      <c r="ECF37" s="450"/>
      <c r="ECG37" s="450"/>
      <c r="ECH37" s="450"/>
      <c r="ECI37" s="450"/>
      <c r="ECJ37" s="450"/>
      <c r="ECK37" s="450"/>
      <c r="ECL37" s="450"/>
      <c r="ECM37" s="450"/>
      <c r="ECN37" s="450"/>
      <c r="ECO37" s="450"/>
      <c r="ECP37" s="450"/>
      <c r="ECQ37" s="450"/>
      <c r="ECR37" s="450"/>
      <c r="ECS37" s="450"/>
      <c r="ECT37" s="450"/>
      <c r="ECU37" s="450"/>
      <c r="ECV37" s="450"/>
      <c r="ECW37" s="450"/>
      <c r="ECX37" s="450"/>
      <c r="ECY37" s="450"/>
      <c r="ECZ37" s="450"/>
      <c r="EDA37" s="450"/>
      <c r="EDB37" s="450"/>
      <c r="EDC37" s="450"/>
      <c r="EDD37" s="450"/>
      <c r="EDE37" s="450"/>
      <c r="EDF37" s="450"/>
      <c r="EDG37" s="450"/>
      <c r="EDH37" s="450"/>
      <c r="EDI37" s="450"/>
      <c r="EDJ37" s="450"/>
      <c r="EDK37" s="450"/>
      <c r="EDL37" s="450"/>
      <c r="EDM37" s="450"/>
      <c r="EDN37" s="450"/>
      <c r="EDO37" s="450"/>
      <c r="EDP37" s="450"/>
      <c r="EDQ37" s="450"/>
      <c r="EDR37" s="450"/>
      <c r="EDS37" s="450"/>
      <c r="EDT37" s="450"/>
      <c r="EDU37" s="450"/>
      <c r="EDV37" s="450"/>
      <c r="EDW37" s="450"/>
      <c r="EDX37" s="450"/>
      <c r="EDY37" s="450"/>
      <c r="EDZ37" s="450"/>
      <c r="EEA37" s="450"/>
      <c r="EEB37" s="450"/>
      <c r="EEC37" s="450"/>
      <c r="EED37" s="450"/>
      <c r="EEE37" s="450"/>
      <c r="EEF37" s="450"/>
      <c r="EEG37" s="450"/>
      <c r="EEH37" s="450"/>
      <c r="EEI37" s="450"/>
      <c r="EEJ37" s="450"/>
      <c r="EEK37" s="450"/>
      <c r="EEL37" s="450"/>
      <c r="EEM37" s="450"/>
      <c r="EEN37" s="450"/>
      <c r="EEO37" s="450"/>
      <c r="EEP37" s="450"/>
      <c r="EEQ37" s="450"/>
      <c r="EER37" s="450"/>
      <c r="EES37" s="450"/>
      <c r="EET37" s="450"/>
      <c r="EEU37" s="450"/>
      <c r="EEV37" s="450"/>
      <c r="EEW37" s="450"/>
      <c r="EEX37" s="450"/>
      <c r="EEY37" s="450"/>
      <c r="EEZ37" s="450"/>
      <c r="EFA37" s="450"/>
      <c r="EFB37" s="450"/>
      <c r="EFC37" s="450"/>
      <c r="EFD37" s="450"/>
      <c r="EFE37" s="450"/>
      <c r="EFF37" s="450"/>
      <c r="EFG37" s="450"/>
      <c r="EFH37" s="450"/>
      <c r="EFI37" s="450"/>
      <c r="EFJ37" s="450"/>
      <c r="EFK37" s="450"/>
      <c r="EFL37" s="450"/>
      <c r="EFM37" s="450"/>
      <c r="EFN37" s="450"/>
      <c r="EFO37" s="450"/>
      <c r="EFP37" s="450"/>
      <c r="EFQ37" s="450"/>
      <c r="EFR37" s="450"/>
      <c r="EFS37" s="450"/>
      <c r="EFT37" s="450"/>
      <c r="EFU37" s="450"/>
      <c r="EFV37" s="450"/>
      <c r="EFW37" s="450"/>
      <c r="EFX37" s="450"/>
      <c r="EFY37" s="450"/>
      <c r="EFZ37" s="450"/>
      <c r="EGA37" s="450"/>
      <c r="EGB37" s="450"/>
      <c r="EGC37" s="450"/>
      <c r="EGD37" s="450"/>
      <c r="EGE37" s="450"/>
      <c r="EGF37" s="450"/>
      <c r="EGG37" s="450"/>
      <c r="EGH37" s="450"/>
      <c r="EGI37" s="450"/>
      <c r="EGJ37" s="450"/>
      <c r="EGK37" s="450"/>
      <c r="EGL37" s="450"/>
      <c r="EGM37" s="450"/>
      <c r="EGN37" s="450"/>
      <c r="EGO37" s="450"/>
      <c r="EGP37" s="450"/>
      <c r="EGQ37" s="450"/>
      <c r="EGR37" s="450"/>
      <c r="EGS37" s="450"/>
      <c r="EGT37" s="450"/>
      <c r="EGU37" s="450"/>
      <c r="EGV37" s="450"/>
      <c r="EGW37" s="450"/>
      <c r="EGX37" s="450"/>
      <c r="EGY37" s="450"/>
      <c r="EGZ37" s="450"/>
      <c r="EHA37" s="450"/>
      <c r="EHB37" s="450"/>
      <c r="EHC37" s="450"/>
      <c r="EHD37" s="450"/>
      <c r="EHE37" s="450"/>
      <c r="EHF37" s="450"/>
      <c r="EHG37" s="450"/>
      <c r="EHH37" s="450"/>
      <c r="EHI37" s="450"/>
      <c r="EHJ37" s="450"/>
      <c r="EHK37" s="450"/>
      <c r="EHL37" s="450"/>
      <c r="EHM37" s="450"/>
      <c r="EHN37" s="450"/>
      <c r="EHO37" s="450"/>
      <c r="EHP37" s="450"/>
      <c r="EHQ37" s="450"/>
      <c r="EHR37" s="450"/>
      <c r="EHS37" s="450"/>
      <c r="EHT37" s="450"/>
      <c r="EHU37" s="450"/>
      <c r="EHV37" s="450"/>
      <c r="EHW37" s="450"/>
      <c r="EHX37" s="450"/>
      <c r="EHY37" s="450"/>
      <c r="EHZ37" s="450"/>
      <c r="EIA37" s="450"/>
      <c r="EIB37" s="450"/>
      <c r="EIC37" s="450"/>
      <c r="EID37" s="450"/>
      <c r="EIE37" s="450"/>
      <c r="EIF37" s="450"/>
      <c r="EIG37" s="450"/>
      <c r="EIH37" s="450"/>
      <c r="EII37" s="450"/>
      <c r="EIJ37" s="450"/>
      <c r="EIK37" s="450"/>
      <c r="EIL37" s="450"/>
      <c r="EIM37" s="450"/>
      <c r="EIN37" s="450"/>
      <c r="EIO37" s="450"/>
      <c r="EIP37" s="450"/>
      <c r="EIQ37" s="450"/>
      <c r="EIR37" s="450"/>
      <c r="EIS37" s="450"/>
      <c r="EIT37" s="450"/>
      <c r="EIU37" s="450"/>
      <c r="EIV37" s="450"/>
      <c r="EIW37" s="450"/>
      <c r="EIX37" s="450"/>
      <c r="EIY37" s="450"/>
      <c r="EIZ37" s="450"/>
      <c r="EJA37" s="450"/>
      <c r="EJB37" s="450"/>
      <c r="EJC37" s="450"/>
      <c r="EJD37" s="450"/>
      <c r="EJE37" s="450"/>
      <c r="EJF37" s="450"/>
      <c r="EJG37" s="450"/>
      <c r="EJH37" s="450"/>
      <c r="EJI37" s="450"/>
      <c r="EJJ37" s="450"/>
      <c r="EJK37" s="450"/>
      <c r="EJL37" s="450"/>
      <c r="EJM37" s="450"/>
      <c r="EJN37" s="450"/>
      <c r="EJO37" s="450"/>
      <c r="EJP37" s="450"/>
      <c r="EJQ37" s="450"/>
      <c r="EJR37" s="450"/>
      <c r="EJS37" s="450"/>
      <c r="EJT37" s="450"/>
      <c r="EJU37" s="450"/>
      <c r="EJV37" s="450"/>
      <c r="EJW37" s="450"/>
      <c r="EJX37" s="450"/>
      <c r="EJY37" s="450"/>
      <c r="EJZ37" s="450"/>
      <c r="EKA37" s="450"/>
      <c r="EKB37" s="450"/>
      <c r="EKC37" s="450"/>
      <c r="EKD37" s="450"/>
      <c r="EKE37" s="450"/>
      <c r="EKF37" s="450"/>
      <c r="EKG37" s="450"/>
      <c r="EKH37" s="450"/>
      <c r="EKI37" s="450"/>
      <c r="EKJ37" s="450"/>
      <c r="EKK37" s="450"/>
      <c r="EKL37" s="450"/>
      <c r="EKM37" s="450"/>
      <c r="EKN37" s="450"/>
      <c r="EKO37" s="450"/>
      <c r="EKP37" s="450"/>
      <c r="EKQ37" s="450"/>
      <c r="EKR37" s="450"/>
      <c r="EKS37" s="450"/>
      <c r="EKT37" s="450"/>
      <c r="EKU37" s="450"/>
      <c r="EKV37" s="450"/>
      <c r="EKW37" s="450"/>
      <c r="EKX37" s="450"/>
      <c r="EKY37" s="450"/>
      <c r="EKZ37" s="450"/>
      <c r="ELA37" s="450"/>
      <c r="ELB37" s="450"/>
      <c r="ELC37" s="450"/>
      <c r="ELD37" s="450"/>
      <c r="ELE37" s="450"/>
      <c r="ELF37" s="450"/>
      <c r="ELG37" s="450"/>
      <c r="ELH37" s="450"/>
      <c r="ELI37" s="450"/>
      <c r="ELJ37" s="450"/>
      <c r="ELK37" s="450"/>
      <c r="ELL37" s="450"/>
      <c r="ELM37" s="450"/>
      <c r="ELN37" s="450"/>
      <c r="ELO37" s="450"/>
      <c r="ELP37" s="450"/>
      <c r="ELQ37" s="450"/>
      <c r="ELR37" s="450"/>
      <c r="ELS37" s="450"/>
      <c r="ELT37" s="450"/>
      <c r="ELU37" s="450"/>
      <c r="ELV37" s="450"/>
      <c r="ELW37" s="450"/>
      <c r="ELX37" s="450"/>
      <c r="ELY37" s="450"/>
      <c r="ELZ37" s="450"/>
      <c r="EMA37" s="450"/>
      <c r="EMB37" s="450"/>
      <c r="EMC37" s="450"/>
      <c r="EMD37" s="450"/>
      <c r="EME37" s="450"/>
      <c r="EMF37" s="450"/>
      <c r="EMG37" s="450"/>
      <c r="EMH37" s="450"/>
      <c r="EMI37" s="450"/>
      <c r="EMJ37" s="450"/>
      <c r="EMK37" s="450"/>
      <c r="EML37" s="450"/>
      <c r="EMM37" s="450"/>
      <c r="EMN37" s="450"/>
      <c r="EMO37" s="450"/>
      <c r="EMP37" s="450"/>
      <c r="EMQ37" s="450"/>
      <c r="EMR37" s="450"/>
      <c r="EMS37" s="450"/>
      <c r="EMT37" s="450"/>
      <c r="EMU37" s="450"/>
      <c r="EMV37" s="450"/>
      <c r="EMW37" s="450"/>
      <c r="EMX37" s="450"/>
      <c r="EMY37" s="450"/>
      <c r="EMZ37" s="450"/>
      <c r="ENA37" s="450"/>
      <c r="ENB37" s="450"/>
      <c r="ENC37" s="450"/>
      <c r="END37" s="450"/>
      <c r="ENE37" s="450"/>
      <c r="ENF37" s="450"/>
      <c r="ENG37" s="450"/>
      <c r="ENH37" s="450"/>
      <c r="ENI37" s="450"/>
      <c r="ENJ37" s="450"/>
      <c r="ENK37" s="450"/>
      <c r="ENL37" s="450"/>
      <c r="ENM37" s="450"/>
      <c r="ENN37" s="450"/>
      <c r="ENO37" s="450"/>
      <c r="ENP37" s="450"/>
      <c r="ENQ37" s="450"/>
      <c r="ENR37" s="450"/>
      <c r="ENS37" s="450"/>
      <c r="ENT37" s="450"/>
      <c r="ENU37" s="450"/>
      <c r="ENV37" s="450"/>
      <c r="ENW37" s="450"/>
      <c r="ENX37" s="450"/>
      <c r="ENY37" s="450"/>
      <c r="ENZ37" s="450"/>
      <c r="EOA37" s="450"/>
      <c r="EOB37" s="450"/>
      <c r="EOC37" s="450"/>
      <c r="EOD37" s="450"/>
      <c r="EOE37" s="450"/>
      <c r="EOF37" s="450"/>
      <c r="EOG37" s="450"/>
      <c r="EOH37" s="450"/>
      <c r="EOI37" s="450"/>
      <c r="EOJ37" s="450"/>
      <c r="EOK37" s="450"/>
      <c r="EOL37" s="450"/>
      <c r="EOM37" s="450"/>
      <c r="EON37" s="450"/>
      <c r="EOO37" s="450"/>
      <c r="EOP37" s="450"/>
      <c r="EOQ37" s="450"/>
      <c r="EOR37" s="450"/>
      <c r="EOS37" s="450"/>
      <c r="EOT37" s="450"/>
      <c r="EOU37" s="450"/>
      <c r="EOV37" s="450"/>
      <c r="EOW37" s="450"/>
      <c r="EOX37" s="450"/>
      <c r="EOY37" s="450"/>
      <c r="EOZ37" s="450"/>
      <c r="EPA37" s="450"/>
      <c r="EPB37" s="450"/>
      <c r="EPC37" s="450"/>
      <c r="EPD37" s="450"/>
      <c r="EPE37" s="450"/>
      <c r="EPF37" s="450"/>
      <c r="EPG37" s="450"/>
      <c r="EPH37" s="450"/>
      <c r="EPI37" s="450"/>
      <c r="EPJ37" s="450"/>
      <c r="EPK37" s="450"/>
      <c r="EPL37" s="450"/>
      <c r="EPM37" s="450"/>
      <c r="EPN37" s="450"/>
      <c r="EPO37" s="450"/>
      <c r="EPP37" s="450"/>
      <c r="EPQ37" s="450"/>
      <c r="EPR37" s="450"/>
      <c r="EPS37" s="450"/>
      <c r="EPT37" s="450"/>
      <c r="EPU37" s="450"/>
      <c r="EPV37" s="450"/>
      <c r="EPW37" s="450"/>
      <c r="EPX37" s="450"/>
      <c r="EPY37" s="450"/>
      <c r="EPZ37" s="450"/>
      <c r="EQA37" s="450"/>
      <c r="EQB37" s="450"/>
      <c r="EQC37" s="450"/>
      <c r="EQD37" s="450"/>
      <c r="EQE37" s="450"/>
      <c r="EQF37" s="450"/>
      <c r="EQG37" s="450"/>
      <c r="EQH37" s="450"/>
      <c r="EQI37" s="450"/>
      <c r="EQJ37" s="450"/>
      <c r="EQK37" s="450"/>
      <c r="EQL37" s="450"/>
      <c r="EQM37" s="450"/>
      <c r="EQN37" s="450"/>
      <c r="EQO37" s="450"/>
      <c r="EQP37" s="450"/>
      <c r="EQQ37" s="450"/>
      <c r="EQR37" s="450"/>
      <c r="EQS37" s="450"/>
      <c r="EQT37" s="450"/>
      <c r="EQU37" s="450"/>
      <c r="EQV37" s="450"/>
      <c r="EQW37" s="450"/>
      <c r="EQX37" s="450"/>
      <c r="EQY37" s="450"/>
      <c r="EQZ37" s="450"/>
      <c r="ERA37" s="450"/>
      <c r="ERB37" s="450"/>
      <c r="ERC37" s="450"/>
      <c r="ERD37" s="450"/>
      <c r="ERE37" s="450"/>
      <c r="ERF37" s="450"/>
      <c r="ERG37" s="450"/>
      <c r="ERH37" s="450"/>
      <c r="ERI37" s="450"/>
      <c r="ERJ37" s="450"/>
      <c r="ERK37" s="450"/>
      <c r="ERL37" s="450"/>
      <c r="ERM37" s="450"/>
      <c r="ERN37" s="450"/>
      <c r="ERO37" s="450"/>
      <c r="ERP37" s="450"/>
      <c r="ERQ37" s="450"/>
      <c r="ERR37" s="450"/>
      <c r="ERS37" s="450"/>
      <c r="ERT37" s="450"/>
      <c r="ERU37" s="450"/>
      <c r="ERV37" s="450"/>
      <c r="ERW37" s="450"/>
      <c r="ERX37" s="450"/>
      <c r="ERY37" s="450"/>
      <c r="ERZ37" s="450"/>
      <c r="ESA37" s="450"/>
      <c r="ESB37" s="450"/>
      <c r="ESC37" s="450"/>
      <c r="ESD37" s="450"/>
      <c r="ESE37" s="450"/>
      <c r="ESF37" s="450"/>
      <c r="ESG37" s="450"/>
      <c r="ESH37" s="450"/>
      <c r="ESI37" s="450"/>
      <c r="ESJ37" s="450"/>
      <c r="ESK37" s="450"/>
      <c r="ESL37" s="450"/>
      <c r="ESM37" s="450"/>
      <c r="ESN37" s="450"/>
      <c r="ESO37" s="450"/>
      <c r="ESP37" s="450"/>
      <c r="ESQ37" s="450"/>
      <c r="ESR37" s="450"/>
      <c r="ESS37" s="450"/>
      <c r="EST37" s="450"/>
      <c r="ESU37" s="450"/>
      <c r="ESV37" s="450"/>
      <c r="ESW37" s="450"/>
      <c r="ESX37" s="450"/>
      <c r="ESY37" s="450"/>
      <c r="ESZ37" s="450"/>
      <c r="ETA37" s="450"/>
      <c r="ETB37" s="450"/>
      <c r="ETC37" s="450"/>
      <c r="ETD37" s="450"/>
      <c r="ETE37" s="450"/>
      <c r="ETF37" s="450"/>
      <c r="ETG37" s="450"/>
      <c r="ETH37" s="450"/>
      <c r="ETI37" s="450"/>
      <c r="ETJ37" s="450"/>
      <c r="ETK37" s="450"/>
      <c r="ETL37" s="450"/>
      <c r="ETM37" s="450"/>
      <c r="ETN37" s="450"/>
      <c r="ETO37" s="450"/>
      <c r="ETP37" s="450"/>
      <c r="ETQ37" s="450"/>
      <c r="ETR37" s="450"/>
      <c r="ETS37" s="450"/>
      <c r="ETT37" s="450"/>
      <c r="ETU37" s="450"/>
      <c r="ETV37" s="450"/>
      <c r="ETW37" s="450"/>
      <c r="ETX37" s="450"/>
      <c r="ETY37" s="450"/>
      <c r="ETZ37" s="450"/>
      <c r="EUA37" s="450"/>
      <c r="EUB37" s="450"/>
      <c r="EUC37" s="450"/>
      <c r="EUD37" s="450"/>
      <c r="EUE37" s="450"/>
      <c r="EUF37" s="450"/>
      <c r="EUG37" s="450"/>
      <c r="EUH37" s="450"/>
      <c r="EUI37" s="450"/>
      <c r="EUJ37" s="450"/>
      <c r="EUK37" s="450"/>
      <c r="EUL37" s="450"/>
      <c r="EUM37" s="450"/>
      <c r="EUN37" s="450"/>
      <c r="EUO37" s="450"/>
      <c r="EUP37" s="450"/>
      <c r="EUQ37" s="450"/>
      <c r="EUR37" s="450"/>
      <c r="EUS37" s="450"/>
      <c r="EUT37" s="450"/>
      <c r="EUU37" s="450"/>
      <c r="EUV37" s="450"/>
      <c r="EUW37" s="450"/>
      <c r="EUX37" s="450"/>
      <c r="EUY37" s="450"/>
      <c r="EUZ37" s="450"/>
      <c r="EVA37" s="450"/>
      <c r="EVB37" s="450"/>
      <c r="EVC37" s="450"/>
      <c r="EVD37" s="450"/>
      <c r="EVE37" s="450"/>
      <c r="EVF37" s="450"/>
      <c r="EVG37" s="450"/>
      <c r="EVH37" s="450"/>
      <c r="EVI37" s="450"/>
      <c r="EVJ37" s="450"/>
      <c r="EVK37" s="450"/>
      <c r="EVL37" s="450"/>
      <c r="EVM37" s="450"/>
      <c r="EVN37" s="450"/>
      <c r="EVO37" s="450"/>
      <c r="EVP37" s="450"/>
      <c r="EVQ37" s="450"/>
      <c r="EVR37" s="450"/>
      <c r="EVS37" s="450"/>
      <c r="EVT37" s="450"/>
      <c r="EVU37" s="450"/>
      <c r="EVV37" s="450"/>
      <c r="EVW37" s="450"/>
      <c r="EVX37" s="450"/>
      <c r="EVY37" s="450"/>
      <c r="EVZ37" s="450"/>
      <c r="EWA37" s="450"/>
      <c r="EWB37" s="450"/>
      <c r="EWC37" s="450"/>
      <c r="EWD37" s="450"/>
      <c r="EWE37" s="450"/>
      <c r="EWF37" s="450"/>
      <c r="EWG37" s="450"/>
      <c r="EWH37" s="450"/>
      <c r="EWI37" s="450"/>
      <c r="EWJ37" s="450"/>
      <c r="EWK37" s="450"/>
      <c r="EWL37" s="450"/>
      <c r="EWM37" s="450"/>
      <c r="EWN37" s="450"/>
      <c r="EWO37" s="450"/>
      <c r="EWP37" s="450"/>
      <c r="EWQ37" s="450"/>
      <c r="EWR37" s="450"/>
      <c r="EWS37" s="450"/>
      <c r="EWT37" s="450"/>
      <c r="EWU37" s="450"/>
      <c r="EWV37" s="450"/>
      <c r="EWW37" s="450"/>
      <c r="EWX37" s="450"/>
      <c r="EWY37" s="450"/>
      <c r="EWZ37" s="450"/>
      <c r="EXA37" s="450"/>
      <c r="EXB37" s="450"/>
      <c r="EXC37" s="450"/>
      <c r="EXD37" s="450"/>
      <c r="EXE37" s="450"/>
      <c r="EXF37" s="450"/>
      <c r="EXG37" s="450"/>
      <c r="EXH37" s="450"/>
      <c r="EXI37" s="450"/>
      <c r="EXJ37" s="450"/>
      <c r="EXK37" s="450"/>
      <c r="EXL37" s="450"/>
      <c r="EXM37" s="450"/>
      <c r="EXN37" s="450"/>
      <c r="EXO37" s="450"/>
      <c r="EXP37" s="450"/>
      <c r="EXQ37" s="450"/>
      <c r="EXR37" s="450"/>
      <c r="EXS37" s="450"/>
      <c r="EXT37" s="450"/>
      <c r="EXU37" s="450"/>
      <c r="EXV37" s="450"/>
      <c r="EXW37" s="450"/>
      <c r="EXX37" s="450"/>
      <c r="EXY37" s="450"/>
      <c r="EXZ37" s="450"/>
      <c r="EYA37" s="450"/>
      <c r="EYB37" s="450"/>
      <c r="EYC37" s="450"/>
      <c r="EYD37" s="450"/>
      <c r="EYE37" s="450"/>
      <c r="EYF37" s="450"/>
      <c r="EYG37" s="450"/>
      <c r="EYH37" s="450"/>
      <c r="EYI37" s="450"/>
      <c r="EYJ37" s="450"/>
      <c r="EYK37" s="450"/>
      <c r="EYL37" s="450"/>
      <c r="EYM37" s="450"/>
      <c r="EYN37" s="450"/>
      <c r="EYO37" s="450"/>
      <c r="EYP37" s="450"/>
      <c r="EYQ37" s="450"/>
      <c r="EYR37" s="450"/>
      <c r="EYS37" s="450"/>
      <c r="EYT37" s="450"/>
      <c r="EYU37" s="450"/>
      <c r="EYV37" s="450"/>
      <c r="EYW37" s="450"/>
      <c r="EYX37" s="450"/>
      <c r="EYY37" s="450"/>
      <c r="EYZ37" s="450"/>
      <c r="EZA37" s="450"/>
      <c r="EZB37" s="450"/>
      <c r="EZC37" s="450"/>
      <c r="EZD37" s="450"/>
      <c r="EZE37" s="450"/>
      <c r="EZF37" s="450"/>
      <c r="EZG37" s="450"/>
      <c r="EZH37" s="450"/>
      <c r="EZI37" s="450"/>
      <c r="EZJ37" s="450"/>
      <c r="EZK37" s="450"/>
      <c r="EZL37" s="450"/>
      <c r="EZM37" s="450"/>
      <c r="EZN37" s="450"/>
      <c r="EZO37" s="450"/>
      <c r="EZP37" s="450"/>
      <c r="EZQ37" s="450"/>
      <c r="EZR37" s="450"/>
      <c r="EZS37" s="450"/>
      <c r="EZT37" s="450"/>
      <c r="EZU37" s="450"/>
      <c r="EZV37" s="450"/>
      <c r="EZW37" s="450"/>
      <c r="EZX37" s="450"/>
      <c r="EZY37" s="450"/>
      <c r="EZZ37" s="450"/>
      <c r="FAA37" s="450"/>
      <c r="FAB37" s="450"/>
      <c r="FAC37" s="450"/>
      <c r="FAD37" s="450"/>
      <c r="FAE37" s="450"/>
      <c r="FAF37" s="450"/>
      <c r="FAG37" s="450"/>
      <c r="FAH37" s="450"/>
      <c r="FAI37" s="450"/>
      <c r="FAJ37" s="450"/>
      <c r="FAK37" s="450"/>
      <c r="FAL37" s="450"/>
      <c r="FAM37" s="450"/>
      <c r="FAN37" s="450"/>
      <c r="FAO37" s="450"/>
      <c r="FAP37" s="450"/>
      <c r="FAQ37" s="450"/>
      <c r="FAR37" s="450"/>
      <c r="FAS37" s="450"/>
      <c r="FAT37" s="450"/>
      <c r="FAU37" s="450"/>
      <c r="FAV37" s="450"/>
      <c r="FAW37" s="450"/>
      <c r="FAX37" s="450"/>
      <c r="FAY37" s="450"/>
      <c r="FAZ37" s="450"/>
      <c r="FBA37" s="450"/>
      <c r="FBB37" s="450"/>
      <c r="FBC37" s="450"/>
      <c r="FBD37" s="450"/>
      <c r="FBE37" s="450"/>
      <c r="FBF37" s="450"/>
      <c r="FBG37" s="450"/>
      <c r="FBH37" s="450"/>
      <c r="FBI37" s="450"/>
      <c r="FBJ37" s="450"/>
      <c r="FBK37" s="450"/>
      <c r="FBL37" s="450"/>
      <c r="FBM37" s="450"/>
      <c r="FBN37" s="450"/>
      <c r="FBO37" s="450"/>
      <c r="FBP37" s="450"/>
      <c r="FBQ37" s="450"/>
      <c r="FBR37" s="450"/>
      <c r="FBS37" s="450"/>
      <c r="FBT37" s="450"/>
      <c r="FBU37" s="450"/>
      <c r="FBV37" s="450"/>
      <c r="FBW37" s="450"/>
      <c r="FBX37" s="450"/>
      <c r="FBY37" s="450"/>
      <c r="FBZ37" s="450"/>
      <c r="FCA37" s="450"/>
      <c r="FCB37" s="450"/>
      <c r="FCC37" s="450"/>
      <c r="FCD37" s="450"/>
      <c r="FCE37" s="450"/>
      <c r="FCF37" s="450"/>
      <c r="FCG37" s="450"/>
      <c r="FCH37" s="450"/>
      <c r="FCI37" s="450"/>
      <c r="FCJ37" s="450"/>
      <c r="FCK37" s="450"/>
      <c r="FCL37" s="450"/>
      <c r="FCM37" s="450"/>
      <c r="FCN37" s="450"/>
      <c r="FCO37" s="450"/>
      <c r="FCP37" s="450"/>
      <c r="FCQ37" s="450"/>
      <c r="FCR37" s="450"/>
      <c r="FCS37" s="450"/>
      <c r="FCT37" s="450"/>
      <c r="FCU37" s="450"/>
      <c r="FCV37" s="450"/>
      <c r="FCW37" s="450"/>
      <c r="FCX37" s="450"/>
      <c r="FCY37" s="450"/>
      <c r="FCZ37" s="450"/>
      <c r="FDA37" s="450"/>
      <c r="FDB37" s="450"/>
      <c r="FDC37" s="450"/>
      <c r="FDD37" s="450"/>
      <c r="FDE37" s="450"/>
      <c r="FDF37" s="450"/>
      <c r="FDG37" s="450"/>
      <c r="FDH37" s="450"/>
      <c r="FDI37" s="450"/>
      <c r="FDJ37" s="450"/>
      <c r="FDK37" s="450"/>
      <c r="FDL37" s="450"/>
      <c r="FDM37" s="450"/>
      <c r="FDN37" s="450"/>
      <c r="FDO37" s="450"/>
      <c r="FDP37" s="450"/>
      <c r="FDQ37" s="450"/>
      <c r="FDR37" s="450"/>
      <c r="FDS37" s="450"/>
      <c r="FDT37" s="450"/>
      <c r="FDU37" s="450"/>
      <c r="FDV37" s="450"/>
      <c r="FDW37" s="450"/>
      <c r="FDX37" s="450"/>
      <c r="FDY37" s="450"/>
      <c r="FDZ37" s="450"/>
      <c r="FEA37" s="450"/>
      <c r="FEB37" s="450"/>
      <c r="FEC37" s="450"/>
      <c r="FED37" s="450"/>
      <c r="FEE37" s="450"/>
      <c r="FEF37" s="450"/>
      <c r="FEG37" s="450"/>
      <c r="FEH37" s="450"/>
      <c r="FEI37" s="450"/>
      <c r="FEJ37" s="450"/>
      <c r="FEK37" s="450"/>
      <c r="FEL37" s="450"/>
      <c r="FEM37" s="450"/>
      <c r="FEN37" s="450"/>
      <c r="FEO37" s="450"/>
      <c r="FEP37" s="450"/>
      <c r="FEQ37" s="450"/>
      <c r="FER37" s="450"/>
      <c r="FES37" s="450"/>
      <c r="FET37" s="450"/>
      <c r="FEU37" s="450"/>
      <c r="FEV37" s="450"/>
      <c r="FEW37" s="450"/>
      <c r="FEX37" s="450"/>
      <c r="FEY37" s="450"/>
      <c r="FEZ37" s="450"/>
      <c r="FFA37" s="450"/>
      <c r="FFB37" s="450"/>
      <c r="FFC37" s="450"/>
      <c r="FFD37" s="450"/>
      <c r="FFE37" s="450"/>
      <c r="FFF37" s="450"/>
      <c r="FFG37" s="450"/>
      <c r="FFH37" s="450"/>
      <c r="FFI37" s="450"/>
      <c r="FFJ37" s="450"/>
      <c r="FFK37" s="450"/>
      <c r="FFL37" s="450"/>
      <c r="FFM37" s="450"/>
      <c r="FFN37" s="450"/>
      <c r="FFO37" s="450"/>
      <c r="FFP37" s="450"/>
      <c r="FFQ37" s="450"/>
      <c r="FFR37" s="450"/>
      <c r="FFS37" s="450"/>
      <c r="FFT37" s="450"/>
      <c r="FFU37" s="450"/>
      <c r="FFV37" s="450"/>
      <c r="FFW37" s="450"/>
      <c r="FFX37" s="450"/>
      <c r="FFY37" s="450"/>
      <c r="FFZ37" s="450"/>
      <c r="FGA37" s="450"/>
      <c r="FGB37" s="450"/>
      <c r="FGC37" s="450"/>
      <c r="FGD37" s="450"/>
      <c r="FGE37" s="450"/>
      <c r="FGF37" s="450"/>
      <c r="FGG37" s="450"/>
      <c r="FGH37" s="450"/>
      <c r="FGI37" s="450"/>
      <c r="FGJ37" s="450"/>
      <c r="FGK37" s="450"/>
      <c r="FGL37" s="450"/>
      <c r="FGM37" s="450"/>
      <c r="FGN37" s="450"/>
      <c r="FGO37" s="450"/>
      <c r="FGP37" s="450"/>
      <c r="FGQ37" s="450"/>
      <c r="FGR37" s="450"/>
      <c r="FGS37" s="450"/>
      <c r="FGT37" s="450"/>
      <c r="FGU37" s="450"/>
      <c r="FGV37" s="450"/>
      <c r="FGW37" s="450"/>
      <c r="FGX37" s="450"/>
      <c r="FGY37" s="450"/>
      <c r="FGZ37" s="450"/>
      <c r="FHA37" s="450"/>
      <c r="FHB37" s="450"/>
      <c r="FHC37" s="450"/>
      <c r="FHD37" s="450"/>
      <c r="FHE37" s="450"/>
      <c r="FHF37" s="450"/>
      <c r="FHG37" s="450"/>
      <c r="FHH37" s="450"/>
      <c r="FHI37" s="450"/>
      <c r="FHJ37" s="450"/>
      <c r="FHK37" s="450"/>
      <c r="FHL37" s="450"/>
      <c r="FHM37" s="450"/>
      <c r="FHN37" s="450"/>
      <c r="FHO37" s="450"/>
      <c r="FHP37" s="450"/>
      <c r="FHQ37" s="450"/>
      <c r="FHR37" s="450"/>
      <c r="FHS37" s="450"/>
      <c r="FHT37" s="450"/>
      <c r="FHU37" s="450"/>
      <c r="FHV37" s="450"/>
      <c r="FHW37" s="450"/>
      <c r="FHX37" s="450"/>
      <c r="FHY37" s="450"/>
      <c r="FHZ37" s="450"/>
      <c r="FIA37" s="450"/>
      <c r="FIB37" s="450"/>
      <c r="FIC37" s="450"/>
      <c r="FID37" s="450"/>
      <c r="FIE37" s="450"/>
      <c r="FIF37" s="450"/>
      <c r="FIG37" s="450"/>
      <c r="FIH37" s="450"/>
      <c r="FII37" s="450"/>
      <c r="FIJ37" s="450"/>
      <c r="FIK37" s="450"/>
      <c r="FIL37" s="450"/>
      <c r="FIM37" s="450"/>
      <c r="FIN37" s="450"/>
      <c r="FIO37" s="450"/>
      <c r="FIP37" s="450"/>
      <c r="FIQ37" s="450"/>
      <c r="FIR37" s="450"/>
      <c r="FIS37" s="450"/>
      <c r="FIT37" s="450"/>
      <c r="FIU37" s="450"/>
      <c r="FIV37" s="450"/>
      <c r="FIW37" s="450"/>
      <c r="FIX37" s="450"/>
      <c r="FIY37" s="450"/>
      <c r="FIZ37" s="450"/>
      <c r="FJA37" s="450"/>
      <c r="FJB37" s="450"/>
      <c r="FJC37" s="450"/>
      <c r="FJD37" s="450"/>
      <c r="FJE37" s="450"/>
      <c r="FJF37" s="450"/>
      <c r="FJG37" s="450"/>
      <c r="FJH37" s="450"/>
      <c r="FJI37" s="450"/>
      <c r="FJJ37" s="450"/>
      <c r="FJK37" s="450"/>
      <c r="FJL37" s="450"/>
      <c r="FJM37" s="450"/>
      <c r="FJN37" s="450"/>
      <c r="FJO37" s="450"/>
      <c r="FJP37" s="450"/>
      <c r="FJQ37" s="450"/>
      <c r="FJR37" s="450"/>
      <c r="FJS37" s="450"/>
      <c r="FJT37" s="450"/>
      <c r="FJU37" s="450"/>
      <c r="FJV37" s="450"/>
      <c r="FJW37" s="450"/>
      <c r="FJX37" s="450"/>
      <c r="FJY37" s="450"/>
      <c r="FJZ37" s="450"/>
      <c r="FKA37" s="450"/>
      <c r="FKB37" s="450"/>
      <c r="FKC37" s="450"/>
      <c r="FKD37" s="450"/>
      <c r="FKE37" s="450"/>
      <c r="FKF37" s="450"/>
      <c r="FKG37" s="450"/>
      <c r="FKH37" s="450"/>
      <c r="FKI37" s="450"/>
      <c r="FKJ37" s="450"/>
      <c r="FKK37" s="450"/>
      <c r="FKL37" s="450"/>
      <c r="FKM37" s="450"/>
      <c r="FKN37" s="450"/>
      <c r="FKO37" s="450"/>
      <c r="FKP37" s="450"/>
      <c r="FKQ37" s="450"/>
      <c r="FKR37" s="450"/>
      <c r="FKS37" s="450"/>
      <c r="FKT37" s="450"/>
      <c r="FKU37" s="450"/>
      <c r="FKV37" s="450"/>
      <c r="FKW37" s="450"/>
      <c r="FKX37" s="450"/>
      <c r="FKY37" s="450"/>
      <c r="FKZ37" s="450"/>
      <c r="FLA37" s="450"/>
      <c r="FLB37" s="450"/>
      <c r="FLC37" s="450"/>
      <c r="FLD37" s="450"/>
      <c r="FLE37" s="450"/>
      <c r="FLF37" s="450"/>
      <c r="FLG37" s="450"/>
      <c r="FLH37" s="450"/>
      <c r="FLI37" s="450"/>
      <c r="FLJ37" s="450"/>
      <c r="FLK37" s="450"/>
      <c r="FLL37" s="450"/>
      <c r="FLM37" s="450"/>
      <c r="FLN37" s="450"/>
      <c r="FLO37" s="450"/>
      <c r="FLP37" s="450"/>
      <c r="FLQ37" s="450"/>
      <c r="FLR37" s="450"/>
      <c r="FLS37" s="450"/>
      <c r="FLT37" s="450"/>
      <c r="FLU37" s="450"/>
      <c r="FLV37" s="450"/>
      <c r="FLW37" s="450"/>
      <c r="FLX37" s="450"/>
      <c r="FLY37" s="450"/>
      <c r="FLZ37" s="450"/>
      <c r="FMA37" s="450"/>
      <c r="FMB37" s="450"/>
      <c r="FMC37" s="450"/>
      <c r="FMD37" s="450"/>
      <c r="FME37" s="450"/>
      <c r="FMF37" s="450"/>
      <c r="FMG37" s="450"/>
      <c r="FMH37" s="450"/>
      <c r="FMI37" s="450"/>
      <c r="FMJ37" s="450"/>
      <c r="FMK37" s="450"/>
      <c r="FML37" s="450"/>
      <c r="FMM37" s="450"/>
      <c r="FMN37" s="450"/>
      <c r="FMO37" s="450"/>
      <c r="FMP37" s="450"/>
      <c r="FMQ37" s="450"/>
      <c r="FMR37" s="450"/>
      <c r="FMS37" s="450"/>
      <c r="FMT37" s="450"/>
      <c r="FMU37" s="450"/>
      <c r="FMV37" s="450"/>
      <c r="FMW37" s="450"/>
      <c r="FMX37" s="450"/>
      <c r="FMY37" s="450"/>
      <c r="FMZ37" s="450"/>
      <c r="FNA37" s="450"/>
      <c r="FNB37" s="450"/>
      <c r="FNC37" s="450"/>
      <c r="FND37" s="450"/>
      <c r="FNE37" s="450"/>
      <c r="FNF37" s="450"/>
      <c r="FNG37" s="450"/>
      <c r="FNH37" s="450"/>
      <c r="FNI37" s="450"/>
      <c r="FNJ37" s="450"/>
      <c r="FNK37" s="450"/>
      <c r="FNL37" s="450"/>
      <c r="FNM37" s="450"/>
      <c r="FNN37" s="450"/>
      <c r="FNO37" s="450"/>
      <c r="FNP37" s="450"/>
      <c r="FNQ37" s="450"/>
      <c r="FNR37" s="450"/>
      <c r="FNS37" s="450"/>
      <c r="FNT37" s="450"/>
      <c r="FNU37" s="450"/>
      <c r="FNV37" s="450"/>
      <c r="FNW37" s="450"/>
      <c r="FNX37" s="450"/>
      <c r="FNY37" s="450"/>
      <c r="FNZ37" s="450"/>
      <c r="FOA37" s="450"/>
      <c r="FOB37" s="450"/>
      <c r="FOC37" s="450"/>
      <c r="FOD37" s="450"/>
      <c r="FOE37" s="450"/>
      <c r="FOF37" s="450"/>
      <c r="FOG37" s="450"/>
      <c r="FOH37" s="450"/>
      <c r="FOI37" s="450"/>
      <c r="FOJ37" s="450"/>
      <c r="FOK37" s="450"/>
      <c r="FOL37" s="450"/>
      <c r="FOM37" s="450"/>
      <c r="FON37" s="450"/>
      <c r="FOO37" s="450"/>
      <c r="FOP37" s="450"/>
      <c r="FOQ37" s="450"/>
      <c r="FOR37" s="450"/>
      <c r="FOS37" s="450"/>
      <c r="FOT37" s="450"/>
      <c r="FOU37" s="450"/>
      <c r="FOV37" s="450"/>
      <c r="FOW37" s="450"/>
      <c r="FOX37" s="450"/>
      <c r="FOY37" s="450"/>
      <c r="FOZ37" s="450"/>
      <c r="FPA37" s="450"/>
      <c r="FPB37" s="450"/>
      <c r="FPC37" s="450"/>
      <c r="FPD37" s="450"/>
      <c r="FPE37" s="450"/>
      <c r="FPF37" s="450"/>
      <c r="FPG37" s="450"/>
      <c r="FPH37" s="450"/>
      <c r="FPI37" s="450"/>
      <c r="FPJ37" s="450"/>
      <c r="FPK37" s="450"/>
      <c r="FPL37" s="450"/>
      <c r="FPM37" s="450"/>
      <c r="FPN37" s="450"/>
      <c r="FPO37" s="450"/>
      <c r="FPP37" s="450"/>
      <c r="FPQ37" s="450"/>
      <c r="FPR37" s="450"/>
      <c r="FPS37" s="450"/>
      <c r="FPT37" s="450"/>
      <c r="FPU37" s="450"/>
      <c r="FPV37" s="450"/>
      <c r="FPW37" s="450"/>
      <c r="FPX37" s="450"/>
      <c r="FPY37" s="450"/>
      <c r="FPZ37" s="450"/>
      <c r="FQA37" s="450"/>
      <c r="FQB37" s="450"/>
      <c r="FQC37" s="450"/>
      <c r="FQD37" s="450"/>
      <c r="FQE37" s="450"/>
      <c r="FQF37" s="450"/>
      <c r="FQG37" s="450"/>
      <c r="FQH37" s="450"/>
      <c r="FQI37" s="450"/>
      <c r="FQJ37" s="450"/>
      <c r="FQK37" s="450"/>
      <c r="FQL37" s="450"/>
      <c r="FQM37" s="450"/>
      <c r="FQN37" s="450"/>
      <c r="FQO37" s="450"/>
      <c r="FQP37" s="450"/>
      <c r="FQQ37" s="450"/>
      <c r="FQR37" s="450"/>
      <c r="FQS37" s="450"/>
      <c r="FQT37" s="450"/>
      <c r="FQU37" s="450"/>
      <c r="FQV37" s="450"/>
      <c r="FQW37" s="450"/>
      <c r="FQX37" s="450"/>
      <c r="FQY37" s="450"/>
      <c r="FQZ37" s="450"/>
      <c r="FRA37" s="450"/>
      <c r="FRB37" s="450"/>
      <c r="FRC37" s="450"/>
      <c r="FRD37" s="450"/>
      <c r="FRE37" s="450"/>
      <c r="FRF37" s="450"/>
      <c r="FRG37" s="450"/>
      <c r="FRH37" s="450"/>
      <c r="FRI37" s="450"/>
      <c r="FRJ37" s="450"/>
      <c r="FRK37" s="450"/>
      <c r="FRL37" s="450"/>
      <c r="FRM37" s="450"/>
      <c r="FRN37" s="450"/>
      <c r="FRO37" s="450"/>
      <c r="FRP37" s="450"/>
      <c r="FRQ37" s="450"/>
      <c r="FRR37" s="450"/>
      <c r="FRS37" s="450"/>
      <c r="FRT37" s="450"/>
      <c r="FRU37" s="450"/>
      <c r="FRV37" s="450"/>
      <c r="FRW37" s="450"/>
      <c r="FRX37" s="450"/>
      <c r="FRY37" s="450"/>
      <c r="FRZ37" s="450"/>
      <c r="FSA37" s="450"/>
      <c r="FSB37" s="450"/>
      <c r="FSC37" s="450"/>
      <c r="FSD37" s="450"/>
      <c r="FSE37" s="450"/>
      <c r="FSF37" s="450"/>
      <c r="FSG37" s="450"/>
      <c r="FSH37" s="450"/>
      <c r="FSI37" s="450"/>
      <c r="FSJ37" s="450"/>
      <c r="FSK37" s="450"/>
      <c r="FSL37" s="450"/>
      <c r="FSM37" s="450"/>
      <c r="FSN37" s="450"/>
      <c r="FSO37" s="450"/>
      <c r="FSP37" s="450"/>
      <c r="FSQ37" s="450"/>
      <c r="FSR37" s="450"/>
      <c r="FSS37" s="450"/>
      <c r="FST37" s="450"/>
      <c r="FSU37" s="450"/>
      <c r="FSV37" s="450"/>
      <c r="FSW37" s="450"/>
      <c r="FSX37" s="450"/>
      <c r="FSY37" s="450"/>
      <c r="FSZ37" s="450"/>
      <c r="FTA37" s="450"/>
      <c r="FTB37" s="450"/>
      <c r="FTC37" s="450"/>
      <c r="FTD37" s="450"/>
      <c r="FTE37" s="450"/>
      <c r="FTF37" s="450"/>
      <c r="FTG37" s="450"/>
      <c r="FTH37" s="450"/>
      <c r="FTI37" s="450"/>
      <c r="FTJ37" s="450"/>
      <c r="FTK37" s="450"/>
      <c r="FTL37" s="450"/>
      <c r="FTM37" s="450"/>
      <c r="FTN37" s="450"/>
      <c r="FTO37" s="450"/>
      <c r="FTP37" s="450"/>
      <c r="FTQ37" s="450"/>
      <c r="FTR37" s="450"/>
      <c r="FTS37" s="450"/>
      <c r="FTT37" s="450"/>
      <c r="FTU37" s="450"/>
      <c r="FTV37" s="450"/>
      <c r="FTW37" s="450"/>
      <c r="FTX37" s="450"/>
      <c r="FTY37" s="450"/>
      <c r="FTZ37" s="450"/>
      <c r="FUA37" s="450"/>
      <c r="FUB37" s="450"/>
      <c r="FUC37" s="450"/>
      <c r="FUD37" s="450"/>
      <c r="FUE37" s="450"/>
      <c r="FUF37" s="450"/>
      <c r="FUG37" s="450"/>
      <c r="FUH37" s="450"/>
      <c r="FUI37" s="450"/>
      <c r="FUJ37" s="450"/>
      <c r="FUK37" s="450"/>
      <c r="FUL37" s="450"/>
      <c r="FUM37" s="450"/>
      <c r="FUN37" s="450"/>
      <c r="FUO37" s="450"/>
      <c r="FUP37" s="450"/>
      <c r="FUQ37" s="450"/>
      <c r="FUR37" s="450"/>
      <c r="FUS37" s="450"/>
      <c r="FUT37" s="450"/>
      <c r="FUU37" s="450"/>
      <c r="FUV37" s="450"/>
      <c r="FUW37" s="450"/>
      <c r="FUX37" s="450"/>
      <c r="FUY37" s="450"/>
      <c r="FUZ37" s="450"/>
      <c r="FVA37" s="450"/>
      <c r="FVB37" s="450"/>
      <c r="FVC37" s="450"/>
      <c r="FVD37" s="450"/>
      <c r="FVE37" s="450"/>
      <c r="FVF37" s="450"/>
      <c r="FVG37" s="450"/>
      <c r="FVH37" s="450"/>
      <c r="FVI37" s="450"/>
      <c r="FVJ37" s="450"/>
      <c r="FVK37" s="450"/>
      <c r="FVL37" s="450"/>
      <c r="FVM37" s="450"/>
      <c r="FVN37" s="450"/>
      <c r="FVO37" s="450"/>
      <c r="FVP37" s="450"/>
      <c r="FVQ37" s="450"/>
      <c r="FVR37" s="450"/>
      <c r="FVS37" s="450"/>
      <c r="FVT37" s="450"/>
      <c r="FVU37" s="450"/>
      <c r="FVV37" s="450"/>
      <c r="FVW37" s="450"/>
      <c r="FVX37" s="450"/>
      <c r="FVY37" s="450"/>
      <c r="FVZ37" s="450"/>
      <c r="FWA37" s="450"/>
      <c r="FWB37" s="450"/>
      <c r="FWC37" s="450"/>
      <c r="FWD37" s="450"/>
      <c r="FWE37" s="450"/>
      <c r="FWF37" s="450"/>
      <c r="FWG37" s="450"/>
      <c r="FWH37" s="450"/>
      <c r="FWI37" s="450"/>
      <c r="FWJ37" s="450"/>
      <c r="FWK37" s="450"/>
      <c r="FWL37" s="450"/>
      <c r="FWM37" s="450"/>
      <c r="FWN37" s="450"/>
      <c r="FWO37" s="450"/>
      <c r="FWP37" s="450"/>
      <c r="FWQ37" s="450"/>
      <c r="FWR37" s="450"/>
      <c r="FWS37" s="450"/>
      <c r="FWT37" s="450"/>
      <c r="FWU37" s="450"/>
      <c r="FWV37" s="450"/>
      <c r="FWW37" s="450"/>
      <c r="FWX37" s="450"/>
      <c r="FWY37" s="450"/>
      <c r="FWZ37" s="450"/>
      <c r="FXA37" s="450"/>
      <c r="FXB37" s="450"/>
      <c r="FXC37" s="450"/>
      <c r="FXD37" s="450"/>
      <c r="FXE37" s="450"/>
      <c r="FXF37" s="450"/>
      <c r="FXG37" s="450"/>
      <c r="FXH37" s="450"/>
      <c r="FXI37" s="450"/>
      <c r="FXJ37" s="450"/>
      <c r="FXK37" s="450"/>
      <c r="FXL37" s="450"/>
      <c r="FXM37" s="450"/>
      <c r="FXN37" s="450"/>
      <c r="FXO37" s="450"/>
      <c r="FXP37" s="450"/>
      <c r="FXQ37" s="450"/>
      <c r="FXR37" s="450"/>
      <c r="FXS37" s="450"/>
      <c r="FXT37" s="450"/>
      <c r="FXU37" s="450"/>
      <c r="FXV37" s="450"/>
      <c r="FXW37" s="450"/>
      <c r="FXX37" s="450"/>
      <c r="FXY37" s="450"/>
      <c r="FXZ37" s="450"/>
      <c r="FYA37" s="450"/>
      <c r="FYB37" s="450"/>
      <c r="FYC37" s="450"/>
      <c r="FYD37" s="450"/>
      <c r="FYE37" s="450"/>
      <c r="FYF37" s="450"/>
      <c r="FYG37" s="450"/>
      <c r="FYH37" s="450"/>
      <c r="FYI37" s="450"/>
      <c r="FYJ37" s="450"/>
      <c r="FYK37" s="450"/>
      <c r="FYL37" s="450"/>
      <c r="FYM37" s="450"/>
      <c r="FYN37" s="450"/>
      <c r="FYO37" s="450"/>
      <c r="FYP37" s="450"/>
      <c r="FYQ37" s="450"/>
      <c r="FYR37" s="450"/>
      <c r="FYS37" s="450"/>
      <c r="FYT37" s="450"/>
      <c r="FYU37" s="450"/>
      <c r="FYV37" s="450"/>
      <c r="FYW37" s="450"/>
      <c r="FYX37" s="450"/>
      <c r="FYY37" s="450"/>
      <c r="FYZ37" s="450"/>
      <c r="FZA37" s="450"/>
      <c r="FZB37" s="450"/>
      <c r="FZC37" s="450"/>
      <c r="FZD37" s="450"/>
      <c r="FZE37" s="450"/>
      <c r="FZF37" s="450"/>
      <c r="FZG37" s="450"/>
      <c r="FZH37" s="450"/>
      <c r="FZI37" s="450"/>
      <c r="FZJ37" s="450"/>
      <c r="FZK37" s="450"/>
      <c r="FZL37" s="450"/>
      <c r="FZM37" s="450"/>
      <c r="FZN37" s="450"/>
      <c r="FZO37" s="450"/>
      <c r="FZP37" s="450"/>
      <c r="FZQ37" s="450"/>
      <c r="FZR37" s="450"/>
      <c r="FZS37" s="450"/>
      <c r="FZT37" s="450"/>
      <c r="FZU37" s="450"/>
      <c r="FZV37" s="450"/>
      <c r="FZW37" s="450"/>
      <c r="FZX37" s="450"/>
      <c r="FZY37" s="450"/>
      <c r="FZZ37" s="450"/>
      <c r="GAA37" s="450"/>
      <c r="GAB37" s="450"/>
      <c r="GAC37" s="450"/>
      <c r="GAD37" s="450"/>
      <c r="GAE37" s="450"/>
      <c r="GAF37" s="450"/>
      <c r="GAG37" s="450"/>
      <c r="GAH37" s="450"/>
      <c r="GAI37" s="450"/>
      <c r="GAJ37" s="450"/>
      <c r="GAK37" s="450"/>
      <c r="GAL37" s="450"/>
      <c r="GAM37" s="450"/>
      <c r="GAN37" s="450"/>
      <c r="GAO37" s="450"/>
      <c r="GAP37" s="450"/>
      <c r="GAQ37" s="450"/>
      <c r="GAR37" s="450"/>
      <c r="GAS37" s="450"/>
      <c r="GAT37" s="450"/>
      <c r="GAU37" s="450"/>
      <c r="GAV37" s="450"/>
      <c r="GAW37" s="450"/>
      <c r="GAX37" s="450"/>
      <c r="GAY37" s="450"/>
      <c r="GAZ37" s="450"/>
      <c r="GBA37" s="450"/>
      <c r="GBB37" s="450"/>
      <c r="GBC37" s="450"/>
      <c r="GBD37" s="450"/>
      <c r="GBE37" s="450"/>
      <c r="GBF37" s="450"/>
      <c r="GBG37" s="450"/>
      <c r="GBH37" s="450"/>
      <c r="GBI37" s="450"/>
      <c r="GBJ37" s="450"/>
      <c r="GBK37" s="450"/>
      <c r="GBL37" s="450"/>
      <c r="GBM37" s="450"/>
      <c r="GBN37" s="450"/>
      <c r="GBO37" s="450"/>
      <c r="GBP37" s="450"/>
      <c r="GBQ37" s="450"/>
      <c r="GBR37" s="450"/>
      <c r="GBS37" s="450"/>
      <c r="GBT37" s="450"/>
      <c r="GBU37" s="450"/>
      <c r="GBV37" s="450"/>
      <c r="GBW37" s="450"/>
      <c r="GBX37" s="450"/>
      <c r="GBY37" s="450"/>
      <c r="GBZ37" s="450"/>
      <c r="GCA37" s="450"/>
      <c r="GCB37" s="450"/>
      <c r="GCC37" s="450"/>
      <c r="GCD37" s="450"/>
      <c r="GCE37" s="450"/>
      <c r="GCF37" s="450"/>
      <c r="GCG37" s="450"/>
      <c r="GCH37" s="450"/>
      <c r="GCI37" s="450"/>
      <c r="GCJ37" s="450"/>
      <c r="GCK37" s="450"/>
      <c r="GCL37" s="450"/>
      <c r="GCM37" s="450"/>
      <c r="GCN37" s="450"/>
      <c r="GCO37" s="450"/>
      <c r="GCP37" s="450"/>
      <c r="GCQ37" s="450"/>
      <c r="GCR37" s="450"/>
      <c r="GCS37" s="450"/>
      <c r="GCT37" s="450"/>
      <c r="GCU37" s="450"/>
      <c r="GCV37" s="450"/>
      <c r="GCW37" s="450"/>
      <c r="GCX37" s="450"/>
      <c r="GCY37" s="450"/>
      <c r="GCZ37" s="450"/>
      <c r="GDA37" s="450"/>
      <c r="GDB37" s="450"/>
      <c r="GDC37" s="450"/>
      <c r="GDD37" s="450"/>
      <c r="GDE37" s="450"/>
      <c r="GDF37" s="450"/>
      <c r="GDG37" s="450"/>
      <c r="GDH37" s="450"/>
      <c r="GDI37" s="450"/>
      <c r="GDJ37" s="450"/>
      <c r="GDK37" s="450"/>
      <c r="GDL37" s="450"/>
      <c r="GDM37" s="450"/>
      <c r="GDN37" s="450"/>
      <c r="GDO37" s="450"/>
      <c r="GDP37" s="450"/>
      <c r="GDQ37" s="450"/>
      <c r="GDR37" s="450"/>
      <c r="GDS37" s="450"/>
      <c r="GDT37" s="450"/>
      <c r="GDU37" s="450"/>
      <c r="GDV37" s="450"/>
      <c r="GDW37" s="450"/>
      <c r="GDX37" s="450"/>
      <c r="GDY37" s="450"/>
      <c r="GDZ37" s="450"/>
      <c r="GEA37" s="450"/>
      <c r="GEB37" s="450"/>
      <c r="GEC37" s="450"/>
      <c r="GED37" s="450"/>
      <c r="GEE37" s="450"/>
      <c r="GEF37" s="450"/>
      <c r="GEG37" s="450"/>
      <c r="GEH37" s="450"/>
      <c r="GEI37" s="450"/>
      <c r="GEJ37" s="450"/>
      <c r="GEK37" s="450"/>
      <c r="GEL37" s="450"/>
      <c r="GEM37" s="450"/>
      <c r="GEN37" s="450"/>
      <c r="GEO37" s="450"/>
      <c r="GEP37" s="450"/>
      <c r="GEQ37" s="450"/>
      <c r="GER37" s="450"/>
      <c r="GES37" s="450"/>
      <c r="GET37" s="450"/>
      <c r="GEU37" s="450"/>
      <c r="GEV37" s="450"/>
      <c r="GEW37" s="450"/>
      <c r="GEX37" s="450"/>
      <c r="GEY37" s="450"/>
      <c r="GEZ37" s="450"/>
      <c r="GFA37" s="450"/>
      <c r="GFB37" s="450"/>
      <c r="GFC37" s="450"/>
      <c r="GFD37" s="450"/>
      <c r="GFE37" s="450"/>
      <c r="GFF37" s="450"/>
      <c r="GFG37" s="450"/>
      <c r="GFH37" s="450"/>
      <c r="GFI37" s="450"/>
      <c r="GFJ37" s="450"/>
      <c r="GFK37" s="450"/>
      <c r="GFL37" s="450"/>
      <c r="GFM37" s="450"/>
      <c r="GFN37" s="450"/>
      <c r="GFO37" s="450"/>
      <c r="GFP37" s="450"/>
      <c r="GFQ37" s="450"/>
      <c r="GFR37" s="450"/>
      <c r="GFS37" s="450"/>
      <c r="GFT37" s="450"/>
      <c r="GFU37" s="450"/>
      <c r="GFV37" s="450"/>
      <c r="GFW37" s="450"/>
      <c r="GFX37" s="450"/>
      <c r="GFY37" s="450"/>
      <c r="GFZ37" s="450"/>
      <c r="GGA37" s="450"/>
      <c r="GGB37" s="450"/>
      <c r="GGC37" s="450"/>
      <c r="GGD37" s="450"/>
      <c r="GGE37" s="450"/>
      <c r="GGF37" s="450"/>
      <c r="GGG37" s="450"/>
      <c r="GGH37" s="450"/>
      <c r="GGI37" s="450"/>
      <c r="GGJ37" s="450"/>
      <c r="GGK37" s="450"/>
      <c r="GGL37" s="450"/>
      <c r="GGM37" s="450"/>
      <c r="GGN37" s="450"/>
      <c r="GGO37" s="450"/>
      <c r="GGP37" s="450"/>
      <c r="GGQ37" s="450"/>
      <c r="GGR37" s="450"/>
      <c r="GGS37" s="450"/>
      <c r="GGT37" s="450"/>
      <c r="GGU37" s="450"/>
      <c r="GGV37" s="450"/>
      <c r="GGW37" s="450"/>
      <c r="GGX37" s="450"/>
      <c r="GGY37" s="450"/>
      <c r="GGZ37" s="450"/>
      <c r="GHA37" s="450"/>
      <c r="GHB37" s="450"/>
      <c r="GHC37" s="450"/>
      <c r="GHD37" s="450"/>
      <c r="GHE37" s="450"/>
      <c r="GHF37" s="450"/>
      <c r="GHG37" s="450"/>
      <c r="GHH37" s="450"/>
      <c r="GHI37" s="450"/>
      <c r="GHJ37" s="450"/>
      <c r="GHK37" s="450"/>
      <c r="GHL37" s="450"/>
      <c r="GHM37" s="450"/>
      <c r="GHN37" s="450"/>
      <c r="GHO37" s="450"/>
      <c r="GHP37" s="450"/>
      <c r="GHQ37" s="450"/>
      <c r="GHR37" s="450"/>
      <c r="GHS37" s="450"/>
      <c r="GHT37" s="450"/>
      <c r="GHU37" s="450"/>
      <c r="GHV37" s="450"/>
      <c r="GHW37" s="450"/>
      <c r="GHX37" s="450"/>
      <c r="GHY37" s="450"/>
      <c r="GHZ37" s="450"/>
      <c r="GIA37" s="450"/>
      <c r="GIB37" s="450"/>
      <c r="GIC37" s="450"/>
      <c r="GID37" s="450"/>
      <c r="GIE37" s="450"/>
      <c r="GIF37" s="450"/>
      <c r="GIG37" s="450"/>
      <c r="GIH37" s="450"/>
      <c r="GII37" s="450"/>
      <c r="GIJ37" s="450"/>
      <c r="GIK37" s="450"/>
      <c r="GIL37" s="450"/>
      <c r="GIM37" s="450"/>
      <c r="GIN37" s="450"/>
      <c r="GIO37" s="450"/>
      <c r="GIP37" s="450"/>
      <c r="GIQ37" s="450"/>
      <c r="GIR37" s="450"/>
      <c r="GIS37" s="450"/>
      <c r="GIT37" s="450"/>
      <c r="GIU37" s="450"/>
      <c r="GIV37" s="450"/>
      <c r="GIW37" s="450"/>
      <c r="GIX37" s="450"/>
      <c r="GIY37" s="450"/>
      <c r="GIZ37" s="450"/>
      <c r="GJA37" s="450"/>
      <c r="GJB37" s="450"/>
      <c r="GJC37" s="450"/>
      <c r="GJD37" s="450"/>
      <c r="GJE37" s="450"/>
      <c r="GJF37" s="450"/>
      <c r="GJG37" s="450"/>
      <c r="GJH37" s="450"/>
      <c r="GJI37" s="450"/>
      <c r="GJJ37" s="450"/>
      <c r="GJK37" s="450"/>
      <c r="GJL37" s="450"/>
      <c r="GJM37" s="450"/>
      <c r="GJN37" s="450"/>
      <c r="GJO37" s="450"/>
      <c r="GJP37" s="450"/>
      <c r="GJQ37" s="450"/>
      <c r="GJR37" s="450"/>
      <c r="GJS37" s="450"/>
      <c r="GJT37" s="450"/>
      <c r="GJU37" s="450"/>
      <c r="GJV37" s="450"/>
      <c r="GJW37" s="450"/>
      <c r="GJX37" s="450"/>
      <c r="GJY37" s="450"/>
      <c r="GJZ37" s="450"/>
      <c r="GKA37" s="450"/>
      <c r="GKB37" s="450"/>
      <c r="GKC37" s="450"/>
      <c r="GKD37" s="450"/>
      <c r="GKE37" s="450"/>
      <c r="GKF37" s="450"/>
      <c r="GKG37" s="450"/>
      <c r="GKH37" s="450"/>
      <c r="GKI37" s="450"/>
      <c r="GKJ37" s="450"/>
      <c r="GKK37" s="450"/>
      <c r="GKL37" s="450"/>
      <c r="GKM37" s="450"/>
      <c r="GKN37" s="450"/>
      <c r="GKO37" s="450"/>
      <c r="GKP37" s="450"/>
      <c r="GKQ37" s="450"/>
      <c r="GKR37" s="450"/>
      <c r="GKS37" s="450"/>
      <c r="GKT37" s="450"/>
      <c r="GKU37" s="450"/>
      <c r="GKV37" s="450"/>
      <c r="GKW37" s="450"/>
      <c r="GKX37" s="450"/>
      <c r="GKY37" s="450"/>
      <c r="GKZ37" s="450"/>
      <c r="GLA37" s="450"/>
      <c r="GLB37" s="450"/>
      <c r="GLC37" s="450"/>
      <c r="GLD37" s="450"/>
      <c r="GLE37" s="450"/>
      <c r="GLF37" s="450"/>
      <c r="GLG37" s="450"/>
      <c r="GLH37" s="450"/>
      <c r="GLI37" s="450"/>
      <c r="GLJ37" s="450"/>
      <c r="GLK37" s="450"/>
      <c r="GLL37" s="450"/>
      <c r="GLM37" s="450"/>
      <c r="GLN37" s="450"/>
      <c r="GLO37" s="450"/>
      <c r="GLP37" s="450"/>
      <c r="GLQ37" s="450"/>
      <c r="GLR37" s="450"/>
      <c r="GLS37" s="450"/>
      <c r="GLT37" s="450"/>
      <c r="GLU37" s="450"/>
      <c r="GLV37" s="450"/>
      <c r="GLW37" s="450"/>
      <c r="GLX37" s="450"/>
      <c r="GLY37" s="450"/>
      <c r="GLZ37" s="450"/>
      <c r="GMA37" s="450"/>
      <c r="GMB37" s="450"/>
      <c r="GMC37" s="450"/>
      <c r="GMD37" s="450"/>
      <c r="GME37" s="450"/>
      <c r="GMF37" s="450"/>
      <c r="GMG37" s="450"/>
      <c r="GMH37" s="450"/>
      <c r="GMI37" s="450"/>
      <c r="GMJ37" s="450"/>
      <c r="GMK37" s="450"/>
      <c r="GML37" s="450"/>
      <c r="GMM37" s="450"/>
      <c r="GMN37" s="450"/>
      <c r="GMO37" s="450"/>
      <c r="GMP37" s="450"/>
      <c r="GMQ37" s="450"/>
      <c r="GMR37" s="450"/>
      <c r="GMS37" s="450"/>
      <c r="GMT37" s="450"/>
      <c r="GMU37" s="450"/>
      <c r="GMV37" s="450"/>
      <c r="GMW37" s="450"/>
      <c r="GMX37" s="450"/>
      <c r="GMY37" s="450"/>
      <c r="GMZ37" s="450"/>
      <c r="GNA37" s="450"/>
      <c r="GNB37" s="450"/>
      <c r="GNC37" s="450"/>
      <c r="GND37" s="450"/>
      <c r="GNE37" s="450"/>
      <c r="GNF37" s="450"/>
      <c r="GNG37" s="450"/>
      <c r="GNH37" s="450"/>
      <c r="GNI37" s="450"/>
      <c r="GNJ37" s="450"/>
      <c r="GNK37" s="450"/>
      <c r="GNL37" s="450"/>
      <c r="GNM37" s="450"/>
      <c r="GNN37" s="450"/>
      <c r="GNO37" s="450"/>
      <c r="GNP37" s="450"/>
      <c r="GNQ37" s="450"/>
      <c r="GNR37" s="450"/>
      <c r="GNS37" s="450"/>
      <c r="GNT37" s="450"/>
      <c r="GNU37" s="450"/>
      <c r="GNV37" s="450"/>
      <c r="GNW37" s="450"/>
      <c r="GNX37" s="450"/>
      <c r="GNY37" s="450"/>
      <c r="GNZ37" s="450"/>
      <c r="GOA37" s="450"/>
      <c r="GOB37" s="450"/>
      <c r="GOC37" s="450"/>
      <c r="GOD37" s="450"/>
      <c r="GOE37" s="450"/>
      <c r="GOF37" s="450"/>
      <c r="GOG37" s="450"/>
      <c r="GOH37" s="450"/>
      <c r="GOI37" s="450"/>
      <c r="GOJ37" s="450"/>
      <c r="GOK37" s="450"/>
      <c r="GOL37" s="450"/>
      <c r="GOM37" s="450"/>
      <c r="GON37" s="450"/>
      <c r="GOO37" s="450"/>
      <c r="GOP37" s="450"/>
      <c r="GOQ37" s="450"/>
      <c r="GOR37" s="450"/>
      <c r="GOS37" s="450"/>
      <c r="GOT37" s="450"/>
      <c r="GOU37" s="450"/>
      <c r="GOV37" s="450"/>
      <c r="GOW37" s="450"/>
      <c r="GOX37" s="450"/>
      <c r="GOY37" s="450"/>
      <c r="GOZ37" s="450"/>
      <c r="GPA37" s="450"/>
      <c r="GPB37" s="450"/>
      <c r="GPC37" s="450"/>
      <c r="GPD37" s="450"/>
      <c r="GPE37" s="450"/>
      <c r="GPF37" s="450"/>
      <c r="GPG37" s="450"/>
      <c r="GPH37" s="450"/>
      <c r="GPI37" s="450"/>
      <c r="GPJ37" s="450"/>
      <c r="GPK37" s="450"/>
      <c r="GPL37" s="450"/>
      <c r="GPM37" s="450"/>
      <c r="GPN37" s="450"/>
      <c r="GPO37" s="450"/>
      <c r="GPP37" s="450"/>
      <c r="GPQ37" s="450"/>
      <c r="GPR37" s="450"/>
      <c r="GPS37" s="450"/>
      <c r="GPT37" s="450"/>
      <c r="GPU37" s="450"/>
      <c r="GPV37" s="450"/>
      <c r="GPW37" s="450"/>
      <c r="GPX37" s="450"/>
      <c r="GPY37" s="450"/>
      <c r="GPZ37" s="450"/>
      <c r="GQA37" s="450"/>
      <c r="GQB37" s="450"/>
      <c r="GQC37" s="450"/>
      <c r="GQD37" s="450"/>
      <c r="GQE37" s="450"/>
      <c r="GQF37" s="450"/>
      <c r="GQG37" s="450"/>
      <c r="GQH37" s="450"/>
      <c r="GQI37" s="450"/>
      <c r="GQJ37" s="450"/>
      <c r="GQK37" s="450"/>
      <c r="GQL37" s="450"/>
      <c r="GQM37" s="450"/>
      <c r="GQN37" s="450"/>
      <c r="GQO37" s="450"/>
      <c r="GQP37" s="450"/>
      <c r="GQQ37" s="450"/>
      <c r="GQR37" s="450"/>
      <c r="GQS37" s="450"/>
      <c r="GQT37" s="450"/>
      <c r="GQU37" s="450"/>
      <c r="GQV37" s="450"/>
      <c r="GQW37" s="450"/>
      <c r="GQX37" s="450"/>
      <c r="GQY37" s="450"/>
      <c r="GQZ37" s="450"/>
      <c r="GRA37" s="450"/>
      <c r="GRB37" s="450"/>
      <c r="GRC37" s="450"/>
      <c r="GRD37" s="450"/>
      <c r="GRE37" s="450"/>
      <c r="GRF37" s="450"/>
      <c r="GRG37" s="450"/>
      <c r="GRH37" s="450"/>
      <c r="GRI37" s="450"/>
      <c r="GRJ37" s="450"/>
      <c r="GRK37" s="450"/>
      <c r="GRL37" s="450"/>
      <c r="GRM37" s="450"/>
      <c r="GRN37" s="450"/>
      <c r="GRO37" s="450"/>
      <c r="GRP37" s="450"/>
      <c r="GRQ37" s="450"/>
      <c r="GRR37" s="450"/>
      <c r="GRS37" s="450"/>
      <c r="GRT37" s="450"/>
      <c r="GRU37" s="450"/>
      <c r="GRV37" s="450"/>
      <c r="GRW37" s="450"/>
      <c r="GRX37" s="450"/>
      <c r="GRY37" s="450"/>
      <c r="GRZ37" s="450"/>
      <c r="GSA37" s="450"/>
      <c r="GSB37" s="450"/>
      <c r="GSC37" s="450"/>
      <c r="GSD37" s="450"/>
      <c r="GSE37" s="450"/>
      <c r="GSF37" s="450"/>
      <c r="GSG37" s="450"/>
      <c r="GSH37" s="450"/>
      <c r="GSI37" s="450"/>
      <c r="GSJ37" s="450"/>
      <c r="GSK37" s="450"/>
      <c r="GSL37" s="450"/>
      <c r="GSM37" s="450"/>
      <c r="GSN37" s="450"/>
      <c r="GSO37" s="450"/>
      <c r="GSP37" s="450"/>
      <c r="GSQ37" s="450"/>
      <c r="GSR37" s="450"/>
      <c r="GSS37" s="450"/>
      <c r="GST37" s="450"/>
      <c r="GSU37" s="450"/>
      <c r="GSV37" s="450"/>
      <c r="GSW37" s="450"/>
      <c r="GSX37" s="450"/>
      <c r="GSY37" s="450"/>
      <c r="GSZ37" s="450"/>
      <c r="GTA37" s="450"/>
      <c r="GTB37" s="450"/>
      <c r="GTC37" s="450"/>
      <c r="GTD37" s="450"/>
      <c r="GTE37" s="450"/>
      <c r="GTF37" s="450"/>
      <c r="GTG37" s="450"/>
      <c r="GTH37" s="450"/>
      <c r="GTI37" s="450"/>
      <c r="GTJ37" s="450"/>
      <c r="GTK37" s="450"/>
      <c r="GTL37" s="450"/>
      <c r="GTM37" s="450"/>
      <c r="GTN37" s="450"/>
      <c r="GTO37" s="450"/>
      <c r="GTP37" s="450"/>
      <c r="GTQ37" s="450"/>
      <c r="GTR37" s="450"/>
      <c r="GTS37" s="450"/>
      <c r="GTT37" s="450"/>
      <c r="GTU37" s="450"/>
      <c r="GTV37" s="450"/>
      <c r="GTW37" s="450"/>
      <c r="GTX37" s="450"/>
      <c r="GTY37" s="450"/>
      <c r="GTZ37" s="450"/>
      <c r="GUA37" s="450"/>
      <c r="GUB37" s="450"/>
      <c r="GUC37" s="450"/>
      <c r="GUD37" s="450"/>
      <c r="GUE37" s="450"/>
      <c r="GUF37" s="450"/>
      <c r="GUG37" s="450"/>
      <c r="GUH37" s="450"/>
      <c r="GUI37" s="450"/>
      <c r="GUJ37" s="450"/>
      <c r="GUK37" s="450"/>
      <c r="GUL37" s="450"/>
      <c r="GUM37" s="450"/>
      <c r="GUN37" s="450"/>
      <c r="GUO37" s="450"/>
      <c r="GUP37" s="450"/>
      <c r="GUQ37" s="450"/>
      <c r="GUR37" s="450"/>
      <c r="GUS37" s="450"/>
      <c r="GUT37" s="450"/>
      <c r="GUU37" s="450"/>
      <c r="GUV37" s="450"/>
      <c r="GUW37" s="450"/>
      <c r="GUX37" s="450"/>
      <c r="GUY37" s="450"/>
      <c r="GUZ37" s="450"/>
      <c r="GVA37" s="450"/>
      <c r="GVB37" s="450"/>
      <c r="GVC37" s="450"/>
      <c r="GVD37" s="450"/>
      <c r="GVE37" s="450"/>
      <c r="GVF37" s="450"/>
      <c r="GVG37" s="450"/>
      <c r="GVH37" s="450"/>
      <c r="GVI37" s="450"/>
      <c r="GVJ37" s="450"/>
      <c r="GVK37" s="450"/>
      <c r="GVL37" s="450"/>
      <c r="GVM37" s="450"/>
      <c r="GVN37" s="450"/>
      <c r="GVO37" s="450"/>
      <c r="GVP37" s="450"/>
      <c r="GVQ37" s="450"/>
      <c r="GVR37" s="450"/>
      <c r="GVS37" s="450"/>
      <c r="GVT37" s="450"/>
      <c r="GVU37" s="450"/>
      <c r="GVV37" s="450"/>
      <c r="GVW37" s="450"/>
      <c r="GVX37" s="450"/>
      <c r="GVY37" s="450"/>
      <c r="GVZ37" s="450"/>
      <c r="GWA37" s="450"/>
      <c r="GWB37" s="450"/>
      <c r="GWC37" s="450"/>
      <c r="GWD37" s="450"/>
      <c r="GWE37" s="450"/>
      <c r="GWF37" s="450"/>
      <c r="GWG37" s="450"/>
      <c r="GWH37" s="450"/>
      <c r="GWI37" s="450"/>
      <c r="GWJ37" s="450"/>
      <c r="GWK37" s="450"/>
      <c r="GWL37" s="450"/>
      <c r="GWM37" s="450"/>
      <c r="GWN37" s="450"/>
      <c r="GWO37" s="450"/>
      <c r="GWP37" s="450"/>
      <c r="GWQ37" s="450"/>
      <c r="GWR37" s="450"/>
      <c r="GWS37" s="450"/>
      <c r="GWT37" s="450"/>
      <c r="GWU37" s="450"/>
      <c r="GWV37" s="450"/>
      <c r="GWW37" s="450"/>
      <c r="GWX37" s="450"/>
      <c r="GWY37" s="450"/>
      <c r="GWZ37" s="450"/>
      <c r="GXA37" s="450"/>
      <c r="GXB37" s="450"/>
      <c r="GXC37" s="450"/>
      <c r="GXD37" s="450"/>
      <c r="GXE37" s="450"/>
      <c r="GXF37" s="450"/>
      <c r="GXG37" s="450"/>
      <c r="GXH37" s="450"/>
      <c r="GXI37" s="450"/>
      <c r="GXJ37" s="450"/>
      <c r="GXK37" s="450"/>
      <c r="GXL37" s="450"/>
      <c r="GXM37" s="450"/>
      <c r="GXN37" s="450"/>
      <c r="GXO37" s="450"/>
      <c r="GXP37" s="450"/>
      <c r="GXQ37" s="450"/>
      <c r="GXR37" s="450"/>
      <c r="GXS37" s="450"/>
      <c r="GXT37" s="450"/>
      <c r="GXU37" s="450"/>
      <c r="GXV37" s="450"/>
      <c r="GXW37" s="450"/>
      <c r="GXX37" s="450"/>
      <c r="GXY37" s="450"/>
      <c r="GXZ37" s="450"/>
      <c r="GYA37" s="450"/>
      <c r="GYB37" s="450"/>
      <c r="GYC37" s="450"/>
      <c r="GYD37" s="450"/>
      <c r="GYE37" s="450"/>
      <c r="GYF37" s="450"/>
      <c r="GYG37" s="450"/>
      <c r="GYH37" s="450"/>
      <c r="GYI37" s="450"/>
      <c r="GYJ37" s="450"/>
      <c r="GYK37" s="450"/>
      <c r="GYL37" s="450"/>
      <c r="GYM37" s="450"/>
      <c r="GYN37" s="450"/>
      <c r="GYO37" s="450"/>
      <c r="GYP37" s="450"/>
      <c r="GYQ37" s="450"/>
      <c r="GYR37" s="450"/>
      <c r="GYS37" s="450"/>
      <c r="GYT37" s="450"/>
      <c r="GYU37" s="450"/>
      <c r="GYV37" s="450"/>
      <c r="GYW37" s="450"/>
      <c r="GYX37" s="450"/>
      <c r="GYY37" s="450"/>
      <c r="GYZ37" s="450"/>
      <c r="GZA37" s="450"/>
      <c r="GZB37" s="450"/>
      <c r="GZC37" s="450"/>
      <c r="GZD37" s="450"/>
      <c r="GZE37" s="450"/>
      <c r="GZF37" s="450"/>
      <c r="GZG37" s="450"/>
      <c r="GZH37" s="450"/>
      <c r="GZI37" s="450"/>
      <c r="GZJ37" s="450"/>
      <c r="GZK37" s="450"/>
      <c r="GZL37" s="450"/>
      <c r="GZM37" s="450"/>
      <c r="GZN37" s="450"/>
      <c r="GZO37" s="450"/>
      <c r="GZP37" s="450"/>
      <c r="GZQ37" s="450"/>
      <c r="GZR37" s="450"/>
      <c r="GZS37" s="450"/>
      <c r="GZT37" s="450"/>
      <c r="GZU37" s="450"/>
      <c r="GZV37" s="450"/>
      <c r="GZW37" s="450"/>
      <c r="GZX37" s="450"/>
      <c r="GZY37" s="450"/>
      <c r="GZZ37" s="450"/>
      <c r="HAA37" s="450"/>
      <c r="HAB37" s="450"/>
      <c r="HAC37" s="450"/>
      <c r="HAD37" s="450"/>
      <c r="HAE37" s="450"/>
      <c r="HAF37" s="450"/>
      <c r="HAG37" s="450"/>
      <c r="HAH37" s="450"/>
      <c r="HAI37" s="450"/>
      <c r="HAJ37" s="450"/>
      <c r="HAK37" s="450"/>
      <c r="HAL37" s="450"/>
      <c r="HAM37" s="450"/>
      <c r="HAN37" s="450"/>
      <c r="HAO37" s="450"/>
      <c r="HAP37" s="450"/>
      <c r="HAQ37" s="450"/>
      <c r="HAR37" s="450"/>
      <c r="HAS37" s="450"/>
      <c r="HAT37" s="450"/>
      <c r="HAU37" s="450"/>
      <c r="HAV37" s="450"/>
      <c r="HAW37" s="450"/>
      <c r="HAX37" s="450"/>
      <c r="HAY37" s="450"/>
      <c r="HAZ37" s="450"/>
      <c r="HBA37" s="450"/>
      <c r="HBB37" s="450"/>
      <c r="HBC37" s="450"/>
      <c r="HBD37" s="450"/>
      <c r="HBE37" s="450"/>
      <c r="HBF37" s="450"/>
      <c r="HBG37" s="450"/>
      <c r="HBH37" s="450"/>
      <c r="HBI37" s="450"/>
      <c r="HBJ37" s="450"/>
      <c r="HBK37" s="450"/>
      <c r="HBL37" s="450"/>
      <c r="HBM37" s="450"/>
      <c r="HBN37" s="450"/>
      <c r="HBO37" s="450"/>
      <c r="HBP37" s="450"/>
      <c r="HBQ37" s="450"/>
      <c r="HBR37" s="450"/>
      <c r="HBS37" s="450"/>
      <c r="HBT37" s="450"/>
      <c r="HBU37" s="450"/>
      <c r="HBV37" s="450"/>
      <c r="HBW37" s="450"/>
      <c r="HBX37" s="450"/>
      <c r="HBY37" s="450"/>
      <c r="HBZ37" s="450"/>
      <c r="HCA37" s="450"/>
      <c r="HCB37" s="450"/>
      <c r="HCC37" s="450"/>
      <c r="HCD37" s="450"/>
      <c r="HCE37" s="450"/>
      <c r="HCF37" s="450"/>
      <c r="HCG37" s="450"/>
      <c r="HCH37" s="450"/>
      <c r="HCI37" s="450"/>
      <c r="HCJ37" s="450"/>
      <c r="HCK37" s="450"/>
      <c r="HCL37" s="450"/>
      <c r="HCM37" s="450"/>
      <c r="HCN37" s="450"/>
      <c r="HCO37" s="450"/>
      <c r="HCP37" s="450"/>
      <c r="HCQ37" s="450"/>
      <c r="HCR37" s="450"/>
      <c r="HCS37" s="450"/>
      <c r="HCT37" s="450"/>
      <c r="HCU37" s="450"/>
      <c r="HCV37" s="450"/>
      <c r="HCW37" s="450"/>
      <c r="HCX37" s="450"/>
      <c r="HCY37" s="450"/>
      <c r="HCZ37" s="450"/>
      <c r="HDA37" s="450"/>
      <c r="HDB37" s="450"/>
      <c r="HDC37" s="450"/>
      <c r="HDD37" s="450"/>
      <c r="HDE37" s="450"/>
      <c r="HDF37" s="450"/>
      <c r="HDG37" s="450"/>
      <c r="HDH37" s="450"/>
      <c r="HDI37" s="450"/>
      <c r="HDJ37" s="450"/>
      <c r="HDK37" s="450"/>
      <c r="HDL37" s="450"/>
      <c r="HDM37" s="450"/>
      <c r="HDN37" s="450"/>
      <c r="HDO37" s="450"/>
      <c r="HDP37" s="450"/>
      <c r="HDQ37" s="450"/>
      <c r="HDR37" s="450"/>
      <c r="HDS37" s="450"/>
      <c r="HDT37" s="450"/>
      <c r="HDU37" s="450"/>
      <c r="HDV37" s="450"/>
      <c r="HDW37" s="450"/>
      <c r="HDX37" s="450"/>
      <c r="HDY37" s="450"/>
      <c r="HDZ37" s="450"/>
      <c r="HEA37" s="450"/>
      <c r="HEB37" s="450"/>
      <c r="HEC37" s="450"/>
      <c r="HED37" s="450"/>
      <c r="HEE37" s="450"/>
      <c r="HEF37" s="450"/>
      <c r="HEG37" s="450"/>
      <c r="HEH37" s="450"/>
      <c r="HEI37" s="450"/>
      <c r="HEJ37" s="450"/>
      <c r="HEK37" s="450"/>
      <c r="HEL37" s="450"/>
      <c r="HEM37" s="450"/>
      <c r="HEN37" s="450"/>
      <c r="HEO37" s="450"/>
      <c r="HEP37" s="450"/>
      <c r="HEQ37" s="450"/>
      <c r="HER37" s="450"/>
      <c r="HES37" s="450"/>
      <c r="HET37" s="450"/>
      <c r="HEU37" s="450"/>
      <c r="HEV37" s="450"/>
      <c r="HEW37" s="450"/>
      <c r="HEX37" s="450"/>
      <c r="HEY37" s="450"/>
      <c r="HEZ37" s="450"/>
      <c r="HFA37" s="450"/>
      <c r="HFB37" s="450"/>
      <c r="HFC37" s="450"/>
      <c r="HFD37" s="450"/>
      <c r="HFE37" s="450"/>
      <c r="HFF37" s="450"/>
      <c r="HFG37" s="450"/>
      <c r="HFH37" s="450"/>
      <c r="HFI37" s="450"/>
      <c r="HFJ37" s="450"/>
      <c r="HFK37" s="450"/>
      <c r="HFL37" s="450"/>
      <c r="HFM37" s="450"/>
      <c r="HFN37" s="450"/>
      <c r="HFO37" s="450"/>
      <c r="HFP37" s="450"/>
      <c r="HFQ37" s="450"/>
      <c r="HFR37" s="450"/>
      <c r="HFS37" s="450"/>
      <c r="HFT37" s="450"/>
      <c r="HFU37" s="450"/>
      <c r="HFV37" s="450"/>
      <c r="HFW37" s="450"/>
      <c r="HFX37" s="450"/>
      <c r="HFY37" s="450"/>
      <c r="HFZ37" s="450"/>
      <c r="HGA37" s="450"/>
      <c r="HGB37" s="450"/>
      <c r="HGC37" s="450"/>
      <c r="HGD37" s="450"/>
      <c r="HGE37" s="450"/>
      <c r="HGF37" s="450"/>
      <c r="HGG37" s="450"/>
      <c r="HGH37" s="450"/>
      <c r="HGI37" s="450"/>
      <c r="HGJ37" s="450"/>
      <c r="HGK37" s="450"/>
      <c r="HGL37" s="450"/>
      <c r="HGM37" s="450"/>
      <c r="HGN37" s="450"/>
      <c r="HGO37" s="450"/>
      <c r="HGP37" s="450"/>
      <c r="HGQ37" s="450"/>
      <c r="HGR37" s="450"/>
      <c r="HGS37" s="450"/>
      <c r="HGT37" s="450"/>
      <c r="HGU37" s="450"/>
      <c r="HGV37" s="450"/>
      <c r="HGW37" s="450"/>
      <c r="HGX37" s="450"/>
      <c r="HGY37" s="450"/>
      <c r="HGZ37" s="450"/>
      <c r="HHA37" s="450"/>
      <c r="HHB37" s="450"/>
      <c r="HHC37" s="450"/>
      <c r="HHD37" s="450"/>
      <c r="HHE37" s="450"/>
      <c r="HHF37" s="450"/>
      <c r="HHG37" s="450"/>
      <c r="HHH37" s="450"/>
      <c r="HHI37" s="450"/>
      <c r="HHJ37" s="450"/>
      <c r="HHK37" s="450"/>
      <c r="HHL37" s="450"/>
      <c r="HHM37" s="450"/>
      <c r="HHN37" s="450"/>
      <c r="HHO37" s="450"/>
      <c r="HHP37" s="450"/>
      <c r="HHQ37" s="450"/>
      <c r="HHR37" s="450"/>
      <c r="HHS37" s="450"/>
      <c r="HHT37" s="450"/>
      <c r="HHU37" s="450"/>
      <c r="HHV37" s="450"/>
      <c r="HHW37" s="450"/>
      <c r="HHX37" s="450"/>
      <c r="HHY37" s="450"/>
      <c r="HHZ37" s="450"/>
      <c r="HIA37" s="450"/>
      <c r="HIB37" s="450"/>
      <c r="HIC37" s="450"/>
      <c r="HID37" s="450"/>
      <c r="HIE37" s="450"/>
      <c r="HIF37" s="450"/>
      <c r="HIG37" s="450"/>
      <c r="HIH37" s="450"/>
      <c r="HII37" s="450"/>
      <c r="HIJ37" s="450"/>
      <c r="HIK37" s="450"/>
      <c r="HIL37" s="450"/>
      <c r="HIM37" s="450"/>
      <c r="HIN37" s="450"/>
      <c r="HIO37" s="450"/>
      <c r="HIP37" s="450"/>
      <c r="HIQ37" s="450"/>
      <c r="HIR37" s="450"/>
      <c r="HIS37" s="450"/>
      <c r="HIT37" s="450"/>
      <c r="HIU37" s="450"/>
      <c r="HIV37" s="450"/>
      <c r="HIW37" s="450"/>
      <c r="HIX37" s="450"/>
      <c r="HIY37" s="450"/>
      <c r="HIZ37" s="450"/>
      <c r="HJA37" s="450"/>
      <c r="HJB37" s="450"/>
      <c r="HJC37" s="450"/>
      <c r="HJD37" s="450"/>
      <c r="HJE37" s="450"/>
      <c r="HJF37" s="450"/>
      <c r="HJG37" s="450"/>
      <c r="HJH37" s="450"/>
      <c r="HJI37" s="450"/>
      <c r="HJJ37" s="450"/>
      <c r="HJK37" s="450"/>
      <c r="HJL37" s="450"/>
      <c r="HJM37" s="450"/>
      <c r="HJN37" s="450"/>
      <c r="HJO37" s="450"/>
      <c r="HJP37" s="450"/>
      <c r="HJQ37" s="450"/>
      <c r="HJR37" s="450"/>
      <c r="HJS37" s="450"/>
      <c r="HJT37" s="450"/>
      <c r="HJU37" s="450"/>
      <c r="HJV37" s="450"/>
      <c r="HJW37" s="450"/>
      <c r="HJX37" s="450"/>
      <c r="HJY37" s="450"/>
      <c r="HJZ37" s="450"/>
      <c r="HKA37" s="450"/>
      <c r="HKB37" s="450"/>
      <c r="HKC37" s="450"/>
      <c r="HKD37" s="450"/>
      <c r="HKE37" s="450"/>
      <c r="HKF37" s="450"/>
      <c r="HKG37" s="450"/>
      <c r="HKH37" s="450"/>
      <c r="HKI37" s="450"/>
      <c r="HKJ37" s="450"/>
      <c r="HKK37" s="450"/>
      <c r="HKL37" s="450"/>
      <c r="HKM37" s="450"/>
      <c r="HKN37" s="450"/>
      <c r="HKO37" s="450"/>
      <c r="HKP37" s="450"/>
      <c r="HKQ37" s="450"/>
      <c r="HKR37" s="450"/>
      <c r="HKS37" s="450"/>
      <c r="HKT37" s="450"/>
      <c r="HKU37" s="450"/>
      <c r="HKV37" s="450"/>
      <c r="HKW37" s="450"/>
      <c r="HKX37" s="450"/>
      <c r="HKY37" s="450"/>
      <c r="HKZ37" s="450"/>
      <c r="HLA37" s="450"/>
      <c r="HLB37" s="450"/>
      <c r="HLC37" s="450"/>
      <c r="HLD37" s="450"/>
      <c r="HLE37" s="450"/>
      <c r="HLF37" s="450"/>
      <c r="HLG37" s="450"/>
      <c r="HLH37" s="450"/>
      <c r="HLI37" s="450"/>
      <c r="HLJ37" s="450"/>
      <c r="HLK37" s="450"/>
      <c r="HLL37" s="450"/>
      <c r="HLM37" s="450"/>
      <c r="HLN37" s="450"/>
      <c r="HLO37" s="450"/>
      <c r="HLP37" s="450"/>
      <c r="HLQ37" s="450"/>
      <c r="HLR37" s="450"/>
      <c r="HLS37" s="450"/>
      <c r="HLT37" s="450"/>
      <c r="HLU37" s="450"/>
      <c r="HLV37" s="450"/>
      <c r="HLW37" s="450"/>
      <c r="HLX37" s="450"/>
      <c r="HLY37" s="450"/>
      <c r="HLZ37" s="450"/>
      <c r="HMA37" s="450"/>
      <c r="HMB37" s="450"/>
      <c r="HMC37" s="450"/>
      <c r="HMD37" s="450"/>
      <c r="HME37" s="450"/>
      <c r="HMF37" s="450"/>
      <c r="HMG37" s="450"/>
      <c r="HMH37" s="450"/>
      <c r="HMI37" s="450"/>
      <c r="HMJ37" s="450"/>
      <c r="HMK37" s="450"/>
      <c r="HML37" s="450"/>
      <c r="HMM37" s="450"/>
      <c r="HMN37" s="450"/>
      <c r="HMO37" s="450"/>
      <c r="HMP37" s="450"/>
      <c r="HMQ37" s="450"/>
      <c r="HMR37" s="450"/>
      <c r="HMS37" s="450"/>
      <c r="HMT37" s="450"/>
      <c r="HMU37" s="450"/>
      <c r="HMV37" s="450"/>
      <c r="HMW37" s="450"/>
      <c r="HMX37" s="450"/>
      <c r="HMY37" s="450"/>
      <c r="HMZ37" s="450"/>
      <c r="HNA37" s="450"/>
      <c r="HNB37" s="450"/>
      <c r="HNC37" s="450"/>
      <c r="HND37" s="450"/>
      <c r="HNE37" s="450"/>
      <c r="HNF37" s="450"/>
      <c r="HNG37" s="450"/>
      <c r="HNH37" s="450"/>
      <c r="HNI37" s="450"/>
      <c r="HNJ37" s="450"/>
      <c r="HNK37" s="450"/>
      <c r="HNL37" s="450"/>
      <c r="HNM37" s="450"/>
      <c r="HNN37" s="450"/>
      <c r="HNO37" s="450"/>
      <c r="HNP37" s="450"/>
      <c r="HNQ37" s="450"/>
      <c r="HNR37" s="450"/>
      <c r="HNS37" s="450"/>
      <c r="HNT37" s="450"/>
      <c r="HNU37" s="450"/>
      <c r="HNV37" s="450"/>
      <c r="HNW37" s="450"/>
      <c r="HNX37" s="450"/>
      <c r="HNY37" s="450"/>
      <c r="HNZ37" s="450"/>
      <c r="HOA37" s="450"/>
      <c r="HOB37" s="450"/>
      <c r="HOC37" s="450"/>
      <c r="HOD37" s="450"/>
      <c r="HOE37" s="450"/>
      <c r="HOF37" s="450"/>
      <c r="HOG37" s="450"/>
      <c r="HOH37" s="450"/>
      <c r="HOI37" s="450"/>
      <c r="HOJ37" s="450"/>
      <c r="HOK37" s="450"/>
      <c r="HOL37" s="450"/>
      <c r="HOM37" s="450"/>
      <c r="HON37" s="450"/>
      <c r="HOO37" s="450"/>
      <c r="HOP37" s="450"/>
      <c r="HOQ37" s="450"/>
      <c r="HOR37" s="450"/>
      <c r="HOS37" s="450"/>
      <c r="HOT37" s="450"/>
      <c r="HOU37" s="450"/>
      <c r="HOV37" s="450"/>
      <c r="HOW37" s="450"/>
      <c r="HOX37" s="450"/>
      <c r="HOY37" s="450"/>
      <c r="HOZ37" s="450"/>
      <c r="HPA37" s="450"/>
      <c r="HPB37" s="450"/>
      <c r="HPC37" s="450"/>
      <c r="HPD37" s="450"/>
      <c r="HPE37" s="450"/>
      <c r="HPF37" s="450"/>
      <c r="HPG37" s="450"/>
      <c r="HPH37" s="450"/>
      <c r="HPI37" s="450"/>
      <c r="HPJ37" s="450"/>
      <c r="HPK37" s="450"/>
      <c r="HPL37" s="450"/>
      <c r="HPM37" s="450"/>
      <c r="HPN37" s="450"/>
      <c r="HPO37" s="450"/>
      <c r="HPP37" s="450"/>
      <c r="HPQ37" s="450"/>
      <c r="HPR37" s="450"/>
      <c r="HPS37" s="450"/>
      <c r="HPT37" s="450"/>
      <c r="HPU37" s="450"/>
      <c r="HPV37" s="450"/>
      <c r="HPW37" s="450"/>
      <c r="HPX37" s="450"/>
      <c r="HPY37" s="450"/>
      <c r="HPZ37" s="450"/>
      <c r="HQA37" s="450"/>
      <c r="HQB37" s="450"/>
      <c r="HQC37" s="450"/>
      <c r="HQD37" s="450"/>
      <c r="HQE37" s="450"/>
      <c r="HQF37" s="450"/>
      <c r="HQG37" s="450"/>
      <c r="HQH37" s="450"/>
      <c r="HQI37" s="450"/>
      <c r="HQJ37" s="450"/>
      <c r="HQK37" s="450"/>
      <c r="HQL37" s="450"/>
      <c r="HQM37" s="450"/>
      <c r="HQN37" s="450"/>
      <c r="HQO37" s="450"/>
      <c r="HQP37" s="450"/>
      <c r="HQQ37" s="450"/>
      <c r="HQR37" s="450"/>
      <c r="HQS37" s="450"/>
      <c r="HQT37" s="450"/>
      <c r="HQU37" s="450"/>
      <c r="HQV37" s="450"/>
      <c r="HQW37" s="450"/>
      <c r="HQX37" s="450"/>
      <c r="HQY37" s="450"/>
      <c r="HQZ37" s="450"/>
      <c r="HRA37" s="450"/>
      <c r="HRB37" s="450"/>
      <c r="HRC37" s="450"/>
      <c r="HRD37" s="450"/>
      <c r="HRE37" s="450"/>
      <c r="HRF37" s="450"/>
      <c r="HRG37" s="450"/>
      <c r="HRH37" s="450"/>
      <c r="HRI37" s="450"/>
      <c r="HRJ37" s="450"/>
      <c r="HRK37" s="450"/>
      <c r="HRL37" s="450"/>
      <c r="HRM37" s="450"/>
      <c r="HRN37" s="450"/>
      <c r="HRO37" s="450"/>
      <c r="HRP37" s="450"/>
      <c r="HRQ37" s="450"/>
      <c r="HRR37" s="450"/>
      <c r="HRS37" s="450"/>
      <c r="HRT37" s="450"/>
      <c r="HRU37" s="450"/>
      <c r="HRV37" s="450"/>
      <c r="HRW37" s="450"/>
      <c r="HRX37" s="450"/>
      <c r="HRY37" s="450"/>
      <c r="HRZ37" s="450"/>
      <c r="HSA37" s="450"/>
      <c r="HSB37" s="450"/>
      <c r="HSC37" s="450"/>
      <c r="HSD37" s="450"/>
      <c r="HSE37" s="450"/>
      <c r="HSF37" s="450"/>
      <c r="HSG37" s="450"/>
      <c r="HSH37" s="450"/>
      <c r="HSI37" s="450"/>
      <c r="HSJ37" s="450"/>
      <c r="HSK37" s="450"/>
      <c r="HSL37" s="450"/>
      <c r="HSM37" s="450"/>
      <c r="HSN37" s="450"/>
      <c r="HSO37" s="450"/>
      <c r="HSP37" s="450"/>
      <c r="HSQ37" s="450"/>
      <c r="HSR37" s="450"/>
      <c r="HSS37" s="450"/>
      <c r="HST37" s="450"/>
      <c r="HSU37" s="450"/>
      <c r="HSV37" s="450"/>
      <c r="HSW37" s="450"/>
      <c r="HSX37" s="450"/>
      <c r="HSY37" s="450"/>
      <c r="HSZ37" s="450"/>
      <c r="HTA37" s="450"/>
      <c r="HTB37" s="450"/>
      <c r="HTC37" s="450"/>
      <c r="HTD37" s="450"/>
      <c r="HTE37" s="450"/>
      <c r="HTF37" s="450"/>
      <c r="HTG37" s="450"/>
      <c r="HTH37" s="450"/>
      <c r="HTI37" s="450"/>
      <c r="HTJ37" s="450"/>
      <c r="HTK37" s="450"/>
      <c r="HTL37" s="450"/>
      <c r="HTM37" s="450"/>
      <c r="HTN37" s="450"/>
      <c r="HTO37" s="450"/>
      <c r="HTP37" s="450"/>
      <c r="HTQ37" s="450"/>
      <c r="HTR37" s="450"/>
      <c r="HTS37" s="450"/>
      <c r="HTT37" s="450"/>
      <c r="HTU37" s="450"/>
      <c r="HTV37" s="450"/>
      <c r="HTW37" s="450"/>
      <c r="HTX37" s="450"/>
      <c r="HTY37" s="450"/>
      <c r="HTZ37" s="450"/>
      <c r="HUA37" s="450"/>
      <c r="HUB37" s="450"/>
      <c r="HUC37" s="450"/>
      <c r="HUD37" s="450"/>
      <c r="HUE37" s="450"/>
      <c r="HUF37" s="450"/>
      <c r="HUG37" s="450"/>
      <c r="HUH37" s="450"/>
      <c r="HUI37" s="450"/>
      <c r="HUJ37" s="450"/>
      <c r="HUK37" s="450"/>
      <c r="HUL37" s="450"/>
      <c r="HUM37" s="450"/>
      <c r="HUN37" s="450"/>
      <c r="HUO37" s="450"/>
      <c r="HUP37" s="450"/>
      <c r="HUQ37" s="450"/>
      <c r="HUR37" s="450"/>
      <c r="HUS37" s="450"/>
      <c r="HUT37" s="450"/>
      <c r="HUU37" s="450"/>
      <c r="HUV37" s="450"/>
      <c r="HUW37" s="450"/>
      <c r="HUX37" s="450"/>
      <c r="HUY37" s="450"/>
      <c r="HUZ37" s="450"/>
      <c r="HVA37" s="450"/>
      <c r="HVB37" s="450"/>
      <c r="HVC37" s="450"/>
      <c r="HVD37" s="450"/>
      <c r="HVE37" s="450"/>
      <c r="HVF37" s="450"/>
      <c r="HVG37" s="450"/>
      <c r="HVH37" s="450"/>
      <c r="HVI37" s="450"/>
      <c r="HVJ37" s="450"/>
      <c r="HVK37" s="450"/>
      <c r="HVL37" s="450"/>
      <c r="HVM37" s="450"/>
      <c r="HVN37" s="450"/>
      <c r="HVO37" s="450"/>
      <c r="HVP37" s="450"/>
      <c r="HVQ37" s="450"/>
      <c r="HVR37" s="450"/>
      <c r="HVS37" s="450"/>
      <c r="HVT37" s="450"/>
      <c r="HVU37" s="450"/>
      <c r="HVV37" s="450"/>
      <c r="HVW37" s="450"/>
      <c r="HVX37" s="450"/>
      <c r="HVY37" s="450"/>
      <c r="HVZ37" s="450"/>
      <c r="HWA37" s="450"/>
      <c r="HWB37" s="450"/>
      <c r="HWC37" s="450"/>
      <c r="HWD37" s="450"/>
      <c r="HWE37" s="450"/>
      <c r="HWF37" s="450"/>
      <c r="HWG37" s="450"/>
      <c r="HWH37" s="450"/>
      <c r="HWI37" s="450"/>
      <c r="HWJ37" s="450"/>
      <c r="HWK37" s="450"/>
      <c r="HWL37" s="450"/>
      <c r="HWM37" s="450"/>
      <c r="HWN37" s="450"/>
      <c r="HWO37" s="450"/>
      <c r="HWP37" s="450"/>
      <c r="HWQ37" s="450"/>
      <c r="HWR37" s="450"/>
      <c r="HWS37" s="450"/>
      <c r="HWT37" s="450"/>
      <c r="HWU37" s="450"/>
      <c r="HWV37" s="450"/>
      <c r="HWW37" s="450"/>
      <c r="HWX37" s="450"/>
      <c r="HWY37" s="450"/>
      <c r="HWZ37" s="450"/>
      <c r="HXA37" s="450"/>
      <c r="HXB37" s="450"/>
      <c r="HXC37" s="450"/>
      <c r="HXD37" s="450"/>
      <c r="HXE37" s="450"/>
      <c r="HXF37" s="450"/>
      <c r="HXG37" s="450"/>
      <c r="HXH37" s="450"/>
      <c r="HXI37" s="450"/>
      <c r="HXJ37" s="450"/>
      <c r="HXK37" s="450"/>
      <c r="HXL37" s="450"/>
      <c r="HXM37" s="450"/>
      <c r="HXN37" s="450"/>
      <c r="HXO37" s="450"/>
      <c r="HXP37" s="450"/>
      <c r="HXQ37" s="450"/>
      <c r="HXR37" s="450"/>
      <c r="HXS37" s="450"/>
      <c r="HXT37" s="450"/>
      <c r="HXU37" s="450"/>
      <c r="HXV37" s="450"/>
      <c r="HXW37" s="450"/>
      <c r="HXX37" s="450"/>
      <c r="HXY37" s="450"/>
      <c r="HXZ37" s="450"/>
      <c r="HYA37" s="450"/>
      <c r="HYB37" s="450"/>
      <c r="HYC37" s="450"/>
      <c r="HYD37" s="450"/>
      <c r="HYE37" s="450"/>
      <c r="HYF37" s="450"/>
      <c r="HYG37" s="450"/>
      <c r="HYH37" s="450"/>
      <c r="HYI37" s="450"/>
      <c r="HYJ37" s="450"/>
      <c r="HYK37" s="450"/>
      <c r="HYL37" s="450"/>
      <c r="HYM37" s="450"/>
      <c r="HYN37" s="450"/>
      <c r="HYO37" s="450"/>
      <c r="HYP37" s="450"/>
      <c r="HYQ37" s="450"/>
      <c r="HYR37" s="450"/>
      <c r="HYS37" s="450"/>
      <c r="HYT37" s="450"/>
      <c r="HYU37" s="450"/>
      <c r="HYV37" s="450"/>
      <c r="HYW37" s="450"/>
      <c r="HYX37" s="450"/>
      <c r="HYY37" s="450"/>
      <c r="HYZ37" s="450"/>
      <c r="HZA37" s="450"/>
      <c r="HZB37" s="450"/>
      <c r="HZC37" s="450"/>
      <c r="HZD37" s="450"/>
      <c r="HZE37" s="450"/>
      <c r="HZF37" s="450"/>
      <c r="HZG37" s="450"/>
      <c r="HZH37" s="450"/>
      <c r="HZI37" s="450"/>
      <c r="HZJ37" s="450"/>
      <c r="HZK37" s="450"/>
      <c r="HZL37" s="450"/>
      <c r="HZM37" s="450"/>
      <c r="HZN37" s="450"/>
      <c r="HZO37" s="450"/>
      <c r="HZP37" s="450"/>
      <c r="HZQ37" s="450"/>
      <c r="HZR37" s="450"/>
      <c r="HZS37" s="450"/>
      <c r="HZT37" s="450"/>
      <c r="HZU37" s="450"/>
      <c r="HZV37" s="450"/>
      <c r="HZW37" s="450"/>
      <c r="HZX37" s="450"/>
      <c r="HZY37" s="450"/>
      <c r="HZZ37" s="450"/>
      <c r="IAA37" s="450"/>
      <c r="IAB37" s="450"/>
      <c r="IAC37" s="450"/>
      <c r="IAD37" s="450"/>
      <c r="IAE37" s="450"/>
      <c r="IAF37" s="450"/>
      <c r="IAG37" s="450"/>
      <c r="IAH37" s="450"/>
      <c r="IAI37" s="450"/>
      <c r="IAJ37" s="450"/>
      <c r="IAK37" s="450"/>
      <c r="IAL37" s="450"/>
      <c r="IAM37" s="450"/>
      <c r="IAN37" s="450"/>
      <c r="IAO37" s="450"/>
      <c r="IAP37" s="450"/>
      <c r="IAQ37" s="450"/>
      <c r="IAR37" s="450"/>
      <c r="IAS37" s="450"/>
      <c r="IAT37" s="450"/>
      <c r="IAU37" s="450"/>
      <c r="IAV37" s="450"/>
      <c r="IAW37" s="450"/>
      <c r="IAX37" s="450"/>
      <c r="IAY37" s="450"/>
      <c r="IAZ37" s="450"/>
      <c r="IBA37" s="450"/>
      <c r="IBB37" s="450"/>
      <c r="IBC37" s="450"/>
      <c r="IBD37" s="450"/>
      <c r="IBE37" s="450"/>
      <c r="IBF37" s="450"/>
      <c r="IBG37" s="450"/>
      <c r="IBH37" s="450"/>
      <c r="IBI37" s="450"/>
      <c r="IBJ37" s="450"/>
      <c r="IBK37" s="450"/>
      <c r="IBL37" s="450"/>
      <c r="IBM37" s="450"/>
      <c r="IBN37" s="450"/>
      <c r="IBO37" s="450"/>
      <c r="IBP37" s="450"/>
      <c r="IBQ37" s="450"/>
      <c r="IBR37" s="450"/>
      <c r="IBS37" s="450"/>
      <c r="IBT37" s="450"/>
      <c r="IBU37" s="450"/>
      <c r="IBV37" s="450"/>
      <c r="IBW37" s="450"/>
      <c r="IBX37" s="450"/>
      <c r="IBY37" s="450"/>
      <c r="IBZ37" s="450"/>
      <c r="ICA37" s="450"/>
      <c r="ICB37" s="450"/>
      <c r="ICC37" s="450"/>
      <c r="ICD37" s="450"/>
      <c r="ICE37" s="450"/>
      <c r="ICF37" s="450"/>
      <c r="ICG37" s="450"/>
      <c r="ICH37" s="450"/>
      <c r="ICI37" s="450"/>
      <c r="ICJ37" s="450"/>
      <c r="ICK37" s="450"/>
      <c r="ICL37" s="450"/>
      <c r="ICM37" s="450"/>
      <c r="ICN37" s="450"/>
      <c r="ICO37" s="450"/>
      <c r="ICP37" s="450"/>
      <c r="ICQ37" s="450"/>
      <c r="ICR37" s="450"/>
      <c r="ICS37" s="450"/>
      <c r="ICT37" s="450"/>
      <c r="ICU37" s="450"/>
      <c r="ICV37" s="450"/>
      <c r="ICW37" s="450"/>
      <c r="ICX37" s="450"/>
      <c r="ICY37" s="450"/>
      <c r="ICZ37" s="450"/>
      <c r="IDA37" s="450"/>
      <c r="IDB37" s="450"/>
      <c r="IDC37" s="450"/>
      <c r="IDD37" s="450"/>
      <c r="IDE37" s="450"/>
      <c r="IDF37" s="450"/>
      <c r="IDG37" s="450"/>
      <c r="IDH37" s="450"/>
      <c r="IDI37" s="450"/>
      <c r="IDJ37" s="450"/>
      <c r="IDK37" s="450"/>
      <c r="IDL37" s="450"/>
      <c r="IDM37" s="450"/>
      <c r="IDN37" s="450"/>
      <c r="IDO37" s="450"/>
      <c r="IDP37" s="450"/>
      <c r="IDQ37" s="450"/>
      <c r="IDR37" s="450"/>
      <c r="IDS37" s="450"/>
      <c r="IDT37" s="450"/>
      <c r="IDU37" s="450"/>
      <c r="IDV37" s="450"/>
      <c r="IDW37" s="450"/>
      <c r="IDX37" s="450"/>
      <c r="IDY37" s="450"/>
      <c r="IDZ37" s="450"/>
      <c r="IEA37" s="450"/>
      <c r="IEB37" s="450"/>
      <c r="IEC37" s="450"/>
      <c r="IED37" s="450"/>
      <c r="IEE37" s="450"/>
      <c r="IEF37" s="450"/>
      <c r="IEG37" s="450"/>
      <c r="IEH37" s="450"/>
      <c r="IEI37" s="450"/>
      <c r="IEJ37" s="450"/>
      <c r="IEK37" s="450"/>
      <c r="IEL37" s="450"/>
      <c r="IEM37" s="450"/>
      <c r="IEN37" s="450"/>
      <c r="IEO37" s="450"/>
      <c r="IEP37" s="450"/>
      <c r="IEQ37" s="450"/>
      <c r="IER37" s="450"/>
      <c r="IES37" s="450"/>
      <c r="IET37" s="450"/>
      <c r="IEU37" s="450"/>
      <c r="IEV37" s="450"/>
      <c r="IEW37" s="450"/>
      <c r="IEX37" s="450"/>
      <c r="IEY37" s="450"/>
      <c r="IEZ37" s="450"/>
      <c r="IFA37" s="450"/>
      <c r="IFB37" s="450"/>
      <c r="IFC37" s="450"/>
      <c r="IFD37" s="450"/>
      <c r="IFE37" s="450"/>
      <c r="IFF37" s="450"/>
      <c r="IFG37" s="450"/>
      <c r="IFH37" s="450"/>
      <c r="IFI37" s="450"/>
      <c r="IFJ37" s="450"/>
      <c r="IFK37" s="450"/>
      <c r="IFL37" s="450"/>
      <c r="IFM37" s="450"/>
      <c r="IFN37" s="450"/>
      <c r="IFO37" s="450"/>
      <c r="IFP37" s="450"/>
      <c r="IFQ37" s="450"/>
      <c r="IFR37" s="450"/>
      <c r="IFS37" s="450"/>
      <c r="IFT37" s="450"/>
      <c r="IFU37" s="450"/>
      <c r="IFV37" s="450"/>
      <c r="IFW37" s="450"/>
      <c r="IFX37" s="450"/>
      <c r="IFY37" s="450"/>
      <c r="IFZ37" s="450"/>
      <c r="IGA37" s="450"/>
      <c r="IGB37" s="450"/>
      <c r="IGC37" s="450"/>
      <c r="IGD37" s="450"/>
      <c r="IGE37" s="450"/>
      <c r="IGF37" s="450"/>
      <c r="IGG37" s="450"/>
      <c r="IGH37" s="450"/>
      <c r="IGI37" s="450"/>
      <c r="IGJ37" s="450"/>
      <c r="IGK37" s="450"/>
      <c r="IGL37" s="450"/>
      <c r="IGM37" s="450"/>
      <c r="IGN37" s="450"/>
      <c r="IGO37" s="450"/>
      <c r="IGP37" s="450"/>
      <c r="IGQ37" s="450"/>
      <c r="IGR37" s="450"/>
      <c r="IGS37" s="450"/>
      <c r="IGT37" s="450"/>
      <c r="IGU37" s="450"/>
      <c r="IGV37" s="450"/>
      <c r="IGW37" s="450"/>
      <c r="IGX37" s="450"/>
      <c r="IGY37" s="450"/>
      <c r="IGZ37" s="450"/>
      <c r="IHA37" s="450"/>
      <c r="IHB37" s="450"/>
      <c r="IHC37" s="450"/>
      <c r="IHD37" s="450"/>
      <c r="IHE37" s="450"/>
      <c r="IHF37" s="450"/>
      <c r="IHG37" s="450"/>
      <c r="IHH37" s="450"/>
      <c r="IHI37" s="450"/>
      <c r="IHJ37" s="450"/>
      <c r="IHK37" s="450"/>
      <c r="IHL37" s="450"/>
      <c r="IHM37" s="450"/>
      <c r="IHN37" s="450"/>
      <c r="IHO37" s="450"/>
      <c r="IHP37" s="450"/>
      <c r="IHQ37" s="450"/>
      <c r="IHR37" s="450"/>
      <c r="IHS37" s="450"/>
      <c r="IHT37" s="450"/>
      <c r="IHU37" s="450"/>
      <c r="IHV37" s="450"/>
      <c r="IHW37" s="450"/>
      <c r="IHX37" s="450"/>
      <c r="IHY37" s="450"/>
      <c r="IHZ37" s="450"/>
      <c r="IIA37" s="450"/>
      <c r="IIB37" s="450"/>
      <c r="IIC37" s="450"/>
      <c r="IID37" s="450"/>
      <c r="IIE37" s="450"/>
      <c r="IIF37" s="450"/>
      <c r="IIG37" s="450"/>
      <c r="IIH37" s="450"/>
      <c r="III37" s="450"/>
      <c r="IIJ37" s="450"/>
      <c r="IIK37" s="450"/>
      <c r="IIL37" s="450"/>
      <c r="IIM37" s="450"/>
      <c r="IIN37" s="450"/>
      <c r="IIO37" s="450"/>
      <c r="IIP37" s="450"/>
      <c r="IIQ37" s="450"/>
      <c r="IIR37" s="450"/>
      <c r="IIS37" s="450"/>
      <c r="IIT37" s="450"/>
      <c r="IIU37" s="450"/>
      <c r="IIV37" s="450"/>
      <c r="IIW37" s="450"/>
      <c r="IIX37" s="450"/>
      <c r="IIY37" s="450"/>
      <c r="IIZ37" s="450"/>
      <c r="IJA37" s="450"/>
      <c r="IJB37" s="450"/>
      <c r="IJC37" s="450"/>
      <c r="IJD37" s="450"/>
      <c r="IJE37" s="450"/>
      <c r="IJF37" s="450"/>
      <c r="IJG37" s="450"/>
      <c r="IJH37" s="450"/>
      <c r="IJI37" s="450"/>
      <c r="IJJ37" s="450"/>
      <c r="IJK37" s="450"/>
      <c r="IJL37" s="450"/>
      <c r="IJM37" s="450"/>
      <c r="IJN37" s="450"/>
      <c r="IJO37" s="450"/>
      <c r="IJP37" s="450"/>
      <c r="IJQ37" s="450"/>
      <c r="IJR37" s="450"/>
      <c r="IJS37" s="450"/>
      <c r="IJT37" s="450"/>
      <c r="IJU37" s="450"/>
      <c r="IJV37" s="450"/>
      <c r="IJW37" s="450"/>
      <c r="IJX37" s="450"/>
      <c r="IJY37" s="450"/>
      <c r="IJZ37" s="450"/>
      <c r="IKA37" s="450"/>
      <c r="IKB37" s="450"/>
      <c r="IKC37" s="450"/>
      <c r="IKD37" s="450"/>
      <c r="IKE37" s="450"/>
      <c r="IKF37" s="450"/>
      <c r="IKG37" s="450"/>
      <c r="IKH37" s="450"/>
      <c r="IKI37" s="450"/>
      <c r="IKJ37" s="450"/>
      <c r="IKK37" s="450"/>
      <c r="IKL37" s="450"/>
      <c r="IKM37" s="450"/>
      <c r="IKN37" s="450"/>
      <c r="IKO37" s="450"/>
      <c r="IKP37" s="450"/>
      <c r="IKQ37" s="450"/>
      <c r="IKR37" s="450"/>
      <c r="IKS37" s="450"/>
      <c r="IKT37" s="450"/>
      <c r="IKU37" s="450"/>
      <c r="IKV37" s="450"/>
      <c r="IKW37" s="450"/>
      <c r="IKX37" s="450"/>
      <c r="IKY37" s="450"/>
      <c r="IKZ37" s="450"/>
      <c r="ILA37" s="450"/>
      <c r="ILB37" s="450"/>
      <c r="ILC37" s="450"/>
      <c r="ILD37" s="450"/>
      <c r="ILE37" s="450"/>
      <c r="ILF37" s="450"/>
      <c r="ILG37" s="450"/>
      <c r="ILH37" s="450"/>
      <c r="ILI37" s="450"/>
      <c r="ILJ37" s="450"/>
      <c r="ILK37" s="450"/>
      <c r="ILL37" s="450"/>
      <c r="ILM37" s="450"/>
      <c r="ILN37" s="450"/>
      <c r="ILO37" s="450"/>
      <c r="ILP37" s="450"/>
      <c r="ILQ37" s="450"/>
      <c r="ILR37" s="450"/>
      <c r="ILS37" s="450"/>
      <c r="ILT37" s="450"/>
      <c r="ILU37" s="450"/>
      <c r="ILV37" s="450"/>
      <c r="ILW37" s="450"/>
      <c r="ILX37" s="450"/>
      <c r="ILY37" s="450"/>
      <c r="ILZ37" s="450"/>
      <c r="IMA37" s="450"/>
      <c r="IMB37" s="450"/>
      <c r="IMC37" s="450"/>
      <c r="IMD37" s="450"/>
      <c r="IME37" s="450"/>
      <c r="IMF37" s="450"/>
      <c r="IMG37" s="450"/>
      <c r="IMH37" s="450"/>
      <c r="IMI37" s="450"/>
      <c r="IMJ37" s="450"/>
      <c r="IMK37" s="450"/>
      <c r="IML37" s="450"/>
      <c r="IMM37" s="450"/>
      <c r="IMN37" s="450"/>
      <c r="IMO37" s="450"/>
      <c r="IMP37" s="450"/>
      <c r="IMQ37" s="450"/>
      <c r="IMR37" s="450"/>
      <c r="IMS37" s="450"/>
      <c r="IMT37" s="450"/>
      <c r="IMU37" s="450"/>
      <c r="IMV37" s="450"/>
      <c r="IMW37" s="450"/>
      <c r="IMX37" s="450"/>
      <c r="IMY37" s="450"/>
      <c r="IMZ37" s="450"/>
      <c r="INA37" s="450"/>
      <c r="INB37" s="450"/>
      <c r="INC37" s="450"/>
      <c r="IND37" s="450"/>
      <c r="INE37" s="450"/>
      <c r="INF37" s="450"/>
      <c r="ING37" s="450"/>
      <c r="INH37" s="450"/>
      <c r="INI37" s="450"/>
      <c r="INJ37" s="450"/>
      <c r="INK37" s="450"/>
      <c r="INL37" s="450"/>
      <c r="INM37" s="450"/>
      <c r="INN37" s="450"/>
      <c r="INO37" s="450"/>
      <c r="INP37" s="450"/>
      <c r="INQ37" s="450"/>
      <c r="INR37" s="450"/>
      <c r="INS37" s="450"/>
      <c r="INT37" s="450"/>
      <c r="INU37" s="450"/>
      <c r="INV37" s="450"/>
      <c r="INW37" s="450"/>
      <c r="INX37" s="450"/>
      <c r="INY37" s="450"/>
      <c r="INZ37" s="450"/>
      <c r="IOA37" s="450"/>
      <c r="IOB37" s="450"/>
      <c r="IOC37" s="450"/>
      <c r="IOD37" s="450"/>
      <c r="IOE37" s="450"/>
      <c r="IOF37" s="450"/>
      <c r="IOG37" s="450"/>
      <c r="IOH37" s="450"/>
      <c r="IOI37" s="450"/>
      <c r="IOJ37" s="450"/>
      <c r="IOK37" s="450"/>
      <c r="IOL37" s="450"/>
      <c r="IOM37" s="450"/>
      <c r="ION37" s="450"/>
      <c r="IOO37" s="450"/>
      <c r="IOP37" s="450"/>
      <c r="IOQ37" s="450"/>
      <c r="IOR37" s="450"/>
      <c r="IOS37" s="450"/>
      <c r="IOT37" s="450"/>
      <c r="IOU37" s="450"/>
      <c r="IOV37" s="450"/>
      <c r="IOW37" s="450"/>
      <c r="IOX37" s="450"/>
      <c r="IOY37" s="450"/>
      <c r="IOZ37" s="450"/>
      <c r="IPA37" s="450"/>
      <c r="IPB37" s="450"/>
      <c r="IPC37" s="450"/>
      <c r="IPD37" s="450"/>
      <c r="IPE37" s="450"/>
      <c r="IPF37" s="450"/>
      <c r="IPG37" s="450"/>
      <c r="IPH37" s="450"/>
      <c r="IPI37" s="450"/>
      <c r="IPJ37" s="450"/>
      <c r="IPK37" s="450"/>
      <c r="IPL37" s="450"/>
      <c r="IPM37" s="450"/>
      <c r="IPN37" s="450"/>
      <c r="IPO37" s="450"/>
      <c r="IPP37" s="450"/>
      <c r="IPQ37" s="450"/>
      <c r="IPR37" s="450"/>
      <c r="IPS37" s="450"/>
      <c r="IPT37" s="450"/>
      <c r="IPU37" s="450"/>
      <c r="IPV37" s="450"/>
      <c r="IPW37" s="450"/>
      <c r="IPX37" s="450"/>
      <c r="IPY37" s="450"/>
      <c r="IPZ37" s="450"/>
      <c r="IQA37" s="450"/>
      <c r="IQB37" s="450"/>
      <c r="IQC37" s="450"/>
      <c r="IQD37" s="450"/>
      <c r="IQE37" s="450"/>
      <c r="IQF37" s="450"/>
      <c r="IQG37" s="450"/>
      <c r="IQH37" s="450"/>
      <c r="IQI37" s="450"/>
      <c r="IQJ37" s="450"/>
      <c r="IQK37" s="450"/>
      <c r="IQL37" s="450"/>
      <c r="IQM37" s="450"/>
      <c r="IQN37" s="450"/>
      <c r="IQO37" s="450"/>
      <c r="IQP37" s="450"/>
      <c r="IQQ37" s="450"/>
      <c r="IQR37" s="450"/>
      <c r="IQS37" s="450"/>
      <c r="IQT37" s="450"/>
      <c r="IQU37" s="450"/>
      <c r="IQV37" s="450"/>
      <c r="IQW37" s="450"/>
      <c r="IQX37" s="450"/>
      <c r="IQY37" s="450"/>
      <c r="IQZ37" s="450"/>
      <c r="IRA37" s="450"/>
      <c r="IRB37" s="450"/>
      <c r="IRC37" s="450"/>
      <c r="IRD37" s="450"/>
      <c r="IRE37" s="450"/>
      <c r="IRF37" s="450"/>
      <c r="IRG37" s="450"/>
      <c r="IRH37" s="450"/>
      <c r="IRI37" s="450"/>
      <c r="IRJ37" s="450"/>
      <c r="IRK37" s="450"/>
      <c r="IRL37" s="450"/>
      <c r="IRM37" s="450"/>
      <c r="IRN37" s="450"/>
      <c r="IRO37" s="450"/>
      <c r="IRP37" s="450"/>
      <c r="IRQ37" s="450"/>
      <c r="IRR37" s="450"/>
      <c r="IRS37" s="450"/>
      <c r="IRT37" s="450"/>
      <c r="IRU37" s="450"/>
      <c r="IRV37" s="450"/>
      <c r="IRW37" s="450"/>
      <c r="IRX37" s="450"/>
      <c r="IRY37" s="450"/>
      <c r="IRZ37" s="450"/>
      <c r="ISA37" s="450"/>
      <c r="ISB37" s="450"/>
      <c r="ISC37" s="450"/>
      <c r="ISD37" s="450"/>
      <c r="ISE37" s="450"/>
      <c r="ISF37" s="450"/>
      <c r="ISG37" s="450"/>
      <c r="ISH37" s="450"/>
      <c r="ISI37" s="450"/>
      <c r="ISJ37" s="450"/>
      <c r="ISK37" s="450"/>
      <c r="ISL37" s="450"/>
      <c r="ISM37" s="450"/>
      <c r="ISN37" s="450"/>
      <c r="ISO37" s="450"/>
      <c r="ISP37" s="450"/>
      <c r="ISQ37" s="450"/>
      <c r="ISR37" s="450"/>
      <c r="ISS37" s="450"/>
      <c r="IST37" s="450"/>
      <c r="ISU37" s="450"/>
      <c r="ISV37" s="450"/>
      <c r="ISW37" s="450"/>
      <c r="ISX37" s="450"/>
      <c r="ISY37" s="450"/>
      <c r="ISZ37" s="450"/>
      <c r="ITA37" s="450"/>
      <c r="ITB37" s="450"/>
      <c r="ITC37" s="450"/>
      <c r="ITD37" s="450"/>
      <c r="ITE37" s="450"/>
      <c r="ITF37" s="450"/>
      <c r="ITG37" s="450"/>
      <c r="ITH37" s="450"/>
      <c r="ITI37" s="450"/>
      <c r="ITJ37" s="450"/>
      <c r="ITK37" s="450"/>
      <c r="ITL37" s="450"/>
      <c r="ITM37" s="450"/>
      <c r="ITN37" s="450"/>
      <c r="ITO37" s="450"/>
      <c r="ITP37" s="450"/>
      <c r="ITQ37" s="450"/>
      <c r="ITR37" s="450"/>
      <c r="ITS37" s="450"/>
      <c r="ITT37" s="450"/>
      <c r="ITU37" s="450"/>
      <c r="ITV37" s="450"/>
      <c r="ITW37" s="450"/>
      <c r="ITX37" s="450"/>
      <c r="ITY37" s="450"/>
      <c r="ITZ37" s="450"/>
      <c r="IUA37" s="450"/>
      <c r="IUB37" s="450"/>
      <c r="IUC37" s="450"/>
      <c r="IUD37" s="450"/>
      <c r="IUE37" s="450"/>
      <c r="IUF37" s="450"/>
      <c r="IUG37" s="450"/>
      <c r="IUH37" s="450"/>
      <c r="IUI37" s="450"/>
      <c r="IUJ37" s="450"/>
      <c r="IUK37" s="450"/>
      <c r="IUL37" s="450"/>
      <c r="IUM37" s="450"/>
      <c r="IUN37" s="450"/>
      <c r="IUO37" s="450"/>
      <c r="IUP37" s="450"/>
      <c r="IUQ37" s="450"/>
      <c r="IUR37" s="450"/>
      <c r="IUS37" s="450"/>
      <c r="IUT37" s="450"/>
      <c r="IUU37" s="450"/>
      <c r="IUV37" s="450"/>
      <c r="IUW37" s="450"/>
      <c r="IUX37" s="450"/>
      <c r="IUY37" s="450"/>
      <c r="IUZ37" s="450"/>
      <c r="IVA37" s="450"/>
      <c r="IVB37" s="450"/>
      <c r="IVC37" s="450"/>
      <c r="IVD37" s="450"/>
      <c r="IVE37" s="450"/>
      <c r="IVF37" s="450"/>
      <c r="IVG37" s="450"/>
      <c r="IVH37" s="450"/>
      <c r="IVI37" s="450"/>
      <c r="IVJ37" s="450"/>
      <c r="IVK37" s="450"/>
      <c r="IVL37" s="450"/>
      <c r="IVM37" s="450"/>
      <c r="IVN37" s="450"/>
      <c r="IVO37" s="450"/>
      <c r="IVP37" s="450"/>
      <c r="IVQ37" s="450"/>
      <c r="IVR37" s="450"/>
      <c r="IVS37" s="450"/>
      <c r="IVT37" s="450"/>
      <c r="IVU37" s="450"/>
      <c r="IVV37" s="450"/>
      <c r="IVW37" s="450"/>
      <c r="IVX37" s="450"/>
      <c r="IVY37" s="450"/>
      <c r="IVZ37" s="450"/>
      <c r="IWA37" s="450"/>
      <c r="IWB37" s="450"/>
      <c r="IWC37" s="450"/>
      <c r="IWD37" s="450"/>
      <c r="IWE37" s="450"/>
      <c r="IWF37" s="450"/>
      <c r="IWG37" s="450"/>
      <c r="IWH37" s="450"/>
      <c r="IWI37" s="450"/>
      <c r="IWJ37" s="450"/>
      <c r="IWK37" s="450"/>
      <c r="IWL37" s="450"/>
      <c r="IWM37" s="450"/>
      <c r="IWN37" s="450"/>
      <c r="IWO37" s="450"/>
      <c r="IWP37" s="450"/>
      <c r="IWQ37" s="450"/>
      <c r="IWR37" s="450"/>
      <c r="IWS37" s="450"/>
      <c r="IWT37" s="450"/>
      <c r="IWU37" s="450"/>
      <c r="IWV37" s="450"/>
      <c r="IWW37" s="450"/>
      <c r="IWX37" s="450"/>
      <c r="IWY37" s="450"/>
      <c r="IWZ37" s="450"/>
      <c r="IXA37" s="450"/>
      <c r="IXB37" s="450"/>
      <c r="IXC37" s="450"/>
      <c r="IXD37" s="450"/>
      <c r="IXE37" s="450"/>
      <c r="IXF37" s="450"/>
      <c r="IXG37" s="450"/>
      <c r="IXH37" s="450"/>
      <c r="IXI37" s="450"/>
      <c r="IXJ37" s="450"/>
      <c r="IXK37" s="450"/>
      <c r="IXL37" s="450"/>
      <c r="IXM37" s="450"/>
      <c r="IXN37" s="450"/>
      <c r="IXO37" s="450"/>
      <c r="IXP37" s="450"/>
      <c r="IXQ37" s="450"/>
      <c r="IXR37" s="450"/>
      <c r="IXS37" s="450"/>
      <c r="IXT37" s="450"/>
      <c r="IXU37" s="450"/>
      <c r="IXV37" s="450"/>
      <c r="IXW37" s="450"/>
      <c r="IXX37" s="450"/>
      <c r="IXY37" s="450"/>
      <c r="IXZ37" s="450"/>
      <c r="IYA37" s="450"/>
      <c r="IYB37" s="450"/>
      <c r="IYC37" s="450"/>
      <c r="IYD37" s="450"/>
      <c r="IYE37" s="450"/>
      <c r="IYF37" s="450"/>
      <c r="IYG37" s="450"/>
      <c r="IYH37" s="450"/>
      <c r="IYI37" s="450"/>
      <c r="IYJ37" s="450"/>
      <c r="IYK37" s="450"/>
      <c r="IYL37" s="450"/>
      <c r="IYM37" s="450"/>
      <c r="IYN37" s="450"/>
      <c r="IYO37" s="450"/>
      <c r="IYP37" s="450"/>
      <c r="IYQ37" s="450"/>
      <c r="IYR37" s="450"/>
      <c r="IYS37" s="450"/>
      <c r="IYT37" s="450"/>
      <c r="IYU37" s="450"/>
      <c r="IYV37" s="450"/>
      <c r="IYW37" s="450"/>
      <c r="IYX37" s="450"/>
      <c r="IYY37" s="450"/>
      <c r="IYZ37" s="450"/>
      <c r="IZA37" s="450"/>
      <c r="IZB37" s="450"/>
      <c r="IZC37" s="450"/>
      <c r="IZD37" s="450"/>
      <c r="IZE37" s="450"/>
      <c r="IZF37" s="450"/>
      <c r="IZG37" s="450"/>
      <c r="IZH37" s="450"/>
      <c r="IZI37" s="450"/>
      <c r="IZJ37" s="450"/>
      <c r="IZK37" s="450"/>
      <c r="IZL37" s="450"/>
      <c r="IZM37" s="450"/>
      <c r="IZN37" s="450"/>
      <c r="IZO37" s="450"/>
      <c r="IZP37" s="450"/>
      <c r="IZQ37" s="450"/>
      <c r="IZR37" s="450"/>
      <c r="IZS37" s="450"/>
      <c r="IZT37" s="450"/>
      <c r="IZU37" s="450"/>
      <c r="IZV37" s="450"/>
      <c r="IZW37" s="450"/>
      <c r="IZX37" s="450"/>
      <c r="IZY37" s="450"/>
      <c r="IZZ37" s="450"/>
      <c r="JAA37" s="450"/>
      <c r="JAB37" s="450"/>
      <c r="JAC37" s="450"/>
      <c r="JAD37" s="450"/>
      <c r="JAE37" s="450"/>
      <c r="JAF37" s="450"/>
      <c r="JAG37" s="450"/>
      <c r="JAH37" s="450"/>
      <c r="JAI37" s="450"/>
      <c r="JAJ37" s="450"/>
      <c r="JAK37" s="450"/>
      <c r="JAL37" s="450"/>
      <c r="JAM37" s="450"/>
      <c r="JAN37" s="450"/>
      <c r="JAO37" s="450"/>
      <c r="JAP37" s="450"/>
      <c r="JAQ37" s="450"/>
      <c r="JAR37" s="450"/>
      <c r="JAS37" s="450"/>
      <c r="JAT37" s="450"/>
      <c r="JAU37" s="450"/>
      <c r="JAV37" s="450"/>
      <c r="JAW37" s="450"/>
      <c r="JAX37" s="450"/>
      <c r="JAY37" s="450"/>
      <c r="JAZ37" s="450"/>
      <c r="JBA37" s="450"/>
      <c r="JBB37" s="450"/>
      <c r="JBC37" s="450"/>
      <c r="JBD37" s="450"/>
      <c r="JBE37" s="450"/>
      <c r="JBF37" s="450"/>
      <c r="JBG37" s="450"/>
      <c r="JBH37" s="450"/>
      <c r="JBI37" s="450"/>
      <c r="JBJ37" s="450"/>
      <c r="JBK37" s="450"/>
      <c r="JBL37" s="450"/>
      <c r="JBM37" s="450"/>
      <c r="JBN37" s="450"/>
      <c r="JBO37" s="450"/>
      <c r="JBP37" s="450"/>
      <c r="JBQ37" s="450"/>
      <c r="JBR37" s="450"/>
      <c r="JBS37" s="450"/>
      <c r="JBT37" s="450"/>
      <c r="JBU37" s="450"/>
      <c r="JBV37" s="450"/>
      <c r="JBW37" s="450"/>
      <c r="JBX37" s="450"/>
      <c r="JBY37" s="450"/>
      <c r="JBZ37" s="450"/>
      <c r="JCA37" s="450"/>
      <c r="JCB37" s="450"/>
      <c r="JCC37" s="450"/>
      <c r="JCD37" s="450"/>
      <c r="JCE37" s="450"/>
      <c r="JCF37" s="450"/>
      <c r="JCG37" s="450"/>
      <c r="JCH37" s="450"/>
      <c r="JCI37" s="450"/>
      <c r="JCJ37" s="450"/>
      <c r="JCK37" s="450"/>
      <c r="JCL37" s="450"/>
      <c r="JCM37" s="450"/>
      <c r="JCN37" s="450"/>
      <c r="JCO37" s="450"/>
      <c r="JCP37" s="450"/>
      <c r="JCQ37" s="450"/>
      <c r="JCR37" s="450"/>
      <c r="JCS37" s="450"/>
      <c r="JCT37" s="450"/>
      <c r="JCU37" s="450"/>
      <c r="JCV37" s="450"/>
      <c r="JCW37" s="450"/>
      <c r="JCX37" s="450"/>
      <c r="JCY37" s="450"/>
      <c r="JCZ37" s="450"/>
      <c r="JDA37" s="450"/>
      <c r="JDB37" s="450"/>
      <c r="JDC37" s="450"/>
      <c r="JDD37" s="450"/>
      <c r="JDE37" s="450"/>
      <c r="JDF37" s="450"/>
      <c r="JDG37" s="450"/>
      <c r="JDH37" s="450"/>
      <c r="JDI37" s="450"/>
      <c r="JDJ37" s="450"/>
      <c r="JDK37" s="450"/>
      <c r="JDL37" s="450"/>
      <c r="JDM37" s="450"/>
      <c r="JDN37" s="450"/>
      <c r="JDO37" s="450"/>
      <c r="JDP37" s="450"/>
      <c r="JDQ37" s="450"/>
      <c r="JDR37" s="450"/>
      <c r="JDS37" s="450"/>
      <c r="JDT37" s="450"/>
      <c r="JDU37" s="450"/>
      <c r="JDV37" s="450"/>
      <c r="JDW37" s="450"/>
      <c r="JDX37" s="450"/>
      <c r="JDY37" s="450"/>
      <c r="JDZ37" s="450"/>
      <c r="JEA37" s="450"/>
      <c r="JEB37" s="450"/>
      <c r="JEC37" s="450"/>
      <c r="JED37" s="450"/>
      <c r="JEE37" s="450"/>
      <c r="JEF37" s="450"/>
      <c r="JEG37" s="450"/>
      <c r="JEH37" s="450"/>
      <c r="JEI37" s="450"/>
      <c r="JEJ37" s="450"/>
      <c r="JEK37" s="450"/>
      <c r="JEL37" s="450"/>
      <c r="JEM37" s="450"/>
      <c r="JEN37" s="450"/>
      <c r="JEO37" s="450"/>
      <c r="JEP37" s="450"/>
      <c r="JEQ37" s="450"/>
      <c r="JER37" s="450"/>
      <c r="JES37" s="450"/>
      <c r="JET37" s="450"/>
      <c r="JEU37" s="450"/>
      <c r="JEV37" s="450"/>
      <c r="JEW37" s="450"/>
      <c r="JEX37" s="450"/>
      <c r="JEY37" s="450"/>
      <c r="JEZ37" s="450"/>
      <c r="JFA37" s="450"/>
      <c r="JFB37" s="450"/>
      <c r="JFC37" s="450"/>
      <c r="JFD37" s="450"/>
      <c r="JFE37" s="450"/>
      <c r="JFF37" s="450"/>
      <c r="JFG37" s="450"/>
      <c r="JFH37" s="450"/>
      <c r="JFI37" s="450"/>
      <c r="JFJ37" s="450"/>
      <c r="JFK37" s="450"/>
      <c r="JFL37" s="450"/>
      <c r="JFM37" s="450"/>
      <c r="JFN37" s="450"/>
      <c r="JFO37" s="450"/>
      <c r="JFP37" s="450"/>
      <c r="JFQ37" s="450"/>
      <c r="JFR37" s="450"/>
      <c r="JFS37" s="450"/>
      <c r="JFT37" s="450"/>
      <c r="JFU37" s="450"/>
      <c r="JFV37" s="450"/>
      <c r="JFW37" s="450"/>
      <c r="JFX37" s="450"/>
      <c r="JFY37" s="450"/>
      <c r="JFZ37" s="450"/>
      <c r="JGA37" s="450"/>
      <c r="JGB37" s="450"/>
      <c r="JGC37" s="450"/>
      <c r="JGD37" s="450"/>
      <c r="JGE37" s="450"/>
      <c r="JGF37" s="450"/>
      <c r="JGG37" s="450"/>
      <c r="JGH37" s="450"/>
      <c r="JGI37" s="450"/>
      <c r="JGJ37" s="450"/>
      <c r="JGK37" s="450"/>
      <c r="JGL37" s="450"/>
      <c r="JGM37" s="450"/>
      <c r="JGN37" s="450"/>
      <c r="JGO37" s="450"/>
      <c r="JGP37" s="450"/>
      <c r="JGQ37" s="450"/>
      <c r="JGR37" s="450"/>
      <c r="JGS37" s="450"/>
      <c r="JGT37" s="450"/>
      <c r="JGU37" s="450"/>
      <c r="JGV37" s="450"/>
      <c r="JGW37" s="450"/>
      <c r="JGX37" s="450"/>
      <c r="JGY37" s="450"/>
      <c r="JGZ37" s="450"/>
      <c r="JHA37" s="450"/>
      <c r="JHB37" s="450"/>
      <c r="JHC37" s="450"/>
      <c r="JHD37" s="450"/>
      <c r="JHE37" s="450"/>
      <c r="JHF37" s="450"/>
      <c r="JHG37" s="450"/>
      <c r="JHH37" s="450"/>
      <c r="JHI37" s="450"/>
      <c r="JHJ37" s="450"/>
      <c r="JHK37" s="450"/>
      <c r="JHL37" s="450"/>
      <c r="JHM37" s="450"/>
      <c r="JHN37" s="450"/>
      <c r="JHO37" s="450"/>
      <c r="JHP37" s="450"/>
      <c r="JHQ37" s="450"/>
      <c r="JHR37" s="450"/>
      <c r="JHS37" s="450"/>
      <c r="JHT37" s="450"/>
      <c r="JHU37" s="450"/>
      <c r="JHV37" s="450"/>
      <c r="JHW37" s="450"/>
      <c r="JHX37" s="450"/>
      <c r="JHY37" s="450"/>
      <c r="JHZ37" s="450"/>
      <c r="JIA37" s="450"/>
      <c r="JIB37" s="450"/>
      <c r="JIC37" s="450"/>
      <c r="JID37" s="450"/>
      <c r="JIE37" s="450"/>
      <c r="JIF37" s="450"/>
      <c r="JIG37" s="450"/>
      <c r="JIH37" s="450"/>
      <c r="JII37" s="450"/>
      <c r="JIJ37" s="450"/>
      <c r="JIK37" s="450"/>
      <c r="JIL37" s="450"/>
      <c r="JIM37" s="450"/>
      <c r="JIN37" s="450"/>
      <c r="JIO37" s="450"/>
      <c r="JIP37" s="450"/>
      <c r="JIQ37" s="450"/>
      <c r="JIR37" s="450"/>
      <c r="JIS37" s="450"/>
      <c r="JIT37" s="450"/>
      <c r="JIU37" s="450"/>
      <c r="JIV37" s="450"/>
      <c r="JIW37" s="450"/>
      <c r="JIX37" s="450"/>
      <c r="JIY37" s="450"/>
      <c r="JIZ37" s="450"/>
      <c r="JJA37" s="450"/>
      <c r="JJB37" s="450"/>
      <c r="JJC37" s="450"/>
      <c r="JJD37" s="450"/>
      <c r="JJE37" s="450"/>
      <c r="JJF37" s="450"/>
      <c r="JJG37" s="450"/>
      <c r="JJH37" s="450"/>
      <c r="JJI37" s="450"/>
      <c r="JJJ37" s="450"/>
      <c r="JJK37" s="450"/>
      <c r="JJL37" s="450"/>
      <c r="JJM37" s="450"/>
      <c r="JJN37" s="450"/>
      <c r="JJO37" s="450"/>
      <c r="JJP37" s="450"/>
      <c r="JJQ37" s="450"/>
      <c r="JJR37" s="450"/>
      <c r="JJS37" s="450"/>
      <c r="JJT37" s="450"/>
      <c r="JJU37" s="450"/>
      <c r="JJV37" s="450"/>
      <c r="JJW37" s="450"/>
      <c r="JJX37" s="450"/>
      <c r="JJY37" s="450"/>
      <c r="JJZ37" s="450"/>
      <c r="JKA37" s="450"/>
      <c r="JKB37" s="450"/>
      <c r="JKC37" s="450"/>
      <c r="JKD37" s="450"/>
      <c r="JKE37" s="450"/>
      <c r="JKF37" s="450"/>
      <c r="JKG37" s="450"/>
      <c r="JKH37" s="450"/>
      <c r="JKI37" s="450"/>
      <c r="JKJ37" s="450"/>
      <c r="JKK37" s="450"/>
      <c r="JKL37" s="450"/>
      <c r="JKM37" s="450"/>
      <c r="JKN37" s="450"/>
      <c r="JKO37" s="450"/>
      <c r="JKP37" s="450"/>
      <c r="JKQ37" s="450"/>
      <c r="JKR37" s="450"/>
      <c r="JKS37" s="450"/>
      <c r="JKT37" s="450"/>
      <c r="JKU37" s="450"/>
      <c r="JKV37" s="450"/>
      <c r="JKW37" s="450"/>
      <c r="JKX37" s="450"/>
      <c r="JKY37" s="450"/>
      <c r="JKZ37" s="450"/>
      <c r="JLA37" s="450"/>
      <c r="JLB37" s="450"/>
      <c r="JLC37" s="450"/>
      <c r="JLD37" s="450"/>
      <c r="JLE37" s="450"/>
      <c r="JLF37" s="450"/>
      <c r="JLG37" s="450"/>
      <c r="JLH37" s="450"/>
      <c r="JLI37" s="450"/>
      <c r="JLJ37" s="450"/>
      <c r="JLK37" s="450"/>
      <c r="JLL37" s="450"/>
      <c r="JLM37" s="450"/>
      <c r="JLN37" s="450"/>
      <c r="JLO37" s="450"/>
      <c r="JLP37" s="450"/>
      <c r="JLQ37" s="450"/>
      <c r="JLR37" s="450"/>
      <c r="JLS37" s="450"/>
      <c r="JLT37" s="450"/>
      <c r="JLU37" s="450"/>
      <c r="JLV37" s="450"/>
      <c r="JLW37" s="450"/>
      <c r="JLX37" s="450"/>
      <c r="JLY37" s="450"/>
      <c r="JLZ37" s="450"/>
      <c r="JMA37" s="450"/>
      <c r="JMB37" s="450"/>
      <c r="JMC37" s="450"/>
      <c r="JMD37" s="450"/>
      <c r="JME37" s="450"/>
      <c r="JMF37" s="450"/>
      <c r="JMG37" s="450"/>
      <c r="JMH37" s="450"/>
      <c r="JMI37" s="450"/>
      <c r="JMJ37" s="450"/>
      <c r="JMK37" s="450"/>
      <c r="JML37" s="450"/>
      <c r="JMM37" s="450"/>
      <c r="JMN37" s="450"/>
      <c r="JMO37" s="450"/>
      <c r="JMP37" s="450"/>
      <c r="JMQ37" s="450"/>
      <c r="JMR37" s="450"/>
      <c r="JMS37" s="450"/>
      <c r="JMT37" s="450"/>
      <c r="JMU37" s="450"/>
      <c r="JMV37" s="450"/>
      <c r="JMW37" s="450"/>
      <c r="JMX37" s="450"/>
      <c r="JMY37" s="450"/>
      <c r="JMZ37" s="450"/>
      <c r="JNA37" s="450"/>
      <c r="JNB37" s="450"/>
      <c r="JNC37" s="450"/>
      <c r="JND37" s="450"/>
      <c r="JNE37" s="450"/>
      <c r="JNF37" s="450"/>
      <c r="JNG37" s="450"/>
      <c r="JNH37" s="450"/>
      <c r="JNI37" s="450"/>
      <c r="JNJ37" s="450"/>
      <c r="JNK37" s="450"/>
      <c r="JNL37" s="450"/>
      <c r="JNM37" s="450"/>
      <c r="JNN37" s="450"/>
      <c r="JNO37" s="450"/>
      <c r="JNP37" s="450"/>
      <c r="JNQ37" s="450"/>
      <c r="JNR37" s="450"/>
      <c r="JNS37" s="450"/>
      <c r="JNT37" s="450"/>
      <c r="JNU37" s="450"/>
      <c r="JNV37" s="450"/>
      <c r="JNW37" s="450"/>
      <c r="JNX37" s="450"/>
      <c r="JNY37" s="450"/>
      <c r="JNZ37" s="450"/>
      <c r="JOA37" s="450"/>
      <c r="JOB37" s="450"/>
      <c r="JOC37" s="450"/>
      <c r="JOD37" s="450"/>
      <c r="JOE37" s="450"/>
      <c r="JOF37" s="450"/>
      <c r="JOG37" s="450"/>
      <c r="JOH37" s="450"/>
      <c r="JOI37" s="450"/>
      <c r="JOJ37" s="450"/>
      <c r="JOK37" s="450"/>
      <c r="JOL37" s="450"/>
      <c r="JOM37" s="450"/>
      <c r="JON37" s="450"/>
      <c r="JOO37" s="450"/>
      <c r="JOP37" s="450"/>
      <c r="JOQ37" s="450"/>
      <c r="JOR37" s="450"/>
      <c r="JOS37" s="450"/>
      <c r="JOT37" s="450"/>
      <c r="JOU37" s="450"/>
      <c r="JOV37" s="450"/>
      <c r="JOW37" s="450"/>
      <c r="JOX37" s="450"/>
      <c r="JOY37" s="450"/>
      <c r="JOZ37" s="450"/>
      <c r="JPA37" s="450"/>
      <c r="JPB37" s="450"/>
      <c r="JPC37" s="450"/>
      <c r="JPD37" s="450"/>
      <c r="JPE37" s="450"/>
      <c r="JPF37" s="450"/>
      <c r="JPG37" s="450"/>
      <c r="JPH37" s="450"/>
      <c r="JPI37" s="450"/>
      <c r="JPJ37" s="450"/>
      <c r="JPK37" s="450"/>
      <c r="JPL37" s="450"/>
      <c r="JPM37" s="450"/>
      <c r="JPN37" s="450"/>
      <c r="JPO37" s="450"/>
      <c r="JPP37" s="450"/>
      <c r="JPQ37" s="450"/>
      <c r="JPR37" s="450"/>
      <c r="JPS37" s="450"/>
      <c r="JPT37" s="450"/>
      <c r="JPU37" s="450"/>
      <c r="JPV37" s="450"/>
      <c r="JPW37" s="450"/>
      <c r="JPX37" s="450"/>
      <c r="JPY37" s="450"/>
      <c r="JPZ37" s="450"/>
      <c r="JQA37" s="450"/>
      <c r="JQB37" s="450"/>
      <c r="JQC37" s="450"/>
      <c r="JQD37" s="450"/>
      <c r="JQE37" s="450"/>
      <c r="JQF37" s="450"/>
      <c r="JQG37" s="450"/>
      <c r="JQH37" s="450"/>
      <c r="JQI37" s="450"/>
      <c r="JQJ37" s="450"/>
      <c r="JQK37" s="450"/>
      <c r="JQL37" s="450"/>
      <c r="JQM37" s="450"/>
      <c r="JQN37" s="450"/>
      <c r="JQO37" s="450"/>
      <c r="JQP37" s="450"/>
      <c r="JQQ37" s="450"/>
      <c r="JQR37" s="450"/>
      <c r="JQS37" s="450"/>
      <c r="JQT37" s="450"/>
      <c r="JQU37" s="450"/>
      <c r="JQV37" s="450"/>
      <c r="JQW37" s="450"/>
      <c r="JQX37" s="450"/>
      <c r="JQY37" s="450"/>
      <c r="JQZ37" s="450"/>
      <c r="JRA37" s="450"/>
      <c r="JRB37" s="450"/>
      <c r="JRC37" s="450"/>
      <c r="JRD37" s="450"/>
      <c r="JRE37" s="450"/>
      <c r="JRF37" s="450"/>
      <c r="JRG37" s="450"/>
      <c r="JRH37" s="450"/>
      <c r="JRI37" s="450"/>
      <c r="JRJ37" s="450"/>
      <c r="JRK37" s="450"/>
      <c r="JRL37" s="450"/>
      <c r="JRM37" s="450"/>
      <c r="JRN37" s="450"/>
      <c r="JRO37" s="450"/>
      <c r="JRP37" s="450"/>
      <c r="JRQ37" s="450"/>
      <c r="JRR37" s="450"/>
      <c r="JRS37" s="450"/>
      <c r="JRT37" s="450"/>
      <c r="JRU37" s="450"/>
      <c r="JRV37" s="450"/>
      <c r="JRW37" s="450"/>
      <c r="JRX37" s="450"/>
      <c r="JRY37" s="450"/>
      <c r="JRZ37" s="450"/>
      <c r="JSA37" s="450"/>
      <c r="JSB37" s="450"/>
      <c r="JSC37" s="450"/>
      <c r="JSD37" s="450"/>
      <c r="JSE37" s="450"/>
      <c r="JSF37" s="450"/>
      <c r="JSG37" s="450"/>
      <c r="JSH37" s="450"/>
      <c r="JSI37" s="450"/>
      <c r="JSJ37" s="450"/>
      <c r="JSK37" s="450"/>
      <c r="JSL37" s="450"/>
      <c r="JSM37" s="450"/>
      <c r="JSN37" s="450"/>
      <c r="JSO37" s="450"/>
      <c r="JSP37" s="450"/>
      <c r="JSQ37" s="450"/>
      <c r="JSR37" s="450"/>
      <c r="JSS37" s="450"/>
      <c r="JST37" s="450"/>
      <c r="JSU37" s="450"/>
      <c r="JSV37" s="450"/>
      <c r="JSW37" s="450"/>
      <c r="JSX37" s="450"/>
      <c r="JSY37" s="450"/>
      <c r="JSZ37" s="450"/>
      <c r="JTA37" s="450"/>
      <c r="JTB37" s="450"/>
      <c r="JTC37" s="450"/>
      <c r="JTD37" s="450"/>
      <c r="JTE37" s="450"/>
      <c r="JTF37" s="450"/>
      <c r="JTG37" s="450"/>
      <c r="JTH37" s="450"/>
      <c r="JTI37" s="450"/>
      <c r="JTJ37" s="450"/>
      <c r="JTK37" s="450"/>
      <c r="JTL37" s="450"/>
      <c r="JTM37" s="450"/>
      <c r="JTN37" s="450"/>
      <c r="JTO37" s="450"/>
      <c r="JTP37" s="450"/>
      <c r="JTQ37" s="450"/>
      <c r="JTR37" s="450"/>
      <c r="JTS37" s="450"/>
      <c r="JTT37" s="450"/>
      <c r="JTU37" s="450"/>
      <c r="JTV37" s="450"/>
      <c r="JTW37" s="450"/>
      <c r="JTX37" s="450"/>
      <c r="JTY37" s="450"/>
      <c r="JTZ37" s="450"/>
      <c r="JUA37" s="450"/>
      <c r="JUB37" s="450"/>
      <c r="JUC37" s="450"/>
      <c r="JUD37" s="450"/>
      <c r="JUE37" s="450"/>
      <c r="JUF37" s="450"/>
      <c r="JUG37" s="450"/>
      <c r="JUH37" s="450"/>
      <c r="JUI37" s="450"/>
      <c r="JUJ37" s="450"/>
      <c r="JUK37" s="450"/>
      <c r="JUL37" s="450"/>
      <c r="JUM37" s="450"/>
      <c r="JUN37" s="450"/>
      <c r="JUO37" s="450"/>
      <c r="JUP37" s="450"/>
      <c r="JUQ37" s="450"/>
      <c r="JUR37" s="450"/>
      <c r="JUS37" s="450"/>
      <c r="JUT37" s="450"/>
      <c r="JUU37" s="450"/>
      <c r="JUV37" s="450"/>
      <c r="JUW37" s="450"/>
      <c r="JUX37" s="450"/>
      <c r="JUY37" s="450"/>
      <c r="JUZ37" s="450"/>
      <c r="JVA37" s="450"/>
      <c r="JVB37" s="450"/>
      <c r="JVC37" s="450"/>
      <c r="JVD37" s="450"/>
      <c r="JVE37" s="450"/>
      <c r="JVF37" s="450"/>
      <c r="JVG37" s="450"/>
      <c r="JVH37" s="450"/>
      <c r="JVI37" s="450"/>
      <c r="JVJ37" s="450"/>
      <c r="JVK37" s="450"/>
      <c r="JVL37" s="450"/>
      <c r="JVM37" s="450"/>
      <c r="JVN37" s="450"/>
      <c r="JVO37" s="450"/>
      <c r="JVP37" s="450"/>
      <c r="JVQ37" s="450"/>
      <c r="JVR37" s="450"/>
      <c r="JVS37" s="450"/>
      <c r="JVT37" s="450"/>
      <c r="JVU37" s="450"/>
      <c r="JVV37" s="450"/>
      <c r="JVW37" s="450"/>
      <c r="JVX37" s="450"/>
      <c r="JVY37" s="450"/>
      <c r="JVZ37" s="450"/>
      <c r="JWA37" s="450"/>
      <c r="JWB37" s="450"/>
      <c r="JWC37" s="450"/>
      <c r="JWD37" s="450"/>
      <c r="JWE37" s="450"/>
      <c r="JWF37" s="450"/>
      <c r="JWG37" s="450"/>
      <c r="JWH37" s="450"/>
      <c r="JWI37" s="450"/>
      <c r="JWJ37" s="450"/>
      <c r="JWK37" s="450"/>
      <c r="JWL37" s="450"/>
      <c r="JWM37" s="450"/>
      <c r="JWN37" s="450"/>
      <c r="JWO37" s="450"/>
      <c r="JWP37" s="450"/>
      <c r="JWQ37" s="450"/>
      <c r="JWR37" s="450"/>
      <c r="JWS37" s="450"/>
      <c r="JWT37" s="450"/>
      <c r="JWU37" s="450"/>
      <c r="JWV37" s="450"/>
      <c r="JWW37" s="450"/>
      <c r="JWX37" s="450"/>
      <c r="JWY37" s="450"/>
      <c r="JWZ37" s="450"/>
      <c r="JXA37" s="450"/>
      <c r="JXB37" s="450"/>
      <c r="JXC37" s="450"/>
      <c r="JXD37" s="450"/>
      <c r="JXE37" s="450"/>
      <c r="JXF37" s="450"/>
      <c r="JXG37" s="450"/>
      <c r="JXH37" s="450"/>
      <c r="JXI37" s="450"/>
      <c r="JXJ37" s="450"/>
      <c r="JXK37" s="450"/>
      <c r="JXL37" s="450"/>
      <c r="JXM37" s="450"/>
      <c r="JXN37" s="450"/>
      <c r="JXO37" s="450"/>
      <c r="JXP37" s="450"/>
      <c r="JXQ37" s="450"/>
      <c r="JXR37" s="450"/>
      <c r="JXS37" s="450"/>
      <c r="JXT37" s="450"/>
      <c r="JXU37" s="450"/>
      <c r="JXV37" s="450"/>
      <c r="JXW37" s="450"/>
      <c r="JXX37" s="450"/>
      <c r="JXY37" s="450"/>
      <c r="JXZ37" s="450"/>
      <c r="JYA37" s="450"/>
      <c r="JYB37" s="450"/>
      <c r="JYC37" s="450"/>
      <c r="JYD37" s="450"/>
      <c r="JYE37" s="450"/>
      <c r="JYF37" s="450"/>
      <c r="JYG37" s="450"/>
      <c r="JYH37" s="450"/>
      <c r="JYI37" s="450"/>
      <c r="JYJ37" s="450"/>
      <c r="JYK37" s="450"/>
      <c r="JYL37" s="450"/>
      <c r="JYM37" s="450"/>
      <c r="JYN37" s="450"/>
      <c r="JYO37" s="450"/>
      <c r="JYP37" s="450"/>
      <c r="JYQ37" s="450"/>
      <c r="JYR37" s="450"/>
      <c r="JYS37" s="450"/>
      <c r="JYT37" s="450"/>
      <c r="JYU37" s="450"/>
      <c r="JYV37" s="450"/>
      <c r="JYW37" s="450"/>
      <c r="JYX37" s="450"/>
      <c r="JYY37" s="450"/>
      <c r="JYZ37" s="450"/>
      <c r="JZA37" s="450"/>
      <c r="JZB37" s="450"/>
      <c r="JZC37" s="450"/>
      <c r="JZD37" s="450"/>
      <c r="JZE37" s="450"/>
      <c r="JZF37" s="450"/>
      <c r="JZG37" s="450"/>
      <c r="JZH37" s="450"/>
      <c r="JZI37" s="450"/>
      <c r="JZJ37" s="450"/>
      <c r="JZK37" s="450"/>
      <c r="JZL37" s="450"/>
      <c r="JZM37" s="450"/>
      <c r="JZN37" s="450"/>
      <c r="JZO37" s="450"/>
      <c r="JZP37" s="450"/>
      <c r="JZQ37" s="450"/>
      <c r="JZR37" s="450"/>
      <c r="JZS37" s="450"/>
      <c r="JZT37" s="450"/>
      <c r="JZU37" s="450"/>
      <c r="JZV37" s="450"/>
      <c r="JZW37" s="450"/>
      <c r="JZX37" s="450"/>
      <c r="JZY37" s="450"/>
      <c r="JZZ37" s="450"/>
      <c r="KAA37" s="450"/>
      <c r="KAB37" s="450"/>
      <c r="KAC37" s="450"/>
      <c r="KAD37" s="450"/>
      <c r="KAE37" s="450"/>
      <c r="KAF37" s="450"/>
      <c r="KAG37" s="450"/>
      <c r="KAH37" s="450"/>
      <c r="KAI37" s="450"/>
      <c r="KAJ37" s="450"/>
      <c r="KAK37" s="450"/>
      <c r="KAL37" s="450"/>
      <c r="KAM37" s="450"/>
      <c r="KAN37" s="450"/>
      <c r="KAO37" s="450"/>
      <c r="KAP37" s="450"/>
      <c r="KAQ37" s="450"/>
      <c r="KAR37" s="450"/>
      <c r="KAS37" s="450"/>
      <c r="KAT37" s="450"/>
      <c r="KAU37" s="450"/>
      <c r="KAV37" s="450"/>
      <c r="KAW37" s="450"/>
      <c r="KAX37" s="450"/>
      <c r="KAY37" s="450"/>
      <c r="KAZ37" s="450"/>
      <c r="KBA37" s="450"/>
      <c r="KBB37" s="450"/>
      <c r="KBC37" s="450"/>
      <c r="KBD37" s="450"/>
      <c r="KBE37" s="450"/>
      <c r="KBF37" s="450"/>
      <c r="KBG37" s="450"/>
      <c r="KBH37" s="450"/>
      <c r="KBI37" s="450"/>
      <c r="KBJ37" s="450"/>
      <c r="KBK37" s="450"/>
      <c r="KBL37" s="450"/>
      <c r="KBM37" s="450"/>
      <c r="KBN37" s="450"/>
      <c r="KBO37" s="450"/>
      <c r="KBP37" s="450"/>
      <c r="KBQ37" s="450"/>
      <c r="KBR37" s="450"/>
      <c r="KBS37" s="450"/>
      <c r="KBT37" s="450"/>
      <c r="KBU37" s="450"/>
      <c r="KBV37" s="450"/>
      <c r="KBW37" s="450"/>
      <c r="KBX37" s="450"/>
      <c r="KBY37" s="450"/>
      <c r="KBZ37" s="450"/>
      <c r="KCA37" s="450"/>
      <c r="KCB37" s="450"/>
      <c r="KCC37" s="450"/>
      <c r="KCD37" s="450"/>
      <c r="KCE37" s="450"/>
      <c r="KCF37" s="450"/>
      <c r="KCG37" s="450"/>
      <c r="KCH37" s="450"/>
      <c r="KCI37" s="450"/>
      <c r="KCJ37" s="450"/>
      <c r="KCK37" s="450"/>
      <c r="KCL37" s="450"/>
      <c r="KCM37" s="450"/>
      <c r="KCN37" s="450"/>
      <c r="KCO37" s="450"/>
      <c r="KCP37" s="450"/>
      <c r="KCQ37" s="450"/>
      <c r="KCR37" s="450"/>
      <c r="KCS37" s="450"/>
      <c r="KCT37" s="450"/>
      <c r="KCU37" s="450"/>
      <c r="KCV37" s="450"/>
      <c r="KCW37" s="450"/>
      <c r="KCX37" s="450"/>
      <c r="KCY37" s="450"/>
      <c r="KCZ37" s="450"/>
      <c r="KDA37" s="450"/>
      <c r="KDB37" s="450"/>
      <c r="KDC37" s="450"/>
      <c r="KDD37" s="450"/>
      <c r="KDE37" s="450"/>
      <c r="KDF37" s="450"/>
      <c r="KDG37" s="450"/>
      <c r="KDH37" s="450"/>
      <c r="KDI37" s="450"/>
      <c r="KDJ37" s="450"/>
      <c r="KDK37" s="450"/>
      <c r="KDL37" s="450"/>
      <c r="KDM37" s="450"/>
      <c r="KDN37" s="450"/>
      <c r="KDO37" s="450"/>
      <c r="KDP37" s="450"/>
      <c r="KDQ37" s="450"/>
      <c r="KDR37" s="450"/>
      <c r="KDS37" s="450"/>
      <c r="KDT37" s="450"/>
      <c r="KDU37" s="450"/>
      <c r="KDV37" s="450"/>
      <c r="KDW37" s="450"/>
      <c r="KDX37" s="450"/>
      <c r="KDY37" s="450"/>
      <c r="KDZ37" s="450"/>
      <c r="KEA37" s="450"/>
      <c r="KEB37" s="450"/>
      <c r="KEC37" s="450"/>
      <c r="KED37" s="450"/>
      <c r="KEE37" s="450"/>
      <c r="KEF37" s="450"/>
      <c r="KEG37" s="450"/>
      <c r="KEH37" s="450"/>
      <c r="KEI37" s="450"/>
      <c r="KEJ37" s="450"/>
      <c r="KEK37" s="450"/>
      <c r="KEL37" s="450"/>
      <c r="KEM37" s="450"/>
      <c r="KEN37" s="450"/>
      <c r="KEO37" s="450"/>
      <c r="KEP37" s="450"/>
      <c r="KEQ37" s="450"/>
      <c r="KER37" s="450"/>
      <c r="KES37" s="450"/>
      <c r="KET37" s="450"/>
      <c r="KEU37" s="450"/>
      <c r="KEV37" s="450"/>
      <c r="KEW37" s="450"/>
      <c r="KEX37" s="450"/>
      <c r="KEY37" s="450"/>
      <c r="KEZ37" s="450"/>
      <c r="KFA37" s="450"/>
      <c r="KFB37" s="450"/>
      <c r="KFC37" s="450"/>
      <c r="KFD37" s="450"/>
      <c r="KFE37" s="450"/>
      <c r="KFF37" s="450"/>
      <c r="KFG37" s="450"/>
      <c r="KFH37" s="450"/>
      <c r="KFI37" s="450"/>
      <c r="KFJ37" s="450"/>
      <c r="KFK37" s="450"/>
      <c r="KFL37" s="450"/>
      <c r="KFM37" s="450"/>
      <c r="KFN37" s="450"/>
      <c r="KFO37" s="450"/>
      <c r="KFP37" s="450"/>
      <c r="KFQ37" s="450"/>
      <c r="KFR37" s="450"/>
      <c r="KFS37" s="450"/>
      <c r="KFT37" s="450"/>
      <c r="KFU37" s="450"/>
      <c r="KFV37" s="450"/>
      <c r="KFW37" s="450"/>
      <c r="KFX37" s="450"/>
      <c r="KFY37" s="450"/>
      <c r="KFZ37" s="450"/>
      <c r="KGA37" s="450"/>
      <c r="KGB37" s="450"/>
      <c r="KGC37" s="450"/>
      <c r="KGD37" s="450"/>
      <c r="KGE37" s="450"/>
      <c r="KGF37" s="450"/>
      <c r="KGG37" s="450"/>
      <c r="KGH37" s="450"/>
      <c r="KGI37" s="450"/>
      <c r="KGJ37" s="450"/>
      <c r="KGK37" s="450"/>
      <c r="KGL37" s="450"/>
      <c r="KGM37" s="450"/>
      <c r="KGN37" s="450"/>
      <c r="KGO37" s="450"/>
      <c r="KGP37" s="450"/>
      <c r="KGQ37" s="450"/>
      <c r="KGR37" s="450"/>
      <c r="KGS37" s="450"/>
      <c r="KGT37" s="450"/>
      <c r="KGU37" s="450"/>
      <c r="KGV37" s="450"/>
      <c r="KGW37" s="450"/>
      <c r="KGX37" s="450"/>
      <c r="KGY37" s="450"/>
      <c r="KGZ37" s="450"/>
      <c r="KHA37" s="450"/>
      <c r="KHB37" s="450"/>
      <c r="KHC37" s="450"/>
      <c r="KHD37" s="450"/>
      <c r="KHE37" s="450"/>
      <c r="KHF37" s="450"/>
      <c r="KHG37" s="450"/>
      <c r="KHH37" s="450"/>
      <c r="KHI37" s="450"/>
      <c r="KHJ37" s="450"/>
      <c r="KHK37" s="450"/>
      <c r="KHL37" s="450"/>
      <c r="KHM37" s="450"/>
      <c r="KHN37" s="450"/>
      <c r="KHO37" s="450"/>
      <c r="KHP37" s="450"/>
      <c r="KHQ37" s="450"/>
      <c r="KHR37" s="450"/>
      <c r="KHS37" s="450"/>
      <c r="KHT37" s="450"/>
      <c r="KHU37" s="450"/>
      <c r="KHV37" s="450"/>
      <c r="KHW37" s="450"/>
      <c r="KHX37" s="450"/>
      <c r="KHY37" s="450"/>
      <c r="KHZ37" s="450"/>
      <c r="KIA37" s="450"/>
      <c r="KIB37" s="450"/>
      <c r="KIC37" s="450"/>
      <c r="KID37" s="450"/>
      <c r="KIE37" s="450"/>
      <c r="KIF37" s="450"/>
      <c r="KIG37" s="450"/>
      <c r="KIH37" s="450"/>
      <c r="KII37" s="450"/>
      <c r="KIJ37" s="450"/>
      <c r="KIK37" s="450"/>
      <c r="KIL37" s="450"/>
      <c r="KIM37" s="450"/>
      <c r="KIN37" s="450"/>
      <c r="KIO37" s="450"/>
      <c r="KIP37" s="450"/>
      <c r="KIQ37" s="450"/>
      <c r="KIR37" s="450"/>
      <c r="KIS37" s="450"/>
      <c r="KIT37" s="450"/>
      <c r="KIU37" s="450"/>
      <c r="KIV37" s="450"/>
      <c r="KIW37" s="450"/>
      <c r="KIX37" s="450"/>
      <c r="KIY37" s="450"/>
      <c r="KIZ37" s="450"/>
      <c r="KJA37" s="450"/>
      <c r="KJB37" s="450"/>
      <c r="KJC37" s="450"/>
      <c r="KJD37" s="450"/>
      <c r="KJE37" s="450"/>
      <c r="KJF37" s="450"/>
      <c r="KJG37" s="450"/>
      <c r="KJH37" s="450"/>
      <c r="KJI37" s="450"/>
      <c r="KJJ37" s="450"/>
      <c r="KJK37" s="450"/>
      <c r="KJL37" s="450"/>
      <c r="KJM37" s="450"/>
      <c r="KJN37" s="450"/>
      <c r="KJO37" s="450"/>
      <c r="KJP37" s="450"/>
      <c r="KJQ37" s="450"/>
      <c r="KJR37" s="450"/>
      <c r="KJS37" s="450"/>
      <c r="KJT37" s="450"/>
      <c r="KJU37" s="450"/>
      <c r="KJV37" s="450"/>
      <c r="KJW37" s="450"/>
      <c r="KJX37" s="450"/>
      <c r="KJY37" s="450"/>
      <c r="KJZ37" s="450"/>
      <c r="KKA37" s="450"/>
      <c r="KKB37" s="450"/>
      <c r="KKC37" s="450"/>
      <c r="KKD37" s="450"/>
      <c r="KKE37" s="450"/>
      <c r="KKF37" s="450"/>
      <c r="KKG37" s="450"/>
      <c r="KKH37" s="450"/>
      <c r="KKI37" s="450"/>
      <c r="KKJ37" s="450"/>
      <c r="KKK37" s="450"/>
      <c r="KKL37" s="450"/>
      <c r="KKM37" s="450"/>
      <c r="KKN37" s="450"/>
      <c r="KKO37" s="450"/>
      <c r="KKP37" s="450"/>
      <c r="KKQ37" s="450"/>
      <c r="KKR37" s="450"/>
      <c r="KKS37" s="450"/>
      <c r="KKT37" s="450"/>
      <c r="KKU37" s="450"/>
      <c r="KKV37" s="450"/>
      <c r="KKW37" s="450"/>
      <c r="KKX37" s="450"/>
      <c r="KKY37" s="450"/>
      <c r="KKZ37" s="450"/>
      <c r="KLA37" s="450"/>
      <c r="KLB37" s="450"/>
      <c r="KLC37" s="450"/>
      <c r="KLD37" s="450"/>
      <c r="KLE37" s="450"/>
      <c r="KLF37" s="450"/>
      <c r="KLG37" s="450"/>
      <c r="KLH37" s="450"/>
      <c r="KLI37" s="450"/>
      <c r="KLJ37" s="450"/>
      <c r="KLK37" s="450"/>
      <c r="KLL37" s="450"/>
      <c r="KLM37" s="450"/>
      <c r="KLN37" s="450"/>
      <c r="KLO37" s="450"/>
      <c r="KLP37" s="450"/>
      <c r="KLQ37" s="450"/>
      <c r="KLR37" s="450"/>
      <c r="KLS37" s="450"/>
      <c r="KLT37" s="450"/>
      <c r="KLU37" s="450"/>
      <c r="KLV37" s="450"/>
      <c r="KLW37" s="450"/>
      <c r="KLX37" s="450"/>
      <c r="KLY37" s="450"/>
      <c r="KLZ37" s="450"/>
      <c r="KMA37" s="450"/>
      <c r="KMB37" s="450"/>
      <c r="KMC37" s="450"/>
      <c r="KMD37" s="450"/>
      <c r="KME37" s="450"/>
      <c r="KMF37" s="450"/>
      <c r="KMG37" s="450"/>
      <c r="KMH37" s="450"/>
      <c r="KMI37" s="450"/>
      <c r="KMJ37" s="450"/>
      <c r="KMK37" s="450"/>
      <c r="KML37" s="450"/>
      <c r="KMM37" s="450"/>
      <c r="KMN37" s="450"/>
      <c r="KMO37" s="450"/>
      <c r="KMP37" s="450"/>
      <c r="KMQ37" s="450"/>
      <c r="KMR37" s="450"/>
      <c r="KMS37" s="450"/>
      <c r="KMT37" s="450"/>
      <c r="KMU37" s="450"/>
      <c r="KMV37" s="450"/>
      <c r="KMW37" s="450"/>
      <c r="KMX37" s="450"/>
      <c r="KMY37" s="450"/>
      <c r="KMZ37" s="450"/>
      <c r="KNA37" s="450"/>
      <c r="KNB37" s="450"/>
      <c r="KNC37" s="450"/>
      <c r="KND37" s="450"/>
      <c r="KNE37" s="450"/>
      <c r="KNF37" s="450"/>
      <c r="KNG37" s="450"/>
      <c r="KNH37" s="450"/>
      <c r="KNI37" s="450"/>
      <c r="KNJ37" s="450"/>
      <c r="KNK37" s="450"/>
      <c r="KNL37" s="450"/>
      <c r="KNM37" s="450"/>
      <c r="KNN37" s="450"/>
      <c r="KNO37" s="450"/>
      <c r="KNP37" s="450"/>
      <c r="KNQ37" s="450"/>
      <c r="KNR37" s="450"/>
      <c r="KNS37" s="450"/>
      <c r="KNT37" s="450"/>
      <c r="KNU37" s="450"/>
      <c r="KNV37" s="450"/>
      <c r="KNW37" s="450"/>
      <c r="KNX37" s="450"/>
      <c r="KNY37" s="450"/>
      <c r="KNZ37" s="450"/>
      <c r="KOA37" s="450"/>
      <c r="KOB37" s="450"/>
      <c r="KOC37" s="450"/>
      <c r="KOD37" s="450"/>
      <c r="KOE37" s="450"/>
      <c r="KOF37" s="450"/>
      <c r="KOG37" s="450"/>
      <c r="KOH37" s="450"/>
      <c r="KOI37" s="450"/>
      <c r="KOJ37" s="450"/>
      <c r="KOK37" s="450"/>
      <c r="KOL37" s="450"/>
      <c r="KOM37" s="450"/>
      <c r="KON37" s="450"/>
      <c r="KOO37" s="450"/>
      <c r="KOP37" s="450"/>
      <c r="KOQ37" s="450"/>
      <c r="KOR37" s="450"/>
      <c r="KOS37" s="450"/>
      <c r="KOT37" s="450"/>
      <c r="KOU37" s="450"/>
      <c r="KOV37" s="450"/>
      <c r="KOW37" s="450"/>
      <c r="KOX37" s="450"/>
      <c r="KOY37" s="450"/>
      <c r="KOZ37" s="450"/>
      <c r="KPA37" s="450"/>
      <c r="KPB37" s="450"/>
      <c r="KPC37" s="450"/>
      <c r="KPD37" s="450"/>
      <c r="KPE37" s="450"/>
      <c r="KPF37" s="450"/>
      <c r="KPG37" s="450"/>
      <c r="KPH37" s="450"/>
      <c r="KPI37" s="450"/>
      <c r="KPJ37" s="450"/>
      <c r="KPK37" s="450"/>
      <c r="KPL37" s="450"/>
      <c r="KPM37" s="450"/>
      <c r="KPN37" s="450"/>
      <c r="KPO37" s="450"/>
      <c r="KPP37" s="450"/>
      <c r="KPQ37" s="450"/>
      <c r="KPR37" s="450"/>
      <c r="KPS37" s="450"/>
      <c r="KPT37" s="450"/>
      <c r="KPU37" s="450"/>
      <c r="KPV37" s="450"/>
      <c r="KPW37" s="450"/>
      <c r="KPX37" s="450"/>
      <c r="KPY37" s="450"/>
      <c r="KPZ37" s="450"/>
      <c r="KQA37" s="450"/>
      <c r="KQB37" s="450"/>
      <c r="KQC37" s="450"/>
      <c r="KQD37" s="450"/>
      <c r="KQE37" s="450"/>
      <c r="KQF37" s="450"/>
      <c r="KQG37" s="450"/>
      <c r="KQH37" s="450"/>
      <c r="KQI37" s="450"/>
      <c r="KQJ37" s="450"/>
      <c r="KQK37" s="450"/>
      <c r="KQL37" s="450"/>
      <c r="KQM37" s="450"/>
      <c r="KQN37" s="450"/>
      <c r="KQO37" s="450"/>
      <c r="KQP37" s="450"/>
      <c r="KQQ37" s="450"/>
      <c r="KQR37" s="450"/>
      <c r="KQS37" s="450"/>
      <c r="KQT37" s="450"/>
      <c r="KQU37" s="450"/>
      <c r="KQV37" s="450"/>
      <c r="KQW37" s="450"/>
      <c r="KQX37" s="450"/>
      <c r="KQY37" s="450"/>
      <c r="KQZ37" s="450"/>
      <c r="KRA37" s="450"/>
      <c r="KRB37" s="450"/>
      <c r="KRC37" s="450"/>
      <c r="KRD37" s="450"/>
      <c r="KRE37" s="450"/>
      <c r="KRF37" s="450"/>
      <c r="KRG37" s="450"/>
      <c r="KRH37" s="450"/>
      <c r="KRI37" s="450"/>
      <c r="KRJ37" s="450"/>
      <c r="KRK37" s="450"/>
      <c r="KRL37" s="450"/>
      <c r="KRM37" s="450"/>
      <c r="KRN37" s="450"/>
      <c r="KRO37" s="450"/>
      <c r="KRP37" s="450"/>
      <c r="KRQ37" s="450"/>
      <c r="KRR37" s="450"/>
      <c r="KRS37" s="450"/>
      <c r="KRT37" s="450"/>
      <c r="KRU37" s="450"/>
      <c r="KRV37" s="450"/>
      <c r="KRW37" s="450"/>
      <c r="KRX37" s="450"/>
      <c r="KRY37" s="450"/>
      <c r="KRZ37" s="450"/>
      <c r="KSA37" s="450"/>
      <c r="KSB37" s="450"/>
      <c r="KSC37" s="450"/>
      <c r="KSD37" s="450"/>
      <c r="KSE37" s="450"/>
      <c r="KSF37" s="450"/>
      <c r="KSG37" s="450"/>
      <c r="KSH37" s="450"/>
      <c r="KSI37" s="450"/>
      <c r="KSJ37" s="450"/>
      <c r="KSK37" s="450"/>
      <c r="KSL37" s="450"/>
      <c r="KSM37" s="450"/>
      <c r="KSN37" s="450"/>
      <c r="KSO37" s="450"/>
      <c r="KSP37" s="450"/>
      <c r="KSQ37" s="450"/>
      <c r="KSR37" s="450"/>
      <c r="KSS37" s="450"/>
      <c r="KST37" s="450"/>
      <c r="KSU37" s="450"/>
      <c r="KSV37" s="450"/>
      <c r="KSW37" s="450"/>
      <c r="KSX37" s="450"/>
      <c r="KSY37" s="450"/>
      <c r="KSZ37" s="450"/>
      <c r="KTA37" s="450"/>
      <c r="KTB37" s="450"/>
      <c r="KTC37" s="450"/>
      <c r="KTD37" s="450"/>
      <c r="KTE37" s="450"/>
      <c r="KTF37" s="450"/>
      <c r="KTG37" s="450"/>
      <c r="KTH37" s="450"/>
      <c r="KTI37" s="450"/>
      <c r="KTJ37" s="450"/>
      <c r="KTK37" s="450"/>
      <c r="KTL37" s="450"/>
      <c r="KTM37" s="450"/>
      <c r="KTN37" s="450"/>
      <c r="KTO37" s="450"/>
      <c r="KTP37" s="450"/>
      <c r="KTQ37" s="450"/>
      <c r="KTR37" s="450"/>
      <c r="KTS37" s="450"/>
      <c r="KTT37" s="450"/>
      <c r="KTU37" s="450"/>
      <c r="KTV37" s="450"/>
      <c r="KTW37" s="450"/>
      <c r="KTX37" s="450"/>
      <c r="KTY37" s="450"/>
      <c r="KTZ37" s="450"/>
      <c r="KUA37" s="450"/>
      <c r="KUB37" s="450"/>
      <c r="KUC37" s="450"/>
      <c r="KUD37" s="450"/>
      <c r="KUE37" s="450"/>
      <c r="KUF37" s="450"/>
      <c r="KUG37" s="450"/>
      <c r="KUH37" s="450"/>
      <c r="KUI37" s="450"/>
      <c r="KUJ37" s="450"/>
      <c r="KUK37" s="450"/>
      <c r="KUL37" s="450"/>
      <c r="KUM37" s="450"/>
      <c r="KUN37" s="450"/>
      <c r="KUO37" s="450"/>
      <c r="KUP37" s="450"/>
      <c r="KUQ37" s="450"/>
      <c r="KUR37" s="450"/>
      <c r="KUS37" s="450"/>
      <c r="KUT37" s="450"/>
      <c r="KUU37" s="450"/>
      <c r="KUV37" s="450"/>
      <c r="KUW37" s="450"/>
      <c r="KUX37" s="450"/>
      <c r="KUY37" s="450"/>
      <c r="KUZ37" s="450"/>
      <c r="KVA37" s="450"/>
      <c r="KVB37" s="450"/>
      <c r="KVC37" s="450"/>
      <c r="KVD37" s="450"/>
      <c r="KVE37" s="450"/>
      <c r="KVF37" s="450"/>
      <c r="KVG37" s="450"/>
      <c r="KVH37" s="450"/>
      <c r="KVI37" s="450"/>
      <c r="KVJ37" s="450"/>
      <c r="KVK37" s="450"/>
      <c r="KVL37" s="450"/>
      <c r="KVM37" s="450"/>
      <c r="KVN37" s="450"/>
      <c r="KVO37" s="450"/>
      <c r="KVP37" s="450"/>
      <c r="KVQ37" s="450"/>
      <c r="KVR37" s="450"/>
      <c r="KVS37" s="450"/>
      <c r="KVT37" s="450"/>
      <c r="KVU37" s="450"/>
      <c r="KVV37" s="450"/>
      <c r="KVW37" s="450"/>
      <c r="KVX37" s="450"/>
      <c r="KVY37" s="450"/>
      <c r="KVZ37" s="450"/>
      <c r="KWA37" s="450"/>
      <c r="KWB37" s="450"/>
      <c r="KWC37" s="450"/>
      <c r="KWD37" s="450"/>
      <c r="KWE37" s="450"/>
      <c r="KWF37" s="450"/>
      <c r="KWG37" s="450"/>
      <c r="KWH37" s="450"/>
      <c r="KWI37" s="450"/>
      <c r="KWJ37" s="450"/>
      <c r="KWK37" s="450"/>
      <c r="KWL37" s="450"/>
      <c r="KWM37" s="450"/>
      <c r="KWN37" s="450"/>
      <c r="KWO37" s="450"/>
      <c r="KWP37" s="450"/>
      <c r="KWQ37" s="450"/>
      <c r="KWR37" s="450"/>
      <c r="KWS37" s="450"/>
      <c r="KWT37" s="450"/>
      <c r="KWU37" s="450"/>
      <c r="KWV37" s="450"/>
      <c r="KWW37" s="450"/>
      <c r="KWX37" s="450"/>
      <c r="KWY37" s="450"/>
      <c r="KWZ37" s="450"/>
      <c r="KXA37" s="450"/>
      <c r="KXB37" s="450"/>
      <c r="KXC37" s="450"/>
      <c r="KXD37" s="450"/>
      <c r="KXE37" s="450"/>
      <c r="KXF37" s="450"/>
      <c r="KXG37" s="450"/>
      <c r="KXH37" s="450"/>
      <c r="KXI37" s="450"/>
      <c r="KXJ37" s="450"/>
      <c r="KXK37" s="450"/>
      <c r="KXL37" s="450"/>
      <c r="KXM37" s="450"/>
      <c r="KXN37" s="450"/>
      <c r="KXO37" s="450"/>
      <c r="KXP37" s="450"/>
      <c r="KXQ37" s="450"/>
      <c r="KXR37" s="450"/>
      <c r="KXS37" s="450"/>
      <c r="KXT37" s="450"/>
      <c r="KXU37" s="450"/>
      <c r="KXV37" s="450"/>
      <c r="KXW37" s="450"/>
      <c r="KXX37" s="450"/>
      <c r="KXY37" s="450"/>
      <c r="KXZ37" s="450"/>
      <c r="KYA37" s="450"/>
      <c r="KYB37" s="450"/>
      <c r="KYC37" s="450"/>
      <c r="KYD37" s="450"/>
      <c r="KYE37" s="450"/>
      <c r="KYF37" s="450"/>
      <c r="KYG37" s="450"/>
      <c r="KYH37" s="450"/>
      <c r="KYI37" s="450"/>
      <c r="KYJ37" s="450"/>
      <c r="KYK37" s="450"/>
      <c r="KYL37" s="450"/>
      <c r="KYM37" s="450"/>
      <c r="KYN37" s="450"/>
      <c r="KYO37" s="450"/>
      <c r="KYP37" s="450"/>
      <c r="KYQ37" s="450"/>
      <c r="KYR37" s="450"/>
      <c r="KYS37" s="450"/>
      <c r="KYT37" s="450"/>
      <c r="KYU37" s="450"/>
      <c r="KYV37" s="450"/>
      <c r="KYW37" s="450"/>
      <c r="KYX37" s="450"/>
      <c r="KYY37" s="450"/>
      <c r="KYZ37" s="450"/>
      <c r="KZA37" s="450"/>
      <c r="KZB37" s="450"/>
      <c r="KZC37" s="450"/>
      <c r="KZD37" s="450"/>
      <c r="KZE37" s="450"/>
      <c r="KZF37" s="450"/>
      <c r="KZG37" s="450"/>
      <c r="KZH37" s="450"/>
      <c r="KZI37" s="450"/>
      <c r="KZJ37" s="450"/>
      <c r="KZK37" s="450"/>
      <c r="KZL37" s="450"/>
      <c r="KZM37" s="450"/>
      <c r="KZN37" s="450"/>
      <c r="KZO37" s="450"/>
      <c r="KZP37" s="450"/>
      <c r="KZQ37" s="450"/>
      <c r="KZR37" s="450"/>
      <c r="KZS37" s="450"/>
      <c r="KZT37" s="450"/>
      <c r="KZU37" s="450"/>
      <c r="KZV37" s="450"/>
      <c r="KZW37" s="450"/>
      <c r="KZX37" s="450"/>
      <c r="KZY37" s="450"/>
      <c r="KZZ37" s="450"/>
      <c r="LAA37" s="450"/>
      <c r="LAB37" s="450"/>
      <c r="LAC37" s="450"/>
      <c r="LAD37" s="450"/>
      <c r="LAE37" s="450"/>
      <c r="LAF37" s="450"/>
      <c r="LAG37" s="450"/>
      <c r="LAH37" s="450"/>
      <c r="LAI37" s="450"/>
      <c r="LAJ37" s="450"/>
      <c r="LAK37" s="450"/>
      <c r="LAL37" s="450"/>
      <c r="LAM37" s="450"/>
      <c r="LAN37" s="450"/>
      <c r="LAO37" s="450"/>
      <c r="LAP37" s="450"/>
      <c r="LAQ37" s="450"/>
      <c r="LAR37" s="450"/>
      <c r="LAS37" s="450"/>
      <c r="LAT37" s="450"/>
      <c r="LAU37" s="450"/>
      <c r="LAV37" s="450"/>
      <c r="LAW37" s="450"/>
      <c r="LAX37" s="450"/>
      <c r="LAY37" s="450"/>
      <c r="LAZ37" s="450"/>
      <c r="LBA37" s="450"/>
      <c r="LBB37" s="450"/>
      <c r="LBC37" s="450"/>
      <c r="LBD37" s="450"/>
      <c r="LBE37" s="450"/>
      <c r="LBF37" s="450"/>
      <c r="LBG37" s="450"/>
      <c r="LBH37" s="450"/>
      <c r="LBI37" s="450"/>
      <c r="LBJ37" s="450"/>
      <c r="LBK37" s="450"/>
      <c r="LBL37" s="450"/>
      <c r="LBM37" s="450"/>
      <c r="LBN37" s="450"/>
      <c r="LBO37" s="450"/>
      <c r="LBP37" s="450"/>
      <c r="LBQ37" s="450"/>
      <c r="LBR37" s="450"/>
      <c r="LBS37" s="450"/>
      <c r="LBT37" s="450"/>
      <c r="LBU37" s="450"/>
      <c r="LBV37" s="450"/>
      <c r="LBW37" s="450"/>
      <c r="LBX37" s="450"/>
      <c r="LBY37" s="450"/>
      <c r="LBZ37" s="450"/>
      <c r="LCA37" s="450"/>
      <c r="LCB37" s="450"/>
      <c r="LCC37" s="450"/>
      <c r="LCD37" s="450"/>
      <c r="LCE37" s="450"/>
      <c r="LCF37" s="450"/>
      <c r="LCG37" s="450"/>
      <c r="LCH37" s="450"/>
      <c r="LCI37" s="450"/>
      <c r="LCJ37" s="450"/>
      <c r="LCK37" s="450"/>
      <c r="LCL37" s="450"/>
      <c r="LCM37" s="450"/>
      <c r="LCN37" s="450"/>
      <c r="LCO37" s="450"/>
      <c r="LCP37" s="450"/>
      <c r="LCQ37" s="450"/>
      <c r="LCR37" s="450"/>
      <c r="LCS37" s="450"/>
      <c r="LCT37" s="450"/>
      <c r="LCU37" s="450"/>
      <c r="LCV37" s="450"/>
      <c r="LCW37" s="450"/>
      <c r="LCX37" s="450"/>
      <c r="LCY37" s="450"/>
      <c r="LCZ37" s="450"/>
      <c r="LDA37" s="450"/>
      <c r="LDB37" s="450"/>
      <c r="LDC37" s="450"/>
      <c r="LDD37" s="450"/>
      <c r="LDE37" s="450"/>
      <c r="LDF37" s="450"/>
      <c r="LDG37" s="450"/>
      <c r="LDH37" s="450"/>
      <c r="LDI37" s="450"/>
      <c r="LDJ37" s="450"/>
      <c r="LDK37" s="450"/>
      <c r="LDL37" s="450"/>
      <c r="LDM37" s="450"/>
      <c r="LDN37" s="450"/>
      <c r="LDO37" s="450"/>
      <c r="LDP37" s="450"/>
      <c r="LDQ37" s="450"/>
      <c r="LDR37" s="450"/>
      <c r="LDS37" s="450"/>
      <c r="LDT37" s="450"/>
      <c r="LDU37" s="450"/>
      <c r="LDV37" s="450"/>
      <c r="LDW37" s="450"/>
      <c r="LDX37" s="450"/>
      <c r="LDY37" s="450"/>
      <c r="LDZ37" s="450"/>
      <c r="LEA37" s="450"/>
      <c r="LEB37" s="450"/>
      <c r="LEC37" s="450"/>
      <c r="LED37" s="450"/>
      <c r="LEE37" s="450"/>
      <c r="LEF37" s="450"/>
      <c r="LEG37" s="450"/>
      <c r="LEH37" s="450"/>
      <c r="LEI37" s="450"/>
      <c r="LEJ37" s="450"/>
      <c r="LEK37" s="450"/>
      <c r="LEL37" s="450"/>
      <c r="LEM37" s="450"/>
      <c r="LEN37" s="450"/>
      <c r="LEO37" s="450"/>
      <c r="LEP37" s="450"/>
      <c r="LEQ37" s="450"/>
      <c r="LER37" s="450"/>
      <c r="LES37" s="450"/>
      <c r="LET37" s="450"/>
      <c r="LEU37" s="450"/>
      <c r="LEV37" s="450"/>
      <c r="LEW37" s="450"/>
      <c r="LEX37" s="450"/>
      <c r="LEY37" s="450"/>
      <c r="LEZ37" s="450"/>
      <c r="LFA37" s="450"/>
      <c r="LFB37" s="450"/>
      <c r="LFC37" s="450"/>
      <c r="LFD37" s="450"/>
      <c r="LFE37" s="450"/>
      <c r="LFF37" s="450"/>
      <c r="LFG37" s="450"/>
      <c r="LFH37" s="450"/>
      <c r="LFI37" s="450"/>
      <c r="LFJ37" s="450"/>
      <c r="LFK37" s="450"/>
      <c r="LFL37" s="450"/>
      <c r="LFM37" s="450"/>
      <c r="LFN37" s="450"/>
      <c r="LFO37" s="450"/>
      <c r="LFP37" s="450"/>
      <c r="LFQ37" s="450"/>
      <c r="LFR37" s="450"/>
      <c r="LFS37" s="450"/>
      <c r="LFT37" s="450"/>
      <c r="LFU37" s="450"/>
      <c r="LFV37" s="450"/>
      <c r="LFW37" s="450"/>
      <c r="LFX37" s="450"/>
      <c r="LFY37" s="450"/>
      <c r="LFZ37" s="450"/>
      <c r="LGA37" s="450"/>
      <c r="LGB37" s="450"/>
      <c r="LGC37" s="450"/>
      <c r="LGD37" s="450"/>
      <c r="LGE37" s="450"/>
      <c r="LGF37" s="450"/>
      <c r="LGG37" s="450"/>
      <c r="LGH37" s="450"/>
      <c r="LGI37" s="450"/>
      <c r="LGJ37" s="450"/>
      <c r="LGK37" s="450"/>
      <c r="LGL37" s="450"/>
      <c r="LGM37" s="450"/>
      <c r="LGN37" s="450"/>
      <c r="LGO37" s="450"/>
      <c r="LGP37" s="450"/>
      <c r="LGQ37" s="450"/>
      <c r="LGR37" s="450"/>
      <c r="LGS37" s="450"/>
      <c r="LGT37" s="450"/>
      <c r="LGU37" s="450"/>
      <c r="LGV37" s="450"/>
      <c r="LGW37" s="450"/>
      <c r="LGX37" s="450"/>
      <c r="LGY37" s="450"/>
      <c r="LGZ37" s="450"/>
      <c r="LHA37" s="450"/>
      <c r="LHB37" s="450"/>
      <c r="LHC37" s="450"/>
      <c r="LHD37" s="450"/>
      <c r="LHE37" s="450"/>
      <c r="LHF37" s="450"/>
      <c r="LHG37" s="450"/>
      <c r="LHH37" s="450"/>
      <c r="LHI37" s="450"/>
      <c r="LHJ37" s="450"/>
      <c r="LHK37" s="450"/>
      <c r="LHL37" s="450"/>
      <c r="LHM37" s="450"/>
      <c r="LHN37" s="450"/>
      <c r="LHO37" s="450"/>
      <c r="LHP37" s="450"/>
      <c r="LHQ37" s="450"/>
      <c r="LHR37" s="450"/>
      <c r="LHS37" s="450"/>
      <c r="LHT37" s="450"/>
      <c r="LHU37" s="450"/>
      <c r="LHV37" s="450"/>
      <c r="LHW37" s="450"/>
      <c r="LHX37" s="450"/>
      <c r="LHY37" s="450"/>
      <c r="LHZ37" s="450"/>
      <c r="LIA37" s="450"/>
      <c r="LIB37" s="450"/>
      <c r="LIC37" s="450"/>
      <c r="LID37" s="450"/>
      <c r="LIE37" s="450"/>
      <c r="LIF37" s="450"/>
      <c r="LIG37" s="450"/>
      <c r="LIH37" s="450"/>
      <c r="LII37" s="450"/>
      <c r="LIJ37" s="450"/>
      <c r="LIK37" s="450"/>
      <c r="LIL37" s="450"/>
      <c r="LIM37" s="450"/>
      <c r="LIN37" s="450"/>
      <c r="LIO37" s="450"/>
      <c r="LIP37" s="450"/>
      <c r="LIQ37" s="450"/>
      <c r="LIR37" s="450"/>
      <c r="LIS37" s="450"/>
      <c r="LIT37" s="450"/>
      <c r="LIU37" s="450"/>
      <c r="LIV37" s="450"/>
      <c r="LIW37" s="450"/>
      <c r="LIX37" s="450"/>
      <c r="LIY37" s="450"/>
      <c r="LIZ37" s="450"/>
      <c r="LJA37" s="450"/>
      <c r="LJB37" s="450"/>
      <c r="LJC37" s="450"/>
      <c r="LJD37" s="450"/>
      <c r="LJE37" s="450"/>
      <c r="LJF37" s="450"/>
      <c r="LJG37" s="450"/>
      <c r="LJH37" s="450"/>
      <c r="LJI37" s="450"/>
      <c r="LJJ37" s="450"/>
      <c r="LJK37" s="450"/>
      <c r="LJL37" s="450"/>
      <c r="LJM37" s="450"/>
      <c r="LJN37" s="450"/>
      <c r="LJO37" s="450"/>
      <c r="LJP37" s="450"/>
      <c r="LJQ37" s="450"/>
      <c r="LJR37" s="450"/>
      <c r="LJS37" s="450"/>
      <c r="LJT37" s="450"/>
      <c r="LJU37" s="450"/>
      <c r="LJV37" s="450"/>
      <c r="LJW37" s="450"/>
      <c r="LJX37" s="450"/>
      <c r="LJY37" s="450"/>
      <c r="LJZ37" s="450"/>
      <c r="LKA37" s="450"/>
      <c r="LKB37" s="450"/>
      <c r="LKC37" s="450"/>
      <c r="LKD37" s="450"/>
      <c r="LKE37" s="450"/>
      <c r="LKF37" s="450"/>
      <c r="LKG37" s="450"/>
      <c r="LKH37" s="450"/>
      <c r="LKI37" s="450"/>
      <c r="LKJ37" s="450"/>
      <c r="LKK37" s="450"/>
      <c r="LKL37" s="450"/>
      <c r="LKM37" s="450"/>
      <c r="LKN37" s="450"/>
      <c r="LKO37" s="450"/>
      <c r="LKP37" s="450"/>
      <c r="LKQ37" s="450"/>
      <c r="LKR37" s="450"/>
      <c r="LKS37" s="450"/>
      <c r="LKT37" s="450"/>
      <c r="LKU37" s="450"/>
      <c r="LKV37" s="450"/>
      <c r="LKW37" s="450"/>
      <c r="LKX37" s="450"/>
      <c r="LKY37" s="450"/>
      <c r="LKZ37" s="450"/>
      <c r="LLA37" s="450"/>
      <c r="LLB37" s="450"/>
      <c r="LLC37" s="450"/>
      <c r="LLD37" s="450"/>
      <c r="LLE37" s="450"/>
      <c r="LLF37" s="450"/>
      <c r="LLG37" s="450"/>
      <c r="LLH37" s="450"/>
      <c r="LLI37" s="450"/>
      <c r="LLJ37" s="450"/>
      <c r="LLK37" s="450"/>
      <c r="LLL37" s="450"/>
      <c r="LLM37" s="450"/>
      <c r="LLN37" s="450"/>
      <c r="LLO37" s="450"/>
      <c r="LLP37" s="450"/>
      <c r="LLQ37" s="450"/>
      <c r="LLR37" s="450"/>
      <c r="LLS37" s="450"/>
      <c r="LLT37" s="450"/>
      <c r="LLU37" s="450"/>
      <c r="LLV37" s="450"/>
      <c r="LLW37" s="450"/>
      <c r="LLX37" s="450"/>
      <c r="LLY37" s="450"/>
      <c r="LLZ37" s="450"/>
      <c r="LMA37" s="450"/>
      <c r="LMB37" s="450"/>
      <c r="LMC37" s="450"/>
      <c r="LMD37" s="450"/>
      <c r="LME37" s="450"/>
      <c r="LMF37" s="450"/>
      <c r="LMG37" s="450"/>
      <c r="LMH37" s="450"/>
      <c r="LMI37" s="450"/>
      <c r="LMJ37" s="450"/>
      <c r="LMK37" s="450"/>
      <c r="LML37" s="450"/>
      <c r="LMM37" s="450"/>
      <c r="LMN37" s="450"/>
      <c r="LMO37" s="450"/>
      <c r="LMP37" s="450"/>
      <c r="LMQ37" s="450"/>
      <c r="LMR37" s="450"/>
      <c r="LMS37" s="450"/>
      <c r="LMT37" s="450"/>
      <c r="LMU37" s="450"/>
      <c r="LMV37" s="450"/>
      <c r="LMW37" s="450"/>
      <c r="LMX37" s="450"/>
      <c r="LMY37" s="450"/>
      <c r="LMZ37" s="450"/>
      <c r="LNA37" s="450"/>
      <c r="LNB37" s="450"/>
      <c r="LNC37" s="450"/>
      <c r="LND37" s="450"/>
      <c r="LNE37" s="450"/>
      <c r="LNF37" s="450"/>
      <c r="LNG37" s="450"/>
      <c r="LNH37" s="450"/>
      <c r="LNI37" s="450"/>
      <c r="LNJ37" s="450"/>
      <c r="LNK37" s="450"/>
      <c r="LNL37" s="450"/>
      <c r="LNM37" s="450"/>
      <c r="LNN37" s="450"/>
      <c r="LNO37" s="450"/>
      <c r="LNP37" s="450"/>
      <c r="LNQ37" s="450"/>
      <c r="LNR37" s="450"/>
      <c r="LNS37" s="450"/>
      <c r="LNT37" s="450"/>
      <c r="LNU37" s="450"/>
      <c r="LNV37" s="450"/>
      <c r="LNW37" s="450"/>
      <c r="LNX37" s="450"/>
      <c r="LNY37" s="450"/>
      <c r="LNZ37" s="450"/>
      <c r="LOA37" s="450"/>
      <c r="LOB37" s="450"/>
      <c r="LOC37" s="450"/>
      <c r="LOD37" s="450"/>
      <c r="LOE37" s="450"/>
      <c r="LOF37" s="450"/>
      <c r="LOG37" s="450"/>
      <c r="LOH37" s="450"/>
      <c r="LOI37" s="450"/>
      <c r="LOJ37" s="450"/>
      <c r="LOK37" s="450"/>
      <c r="LOL37" s="450"/>
      <c r="LOM37" s="450"/>
      <c r="LON37" s="450"/>
      <c r="LOO37" s="450"/>
      <c r="LOP37" s="450"/>
      <c r="LOQ37" s="450"/>
      <c r="LOR37" s="450"/>
      <c r="LOS37" s="450"/>
      <c r="LOT37" s="450"/>
      <c r="LOU37" s="450"/>
      <c r="LOV37" s="450"/>
      <c r="LOW37" s="450"/>
      <c r="LOX37" s="450"/>
      <c r="LOY37" s="450"/>
      <c r="LOZ37" s="450"/>
      <c r="LPA37" s="450"/>
      <c r="LPB37" s="450"/>
      <c r="LPC37" s="450"/>
      <c r="LPD37" s="450"/>
      <c r="LPE37" s="450"/>
      <c r="LPF37" s="450"/>
      <c r="LPG37" s="450"/>
      <c r="LPH37" s="450"/>
      <c r="LPI37" s="450"/>
      <c r="LPJ37" s="450"/>
      <c r="LPK37" s="450"/>
      <c r="LPL37" s="450"/>
      <c r="LPM37" s="450"/>
      <c r="LPN37" s="450"/>
      <c r="LPO37" s="450"/>
      <c r="LPP37" s="450"/>
      <c r="LPQ37" s="450"/>
      <c r="LPR37" s="450"/>
      <c r="LPS37" s="450"/>
      <c r="LPT37" s="450"/>
      <c r="LPU37" s="450"/>
      <c r="LPV37" s="450"/>
      <c r="LPW37" s="450"/>
      <c r="LPX37" s="450"/>
      <c r="LPY37" s="450"/>
      <c r="LPZ37" s="450"/>
      <c r="LQA37" s="450"/>
      <c r="LQB37" s="450"/>
      <c r="LQC37" s="450"/>
      <c r="LQD37" s="450"/>
      <c r="LQE37" s="450"/>
      <c r="LQF37" s="450"/>
      <c r="LQG37" s="450"/>
      <c r="LQH37" s="450"/>
      <c r="LQI37" s="450"/>
      <c r="LQJ37" s="450"/>
      <c r="LQK37" s="450"/>
      <c r="LQL37" s="450"/>
      <c r="LQM37" s="450"/>
      <c r="LQN37" s="450"/>
      <c r="LQO37" s="450"/>
      <c r="LQP37" s="450"/>
      <c r="LQQ37" s="450"/>
      <c r="LQR37" s="450"/>
      <c r="LQS37" s="450"/>
      <c r="LQT37" s="450"/>
      <c r="LQU37" s="450"/>
      <c r="LQV37" s="450"/>
      <c r="LQW37" s="450"/>
      <c r="LQX37" s="450"/>
      <c r="LQY37" s="450"/>
      <c r="LQZ37" s="450"/>
      <c r="LRA37" s="450"/>
      <c r="LRB37" s="450"/>
      <c r="LRC37" s="450"/>
      <c r="LRD37" s="450"/>
      <c r="LRE37" s="450"/>
      <c r="LRF37" s="450"/>
      <c r="LRG37" s="450"/>
      <c r="LRH37" s="450"/>
      <c r="LRI37" s="450"/>
      <c r="LRJ37" s="450"/>
      <c r="LRK37" s="450"/>
      <c r="LRL37" s="450"/>
      <c r="LRM37" s="450"/>
      <c r="LRN37" s="450"/>
      <c r="LRO37" s="450"/>
      <c r="LRP37" s="450"/>
      <c r="LRQ37" s="450"/>
      <c r="LRR37" s="450"/>
      <c r="LRS37" s="450"/>
      <c r="LRT37" s="450"/>
      <c r="LRU37" s="450"/>
      <c r="LRV37" s="450"/>
      <c r="LRW37" s="450"/>
      <c r="LRX37" s="450"/>
      <c r="LRY37" s="450"/>
      <c r="LRZ37" s="450"/>
      <c r="LSA37" s="450"/>
      <c r="LSB37" s="450"/>
      <c r="LSC37" s="450"/>
      <c r="LSD37" s="450"/>
      <c r="LSE37" s="450"/>
      <c r="LSF37" s="450"/>
      <c r="LSG37" s="450"/>
      <c r="LSH37" s="450"/>
      <c r="LSI37" s="450"/>
      <c r="LSJ37" s="450"/>
      <c r="LSK37" s="450"/>
      <c r="LSL37" s="450"/>
      <c r="LSM37" s="450"/>
      <c r="LSN37" s="450"/>
      <c r="LSO37" s="450"/>
      <c r="LSP37" s="450"/>
      <c r="LSQ37" s="450"/>
      <c r="LSR37" s="450"/>
      <c r="LSS37" s="450"/>
      <c r="LST37" s="450"/>
      <c r="LSU37" s="450"/>
      <c r="LSV37" s="450"/>
      <c r="LSW37" s="450"/>
      <c r="LSX37" s="450"/>
      <c r="LSY37" s="450"/>
      <c r="LSZ37" s="450"/>
      <c r="LTA37" s="450"/>
      <c r="LTB37" s="450"/>
      <c r="LTC37" s="450"/>
      <c r="LTD37" s="450"/>
      <c r="LTE37" s="450"/>
      <c r="LTF37" s="450"/>
      <c r="LTG37" s="450"/>
      <c r="LTH37" s="450"/>
      <c r="LTI37" s="450"/>
      <c r="LTJ37" s="450"/>
      <c r="LTK37" s="450"/>
      <c r="LTL37" s="450"/>
      <c r="LTM37" s="450"/>
      <c r="LTN37" s="450"/>
      <c r="LTO37" s="450"/>
      <c r="LTP37" s="450"/>
      <c r="LTQ37" s="450"/>
      <c r="LTR37" s="450"/>
      <c r="LTS37" s="450"/>
      <c r="LTT37" s="450"/>
      <c r="LTU37" s="450"/>
      <c r="LTV37" s="450"/>
      <c r="LTW37" s="450"/>
      <c r="LTX37" s="450"/>
      <c r="LTY37" s="450"/>
      <c r="LTZ37" s="450"/>
      <c r="LUA37" s="450"/>
      <c r="LUB37" s="450"/>
      <c r="LUC37" s="450"/>
      <c r="LUD37" s="450"/>
      <c r="LUE37" s="450"/>
      <c r="LUF37" s="450"/>
      <c r="LUG37" s="450"/>
      <c r="LUH37" s="450"/>
      <c r="LUI37" s="450"/>
      <c r="LUJ37" s="450"/>
      <c r="LUK37" s="450"/>
      <c r="LUL37" s="450"/>
      <c r="LUM37" s="450"/>
      <c r="LUN37" s="450"/>
      <c r="LUO37" s="450"/>
      <c r="LUP37" s="450"/>
      <c r="LUQ37" s="450"/>
      <c r="LUR37" s="450"/>
      <c r="LUS37" s="450"/>
      <c r="LUT37" s="450"/>
      <c r="LUU37" s="450"/>
      <c r="LUV37" s="450"/>
      <c r="LUW37" s="450"/>
      <c r="LUX37" s="450"/>
      <c r="LUY37" s="450"/>
      <c r="LUZ37" s="450"/>
      <c r="LVA37" s="450"/>
      <c r="LVB37" s="450"/>
      <c r="LVC37" s="450"/>
      <c r="LVD37" s="450"/>
      <c r="LVE37" s="450"/>
      <c r="LVF37" s="450"/>
      <c r="LVG37" s="450"/>
      <c r="LVH37" s="450"/>
      <c r="LVI37" s="450"/>
      <c r="LVJ37" s="450"/>
      <c r="LVK37" s="450"/>
      <c r="LVL37" s="450"/>
      <c r="LVM37" s="450"/>
      <c r="LVN37" s="450"/>
      <c r="LVO37" s="450"/>
      <c r="LVP37" s="450"/>
      <c r="LVQ37" s="450"/>
      <c r="LVR37" s="450"/>
      <c r="LVS37" s="450"/>
      <c r="LVT37" s="450"/>
      <c r="LVU37" s="450"/>
      <c r="LVV37" s="450"/>
      <c r="LVW37" s="450"/>
      <c r="LVX37" s="450"/>
      <c r="LVY37" s="450"/>
      <c r="LVZ37" s="450"/>
      <c r="LWA37" s="450"/>
      <c r="LWB37" s="450"/>
      <c r="LWC37" s="450"/>
      <c r="LWD37" s="450"/>
      <c r="LWE37" s="450"/>
      <c r="LWF37" s="450"/>
      <c r="LWG37" s="450"/>
      <c r="LWH37" s="450"/>
      <c r="LWI37" s="450"/>
      <c r="LWJ37" s="450"/>
      <c r="LWK37" s="450"/>
      <c r="LWL37" s="450"/>
      <c r="LWM37" s="450"/>
      <c r="LWN37" s="450"/>
      <c r="LWO37" s="450"/>
      <c r="LWP37" s="450"/>
      <c r="LWQ37" s="450"/>
      <c r="LWR37" s="450"/>
      <c r="LWS37" s="450"/>
      <c r="LWT37" s="450"/>
      <c r="LWU37" s="450"/>
      <c r="LWV37" s="450"/>
      <c r="LWW37" s="450"/>
      <c r="LWX37" s="450"/>
      <c r="LWY37" s="450"/>
      <c r="LWZ37" s="450"/>
      <c r="LXA37" s="450"/>
      <c r="LXB37" s="450"/>
      <c r="LXC37" s="450"/>
      <c r="LXD37" s="450"/>
      <c r="LXE37" s="450"/>
      <c r="LXF37" s="450"/>
      <c r="LXG37" s="450"/>
      <c r="LXH37" s="450"/>
      <c r="LXI37" s="450"/>
      <c r="LXJ37" s="450"/>
      <c r="LXK37" s="450"/>
      <c r="LXL37" s="450"/>
      <c r="LXM37" s="450"/>
      <c r="LXN37" s="450"/>
      <c r="LXO37" s="450"/>
      <c r="LXP37" s="450"/>
      <c r="LXQ37" s="450"/>
      <c r="LXR37" s="450"/>
      <c r="LXS37" s="450"/>
      <c r="LXT37" s="450"/>
      <c r="LXU37" s="450"/>
      <c r="LXV37" s="450"/>
      <c r="LXW37" s="450"/>
      <c r="LXX37" s="450"/>
      <c r="LXY37" s="450"/>
      <c r="LXZ37" s="450"/>
      <c r="LYA37" s="450"/>
      <c r="LYB37" s="450"/>
      <c r="LYC37" s="450"/>
      <c r="LYD37" s="450"/>
      <c r="LYE37" s="450"/>
      <c r="LYF37" s="450"/>
      <c r="LYG37" s="450"/>
      <c r="LYH37" s="450"/>
      <c r="LYI37" s="450"/>
      <c r="LYJ37" s="450"/>
      <c r="LYK37" s="450"/>
      <c r="LYL37" s="450"/>
      <c r="LYM37" s="450"/>
      <c r="LYN37" s="450"/>
      <c r="LYO37" s="450"/>
      <c r="LYP37" s="450"/>
      <c r="LYQ37" s="450"/>
      <c r="LYR37" s="450"/>
      <c r="LYS37" s="450"/>
      <c r="LYT37" s="450"/>
      <c r="LYU37" s="450"/>
      <c r="LYV37" s="450"/>
      <c r="LYW37" s="450"/>
      <c r="LYX37" s="450"/>
      <c r="LYY37" s="450"/>
      <c r="LYZ37" s="450"/>
      <c r="LZA37" s="450"/>
      <c r="LZB37" s="450"/>
      <c r="LZC37" s="450"/>
      <c r="LZD37" s="450"/>
      <c r="LZE37" s="450"/>
      <c r="LZF37" s="450"/>
      <c r="LZG37" s="450"/>
      <c r="LZH37" s="450"/>
      <c r="LZI37" s="450"/>
      <c r="LZJ37" s="450"/>
      <c r="LZK37" s="450"/>
      <c r="LZL37" s="450"/>
      <c r="LZM37" s="450"/>
      <c r="LZN37" s="450"/>
      <c r="LZO37" s="450"/>
      <c r="LZP37" s="450"/>
      <c r="LZQ37" s="450"/>
      <c r="LZR37" s="450"/>
      <c r="LZS37" s="450"/>
      <c r="LZT37" s="450"/>
      <c r="LZU37" s="450"/>
      <c r="LZV37" s="450"/>
      <c r="LZW37" s="450"/>
      <c r="LZX37" s="450"/>
      <c r="LZY37" s="450"/>
      <c r="LZZ37" s="450"/>
      <c r="MAA37" s="450"/>
      <c r="MAB37" s="450"/>
      <c r="MAC37" s="450"/>
      <c r="MAD37" s="450"/>
      <c r="MAE37" s="450"/>
      <c r="MAF37" s="450"/>
      <c r="MAG37" s="450"/>
      <c r="MAH37" s="450"/>
      <c r="MAI37" s="450"/>
      <c r="MAJ37" s="450"/>
      <c r="MAK37" s="450"/>
      <c r="MAL37" s="450"/>
      <c r="MAM37" s="450"/>
      <c r="MAN37" s="450"/>
      <c r="MAO37" s="450"/>
      <c r="MAP37" s="450"/>
      <c r="MAQ37" s="450"/>
      <c r="MAR37" s="450"/>
      <c r="MAS37" s="450"/>
      <c r="MAT37" s="450"/>
      <c r="MAU37" s="450"/>
      <c r="MAV37" s="450"/>
      <c r="MAW37" s="450"/>
      <c r="MAX37" s="450"/>
      <c r="MAY37" s="450"/>
      <c r="MAZ37" s="450"/>
      <c r="MBA37" s="450"/>
      <c r="MBB37" s="450"/>
      <c r="MBC37" s="450"/>
      <c r="MBD37" s="450"/>
      <c r="MBE37" s="450"/>
      <c r="MBF37" s="450"/>
      <c r="MBG37" s="450"/>
      <c r="MBH37" s="450"/>
      <c r="MBI37" s="450"/>
      <c r="MBJ37" s="450"/>
      <c r="MBK37" s="450"/>
      <c r="MBL37" s="450"/>
      <c r="MBM37" s="450"/>
      <c r="MBN37" s="450"/>
      <c r="MBO37" s="450"/>
      <c r="MBP37" s="450"/>
      <c r="MBQ37" s="450"/>
      <c r="MBR37" s="450"/>
      <c r="MBS37" s="450"/>
      <c r="MBT37" s="450"/>
      <c r="MBU37" s="450"/>
      <c r="MBV37" s="450"/>
      <c r="MBW37" s="450"/>
      <c r="MBX37" s="450"/>
      <c r="MBY37" s="450"/>
      <c r="MBZ37" s="450"/>
      <c r="MCA37" s="450"/>
      <c r="MCB37" s="450"/>
      <c r="MCC37" s="450"/>
      <c r="MCD37" s="450"/>
      <c r="MCE37" s="450"/>
      <c r="MCF37" s="450"/>
      <c r="MCG37" s="450"/>
      <c r="MCH37" s="450"/>
      <c r="MCI37" s="450"/>
      <c r="MCJ37" s="450"/>
      <c r="MCK37" s="450"/>
      <c r="MCL37" s="450"/>
      <c r="MCM37" s="450"/>
      <c r="MCN37" s="450"/>
      <c r="MCO37" s="450"/>
      <c r="MCP37" s="450"/>
      <c r="MCQ37" s="450"/>
      <c r="MCR37" s="450"/>
      <c r="MCS37" s="450"/>
      <c r="MCT37" s="450"/>
      <c r="MCU37" s="450"/>
      <c r="MCV37" s="450"/>
      <c r="MCW37" s="450"/>
      <c r="MCX37" s="450"/>
      <c r="MCY37" s="450"/>
      <c r="MCZ37" s="450"/>
      <c r="MDA37" s="450"/>
      <c r="MDB37" s="450"/>
      <c r="MDC37" s="450"/>
      <c r="MDD37" s="450"/>
      <c r="MDE37" s="450"/>
      <c r="MDF37" s="450"/>
      <c r="MDG37" s="450"/>
      <c r="MDH37" s="450"/>
      <c r="MDI37" s="450"/>
      <c r="MDJ37" s="450"/>
      <c r="MDK37" s="450"/>
      <c r="MDL37" s="450"/>
      <c r="MDM37" s="450"/>
      <c r="MDN37" s="450"/>
      <c r="MDO37" s="450"/>
      <c r="MDP37" s="450"/>
      <c r="MDQ37" s="450"/>
      <c r="MDR37" s="450"/>
      <c r="MDS37" s="450"/>
      <c r="MDT37" s="450"/>
      <c r="MDU37" s="450"/>
      <c r="MDV37" s="450"/>
      <c r="MDW37" s="450"/>
      <c r="MDX37" s="450"/>
      <c r="MDY37" s="450"/>
      <c r="MDZ37" s="450"/>
      <c r="MEA37" s="450"/>
      <c r="MEB37" s="450"/>
      <c r="MEC37" s="450"/>
      <c r="MED37" s="450"/>
      <c r="MEE37" s="450"/>
      <c r="MEF37" s="450"/>
      <c r="MEG37" s="450"/>
      <c r="MEH37" s="450"/>
      <c r="MEI37" s="450"/>
      <c r="MEJ37" s="450"/>
      <c r="MEK37" s="450"/>
      <c r="MEL37" s="450"/>
      <c r="MEM37" s="450"/>
      <c r="MEN37" s="450"/>
      <c r="MEO37" s="450"/>
      <c r="MEP37" s="450"/>
      <c r="MEQ37" s="450"/>
      <c r="MER37" s="450"/>
      <c r="MES37" s="450"/>
      <c r="MET37" s="450"/>
      <c r="MEU37" s="450"/>
      <c r="MEV37" s="450"/>
      <c r="MEW37" s="450"/>
      <c r="MEX37" s="450"/>
      <c r="MEY37" s="450"/>
      <c r="MEZ37" s="450"/>
      <c r="MFA37" s="450"/>
      <c r="MFB37" s="450"/>
      <c r="MFC37" s="450"/>
      <c r="MFD37" s="450"/>
      <c r="MFE37" s="450"/>
      <c r="MFF37" s="450"/>
      <c r="MFG37" s="450"/>
      <c r="MFH37" s="450"/>
      <c r="MFI37" s="450"/>
      <c r="MFJ37" s="450"/>
      <c r="MFK37" s="450"/>
      <c r="MFL37" s="450"/>
      <c r="MFM37" s="450"/>
      <c r="MFN37" s="450"/>
      <c r="MFO37" s="450"/>
      <c r="MFP37" s="450"/>
      <c r="MFQ37" s="450"/>
      <c r="MFR37" s="450"/>
      <c r="MFS37" s="450"/>
      <c r="MFT37" s="450"/>
      <c r="MFU37" s="450"/>
      <c r="MFV37" s="450"/>
      <c r="MFW37" s="450"/>
      <c r="MFX37" s="450"/>
      <c r="MFY37" s="450"/>
      <c r="MFZ37" s="450"/>
      <c r="MGA37" s="450"/>
      <c r="MGB37" s="450"/>
      <c r="MGC37" s="450"/>
      <c r="MGD37" s="450"/>
      <c r="MGE37" s="450"/>
      <c r="MGF37" s="450"/>
      <c r="MGG37" s="450"/>
      <c r="MGH37" s="450"/>
      <c r="MGI37" s="450"/>
      <c r="MGJ37" s="450"/>
      <c r="MGK37" s="450"/>
      <c r="MGL37" s="450"/>
      <c r="MGM37" s="450"/>
      <c r="MGN37" s="450"/>
      <c r="MGO37" s="450"/>
      <c r="MGP37" s="450"/>
      <c r="MGQ37" s="450"/>
      <c r="MGR37" s="450"/>
      <c r="MGS37" s="450"/>
      <c r="MGT37" s="450"/>
      <c r="MGU37" s="450"/>
      <c r="MGV37" s="450"/>
      <c r="MGW37" s="450"/>
      <c r="MGX37" s="450"/>
      <c r="MGY37" s="450"/>
      <c r="MGZ37" s="450"/>
      <c r="MHA37" s="450"/>
      <c r="MHB37" s="450"/>
      <c r="MHC37" s="450"/>
      <c r="MHD37" s="450"/>
      <c r="MHE37" s="450"/>
      <c r="MHF37" s="450"/>
      <c r="MHG37" s="450"/>
      <c r="MHH37" s="450"/>
      <c r="MHI37" s="450"/>
      <c r="MHJ37" s="450"/>
      <c r="MHK37" s="450"/>
      <c r="MHL37" s="450"/>
      <c r="MHM37" s="450"/>
      <c r="MHN37" s="450"/>
      <c r="MHO37" s="450"/>
      <c r="MHP37" s="450"/>
      <c r="MHQ37" s="450"/>
      <c r="MHR37" s="450"/>
      <c r="MHS37" s="450"/>
      <c r="MHT37" s="450"/>
      <c r="MHU37" s="450"/>
      <c r="MHV37" s="450"/>
      <c r="MHW37" s="450"/>
      <c r="MHX37" s="450"/>
      <c r="MHY37" s="450"/>
      <c r="MHZ37" s="450"/>
      <c r="MIA37" s="450"/>
      <c r="MIB37" s="450"/>
      <c r="MIC37" s="450"/>
      <c r="MID37" s="450"/>
      <c r="MIE37" s="450"/>
      <c r="MIF37" s="450"/>
      <c r="MIG37" s="450"/>
      <c r="MIH37" s="450"/>
      <c r="MII37" s="450"/>
      <c r="MIJ37" s="450"/>
      <c r="MIK37" s="450"/>
      <c r="MIL37" s="450"/>
      <c r="MIM37" s="450"/>
      <c r="MIN37" s="450"/>
      <c r="MIO37" s="450"/>
      <c r="MIP37" s="450"/>
      <c r="MIQ37" s="450"/>
      <c r="MIR37" s="450"/>
      <c r="MIS37" s="450"/>
      <c r="MIT37" s="450"/>
      <c r="MIU37" s="450"/>
      <c r="MIV37" s="450"/>
      <c r="MIW37" s="450"/>
      <c r="MIX37" s="450"/>
      <c r="MIY37" s="450"/>
      <c r="MIZ37" s="450"/>
      <c r="MJA37" s="450"/>
      <c r="MJB37" s="450"/>
      <c r="MJC37" s="450"/>
      <c r="MJD37" s="450"/>
      <c r="MJE37" s="450"/>
      <c r="MJF37" s="450"/>
      <c r="MJG37" s="450"/>
      <c r="MJH37" s="450"/>
      <c r="MJI37" s="450"/>
      <c r="MJJ37" s="450"/>
      <c r="MJK37" s="450"/>
      <c r="MJL37" s="450"/>
      <c r="MJM37" s="450"/>
      <c r="MJN37" s="450"/>
      <c r="MJO37" s="450"/>
      <c r="MJP37" s="450"/>
      <c r="MJQ37" s="450"/>
      <c r="MJR37" s="450"/>
      <c r="MJS37" s="450"/>
      <c r="MJT37" s="450"/>
      <c r="MJU37" s="450"/>
      <c r="MJV37" s="450"/>
      <c r="MJW37" s="450"/>
      <c r="MJX37" s="450"/>
      <c r="MJY37" s="450"/>
      <c r="MJZ37" s="450"/>
      <c r="MKA37" s="450"/>
      <c r="MKB37" s="450"/>
      <c r="MKC37" s="450"/>
      <c r="MKD37" s="450"/>
      <c r="MKE37" s="450"/>
      <c r="MKF37" s="450"/>
      <c r="MKG37" s="450"/>
      <c r="MKH37" s="450"/>
      <c r="MKI37" s="450"/>
      <c r="MKJ37" s="450"/>
      <c r="MKK37" s="450"/>
      <c r="MKL37" s="450"/>
      <c r="MKM37" s="450"/>
      <c r="MKN37" s="450"/>
      <c r="MKO37" s="450"/>
      <c r="MKP37" s="450"/>
      <c r="MKQ37" s="450"/>
      <c r="MKR37" s="450"/>
      <c r="MKS37" s="450"/>
      <c r="MKT37" s="450"/>
      <c r="MKU37" s="450"/>
      <c r="MKV37" s="450"/>
      <c r="MKW37" s="450"/>
      <c r="MKX37" s="450"/>
      <c r="MKY37" s="450"/>
      <c r="MKZ37" s="450"/>
      <c r="MLA37" s="450"/>
      <c r="MLB37" s="450"/>
      <c r="MLC37" s="450"/>
      <c r="MLD37" s="450"/>
      <c r="MLE37" s="450"/>
      <c r="MLF37" s="450"/>
      <c r="MLG37" s="450"/>
      <c r="MLH37" s="450"/>
      <c r="MLI37" s="450"/>
      <c r="MLJ37" s="450"/>
      <c r="MLK37" s="450"/>
      <c r="MLL37" s="450"/>
      <c r="MLM37" s="450"/>
      <c r="MLN37" s="450"/>
      <c r="MLO37" s="450"/>
      <c r="MLP37" s="450"/>
      <c r="MLQ37" s="450"/>
      <c r="MLR37" s="450"/>
      <c r="MLS37" s="450"/>
      <c r="MLT37" s="450"/>
      <c r="MLU37" s="450"/>
      <c r="MLV37" s="450"/>
      <c r="MLW37" s="450"/>
      <c r="MLX37" s="450"/>
      <c r="MLY37" s="450"/>
      <c r="MLZ37" s="450"/>
      <c r="MMA37" s="450"/>
      <c r="MMB37" s="450"/>
      <c r="MMC37" s="450"/>
      <c r="MMD37" s="450"/>
      <c r="MME37" s="450"/>
      <c r="MMF37" s="450"/>
      <c r="MMG37" s="450"/>
      <c r="MMH37" s="450"/>
      <c r="MMI37" s="450"/>
      <c r="MMJ37" s="450"/>
      <c r="MMK37" s="450"/>
      <c r="MML37" s="450"/>
      <c r="MMM37" s="450"/>
      <c r="MMN37" s="450"/>
      <c r="MMO37" s="450"/>
      <c r="MMP37" s="450"/>
      <c r="MMQ37" s="450"/>
      <c r="MMR37" s="450"/>
      <c r="MMS37" s="450"/>
      <c r="MMT37" s="450"/>
      <c r="MMU37" s="450"/>
      <c r="MMV37" s="450"/>
      <c r="MMW37" s="450"/>
      <c r="MMX37" s="450"/>
      <c r="MMY37" s="450"/>
      <c r="MMZ37" s="450"/>
      <c r="MNA37" s="450"/>
      <c r="MNB37" s="450"/>
      <c r="MNC37" s="450"/>
      <c r="MND37" s="450"/>
      <c r="MNE37" s="450"/>
      <c r="MNF37" s="450"/>
      <c r="MNG37" s="450"/>
      <c r="MNH37" s="450"/>
      <c r="MNI37" s="450"/>
      <c r="MNJ37" s="450"/>
      <c r="MNK37" s="450"/>
      <c r="MNL37" s="450"/>
      <c r="MNM37" s="450"/>
      <c r="MNN37" s="450"/>
      <c r="MNO37" s="450"/>
      <c r="MNP37" s="450"/>
      <c r="MNQ37" s="450"/>
      <c r="MNR37" s="450"/>
      <c r="MNS37" s="450"/>
      <c r="MNT37" s="450"/>
      <c r="MNU37" s="450"/>
      <c r="MNV37" s="450"/>
      <c r="MNW37" s="450"/>
      <c r="MNX37" s="450"/>
      <c r="MNY37" s="450"/>
      <c r="MNZ37" s="450"/>
      <c r="MOA37" s="450"/>
      <c r="MOB37" s="450"/>
      <c r="MOC37" s="450"/>
      <c r="MOD37" s="450"/>
      <c r="MOE37" s="450"/>
      <c r="MOF37" s="450"/>
      <c r="MOG37" s="450"/>
      <c r="MOH37" s="450"/>
      <c r="MOI37" s="450"/>
      <c r="MOJ37" s="450"/>
      <c r="MOK37" s="450"/>
      <c r="MOL37" s="450"/>
      <c r="MOM37" s="450"/>
      <c r="MON37" s="450"/>
      <c r="MOO37" s="450"/>
      <c r="MOP37" s="450"/>
      <c r="MOQ37" s="450"/>
      <c r="MOR37" s="450"/>
      <c r="MOS37" s="450"/>
      <c r="MOT37" s="450"/>
      <c r="MOU37" s="450"/>
      <c r="MOV37" s="450"/>
      <c r="MOW37" s="450"/>
      <c r="MOX37" s="450"/>
      <c r="MOY37" s="450"/>
      <c r="MOZ37" s="450"/>
      <c r="MPA37" s="450"/>
      <c r="MPB37" s="450"/>
      <c r="MPC37" s="450"/>
      <c r="MPD37" s="450"/>
      <c r="MPE37" s="450"/>
      <c r="MPF37" s="450"/>
      <c r="MPG37" s="450"/>
      <c r="MPH37" s="450"/>
      <c r="MPI37" s="450"/>
      <c r="MPJ37" s="450"/>
      <c r="MPK37" s="450"/>
      <c r="MPL37" s="450"/>
      <c r="MPM37" s="450"/>
      <c r="MPN37" s="450"/>
      <c r="MPO37" s="450"/>
      <c r="MPP37" s="450"/>
      <c r="MPQ37" s="450"/>
      <c r="MPR37" s="450"/>
      <c r="MPS37" s="450"/>
      <c r="MPT37" s="450"/>
      <c r="MPU37" s="450"/>
      <c r="MPV37" s="450"/>
      <c r="MPW37" s="450"/>
      <c r="MPX37" s="450"/>
      <c r="MPY37" s="450"/>
      <c r="MPZ37" s="450"/>
      <c r="MQA37" s="450"/>
      <c r="MQB37" s="450"/>
      <c r="MQC37" s="450"/>
      <c r="MQD37" s="450"/>
      <c r="MQE37" s="450"/>
      <c r="MQF37" s="450"/>
      <c r="MQG37" s="450"/>
      <c r="MQH37" s="450"/>
      <c r="MQI37" s="450"/>
      <c r="MQJ37" s="450"/>
      <c r="MQK37" s="450"/>
      <c r="MQL37" s="450"/>
      <c r="MQM37" s="450"/>
      <c r="MQN37" s="450"/>
      <c r="MQO37" s="450"/>
      <c r="MQP37" s="450"/>
      <c r="MQQ37" s="450"/>
      <c r="MQR37" s="450"/>
      <c r="MQS37" s="450"/>
      <c r="MQT37" s="450"/>
      <c r="MQU37" s="450"/>
      <c r="MQV37" s="450"/>
      <c r="MQW37" s="450"/>
      <c r="MQX37" s="450"/>
      <c r="MQY37" s="450"/>
      <c r="MQZ37" s="450"/>
      <c r="MRA37" s="450"/>
      <c r="MRB37" s="450"/>
      <c r="MRC37" s="450"/>
      <c r="MRD37" s="450"/>
      <c r="MRE37" s="450"/>
      <c r="MRF37" s="450"/>
      <c r="MRG37" s="450"/>
      <c r="MRH37" s="450"/>
      <c r="MRI37" s="450"/>
      <c r="MRJ37" s="450"/>
      <c r="MRK37" s="450"/>
      <c r="MRL37" s="450"/>
      <c r="MRM37" s="450"/>
      <c r="MRN37" s="450"/>
      <c r="MRO37" s="450"/>
      <c r="MRP37" s="450"/>
      <c r="MRQ37" s="450"/>
      <c r="MRR37" s="450"/>
      <c r="MRS37" s="450"/>
      <c r="MRT37" s="450"/>
      <c r="MRU37" s="450"/>
      <c r="MRV37" s="450"/>
      <c r="MRW37" s="450"/>
      <c r="MRX37" s="450"/>
      <c r="MRY37" s="450"/>
      <c r="MRZ37" s="450"/>
      <c r="MSA37" s="450"/>
      <c r="MSB37" s="450"/>
      <c r="MSC37" s="450"/>
      <c r="MSD37" s="450"/>
      <c r="MSE37" s="450"/>
      <c r="MSF37" s="450"/>
      <c r="MSG37" s="450"/>
      <c r="MSH37" s="450"/>
      <c r="MSI37" s="450"/>
      <c r="MSJ37" s="450"/>
      <c r="MSK37" s="450"/>
      <c r="MSL37" s="450"/>
      <c r="MSM37" s="450"/>
      <c r="MSN37" s="450"/>
      <c r="MSO37" s="450"/>
      <c r="MSP37" s="450"/>
      <c r="MSQ37" s="450"/>
      <c r="MSR37" s="450"/>
      <c r="MSS37" s="450"/>
      <c r="MST37" s="450"/>
      <c r="MSU37" s="450"/>
      <c r="MSV37" s="450"/>
      <c r="MSW37" s="450"/>
      <c r="MSX37" s="450"/>
      <c r="MSY37" s="450"/>
      <c r="MSZ37" s="450"/>
      <c r="MTA37" s="450"/>
      <c r="MTB37" s="450"/>
      <c r="MTC37" s="450"/>
      <c r="MTD37" s="450"/>
      <c r="MTE37" s="450"/>
      <c r="MTF37" s="450"/>
      <c r="MTG37" s="450"/>
      <c r="MTH37" s="450"/>
      <c r="MTI37" s="450"/>
      <c r="MTJ37" s="450"/>
      <c r="MTK37" s="450"/>
      <c r="MTL37" s="450"/>
      <c r="MTM37" s="450"/>
      <c r="MTN37" s="450"/>
      <c r="MTO37" s="450"/>
      <c r="MTP37" s="450"/>
      <c r="MTQ37" s="450"/>
      <c r="MTR37" s="450"/>
      <c r="MTS37" s="450"/>
      <c r="MTT37" s="450"/>
      <c r="MTU37" s="450"/>
      <c r="MTV37" s="450"/>
      <c r="MTW37" s="450"/>
      <c r="MTX37" s="450"/>
      <c r="MTY37" s="450"/>
      <c r="MTZ37" s="450"/>
      <c r="MUA37" s="450"/>
      <c r="MUB37" s="450"/>
      <c r="MUC37" s="450"/>
      <c r="MUD37" s="450"/>
      <c r="MUE37" s="450"/>
      <c r="MUF37" s="450"/>
      <c r="MUG37" s="450"/>
      <c r="MUH37" s="450"/>
      <c r="MUI37" s="450"/>
      <c r="MUJ37" s="450"/>
      <c r="MUK37" s="450"/>
      <c r="MUL37" s="450"/>
      <c r="MUM37" s="450"/>
      <c r="MUN37" s="450"/>
      <c r="MUO37" s="450"/>
      <c r="MUP37" s="450"/>
      <c r="MUQ37" s="450"/>
      <c r="MUR37" s="450"/>
      <c r="MUS37" s="450"/>
      <c r="MUT37" s="450"/>
      <c r="MUU37" s="450"/>
      <c r="MUV37" s="450"/>
      <c r="MUW37" s="450"/>
      <c r="MUX37" s="450"/>
      <c r="MUY37" s="450"/>
      <c r="MUZ37" s="450"/>
      <c r="MVA37" s="450"/>
      <c r="MVB37" s="450"/>
      <c r="MVC37" s="450"/>
      <c r="MVD37" s="450"/>
      <c r="MVE37" s="450"/>
      <c r="MVF37" s="450"/>
      <c r="MVG37" s="450"/>
      <c r="MVH37" s="450"/>
      <c r="MVI37" s="450"/>
      <c r="MVJ37" s="450"/>
      <c r="MVK37" s="450"/>
      <c r="MVL37" s="450"/>
      <c r="MVM37" s="450"/>
      <c r="MVN37" s="450"/>
      <c r="MVO37" s="450"/>
      <c r="MVP37" s="450"/>
      <c r="MVQ37" s="450"/>
      <c r="MVR37" s="450"/>
      <c r="MVS37" s="450"/>
      <c r="MVT37" s="450"/>
      <c r="MVU37" s="450"/>
      <c r="MVV37" s="450"/>
      <c r="MVW37" s="450"/>
      <c r="MVX37" s="450"/>
      <c r="MVY37" s="450"/>
      <c r="MVZ37" s="450"/>
      <c r="MWA37" s="450"/>
      <c r="MWB37" s="450"/>
      <c r="MWC37" s="450"/>
      <c r="MWD37" s="450"/>
      <c r="MWE37" s="450"/>
      <c r="MWF37" s="450"/>
      <c r="MWG37" s="450"/>
      <c r="MWH37" s="450"/>
      <c r="MWI37" s="450"/>
      <c r="MWJ37" s="450"/>
      <c r="MWK37" s="450"/>
      <c r="MWL37" s="450"/>
      <c r="MWM37" s="450"/>
      <c r="MWN37" s="450"/>
      <c r="MWO37" s="450"/>
      <c r="MWP37" s="450"/>
      <c r="MWQ37" s="450"/>
      <c r="MWR37" s="450"/>
      <c r="MWS37" s="450"/>
      <c r="MWT37" s="450"/>
      <c r="MWU37" s="450"/>
      <c r="MWV37" s="450"/>
      <c r="MWW37" s="450"/>
      <c r="MWX37" s="450"/>
      <c r="MWY37" s="450"/>
      <c r="MWZ37" s="450"/>
      <c r="MXA37" s="450"/>
      <c r="MXB37" s="450"/>
      <c r="MXC37" s="450"/>
      <c r="MXD37" s="450"/>
      <c r="MXE37" s="450"/>
      <c r="MXF37" s="450"/>
      <c r="MXG37" s="450"/>
      <c r="MXH37" s="450"/>
      <c r="MXI37" s="450"/>
      <c r="MXJ37" s="450"/>
      <c r="MXK37" s="450"/>
      <c r="MXL37" s="450"/>
      <c r="MXM37" s="450"/>
      <c r="MXN37" s="450"/>
      <c r="MXO37" s="450"/>
      <c r="MXP37" s="450"/>
      <c r="MXQ37" s="450"/>
      <c r="MXR37" s="450"/>
      <c r="MXS37" s="450"/>
      <c r="MXT37" s="450"/>
      <c r="MXU37" s="450"/>
      <c r="MXV37" s="450"/>
      <c r="MXW37" s="450"/>
      <c r="MXX37" s="450"/>
      <c r="MXY37" s="450"/>
      <c r="MXZ37" s="450"/>
      <c r="MYA37" s="450"/>
      <c r="MYB37" s="450"/>
      <c r="MYC37" s="450"/>
      <c r="MYD37" s="450"/>
      <c r="MYE37" s="450"/>
      <c r="MYF37" s="450"/>
      <c r="MYG37" s="450"/>
      <c r="MYH37" s="450"/>
      <c r="MYI37" s="450"/>
      <c r="MYJ37" s="450"/>
      <c r="MYK37" s="450"/>
      <c r="MYL37" s="450"/>
      <c r="MYM37" s="450"/>
      <c r="MYN37" s="450"/>
      <c r="MYO37" s="450"/>
      <c r="MYP37" s="450"/>
      <c r="MYQ37" s="450"/>
      <c r="MYR37" s="450"/>
      <c r="MYS37" s="450"/>
      <c r="MYT37" s="450"/>
      <c r="MYU37" s="450"/>
      <c r="MYV37" s="450"/>
      <c r="MYW37" s="450"/>
      <c r="MYX37" s="450"/>
      <c r="MYY37" s="450"/>
      <c r="MYZ37" s="450"/>
      <c r="MZA37" s="450"/>
      <c r="MZB37" s="450"/>
      <c r="MZC37" s="450"/>
      <c r="MZD37" s="450"/>
      <c r="MZE37" s="450"/>
      <c r="MZF37" s="450"/>
      <c r="MZG37" s="450"/>
      <c r="MZH37" s="450"/>
      <c r="MZI37" s="450"/>
      <c r="MZJ37" s="450"/>
      <c r="MZK37" s="450"/>
      <c r="MZL37" s="450"/>
      <c r="MZM37" s="450"/>
      <c r="MZN37" s="450"/>
      <c r="MZO37" s="450"/>
      <c r="MZP37" s="450"/>
      <c r="MZQ37" s="450"/>
      <c r="MZR37" s="450"/>
      <c r="MZS37" s="450"/>
      <c r="MZT37" s="450"/>
      <c r="MZU37" s="450"/>
      <c r="MZV37" s="450"/>
      <c r="MZW37" s="450"/>
      <c r="MZX37" s="450"/>
      <c r="MZY37" s="450"/>
      <c r="MZZ37" s="450"/>
      <c r="NAA37" s="450"/>
      <c r="NAB37" s="450"/>
      <c r="NAC37" s="450"/>
      <c r="NAD37" s="450"/>
      <c r="NAE37" s="450"/>
      <c r="NAF37" s="450"/>
      <c r="NAG37" s="450"/>
      <c r="NAH37" s="450"/>
      <c r="NAI37" s="450"/>
      <c r="NAJ37" s="450"/>
      <c r="NAK37" s="450"/>
      <c r="NAL37" s="450"/>
      <c r="NAM37" s="450"/>
      <c r="NAN37" s="450"/>
      <c r="NAO37" s="450"/>
      <c r="NAP37" s="450"/>
      <c r="NAQ37" s="450"/>
      <c r="NAR37" s="450"/>
      <c r="NAS37" s="450"/>
      <c r="NAT37" s="450"/>
      <c r="NAU37" s="450"/>
      <c r="NAV37" s="450"/>
      <c r="NAW37" s="450"/>
      <c r="NAX37" s="450"/>
      <c r="NAY37" s="450"/>
      <c r="NAZ37" s="450"/>
      <c r="NBA37" s="450"/>
      <c r="NBB37" s="450"/>
      <c r="NBC37" s="450"/>
      <c r="NBD37" s="450"/>
      <c r="NBE37" s="450"/>
      <c r="NBF37" s="450"/>
      <c r="NBG37" s="450"/>
      <c r="NBH37" s="450"/>
      <c r="NBI37" s="450"/>
      <c r="NBJ37" s="450"/>
      <c r="NBK37" s="450"/>
      <c r="NBL37" s="450"/>
      <c r="NBM37" s="450"/>
      <c r="NBN37" s="450"/>
      <c r="NBO37" s="450"/>
      <c r="NBP37" s="450"/>
      <c r="NBQ37" s="450"/>
      <c r="NBR37" s="450"/>
      <c r="NBS37" s="450"/>
      <c r="NBT37" s="450"/>
      <c r="NBU37" s="450"/>
      <c r="NBV37" s="450"/>
      <c r="NBW37" s="450"/>
      <c r="NBX37" s="450"/>
      <c r="NBY37" s="450"/>
      <c r="NBZ37" s="450"/>
      <c r="NCA37" s="450"/>
      <c r="NCB37" s="450"/>
      <c r="NCC37" s="450"/>
      <c r="NCD37" s="450"/>
      <c r="NCE37" s="450"/>
      <c r="NCF37" s="450"/>
      <c r="NCG37" s="450"/>
      <c r="NCH37" s="450"/>
      <c r="NCI37" s="450"/>
      <c r="NCJ37" s="450"/>
      <c r="NCK37" s="450"/>
      <c r="NCL37" s="450"/>
      <c r="NCM37" s="450"/>
      <c r="NCN37" s="450"/>
      <c r="NCO37" s="450"/>
      <c r="NCP37" s="450"/>
      <c r="NCQ37" s="450"/>
      <c r="NCR37" s="450"/>
      <c r="NCS37" s="450"/>
      <c r="NCT37" s="450"/>
      <c r="NCU37" s="450"/>
      <c r="NCV37" s="450"/>
      <c r="NCW37" s="450"/>
      <c r="NCX37" s="450"/>
      <c r="NCY37" s="450"/>
      <c r="NCZ37" s="450"/>
      <c r="NDA37" s="450"/>
      <c r="NDB37" s="450"/>
      <c r="NDC37" s="450"/>
      <c r="NDD37" s="450"/>
      <c r="NDE37" s="450"/>
      <c r="NDF37" s="450"/>
      <c r="NDG37" s="450"/>
      <c r="NDH37" s="450"/>
      <c r="NDI37" s="450"/>
      <c r="NDJ37" s="450"/>
      <c r="NDK37" s="450"/>
      <c r="NDL37" s="450"/>
      <c r="NDM37" s="450"/>
      <c r="NDN37" s="450"/>
      <c r="NDO37" s="450"/>
      <c r="NDP37" s="450"/>
      <c r="NDQ37" s="450"/>
      <c r="NDR37" s="450"/>
      <c r="NDS37" s="450"/>
      <c r="NDT37" s="450"/>
      <c r="NDU37" s="450"/>
      <c r="NDV37" s="450"/>
      <c r="NDW37" s="450"/>
      <c r="NDX37" s="450"/>
      <c r="NDY37" s="450"/>
      <c r="NDZ37" s="450"/>
      <c r="NEA37" s="450"/>
      <c r="NEB37" s="450"/>
      <c r="NEC37" s="450"/>
      <c r="NED37" s="450"/>
      <c r="NEE37" s="450"/>
      <c r="NEF37" s="450"/>
      <c r="NEG37" s="450"/>
      <c r="NEH37" s="450"/>
      <c r="NEI37" s="450"/>
      <c r="NEJ37" s="450"/>
      <c r="NEK37" s="450"/>
      <c r="NEL37" s="450"/>
      <c r="NEM37" s="450"/>
      <c r="NEN37" s="450"/>
      <c r="NEO37" s="450"/>
      <c r="NEP37" s="450"/>
      <c r="NEQ37" s="450"/>
      <c r="NER37" s="450"/>
      <c r="NES37" s="450"/>
      <c r="NET37" s="450"/>
      <c r="NEU37" s="450"/>
      <c r="NEV37" s="450"/>
      <c r="NEW37" s="450"/>
      <c r="NEX37" s="450"/>
      <c r="NEY37" s="450"/>
      <c r="NEZ37" s="450"/>
      <c r="NFA37" s="450"/>
      <c r="NFB37" s="450"/>
      <c r="NFC37" s="450"/>
      <c r="NFD37" s="450"/>
      <c r="NFE37" s="450"/>
      <c r="NFF37" s="450"/>
      <c r="NFG37" s="450"/>
      <c r="NFH37" s="450"/>
      <c r="NFI37" s="450"/>
      <c r="NFJ37" s="450"/>
      <c r="NFK37" s="450"/>
      <c r="NFL37" s="450"/>
      <c r="NFM37" s="450"/>
      <c r="NFN37" s="450"/>
      <c r="NFO37" s="450"/>
      <c r="NFP37" s="450"/>
      <c r="NFQ37" s="450"/>
      <c r="NFR37" s="450"/>
      <c r="NFS37" s="450"/>
      <c r="NFT37" s="450"/>
      <c r="NFU37" s="450"/>
      <c r="NFV37" s="450"/>
      <c r="NFW37" s="450"/>
      <c r="NFX37" s="450"/>
      <c r="NFY37" s="450"/>
      <c r="NFZ37" s="450"/>
      <c r="NGA37" s="450"/>
      <c r="NGB37" s="450"/>
      <c r="NGC37" s="450"/>
      <c r="NGD37" s="450"/>
      <c r="NGE37" s="450"/>
      <c r="NGF37" s="450"/>
      <c r="NGG37" s="450"/>
      <c r="NGH37" s="450"/>
      <c r="NGI37" s="450"/>
      <c r="NGJ37" s="450"/>
      <c r="NGK37" s="450"/>
      <c r="NGL37" s="450"/>
      <c r="NGM37" s="450"/>
      <c r="NGN37" s="450"/>
      <c r="NGO37" s="450"/>
      <c r="NGP37" s="450"/>
      <c r="NGQ37" s="450"/>
      <c r="NGR37" s="450"/>
      <c r="NGS37" s="450"/>
      <c r="NGT37" s="450"/>
      <c r="NGU37" s="450"/>
      <c r="NGV37" s="450"/>
      <c r="NGW37" s="450"/>
      <c r="NGX37" s="450"/>
      <c r="NGY37" s="450"/>
      <c r="NGZ37" s="450"/>
      <c r="NHA37" s="450"/>
      <c r="NHB37" s="450"/>
      <c r="NHC37" s="450"/>
      <c r="NHD37" s="450"/>
      <c r="NHE37" s="450"/>
      <c r="NHF37" s="450"/>
      <c r="NHG37" s="450"/>
      <c r="NHH37" s="450"/>
      <c r="NHI37" s="450"/>
      <c r="NHJ37" s="450"/>
      <c r="NHK37" s="450"/>
      <c r="NHL37" s="450"/>
      <c r="NHM37" s="450"/>
      <c r="NHN37" s="450"/>
      <c r="NHO37" s="450"/>
      <c r="NHP37" s="450"/>
      <c r="NHQ37" s="450"/>
      <c r="NHR37" s="450"/>
      <c r="NHS37" s="450"/>
      <c r="NHT37" s="450"/>
      <c r="NHU37" s="450"/>
      <c r="NHV37" s="450"/>
      <c r="NHW37" s="450"/>
      <c r="NHX37" s="450"/>
      <c r="NHY37" s="450"/>
      <c r="NHZ37" s="450"/>
      <c r="NIA37" s="450"/>
      <c r="NIB37" s="450"/>
      <c r="NIC37" s="450"/>
      <c r="NID37" s="450"/>
      <c r="NIE37" s="450"/>
      <c r="NIF37" s="450"/>
      <c r="NIG37" s="450"/>
      <c r="NIH37" s="450"/>
      <c r="NII37" s="450"/>
      <c r="NIJ37" s="450"/>
      <c r="NIK37" s="450"/>
      <c r="NIL37" s="450"/>
      <c r="NIM37" s="450"/>
      <c r="NIN37" s="450"/>
      <c r="NIO37" s="450"/>
      <c r="NIP37" s="450"/>
      <c r="NIQ37" s="450"/>
      <c r="NIR37" s="450"/>
      <c r="NIS37" s="450"/>
      <c r="NIT37" s="450"/>
      <c r="NIU37" s="450"/>
      <c r="NIV37" s="450"/>
      <c r="NIW37" s="450"/>
      <c r="NIX37" s="450"/>
      <c r="NIY37" s="450"/>
      <c r="NIZ37" s="450"/>
      <c r="NJA37" s="450"/>
      <c r="NJB37" s="450"/>
      <c r="NJC37" s="450"/>
      <c r="NJD37" s="450"/>
      <c r="NJE37" s="450"/>
      <c r="NJF37" s="450"/>
      <c r="NJG37" s="450"/>
      <c r="NJH37" s="450"/>
      <c r="NJI37" s="450"/>
      <c r="NJJ37" s="450"/>
      <c r="NJK37" s="450"/>
      <c r="NJL37" s="450"/>
      <c r="NJM37" s="450"/>
      <c r="NJN37" s="450"/>
      <c r="NJO37" s="450"/>
      <c r="NJP37" s="450"/>
      <c r="NJQ37" s="450"/>
      <c r="NJR37" s="450"/>
      <c r="NJS37" s="450"/>
      <c r="NJT37" s="450"/>
      <c r="NJU37" s="450"/>
      <c r="NJV37" s="450"/>
      <c r="NJW37" s="450"/>
      <c r="NJX37" s="450"/>
      <c r="NJY37" s="450"/>
      <c r="NJZ37" s="450"/>
      <c r="NKA37" s="450"/>
      <c r="NKB37" s="450"/>
      <c r="NKC37" s="450"/>
      <c r="NKD37" s="450"/>
      <c r="NKE37" s="450"/>
      <c r="NKF37" s="450"/>
      <c r="NKG37" s="450"/>
      <c r="NKH37" s="450"/>
      <c r="NKI37" s="450"/>
      <c r="NKJ37" s="450"/>
      <c r="NKK37" s="450"/>
      <c r="NKL37" s="450"/>
      <c r="NKM37" s="450"/>
      <c r="NKN37" s="450"/>
      <c r="NKO37" s="450"/>
      <c r="NKP37" s="450"/>
      <c r="NKQ37" s="450"/>
      <c r="NKR37" s="450"/>
      <c r="NKS37" s="450"/>
      <c r="NKT37" s="450"/>
      <c r="NKU37" s="450"/>
      <c r="NKV37" s="450"/>
      <c r="NKW37" s="450"/>
      <c r="NKX37" s="450"/>
      <c r="NKY37" s="450"/>
      <c r="NKZ37" s="450"/>
      <c r="NLA37" s="450"/>
      <c r="NLB37" s="450"/>
      <c r="NLC37" s="450"/>
      <c r="NLD37" s="450"/>
      <c r="NLE37" s="450"/>
      <c r="NLF37" s="450"/>
      <c r="NLG37" s="450"/>
      <c r="NLH37" s="450"/>
      <c r="NLI37" s="450"/>
      <c r="NLJ37" s="450"/>
      <c r="NLK37" s="450"/>
      <c r="NLL37" s="450"/>
      <c r="NLM37" s="450"/>
      <c r="NLN37" s="450"/>
      <c r="NLO37" s="450"/>
      <c r="NLP37" s="450"/>
      <c r="NLQ37" s="450"/>
      <c r="NLR37" s="450"/>
      <c r="NLS37" s="450"/>
      <c r="NLT37" s="450"/>
      <c r="NLU37" s="450"/>
      <c r="NLV37" s="450"/>
      <c r="NLW37" s="450"/>
      <c r="NLX37" s="450"/>
      <c r="NLY37" s="450"/>
      <c r="NLZ37" s="450"/>
      <c r="NMA37" s="450"/>
      <c r="NMB37" s="450"/>
      <c r="NMC37" s="450"/>
      <c r="NMD37" s="450"/>
      <c r="NME37" s="450"/>
      <c r="NMF37" s="450"/>
      <c r="NMG37" s="450"/>
      <c r="NMH37" s="450"/>
      <c r="NMI37" s="450"/>
      <c r="NMJ37" s="450"/>
      <c r="NMK37" s="450"/>
      <c r="NML37" s="450"/>
      <c r="NMM37" s="450"/>
      <c r="NMN37" s="450"/>
      <c r="NMO37" s="450"/>
      <c r="NMP37" s="450"/>
      <c r="NMQ37" s="450"/>
      <c r="NMR37" s="450"/>
      <c r="NMS37" s="450"/>
      <c r="NMT37" s="450"/>
      <c r="NMU37" s="450"/>
      <c r="NMV37" s="450"/>
      <c r="NMW37" s="450"/>
      <c r="NMX37" s="450"/>
      <c r="NMY37" s="450"/>
      <c r="NMZ37" s="450"/>
      <c r="NNA37" s="450"/>
      <c r="NNB37" s="450"/>
      <c r="NNC37" s="450"/>
      <c r="NND37" s="450"/>
      <c r="NNE37" s="450"/>
      <c r="NNF37" s="450"/>
      <c r="NNG37" s="450"/>
      <c r="NNH37" s="450"/>
      <c r="NNI37" s="450"/>
      <c r="NNJ37" s="450"/>
      <c r="NNK37" s="450"/>
      <c r="NNL37" s="450"/>
      <c r="NNM37" s="450"/>
      <c r="NNN37" s="450"/>
      <c r="NNO37" s="450"/>
      <c r="NNP37" s="450"/>
      <c r="NNQ37" s="450"/>
      <c r="NNR37" s="450"/>
      <c r="NNS37" s="450"/>
      <c r="NNT37" s="450"/>
      <c r="NNU37" s="450"/>
      <c r="NNV37" s="450"/>
      <c r="NNW37" s="450"/>
      <c r="NNX37" s="450"/>
      <c r="NNY37" s="450"/>
      <c r="NNZ37" s="450"/>
      <c r="NOA37" s="450"/>
      <c r="NOB37" s="450"/>
      <c r="NOC37" s="450"/>
      <c r="NOD37" s="450"/>
      <c r="NOE37" s="450"/>
      <c r="NOF37" s="450"/>
      <c r="NOG37" s="450"/>
      <c r="NOH37" s="450"/>
      <c r="NOI37" s="450"/>
      <c r="NOJ37" s="450"/>
      <c r="NOK37" s="450"/>
      <c r="NOL37" s="450"/>
      <c r="NOM37" s="450"/>
      <c r="NON37" s="450"/>
      <c r="NOO37" s="450"/>
      <c r="NOP37" s="450"/>
      <c r="NOQ37" s="450"/>
      <c r="NOR37" s="450"/>
      <c r="NOS37" s="450"/>
      <c r="NOT37" s="450"/>
      <c r="NOU37" s="450"/>
      <c r="NOV37" s="450"/>
      <c r="NOW37" s="450"/>
      <c r="NOX37" s="450"/>
      <c r="NOY37" s="450"/>
      <c r="NOZ37" s="450"/>
      <c r="NPA37" s="450"/>
      <c r="NPB37" s="450"/>
      <c r="NPC37" s="450"/>
      <c r="NPD37" s="450"/>
      <c r="NPE37" s="450"/>
      <c r="NPF37" s="450"/>
      <c r="NPG37" s="450"/>
      <c r="NPH37" s="450"/>
      <c r="NPI37" s="450"/>
      <c r="NPJ37" s="450"/>
      <c r="NPK37" s="450"/>
      <c r="NPL37" s="450"/>
      <c r="NPM37" s="450"/>
      <c r="NPN37" s="450"/>
      <c r="NPO37" s="450"/>
      <c r="NPP37" s="450"/>
      <c r="NPQ37" s="450"/>
      <c r="NPR37" s="450"/>
      <c r="NPS37" s="450"/>
      <c r="NPT37" s="450"/>
      <c r="NPU37" s="450"/>
      <c r="NPV37" s="450"/>
      <c r="NPW37" s="450"/>
      <c r="NPX37" s="450"/>
      <c r="NPY37" s="450"/>
      <c r="NPZ37" s="450"/>
      <c r="NQA37" s="450"/>
      <c r="NQB37" s="450"/>
      <c r="NQC37" s="450"/>
      <c r="NQD37" s="450"/>
      <c r="NQE37" s="450"/>
      <c r="NQF37" s="450"/>
      <c r="NQG37" s="450"/>
      <c r="NQH37" s="450"/>
      <c r="NQI37" s="450"/>
      <c r="NQJ37" s="450"/>
      <c r="NQK37" s="450"/>
      <c r="NQL37" s="450"/>
      <c r="NQM37" s="450"/>
      <c r="NQN37" s="450"/>
      <c r="NQO37" s="450"/>
      <c r="NQP37" s="450"/>
      <c r="NQQ37" s="450"/>
      <c r="NQR37" s="450"/>
      <c r="NQS37" s="450"/>
      <c r="NQT37" s="450"/>
      <c r="NQU37" s="450"/>
      <c r="NQV37" s="450"/>
      <c r="NQW37" s="450"/>
      <c r="NQX37" s="450"/>
      <c r="NQY37" s="450"/>
      <c r="NQZ37" s="450"/>
      <c r="NRA37" s="450"/>
      <c r="NRB37" s="450"/>
      <c r="NRC37" s="450"/>
      <c r="NRD37" s="450"/>
      <c r="NRE37" s="450"/>
      <c r="NRF37" s="450"/>
      <c r="NRG37" s="450"/>
      <c r="NRH37" s="450"/>
      <c r="NRI37" s="450"/>
      <c r="NRJ37" s="450"/>
      <c r="NRK37" s="450"/>
      <c r="NRL37" s="450"/>
      <c r="NRM37" s="450"/>
      <c r="NRN37" s="450"/>
      <c r="NRO37" s="450"/>
      <c r="NRP37" s="450"/>
      <c r="NRQ37" s="450"/>
      <c r="NRR37" s="450"/>
      <c r="NRS37" s="450"/>
      <c r="NRT37" s="450"/>
      <c r="NRU37" s="450"/>
      <c r="NRV37" s="450"/>
      <c r="NRW37" s="450"/>
      <c r="NRX37" s="450"/>
      <c r="NRY37" s="450"/>
      <c r="NRZ37" s="450"/>
      <c r="NSA37" s="450"/>
      <c r="NSB37" s="450"/>
      <c r="NSC37" s="450"/>
      <c r="NSD37" s="450"/>
      <c r="NSE37" s="450"/>
      <c r="NSF37" s="450"/>
      <c r="NSG37" s="450"/>
      <c r="NSH37" s="450"/>
      <c r="NSI37" s="450"/>
      <c r="NSJ37" s="450"/>
      <c r="NSK37" s="450"/>
      <c r="NSL37" s="450"/>
      <c r="NSM37" s="450"/>
      <c r="NSN37" s="450"/>
      <c r="NSO37" s="450"/>
      <c r="NSP37" s="450"/>
      <c r="NSQ37" s="450"/>
      <c r="NSR37" s="450"/>
      <c r="NSS37" s="450"/>
      <c r="NST37" s="450"/>
      <c r="NSU37" s="450"/>
      <c r="NSV37" s="450"/>
      <c r="NSW37" s="450"/>
      <c r="NSX37" s="450"/>
      <c r="NSY37" s="450"/>
      <c r="NSZ37" s="450"/>
      <c r="NTA37" s="450"/>
      <c r="NTB37" s="450"/>
      <c r="NTC37" s="450"/>
      <c r="NTD37" s="450"/>
      <c r="NTE37" s="450"/>
      <c r="NTF37" s="450"/>
      <c r="NTG37" s="450"/>
      <c r="NTH37" s="450"/>
      <c r="NTI37" s="450"/>
      <c r="NTJ37" s="450"/>
      <c r="NTK37" s="450"/>
      <c r="NTL37" s="450"/>
      <c r="NTM37" s="450"/>
      <c r="NTN37" s="450"/>
      <c r="NTO37" s="450"/>
      <c r="NTP37" s="450"/>
      <c r="NTQ37" s="450"/>
      <c r="NTR37" s="450"/>
      <c r="NTS37" s="450"/>
      <c r="NTT37" s="450"/>
      <c r="NTU37" s="450"/>
      <c r="NTV37" s="450"/>
      <c r="NTW37" s="450"/>
      <c r="NTX37" s="450"/>
      <c r="NTY37" s="450"/>
      <c r="NTZ37" s="450"/>
      <c r="NUA37" s="450"/>
      <c r="NUB37" s="450"/>
      <c r="NUC37" s="450"/>
      <c r="NUD37" s="450"/>
      <c r="NUE37" s="450"/>
      <c r="NUF37" s="450"/>
      <c r="NUG37" s="450"/>
      <c r="NUH37" s="450"/>
      <c r="NUI37" s="450"/>
      <c r="NUJ37" s="450"/>
      <c r="NUK37" s="450"/>
      <c r="NUL37" s="450"/>
      <c r="NUM37" s="450"/>
      <c r="NUN37" s="450"/>
      <c r="NUO37" s="450"/>
      <c r="NUP37" s="450"/>
      <c r="NUQ37" s="450"/>
      <c r="NUR37" s="450"/>
      <c r="NUS37" s="450"/>
      <c r="NUT37" s="450"/>
      <c r="NUU37" s="450"/>
      <c r="NUV37" s="450"/>
      <c r="NUW37" s="450"/>
      <c r="NUX37" s="450"/>
      <c r="NUY37" s="450"/>
      <c r="NUZ37" s="450"/>
      <c r="NVA37" s="450"/>
      <c r="NVB37" s="450"/>
      <c r="NVC37" s="450"/>
      <c r="NVD37" s="450"/>
      <c r="NVE37" s="450"/>
      <c r="NVF37" s="450"/>
      <c r="NVG37" s="450"/>
      <c r="NVH37" s="450"/>
      <c r="NVI37" s="450"/>
      <c r="NVJ37" s="450"/>
      <c r="NVK37" s="450"/>
      <c r="NVL37" s="450"/>
      <c r="NVM37" s="450"/>
      <c r="NVN37" s="450"/>
      <c r="NVO37" s="450"/>
      <c r="NVP37" s="450"/>
      <c r="NVQ37" s="450"/>
      <c r="NVR37" s="450"/>
      <c r="NVS37" s="450"/>
      <c r="NVT37" s="450"/>
      <c r="NVU37" s="450"/>
      <c r="NVV37" s="450"/>
      <c r="NVW37" s="450"/>
      <c r="NVX37" s="450"/>
      <c r="NVY37" s="450"/>
      <c r="NVZ37" s="450"/>
      <c r="NWA37" s="450"/>
      <c r="NWB37" s="450"/>
      <c r="NWC37" s="450"/>
      <c r="NWD37" s="450"/>
      <c r="NWE37" s="450"/>
      <c r="NWF37" s="450"/>
      <c r="NWG37" s="450"/>
      <c r="NWH37" s="450"/>
      <c r="NWI37" s="450"/>
      <c r="NWJ37" s="450"/>
      <c r="NWK37" s="450"/>
      <c r="NWL37" s="450"/>
      <c r="NWM37" s="450"/>
      <c r="NWN37" s="450"/>
      <c r="NWO37" s="450"/>
      <c r="NWP37" s="450"/>
      <c r="NWQ37" s="450"/>
      <c r="NWR37" s="450"/>
      <c r="NWS37" s="450"/>
      <c r="NWT37" s="450"/>
      <c r="NWU37" s="450"/>
      <c r="NWV37" s="450"/>
      <c r="NWW37" s="450"/>
      <c r="NWX37" s="450"/>
      <c r="NWY37" s="450"/>
      <c r="NWZ37" s="450"/>
      <c r="NXA37" s="450"/>
      <c r="NXB37" s="450"/>
      <c r="NXC37" s="450"/>
      <c r="NXD37" s="450"/>
      <c r="NXE37" s="450"/>
      <c r="NXF37" s="450"/>
      <c r="NXG37" s="450"/>
      <c r="NXH37" s="450"/>
      <c r="NXI37" s="450"/>
      <c r="NXJ37" s="450"/>
      <c r="NXK37" s="450"/>
      <c r="NXL37" s="450"/>
      <c r="NXM37" s="450"/>
      <c r="NXN37" s="450"/>
      <c r="NXO37" s="450"/>
      <c r="NXP37" s="450"/>
      <c r="NXQ37" s="450"/>
      <c r="NXR37" s="450"/>
      <c r="NXS37" s="450"/>
      <c r="NXT37" s="450"/>
      <c r="NXU37" s="450"/>
      <c r="NXV37" s="450"/>
      <c r="NXW37" s="450"/>
      <c r="NXX37" s="450"/>
      <c r="NXY37" s="450"/>
      <c r="NXZ37" s="450"/>
      <c r="NYA37" s="450"/>
      <c r="NYB37" s="450"/>
      <c r="NYC37" s="450"/>
      <c r="NYD37" s="450"/>
      <c r="NYE37" s="450"/>
      <c r="NYF37" s="450"/>
      <c r="NYG37" s="450"/>
      <c r="NYH37" s="450"/>
      <c r="NYI37" s="450"/>
      <c r="NYJ37" s="450"/>
      <c r="NYK37" s="450"/>
      <c r="NYL37" s="450"/>
      <c r="NYM37" s="450"/>
      <c r="NYN37" s="450"/>
      <c r="NYO37" s="450"/>
      <c r="NYP37" s="450"/>
      <c r="NYQ37" s="450"/>
      <c r="NYR37" s="450"/>
      <c r="NYS37" s="450"/>
      <c r="NYT37" s="450"/>
      <c r="NYU37" s="450"/>
      <c r="NYV37" s="450"/>
      <c r="NYW37" s="450"/>
      <c r="NYX37" s="450"/>
      <c r="NYY37" s="450"/>
      <c r="NYZ37" s="450"/>
      <c r="NZA37" s="450"/>
      <c r="NZB37" s="450"/>
      <c r="NZC37" s="450"/>
      <c r="NZD37" s="450"/>
      <c r="NZE37" s="450"/>
      <c r="NZF37" s="450"/>
      <c r="NZG37" s="450"/>
      <c r="NZH37" s="450"/>
      <c r="NZI37" s="450"/>
      <c r="NZJ37" s="450"/>
      <c r="NZK37" s="450"/>
      <c r="NZL37" s="450"/>
      <c r="NZM37" s="450"/>
      <c r="NZN37" s="450"/>
      <c r="NZO37" s="450"/>
      <c r="NZP37" s="450"/>
      <c r="NZQ37" s="450"/>
      <c r="NZR37" s="450"/>
      <c r="NZS37" s="450"/>
      <c r="NZT37" s="450"/>
      <c r="NZU37" s="450"/>
      <c r="NZV37" s="450"/>
      <c r="NZW37" s="450"/>
      <c r="NZX37" s="450"/>
      <c r="NZY37" s="450"/>
      <c r="NZZ37" s="450"/>
      <c r="OAA37" s="450"/>
      <c r="OAB37" s="450"/>
      <c r="OAC37" s="450"/>
      <c r="OAD37" s="450"/>
      <c r="OAE37" s="450"/>
      <c r="OAF37" s="450"/>
      <c r="OAG37" s="450"/>
      <c r="OAH37" s="450"/>
      <c r="OAI37" s="450"/>
      <c r="OAJ37" s="450"/>
      <c r="OAK37" s="450"/>
      <c r="OAL37" s="450"/>
      <c r="OAM37" s="450"/>
      <c r="OAN37" s="450"/>
      <c r="OAO37" s="450"/>
      <c r="OAP37" s="450"/>
      <c r="OAQ37" s="450"/>
      <c r="OAR37" s="450"/>
      <c r="OAS37" s="450"/>
      <c r="OAT37" s="450"/>
      <c r="OAU37" s="450"/>
      <c r="OAV37" s="450"/>
      <c r="OAW37" s="450"/>
      <c r="OAX37" s="450"/>
      <c r="OAY37" s="450"/>
      <c r="OAZ37" s="450"/>
      <c r="OBA37" s="450"/>
      <c r="OBB37" s="450"/>
      <c r="OBC37" s="450"/>
      <c r="OBD37" s="450"/>
      <c r="OBE37" s="450"/>
      <c r="OBF37" s="450"/>
      <c r="OBG37" s="450"/>
      <c r="OBH37" s="450"/>
      <c r="OBI37" s="450"/>
      <c r="OBJ37" s="450"/>
      <c r="OBK37" s="450"/>
      <c r="OBL37" s="450"/>
      <c r="OBM37" s="450"/>
      <c r="OBN37" s="450"/>
      <c r="OBO37" s="450"/>
      <c r="OBP37" s="450"/>
      <c r="OBQ37" s="450"/>
      <c r="OBR37" s="450"/>
      <c r="OBS37" s="450"/>
      <c r="OBT37" s="450"/>
      <c r="OBU37" s="450"/>
      <c r="OBV37" s="450"/>
      <c r="OBW37" s="450"/>
      <c r="OBX37" s="450"/>
      <c r="OBY37" s="450"/>
      <c r="OBZ37" s="450"/>
      <c r="OCA37" s="450"/>
      <c r="OCB37" s="450"/>
      <c r="OCC37" s="450"/>
      <c r="OCD37" s="450"/>
      <c r="OCE37" s="450"/>
      <c r="OCF37" s="450"/>
      <c r="OCG37" s="450"/>
      <c r="OCH37" s="450"/>
      <c r="OCI37" s="450"/>
      <c r="OCJ37" s="450"/>
      <c r="OCK37" s="450"/>
      <c r="OCL37" s="450"/>
      <c r="OCM37" s="450"/>
      <c r="OCN37" s="450"/>
      <c r="OCO37" s="450"/>
      <c r="OCP37" s="450"/>
      <c r="OCQ37" s="450"/>
      <c r="OCR37" s="450"/>
      <c r="OCS37" s="450"/>
      <c r="OCT37" s="450"/>
      <c r="OCU37" s="450"/>
      <c r="OCV37" s="450"/>
      <c r="OCW37" s="450"/>
      <c r="OCX37" s="450"/>
      <c r="OCY37" s="450"/>
      <c r="OCZ37" s="450"/>
      <c r="ODA37" s="450"/>
      <c r="ODB37" s="450"/>
      <c r="ODC37" s="450"/>
      <c r="ODD37" s="450"/>
      <c r="ODE37" s="450"/>
      <c r="ODF37" s="450"/>
      <c r="ODG37" s="450"/>
      <c r="ODH37" s="450"/>
      <c r="ODI37" s="450"/>
      <c r="ODJ37" s="450"/>
      <c r="ODK37" s="450"/>
      <c r="ODL37" s="450"/>
      <c r="ODM37" s="450"/>
      <c r="ODN37" s="450"/>
      <c r="ODO37" s="450"/>
      <c r="ODP37" s="450"/>
      <c r="ODQ37" s="450"/>
      <c r="ODR37" s="450"/>
      <c r="ODS37" s="450"/>
      <c r="ODT37" s="450"/>
      <c r="ODU37" s="450"/>
      <c r="ODV37" s="450"/>
      <c r="ODW37" s="450"/>
      <c r="ODX37" s="450"/>
      <c r="ODY37" s="450"/>
      <c r="ODZ37" s="450"/>
      <c r="OEA37" s="450"/>
      <c r="OEB37" s="450"/>
      <c r="OEC37" s="450"/>
      <c r="OED37" s="450"/>
      <c r="OEE37" s="450"/>
      <c r="OEF37" s="450"/>
      <c r="OEG37" s="450"/>
      <c r="OEH37" s="450"/>
      <c r="OEI37" s="450"/>
      <c r="OEJ37" s="450"/>
      <c r="OEK37" s="450"/>
      <c r="OEL37" s="450"/>
      <c r="OEM37" s="450"/>
      <c r="OEN37" s="450"/>
      <c r="OEO37" s="450"/>
      <c r="OEP37" s="450"/>
      <c r="OEQ37" s="450"/>
      <c r="OER37" s="450"/>
      <c r="OES37" s="450"/>
      <c r="OET37" s="450"/>
      <c r="OEU37" s="450"/>
      <c r="OEV37" s="450"/>
      <c r="OEW37" s="450"/>
      <c r="OEX37" s="450"/>
      <c r="OEY37" s="450"/>
      <c r="OEZ37" s="450"/>
      <c r="OFA37" s="450"/>
      <c r="OFB37" s="450"/>
      <c r="OFC37" s="450"/>
      <c r="OFD37" s="450"/>
      <c r="OFE37" s="450"/>
      <c r="OFF37" s="450"/>
      <c r="OFG37" s="450"/>
      <c r="OFH37" s="450"/>
      <c r="OFI37" s="450"/>
      <c r="OFJ37" s="450"/>
      <c r="OFK37" s="450"/>
      <c r="OFL37" s="450"/>
      <c r="OFM37" s="450"/>
      <c r="OFN37" s="450"/>
      <c r="OFO37" s="450"/>
      <c r="OFP37" s="450"/>
      <c r="OFQ37" s="450"/>
      <c r="OFR37" s="450"/>
      <c r="OFS37" s="450"/>
      <c r="OFT37" s="450"/>
      <c r="OFU37" s="450"/>
      <c r="OFV37" s="450"/>
      <c r="OFW37" s="450"/>
      <c r="OFX37" s="450"/>
      <c r="OFY37" s="450"/>
      <c r="OFZ37" s="450"/>
      <c r="OGA37" s="450"/>
      <c r="OGB37" s="450"/>
      <c r="OGC37" s="450"/>
      <c r="OGD37" s="450"/>
      <c r="OGE37" s="450"/>
      <c r="OGF37" s="450"/>
      <c r="OGG37" s="450"/>
      <c r="OGH37" s="450"/>
      <c r="OGI37" s="450"/>
      <c r="OGJ37" s="450"/>
      <c r="OGK37" s="450"/>
      <c r="OGL37" s="450"/>
      <c r="OGM37" s="450"/>
      <c r="OGN37" s="450"/>
      <c r="OGO37" s="450"/>
      <c r="OGP37" s="450"/>
      <c r="OGQ37" s="450"/>
      <c r="OGR37" s="450"/>
      <c r="OGS37" s="450"/>
      <c r="OGT37" s="450"/>
      <c r="OGU37" s="450"/>
      <c r="OGV37" s="450"/>
      <c r="OGW37" s="450"/>
      <c r="OGX37" s="450"/>
      <c r="OGY37" s="450"/>
      <c r="OGZ37" s="450"/>
      <c r="OHA37" s="450"/>
      <c r="OHB37" s="450"/>
      <c r="OHC37" s="450"/>
      <c r="OHD37" s="450"/>
      <c r="OHE37" s="450"/>
      <c r="OHF37" s="450"/>
      <c r="OHG37" s="450"/>
      <c r="OHH37" s="450"/>
      <c r="OHI37" s="450"/>
      <c r="OHJ37" s="450"/>
      <c r="OHK37" s="450"/>
      <c r="OHL37" s="450"/>
      <c r="OHM37" s="450"/>
      <c r="OHN37" s="450"/>
      <c r="OHO37" s="450"/>
      <c r="OHP37" s="450"/>
      <c r="OHQ37" s="450"/>
      <c r="OHR37" s="450"/>
      <c r="OHS37" s="450"/>
      <c r="OHT37" s="450"/>
      <c r="OHU37" s="450"/>
      <c r="OHV37" s="450"/>
      <c r="OHW37" s="450"/>
      <c r="OHX37" s="450"/>
      <c r="OHY37" s="450"/>
      <c r="OHZ37" s="450"/>
      <c r="OIA37" s="450"/>
      <c r="OIB37" s="450"/>
      <c r="OIC37" s="450"/>
      <c r="OID37" s="450"/>
      <c r="OIE37" s="450"/>
      <c r="OIF37" s="450"/>
      <c r="OIG37" s="450"/>
      <c r="OIH37" s="450"/>
      <c r="OII37" s="450"/>
      <c r="OIJ37" s="450"/>
      <c r="OIK37" s="450"/>
      <c r="OIL37" s="450"/>
      <c r="OIM37" s="450"/>
      <c r="OIN37" s="450"/>
      <c r="OIO37" s="450"/>
      <c r="OIP37" s="450"/>
      <c r="OIQ37" s="450"/>
      <c r="OIR37" s="450"/>
      <c r="OIS37" s="450"/>
      <c r="OIT37" s="450"/>
      <c r="OIU37" s="450"/>
      <c r="OIV37" s="450"/>
      <c r="OIW37" s="450"/>
      <c r="OIX37" s="450"/>
      <c r="OIY37" s="450"/>
      <c r="OIZ37" s="450"/>
      <c r="OJA37" s="450"/>
      <c r="OJB37" s="450"/>
      <c r="OJC37" s="450"/>
      <c r="OJD37" s="450"/>
      <c r="OJE37" s="450"/>
      <c r="OJF37" s="450"/>
      <c r="OJG37" s="450"/>
      <c r="OJH37" s="450"/>
      <c r="OJI37" s="450"/>
      <c r="OJJ37" s="450"/>
      <c r="OJK37" s="450"/>
      <c r="OJL37" s="450"/>
      <c r="OJM37" s="450"/>
      <c r="OJN37" s="450"/>
      <c r="OJO37" s="450"/>
      <c r="OJP37" s="450"/>
      <c r="OJQ37" s="450"/>
      <c r="OJR37" s="450"/>
      <c r="OJS37" s="450"/>
      <c r="OJT37" s="450"/>
      <c r="OJU37" s="450"/>
      <c r="OJV37" s="450"/>
      <c r="OJW37" s="450"/>
      <c r="OJX37" s="450"/>
      <c r="OJY37" s="450"/>
      <c r="OJZ37" s="450"/>
      <c r="OKA37" s="450"/>
      <c r="OKB37" s="450"/>
      <c r="OKC37" s="450"/>
      <c r="OKD37" s="450"/>
      <c r="OKE37" s="450"/>
      <c r="OKF37" s="450"/>
      <c r="OKG37" s="450"/>
      <c r="OKH37" s="450"/>
      <c r="OKI37" s="450"/>
      <c r="OKJ37" s="450"/>
      <c r="OKK37" s="450"/>
      <c r="OKL37" s="450"/>
      <c r="OKM37" s="450"/>
      <c r="OKN37" s="450"/>
      <c r="OKO37" s="450"/>
      <c r="OKP37" s="450"/>
      <c r="OKQ37" s="450"/>
      <c r="OKR37" s="450"/>
      <c r="OKS37" s="450"/>
      <c r="OKT37" s="450"/>
      <c r="OKU37" s="450"/>
      <c r="OKV37" s="450"/>
      <c r="OKW37" s="450"/>
      <c r="OKX37" s="450"/>
      <c r="OKY37" s="450"/>
      <c r="OKZ37" s="450"/>
      <c r="OLA37" s="450"/>
      <c r="OLB37" s="450"/>
      <c r="OLC37" s="450"/>
      <c r="OLD37" s="450"/>
      <c r="OLE37" s="450"/>
      <c r="OLF37" s="450"/>
      <c r="OLG37" s="450"/>
      <c r="OLH37" s="450"/>
      <c r="OLI37" s="450"/>
      <c r="OLJ37" s="450"/>
      <c r="OLK37" s="450"/>
      <c r="OLL37" s="450"/>
      <c r="OLM37" s="450"/>
      <c r="OLN37" s="450"/>
      <c r="OLO37" s="450"/>
      <c r="OLP37" s="450"/>
      <c r="OLQ37" s="450"/>
      <c r="OLR37" s="450"/>
      <c r="OLS37" s="450"/>
      <c r="OLT37" s="450"/>
      <c r="OLU37" s="450"/>
      <c r="OLV37" s="450"/>
      <c r="OLW37" s="450"/>
      <c r="OLX37" s="450"/>
      <c r="OLY37" s="450"/>
      <c r="OLZ37" s="450"/>
      <c r="OMA37" s="450"/>
      <c r="OMB37" s="450"/>
      <c r="OMC37" s="450"/>
      <c r="OMD37" s="450"/>
      <c r="OME37" s="450"/>
      <c r="OMF37" s="450"/>
      <c r="OMG37" s="450"/>
      <c r="OMH37" s="450"/>
      <c r="OMI37" s="450"/>
      <c r="OMJ37" s="450"/>
      <c r="OMK37" s="450"/>
      <c r="OML37" s="450"/>
      <c r="OMM37" s="450"/>
      <c r="OMN37" s="450"/>
      <c r="OMO37" s="450"/>
      <c r="OMP37" s="450"/>
      <c r="OMQ37" s="450"/>
      <c r="OMR37" s="450"/>
      <c r="OMS37" s="450"/>
      <c r="OMT37" s="450"/>
      <c r="OMU37" s="450"/>
      <c r="OMV37" s="450"/>
      <c r="OMW37" s="450"/>
      <c r="OMX37" s="450"/>
      <c r="OMY37" s="450"/>
      <c r="OMZ37" s="450"/>
      <c r="ONA37" s="450"/>
      <c r="ONB37" s="450"/>
      <c r="ONC37" s="450"/>
      <c r="OND37" s="450"/>
      <c r="ONE37" s="450"/>
      <c r="ONF37" s="450"/>
      <c r="ONG37" s="450"/>
      <c r="ONH37" s="450"/>
      <c r="ONI37" s="450"/>
      <c r="ONJ37" s="450"/>
      <c r="ONK37" s="450"/>
      <c r="ONL37" s="450"/>
      <c r="ONM37" s="450"/>
      <c r="ONN37" s="450"/>
      <c r="ONO37" s="450"/>
      <c r="ONP37" s="450"/>
      <c r="ONQ37" s="450"/>
      <c r="ONR37" s="450"/>
      <c r="ONS37" s="450"/>
      <c r="ONT37" s="450"/>
      <c r="ONU37" s="450"/>
      <c r="ONV37" s="450"/>
      <c r="ONW37" s="450"/>
      <c r="ONX37" s="450"/>
      <c r="ONY37" s="450"/>
      <c r="ONZ37" s="450"/>
      <c r="OOA37" s="450"/>
      <c r="OOB37" s="450"/>
      <c r="OOC37" s="450"/>
      <c r="OOD37" s="450"/>
      <c r="OOE37" s="450"/>
      <c r="OOF37" s="450"/>
      <c r="OOG37" s="450"/>
      <c r="OOH37" s="450"/>
      <c r="OOI37" s="450"/>
      <c r="OOJ37" s="450"/>
      <c r="OOK37" s="450"/>
      <c r="OOL37" s="450"/>
      <c r="OOM37" s="450"/>
      <c r="OON37" s="450"/>
      <c r="OOO37" s="450"/>
      <c r="OOP37" s="450"/>
      <c r="OOQ37" s="450"/>
      <c r="OOR37" s="450"/>
      <c r="OOS37" s="450"/>
      <c r="OOT37" s="450"/>
      <c r="OOU37" s="450"/>
      <c r="OOV37" s="450"/>
      <c r="OOW37" s="450"/>
      <c r="OOX37" s="450"/>
      <c r="OOY37" s="450"/>
      <c r="OOZ37" s="450"/>
      <c r="OPA37" s="450"/>
      <c r="OPB37" s="450"/>
      <c r="OPC37" s="450"/>
      <c r="OPD37" s="450"/>
      <c r="OPE37" s="450"/>
      <c r="OPF37" s="450"/>
      <c r="OPG37" s="450"/>
      <c r="OPH37" s="450"/>
      <c r="OPI37" s="450"/>
      <c r="OPJ37" s="450"/>
      <c r="OPK37" s="450"/>
      <c r="OPL37" s="450"/>
      <c r="OPM37" s="450"/>
      <c r="OPN37" s="450"/>
      <c r="OPO37" s="450"/>
      <c r="OPP37" s="450"/>
      <c r="OPQ37" s="450"/>
      <c r="OPR37" s="450"/>
      <c r="OPS37" s="450"/>
      <c r="OPT37" s="450"/>
      <c r="OPU37" s="450"/>
      <c r="OPV37" s="450"/>
      <c r="OPW37" s="450"/>
      <c r="OPX37" s="450"/>
      <c r="OPY37" s="450"/>
      <c r="OPZ37" s="450"/>
      <c r="OQA37" s="450"/>
      <c r="OQB37" s="450"/>
      <c r="OQC37" s="450"/>
      <c r="OQD37" s="450"/>
      <c r="OQE37" s="450"/>
      <c r="OQF37" s="450"/>
      <c r="OQG37" s="450"/>
      <c r="OQH37" s="450"/>
      <c r="OQI37" s="450"/>
      <c r="OQJ37" s="450"/>
      <c r="OQK37" s="450"/>
      <c r="OQL37" s="450"/>
      <c r="OQM37" s="450"/>
      <c r="OQN37" s="450"/>
      <c r="OQO37" s="450"/>
      <c r="OQP37" s="450"/>
      <c r="OQQ37" s="450"/>
      <c r="OQR37" s="450"/>
      <c r="OQS37" s="450"/>
      <c r="OQT37" s="450"/>
      <c r="OQU37" s="450"/>
      <c r="OQV37" s="450"/>
      <c r="OQW37" s="450"/>
      <c r="OQX37" s="450"/>
      <c r="OQY37" s="450"/>
      <c r="OQZ37" s="450"/>
      <c r="ORA37" s="450"/>
      <c r="ORB37" s="450"/>
      <c r="ORC37" s="450"/>
      <c r="ORD37" s="450"/>
      <c r="ORE37" s="450"/>
      <c r="ORF37" s="450"/>
      <c r="ORG37" s="450"/>
      <c r="ORH37" s="450"/>
      <c r="ORI37" s="450"/>
      <c r="ORJ37" s="450"/>
      <c r="ORK37" s="450"/>
      <c r="ORL37" s="450"/>
      <c r="ORM37" s="450"/>
      <c r="ORN37" s="450"/>
      <c r="ORO37" s="450"/>
      <c r="ORP37" s="450"/>
      <c r="ORQ37" s="450"/>
      <c r="ORR37" s="450"/>
      <c r="ORS37" s="450"/>
      <c r="ORT37" s="450"/>
      <c r="ORU37" s="450"/>
      <c r="ORV37" s="450"/>
      <c r="ORW37" s="450"/>
      <c r="ORX37" s="450"/>
      <c r="ORY37" s="450"/>
      <c r="ORZ37" s="450"/>
      <c r="OSA37" s="450"/>
      <c r="OSB37" s="450"/>
      <c r="OSC37" s="450"/>
      <c r="OSD37" s="450"/>
      <c r="OSE37" s="450"/>
      <c r="OSF37" s="450"/>
      <c r="OSG37" s="450"/>
      <c r="OSH37" s="450"/>
      <c r="OSI37" s="450"/>
      <c r="OSJ37" s="450"/>
      <c r="OSK37" s="450"/>
      <c r="OSL37" s="450"/>
      <c r="OSM37" s="450"/>
      <c r="OSN37" s="450"/>
      <c r="OSO37" s="450"/>
      <c r="OSP37" s="450"/>
      <c r="OSQ37" s="450"/>
      <c r="OSR37" s="450"/>
      <c r="OSS37" s="450"/>
      <c r="OST37" s="450"/>
      <c r="OSU37" s="450"/>
      <c r="OSV37" s="450"/>
      <c r="OSW37" s="450"/>
      <c r="OSX37" s="450"/>
      <c r="OSY37" s="450"/>
      <c r="OSZ37" s="450"/>
      <c r="OTA37" s="450"/>
      <c r="OTB37" s="450"/>
      <c r="OTC37" s="450"/>
      <c r="OTD37" s="450"/>
      <c r="OTE37" s="450"/>
      <c r="OTF37" s="450"/>
      <c r="OTG37" s="450"/>
      <c r="OTH37" s="450"/>
      <c r="OTI37" s="450"/>
      <c r="OTJ37" s="450"/>
      <c r="OTK37" s="450"/>
      <c r="OTL37" s="450"/>
      <c r="OTM37" s="450"/>
      <c r="OTN37" s="450"/>
      <c r="OTO37" s="450"/>
      <c r="OTP37" s="450"/>
      <c r="OTQ37" s="450"/>
      <c r="OTR37" s="450"/>
      <c r="OTS37" s="450"/>
      <c r="OTT37" s="450"/>
      <c r="OTU37" s="450"/>
      <c r="OTV37" s="450"/>
      <c r="OTW37" s="450"/>
      <c r="OTX37" s="450"/>
      <c r="OTY37" s="450"/>
      <c r="OTZ37" s="450"/>
      <c r="OUA37" s="450"/>
      <c r="OUB37" s="450"/>
      <c r="OUC37" s="450"/>
      <c r="OUD37" s="450"/>
      <c r="OUE37" s="450"/>
      <c r="OUF37" s="450"/>
      <c r="OUG37" s="450"/>
      <c r="OUH37" s="450"/>
      <c r="OUI37" s="450"/>
      <c r="OUJ37" s="450"/>
      <c r="OUK37" s="450"/>
      <c r="OUL37" s="450"/>
      <c r="OUM37" s="450"/>
      <c r="OUN37" s="450"/>
      <c r="OUO37" s="450"/>
      <c r="OUP37" s="450"/>
      <c r="OUQ37" s="450"/>
      <c r="OUR37" s="450"/>
      <c r="OUS37" s="450"/>
      <c r="OUT37" s="450"/>
      <c r="OUU37" s="450"/>
      <c r="OUV37" s="450"/>
      <c r="OUW37" s="450"/>
      <c r="OUX37" s="450"/>
      <c r="OUY37" s="450"/>
      <c r="OUZ37" s="450"/>
      <c r="OVA37" s="450"/>
      <c r="OVB37" s="450"/>
      <c r="OVC37" s="450"/>
      <c r="OVD37" s="450"/>
      <c r="OVE37" s="450"/>
      <c r="OVF37" s="450"/>
      <c r="OVG37" s="450"/>
      <c r="OVH37" s="450"/>
      <c r="OVI37" s="450"/>
      <c r="OVJ37" s="450"/>
      <c r="OVK37" s="450"/>
      <c r="OVL37" s="450"/>
      <c r="OVM37" s="450"/>
      <c r="OVN37" s="450"/>
      <c r="OVO37" s="450"/>
      <c r="OVP37" s="450"/>
      <c r="OVQ37" s="450"/>
      <c r="OVR37" s="450"/>
      <c r="OVS37" s="450"/>
      <c r="OVT37" s="450"/>
      <c r="OVU37" s="450"/>
      <c r="OVV37" s="450"/>
      <c r="OVW37" s="450"/>
      <c r="OVX37" s="450"/>
      <c r="OVY37" s="450"/>
      <c r="OVZ37" s="450"/>
      <c r="OWA37" s="450"/>
      <c r="OWB37" s="450"/>
      <c r="OWC37" s="450"/>
      <c r="OWD37" s="450"/>
      <c r="OWE37" s="450"/>
      <c r="OWF37" s="450"/>
      <c r="OWG37" s="450"/>
      <c r="OWH37" s="450"/>
      <c r="OWI37" s="450"/>
      <c r="OWJ37" s="450"/>
      <c r="OWK37" s="450"/>
      <c r="OWL37" s="450"/>
      <c r="OWM37" s="450"/>
      <c r="OWN37" s="450"/>
      <c r="OWO37" s="450"/>
      <c r="OWP37" s="450"/>
      <c r="OWQ37" s="450"/>
      <c r="OWR37" s="450"/>
      <c r="OWS37" s="450"/>
      <c r="OWT37" s="450"/>
      <c r="OWU37" s="450"/>
      <c r="OWV37" s="450"/>
      <c r="OWW37" s="450"/>
      <c r="OWX37" s="450"/>
      <c r="OWY37" s="450"/>
      <c r="OWZ37" s="450"/>
      <c r="OXA37" s="450"/>
      <c r="OXB37" s="450"/>
      <c r="OXC37" s="450"/>
      <c r="OXD37" s="450"/>
      <c r="OXE37" s="450"/>
      <c r="OXF37" s="450"/>
      <c r="OXG37" s="450"/>
      <c r="OXH37" s="450"/>
      <c r="OXI37" s="450"/>
      <c r="OXJ37" s="450"/>
      <c r="OXK37" s="450"/>
      <c r="OXL37" s="450"/>
      <c r="OXM37" s="450"/>
      <c r="OXN37" s="450"/>
      <c r="OXO37" s="450"/>
      <c r="OXP37" s="450"/>
      <c r="OXQ37" s="450"/>
      <c r="OXR37" s="450"/>
      <c r="OXS37" s="450"/>
      <c r="OXT37" s="450"/>
      <c r="OXU37" s="450"/>
      <c r="OXV37" s="450"/>
      <c r="OXW37" s="450"/>
      <c r="OXX37" s="450"/>
      <c r="OXY37" s="450"/>
      <c r="OXZ37" s="450"/>
      <c r="OYA37" s="450"/>
      <c r="OYB37" s="450"/>
      <c r="OYC37" s="450"/>
      <c r="OYD37" s="450"/>
      <c r="OYE37" s="450"/>
      <c r="OYF37" s="450"/>
      <c r="OYG37" s="450"/>
      <c r="OYH37" s="450"/>
      <c r="OYI37" s="450"/>
      <c r="OYJ37" s="450"/>
      <c r="OYK37" s="450"/>
      <c r="OYL37" s="450"/>
      <c r="OYM37" s="450"/>
      <c r="OYN37" s="450"/>
      <c r="OYO37" s="450"/>
      <c r="OYP37" s="450"/>
      <c r="OYQ37" s="450"/>
      <c r="OYR37" s="450"/>
      <c r="OYS37" s="450"/>
      <c r="OYT37" s="450"/>
      <c r="OYU37" s="450"/>
      <c r="OYV37" s="450"/>
      <c r="OYW37" s="450"/>
      <c r="OYX37" s="450"/>
      <c r="OYY37" s="450"/>
      <c r="OYZ37" s="450"/>
      <c r="OZA37" s="450"/>
      <c r="OZB37" s="450"/>
      <c r="OZC37" s="450"/>
      <c r="OZD37" s="450"/>
      <c r="OZE37" s="450"/>
      <c r="OZF37" s="450"/>
      <c r="OZG37" s="450"/>
      <c r="OZH37" s="450"/>
      <c r="OZI37" s="450"/>
      <c r="OZJ37" s="450"/>
      <c r="OZK37" s="450"/>
      <c r="OZL37" s="450"/>
      <c r="OZM37" s="450"/>
      <c r="OZN37" s="450"/>
      <c r="OZO37" s="450"/>
      <c r="OZP37" s="450"/>
      <c r="OZQ37" s="450"/>
      <c r="OZR37" s="450"/>
      <c r="OZS37" s="450"/>
      <c r="OZT37" s="450"/>
      <c r="OZU37" s="450"/>
      <c r="OZV37" s="450"/>
      <c r="OZW37" s="450"/>
      <c r="OZX37" s="450"/>
      <c r="OZY37" s="450"/>
      <c r="OZZ37" s="450"/>
      <c r="PAA37" s="450"/>
      <c r="PAB37" s="450"/>
      <c r="PAC37" s="450"/>
      <c r="PAD37" s="450"/>
      <c r="PAE37" s="450"/>
      <c r="PAF37" s="450"/>
      <c r="PAG37" s="450"/>
      <c r="PAH37" s="450"/>
      <c r="PAI37" s="450"/>
      <c r="PAJ37" s="450"/>
      <c r="PAK37" s="450"/>
      <c r="PAL37" s="450"/>
      <c r="PAM37" s="450"/>
      <c r="PAN37" s="450"/>
      <c r="PAO37" s="450"/>
      <c r="PAP37" s="450"/>
      <c r="PAQ37" s="450"/>
      <c r="PAR37" s="450"/>
      <c r="PAS37" s="450"/>
      <c r="PAT37" s="450"/>
      <c r="PAU37" s="450"/>
      <c r="PAV37" s="450"/>
      <c r="PAW37" s="450"/>
      <c r="PAX37" s="450"/>
      <c r="PAY37" s="450"/>
      <c r="PAZ37" s="450"/>
      <c r="PBA37" s="450"/>
      <c r="PBB37" s="450"/>
      <c r="PBC37" s="450"/>
      <c r="PBD37" s="450"/>
      <c r="PBE37" s="450"/>
      <c r="PBF37" s="450"/>
      <c r="PBG37" s="450"/>
      <c r="PBH37" s="450"/>
      <c r="PBI37" s="450"/>
      <c r="PBJ37" s="450"/>
      <c r="PBK37" s="450"/>
      <c r="PBL37" s="450"/>
      <c r="PBM37" s="450"/>
      <c r="PBN37" s="450"/>
      <c r="PBO37" s="450"/>
      <c r="PBP37" s="450"/>
      <c r="PBQ37" s="450"/>
      <c r="PBR37" s="450"/>
      <c r="PBS37" s="450"/>
      <c r="PBT37" s="450"/>
      <c r="PBU37" s="450"/>
      <c r="PBV37" s="450"/>
      <c r="PBW37" s="450"/>
      <c r="PBX37" s="450"/>
      <c r="PBY37" s="450"/>
      <c r="PBZ37" s="450"/>
      <c r="PCA37" s="450"/>
      <c r="PCB37" s="450"/>
      <c r="PCC37" s="450"/>
      <c r="PCD37" s="450"/>
      <c r="PCE37" s="450"/>
      <c r="PCF37" s="450"/>
      <c r="PCG37" s="450"/>
      <c r="PCH37" s="450"/>
      <c r="PCI37" s="450"/>
      <c r="PCJ37" s="450"/>
      <c r="PCK37" s="450"/>
      <c r="PCL37" s="450"/>
      <c r="PCM37" s="450"/>
      <c r="PCN37" s="450"/>
      <c r="PCO37" s="450"/>
      <c r="PCP37" s="450"/>
      <c r="PCQ37" s="450"/>
      <c r="PCR37" s="450"/>
      <c r="PCS37" s="450"/>
      <c r="PCT37" s="450"/>
      <c r="PCU37" s="450"/>
      <c r="PCV37" s="450"/>
      <c r="PCW37" s="450"/>
      <c r="PCX37" s="450"/>
      <c r="PCY37" s="450"/>
      <c r="PCZ37" s="450"/>
      <c r="PDA37" s="450"/>
      <c r="PDB37" s="450"/>
      <c r="PDC37" s="450"/>
      <c r="PDD37" s="450"/>
      <c r="PDE37" s="450"/>
      <c r="PDF37" s="450"/>
      <c r="PDG37" s="450"/>
      <c r="PDH37" s="450"/>
      <c r="PDI37" s="450"/>
      <c r="PDJ37" s="450"/>
      <c r="PDK37" s="450"/>
      <c r="PDL37" s="450"/>
      <c r="PDM37" s="450"/>
      <c r="PDN37" s="450"/>
      <c r="PDO37" s="450"/>
      <c r="PDP37" s="450"/>
      <c r="PDQ37" s="450"/>
      <c r="PDR37" s="450"/>
      <c r="PDS37" s="450"/>
      <c r="PDT37" s="450"/>
      <c r="PDU37" s="450"/>
      <c r="PDV37" s="450"/>
      <c r="PDW37" s="450"/>
      <c r="PDX37" s="450"/>
      <c r="PDY37" s="450"/>
      <c r="PDZ37" s="450"/>
      <c r="PEA37" s="450"/>
      <c r="PEB37" s="450"/>
      <c r="PEC37" s="450"/>
      <c r="PED37" s="450"/>
      <c r="PEE37" s="450"/>
      <c r="PEF37" s="450"/>
      <c r="PEG37" s="450"/>
      <c r="PEH37" s="450"/>
      <c r="PEI37" s="450"/>
      <c r="PEJ37" s="450"/>
      <c r="PEK37" s="450"/>
      <c r="PEL37" s="450"/>
      <c r="PEM37" s="450"/>
      <c r="PEN37" s="450"/>
      <c r="PEO37" s="450"/>
      <c r="PEP37" s="450"/>
      <c r="PEQ37" s="450"/>
      <c r="PER37" s="450"/>
      <c r="PES37" s="450"/>
      <c r="PET37" s="450"/>
      <c r="PEU37" s="450"/>
      <c r="PEV37" s="450"/>
      <c r="PEW37" s="450"/>
      <c r="PEX37" s="450"/>
      <c r="PEY37" s="450"/>
      <c r="PEZ37" s="450"/>
      <c r="PFA37" s="450"/>
      <c r="PFB37" s="450"/>
      <c r="PFC37" s="450"/>
      <c r="PFD37" s="450"/>
      <c r="PFE37" s="450"/>
      <c r="PFF37" s="450"/>
      <c r="PFG37" s="450"/>
      <c r="PFH37" s="450"/>
      <c r="PFI37" s="450"/>
      <c r="PFJ37" s="450"/>
      <c r="PFK37" s="450"/>
      <c r="PFL37" s="450"/>
      <c r="PFM37" s="450"/>
      <c r="PFN37" s="450"/>
      <c r="PFO37" s="450"/>
      <c r="PFP37" s="450"/>
      <c r="PFQ37" s="450"/>
      <c r="PFR37" s="450"/>
      <c r="PFS37" s="450"/>
      <c r="PFT37" s="450"/>
      <c r="PFU37" s="450"/>
      <c r="PFV37" s="450"/>
      <c r="PFW37" s="450"/>
      <c r="PFX37" s="450"/>
      <c r="PFY37" s="450"/>
      <c r="PFZ37" s="450"/>
      <c r="PGA37" s="450"/>
      <c r="PGB37" s="450"/>
      <c r="PGC37" s="450"/>
      <c r="PGD37" s="450"/>
      <c r="PGE37" s="450"/>
      <c r="PGF37" s="450"/>
      <c r="PGG37" s="450"/>
      <c r="PGH37" s="450"/>
      <c r="PGI37" s="450"/>
      <c r="PGJ37" s="450"/>
      <c r="PGK37" s="450"/>
      <c r="PGL37" s="450"/>
      <c r="PGM37" s="450"/>
      <c r="PGN37" s="450"/>
      <c r="PGO37" s="450"/>
      <c r="PGP37" s="450"/>
      <c r="PGQ37" s="450"/>
      <c r="PGR37" s="450"/>
      <c r="PGS37" s="450"/>
      <c r="PGT37" s="450"/>
      <c r="PGU37" s="450"/>
      <c r="PGV37" s="450"/>
      <c r="PGW37" s="450"/>
      <c r="PGX37" s="450"/>
      <c r="PGY37" s="450"/>
      <c r="PGZ37" s="450"/>
      <c r="PHA37" s="450"/>
      <c r="PHB37" s="450"/>
      <c r="PHC37" s="450"/>
      <c r="PHD37" s="450"/>
      <c r="PHE37" s="450"/>
      <c r="PHF37" s="450"/>
      <c r="PHG37" s="450"/>
      <c r="PHH37" s="450"/>
      <c r="PHI37" s="450"/>
      <c r="PHJ37" s="450"/>
      <c r="PHK37" s="450"/>
      <c r="PHL37" s="450"/>
      <c r="PHM37" s="450"/>
      <c r="PHN37" s="450"/>
      <c r="PHO37" s="450"/>
      <c r="PHP37" s="450"/>
      <c r="PHQ37" s="450"/>
      <c r="PHR37" s="450"/>
      <c r="PHS37" s="450"/>
      <c r="PHT37" s="450"/>
      <c r="PHU37" s="450"/>
      <c r="PHV37" s="450"/>
      <c r="PHW37" s="450"/>
      <c r="PHX37" s="450"/>
      <c r="PHY37" s="450"/>
      <c r="PHZ37" s="450"/>
      <c r="PIA37" s="450"/>
      <c r="PIB37" s="450"/>
      <c r="PIC37" s="450"/>
      <c r="PID37" s="450"/>
      <c r="PIE37" s="450"/>
      <c r="PIF37" s="450"/>
      <c r="PIG37" s="450"/>
      <c r="PIH37" s="450"/>
      <c r="PII37" s="450"/>
      <c r="PIJ37" s="450"/>
      <c r="PIK37" s="450"/>
      <c r="PIL37" s="450"/>
      <c r="PIM37" s="450"/>
      <c r="PIN37" s="450"/>
      <c r="PIO37" s="450"/>
      <c r="PIP37" s="450"/>
      <c r="PIQ37" s="450"/>
      <c r="PIR37" s="450"/>
      <c r="PIS37" s="450"/>
      <c r="PIT37" s="450"/>
      <c r="PIU37" s="450"/>
      <c r="PIV37" s="450"/>
      <c r="PIW37" s="450"/>
      <c r="PIX37" s="450"/>
      <c r="PIY37" s="450"/>
      <c r="PIZ37" s="450"/>
      <c r="PJA37" s="450"/>
      <c r="PJB37" s="450"/>
      <c r="PJC37" s="450"/>
      <c r="PJD37" s="450"/>
      <c r="PJE37" s="450"/>
      <c r="PJF37" s="450"/>
      <c r="PJG37" s="450"/>
      <c r="PJH37" s="450"/>
      <c r="PJI37" s="450"/>
      <c r="PJJ37" s="450"/>
      <c r="PJK37" s="450"/>
      <c r="PJL37" s="450"/>
      <c r="PJM37" s="450"/>
      <c r="PJN37" s="450"/>
      <c r="PJO37" s="450"/>
      <c r="PJP37" s="450"/>
      <c r="PJQ37" s="450"/>
      <c r="PJR37" s="450"/>
      <c r="PJS37" s="450"/>
      <c r="PJT37" s="450"/>
      <c r="PJU37" s="450"/>
      <c r="PJV37" s="450"/>
      <c r="PJW37" s="450"/>
      <c r="PJX37" s="450"/>
      <c r="PJY37" s="450"/>
      <c r="PJZ37" s="450"/>
      <c r="PKA37" s="450"/>
      <c r="PKB37" s="450"/>
      <c r="PKC37" s="450"/>
      <c r="PKD37" s="450"/>
      <c r="PKE37" s="450"/>
      <c r="PKF37" s="450"/>
      <c r="PKG37" s="450"/>
      <c r="PKH37" s="450"/>
      <c r="PKI37" s="450"/>
      <c r="PKJ37" s="450"/>
      <c r="PKK37" s="450"/>
      <c r="PKL37" s="450"/>
      <c r="PKM37" s="450"/>
      <c r="PKN37" s="450"/>
      <c r="PKO37" s="450"/>
      <c r="PKP37" s="450"/>
      <c r="PKQ37" s="450"/>
      <c r="PKR37" s="450"/>
      <c r="PKS37" s="450"/>
      <c r="PKT37" s="450"/>
      <c r="PKU37" s="450"/>
      <c r="PKV37" s="450"/>
      <c r="PKW37" s="450"/>
      <c r="PKX37" s="450"/>
      <c r="PKY37" s="450"/>
      <c r="PKZ37" s="450"/>
      <c r="PLA37" s="450"/>
      <c r="PLB37" s="450"/>
      <c r="PLC37" s="450"/>
      <c r="PLD37" s="450"/>
      <c r="PLE37" s="450"/>
      <c r="PLF37" s="450"/>
      <c r="PLG37" s="450"/>
      <c r="PLH37" s="450"/>
      <c r="PLI37" s="450"/>
      <c r="PLJ37" s="450"/>
      <c r="PLK37" s="450"/>
      <c r="PLL37" s="450"/>
      <c r="PLM37" s="450"/>
      <c r="PLN37" s="450"/>
      <c r="PLO37" s="450"/>
      <c r="PLP37" s="450"/>
      <c r="PLQ37" s="450"/>
      <c r="PLR37" s="450"/>
      <c r="PLS37" s="450"/>
      <c r="PLT37" s="450"/>
      <c r="PLU37" s="450"/>
      <c r="PLV37" s="450"/>
      <c r="PLW37" s="450"/>
      <c r="PLX37" s="450"/>
      <c r="PLY37" s="450"/>
      <c r="PLZ37" s="450"/>
      <c r="PMA37" s="450"/>
      <c r="PMB37" s="450"/>
      <c r="PMC37" s="450"/>
      <c r="PMD37" s="450"/>
      <c r="PME37" s="450"/>
      <c r="PMF37" s="450"/>
      <c r="PMG37" s="450"/>
      <c r="PMH37" s="450"/>
      <c r="PMI37" s="450"/>
      <c r="PMJ37" s="450"/>
      <c r="PMK37" s="450"/>
      <c r="PML37" s="450"/>
      <c r="PMM37" s="450"/>
      <c r="PMN37" s="450"/>
      <c r="PMO37" s="450"/>
      <c r="PMP37" s="450"/>
      <c r="PMQ37" s="450"/>
      <c r="PMR37" s="450"/>
      <c r="PMS37" s="450"/>
      <c r="PMT37" s="450"/>
      <c r="PMU37" s="450"/>
      <c r="PMV37" s="450"/>
      <c r="PMW37" s="450"/>
      <c r="PMX37" s="450"/>
      <c r="PMY37" s="450"/>
      <c r="PMZ37" s="450"/>
      <c r="PNA37" s="450"/>
      <c r="PNB37" s="450"/>
      <c r="PNC37" s="450"/>
      <c r="PND37" s="450"/>
      <c r="PNE37" s="450"/>
      <c r="PNF37" s="450"/>
      <c r="PNG37" s="450"/>
      <c r="PNH37" s="450"/>
      <c r="PNI37" s="450"/>
      <c r="PNJ37" s="450"/>
      <c r="PNK37" s="450"/>
      <c r="PNL37" s="450"/>
      <c r="PNM37" s="450"/>
      <c r="PNN37" s="450"/>
      <c r="PNO37" s="450"/>
      <c r="PNP37" s="450"/>
      <c r="PNQ37" s="450"/>
      <c r="PNR37" s="450"/>
      <c r="PNS37" s="450"/>
      <c r="PNT37" s="450"/>
      <c r="PNU37" s="450"/>
      <c r="PNV37" s="450"/>
      <c r="PNW37" s="450"/>
      <c r="PNX37" s="450"/>
      <c r="PNY37" s="450"/>
      <c r="PNZ37" s="450"/>
      <c r="POA37" s="450"/>
      <c r="POB37" s="450"/>
      <c r="POC37" s="450"/>
      <c r="POD37" s="450"/>
      <c r="POE37" s="450"/>
      <c r="POF37" s="450"/>
      <c r="POG37" s="450"/>
      <c r="POH37" s="450"/>
      <c r="POI37" s="450"/>
      <c r="POJ37" s="450"/>
      <c r="POK37" s="450"/>
      <c r="POL37" s="450"/>
      <c r="POM37" s="450"/>
      <c r="PON37" s="450"/>
      <c r="POO37" s="450"/>
      <c r="POP37" s="450"/>
      <c r="POQ37" s="450"/>
      <c r="POR37" s="450"/>
      <c r="POS37" s="450"/>
      <c r="POT37" s="450"/>
      <c r="POU37" s="450"/>
      <c r="POV37" s="450"/>
      <c r="POW37" s="450"/>
      <c r="POX37" s="450"/>
      <c r="POY37" s="450"/>
      <c r="POZ37" s="450"/>
      <c r="PPA37" s="450"/>
      <c r="PPB37" s="450"/>
      <c r="PPC37" s="450"/>
      <c r="PPD37" s="450"/>
      <c r="PPE37" s="450"/>
      <c r="PPF37" s="450"/>
      <c r="PPG37" s="450"/>
      <c r="PPH37" s="450"/>
      <c r="PPI37" s="450"/>
      <c r="PPJ37" s="450"/>
      <c r="PPK37" s="450"/>
      <c r="PPL37" s="450"/>
      <c r="PPM37" s="450"/>
      <c r="PPN37" s="450"/>
      <c r="PPO37" s="450"/>
      <c r="PPP37" s="450"/>
      <c r="PPQ37" s="450"/>
      <c r="PPR37" s="450"/>
      <c r="PPS37" s="450"/>
      <c r="PPT37" s="450"/>
      <c r="PPU37" s="450"/>
      <c r="PPV37" s="450"/>
      <c r="PPW37" s="450"/>
      <c r="PPX37" s="450"/>
      <c r="PPY37" s="450"/>
      <c r="PPZ37" s="450"/>
      <c r="PQA37" s="450"/>
      <c r="PQB37" s="450"/>
      <c r="PQC37" s="450"/>
      <c r="PQD37" s="450"/>
      <c r="PQE37" s="450"/>
      <c r="PQF37" s="450"/>
      <c r="PQG37" s="450"/>
      <c r="PQH37" s="450"/>
      <c r="PQI37" s="450"/>
      <c r="PQJ37" s="450"/>
      <c r="PQK37" s="450"/>
      <c r="PQL37" s="450"/>
      <c r="PQM37" s="450"/>
      <c r="PQN37" s="450"/>
      <c r="PQO37" s="450"/>
      <c r="PQP37" s="450"/>
      <c r="PQQ37" s="450"/>
      <c r="PQR37" s="450"/>
      <c r="PQS37" s="450"/>
      <c r="PQT37" s="450"/>
      <c r="PQU37" s="450"/>
      <c r="PQV37" s="450"/>
      <c r="PQW37" s="450"/>
      <c r="PQX37" s="450"/>
      <c r="PQY37" s="450"/>
      <c r="PQZ37" s="450"/>
      <c r="PRA37" s="450"/>
      <c r="PRB37" s="450"/>
      <c r="PRC37" s="450"/>
      <c r="PRD37" s="450"/>
      <c r="PRE37" s="450"/>
      <c r="PRF37" s="450"/>
      <c r="PRG37" s="450"/>
      <c r="PRH37" s="450"/>
      <c r="PRI37" s="450"/>
      <c r="PRJ37" s="450"/>
      <c r="PRK37" s="450"/>
      <c r="PRL37" s="450"/>
      <c r="PRM37" s="450"/>
      <c r="PRN37" s="450"/>
      <c r="PRO37" s="450"/>
      <c r="PRP37" s="450"/>
      <c r="PRQ37" s="450"/>
      <c r="PRR37" s="450"/>
      <c r="PRS37" s="450"/>
      <c r="PRT37" s="450"/>
      <c r="PRU37" s="450"/>
      <c r="PRV37" s="450"/>
      <c r="PRW37" s="450"/>
      <c r="PRX37" s="450"/>
      <c r="PRY37" s="450"/>
      <c r="PRZ37" s="450"/>
      <c r="PSA37" s="450"/>
      <c r="PSB37" s="450"/>
      <c r="PSC37" s="450"/>
      <c r="PSD37" s="450"/>
      <c r="PSE37" s="450"/>
      <c r="PSF37" s="450"/>
      <c r="PSG37" s="450"/>
      <c r="PSH37" s="450"/>
      <c r="PSI37" s="450"/>
      <c r="PSJ37" s="450"/>
      <c r="PSK37" s="450"/>
      <c r="PSL37" s="450"/>
      <c r="PSM37" s="450"/>
      <c r="PSN37" s="450"/>
      <c r="PSO37" s="450"/>
      <c r="PSP37" s="450"/>
      <c r="PSQ37" s="450"/>
      <c r="PSR37" s="450"/>
      <c r="PSS37" s="450"/>
      <c r="PST37" s="450"/>
      <c r="PSU37" s="450"/>
      <c r="PSV37" s="450"/>
      <c r="PSW37" s="450"/>
      <c r="PSX37" s="450"/>
      <c r="PSY37" s="450"/>
      <c r="PSZ37" s="450"/>
      <c r="PTA37" s="450"/>
      <c r="PTB37" s="450"/>
      <c r="PTC37" s="450"/>
      <c r="PTD37" s="450"/>
      <c r="PTE37" s="450"/>
      <c r="PTF37" s="450"/>
      <c r="PTG37" s="450"/>
      <c r="PTH37" s="450"/>
      <c r="PTI37" s="450"/>
      <c r="PTJ37" s="450"/>
      <c r="PTK37" s="450"/>
      <c r="PTL37" s="450"/>
      <c r="PTM37" s="450"/>
      <c r="PTN37" s="450"/>
      <c r="PTO37" s="450"/>
      <c r="PTP37" s="450"/>
      <c r="PTQ37" s="450"/>
      <c r="PTR37" s="450"/>
      <c r="PTS37" s="450"/>
      <c r="PTT37" s="450"/>
      <c r="PTU37" s="450"/>
      <c r="PTV37" s="450"/>
      <c r="PTW37" s="450"/>
      <c r="PTX37" s="450"/>
      <c r="PTY37" s="450"/>
      <c r="PTZ37" s="450"/>
      <c r="PUA37" s="450"/>
      <c r="PUB37" s="450"/>
      <c r="PUC37" s="450"/>
      <c r="PUD37" s="450"/>
      <c r="PUE37" s="450"/>
      <c r="PUF37" s="450"/>
      <c r="PUG37" s="450"/>
      <c r="PUH37" s="450"/>
      <c r="PUI37" s="450"/>
      <c r="PUJ37" s="450"/>
      <c r="PUK37" s="450"/>
      <c r="PUL37" s="450"/>
      <c r="PUM37" s="450"/>
      <c r="PUN37" s="450"/>
      <c r="PUO37" s="450"/>
      <c r="PUP37" s="450"/>
      <c r="PUQ37" s="450"/>
      <c r="PUR37" s="450"/>
      <c r="PUS37" s="450"/>
      <c r="PUT37" s="450"/>
      <c r="PUU37" s="450"/>
      <c r="PUV37" s="450"/>
      <c r="PUW37" s="450"/>
      <c r="PUX37" s="450"/>
      <c r="PUY37" s="450"/>
      <c r="PUZ37" s="450"/>
      <c r="PVA37" s="450"/>
      <c r="PVB37" s="450"/>
      <c r="PVC37" s="450"/>
      <c r="PVD37" s="450"/>
      <c r="PVE37" s="450"/>
      <c r="PVF37" s="450"/>
      <c r="PVG37" s="450"/>
      <c r="PVH37" s="450"/>
      <c r="PVI37" s="450"/>
      <c r="PVJ37" s="450"/>
      <c r="PVK37" s="450"/>
      <c r="PVL37" s="450"/>
      <c r="PVM37" s="450"/>
      <c r="PVN37" s="450"/>
      <c r="PVO37" s="450"/>
      <c r="PVP37" s="450"/>
      <c r="PVQ37" s="450"/>
      <c r="PVR37" s="450"/>
      <c r="PVS37" s="450"/>
      <c r="PVT37" s="450"/>
      <c r="PVU37" s="450"/>
      <c r="PVV37" s="450"/>
      <c r="PVW37" s="450"/>
      <c r="PVX37" s="450"/>
      <c r="PVY37" s="450"/>
      <c r="PVZ37" s="450"/>
      <c r="PWA37" s="450"/>
      <c r="PWB37" s="450"/>
      <c r="PWC37" s="450"/>
      <c r="PWD37" s="450"/>
      <c r="PWE37" s="450"/>
      <c r="PWF37" s="450"/>
      <c r="PWG37" s="450"/>
      <c r="PWH37" s="450"/>
      <c r="PWI37" s="450"/>
      <c r="PWJ37" s="450"/>
      <c r="PWK37" s="450"/>
      <c r="PWL37" s="450"/>
      <c r="PWM37" s="450"/>
      <c r="PWN37" s="450"/>
      <c r="PWO37" s="450"/>
      <c r="PWP37" s="450"/>
      <c r="PWQ37" s="450"/>
      <c r="PWR37" s="450"/>
      <c r="PWS37" s="450"/>
      <c r="PWT37" s="450"/>
      <c r="PWU37" s="450"/>
      <c r="PWV37" s="450"/>
      <c r="PWW37" s="450"/>
      <c r="PWX37" s="450"/>
      <c r="PWY37" s="450"/>
      <c r="PWZ37" s="450"/>
      <c r="PXA37" s="450"/>
      <c r="PXB37" s="450"/>
      <c r="PXC37" s="450"/>
      <c r="PXD37" s="450"/>
      <c r="PXE37" s="450"/>
      <c r="PXF37" s="450"/>
      <c r="PXG37" s="450"/>
      <c r="PXH37" s="450"/>
      <c r="PXI37" s="450"/>
      <c r="PXJ37" s="450"/>
      <c r="PXK37" s="450"/>
      <c r="PXL37" s="450"/>
      <c r="PXM37" s="450"/>
      <c r="PXN37" s="450"/>
      <c r="PXO37" s="450"/>
      <c r="PXP37" s="450"/>
      <c r="PXQ37" s="450"/>
      <c r="PXR37" s="450"/>
      <c r="PXS37" s="450"/>
      <c r="PXT37" s="450"/>
      <c r="PXU37" s="450"/>
      <c r="PXV37" s="450"/>
      <c r="PXW37" s="450"/>
      <c r="PXX37" s="450"/>
      <c r="PXY37" s="450"/>
      <c r="PXZ37" s="450"/>
      <c r="PYA37" s="450"/>
      <c r="PYB37" s="450"/>
      <c r="PYC37" s="450"/>
      <c r="PYD37" s="450"/>
      <c r="PYE37" s="450"/>
      <c r="PYF37" s="450"/>
      <c r="PYG37" s="450"/>
      <c r="PYH37" s="450"/>
      <c r="PYI37" s="450"/>
      <c r="PYJ37" s="450"/>
      <c r="PYK37" s="450"/>
      <c r="PYL37" s="450"/>
      <c r="PYM37" s="450"/>
      <c r="PYN37" s="450"/>
      <c r="PYO37" s="450"/>
      <c r="PYP37" s="450"/>
      <c r="PYQ37" s="450"/>
      <c r="PYR37" s="450"/>
      <c r="PYS37" s="450"/>
      <c r="PYT37" s="450"/>
      <c r="PYU37" s="450"/>
      <c r="PYV37" s="450"/>
      <c r="PYW37" s="450"/>
      <c r="PYX37" s="450"/>
      <c r="PYY37" s="450"/>
      <c r="PYZ37" s="450"/>
      <c r="PZA37" s="450"/>
      <c r="PZB37" s="450"/>
      <c r="PZC37" s="450"/>
      <c r="PZD37" s="450"/>
      <c r="PZE37" s="450"/>
      <c r="PZF37" s="450"/>
      <c r="PZG37" s="450"/>
      <c r="PZH37" s="450"/>
      <c r="PZI37" s="450"/>
      <c r="PZJ37" s="450"/>
      <c r="PZK37" s="450"/>
      <c r="PZL37" s="450"/>
      <c r="PZM37" s="450"/>
      <c r="PZN37" s="450"/>
      <c r="PZO37" s="450"/>
      <c r="PZP37" s="450"/>
      <c r="PZQ37" s="450"/>
      <c r="PZR37" s="450"/>
      <c r="PZS37" s="450"/>
      <c r="PZT37" s="450"/>
      <c r="PZU37" s="450"/>
      <c r="PZV37" s="450"/>
      <c r="PZW37" s="450"/>
      <c r="PZX37" s="450"/>
      <c r="PZY37" s="450"/>
      <c r="PZZ37" s="450"/>
      <c r="QAA37" s="450"/>
      <c r="QAB37" s="450"/>
      <c r="QAC37" s="450"/>
      <c r="QAD37" s="450"/>
      <c r="QAE37" s="450"/>
      <c r="QAF37" s="450"/>
      <c r="QAG37" s="450"/>
      <c r="QAH37" s="450"/>
      <c r="QAI37" s="450"/>
      <c r="QAJ37" s="450"/>
      <c r="QAK37" s="450"/>
      <c r="QAL37" s="450"/>
      <c r="QAM37" s="450"/>
      <c r="QAN37" s="450"/>
      <c r="QAO37" s="450"/>
      <c r="QAP37" s="450"/>
      <c r="QAQ37" s="450"/>
      <c r="QAR37" s="450"/>
      <c r="QAS37" s="450"/>
      <c r="QAT37" s="450"/>
      <c r="QAU37" s="450"/>
      <c r="QAV37" s="450"/>
      <c r="QAW37" s="450"/>
      <c r="QAX37" s="450"/>
      <c r="QAY37" s="450"/>
      <c r="QAZ37" s="450"/>
      <c r="QBA37" s="450"/>
      <c r="QBB37" s="450"/>
      <c r="QBC37" s="450"/>
      <c r="QBD37" s="450"/>
      <c r="QBE37" s="450"/>
      <c r="QBF37" s="450"/>
      <c r="QBG37" s="450"/>
      <c r="QBH37" s="450"/>
      <c r="QBI37" s="450"/>
      <c r="QBJ37" s="450"/>
      <c r="QBK37" s="450"/>
      <c r="QBL37" s="450"/>
      <c r="QBM37" s="450"/>
      <c r="QBN37" s="450"/>
      <c r="QBO37" s="450"/>
      <c r="QBP37" s="450"/>
      <c r="QBQ37" s="450"/>
      <c r="QBR37" s="450"/>
      <c r="QBS37" s="450"/>
      <c r="QBT37" s="450"/>
      <c r="QBU37" s="450"/>
      <c r="QBV37" s="450"/>
      <c r="QBW37" s="450"/>
      <c r="QBX37" s="450"/>
      <c r="QBY37" s="450"/>
      <c r="QBZ37" s="450"/>
      <c r="QCA37" s="450"/>
      <c r="QCB37" s="450"/>
      <c r="QCC37" s="450"/>
      <c r="QCD37" s="450"/>
      <c r="QCE37" s="450"/>
      <c r="QCF37" s="450"/>
      <c r="QCG37" s="450"/>
      <c r="QCH37" s="450"/>
      <c r="QCI37" s="450"/>
      <c r="QCJ37" s="450"/>
      <c r="QCK37" s="450"/>
      <c r="QCL37" s="450"/>
      <c r="QCM37" s="450"/>
      <c r="QCN37" s="450"/>
      <c r="QCO37" s="450"/>
      <c r="QCP37" s="450"/>
      <c r="QCQ37" s="450"/>
      <c r="QCR37" s="450"/>
      <c r="QCS37" s="450"/>
      <c r="QCT37" s="450"/>
      <c r="QCU37" s="450"/>
      <c r="QCV37" s="450"/>
      <c r="QCW37" s="450"/>
      <c r="QCX37" s="450"/>
      <c r="QCY37" s="450"/>
      <c r="QCZ37" s="450"/>
      <c r="QDA37" s="450"/>
      <c r="QDB37" s="450"/>
      <c r="QDC37" s="450"/>
      <c r="QDD37" s="450"/>
      <c r="QDE37" s="450"/>
      <c r="QDF37" s="450"/>
      <c r="QDG37" s="450"/>
      <c r="QDH37" s="450"/>
      <c r="QDI37" s="450"/>
      <c r="QDJ37" s="450"/>
      <c r="QDK37" s="450"/>
      <c r="QDL37" s="450"/>
      <c r="QDM37" s="450"/>
      <c r="QDN37" s="450"/>
      <c r="QDO37" s="450"/>
      <c r="QDP37" s="450"/>
      <c r="QDQ37" s="450"/>
      <c r="QDR37" s="450"/>
      <c r="QDS37" s="450"/>
      <c r="QDT37" s="450"/>
      <c r="QDU37" s="450"/>
      <c r="QDV37" s="450"/>
      <c r="QDW37" s="450"/>
      <c r="QDX37" s="450"/>
      <c r="QDY37" s="450"/>
      <c r="QDZ37" s="450"/>
      <c r="QEA37" s="450"/>
      <c r="QEB37" s="450"/>
      <c r="QEC37" s="450"/>
      <c r="QED37" s="450"/>
      <c r="QEE37" s="450"/>
      <c r="QEF37" s="450"/>
      <c r="QEG37" s="450"/>
      <c r="QEH37" s="450"/>
      <c r="QEI37" s="450"/>
      <c r="QEJ37" s="450"/>
      <c r="QEK37" s="450"/>
      <c r="QEL37" s="450"/>
      <c r="QEM37" s="450"/>
      <c r="QEN37" s="450"/>
      <c r="QEO37" s="450"/>
      <c r="QEP37" s="450"/>
      <c r="QEQ37" s="450"/>
      <c r="QER37" s="450"/>
      <c r="QES37" s="450"/>
      <c r="QET37" s="450"/>
      <c r="QEU37" s="450"/>
      <c r="QEV37" s="450"/>
      <c r="QEW37" s="450"/>
      <c r="QEX37" s="450"/>
      <c r="QEY37" s="450"/>
      <c r="QEZ37" s="450"/>
      <c r="QFA37" s="450"/>
      <c r="QFB37" s="450"/>
      <c r="QFC37" s="450"/>
      <c r="QFD37" s="450"/>
      <c r="QFE37" s="450"/>
      <c r="QFF37" s="450"/>
      <c r="QFG37" s="450"/>
      <c r="QFH37" s="450"/>
      <c r="QFI37" s="450"/>
      <c r="QFJ37" s="450"/>
      <c r="QFK37" s="450"/>
      <c r="QFL37" s="450"/>
      <c r="QFM37" s="450"/>
      <c r="QFN37" s="450"/>
      <c r="QFO37" s="450"/>
      <c r="QFP37" s="450"/>
      <c r="QFQ37" s="450"/>
      <c r="QFR37" s="450"/>
      <c r="QFS37" s="450"/>
      <c r="QFT37" s="450"/>
      <c r="QFU37" s="450"/>
      <c r="QFV37" s="450"/>
      <c r="QFW37" s="450"/>
      <c r="QFX37" s="450"/>
      <c r="QFY37" s="450"/>
      <c r="QFZ37" s="450"/>
      <c r="QGA37" s="450"/>
      <c r="QGB37" s="450"/>
      <c r="QGC37" s="450"/>
      <c r="QGD37" s="450"/>
      <c r="QGE37" s="450"/>
      <c r="QGF37" s="450"/>
      <c r="QGG37" s="450"/>
      <c r="QGH37" s="450"/>
      <c r="QGI37" s="450"/>
      <c r="QGJ37" s="450"/>
      <c r="QGK37" s="450"/>
      <c r="QGL37" s="450"/>
      <c r="QGM37" s="450"/>
      <c r="QGN37" s="450"/>
      <c r="QGO37" s="450"/>
      <c r="QGP37" s="450"/>
      <c r="QGQ37" s="450"/>
      <c r="QGR37" s="450"/>
      <c r="QGS37" s="450"/>
      <c r="QGT37" s="450"/>
      <c r="QGU37" s="450"/>
      <c r="QGV37" s="450"/>
      <c r="QGW37" s="450"/>
      <c r="QGX37" s="450"/>
      <c r="QGY37" s="450"/>
      <c r="QGZ37" s="450"/>
      <c r="QHA37" s="450"/>
      <c r="QHB37" s="450"/>
      <c r="QHC37" s="450"/>
      <c r="QHD37" s="450"/>
      <c r="QHE37" s="450"/>
      <c r="QHF37" s="450"/>
      <c r="QHG37" s="450"/>
      <c r="QHH37" s="450"/>
      <c r="QHI37" s="450"/>
      <c r="QHJ37" s="450"/>
      <c r="QHK37" s="450"/>
      <c r="QHL37" s="450"/>
      <c r="QHM37" s="450"/>
      <c r="QHN37" s="450"/>
      <c r="QHO37" s="450"/>
      <c r="QHP37" s="450"/>
      <c r="QHQ37" s="450"/>
      <c r="QHR37" s="450"/>
      <c r="QHS37" s="450"/>
      <c r="QHT37" s="450"/>
      <c r="QHU37" s="450"/>
      <c r="QHV37" s="450"/>
      <c r="QHW37" s="450"/>
      <c r="QHX37" s="450"/>
      <c r="QHY37" s="450"/>
      <c r="QHZ37" s="450"/>
      <c r="QIA37" s="450"/>
      <c r="QIB37" s="450"/>
      <c r="QIC37" s="450"/>
      <c r="QID37" s="450"/>
      <c r="QIE37" s="450"/>
      <c r="QIF37" s="450"/>
      <c r="QIG37" s="450"/>
      <c r="QIH37" s="450"/>
      <c r="QII37" s="450"/>
      <c r="QIJ37" s="450"/>
      <c r="QIK37" s="450"/>
      <c r="QIL37" s="450"/>
      <c r="QIM37" s="450"/>
      <c r="QIN37" s="450"/>
      <c r="QIO37" s="450"/>
      <c r="QIP37" s="450"/>
      <c r="QIQ37" s="450"/>
      <c r="QIR37" s="450"/>
      <c r="QIS37" s="450"/>
      <c r="QIT37" s="450"/>
      <c r="QIU37" s="450"/>
      <c r="QIV37" s="450"/>
      <c r="QIW37" s="450"/>
      <c r="QIX37" s="450"/>
      <c r="QIY37" s="450"/>
      <c r="QIZ37" s="450"/>
      <c r="QJA37" s="450"/>
      <c r="QJB37" s="450"/>
      <c r="QJC37" s="450"/>
      <c r="QJD37" s="450"/>
      <c r="QJE37" s="450"/>
      <c r="QJF37" s="450"/>
      <c r="QJG37" s="450"/>
      <c r="QJH37" s="450"/>
      <c r="QJI37" s="450"/>
      <c r="QJJ37" s="450"/>
      <c r="QJK37" s="450"/>
      <c r="QJL37" s="450"/>
      <c r="QJM37" s="450"/>
      <c r="QJN37" s="450"/>
      <c r="QJO37" s="450"/>
      <c r="QJP37" s="450"/>
      <c r="QJQ37" s="450"/>
      <c r="QJR37" s="450"/>
      <c r="QJS37" s="450"/>
      <c r="QJT37" s="450"/>
      <c r="QJU37" s="450"/>
      <c r="QJV37" s="450"/>
      <c r="QJW37" s="450"/>
      <c r="QJX37" s="450"/>
      <c r="QJY37" s="450"/>
      <c r="QJZ37" s="450"/>
      <c r="QKA37" s="450"/>
      <c r="QKB37" s="450"/>
      <c r="QKC37" s="450"/>
      <c r="QKD37" s="450"/>
      <c r="QKE37" s="450"/>
      <c r="QKF37" s="450"/>
      <c r="QKG37" s="450"/>
      <c r="QKH37" s="450"/>
      <c r="QKI37" s="450"/>
      <c r="QKJ37" s="450"/>
      <c r="QKK37" s="450"/>
      <c r="QKL37" s="450"/>
      <c r="QKM37" s="450"/>
      <c r="QKN37" s="450"/>
      <c r="QKO37" s="450"/>
      <c r="QKP37" s="450"/>
      <c r="QKQ37" s="450"/>
      <c r="QKR37" s="450"/>
      <c r="QKS37" s="450"/>
      <c r="QKT37" s="450"/>
      <c r="QKU37" s="450"/>
      <c r="QKV37" s="450"/>
      <c r="QKW37" s="450"/>
      <c r="QKX37" s="450"/>
      <c r="QKY37" s="450"/>
      <c r="QKZ37" s="450"/>
      <c r="QLA37" s="450"/>
      <c r="QLB37" s="450"/>
      <c r="QLC37" s="450"/>
      <c r="QLD37" s="450"/>
      <c r="QLE37" s="450"/>
      <c r="QLF37" s="450"/>
      <c r="QLG37" s="450"/>
      <c r="QLH37" s="450"/>
      <c r="QLI37" s="450"/>
      <c r="QLJ37" s="450"/>
      <c r="QLK37" s="450"/>
      <c r="QLL37" s="450"/>
      <c r="QLM37" s="450"/>
      <c r="QLN37" s="450"/>
      <c r="QLO37" s="450"/>
      <c r="QLP37" s="450"/>
      <c r="QLQ37" s="450"/>
      <c r="QLR37" s="450"/>
      <c r="QLS37" s="450"/>
      <c r="QLT37" s="450"/>
      <c r="QLU37" s="450"/>
      <c r="QLV37" s="450"/>
      <c r="QLW37" s="450"/>
      <c r="QLX37" s="450"/>
      <c r="QLY37" s="450"/>
      <c r="QLZ37" s="450"/>
      <c r="QMA37" s="450"/>
      <c r="QMB37" s="450"/>
      <c r="QMC37" s="450"/>
      <c r="QMD37" s="450"/>
      <c r="QME37" s="450"/>
      <c r="QMF37" s="450"/>
      <c r="QMG37" s="450"/>
      <c r="QMH37" s="450"/>
      <c r="QMI37" s="450"/>
      <c r="QMJ37" s="450"/>
      <c r="QMK37" s="450"/>
      <c r="QML37" s="450"/>
      <c r="QMM37" s="450"/>
      <c r="QMN37" s="450"/>
      <c r="QMO37" s="450"/>
      <c r="QMP37" s="450"/>
      <c r="QMQ37" s="450"/>
      <c r="QMR37" s="450"/>
      <c r="QMS37" s="450"/>
      <c r="QMT37" s="450"/>
      <c r="QMU37" s="450"/>
      <c r="QMV37" s="450"/>
      <c r="QMW37" s="450"/>
      <c r="QMX37" s="450"/>
      <c r="QMY37" s="450"/>
      <c r="QMZ37" s="450"/>
      <c r="QNA37" s="450"/>
      <c r="QNB37" s="450"/>
      <c r="QNC37" s="450"/>
      <c r="QND37" s="450"/>
      <c r="QNE37" s="450"/>
      <c r="QNF37" s="450"/>
      <c r="QNG37" s="450"/>
      <c r="QNH37" s="450"/>
      <c r="QNI37" s="450"/>
      <c r="QNJ37" s="450"/>
      <c r="QNK37" s="450"/>
      <c r="QNL37" s="450"/>
      <c r="QNM37" s="450"/>
      <c r="QNN37" s="450"/>
      <c r="QNO37" s="450"/>
      <c r="QNP37" s="450"/>
      <c r="QNQ37" s="450"/>
      <c r="QNR37" s="450"/>
      <c r="QNS37" s="450"/>
      <c r="QNT37" s="450"/>
      <c r="QNU37" s="450"/>
      <c r="QNV37" s="450"/>
      <c r="QNW37" s="450"/>
      <c r="QNX37" s="450"/>
      <c r="QNY37" s="450"/>
      <c r="QNZ37" s="450"/>
      <c r="QOA37" s="450"/>
      <c r="QOB37" s="450"/>
      <c r="QOC37" s="450"/>
      <c r="QOD37" s="450"/>
      <c r="QOE37" s="450"/>
      <c r="QOF37" s="450"/>
      <c r="QOG37" s="450"/>
      <c r="QOH37" s="450"/>
      <c r="QOI37" s="450"/>
      <c r="QOJ37" s="450"/>
      <c r="QOK37" s="450"/>
      <c r="QOL37" s="450"/>
      <c r="QOM37" s="450"/>
      <c r="QON37" s="450"/>
      <c r="QOO37" s="450"/>
      <c r="QOP37" s="450"/>
      <c r="QOQ37" s="450"/>
      <c r="QOR37" s="450"/>
      <c r="QOS37" s="450"/>
      <c r="QOT37" s="450"/>
      <c r="QOU37" s="450"/>
      <c r="QOV37" s="450"/>
      <c r="QOW37" s="450"/>
      <c r="QOX37" s="450"/>
      <c r="QOY37" s="450"/>
      <c r="QOZ37" s="450"/>
      <c r="QPA37" s="450"/>
      <c r="QPB37" s="450"/>
      <c r="QPC37" s="450"/>
      <c r="QPD37" s="450"/>
      <c r="QPE37" s="450"/>
      <c r="QPF37" s="450"/>
      <c r="QPG37" s="450"/>
      <c r="QPH37" s="450"/>
      <c r="QPI37" s="450"/>
      <c r="QPJ37" s="450"/>
      <c r="QPK37" s="450"/>
      <c r="QPL37" s="450"/>
      <c r="QPM37" s="450"/>
      <c r="QPN37" s="450"/>
      <c r="QPO37" s="450"/>
      <c r="QPP37" s="450"/>
      <c r="QPQ37" s="450"/>
      <c r="QPR37" s="450"/>
      <c r="QPS37" s="450"/>
      <c r="QPT37" s="450"/>
      <c r="QPU37" s="450"/>
      <c r="QPV37" s="450"/>
      <c r="QPW37" s="450"/>
      <c r="QPX37" s="450"/>
      <c r="QPY37" s="450"/>
      <c r="QPZ37" s="450"/>
      <c r="QQA37" s="450"/>
      <c r="QQB37" s="450"/>
      <c r="QQC37" s="450"/>
      <c r="QQD37" s="450"/>
      <c r="QQE37" s="450"/>
      <c r="QQF37" s="450"/>
      <c r="QQG37" s="450"/>
      <c r="QQH37" s="450"/>
      <c r="QQI37" s="450"/>
      <c r="QQJ37" s="450"/>
      <c r="QQK37" s="450"/>
      <c r="QQL37" s="450"/>
      <c r="QQM37" s="450"/>
      <c r="QQN37" s="450"/>
      <c r="QQO37" s="450"/>
      <c r="QQP37" s="450"/>
      <c r="QQQ37" s="450"/>
      <c r="QQR37" s="450"/>
      <c r="QQS37" s="450"/>
      <c r="QQT37" s="450"/>
      <c r="QQU37" s="450"/>
      <c r="QQV37" s="450"/>
      <c r="QQW37" s="450"/>
      <c r="QQX37" s="450"/>
      <c r="QQY37" s="450"/>
      <c r="QQZ37" s="450"/>
      <c r="QRA37" s="450"/>
      <c r="QRB37" s="450"/>
      <c r="QRC37" s="450"/>
      <c r="QRD37" s="450"/>
      <c r="QRE37" s="450"/>
      <c r="QRF37" s="450"/>
      <c r="QRG37" s="450"/>
      <c r="QRH37" s="450"/>
      <c r="QRI37" s="450"/>
      <c r="QRJ37" s="450"/>
      <c r="QRK37" s="450"/>
      <c r="QRL37" s="450"/>
      <c r="QRM37" s="450"/>
      <c r="QRN37" s="450"/>
      <c r="QRO37" s="450"/>
      <c r="QRP37" s="450"/>
      <c r="QRQ37" s="450"/>
      <c r="QRR37" s="450"/>
      <c r="QRS37" s="450"/>
      <c r="QRT37" s="450"/>
      <c r="QRU37" s="450"/>
      <c r="QRV37" s="450"/>
      <c r="QRW37" s="450"/>
      <c r="QRX37" s="450"/>
      <c r="QRY37" s="450"/>
      <c r="QRZ37" s="450"/>
      <c r="QSA37" s="450"/>
      <c r="QSB37" s="450"/>
      <c r="QSC37" s="450"/>
      <c r="QSD37" s="450"/>
      <c r="QSE37" s="450"/>
      <c r="QSF37" s="450"/>
      <c r="QSG37" s="450"/>
      <c r="QSH37" s="450"/>
      <c r="QSI37" s="450"/>
      <c r="QSJ37" s="450"/>
      <c r="QSK37" s="450"/>
      <c r="QSL37" s="450"/>
      <c r="QSM37" s="450"/>
      <c r="QSN37" s="450"/>
      <c r="QSO37" s="450"/>
      <c r="QSP37" s="450"/>
      <c r="QSQ37" s="450"/>
      <c r="QSR37" s="450"/>
      <c r="QSS37" s="450"/>
      <c r="QST37" s="450"/>
      <c r="QSU37" s="450"/>
      <c r="QSV37" s="450"/>
      <c r="QSW37" s="450"/>
      <c r="QSX37" s="450"/>
      <c r="QSY37" s="450"/>
      <c r="QSZ37" s="450"/>
      <c r="QTA37" s="450"/>
      <c r="QTB37" s="450"/>
      <c r="QTC37" s="450"/>
      <c r="QTD37" s="450"/>
      <c r="QTE37" s="450"/>
      <c r="QTF37" s="450"/>
      <c r="QTG37" s="450"/>
      <c r="QTH37" s="450"/>
      <c r="QTI37" s="450"/>
      <c r="QTJ37" s="450"/>
      <c r="QTK37" s="450"/>
      <c r="QTL37" s="450"/>
      <c r="QTM37" s="450"/>
      <c r="QTN37" s="450"/>
      <c r="QTO37" s="450"/>
      <c r="QTP37" s="450"/>
      <c r="QTQ37" s="450"/>
      <c r="QTR37" s="450"/>
      <c r="QTS37" s="450"/>
      <c r="QTT37" s="450"/>
      <c r="QTU37" s="450"/>
      <c r="QTV37" s="450"/>
      <c r="QTW37" s="450"/>
      <c r="QTX37" s="450"/>
      <c r="QTY37" s="450"/>
      <c r="QTZ37" s="450"/>
      <c r="QUA37" s="450"/>
      <c r="QUB37" s="450"/>
      <c r="QUC37" s="450"/>
      <c r="QUD37" s="450"/>
      <c r="QUE37" s="450"/>
      <c r="QUF37" s="450"/>
      <c r="QUG37" s="450"/>
      <c r="QUH37" s="450"/>
      <c r="QUI37" s="450"/>
      <c r="QUJ37" s="450"/>
      <c r="QUK37" s="450"/>
      <c r="QUL37" s="450"/>
      <c r="QUM37" s="450"/>
      <c r="QUN37" s="450"/>
      <c r="QUO37" s="450"/>
      <c r="QUP37" s="450"/>
      <c r="QUQ37" s="450"/>
      <c r="QUR37" s="450"/>
      <c r="QUS37" s="450"/>
      <c r="QUT37" s="450"/>
      <c r="QUU37" s="450"/>
      <c r="QUV37" s="450"/>
      <c r="QUW37" s="450"/>
      <c r="QUX37" s="450"/>
      <c r="QUY37" s="450"/>
      <c r="QUZ37" s="450"/>
      <c r="QVA37" s="450"/>
      <c r="QVB37" s="450"/>
      <c r="QVC37" s="450"/>
      <c r="QVD37" s="450"/>
      <c r="QVE37" s="450"/>
      <c r="QVF37" s="450"/>
      <c r="QVG37" s="450"/>
      <c r="QVH37" s="450"/>
      <c r="QVI37" s="450"/>
      <c r="QVJ37" s="450"/>
      <c r="QVK37" s="450"/>
      <c r="QVL37" s="450"/>
      <c r="QVM37" s="450"/>
      <c r="QVN37" s="450"/>
      <c r="QVO37" s="450"/>
      <c r="QVP37" s="450"/>
      <c r="QVQ37" s="450"/>
      <c r="QVR37" s="450"/>
      <c r="QVS37" s="450"/>
      <c r="QVT37" s="450"/>
      <c r="QVU37" s="450"/>
      <c r="QVV37" s="450"/>
      <c r="QVW37" s="450"/>
      <c r="QVX37" s="450"/>
      <c r="QVY37" s="450"/>
      <c r="QVZ37" s="450"/>
      <c r="QWA37" s="450"/>
      <c r="QWB37" s="450"/>
      <c r="QWC37" s="450"/>
      <c r="QWD37" s="450"/>
      <c r="QWE37" s="450"/>
      <c r="QWF37" s="450"/>
      <c r="QWG37" s="450"/>
      <c r="QWH37" s="450"/>
      <c r="QWI37" s="450"/>
      <c r="QWJ37" s="450"/>
      <c r="QWK37" s="450"/>
      <c r="QWL37" s="450"/>
      <c r="QWM37" s="450"/>
      <c r="QWN37" s="450"/>
      <c r="QWO37" s="450"/>
      <c r="QWP37" s="450"/>
      <c r="QWQ37" s="450"/>
      <c r="QWR37" s="450"/>
      <c r="QWS37" s="450"/>
      <c r="QWT37" s="450"/>
      <c r="QWU37" s="450"/>
      <c r="QWV37" s="450"/>
      <c r="QWW37" s="450"/>
      <c r="QWX37" s="450"/>
      <c r="QWY37" s="450"/>
      <c r="QWZ37" s="450"/>
      <c r="QXA37" s="450"/>
      <c r="QXB37" s="450"/>
      <c r="QXC37" s="450"/>
      <c r="QXD37" s="450"/>
      <c r="QXE37" s="450"/>
      <c r="QXF37" s="450"/>
      <c r="QXG37" s="450"/>
      <c r="QXH37" s="450"/>
      <c r="QXI37" s="450"/>
      <c r="QXJ37" s="450"/>
      <c r="QXK37" s="450"/>
      <c r="QXL37" s="450"/>
      <c r="QXM37" s="450"/>
      <c r="QXN37" s="450"/>
      <c r="QXO37" s="450"/>
      <c r="QXP37" s="450"/>
      <c r="QXQ37" s="450"/>
      <c r="QXR37" s="450"/>
      <c r="QXS37" s="450"/>
      <c r="QXT37" s="450"/>
      <c r="QXU37" s="450"/>
      <c r="QXV37" s="450"/>
      <c r="QXW37" s="450"/>
      <c r="QXX37" s="450"/>
      <c r="QXY37" s="450"/>
      <c r="QXZ37" s="450"/>
      <c r="QYA37" s="450"/>
      <c r="QYB37" s="450"/>
      <c r="QYC37" s="450"/>
      <c r="QYD37" s="450"/>
      <c r="QYE37" s="450"/>
      <c r="QYF37" s="450"/>
      <c r="QYG37" s="450"/>
      <c r="QYH37" s="450"/>
      <c r="QYI37" s="450"/>
      <c r="QYJ37" s="450"/>
      <c r="QYK37" s="450"/>
      <c r="QYL37" s="450"/>
      <c r="QYM37" s="450"/>
      <c r="QYN37" s="450"/>
      <c r="QYO37" s="450"/>
      <c r="QYP37" s="450"/>
      <c r="QYQ37" s="450"/>
      <c r="QYR37" s="450"/>
      <c r="QYS37" s="450"/>
      <c r="QYT37" s="450"/>
      <c r="QYU37" s="450"/>
      <c r="QYV37" s="450"/>
      <c r="QYW37" s="450"/>
      <c r="QYX37" s="450"/>
      <c r="QYY37" s="450"/>
      <c r="QYZ37" s="450"/>
      <c r="QZA37" s="450"/>
      <c r="QZB37" s="450"/>
      <c r="QZC37" s="450"/>
      <c r="QZD37" s="450"/>
      <c r="QZE37" s="450"/>
      <c r="QZF37" s="450"/>
      <c r="QZG37" s="450"/>
      <c r="QZH37" s="450"/>
      <c r="QZI37" s="450"/>
      <c r="QZJ37" s="450"/>
      <c r="QZK37" s="450"/>
      <c r="QZL37" s="450"/>
      <c r="QZM37" s="450"/>
      <c r="QZN37" s="450"/>
      <c r="QZO37" s="450"/>
      <c r="QZP37" s="450"/>
      <c r="QZQ37" s="450"/>
      <c r="QZR37" s="450"/>
      <c r="QZS37" s="450"/>
      <c r="QZT37" s="450"/>
      <c r="QZU37" s="450"/>
      <c r="QZV37" s="450"/>
      <c r="QZW37" s="450"/>
      <c r="QZX37" s="450"/>
      <c r="QZY37" s="450"/>
      <c r="QZZ37" s="450"/>
      <c r="RAA37" s="450"/>
      <c r="RAB37" s="450"/>
      <c r="RAC37" s="450"/>
      <c r="RAD37" s="450"/>
      <c r="RAE37" s="450"/>
      <c r="RAF37" s="450"/>
      <c r="RAG37" s="450"/>
      <c r="RAH37" s="450"/>
      <c r="RAI37" s="450"/>
      <c r="RAJ37" s="450"/>
      <c r="RAK37" s="450"/>
      <c r="RAL37" s="450"/>
      <c r="RAM37" s="450"/>
      <c r="RAN37" s="450"/>
      <c r="RAO37" s="450"/>
      <c r="RAP37" s="450"/>
      <c r="RAQ37" s="450"/>
      <c r="RAR37" s="450"/>
      <c r="RAS37" s="450"/>
      <c r="RAT37" s="450"/>
      <c r="RAU37" s="450"/>
      <c r="RAV37" s="450"/>
      <c r="RAW37" s="450"/>
      <c r="RAX37" s="450"/>
      <c r="RAY37" s="450"/>
      <c r="RAZ37" s="450"/>
      <c r="RBA37" s="450"/>
      <c r="RBB37" s="450"/>
      <c r="RBC37" s="450"/>
      <c r="RBD37" s="450"/>
      <c r="RBE37" s="450"/>
      <c r="RBF37" s="450"/>
      <c r="RBG37" s="450"/>
      <c r="RBH37" s="450"/>
      <c r="RBI37" s="450"/>
      <c r="RBJ37" s="450"/>
      <c r="RBK37" s="450"/>
      <c r="RBL37" s="450"/>
      <c r="RBM37" s="450"/>
      <c r="RBN37" s="450"/>
      <c r="RBO37" s="450"/>
      <c r="RBP37" s="450"/>
      <c r="RBQ37" s="450"/>
      <c r="RBR37" s="450"/>
      <c r="RBS37" s="450"/>
      <c r="RBT37" s="450"/>
      <c r="RBU37" s="450"/>
      <c r="RBV37" s="450"/>
      <c r="RBW37" s="450"/>
      <c r="RBX37" s="450"/>
      <c r="RBY37" s="450"/>
      <c r="RBZ37" s="450"/>
      <c r="RCA37" s="450"/>
      <c r="RCB37" s="450"/>
      <c r="RCC37" s="450"/>
      <c r="RCD37" s="450"/>
      <c r="RCE37" s="450"/>
      <c r="RCF37" s="450"/>
      <c r="RCG37" s="450"/>
      <c r="RCH37" s="450"/>
      <c r="RCI37" s="450"/>
      <c r="RCJ37" s="450"/>
      <c r="RCK37" s="450"/>
      <c r="RCL37" s="450"/>
      <c r="RCM37" s="450"/>
      <c r="RCN37" s="450"/>
      <c r="RCO37" s="450"/>
      <c r="RCP37" s="450"/>
      <c r="RCQ37" s="450"/>
      <c r="RCR37" s="450"/>
      <c r="RCS37" s="450"/>
      <c r="RCT37" s="450"/>
      <c r="RCU37" s="450"/>
      <c r="RCV37" s="450"/>
      <c r="RCW37" s="450"/>
      <c r="RCX37" s="450"/>
      <c r="RCY37" s="450"/>
      <c r="RCZ37" s="450"/>
      <c r="RDA37" s="450"/>
      <c r="RDB37" s="450"/>
      <c r="RDC37" s="450"/>
      <c r="RDD37" s="450"/>
      <c r="RDE37" s="450"/>
      <c r="RDF37" s="450"/>
      <c r="RDG37" s="450"/>
      <c r="RDH37" s="450"/>
      <c r="RDI37" s="450"/>
      <c r="RDJ37" s="450"/>
      <c r="RDK37" s="450"/>
      <c r="RDL37" s="450"/>
      <c r="RDM37" s="450"/>
      <c r="RDN37" s="450"/>
      <c r="RDO37" s="450"/>
      <c r="RDP37" s="450"/>
      <c r="RDQ37" s="450"/>
      <c r="RDR37" s="450"/>
      <c r="RDS37" s="450"/>
      <c r="RDT37" s="450"/>
      <c r="RDU37" s="450"/>
      <c r="RDV37" s="450"/>
      <c r="RDW37" s="450"/>
      <c r="RDX37" s="450"/>
      <c r="RDY37" s="450"/>
      <c r="RDZ37" s="450"/>
      <c r="REA37" s="450"/>
      <c r="REB37" s="450"/>
      <c r="REC37" s="450"/>
      <c r="RED37" s="450"/>
      <c r="REE37" s="450"/>
      <c r="REF37" s="450"/>
      <c r="REG37" s="450"/>
      <c r="REH37" s="450"/>
      <c r="REI37" s="450"/>
      <c r="REJ37" s="450"/>
      <c r="REK37" s="450"/>
      <c r="REL37" s="450"/>
      <c r="REM37" s="450"/>
      <c r="REN37" s="450"/>
      <c r="REO37" s="450"/>
      <c r="REP37" s="450"/>
      <c r="REQ37" s="450"/>
      <c r="RER37" s="450"/>
      <c r="RES37" s="450"/>
      <c r="RET37" s="450"/>
      <c r="REU37" s="450"/>
      <c r="REV37" s="450"/>
      <c r="REW37" s="450"/>
      <c r="REX37" s="450"/>
      <c r="REY37" s="450"/>
      <c r="REZ37" s="450"/>
      <c r="RFA37" s="450"/>
      <c r="RFB37" s="450"/>
      <c r="RFC37" s="450"/>
      <c r="RFD37" s="450"/>
      <c r="RFE37" s="450"/>
      <c r="RFF37" s="450"/>
      <c r="RFG37" s="450"/>
      <c r="RFH37" s="450"/>
      <c r="RFI37" s="450"/>
      <c r="RFJ37" s="450"/>
      <c r="RFK37" s="450"/>
      <c r="RFL37" s="450"/>
      <c r="RFM37" s="450"/>
      <c r="RFN37" s="450"/>
      <c r="RFO37" s="450"/>
      <c r="RFP37" s="450"/>
      <c r="RFQ37" s="450"/>
      <c r="RFR37" s="450"/>
      <c r="RFS37" s="450"/>
      <c r="RFT37" s="450"/>
      <c r="RFU37" s="450"/>
      <c r="RFV37" s="450"/>
      <c r="RFW37" s="450"/>
      <c r="RFX37" s="450"/>
      <c r="RFY37" s="450"/>
      <c r="RFZ37" s="450"/>
      <c r="RGA37" s="450"/>
      <c r="RGB37" s="450"/>
      <c r="RGC37" s="450"/>
      <c r="RGD37" s="450"/>
      <c r="RGE37" s="450"/>
      <c r="RGF37" s="450"/>
      <c r="RGG37" s="450"/>
      <c r="RGH37" s="450"/>
      <c r="RGI37" s="450"/>
      <c r="RGJ37" s="450"/>
      <c r="RGK37" s="450"/>
      <c r="RGL37" s="450"/>
      <c r="RGM37" s="450"/>
      <c r="RGN37" s="450"/>
      <c r="RGO37" s="450"/>
      <c r="RGP37" s="450"/>
      <c r="RGQ37" s="450"/>
      <c r="RGR37" s="450"/>
      <c r="RGS37" s="450"/>
      <c r="RGT37" s="450"/>
      <c r="RGU37" s="450"/>
      <c r="RGV37" s="450"/>
      <c r="RGW37" s="450"/>
      <c r="RGX37" s="450"/>
      <c r="RGY37" s="450"/>
      <c r="RGZ37" s="450"/>
      <c r="RHA37" s="450"/>
      <c r="RHB37" s="450"/>
      <c r="RHC37" s="450"/>
      <c r="RHD37" s="450"/>
      <c r="RHE37" s="450"/>
      <c r="RHF37" s="450"/>
      <c r="RHG37" s="450"/>
      <c r="RHH37" s="450"/>
      <c r="RHI37" s="450"/>
      <c r="RHJ37" s="450"/>
      <c r="RHK37" s="450"/>
      <c r="RHL37" s="450"/>
      <c r="RHM37" s="450"/>
      <c r="RHN37" s="450"/>
      <c r="RHO37" s="450"/>
      <c r="RHP37" s="450"/>
      <c r="RHQ37" s="450"/>
      <c r="RHR37" s="450"/>
      <c r="RHS37" s="450"/>
      <c r="RHT37" s="450"/>
      <c r="RHU37" s="450"/>
      <c r="RHV37" s="450"/>
      <c r="RHW37" s="450"/>
      <c r="RHX37" s="450"/>
      <c r="RHY37" s="450"/>
      <c r="RHZ37" s="450"/>
      <c r="RIA37" s="450"/>
      <c r="RIB37" s="450"/>
      <c r="RIC37" s="450"/>
      <c r="RID37" s="450"/>
      <c r="RIE37" s="450"/>
      <c r="RIF37" s="450"/>
      <c r="RIG37" s="450"/>
      <c r="RIH37" s="450"/>
      <c r="RII37" s="450"/>
      <c r="RIJ37" s="450"/>
      <c r="RIK37" s="450"/>
      <c r="RIL37" s="450"/>
      <c r="RIM37" s="450"/>
      <c r="RIN37" s="450"/>
      <c r="RIO37" s="450"/>
      <c r="RIP37" s="450"/>
      <c r="RIQ37" s="450"/>
      <c r="RIR37" s="450"/>
      <c r="RIS37" s="450"/>
      <c r="RIT37" s="450"/>
      <c r="RIU37" s="450"/>
      <c r="RIV37" s="450"/>
      <c r="RIW37" s="450"/>
      <c r="RIX37" s="450"/>
      <c r="RIY37" s="450"/>
      <c r="RIZ37" s="450"/>
      <c r="RJA37" s="450"/>
      <c r="RJB37" s="450"/>
      <c r="RJC37" s="450"/>
      <c r="RJD37" s="450"/>
      <c r="RJE37" s="450"/>
      <c r="RJF37" s="450"/>
      <c r="RJG37" s="450"/>
      <c r="RJH37" s="450"/>
      <c r="RJI37" s="450"/>
      <c r="RJJ37" s="450"/>
      <c r="RJK37" s="450"/>
      <c r="RJL37" s="450"/>
      <c r="RJM37" s="450"/>
      <c r="RJN37" s="450"/>
      <c r="RJO37" s="450"/>
      <c r="RJP37" s="450"/>
      <c r="RJQ37" s="450"/>
      <c r="RJR37" s="450"/>
      <c r="RJS37" s="450"/>
      <c r="RJT37" s="450"/>
      <c r="RJU37" s="450"/>
      <c r="RJV37" s="450"/>
      <c r="RJW37" s="450"/>
      <c r="RJX37" s="450"/>
      <c r="RJY37" s="450"/>
      <c r="RJZ37" s="450"/>
      <c r="RKA37" s="450"/>
      <c r="RKB37" s="450"/>
      <c r="RKC37" s="450"/>
      <c r="RKD37" s="450"/>
      <c r="RKE37" s="450"/>
      <c r="RKF37" s="450"/>
      <c r="RKG37" s="450"/>
      <c r="RKH37" s="450"/>
      <c r="RKI37" s="450"/>
      <c r="RKJ37" s="450"/>
      <c r="RKK37" s="450"/>
      <c r="RKL37" s="450"/>
      <c r="RKM37" s="450"/>
      <c r="RKN37" s="450"/>
      <c r="RKO37" s="450"/>
      <c r="RKP37" s="450"/>
      <c r="RKQ37" s="450"/>
      <c r="RKR37" s="450"/>
      <c r="RKS37" s="450"/>
      <c r="RKT37" s="450"/>
      <c r="RKU37" s="450"/>
      <c r="RKV37" s="450"/>
      <c r="RKW37" s="450"/>
      <c r="RKX37" s="450"/>
      <c r="RKY37" s="450"/>
      <c r="RKZ37" s="450"/>
      <c r="RLA37" s="450"/>
      <c r="RLB37" s="450"/>
      <c r="RLC37" s="450"/>
      <c r="RLD37" s="450"/>
      <c r="RLE37" s="450"/>
      <c r="RLF37" s="450"/>
      <c r="RLG37" s="450"/>
      <c r="RLH37" s="450"/>
      <c r="RLI37" s="450"/>
      <c r="RLJ37" s="450"/>
      <c r="RLK37" s="450"/>
      <c r="RLL37" s="450"/>
      <c r="RLM37" s="450"/>
      <c r="RLN37" s="450"/>
      <c r="RLO37" s="450"/>
      <c r="RLP37" s="450"/>
      <c r="RLQ37" s="450"/>
      <c r="RLR37" s="450"/>
      <c r="RLS37" s="450"/>
      <c r="RLT37" s="450"/>
      <c r="RLU37" s="450"/>
      <c r="RLV37" s="450"/>
      <c r="RLW37" s="450"/>
      <c r="RLX37" s="450"/>
      <c r="RLY37" s="450"/>
      <c r="RLZ37" s="450"/>
      <c r="RMA37" s="450"/>
      <c r="RMB37" s="450"/>
      <c r="RMC37" s="450"/>
      <c r="RMD37" s="450"/>
      <c r="RME37" s="450"/>
      <c r="RMF37" s="450"/>
      <c r="RMG37" s="450"/>
      <c r="RMH37" s="450"/>
      <c r="RMI37" s="450"/>
      <c r="RMJ37" s="450"/>
      <c r="RMK37" s="450"/>
      <c r="RML37" s="450"/>
      <c r="RMM37" s="450"/>
      <c r="RMN37" s="450"/>
      <c r="RMO37" s="450"/>
      <c r="RMP37" s="450"/>
      <c r="RMQ37" s="450"/>
      <c r="RMR37" s="450"/>
      <c r="RMS37" s="450"/>
      <c r="RMT37" s="450"/>
      <c r="RMU37" s="450"/>
      <c r="RMV37" s="450"/>
      <c r="RMW37" s="450"/>
      <c r="RMX37" s="450"/>
      <c r="RMY37" s="450"/>
      <c r="RMZ37" s="450"/>
      <c r="RNA37" s="450"/>
      <c r="RNB37" s="450"/>
      <c r="RNC37" s="450"/>
      <c r="RND37" s="450"/>
      <c r="RNE37" s="450"/>
      <c r="RNF37" s="450"/>
      <c r="RNG37" s="450"/>
      <c r="RNH37" s="450"/>
      <c r="RNI37" s="450"/>
      <c r="RNJ37" s="450"/>
      <c r="RNK37" s="450"/>
      <c r="RNL37" s="450"/>
      <c r="RNM37" s="450"/>
      <c r="RNN37" s="450"/>
      <c r="RNO37" s="450"/>
      <c r="RNP37" s="450"/>
      <c r="RNQ37" s="450"/>
      <c r="RNR37" s="450"/>
      <c r="RNS37" s="450"/>
      <c r="RNT37" s="450"/>
      <c r="RNU37" s="450"/>
      <c r="RNV37" s="450"/>
      <c r="RNW37" s="450"/>
      <c r="RNX37" s="450"/>
      <c r="RNY37" s="450"/>
      <c r="RNZ37" s="450"/>
      <c r="ROA37" s="450"/>
      <c r="ROB37" s="450"/>
      <c r="ROC37" s="450"/>
      <c r="ROD37" s="450"/>
      <c r="ROE37" s="450"/>
      <c r="ROF37" s="450"/>
      <c r="ROG37" s="450"/>
      <c r="ROH37" s="450"/>
      <c r="ROI37" s="450"/>
      <c r="ROJ37" s="450"/>
      <c r="ROK37" s="450"/>
      <c r="ROL37" s="450"/>
      <c r="ROM37" s="450"/>
      <c r="RON37" s="450"/>
      <c r="ROO37" s="450"/>
      <c r="ROP37" s="450"/>
      <c r="ROQ37" s="450"/>
      <c r="ROR37" s="450"/>
      <c r="ROS37" s="450"/>
      <c r="ROT37" s="450"/>
      <c r="ROU37" s="450"/>
      <c r="ROV37" s="450"/>
      <c r="ROW37" s="450"/>
      <c r="ROX37" s="450"/>
      <c r="ROY37" s="450"/>
      <c r="ROZ37" s="450"/>
      <c r="RPA37" s="450"/>
      <c r="RPB37" s="450"/>
      <c r="RPC37" s="450"/>
      <c r="RPD37" s="450"/>
      <c r="RPE37" s="450"/>
      <c r="RPF37" s="450"/>
      <c r="RPG37" s="450"/>
      <c r="RPH37" s="450"/>
      <c r="RPI37" s="450"/>
      <c r="RPJ37" s="450"/>
      <c r="RPK37" s="450"/>
      <c r="RPL37" s="450"/>
      <c r="RPM37" s="450"/>
      <c r="RPN37" s="450"/>
      <c r="RPO37" s="450"/>
      <c r="RPP37" s="450"/>
      <c r="RPQ37" s="450"/>
      <c r="RPR37" s="450"/>
      <c r="RPS37" s="450"/>
      <c r="RPT37" s="450"/>
      <c r="RPU37" s="450"/>
      <c r="RPV37" s="450"/>
      <c r="RPW37" s="450"/>
      <c r="RPX37" s="450"/>
      <c r="RPY37" s="450"/>
      <c r="RPZ37" s="450"/>
      <c r="RQA37" s="450"/>
      <c r="RQB37" s="450"/>
      <c r="RQC37" s="450"/>
      <c r="RQD37" s="450"/>
      <c r="RQE37" s="450"/>
      <c r="RQF37" s="450"/>
      <c r="RQG37" s="450"/>
      <c r="RQH37" s="450"/>
      <c r="RQI37" s="450"/>
      <c r="RQJ37" s="450"/>
      <c r="RQK37" s="450"/>
      <c r="RQL37" s="450"/>
      <c r="RQM37" s="450"/>
      <c r="RQN37" s="450"/>
      <c r="RQO37" s="450"/>
      <c r="RQP37" s="450"/>
      <c r="RQQ37" s="450"/>
      <c r="RQR37" s="450"/>
      <c r="RQS37" s="450"/>
      <c r="RQT37" s="450"/>
      <c r="RQU37" s="450"/>
      <c r="RQV37" s="450"/>
      <c r="RQW37" s="450"/>
      <c r="RQX37" s="450"/>
      <c r="RQY37" s="450"/>
      <c r="RQZ37" s="450"/>
      <c r="RRA37" s="450"/>
      <c r="RRB37" s="450"/>
      <c r="RRC37" s="450"/>
      <c r="RRD37" s="450"/>
      <c r="RRE37" s="450"/>
      <c r="RRF37" s="450"/>
      <c r="RRG37" s="450"/>
      <c r="RRH37" s="450"/>
      <c r="RRI37" s="450"/>
      <c r="RRJ37" s="450"/>
      <c r="RRK37" s="450"/>
      <c r="RRL37" s="450"/>
      <c r="RRM37" s="450"/>
      <c r="RRN37" s="450"/>
      <c r="RRO37" s="450"/>
      <c r="RRP37" s="450"/>
      <c r="RRQ37" s="450"/>
      <c r="RRR37" s="450"/>
      <c r="RRS37" s="450"/>
      <c r="RRT37" s="450"/>
      <c r="RRU37" s="450"/>
      <c r="RRV37" s="450"/>
      <c r="RRW37" s="450"/>
      <c r="RRX37" s="450"/>
      <c r="RRY37" s="450"/>
      <c r="RRZ37" s="450"/>
      <c r="RSA37" s="450"/>
      <c r="RSB37" s="450"/>
      <c r="RSC37" s="450"/>
      <c r="RSD37" s="450"/>
      <c r="RSE37" s="450"/>
      <c r="RSF37" s="450"/>
      <c r="RSG37" s="450"/>
      <c r="RSH37" s="450"/>
      <c r="RSI37" s="450"/>
      <c r="RSJ37" s="450"/>
      <c r="RSK37" s="450"/>
      <c r="RSL37" s="450"/>
      <c r="RSM37" s="450"/>
      <c r="RSN37" s="450"/>
      <c r="RSO37" s="450"/>
      <c r="RSP37" s="450"/>
      <c r="RSQ37" s="450"/>
      <c r="RSR37" s="450"/>
      <c r="RSS37" s="450"/>
      <c r="RST37" s="450"/>
      <c r="RSU37" s="450"/>
      <c r="RSV37" s="450"/>
      <c r="RSW37" s="450"/>
      <c r="RSX37" s="450"/>
      <c r="RSY37" s="450"/>
      <c r="RSZ37" s="450"/>
      <c r="RTA37" s="450"/>
      <c r="RTB37" s="450"/>
      <c r="RTC37" s="450"/>
      <c r="RTD37" s="450"/>
      <c r="RTE37" s="450"/>
      <c r="RTF37" s="450"/>
      <c r="RTG37" s="450"/>
      <c r="RTH37" s="450"/>
      <c r="RTI37" s="450"/>
      <c r="RTJ37" s="450"/>
      <c r="RTK37" s="450"/>
      <c r="RTL37" s="450"/>
      <c r="RTM37" s="450"/>
      <c r="RTN37" s="450"/>
      <c r="RTO37" s="450"/>
      <c r="RTP37" s="450"/>
      <c r="RTQ37" s="450"/>
      <c r="RTR37" s="450"/>
      <c r="RTS37" s="450"/>
      <c r="RTT37" s="450"/>
      <c r="RTU37" s="450"/>
      <c r="RTV37" s="450"/>
      <c r="RTW37" s="450"/>
      <c r="RTX37" s="450"/>
      <c r="RTY37" s="450"/>
      <c r="RTZ37" s="450"/>
      <c r="RUA37" s="450"/>
      <c r="RUB37" s="450"/>
      <c r="RUC37" s="450"/>
      <c r="RUD37" s="450"/>
      <c r="RUE37" s="450"/>
      <c r="RUF37" s="450"/>
      <c r="RUG37" s="450"/>
      <c r="RUH37" s="450"/>
      <c r="RUI37" s="450"/>
      <c r="RUJ37" s="450"/>
      <c r="RUK37" s="450"/>
      <c r="RUL37" s="450"/>
      <c r="RUM37" s="450"/>
      <c r="RUN37" s="450"/>
      <c r="RUO37" s="450"/>
      <c r="RUP37" s="450"/>
      <c r="RUQ37" s="450"/>
      <c r="RUR37" s="450"/>
      <c r="RUS37" s="450"/>
      <c r="RUT37" s="450"/>
      <c r="RUU37" s="450"/>
      <c r="RUV37" s="450"/>
      <c r="RUW37" s="450"/>
      <c r="RUX37" s="450"/>
      <c r="RUY37" s="450"/>
      <c r="RUZ37" s="450"/>
      <c r="RVA37" s="450"/>
      <c r="RVB37" s="450"/>
      <c r="RVC37" s="450"/>
      <c r="RVD37" s="450"/>
      <c r="RVE37" s="450"/>
      <c r="RVF37" s="450"/>
      <c r="RVG37" s="450"/>
      <c r="RVH37" s="450"/>
      <c r="RVI37" s="450"/>
      <c r="RVJ37" s="450"/>
      <c r="RVK37" s="450"/>
      <c r="RVL37" s="450"/>
      <c r="RVM37" s="450"/>
      <c r="RVN37" s="450"/>
      <c r="RVO37" s="450"/>
      <c r="RVP37" s="450"/>
      <c r="RVQ37" s="450"/>
      <c r="RVR37" s="450"/>
      <c r="RVS37" s="450"/>
      <c r="RVT37" s="450"/>
      <c r="RVU37" s="450"/>
      <c r="RVV37" s="450"/>
      <c r="RVW37" s="450"/>
      <c r="RVX37" s="450"/>
      <c r="RVY37" s="450"/>
      <c r="RVZ37" s="450"/>
      <c r="RWA37" s="450"/>
      <c r="RWB37" s="450"/>
      <c r="RWC37" s="450"/>
      <c r="RWD37" s="450"/>
      <c r="RWE37" s="450"/>
      <c r="RWF37" s="450"/>
      <c r="RWG37" s="450"/>
      <c r="RWH37" s="450"/>
      <c r="RWI37" s="450"/>
      <c r="RWJ37" s="450"/>
      <c r="RWK37" s="450"/>
      <c r="RWL37" s="450"/>
      <c r="RWM37" s="450"/>
      <c r="RWN37" s="450"/>
      <c r="RWO37" s="450"/>
      <c r="RWP37" s="450"/>
      <c r="RWQ37" s="450"/>
      <c r="RWR37" s="450"/>
      <c r="RWS37" s="450"/>
      <c r="RWT37" s="450"/>
      <c r="RWU37" s="450"/>
      <c r="RWV37" s="450"/>
      <c r="RWW37" s="450"/>
      <c r="RWX37" s="450"/>
      <c r="RWY37" s="450"/>
      <c r="RWZ37" s="450"/>
      <c r="RXA37" s="450"/>
      <c r="RXB37" s="450"/>
      <c r="RXC37" s="450"/>
      <c r="RXD37" s="450"/>
      <c r="RXE37" s="450"/>
      <c r="RXF37" s="450"/>
      <c r="RXG37" s="450"/>
      <c r="RXH37" s="450"/>
      <c r="RXI37" s="450"/>
      <c r="RXJ37" s="450"/>
      <c r="RXK37" s="450"/>
      <c r="RXL37" s="450"/>
      <c r="RXM37" s="450"/>
      <c r="RXN37" s="450"/>
      <c r="RXO37" s="450"/>
      <c r="RXP37" s="450"/>
      <c r="RXQ37" s="450"/>
      <c r="RXR37" s="450"/>
      <c r="RXS37" s="450"/>
      <c r="RXT37" s="450"/>
      <c r="RXU37" s="450"/>
      <c r="RXV37" s="450"/>
      <c r="RXW37" s="450"/>
      <c r="RXX37" s="450"/>
      <c r="RXY37" s="450"/>
      <c r="RXZ37" s="450"/>
      <c r="RYA37" s="450"/>
      <c r="RYB37" s="450"/>
      <c r="RYC37" s="450"/>
      <c r="RYD37" s="450"/>
      <c r="RYE37" s="450"/>
      <c r="RYF37" s="450"/>
      <c r="RYG37" s="450"/>
      <c r="RYH37" s="450"/>
      <c r="RYI37" s="450"/>
      <c r="RYJ37" s="450"/>
      <c r="RYK37" s="450"/>
      <c r="RYL37" s="450"/>
      <c r="RYM37" s="450"/>
      <c r="RYN37" s="450"/>
      <c r="RYO37" s="450"/>
      <c r="RYP37" s="450"/>
      <c r="RYQ37" s="450"/>
      <c r="RYR37" s="450"/>
      <c r="RYS37" s="450"/>
      <c r="RYT37" s="450"/>
      <c r="RYU37" s="450"/>
      <c r="RYV37" s="450"/>
      <c r="RYW37" s="450"/>
      <c r="RYX37" s="450"/>
      <c r="RYY37" s="450"/>
      <c r="RYZ37" s="450"/>
      <c r="RZA37" s="450"/>
      <c r="RZB37" s="450"/>
      <c r="RZC37" s="450"/>
      <c r="RZD37" s="450"/>
      <c r="RZE37" s="450"/>
      <c r="RZF37" s="450"/>
      <c r="RZG37" s="450"/>
      <c r="RZH37" s="450"/>
      <c r="RZI37" s="450"/>
      <c r="RZJ37" s="450"/>
      <c r="RZK37" s="450"/>
      <c r="RZL37" s="450"/>
      <c r="RZM37" s="450"/>
      <c r="RZN37" s="450"/>
      <c r="RZO37" s="450"/>
      <c r="RZP37" s="450"/>
      <c r="RZQ37" s="450"/>
      <c r="RZR37" s="450"/>
      <c r="RZS37" s="450"/>
      <c r="RZT37" s="450"/>
      <c r="RZU37" s="450"/>
      <c r="RZV37" s="450"/>
      <c r="RZW37" s="450"/>
      <c r="RZX37" s="450"/>
      <c r="RZY37" s="450"/>
      <c r="RZZ37" s="450"/>
      <c r="SAA37" s="450"/>
      <c r="SAB37" s="450"/>
      <c r="SAC37" s="450"/>
      <c r="SAD37" s="450"/>
      <c r="SAE37" s="450"/>
      <c r="SAF37" s="450"/>
      <c r="SAG37" s="450"/>
      <c r="SAH37" s="450"/>
      <c r="SAI37" s="450"/>
      <c r="SAJ37" s="450"/>
      <c r="SAK37" s="450"/>
      <c r="SAL37" s="450"/>
      <c r="SAM37" s="450"/>
      <c r="SAN37" s="450"/>
      <c r="SAO37" s="450"/>
      <c r="SAP37" s="450"/>
      <c r="SAQ37" s="450"/>
      <c r="SAR37" s="450"/>
      <c r="SAS37" s="450"/>
      <c r="SAT37" s="450"/>
      <c r="SAU37" s="450"/>
      <c r="SAV37" s="450"/>
      <c r="SAW37" s="450"/>
      <c r="SAX37" s="450"/>
      <c r="SAY37" s="450"/>
      <c r="SAZ37" s="450"/>
      <c r="SBA37" s="450"/>
      <c r="SBB37" s="450"/>
      <c r="SBC37" s="450"/>
      <c r="SBD37" s="450"/>
      <c r="SBE37" s="450"/>
      <c r="SBF37" s="450"/>
      <c r="SBG37" s="450"/>
      <c r="SBH37" s="450"/>
      <c r="SBI37" s="450"/>
      <c r="SBJ37" s="450"/>
      <c r="SBK37" s="450"/>
      <c r="SBL37" s="450"/>
      <c r="SBM37" s="450"/>
      <c r="SBN37" s="450"/>
      <c r="SBO37" s="450"/>
      <c r="SBP37" s="450"/>
      <c r="SBQ37" s="450"/>
      <c r="SBR37" s="450"/>
      <c r="SBS37" s="450"/>
      <c r="SBT37" s="450"/>
      <c r="SBU37" s="450"/>
      <c r="SBV37" s="450"/>
      <c r="SBW37" s="450"/>
      <c r="SBX37" s="450"/>
      <c r="SBY37" s="450"/>
      <c r="SBZ37" s="450"/>
      <c r="SCA37" s="450"/>
      <c r="SCB37" s="450"/>
      <c r="SCC37" s="450"/>
      <c r="SCD37" s="450"/>
      <c r="SCE37" s="450"/>
      <c r="SCF37" s="450"/>
      <c r="SCG37" s="450"/>
      <c r="SCH37" s="450"/>
      <c r="SCI37" s="450"/>
      <c r="SCJ37" s="450"/>
      <c r="SCK37" s="450"/>
      <c r="SCL37" s="450"/>
      <c r="SCM37" s="450"/>
      <c r="SCN37" s="450"/>
      <c r="SCO37" s="450"/>
      <c r="SCP37" s="450"/>
      <c r="SCQ37" s="450"/>
      <c r="SCR37" s="450"/>
      <c r="SCS37" s="450"/>
      <c r="SCT37" s="450"/>
      <c r="SCU37" s="450"/>
      <c r="SCV37" s="450"/>
      <c r="SCW37" s="450"/>
      <c r="SCX37" s="450"/>
      <c r="SCY37" s="450"/>
      <c r="SCZ37" s="450"/>
      <c r="SDA37" s="450"/>
      <c r="SDB37" s="450"/>
      <c r="SDC37" s="450"/>
      <c r="SDD37" s="450"/>
      <c r="SDE37" s="450"/>
      <c r="SDF37" s="450"/>
      <c r="SDG37" s="450"/>
      <c r="SDH37" s="450"/>
      <c r="SDI37" s="450"/>
      <c r="SDJ37" s="450"/>
      <c r="SDK37" s="450"/>
      <c r="SDL37" s="450"/>
      <c r="SDM37" s="450"/>
      <c r="SDN37" s="450"/>
      <c r="SDO37" s="450"/>
      <c r="SDP37" s="450"/>
      <c r="SDQ37" s="450"/>
      <c r="SDR37" s="450"/>
      <c r="SDS37" s="450"/>
      <c r="SDT37" s="450"/>
      <c r="SDU37" s="450"/>
      <c r="SDV37" s="450"/>
      <c r="SDW37" s="450"/>
      <c r="SDX37" s="450"/>
      <c r="SDY37" s="450"/>
      <c r="SDZ37" s="450"/>
      <c r="SEA37" s="450"/>
      <c r="SEB37" s="450"/>
      <c r="SEC37" s="450"/>
      <c r="SED37" s="450"/>
      <c r="SEE37" s="450"/>
      <c r="SEF37" s="450"/>
      <c r="SEG37" s="450"/>
      <c r="SEH37" s="450"/>
      <c r="SEI37" s="450"/>
      <c r="SEJ37" s="450"/>
      <c r="SEK37" s="450"/>
      <c r="SEL37" s="450"/>
      <c r="SEM37" s="450"/>
      <c r="SEN37" s="450"/>
      <c r="SEO37" s="450"/>
      <c r="SEP37" s="450"/>
      <c r="SEQ37" s="450"/>
      <c r="SER37" s="450"/>
      <c r="SES37" s="450"/>
      <c r="SET37" s="450"/>
      <c r="SEU37" s="450"/>
      <c r="SEV37" s="450"/>
      <c r="SEW37" s="450"/>
      <c r="SEX37" s="450"/>
      <c r="SEY37" s="450"/>
      <c r="SEZ37" s="450"/>
      <c r="SFA37" s="450"/>
      <c r="SFB37" s="450"/>
      <c r="SFC37" s="450"/>
      <c r="SFD37" s="450"/>
      <c r="SFE37" s="450"/>
      <c r="SFF37" s="450"/>
      <c r="SFG37" s="450"/>
      <c r="SFH37" s="450"/>
      <c r="SFI37" s="450"/>
      <c r="SFJ37" s="450"/>
      <c r="SFK37" s="450"/>
      <c r="SFL37" s="450"/>
      <c r="SFM37" s="450"/>
      <c r="SFN37" s="450"/>
      <c r="SFO37" s="450"/>
      <c r="SFP37" s="450"/>
      <c r="SFQ37" s="450"/>
      <c r="SFR37" s="450"/>
      <c r="SFS37" s="450"/>
      <c r="SFT37" s="450"/>
      <c r="SFU37" s="450"/>
      <c r="SFV37" s="450"/>
      <c r="SFW37" s="450"/>
      <c r="SFX37" s="450"/>
      <c r="SFY37" s="450"/>
      <c r="SFZ37" s="450"/>
      <c r="SGA37" s="450"/>
      <c r="SGB37" s="450"/>
      <c r="SGC37" s="450"/>
      <c r="SGD37" s="450"/>
      <c r="SGE37" s="450"/>
      <c r="SGF37" s="450"/>
      <c r="SGG37" s="450"/>
      <c r="SGH37" s="450"/>
      <c r="SGI37" s="450"/>
      <c r="SGJ37" s="450"/>
      <c r="SGK37" s="450"/>
      <c r="SGL37" s="450"/>
      <c r="SGM37" s="450"/>
      <c r="SGN37" s="450"/>
      <c r="SGO37" s="450"/>
      <c r="SGP37" s="450"/>
      <c r="SGQ37" s="450"/>
      <c r="SGR37" s="450"/>
      <c r="SGS37" s="450"/>
      <c r="SGT37" s="450"/>
      <c r="SGU37" s="450"/>
      <c r="SGV37" s="450"/>
      <c r="SGW37" s="450"/>
      <c r="SGX37" s="450"/>
      <c r="SGY37" s="450"/>
      <c r="SGZ37" s="450"/>
      <c r="SHA37" s="450"/>
      <c r="SHB37" s="450"/>
      <c r="SHC37" s="450"/>
      <c r="SHD37" s="450"/>
      <c r="SHE37" s="450"/>
      <c r="SHF37" s="450"/>
      <c r="SHG37" s="450"/>
      <c r="SHH37" s="450"/>
      <c r="SHI37" s="450"/>
      <c r="SHJ37" s="450"/>
      <c r="SHK37" s="450"/>
      <c r="SHL37" s="450"/>
      <c r="SHM37" s="450"/>
      <c r="SHN37" s="450"/>
      <c r="SHO37" s="450"/>
      <c r="SHP37" s="450"/>
      <c r="SHQ37" s="450"/>
      <c r="SHR37" s="450"/>
      <c r="SHS37" s="450"/>
      <c r="SHT37" s="450"/>
      <c r="SHU37" s="450"/>
      <c r="SHV37" s="450"/>
      <c r="SHW37" s="450"/>
      <c r="SHX37" s="450"/>
      <c r="SHY37" s="450"/>
      <c r="SHZ37" s="450"/>
      <c r="SIA37" s="450"/>
      <c r="SIB37" s="450"/>
      <c r="SIC37" s="450"/>
      <c r="SID37" s="450"/>
      <c r="SIE37" s="450"/>
      <c r="SIF37" s="450"/>
      <c r="SIG37" s="450"/>
      <c r="SIH37" s="450"/>
      <c r="SII37" s="450"/>
      <c r="SIJ37" s="450"/>
      <c r="SIK37" s="450"/>
      <c r="SIL37" s="450"/>
      <c r="SIM37" s="450"/>
      <c r="SIN37" s="450"/>
      <c r="SIO37" s="450"/>
      <c r="SIP37" s="450"/>
      <c r="SIQ37" s="450"/>
      <c r="SIR37" s="450"/>
      <c r="SIS37" s="450"/>
      <c r="SIT37" s="450"/>
      <c r="SIU37" s="450"/>
      <c r="SIV37" s="450"/>
      <c r="SIW37" s="450"/>
      <c r="SIX37" s="450"/>
      <c r="SIY37" s="450"/>
      <c r="SIZ37" s="450"/>
      <c r="SJA37" s="450"/>
      <c r="SJB37" s="450"/>
      <c r="SJC37" s="450"/>
      <c r="SJD37" s="450"/>
      <c r="SJE37" s="450"/>
      <c r="SJF37" s="450"/>
      <c r="SJG37" s="450"/>
      <c r="SJH37" s="450"/>
      <c r="SJI37" s="450"/>
      <c r="SJJ37" s="450"/>
      <c r="SJK37" s="450"/>
      <c r="SJL37" s="450"/>
      <c r="SJM37" s="450"/>
      <c r="SJN37" s="450"/>
      <c r="SJO37" s="450"/>
      <c r="SJP37" s="450"/>
      <c r="SJQ37" s="450"/>
      <c r="SJR37" s="450"/>
      <c r="SJS37" s="450"/>
      <c r="SJT37" s="450"/>
      <c r="SJU37" s="450"/>
      <c r="SJV37" s="450"/>
      <c r="SJW37" s="450"/>
      <c r="SJX37" s="450"/>
      <c r="SJY37" s="450"/>
      <c r="SJZ37" s="450"/>
      <c r="SKA37" s="450"/>
      <c r="SKB37" s="450"/>
      <c r="SKC37" s="450"/>
      <c r="SKD37" s="450"/>
      <c r="SKE37" s="450"/>
      <c r="SKF37" s="450"/>
      <c r="SKG37" s="450"/>
      <c r="SKH37" s="450"/>
      <c r="SKI37" s="450"/>
      <c r="SKJ37" s="450"/>
      <c r="SKK37" s="450"/>
      <c r="SKL37" s="450"/>
      <c r="SKM37" s="450"/>
      <c r="SKN37" s="450"/>
      <c r="SKO37" s="450"/>
      <c r="SKP37" s="450"/>
      <c r="SKQ37" s="450"/>
      <c r="SKR37" s="450"/>
      <c r="SKS37" s="450"/>
      <c r="SKT37" s="450"/>
      <c r="SKU37" s="450"/>
      <c r="SKV37" s="450"/>
      <c r="SKW37" s="450"/>
      <c r="SKX37" s="450"/>
      <c r="SKY37" s="450"/>
      <c r="SKZ37" s="450"/>
      <c r="SLA37" s="450"/>
      <c r="SLB37" s="450"/>
      <c r="SLC37" s="450"/>
      <c r="SLD37" s="450"/>
      <c r="SLE37" s="450"/>
      <c r="SLF37" s="450"/>
      <c r="SLG37" s="450"/>
      <c r="SLH37" s="450"/>
      <c r="SLI37" s="450"/>
      <c r="SLJ37" s="450"/>
      <c r="SLK37" s="450"/>
      <c r="SLL37" s="450"/>
      <c r="SLM37" s="450"/>
      <c r="SLN37" s="450"/>
      <c r="SLO37" s="450"/>
      <c r="SLP37" s="450"/>
      <c r="SLQ37" s="450"/>
      <c r="SLR37" s="450"/>
      <c r="SLS37" s="450"/>
      <c r="SLT37" s="450"/>
      <c r="SLU37" s="450"/>
      <c r="SLV37" s="450"/>
      <c r="SLW37" s="450"/>
      <c r="SLX37" s="450"/>
      <c r="SLY37" s="450"/>
      <c r="SLZ37" s="450"/>
      <c r="SMA37" s="450"/>
      <c r="SMB37" s="450"/>
      <c r="SMC37" s="450"/>
      <c r="SMD37" s="450"/>
      <c r="SME37" s="450"/>
      <c r="SMF37" s="450"/>
      <c r="SMG37" s="450"/>
      <c r="SMH37" s="450"/>
      <c r="SMI37" s="450"/>
      <c r="SMJ37" s="450"/>
      <c r="SMK37" s="450"/>
      <c r="SML37" s="450"/>
      <c r="SMM37" s="450"/>
      <c r="SMN37" s="450"/>
      <c r="SMO37" s="450"/>
      <c r="SMP37" s="450"/>
      <c r="SMQ37" s="450"/>
      <c r="SMR37" s="450"/>
      <c r="SMS37" s="450"/>
      <c r="SMT37" s="450"/>
      <c r="SMU37" s="450"/>
      <c r="SMV37" s="450"/>
      <c r="SMW37" s="450"/>
      <c r="SMX37" s="450"/>
      <c r="SMY37" s="450"/>
      <c r="SMZ37" s="450"/>
      <c r="SNA37" s="450"/>
      <c r="SNB37" s="450"/>
      <c r="SNC37" s="450"/>
      <c r="SND37" s="450"/>
      <c r="SNE37" s="450"/>
      <c r="SNF37" s="450"/>
      <c r="SNG37" s="450"/>
      <c r="SNH37" s="450"/>
      <c r="SNI37" s="450"/>
      <c r="SNJ37" s="450"/>
      <c r="SNK37" s="450"/>
      <c r="SNL37" s="450"/>
      <c r="SNM37" s="450"/>
      <c r="SNN37" s="450"/>
      <c r="SNO37" s="450"/>
      <c r="SNP37" s="450"/>
      <c r="SNQ37" s="450"/>
      <c r="SNR37" s="450"/>
      <c r="SNS37" s="450"/>
      <c r="SNT37" s="450"/>
      <c r="SNU37" s="450"/>
      <c r="SNV37" s="450"/>
      <c r="SNW37" s="450"/>
      <c r="SNX37" s="450"/>
      <c r="SNY37" s="450"/>
      <c r="SNZ37" s="450"/>
      <c r="SOA37" s="450"/>
      <c r="SOB37" s="450"/>
      <c r="SOC37" s="450"/>
      <c r="SOD37" s="450"/>
      <c r="SOE37" s="450"/>
      <c r="SOF37" s="450"/>
      <c r="SOG37" s="450"/>
      <c r="SOH37" s="450"/>
      <c r="SOI37" s="450"/>
      <c r="SOJ37" s="450"/>
      <c r="SOK37" s="450"/>
      <c r="SOL37" s="450"/>
      <c r="SOM37" s="450"/>
      <c r="SON37" s="450"/>
      <c r="SOO37" s="450"/>
      <c r="SOP37" s="450"/>
      <c r="SOQ37" s="450"/>
      <c r="SOR37" s="450"/>
      <c r="SOS37" s="450"/>
      <c r="SOT37" s="450"/>
      <c r="SOU37" s="450"/>
      <c r="SOV37" s="450"/>
      <c r="SOW37" s="450"/>
      <c r="SOX37" s="450"/>
      <c r="SOY37" s="450"/>
      <c r="SOZ37" s="450"/>
      <c r="SPA37" s="450"/>
      <c r="SPB37" s="450"/>
      <c r="SPC37" s="450"/>
      <c r="SPD37" s="450"/>
      <c r="SPE37" s="450"/>
      <c r="SPF37" s="450"/>
      <c r="SPG37" s="450"/>
      <c r="SPH37" s="450"/>
      <c r="SPI37" s="450"/>
      <c r="SPJ37" s="450"/>
      <c r="SPK37" s="450"/>
      <c r="SPL37" s="450"/>
      <c r="SPM37" s="450"/>
      <c r="SPN37" s="450"/>
      <c r="SPO37" s="450"/>
      <c r="SPP37" s="450"/>
      <c r="SPQ37" s="450"/>
      <c r="SPR37" s="450"/>
      <c r="SPS37" s="450"/>
      <c r="SPT37" s="450"/>
      <c r="SPU37" s="450"/>
      <c r="SPV37" s="450"/>
      <c r="SPW37" s="450"/>
      <c r="SPX37" s="450"/>
      <c r="SPY37" s="450"/>
      <c r="SPZ37" s="450"/>
      <c r="SQA37" s="450"/>
      <c r="SQB37" s="450"/>
      <c r="SQC37" s="450"/>
      <c r="SQD37" s="450"/>
      <c r="SQE37" s="450"/>
      <c r="SQF37" s="450"/>
      <c r="SQG37" s="450"/>
      <c r="SQH37" s="450"/>
      <c r="SQI37" s="450"/>
      <c r="SQJ37" s="450"/>
      <c r="SQK37" s="450"/>
      <c r="SQL37" s="450"/>
      <c r="SQM37" s="450"/>
      <c r="SQN37" s="450"/>
      <c r="SQO37" s="450"/>
      <c r="SQP37" s="450"/>
      <c r="SQQ37" s="450"/>
      <c r="SQR37" s="450"/>
      <c r="SQS37" s="450"/>
      <c r="SQT37" s="450"/>
      <c r="SQU37" s="450"/>
      <c r="SQV37" s="450"/>
      <c r="SQW37" s="450"/>
      <c r="SQX37" s="450"/>
      <c r="SQY37" s="450"/>
      <c r="SQZ37" s="450"/>
      <c r="SRA37" s="450"/>
      <c r="SRB37" s="450"/>
      <c r="SRC37" s="450"/>
      <c r="SRD37" s="450"/>
      <c r="SRE37" s="450"/>
      <c r="SRF37" s="450"/>
      <c r="SRG37" s="450"/>
      <c r="SRH37" s="450"/>
      <c r="SRI37" s="450"/>
      <c r="SRJ37" s="450"/>
      <c r="SRK37" s="450"/>
      <c r="SRL37" s="450"/>
      <c r="SRM37" s="450"/>
      <c r="SRN37" s="450"/>
      <c r="SRO37" s="450"/>
      <c r="SRP37" s="450"/>
      <c r="SRQ37" s="450"/>
      <c r="SRR37" s="450"/>
      <c r="SRS37" s="450"/>
      <c r="SRT37" s="450"/>
      <c r="SRU37" s="450"/>
      <c r="SRV37" s="450"/>
      <c r="SRW37" s="450"/>
      <c r="SRX37" s="450"/>
      <c r="SRY37" s="450"/>
      <c r="SRZ37" s="450"/>
      <c r="SSA37" s="450"/>
      <c r="SSB37" s="450"/>
      <c r="SSC37" s="450"/>
      <c r="SSD37" s="450"/>
      <c r="SSE37" s="450"/>
      <c r="SSF37" s="450"/>
      <c r="SSG37" s="450"/>
      <c r="SSH37" s="450"/>
      <c r="SSI37" s="450"/>
      <c r="SSJ37" s="450"/>
      <c r="SSK37" s="450"/>
      <c r="SSL37" s="450"/>
      <c r="SSM37" s="450"/>
      <c r="SSN37" s="450"/>
      <c r="SSO37" s="450"/>
      <c r="SSP37" s="450"/>
      <c r="SSQ37" s="450"/>
      <c r="SSR37" s="450"/>
      <c r="SSS37" s="450"/>
      <c r="SST37" s="450"/>
      <c r="SSU37" s="450"/>
      <c r="SSV37" s="450"/>
      <c r="SSW37" s="450"/>
      <c r="SSX37" s="450"/>
      <c r="SSY37" s="450"/>
      <c r="SSZ37" s="450"/>
      <c r="STA37" s="450"/>
      <c r="STB37" s="450"/>
      <c r="STC37" s="450"/>
      <c r="STD37" s="450"/>
      <c r="STE37" s="450"/>
      <c r="STF37" s="450"/>
      <c r="STG37" s="450"/>
      <c r="STH37" s="450"/>
      <c r="STI37" s="450"/>
      <c r="STJ37" s="450"/>
      <c r="STK37" s="450"/>
      <c r="STL37" s="450"/>
      <c r="STM37" s="450"/>
      <c r="STN37" s="450"/>
      <c r="STO37" s="450"/>
      <c r="STP37" s="450"/>
      <c r="STQ37" s="450"/>
      <c r="STR37" s="450"/>
      <c r="STS37" s="450"/>
      <c r="STT37" s="450"/>
      <c r="STU37" s="450"/>
      <c r="STV37" s="450"/>
      <c r="STW37" s="450"/>
      <c r="STX37" s="450"/>
      <c r="STY37" s="450"/>
      <c r="STZ37" s="450"/>
      <c r="SUA37" s="450"/>
      <c r="SUB37" s="450"/>
      <c r="SUC37" s="450"/>
      <c r="SUD37" s="450"/>
      <c r="SUE37" s="450"/>
      <c r="SUF37" s="450"/>
      <c r="SUG37" s="450"/>
      <c r="SUH37" s="450"/>
      <c r="SUI37" s="450"/>
      <c r="SUJ37" s="450"/>
      <c r="SUK37" s="450"/>
      <c r="SUL37" s="450"/>
      <c r="SUM37" s="450"/>
      <c r="SUN37" s="450"/>
      <c r="SUO37" s="450"/>
      <c r="SUP37" s="450"/>
      <c r="SUQ37" s="450"/>
      <c r="SUR37" s="450"/>
      <c r="SUS37" s="450"/>
      <c r="SUT37" s="450"/>
      <c r="SUU37" s="450"/>
      <c r="SUV37" s="450"/>
      <c r="SUW37" s="450"/>
      <c r="SUX37" s="450"/>
      <c r="SUY37" s="450"/>
      <c r="SUZ37" s="450"/>
      <c r="SVA37" s="450"/>
      <c r="SVB37" s="450"/>
      <c r="SVC37" s="450"/>
      <c r="SVD37" s="450"/>
      <c r="SVE37" s="450"/>
      <c r="SVF37" s="450"/>
      <c r="SVG37" s="450"/>
      <c r="SVH37" s="450"/>
      <c r="SVI37" s="450"/>
      <c r="SVJ37" s="450"/>
      <c r="SVK37" s="450"/>
      <c r="SVL37" s="450"/>
      <c r="SVM37" s="450"/>
      <c r="SVN37" s="450"/>
      <c r="SVO37" s="450"/>
      <c r="SVP37" s="450"/>
      <c r="SVQ37" s="450"/>
      <c r="SVR37" s="450"/>
      <c r="SVS37" s="450"/>
      <c r="SVT37" s="450"/>
      <c r="SVU37" s="450"/>
      <c r="SVV37" s="450"/>
      <c r="SVW37" s="450"/>
      <c r="SVX37" s="450"/>
      <c r="SVY37" s="450"/>
      <c r="SVZ37" s="450"/>
      <c r="SWA37" s="450"/>
      <c r="SWB37" s="450"/>
      <c r="SWC37" s="450"/>
      <c r="SWD37" s="450"/>
      <c r="SWE37" s="450"/>
      <c r="SWF37" s="450"/>
      <c r="SWG37" s="450"/>
      <c r="SWH37" s="450"/>
      <c r="SWI37" s="450"/>
      <c r="SWJ37" s="450"/>
      <c r="SWK37" s="450"/>
      <c r="SWL37" s="450"/>
      <c r="SWM37" s="450"/>
      <c r="SWN37" s="450"/>
      <c r="SWO37" s="450"/>
      <c r="SWP37" s="450"/>
      <c r="SWQ37" s="450"/>
      <c r="SWR37" s="450"/>
      <c r="SWS37" s="450"/>
      <c r="SWT37" s="450"/>
      <c r="SWU37" s="450"/>
      <c r="SWV37" s="450"/>
      <c r="SWW37" s="450"/>
      <c r="SWX37" s="450"/>
      <c r="SWY37" s="450"/>
      <c r="SWZ37" s="450"/>
      <c r="SXA37" s="450"/>
      <c r="SXB37" s="450"/>
      <c r="SXC37" s="450"/>
      <c r="SXD37" s="450"/>
      <c r="SXE37" s="450"/>
      <c r="SXF37" s="450"/>
      <c r="SXG37" s="450"/>
      <c r="SXH37" s="450"/>
      <c r="SXI37" s="450"/>
      <c r="SXJ37" s="450"/>
      <c r="SXK37" s="450"/>
      <c r="SXL37" s="450"/>
      <c r="SXM37" s="450"/>
      <c r="SXN37" s="450"/>
      <c r="SXO37" s="450"/>
      <c r="SXP37" s="450"/>
      <c r="SXQ37" s="450"/>
      <c r="SXR37" s="450"/>
      <c r="SXS37" s="450"/>
      <c r="SXT37" s="450"/>
      <c r="SXU37" s="450"/>
      <c r="SXV37" s="450"/>
      <c r="SXW37" s="450"/>
      <c r="SXX37" s="450"/>
      <c r="SXY37" s="450"/>
      <c r="SXZ37" s="450"/>
      <c r="SYA37" s="450"/>
      <c r="SYB37" s="450"/>
      <c r="SYC37" s="450"/>
      <c r="SYD37" s="450"/>
      <c r="SYE37" s="450"/>
      <c r="SYF37" s="450"/>
      <c r="SYG37" s="450"/>
      <c r="SYH37" s="450"/>
      <c r="SYI37" s="450"/>
      <c r="SYJ37" s="450"/>
      <c r="SYK37" s="450"/>
      <c r="SYL37" s="450"/>
      <c r="SYM37" s="450"/>
      <c r="SYN37" s="450"/>
      <c r="SYO37" s="450"/>
      <c r="SYP37" s="450"/>
      <c r="SYQ37" s="450"/>
      <c r="SYR37" s="450"/>
      <c r="SYS37" s="450"/>
      <c r="SYT37" s="450"/>
      <c r="SYU37" s="450"/>
      <c r="SYV37" s="450"/>
      <c r="SYW37" s="450"/>
      <c r="SYX37" s="450"/>
      <c r="SYY37" s="450"/>
      <c r="SYZ37" s="450"/>
      <c r="SZA37" s="450"/>
      <c r="SZB37" s="450"/>
      <c r="SZC37" s="450"/>
      <c r="SZD37" s="450"/>
      <c r="SZE37" s="450"/>
      <c r="SZF37" s="450"/>
      <c r="SZG37" s="450"/>
      <c r="SZH37" s="450"/>
      <c r="SZI37" s="450"/>
      <c r="SZJ37" s="450"/>
      <c r="SZK37" s="450"/>
      <c r="SZL37" s="450"/>
      <c r="SZM37" s="450"/>
      <c r="SZN37" s="450"/>
      <c r="SZO37" s="450"/>
      <c r="SZP37" s="450"/>
      <c r="SZQ37" s="450"/>
      <c r="SZR37" s="450"/>
      <c r="SZS37" s="450"/>
      <c r="SZT37" s="450"/>
      <c r="SZU37" s="450"/>
      <c r="SZV37" s="450"/>
      <c r="SZW37" s="450"/>
      <c r="SZX37" s="450"/>
      <c r="SZY37" s="450"/>
      <c r="SZZ37" s="450"/>
      <c r="TAA37" s="450"/>
      <c r="TAB37" s="450"/>
      <c r="TAC37" s="450"/>
      <c r="TAD37" s="450"/>
      <c r="TAE37" s="450"/>
      <c r="TAF37" s="450"/>
      <c r="TAG37" s="450"/>
      <c r="TAH37" s="450"/>
      <c r="TAI37" s="450"/>
      <c r="TAJ37" s="450"/>
      <c r="TAK37" s="450"/>
      <c r="TAL37" s="450"/>
      <c r="TAM37" s="450"/>
      <c r="TAN37" s="450"/>
      <c r="TAO37" s="450"/>
      <c r="TAP37" s="450"/>
      <c r="TAQ37" s="450"/>
      <c r="TAR37" s="450"/>
      <c r="TAS37" s="450"/>
      <c r="TAT37" s="450"/>
      <c r="TAU37" s="450"/>
      <c r="TAV37" s="450"/>
      <c r="TAW37" s="450"/>
      <c r="TAX37" s="450"/>
      <c r="TAY37" s="450"/>
      <c r="TAZ37" s="450"/>
      <c r="TBA37" s="450"/>
      <c r="TBB37" s="450"/>
      <c r="TBC37" s="450"/>
      <c r="TBD37" s="450"/>
      <c r="TBE37" s="450"/>
      <c r="TBF37" s="450"/>
      <c r="TBG37" s="450"/>
      <c r="TBH37" s="450"/>
      <c r="TBI37" s="450"/>
      <c r="TBJ37" s="450"/>
      <c r="TBK37" s="450"/>
      <c r="TBL37" s="450"/>
      <c r="TBM37" s="450"/>
      <c r="TBN37" s="450"/>
      <c r="TBO37" s="450"/>
      <c r="TBP37" s="450"/>
      <c r="TBQ37" s="450"/>
      <c r="TBR37" s="450"/>
      <c r="TBS37" s="450"/>
      <c r="TBT37" s="450"/>
      <c r="TBU37" s="450"/>
      <c r="TBV37" s="450"/>
      <c r="TBW37" s="450"/>
      <c r="TBX37" s="450"/>
      <c r="TBY37" s="450"/>
      <c r="TBZ37" s="450"/>
      <c r="TCA37" s="450"/>
      <c r="TCB37" s="450"/>
      <c r="TCC37" s="450"/>
      <c r="TCD37" s="450"/>
      <c r="TCE37" s="450"/>
      <c r="TCF37" s="450"/>
      <c r="TCG37" s="450"/>
      <c r="TCH37" s="450"/>
      <c r="TCI37" s="450"/>
      <c r="TCJ37" s="450"/>
      <c r="TCK37" s="450"/>
      <c r="TCL37" s="450"/>
      <c r="TCM37" s="450"/>
      <c r="TCN37" s="450"/>
      <c r="TCO37" s="450"/>
      <c r="TCP37" s="450"/>
      <c r="TCQ37" s="450"/>
      <c r="TCR37" s="450"/>
      <c r="TCS37" s="450"/>
      <c r="TCT37" s="450"/>
      <c r="TCU37" s="450"/>
      <c r="TCV37" s="450"/>
      <c r="TCW37" s="450"/>
      <c r="TCX37" s="450"/>
      <c r="TCY37" s="450"/>
      <c r="TCZ37" s="450"/>
      <c r="TDA37" s="450"/>
      <c r="TDB37" s="450"/>
      <c r="TDC37" s="450"/>
      <c r="TDD37" s="450"/>
      <c r="TDE37" s="450"/>
      <c r="TDF37" s="450"/>
      <c r="TDG37" s="450"/>
      <c r="TDH37" s="450"/>
      <c r="TDI37" s="450"/>
      <c r="TDJ37" s="450"/>
      <c r="TDK37" s="450"/>
      <c r="TDL37" s="450"/>
      <c r="TDM37" s="450"/>
      <c r="TDN37" s="450"/>
      <c r="TDO37" s="450"/>
      <c r="TDP37" s="450"/>
      <c r="TDQ37" s="450"/>
      <c r="TDR37" s="450"/>
      <c r="TDS37" s="450"/>
      <c r="TDT37" s="450"/>
      <c r="TDU37" s="450"/>
      <c r="TDV37" s="450"/>
      <c r="TDW37" s="450"/>
      <c r="TDX37" s="450"/>
      <c r="TDY37" s="450"/>
      <c r="TDZ37" s="450"/>
      <c r="TEA37" s="450"/>
      <c r="TEB37" s="450"/>
      <c r="TEC37" s="450"/>
      <c r="TED37" s="450"/>
      <c r="TEE37" s="450"/>
      <c r="TEF37" s="450"/>
      <c r="TEG37" s="450"/>
      <c r="TEH37" s="450"/>
      <c r="TEI37" s="450"/>
      <c r="TEJ37" s="450"/>
      <c r="TEK37" s="450"/>
      <c r="TEL37" s="450"/>
      <c r="TEM37" s="450"/>
      <c r="TEN37" s="450"/>
      <c r="TEO37" s="450"/>
      <c r="TEP37" s="450"/>
      <c r="TEQ37" s="450"/>
      <c r="TER37" s="450"/>
      <c r="TES37" s="450"/>
      <c r="TET37" s="450"/>
      <c r="TEU37" s="450"/>
      <c r="TEV37" s="450"/>
      <c r="TEW37" s="450"/>
      <c r="TEX37" s="450"/>
      <c r="TEY37" s="450"/>
      <c r="TEZ37" s="450"/>
      <c r="TFA37" s="450"/>
      <c r="TFB37" s="450"/>
      <c r="TFC37" s="450"/>
      <c r="TFD37" s="450"/>
      <c r="TFE37" s="450"/>
      <c r="TFF37" s="450"/>
      <c r="TFG37" s="450"/>
      <c r="TFH37" s="450"/>
      <c r="TFI37" s="450"/>
      <c r="TFJ37" s="450"/>
      <c r="TFK37" s="450"/>
      <c r="TFL37" s="450"/>
      <c r="TFM37" s="450"/>
      <c r="TFN37" s="450"/>
      <c r="TFO37" s="450"/>
      <c r="TFP37" s="450"/>
      <c r="TFQ37" s="450"/>
      <c r="TFR37" s="450"/>
      <c r="TFS37" s="450"/>
      <c r="TFT37" s="450"/>
      <c r="TFU37" s="450"/>
      <c r="TFV37" s="450"/>
      <c r="TFW37" s="450"/>
      <c r="TFX37" s="450"/>
      <c r="TFY37" s="450"/>
      <c r="TFZ37" s="450"/>
      <c r="TGA37" s="450"/>
      <c r="TGB37" s="450"/>
      <c r="TGC37" s="450"/>
      <c r="TGD37" s="450"/>
      <c r="TGE37" s="450"/>
      <c r="TGF37" s="450"/>
      <c r="TGG37" s="450"/>
      <c r="TGH37" s="450"/>
      <c r="TGI37" s="450"/>
      <c r="TGJ37" s="450"/>
      <c r="TGK37" s="450"/>
      <c r="TGL37" s="450"/>
      <c r="TGM37" s="450"/>
      <c r="TGN37" s="450"/>
      <c r="TGO37" s="450"/>
      <c r="TGP37" s="450"/>
      <c r="TGQ37" s="450"/>
      <c r="TGR37" s="450"/>
      <c r="TGS37" s="450"/>
      <c r="TGT37" s="450"/>
      <c r="TGU37" s="450"/>
      <c r="TGV37" s="450"/>
      <c r="TGW37" s="450"/>
      <c r="TGX37" s="450"/>
      <c r="TGY37" s="450"/>
      <c r="TGZ37" s="450"/>
      <c r="THA37" s="450"/>
      <c r="THB37" s="450"/>
      <c r="THC37" s="450"/>
      <c r="THD37" s="450"/>
      <c r="THE37" s="450"/>
      <c r="THF37" s="450"/>
      <c r="THG37" s="450"/>
      <c r="THH37" s="450"/>
      <c r="THI37" s="450"/>
      <c r="THJ37" s="450"/>
      <c r="THK37" s="450"/>
      <c r="THL37" s="450"/>
      <c r="THM37" s="450"/>
      <c r="THN37" s="450"/>
      <c r="THO37" s="450"/>
      <c r="THP37" s="450"/>
      <c r="THQ37" s="450"/>
      <c r="THR37" s="450"/>
      <c r="THS37" s="450"/>
      <c r="THT37" s="450"/>
      <c r="THU37" s="450"/>
      <c r="THV37" s="450"/>
      <c r="THW37" s="450"/>
      <c r="THX37" s="450"/>
      <c r="THY37" s="450"/>
      <c r="THZ37" s="450"/>
      <c r="TIA37" s="450"/>
      <c r="TIB37" s="450"/>
      <c r="TIC37" s="450"/>
      <c r="TID37" s="450"/>
      <c r="TIE37" s="450"/>
      <c r="TIF37" s="450"/>
      <c r="TIG37" s="450"/>
      <c r="TIH37" s="450"/>
      <c r="TII37" s="450"/>
      <c r="TIJ37" s="450"/>
      <c r="TIK37" s="450"/>
      <c r="TIL37" s="450"/>
      <c r="TIM37" s="450"/>
      <c r="TIN37" s="450"/>
      <c r="TIO37" s="450"/>
      <c r="TIP37" s="450"/>
      <c r="TIQ37" s="450"/>
      <c r="TIR37" s="450"/>
      <c r="TIS37" s="450"/>
      <c r="TIT37" s="450"/>
      <c r="TIU37" s="450"/>
      <c r="TIV37" s="450"/>
      <c r="TIW37" s="450"/>
      <c r="TIX37" s="450"/>
      <c r="TIY37" s="450"/>
      <c r="TIZ37" s="450"/>
      <c r="TJA37" s="450"/>
      <c r="TJB37" s="450"/>
      <c r="TJC37" s="450"/>
      <c r="TJD37" s="450"/>
      <c r="TJE37" s="450"/>
      <c r="TJF37" s="450"/>
      <c r="TJG37" s="450"/>
      <c r="TJH37" s="450"/>
      <c r="TJI37" s="450"/>
      <c r="TJJ37" s="450"/>
      <c r="TJK37" s="450"/>
      <c r="TJL37" s="450"/>
      <c r="TJM37" s="450"/>
      <c r="TJN37" s="450"/>
      <c r="TJO37" s="450"/>
      <c r="TJP37" s="450"/>
      <c r="TJQ37" s="450"/>
      <c r="TJR37" s="450"/>
      <c r="TJS37" s="450"/>
      <c r="TJT37" s="450"/>
      <c r="TJU37" s="450"/>
      <c r="TJV37" s="450"/>
      <c r="TJW37" s="450"/>
      <c r="TJX37" s="450"/>
      <c r="TJY37" s="450"/>
      <c r="TJZ37" s="450"/>
      <c r="TKA37" s="450"/>
      <c r="TKB37" s="450"/>
      <c r="TKC37" s="450"/>
      <c r="TKD37" s="450"/>
      <c r="TKE37" s="450"/>
      <c r="TKF37" s="450"/>
      <c r="TKG37" s="450"/>
      <c r="TKH37" s="450"/>
      <c r="TKI37" s="450"/>
      <c r="TKJ37" s="450"/>
      <c r="TKK37" s="450"/>
      <c r="TKL37" s="450"/>
      <c r="TKM37" s="450"/>
      <c r="TKN37" s="450"/>
      <c r="TKO37" s="450"/>
      <c r="TKP37" s="450"/>
      <c r="TKQ37" s="450"/>
      <c r="TKR37" s="450"/>
      <c r="TKS37" s="450"/>
      <c r="TKT37" s="450"/>
      <c r="TKU37" s="450"/>
      <c r="TKV37" s="450"/>
      <c r="TKW37" s="450"/>
      <c r="TKX37" s="450"/>
      <c r="TKY37" s="450"/>
      <c r="TKZ37" s="450"/>
      <c r="TLA37" s="450"/>
      <c r="TLB37" s="450"/>
      <c r="TLC37" s="450"/>
      <c r="TLD37" s="450"/>
      <c r="TLE37" s="450"/>
      <c r="TLF37" s="450"/>
      <c r="TLG37" s="450"/>
      <c r="TLH37" s="450"/>
      <c r="TLI37" s="450"/>
      <c r="TLJ37" s="450"/>
      <c r="TLK37" s="450"/>
      <c r="TLL37" s="450"/>
      <c r="TLM37" s="450"/>
      <c r="TLN37" s="450"/>
      <c r="TLO37" s="450"/>
      <c r="TLP37" s="450"/>
      <c r="TLQ37" s="450"/>
      <c r="TLR37" s="450"/>
      <c r="TLS37" s="450"/>
      <c r="TLT37" s="450"/>
      <c r="TLU37" s="450"/>
      <c r="TLV37" s="450"/>
      <c r="TLW37" s="450"/>
      <c r="TLX37" s="450"/>
      <c r="TLY37" s="450"/>
      <c r="TLZ37" s="450"/>
      <c r="TMA37" s="450"/>
      <c r="TMB37" s="450"/>
      <c r="TMC37" s="450"/>
      <c r="TMD37" s="450"/>
      <c r="TME37" s="450"/>
      <c r="TMF37" s="450"/>
      <c r="TMG37" s="450"/>
      <c r="TMH37" s="450"/>
      <c r="TMI37" s="450"/>
      <c r="TMJ37" s="450"/>
      <c r="TMK37" s="450"/>
      <c r="TML37" s="450"/>
      <c r="TMM37" s="450"/>
      <c r="TMN37" s="450"/>
      <c r="TMO37" s="450"/>
      <c r="TMP37" s="450"/>
      <c r="TMQ37" s="450"/>
      <c r="TMR37" s="450"/>
      <c r="TMS37" s="450"/>
      <c r="TMT37" s="450"/>
      <c r="TMU37" s="450"/>
      <c r="TMV37" s="450"/>
      <c r="TMW37" s="450"/>
      <c r="TMX37" s="450"/>
      <c r="TMY37" s="450"/>
      <c r="TMZ37" s="450"/>
      <c r="TNA37" s="450"/>
      <c r="TNB37" s="450"/>
      <c r="TNC37" s="450"/>
      <c r="TND37" s="450"/>
      <c r="TNE37" s="450"/>
      <c r="TNF37" s="450"/>
      <c r="TNG37" s="450"/>
      <c r="TNH37" s="450"/>
      <c r="TNI37" s="450"/>
      <c r="TNJ37" s="450"/>
      <c r="TNK37" s="450"/>
      <c r="TNL37" s="450"/>
      <c r="TNM37" s="450"/>
      <c r="TNN37" s="450"/>
      <c r="TNO37" s="450"/>
      <c r="TNP37" s="450"/>
      <c r="TNQ37" s="450"/>
      <c r="TNR37" s="450"/>
      <c r="TNS37" s="450"/>
      <c r="TNT37" s="450"/>
      <c r="TNU37" s="450"/>
      <c r="TNV37" s="450"/>
      <c r="TNW37" s="450"/>
      <c r="TNX37" s="450"/>
      <c r="TNY37" s="450"/>
      <c r="TNZ37" s="450"/>
      <c r="TOA37" s="450"/>
      <c r="TOB37" s="450"/>
      <c r="TOC37" s="450"/>
      <c r="TOD37" s="450"/>
      <c r="TOE37" s="450"/>
      <c r="TOF37" s="450"/>
      <c r="TOG37" s="450"/>
      <c r="TOH37" s="450"/>
      <c r="TOI37" s="450"/>
      <c r="TOJ37" s="450"/>
      <c r="TOK37" s="450"/>
      <c r="TOL37" s="450"/>
      <c r="TOM37" s="450"/>
      <c r="TON37" s="450"/>
      <c r="TOO37" s="450"/>
      <c r="TOP37" s="450"/>
      <c r="TOQ37" s="450"/>
      <c r="TOR37" s="450"/>
      <c r="TOS37" s="450"/>
      <c r="TOT37" s="450"/>
      <c r="TOU37" s="450"/>
      <c r="TOV37" s="450"/>
      <c r="TOW37" s="450"/>
      <c r="TOX37" s="450"/>
      <c r="TOY37" s="450"/>
      <c r="TOZ37" s="450"/>
      <c r="TPA37" s="450"/>
      <c r="TPB37" s="450"/>
      <c r="TPC37" s="450"/>
      <c r="TPD37" s="450"/>
      <c r="TPE37" s="450"/>
      <c r="TPF37" s="450"/>
      <c r="TPG37" s="450"/>
      <c r="TPH37" s="450"/>
      <c r="TPI37" s="450"/>
      <c r="TPJ37" s="450"/>
      <c r="TPK37" s="450"/>
      <c r="TPL37" s="450"/>
      <c r="TPM37" s="450"/>
      <c r="TPN37" s="450"/>
      <c r="TPO37" s="450"/>
      <c r="TPP37" s="450"/>
      <c r="TPQ37" s="450"/>
      <c r="TPR37" s="450"/>
      <c r="TPS37" s="450"/>
      <c r="TPT37" s="450"/>
      <c r="TPU37" s="450"/>
      <c r="TPV37" s="450"/>
      <c r="TPW37" s="450"/>
      <c r="TPX37" s="450"/>
      <c r="TPY37" s="450"/>
      <c r="TPZ37" s="450"/>
      <c r="TQA37" s="450"/>
      <c r="TQB37" s="450"/>
      <c r="TQC37" s="450"/>
      <c r="TQD37" s="450"/>
      <c r="TQE37" s="450"/>
      <c r="TQF37" s="450"/>
      <c r="TQG37" s="450"/>
      <c r="TQH37" s="450"/>
      <c r="TQI37" s="450"/>
      <c r="TQJ37" s="450"/>
      <c r="TQK37" s="450"/>
      <c r="TQL37" s="450"/>
      <c r="TQM37" s="450"/>
      <c r="TQN37" s="450"/>
      <c r="TQO37" s="450"/>
      <c r="TQP37" s="450"/>
      <c r="TQQ37" s="450"/>
      <c r="TQR37" s="450"/>
      <c r="TQS37" s="450"/>
      <c r="TQT37" s="450"/>
      <c r="TQU37" s="450"/>
      <c r="TQV37" s="450"/>
      <c r="TQW37" s="450"/>
      <c r="TQX37" s="450"/>
      <c r="TQY37" s="450"/>
      <c r="TQZ37" s="450"/>
      <c r="TRA37" s="450"/>
      <c r="TRB37" s="450"/>
      <c r="TRC37" s="450"/>
      <c r="TRD37" s="450"/>
      <c r="TRE37" s="450"/>
      <c r="TRF37" s="450"/>
      <c r="TRG37" s="450"/>
      <c r="TRH37" s="450"/>
      <c r="TRI37" s="450"/>
      <c r="TRJ37" s="450"/>
      <c r="TRK37" s="450"/>
      <c r="TRL37" s="450"/>
      <c r="TRM37" s="450"/>
      <c r="TRN37" s="450"/>
      <c r="TRO37" s="450"/>
      <c r="TRP37" s="450"/>
      <c r="TRQ37" s="450"/>
      <c r="TRR37" s="450"/>
      <c r="TRS37" s="450"/>
      <c r="TRT37" s="450"/>
      <c r="TRU37" s="450"/>
      <c r="TRV37" s="450"/>
      <c r="TRW37" s="450"/>
      <c r="TRX37" s="450"/>
      <c r="TRY37" s="450"/>
      <c r="TRZ37" s="450"/>
      <c r="TSA37" s="450"/>
      <c r="TSB37" s="450"/>
      <c r="TSC37" s="450"/>
      <c r="TSD37" s="450"/>
      <c r="TSE37" s="450"/>
      <c r="TSF37" s="450"/>
      <c r="TSG37" s="450"/>
      <c r="TSH37" s="450"/>
      <c r="TSI37" s="450"/>
      <c r="TSJ37" s="450"/>
      <c r="TSK37" s="450"/>
      <c r="TSL37" s="450"/>
      <c r="TSM37" s="450"/>
      <c r="TSN37" s="450"/>
      <c r="TSO37" s="450"/>
      <c r="TSP37" s="450"/>
      <c r="TSQ37" s="450"/>
      <c r="TSR37" s="450"/>
      <c r="TSS37" s="450"/>
      <c r="TST37" s="450"/>
      <c r="TSU37" s="450"/>
      <c r="TSV37" s="450"/>
      <c r="TSW37" s="450"/>
      <c r="TSX37" s="450"/>
      <c r="TSY37" s="450"/>
      <c r="TSZ37" s="450"/>
      <c r="TTA37" s="450"/>
      <c r="TTB37" s="450"/>
      <c r="TTC37" s="450"/>
      <c r="TTD37" s="450"/>
      <c r="TTE37" s="450"/>
      <c r="TTF37" s="450"/>
      <c r="TTG37" s="450"/>
      <c r="TTH37" s="450"/>
      <c r="TTI37" s="450"/>
      <c r="TTJ37" s="450"/>
      <c r="TTK37" s="450"/>
      <c r="TTL37" s="450"/>
      <c r="TTM37" s="450"/>
      <c r="TTN37" s="450"/>
      <c r="TTO37" s="450"/>
      <c r="TTP37" s="450"/>
      <c r="TTQ37" s="450"/>
      <c r="TTR37" s="450"/>
      <c r="TTS37" s="450"/>
      <c r="TTT37" s="450"/>
      <c r="TTU37" s="450"/>
      <c r="TTV37" s="450"/>
      <c r="TTW37" s="450"/>
      <c r="TTX37" s="450"/>
      <c r="TTY37" s="450"/>
      <c r="TTZ37" s="450"/>
      <c r="TUA37" s="450"/>
      <c r="TUB37" s="450"/>
      <c r="TUC37" s="450"/>
      <c r="TUD37" s="450"/>
      <c r="TUE37" s="450"/>
      <c r="TUF37" s="450"/>
      <c r="TUG37" s="450"/>
      <c r="TUH37" s="450"/>
      <c r="TUI37" s="450"/>
      <c r="TUJ37" s="450"/>
      <c r="TUK37" s="450"/>
      <c r="TUL37" s="450"/>
      <c r="TUM37" s="450"/>
      <c r="TUN37" s="450"/>
      <c r="TUO37" s="450"/>
      <c r="TUP37" s="450"/>
      <c r="TUQ37" s="450"/>
      <c r="TUR37" s="450"/>
      <c r="TUS37" s="450"/>
      <c r="TUT37" s="450"/>
      <c r="TUU37" s="450"/>
      <c r="TUV37" s="450"/>
      <c r="TUW37" s="450"/>
      <c r="TUX37" s="450"/>
      <c r="TUY37" s="450"/>
      <c r="TUZ37" s="450"/>
      <c r="TVA37" s="450"/>
      <c r="TVB37" s="450"/>
      <c r="TVC37" s="450"/>
      <c r="TVD37" s="450"/>
      <c r="TVE37" s="450"/>
      <c r="TVF37" s="450"/>
      <c r="TVG37" s="450"/>
      <c r="TVH37" s="450"/>
      <c r="TVI37" s="450"/>
      <c r="TVJ37" s="450"/>
      <c r="TVK37" s="450"/>
      <c r="TVL37" s="450"/>
      <c r="TVM37" s="450"/>
      <c r="TVN37" s="450"/>
      <c r="TVO37" s="450"/>
      <c r="TVP37" s="450"/>
      <c r="TVQ37" s="450"/>
      <c r="TVR37" s="450"/>
      <c r="TVS37" s="450"/>
      <c r="TVT37" s="450"/>
      <c r="TVU37" s="450"/>
      <c r="TVV37" s="450"/>
      <c r="TVW37" s="450"/>
      <c r="TVX37" s="450"/>
      <c r="TVY37" s="450"/>
      <c r="TVZ37" s="450"/>
      <c r="TWA37" s="450"/>
      <c r="TWB37" s="450"/>
      <c r="TWC37" s="450"/>
      <c r="TWD37" s="450"/>
      <c r="TWE37" s="450"/>
      <c r="TWF37" s="450"/>
      <c r="TWG37" s="450"/>
      <c r="TWH37" s="450"/>
      <c r="TWI37" s="450"/>
      <c r="TWJ37" s="450"/>
      <c r="TWK37" s="450"/>
      <c r="TWL37" s="450"/>
      <c r="TWM37" s="450"/>
      <c r="TWN37" s="450"/>
      <c r="TWO37" s="450"/>
      <c r="TWP37" s="450"/>
      <c r="TWQ37" s="450"/>
      <c r="TWR37" s="450"/>
      <c r="TWS37" s="450"/>
      <c r="TWT37" s="450"/>
      <c r="TWU37" s="450"/>
      <c r="TWV37" s="450"/>
      <c r="TWW37" s="450"/>
      <c r="TWX37" s="450"/>
      <c r="TWY37" s="450"/>
      <c r="TWZ37" s="450"/>
      <c r="TXA37" s="450"/>
      <c r="TXB37" s="450"/>
      <c r="TXC37" s="450"/>
      <c r="TXD37" s="450"/>
      <c r="TXE37" s="450"/>
      <c r="TXF37" s="450"/>
      <c r="TXG37" s="450"/>
      <c r="TXH37" s="450"/>
      <c r="TXI37" s="450"/>
      <c r="TXJ37" s="450"/>
      <c r="TXK37" s="450"/>
      <c r="TXL37" s="450"/>
      <c r="TXM37" s="450"/>
      <c r="TXN37" s="450"/>
      <c r="TXO37" s="450"/>
      <c r="TXP37" s="450"/>
      <c r="TXQ37" s="450"/>
      <c r="TXR37" s="450"/>
      <c r="TXS37" s="450"/>
      <c r="TXT37" s="450"/>
      <c r="TXU37" s="450"/>
      <c r="TXV37" s="450"/>
      <c r="TXW37" s="450"/>
      <c r="TXX37" s="450"/>
      <c r="TXY37" s="450"/>
      <c r="TXZ37" s="450"/>
      <c r="TYA37" s="450"/>
      <c r="TYB37" s="450"/>
      <c r="TYC37" s="450"/>
      <c r="TYD37" s="450"/>
      <c r="TYE37" s="450"/>
      <c r="TYF37" s="450"/>
      <c r="TYG37" s="450"/>
      <c r="TYH37" s="450"/>
      <c r="TYI37" s="450"/>
      <c r="TYJ37" s="450"/>
      <c r="TYK37" s="450"/>
      <c r="TYL37" s="450"/>
      <c r="TYM37" s="450"/>
      <c r="TYN37" s="450"/>
      <c r="TYO37" s="450"/>
      <c r="TYP37" s="450"/>
      <c r="TYQ37" s="450"/>
      <c r="TYR37" s="450"/>
      <c r="TYS37" s="450"/>
      <c r="TYT37" s="450"/>
      <c r="TYU37" s="450"/>
      <c r="TYV37" s="450"/>
      <c r="TYW37" s="450"/>
      <c r="TYX37" s="450"/>
      <c r="TYY37" s="450"/>
      <c r="TYZ37" s="450"/>
      <c r="TZA37" s="450"/>
      <c r="TZB37" s="450"/>
      <c r="TZC37" s="450"/>
      <c r="TZD37" s="450"/>
      <c r="TZE37" s="450"/>
      <c r="TZF37" s="450"/>
      <c r="TZG37" s="450"/>
      <c r="TZH37" s="450"/>
      <c r="TZI37" s="450"/>
      <c r="TZJ37" s="450"/>
      <c r="TZK37" s="450"/>
      <c r="TZL37" s="450"/>
      <c r="TZM37" s="450"/>
      <c r="TZN37" s="450"/>
      <c r="TZO37" s="450"/>
      <c r="TZP37" s="450"/>
      <c r="TZQ37" s="450"/>
      <c r="TZR37" s="450"/>
      <c r="TZS37" s="450"/>
      <c r="TZT37" s="450"/>
      <c r="TZU37" s="450"/>
      <c r="TZV37" s="450"/>
      <c r="TZW37" s="450"/>
      <c r="TZX37" s="450"/>
      <c r="TZY37" s="450"/>
      <c r="TZZ37" s="450"/>
      <c r="UAA37" s="450"/>
      <c r="UAB37" s="450"/>
      <c r="UAC37" s="450"/>
      <c r="UAD37" s="450"/>
      <c r="UAE37" s="450"/>
      <c r="UAF37" s="450"/>
      <c r="UAG37" s="450"/>
      <c r="UAH37" s="450"/>
      <c r="UAI37" s="450"/>
      <c r="UAJ37" s="450"/>
      <c r="UAK37" s="450"/>
      <c r="UAL37" s="450"/>
      <c r="UAM37" s="450"/>
      <c r="UAN37" s="450"/>
      <c r="UAO37" s="450"/>
      <c r="UAP37" s="450"/>
      <c r="UAQ37" s="450"/>
      <c r="UAR37" s="450"/>
      <c r="UAS37" s="450"/>
      <c r="UAT37" s="450"/>
      <c r="UAU37" s="450"/>
      <c r="UAV37" s="450"/>
      <c r="UAW37" s="450"/>
      <c r="UAX37" s="450"/>
      <c r="UAY37" s="450"/>
      <c r="UAZ37" s="450"/>
      <c r="UBA37" s="450"/>
      <c r="UBB37" s="450"/>
      <c r="UBC37" s="450"/>
      <c r="UBD37" s="450"/>
      <c r="UBE37" s="450"/>
      <c r="UBF37" s="450"/>
      <c r="UBG37" s="450"/>
      <c r="UBH37" s="450"/>
      <c r="UBI37" s="450"/>
      <c r="UBJ37" s="450"/>
      <c r="UBK37" s="450"/>
      <c r="UBL37" s="450"/>
      <c r="UBM37" s="450"/>
      <c r="UBN37" s="450"/>
      <c r="UBO37" s="450"/>
      <c r="UBP37" s="450"/>
      <c r="UBQ37" s="450"/>
      <c r="UBR37" s="450"/>
      <c r="UBS37" s="450"/>
      <c r="UBT37" s="450"/>
      <c r="UBU37" s="450"/>
      <c r="UBV37" s="450"/>
      <c r="UBW37" s="450"/>
      <c r="UBX37" s="450"/>
      <c r="UBY37" s="450"/>
      <c r="UBZ37" s="450"/>
      <c r="UCA37" s="450"/>
      <c r="UCB37" s="450"/>
      <c r="UCC37" s="450"/>
      <c r="UCD37" s="450"/>
      <c r="UCE37" s="450"/>
      <c r="UCF37" s="450"/>
      <c r="UCG37" s="450"/>
      <c r="UCH37" s="450"/>
      <c r="UCI37" s="450"/>
      <c r="UCJ37" s="450"/>
      <c r="UCK37" s="450"/>
      <c r="UCL37" s="450"/>
      <c r="UCM37" s="450"/>
      <c r="UCN37" s="450"/>
      <c r="UCO37" s="450"/>
      <c r="UCP37" s="450"/>
      <c r="UCQ37" s="450"/>
      <c r="UCR37" s="450"/>
      <c r="UCS37" s="450"/>
      <c r="UCT37" s="450"/>
      <c r="UCU37" s="450"/>
      <c r="UCV37" s="450"/>
      <c r="UCW37" s="450"/>
      <c r="UCX37" s="450"/>
      <c r="UCY37" s="450"/>
      <c r="UCZ37" s="450"/>
      <c r="UDA37" s="450"/>
      <c r="UDB37" s="450"/>
      <c r="UDC37" s="450"/>
      <c r="UDD37" s="450"/>
      <c r="UDE37" s="450"/>
      <c r="UDF37" s="450"/>
      <c r="UDG37" s="450"/>
      <c r="UDH37" s="450"/>
      <c r="UDI37" s="450"/>
      <c r="UDJ37" s="450"/>
      <c r="UDK37" s="450"/>
      <c r="UDL37" s="450"/>
      <c r="UDM37" s="450"/>
      <c r="UDN37" s="450"/>
      <c r="UDO37" s="450"/>
      <c r="UDP37" s="450"/>
      <c r="UDQ37" s="450"/>
      <c r="UDR37" s="450"/>
      <c r="UDS37" s="450"/>
      <c r="UDT37" s="450"/>
      <c r="UDU37" s="450"/>
      <c r="UDV37" s="450"/>
      <c r="UDW37" s="450"/>
      <c r="UDX37" s="450"/>
      <c r="UDY37" s="450"/>
      <c r="UDZ37" s="450"/>
      <c r="UEA37" s="450"/>
      <c r="UEB37" s="450"/>
      <c r="UEC37" s="450"/>
      <c r="UED37" s="450"/>
      <c r="UEE37" s="450"/>
      <c r="UEF37" s="450"/>
      <c r="UEG37" s="450"/>
      <c r="UEH37" s="450"/>
      <c r="UEI37" s="450"/>
      <c r="UEJ37" s="450"/>
      <c r="UEK37" s="450"/>
      <c r="UEL37" s="450"/>
      <c r="UEM37" s="450"/>
      <c r="UEN37" s="450"/>
      <c r="UEO37" s="450"/>
      <c r="UEP37" s="450"/>
      <c r="UEQ37" s="450"/>
      <c r="UER37" s="450"/>
      <c r="UES37" s="450"/>
      <c r="UET37" s="450"/>
      <c r="UEU37" s="450"/>
      <c r="UEV37" s="450"/>
      <c r="UEW37" s="450"/>
      <c r="UEX37" s="450"/>
      <c r="UEY37" s="450"/>
      <c r="UEZ37" s="450"/>
      <c r="UFA37" s="450"/>
      <c r="UFB37" s="450"/>
      <c r="UFC37" s="450"/>
      <c r="UFD37" s="450"/>
      <c r="UFE37" s="450"/>
      <c r="UFF37" s="450"/>
      <c r="UFG37" s="450"/>
      <c r="UFH37" s="450"/>
      <c r="UFI37" s="450"/>
      <c r="UFJ37" s="450"/>
      <c r="UFK37" s="450"/>
      <c r="UFL37" s="450"/>
      <c r="UFM37" s="450"/>
      <c r="UFN37" s="450"/>
      <c r="UFO37" s="450"/>
      <c r="UFP37" s="450"/>
      <c r="UFQ37" s="450"/>
      <c r="UFR37" s="450"/>
      <c r="UFS37" s="450"/>
      <c r="UFT37" s="450"/>
      <c r="UFU37" s="450"/>
      <c r="UFV37" s="450"/>
      <c r="UFW37" s="450"/>
      <c r="UFX37" s="450"/>
      <c r="UFY37" s="450"/>
      <c r="UFZ37" s="450"/>
      <c r="UGA37" s="450"/>
      <c r="UGB37" s="450"/>
      <c r="UGC37" s="450"/>
      <c r="UGD37" s="450"/>
      <c r="UGE37" s="450"/>
      <c r="UGF37" s="450"/>
      <c r="UGG37" s="450"/>
      <c r="UGH37" s="450"/>
      <c r="UGI37" s="450"/>
      <c r="UGJ37" s="450"/>
      <c r="UGK37" s="450"/>
      <c r="UGL37" s="450"/>
      <c r="UGM37" s="450"/>
      <c r="UGN37" s="450"/>
      <c r="UGO37" s="450"/>
      <c r="UGP37" s="450"/>
      <c r="UGQ37" s="450"/>
      <c r="UGR37" s="450"/>
      <c r="UGS37" s="450"/>
      <c r="UGT37" s="450"/>
      <c r="UGU37" s="450"/>
      <c r="UGV37" s="450"/>
      <c r="UGW37" s="450"/>
      <c r="UGX37" s="450"/>
      <c r="UGY37" s="450"/>
      <c r="UGZ37" s="450"/>
      <c r="UHA37" s="450"/>
      <c r="UHB37" s="450"/>
      <c r="UHC37" s="450"/>
      <c r="UHD37" s="450"/>
      <c r="UHE37" s="450"/>
      <c r="UHF37" s="450"/>
      <c r="UHG37" s="450"/>
      <c r="UHH37" s="450"/>
      <c r="UHI37" s="450"/>
      <c r="UHJ37" s="450"/>
      <c r="UHK37" s="450"/>
      <c r="UHL37" s="450"/>
      <c r="UHM37" s="450"/>
      <c r="UHN37" s="450"/>
      <c r="UHO37" s="450"/>
      <c r="UHP37" s="450"/>
      <c r="UHQ37" s="450"/>
      <c r="UHR37" s="450"/>
      <c r="UHS37" s="450"/>
      <c r="UHT37" s="450"/>
      <c r="UHU37" s="450"/>
      <c r="UHV37" s="450"/>
      <c r="UHW37" s="450"/>
      <c r="UHX37" s="450"/>
      <c r="UHY37" s="450"/>
      <c r="UHZ37" s="450"/>
      <c r="UIA37" s="450"/>
      <c r="UIB37" s="450"/>
      <c r="UIC37" s="450"/>
      <c r="UID37" s="450"/>
      <c r="UIE37" s="450"/>
      <c r="UIF37" s="450"/>
      <c r="UIG37" s="450"/>
      <c r="UIH37" s="450"/>
      <c r="UII37" s="450"/>
      <c r="UIJ37" s="450"/>
      <c r="UIK37" s="450"/>
      <c r="UIL37" s="450"/>
      <c r="UIM37" s="450"/>
      <c r="UIN37" s="450"/>
      <c r="UIO37" s="450"/>
      <c r="UIP37" s="450"/>
      <c r="UIQ37" s="450"/>
      <c r="UIR37" s="450"/>
      <c r="UIS37" s="450"/>
      <c r="UIT37" s="450"/>
      <c r="UIU37" s="450"/>
      <c r="UIV37" s="450"/>
      <c r="UIW37" s="450"/>
      <c r="UIX37" s="450"/>
      <c r="UIY37" s="450"/>
      <c r="UIZ37" s="450"/>
      <c r="UJA37" s="450"/>
      <c r="UJB37" s="450"/>
      <c r="UJC37" s="450"/>
      <c r="UJD37" s="450"/>
      <c r="UJE37" s="450"/>
      <c r="UJF37" s="450"/>
      <c r="UJG37" s="450"/>
      <c r="UJH37" s="450"/>
      <c r="UJI37" s="450"/>
      <c r="UJJ37" s="450"/>
      <c r="UJK37" s="450"/>
      <c r="UJL37" s="450"/>
      <c r="UJM37" s="450"/>
      <c r="UJN37" s="450"/>
      <c r="UJO37" s="450"/>
      <c r="UJP37" s="450"/>
      <c r="UJQ37" s="450"/>
      <c r="UJR37" s="450"/>
      <c r="UJS37" s="450"/>
      <c r="UJT37" s="450"/>
      <c r="UJU37" s="450"/>
      <c r="UJV37" s="450"/>
      <c r="UJW37" s="450"/>
      <c r="UJX37" s="450"/>
      <c r="UJY37" s="450"/>
      <c r="UJZ37" s="450"/>
      <c r="UKA37" s="450"/>
      <c r="UKB37" s="450"/>
      <c r="UKC37" s="450"/>
      <c r="UKD37" s="450"/>
      <c r="UKE37" s="450"/>
      <c r="UKF37" s="450"/>
      <c r="UKG37" s="450"/>
      <c r="UKH37" s="450"/>
      <c r="UKI37" s="450"/>
      <c r="UKJ37" s="450"/>
      <c r="UKK37" s="450"/>
      <c r="UKL37" s="450"/>
      <c r="UKM37" s="450"/>
      <c r="UKN37" s="450"/>
      <c r="UKO37" s="450"/>
      <c r="UKP37" s="450"/>
      <c r="UKQ37" s="450"/>
      <c r="UKR37" s="450"/>
      <c r="UKS37" s="450"/>
      <c r="UKT37" s="450"/>
      <c r="UKU37" s="450"/>
      <c r="UKV37" s="450"/>
      <c r="UKW37" s="450"/>
      <c r="UKX37" s="450"/>
      <c r="UKY37" s="450"/>
      <c r="UKZ37" s="450"/>
      <c r="ULA37" s="450"/>
      <c r="ULB37" s="450"/>
      <c r="ULC37" s="450"/>
      <c r="ULD37" s="450"/>
      <c r="ULE37" s="450"/>
      <c r="ULF37" s="450"/>
      <c r="ULG37" s="450"/>
      <c r="ULH37" s="450"/>
      <c r="ULI37" s="450"/>
      <c r="ULJ37" s="450"/>
      <c r="ULK37" s="450"/>
      <c r="ULL37" s="450"/>
      <c r="ULM37" s="450"/>
      <c r="ULN37" s="450"/>
      <c r="ULO37" s="450"/>
      <c r="ULP37" s="450"/>
      <c r="ULQ37" s="450"/>
      <c r="ULR37" s="450"/>
      <c r="ULS37" s="450"/>
      <c r="ULT37" s="450"/>
      <c r="ULU37" s="450"/>
      <c r="ULV37" s="450"/>
      <c r="ULW37" s="450"/>
      <c r="ULX37" s="450"/>
      <c r="ULY37" s="450"/>
      <c r="ULZ37" s="450"/>
      <c r="UMA37" s="450"/>
      <c r="UMB37" s="450"/>
      <c r="UMC37" s="450"/>
      <c r="UMD37" s="450"/>
      <c r="UME37" s="450"/>
      <c r="UMF37" s="450"/>
      <c r="UMG37" s="450"/>
      <c r="UMH37" s="450"/>
      <c r="UMI37" s="450"/>
      <c r="UMJ37" s="450"/>
      <c r="UMK37" s="450"/>
      <c r="UML37" s="450"/>
      <c r="UMM37" s="450"/>
      <c r="UMN37" s="450"/>
      <c r="UMO37" s="450"/>
      <c r="UMP37" s="450"/>
      <c r="UMQ37" s="450"/>
      <c r="UMR37" s="450"/>
      <c r="UMS37" s="450"/>
      <c r="UMT37" s="450"/>
      <c r="UMU37" s="450"/>
      <c r="UMV37" s="450"/>
      <c r="UMW37" s="450"/>
      <c r="UMX37" s="450"/>
      <c r="UMY37" s="450"/>
      <c r="UMZ37" s="450"/>
      <c r="UNA37" s="450"/>
      <c r="UNB37" s="450"/>
      <c r="UNC37" s="450"/>
      <c r="UND37" s="450"/>
      <c r="UNE37" s="450"/>
      <c r="UNF37" s="450"/>
      <c r="UNG37" s="450"/>
      <c r="UNH37" s="450"/>
      <c r="UNI37" s="450"/>
      <c r="UNJ37" s="450"/>
      <c r="UNK37" s="450"/>
      <c r="UNL37" s="450"/>
      <c r="UNM37" s="450"/>
      <c r="UNN37" s="450"/>
      <c r="UNO37" s="450"/>
      <c r="UNP37" s="450"/>
      <c r="UNQ37" s="450"/>
      <c r="UNR37" s="450"/>
      <c r="UNS37" s="450"/>
      <c r="UNT37" s="450"/>
      <c r="UNU37" s="450"/>
      <c r="UNV37" s="450"/>
      <c r="UNW37" s="450"/>
      <c r="UNX37" s="450"/>
      <c r="UNY37" s="450"/>
      <c r="UNZ37" s="450"/>
      <c r="UOA37" s="450"/>
      <c r="UOB37" s="450"/>
      <c r="UOC37" s="450"/>
      <c r="UOD37" s="450"/>
      <c r="UOE37" s="450"/>
      <c r="UOF37" s="450"/>
      <c r="UOG37" s="450"/>
      <c r="UOH37" s="450"/>
      <c r="UOI37" s="450"/>
      <c r="UOJ37" s="450"/>
      <c r="UOK37" s="450"/>
      <c r="UOL37" s="450"/>
      <c r="UOM37" s="450"/>
      <c r="UON37" s="450"/>
      <c r="UOO37" s="450"/>
      <c r="UOP37" s="450"/>
      <c r="UOQ37" s="450"/>
      <c r="UOR37" s="450"/>
      <c r="UOS37" s="450"/>
      <c r="UOT37" s="450"/>
      <c r="UOU37" s="450"/>
      <c r="UOV37" s="450"/>
      <c r="UOW37" s="450"/>
      <c r="UOX37" s="450"/>
      <c r="UOY37" s="450"/>
      <c r="UOZ37" s="450"/>
      <c r="UPA37" s="450"/>
      <c r="UPB37" s="450"/>
      <c r="UPC37" s="450"/>
      <c r="UPD37" s="450"/>
      <c r="UPE37" s="450"/>
      <c r="UPF37" s="450"/>
      <c r="UPG37" s="450"/>
      <c r="UPH37" s="450"/>
      <c r="UPI37" s="450"/>
      <c r="UPJ37" s="450"/>
      <c r="UPK37" s="450"/>
      <c r="UPL37" s="450"/>
      <c r="UPM37" s="450"/>
      <c r="UPN37" s="450"/>
      <c r="UPO37" s="450"/>
      <c r="UPP37" s="450"/>
      <c r="UPQ37" s="450"/>
      <c r="UPR37" s="450"/>
      <c r="UPS37" s="450"/>
      <c r="UPT37" s="450"/>
      <c r="UPU37" s="450"/>
      <c r="UPV37" s="450"/>
      <c r="UPW37" s="450"/>
      <c r="UPX37" s="450"/>
      <c r="UPY37" s="450"/>
      <c r="UPZ37" s="450"/>
      <c r="UQA37" s="450"/>
      <c r="UQB37" s="450"/>
      <c r="UQC37" s="450"/>
      <c r="UQD37" s="450"/>
      <c r="UQE37" s="450"/>
      <c r="UQF37" s="450"/>
      <c r="UQG37" s="450"/>
      <c r="UQH37" s="450"/>
      <c r="UQI37" s="450"/>
      <c r="UQJ37" s="450"/>
      <c r="UQK37" s="450"/>
      <c r="UQL37" s="450"/>
      <c r="UQM37" s="450"/>
      <c r="UQN37" s="450"/>
      <c r="UQO37" s="450"/>
      <c r="UQP37" s="450"/>
      <c r="UQQ37" s="450"/>
      <c r="UQR37" s="450"/>
      <c r="UQS37" s="450"/>
      <c r="UQT37" s="450"/>
      <c r="UQU37" s="450"/>
      <c r="UQV37" s="450"/>
      <c r="UQW37" s="450"/>
      <c r="UQX37" s="450"/>
      <c r="UQY37" s="450"/>
      <c r="UQZ37" s="450"/>
      <c r="URA37" s="450"/>
      <c r="URB37" s="450"/>
      <c r="URC37" s="450"/>
      <c r="URD37" s="450"/>
      <c r="URE37" s="450"/>
      <c r="URF37" s="450"/>
      <c r="URG37" s="450"/>
      <c r="URH37" s="450"/>
      <c r="URI37" s="450"/>
      <c r="URJ37" s="450"/>
      <c r="URK37" s="450"/>
      <c r="URL37" s="450"/>
      <c r="URM37" s="450"/>
      <c r="URN37" s="450"/>
      <c r="URO37" s="450"/>
      <c r="URP37" s="450"/>
      <c r="URQ37" s="450"/>
      <c r="URR37" s="450"/>
      <c r="URS37" s="450"/>
      <c r="URT37" s="450"/>
      <c r="URU37" s="450"/>
      <c r="URV37" s="450"/>
      <c r="URW37" s="450"/>
      <c r="URX37" s="450"/>
      <c r="URY37" s="450"/>
      <c r="URZ37" s="450"/>
      <c r="USA37" s="450"/>
      <c r="USB37" s="450"/>
      <c r="USC37" s="450"/>
      <c r="USD37" s="450"/>
      <c r="USE37" s="450"/>
      <c r="USF37" s="450"/>
      <c r="USG37" s="450"/>
      <c r="USH37" s="450"/>
      <c r="USI37" s="450"/>
      <c r="USJ37" s="450"/>
      <c r="USK37" s="450"/>
      <c r="USL37" s="450"/>
      <c r="USM37" s="450"/>
      <c r="USN37" s="450"/>
      <c r="USO37" s="450"/>
      <c r="USP37" s="450"/>
      <c r="USQ37" s="450"/>
      <c r="USR37" s="450"/>
      <c r="USS37" s="450"/>
      <c r="UST37" s="450"/>
      <c r="USU37" s="450"/>
      <c r="USV37" s="450"/>
      <c r="USW37" s="450"/>
      <c r="USX37" s="450"/>
      <c r="USY37" s="450"/>
      <c r="USZ37" s="450"/>
      <c r="UTA37" s="450"/>
      <c r="UTB37" s="450"/>
      <c r="UTC37" s="450"/>
      <c r="UTD37" s="450"/>
      <c r="UTE37" s="450"/>
      <c r="UTF37" s="450"/>
      <c r="UTG37" s="450"/>
      <c r="UTH37" s="450"/>
      <c r="UTI37" s="450"/>
      <c r="UTJ37" s="450"/>
      <c r="UTK37" s="450"/>
      <c r="UTL37" s="450"/>
      <c r="UTM37" s="450"/>
      <c r="UTN37" s="450"/>
      <c r="UTO37" s="450"/>
      <c r="UTP37" s="450"/>
      <c r="UTQ37" s="450"/>
      <c r="UTR37" s="450"/>
      <c r="UTS37" s="450"/>
      <c r="UTT37" s="450"/>
      <c r="UTU37" s="450"/>
      <c r="UTV37" s="450"/>
      <c r="UTW37" s="450"/>
      <c r="UTX37" s="450"/>
      <c r="UTY37" s="450"/>
      <c r="UTZ37" s="450"/>
      <c r="UUA37" s="450"/>
      <c r="UUB37" s="450"/>
      <c r="UUC37" s="450"/>
      <c r="UUD37" s="450"/>
      <c r="UUE37" s="450"/>
      <c r="UUF37" s="450"/>
      <c r="UUG37" s="450"/>
      <c r="UUH37" s="450"/>
      <c r="UUI37" s="450"/>
      <c r="UUJ37" s="450"/>
      <c r="UUK37" s="450"/>
      <c r="UUL37" s="450"/>
      <c r="UUM37" s="450"/>
      <c r="UUN37" s="450"/>
      <c r="UUO37" s="450"/>
      <c r="UUP37" s="450"/>
      <c r="UUQ37" s="450"/>
      <c r="UUR37" s="450"/>
      <c r="UUS37" s="450"/>
      <c r="UUT37" s="450"/>
      <c r="UUU37" s="450"/>
      <c r="UUV37" s="450"/>
      <c r="UUW37" s="450"/>
      <c r="UUX37" s="450"/>
      <c r="UUY37" s="450"/>
      <c r="UUZ37" s="450"/>
      <c r="UVA37" s="450"/>
      <c r="UVB37" s="450"/>
      <c r="UVC37" s="450"/>
      <c r="UVD37" s="450"/>
      <c r="UVE37" s="450"/>
      <c r="UVF37" s="450"/>
      <c r="UVG37" s="450"/>
      <c r="UVH37" s="450"/>
      <c r="UVI37" s="450"/>
      <c r="UVJ37" s="450"/>
      <c r="UVK37" s="450"/>
      <c r="UVL37" s="450"/>
      <c r="UVM37" s="450"/>
      <c r="UVN37" s="450"/>
      <c r="UVO37" s="450"/>
      <c r="UVP37" s="450"/>
      <c r="UVQ37" s="450"/>
      <c r="UVR37" s="450"/>
      <c r="UVS37" s="450"/>
      <c r="UVT37" s="450"/>
      <c r="UVU37" s="450"/>
      <c r="UVV37" s="450"/>
      <c r="UVW37" s="450"/>
      <c r="UVX37" s="450"/>
      <c r="UVY37" s="450"/>
      <c r="UVZ37" s="450"/>
      <c r="UWA37" s="450"/>
      <c r="UWB37" s="450"/>
      <c r="UWC37" s="450"/>
      <c r="UWD37" s="450"/>
      <c r="UWE37" s="450"/>
      <c r="UWF37" s="450"/>
      <c r="UWG37" s="450"/>
      <c r="UWH37" s="450"/>
      <c r="UWI37" s="450"/>
      <c r="UWJ37" s="450"/>
      <c r="UWK37" s="450"/>
      <c r="UWL37" s="450"/>
      <c r="UWM37" s="450"/>
      <c r="UWN37" s="450"/>
      <c r="UWO37" s="450"/>
      <c r="UWP37" s="450"/>
      <c r="UWQ37" s="450"/>
      <c r="UWR37" s="450"/>
      <c r="UWS37" s="450"/>
      <c r="UWT37" s="450"/>
      <c r="UWU37" s="450"/>
      <c r="UWV37" s="450"/>
      <c r="UWW37" s="450"/>
      <c r="UWX37" s="450"/>
      <c r="UWY37" s="450"/>
      <c r="UWZ37" s="450"/>
      <c r="UXA37" s="450"/>
      <c r="UXB37" s="450"/>
      <c r="UXC37" s="450"/>
      <c r="UXD37" s="450"/>
      <c r="UXE37" s="450"/>
      <c r="UXF37" s="450"/>
      <c r="UXG37" s="450"/>
      <c r="UXH37" s="450"/>
      <c r="UXI37" s="450"/>
      <c r="UXJ37" s="450"/>
      <c r="UXK37" s="450"/>
      <c r="UXL37" s="450"/>
      <c r="UXM37" s="450"/>
      <c r="UXN37" s="450"/>
      <c r="UXO37" s="450"/>
      <c r="UXP37" s="450"/>
      <c r="UXQ37" s="450"/>
      <c r="UXR37" s="450"/>
      <c r="UXS37" s="450"/>
      <c r="UXT37" s="450"/>
      <c r="UXU37" s="450"/>
      <c r="UXV37" s="450"/>
      <c r="UXW37" s="450"/>
      <c r="UXX37" s="450"/>
      <c r="UXY37" s="450"/>
      <c r="UXZ37" s="450"/>
      <c r="UYA37" s="450"/>
      <c r="UYB37" s="450"/>
      <c r="UYC37" s="450"/>
      <c r="UYD37" s="450"/>
      <c r="UYE37" s="450"/>
      <c r="UYF37" s="450"/>
      <c r="UYG37" s="450"/>
      <c r="UYH37" s="450"/>
      <c r="UYI37" s="450"/>
      <c r="UYJ37" s="450"/>
      <c r="UYK37" s="450"/>
      <c r="UYL37" s="450"/>
      <c r="UYM37" s="450"/>
      <c r="UYN37" s="450"/>
      <c r="UYO37" s="450"/>
      <c r="UYP37" s="450"/>
      <c r="UYQ37" s="450"/>
      <c r="UYR37" s="450"/>
      <c r="UYS37" s="450"/>
      <c r="UYT37" s="450"/>
      <c r="UYU37" s="450"/>
      <c r="UYV37" s="450"/>
      <c r="UYW37" s="450"/>
      <c r="UYX37" s="450"/>
      <c r="UYY37" s="450"/>
      <c r="UYZ37" s="450"/>
      <c r="UZA37" s="450"/>
      <c r="UZB37" s="450"/>
      <c r="UZC37" s="450"/>
      <c r="UZD37" s="450"/>
      <c r="UZE37" s="450"/>
      <c r="UZF37" s="450"/>
      <c r="UZG37" s="450"/>
      <c r="UZH37" s="450"/>
      <c r="UZI37" s="450"/>
      <c r="UZJ37" s="450"/>
      <c r="UZK37" s="450"/>
      <c r="UZL37" s="450"/>
      <c r="UZM37" s="450"/>
      <c r="UZN37" s="450"/>
      <c r="UZO37" s="450"/>
      <c r="UZP37" s="450"/>
      <c r="UZQ37" s="450"/>
      <c r="UZR37" s="450"/>
      <c r="UZS37" s="450"/>
      <c r="UZT37" s="450"/>
      <c r="UZU37" s="450"/>
      <c r="UZV37" s="450"/>
      <c r="UZW37" s="450"/>
      <c r="UZX37" s="450"/>
      <c r="UZY37" s="450"/>
      <c r="UZZ37" s="450"/>
      <c r="VAA37" s="450"/>
      <c r="VAB37" s="450"/>
      <c r="VAC37" s="450"/>
      <c r="VAD37" s="450"/>
      <c r="VAE37" s="450"/>
      <c r="VAF37" s="450"/>
      <c r="VAG37" s="450"/>
      <c r="VAH37" s="450"/>
      <c r="VAI37" s="450"/>
      <c r="VAJ37" s="450"/>
      <c r="VAK37" s="450"/>
      <c r="VAL37" s="450"/>
      <c r="VAM37" s="450"/>
      <c r="VAN37" s="450"/>
      <c r="VAO37" s="450"/>
      <c r="VAP37" s="450"/>
      <c r="VAQ37" s="450"/>
      <c r="VAR37" s="450"/>
      <c r="VAS37" s="450"/>
      <c r="VAT37" s="450"/>
      <c r="VAU37" s="450"/>
      <c r="VAV37" s="450"/>
      <c r="VAW37" s="450"/>
      <c r="VAX37" s="450"/>
      <c r="VAY37" s="450"/>
      <c r="VAZ37" s="450"/>
      <c r="VBA37" s="450"/>
      <c r="VBB37" s="450"/>
      <c r="VBC37" s="450"/>
      <c r="VBD37" s="450"/>
      <c r="VBE37" s="450"/>
      <c r="VBF37" s="450"/>
      <c r="VBG37" s="450"/>
      <c r="VBH37" s="450"/>
      <c r="VBI37" s="450"/>
      <c r="VBJ37" s="450"/>
      <c r="VBK37" s="450"/>
      <c r="VBL37" s="450"/>
      <c r="VBM37" s="450"/>
      <c r="VBN37" s="450"/>
      <c r="VBO37" s="450"/>
      <c r="VBP37" s="450"/>
      <c r="VBQ37" s="450"/>
      <c r="VBR37" s="450"/>
      <c r="VBS37" s="450"/>
      <c r="VBT37" s="450"/>
      <c r="VBU37" s="450"/>
      <c r="VBV37" s="450"/>
      <c r="VBW37" s="450"/>
      <c r="VBX37" s="450"/>
      <c r="VBY37" s="450"/>
      <c r="VBZ37" s="450"/>
      <c r="VCA37" s="450"/>
      <c r="VCB37" s="450"/>
      <c r="VCC37" s="450"/>
      <c r="VCD37" s="450"/>
      <c r="VCE37" s="450"/>
      <c r="VCF37" s="450"/>
      <c r="VCG37" s="450"/>
      <c r="VCH37" s="450"/>
      <c r="VCI37" s="450"/>
      <c r="VCJ37" s="450"/>
      <c r="VCK37" s="450"/>
      <c r="VCL37" s="450"/>
      <c r="VCM37" s="450"/>
      <c r="VCN37" s="450"/>
      <c r="VCO37" s="450"/>
      <c r="VCP37" s="450"/>
      <c r="VCQ37" s="450"/>
      <c r="VCR37" s="450"/>
      <c r="VCS37" s="450"/>
      <c r="VCT37" s="450"/>
      <c r="VCU37" s="450"/>
      <c r="VCV37" s="450"/>
      <c r="VCW37" s="450"/>
      <c r="VCX37" s="450"/>
      <c r="VCY37" s="450"/>
      <c r="VCZ37" s="450"/>
      <c r="VDA37" s="450"/>
      <c r="VDB37" s="450"/>
      <c r="VDC37" s="450"/>
      <c r="VDD37" s="450"/>
      <c r="VDE37" s="450"/>
      <c r="VDF37" s="450"/>
      <c r="VDG37" s="450"/>
      <c r="VDH37" s="450"/>
      <c r="VDI37" s="450"/>
      <c r="VDJ37" s="450"/>
      <c r="VDK37" s="450"/>
      <c r="VDL37" s="450"/>
      <c r="VDM37" s="450"/>
      <c r="VDN37" s="450"/>
      <c r="VDO37" s="450"/>
      <c r="VDP37" s="450"/>
      <c r="VDQ37" s="450"/>
      <c r="VDR37" s="450"/>
      <c r="VDS37" s="450"/>
      <c r="VDT37" s="450"/>
      <c r="VDU37" s="450"/>
      <c r="VDV37" s="450"/>
      <c r="VDW37" s="450"/>
      <c r="VDX37" s="450"/>
      <c r="VDY37" s="450"/>
      <c r="VDZ37" s="450"/>
      <c r="VEA37" s="450"/>
      <c r="VEB37" s="450"/>
      <c r="VEC37" s="450"/>
      <c r="VED37" s="450"/>
      <c r="VEE37" s="450"/>
      <c r="VEF37" s="450"/>
      <c r="VEG37" s="450"/>
      <c r="VEH37" s="450"/>
      <c r="VEI37" s="450"/>
      <c r="VEJ37" s="450"/>
      <c r="VEK37" s="450"/>
      <c r="VEL37" s="450"/>
      <c r="VEM37" s="450"/>
      <c r="VEN37" s="450"/>
      <c r="VEO37" s="450"/>
      <c r="VEP37" s="450"/>
      <c r="VEQ37" s="450"/>
      <c r="VER37" s="450"/>
      <c r="VES37" s="450"/>
      <c r="VET37" s="450"/>
      <c r="VEU37" s="450"/>
      <c r="VEV37" s="450"/>
      <c r="VEW37" s="450"/>
      <c r="VEX37" s="450"/>
      <c r="VEY37" s="450"/>
      <c r="VEZ37" s="450"/>
      <c r="VFA37" s="450"/>
      <c r="VFB37" s="450"/>
      <c r="VFC37" s="450"/>
      <c r="VFD37" s="450"/>
      <c r="VFE37" s="450"/>
      <c r="VFF37" s="450"/>
      <c r="VFG37" s="450"/>
      <c r="VFH37" s="450"/>
      <c r="VFI37" s="450"/>
      <c r="VFJ37" s="450"/>
      <c r="VFK37" s="450"/>
      <c r="VFL37" s="450"/>
      <c r="VFM37" s="450"/>
      <c r="VFN37" s="450"/>
      <c r="VFO37" s="450"/>
      <c r="VFP37" s="450"/>
      <c r="VFQ37" s="450"/>
      <c r="VFR37" s="450"/>
      <c r="VFS37" s="450"/>
      <c r="VFT37" s="450"/>
      <c r="VFU37" s="450"/>
      <c r="VFV37" s="450"/>
      <c r="VFW37" s="450"/>
      <c r="VFX37" s="450"/>
      <c r="VFY37" s="450"/>
      <c r="VFZ37" s="450"/>
      <c r="VGA37" s="450"/>
      <c r="VGB37" s="450"/>
      <c r="VGC37" s="450"/>
      <c r="VGD37" s="450"/>
      <c r="VGE37" s="450"/>
      <c r="VGF37" s="450"/>
      <c r="VGG37" s="450"/>
      <c r="VGH37" s="450"/>
      <c r="VGI37" s="450"/>
      <c r="VGJ37" s="450"/>
      <c r="VGK37" s="450"/>
      <c r="VGL37" s="450"/>
      <c r="VGM37" s="450"/>
      <c r="VGN37" s="450"/>
      <c r="VGO37" s="450"/>
      <c r="VGP37" s="450"/>
      <c r="VGQ37" s="450"/>
      <c r="VGR37" s="450"/>
      <c r="VGS37" s="450"/>
      <c r="VGT37" s="450"/>
      <c r="VGU37" s="450"/>
      <c r="VGV37" s="450"/>
      <c r="VGW37" s="450"/>
      <c r="VGX37" s="450"/>
      <c r="VGY37" s="450"/>
      <c r="VGZ37" s="450"/>
      <c r="VHA37" s="450"/>
      <c r="VHB37" s="450"/>
      <c r="VHC37" s="450"/>
      <c r="VHD37" s="450"/>
      <c r="VHE37" s="450"/>
      <c r="VHF37" s="450"/>
      <c r="VHG37" s="450"/>
      <c r="VHH37" s="450"/>
      <c r="VHI37" s="450"/>
      <c r="VHJ37" s="450"/>
      <c r="VHK37" s="450"/>
      <c r="VHL37" s="450"/>
      <c r="VHM37" s="450"/>
      <c r="VHN37" s="450"/>
      <c r="VHO37" s="450"/>
      <c r="VHP37" s="450"/>
      <c r="VHQ37" s="450"/>
      <c r="VHR37" s="450"/>
      <c r="VHS37" s="450"/>
      <c r="VHT37" s="450"/>
      <c r="VHU37" s="450"/>
      <c r="VHV37" s="450"/>
      <c r="VHW37" s="450"/>
      <c r="VHX37" s="450"/>
      <c r="VHY37" s="450"/>
      <c r="VHZ37" s="450"/>
      <c r="VIA37" s="450"/>
      <c r="VIB37" s="450"/>
      <c r="VIC37" s="450"/>
      <c r="VID37" s="450"/>
      <c r="VIE37" s="450"/>
      <c r="VIF37" s="450"/>
      <c r="VIG37" s="450"/>
      <c r="VIH37" s="450"/>
      <c r="VII37" s="450"/>
      <c r="VIJ37" s="450"/>
      <c r="VIK37" s="450"/>
      <c r="VIL37" s="450"/>
      <c r="VIM37" s="450"/>
      <c r="VIN37" s="450"/>
      <c r="VIO37" s="450"/>
      <c r="VIP37" s="450"/>
      <c r="VIQ37" s="450"/>
      <c r="VIR37" s="450"/>
      <c r="VIS37" s="450"/>
      <c r="VIT37" s="450"/>
      <c r="VIU37" s="450"/>
      <c r="VIV37" s="450"/>
      <c r="VIW37" s="450"/>
      <c r="VIX37" s="450"/>
      <c r="VIY37" s="450"/>
      <c r="VIZ37" s="450"/>
      <c r="VJA37" s="450"/>
      <c r="VJB37" s="450"/>
      <c r="VJC37" s="450"/>
      <c r="VJD37" s="450"/>
      <c r="VJE37" s="450"/>
      <c r="VJF37" s="450"/>
      <c r="VJG37" s="450"/>
      <c r="VJH37" s="450"/>
      <c r="VJI37" s="450"/>
      <c r="VJJ37" s="450"/>
      <c r="VJK37" s="450"/>
      <c r="VJL37" s="450"/>
      <c r="VJM37" s="450"/>
      <c r="VJN37" s="450"/>
      <c r="VJO37" s="450"/>
      <c r="VJP37" s="450"/>
      <c r="VJQ37" s="450"/>
      <c r="VJR37" s="450"/>
      <c r="VJS37" s="450"/>
      <c r="VJT37" s="450"/>
      <c r="VJU37" s="450"/>
      <c r="VJV37" s="450"/>
      <c r="VJW37" s="450"/>
      <c r="VJX37" s="450"/>
      <c r="VJY37" s="450"/>
      <c r="VJZ37" s="450"/>
      <c r="VKA37" s="450"/>
      <c r="VKB37" s="450"/>
      <c r="VKC37" s="450"/>
      <c r="VKD37" s="450"/>
      <c r="VKE37" s="450"/>
      <c r="VKF37" s="450"/>
      <c r="VKG37" s="450"/>
      <c r="VKH37" s="450"/>
      <c r="VKI37" s="450"/>
      <c r="VKJ37" s="450"/>
      <c r="VKK37" s="450"/>
      <c r="VKL37" s="450"/>
      <c r="VKM37" s="450"/>
      <c r="VKN37" s="450"/>
      <c r="VKO37" s="450"/>
      <c r="VKP37" s="450"/>
      <c r="VKQ37" s="450"/>
      <c r="VKR37" s="450"/>
      <c r="VKS37" s="450"/>
      <c r="VKT37" s="450"/>
      <c r="VKU37" s="450"/>
      <c r="VKV37" s="450"/>
      <c r="VKW37" s="450"/>
      <c r="VKX37" s="450"/>
      <c r="VKY37" s="450"/>
      <c r="VKZ37" s="450"/>
      <c r="VLA37" s="450"/>
      <c r="VLB37" s="450"/>
      <c r="VLC37" s="450"/>
      <c r="VLD37" s="450"/>
      <c r="VLE37" s="450"/>
      <c r="VLF37" s="450"/>
      <c r="VLG37" s="450"/>
      <c r="VLH37" s="450"/>
      <c r="VLI37" s="450"/>
      <c r="VLJ37" s="450"/>
      <c r="VLK37" s="450"/>
      <c r="VLL37" s="450"/>
      <c r="VLM37" s="450"/>
      <c r="VLN37" s="450"/>
      <c r="VLO37" s="450"/>
      <c r="VLP37" s="450"/>
      <c r="VLQ37" s="450"/>
      <c r="VLR37" s="450"/>
      <c r="VLS37" s="450"/>
      <c r="VLT37" s="450"/>
      <c r="VLU37" s="450"/>
      <c r="VLV37" s="450"/>
      <c r="VLW37" s="450"/>
      <c r="VLX37" s="450"/>
      <c r="VLY37" s="450"/>
      <c r="VLZ37" s="450"/>
      <c r="VMA37" s="450"/>
      <c r="VMB37" s="450"/>
      <c r="VMC37" s="450"/>
      <c r="VMD37" s="450"/>
      <c r="VME37" s="450"/>
      <c r="VMF37" s="450"/>
      <c r="VMG37" s="450"/>
      <c r="VMH37" s="450"/>
      <c r="VMI37" s="450"/>
      <c r="VMJ37" s="450"/>
      <c r="VMK37" s="450"/>
      <c r="VML37" s="450"/>
      <c r="VMM37" s="450"/>
      <c r="VMN37" s="450"/>
      <c r="VMO37" s="450"/>
      <c r="VMP37" s="450"/>
      <c r="VMQ37" s="450"/>
      <c r="VMR37" s="450"/>
      <c r="VMS37" s="450"/>
      <c r="VMT37" s="450"/>
      <c r="VMU37" s="450"/>
      <c r="VMV37" s="450"/>
      <c r="VMW37" s="450"/>
      <c r="VMX37" s="450"/>
      <c r="VMY37" s="450"/>
      <c r="VMZ37" s="450"/>
      <c r="VNA37" s="450"/>
      <c r="VNB37" s="450"/>
      <c r="VNC37" s="450"/>
      <c r="VND37" s="450"/>
      <c r="VNE37" s="450"/>
      <c r="VNF37" s="450"/>
      <c r="VNG37" s="450"/>
      <c r="VNH37" s="450"/>
      <c r="VNI37" s="450"/>
      <c r="VNJ37" s="450"/>
      <c r="VNK37" s="450"/>
      <c r="VNL37" s="450"/>
      <c r="VNM37" s="450"/>
      <c r="VNN37" s="450"/>
      <c r="VNO37" s="450"/>
      <c r="VNP37" s="450"/>
      <c r="VNQ37" s="450"/>
      <c r="VNR37" s="450"/>
      <c r="VNS37" s="450"/>
      <c r="VNT37" s="450"/>
      <c r="VNU37" s="450"/>
      <c r="VNV37" s="450"/>
      <c r="VNW37" s="450"/>
      <c r="VNX37" s="450"/>
      <c r="VNY37" s="450"/>
      <c r="VNZ37" s="450"/>
      <c r="VOA37" s="450"/>
      <c r="VOB37" s="450"/>
      <c r="VOC37" s="450"/>
      <c r="VOD37" s="450"/>
      <c r="VOE37" s="450"/>
      <c r="VOF37" s="450"/>
      <c r="VOG37" s="450"/>
      <c r="VOH37" s="450"/>
      <c r="VOI37" s="450"/>
      <c r="VOJ37" s="450"/>
      <c r="VOK37" s="450"/>
      <c r="VOL37" s="450"/>
      <c r="VOM37" s="450"/>
      <c r="VON37" s="450"/>
      <c r="VOO37" s="450"/>
      <c r="VOP37" s="450"/>
      <c r="VOQ37" s="450"/>
      <c r="VOR37" s="450"/>
      <c r="VOS37" s="450"/>
      <c r="VOT37" s="450"/>
      <c r="VOU37" s="450"/>
      <c r="VOV37" s="450"/>
      <c r="VOW37" s="450"/>
      <c r="VOX37" s="450"/>
      <c r="VOY37" s="450"/>
      <c r="VOZ37" s="450"/>
      <c r="VPA37" s="450"/>
      <c r="VPB37" s="450"/>
      <c r="VPC37" s="450"/>
      <c r="VPD37" s="450"/>
      <c r="VPE37" s="450"/>
      <c r="VPF37" s="450"/>
      <c r="VPG37" s="450"/>
      <c r="VPH37" s="450"/>
      <c r="VPI37" s="450"/>
      <c r="VPJ37" s="450"/>
      <c r="VPK37" s="450"/>
      <c r="VPL37" s="450"/>
      <c r="VPM37" s="450"/>
      <c r="VPN37" s="450"/>
      <c r="VPO37" s="450"/>
      <c r="VPP37" s="450"/>
      <c r="VPQ37" s="450"/>
      <c r="VPR37" s="450"/>
      <c r="VPS37" s="450"/>
      <c r="VPT37" s="450"/>
      <c r="VPU37" s="450"/>
      <c r="VPV37" s="450"/>
      <c r="VPW37" s="450"/>
      <c r="VPX37" s="450"/>
      <c r="VPY37" s="450"/>
      <c r="VPZ37" s="450"/>
      <c r="VQA37" s="450"/>
      <c r="VQB37" s="450"/>
      <c r="VQC37" s="450"/>
      <c r="VQD37" s="450"/>
      <c r="VQE37" s="450"/>
      <c r="VQF37" s="450"/>
      <c r="VQG37" s="450"/>
      <c r="VQH37" s="450"/>
      <c r="VQI37" s="450"/>
      <c r="VQJ37" s="450"/>
      <c r="VQK37" s="450"/>
      <c r="VQL37" s="450"/>
      <c r="VQM37" s="450"/>
      <c r="VQN37" s="450"/>
      <c r="VQO37" s="450"/>
      <c r="VQP37" s="450"/>
      <c r="VQQ37" s="450"/>
      <c r="VQR37" s="450"/>
      <c r="VQS37" s="450"/>
      <c r="VQT37" s="450"/>
      <c r="VQU37" s="450"/>
      <c r="VQV37" s="450"/>
      <c r="VQW37" s="450"/>
      <c r="VQX37" s="450"/>
      <c r="VQY37" s="450"/>
      <c r="VQZ37" s="450"/>
      <c r="VRA37" s="450"/>
      <c r="VRB37" s="450"/>
      <c r="VRC37" s="450"/>
      <c r="VRD37" s="450"/>
      <c r="VRE37" s="450"/>
      <c r="VRF37" s="450"/>
      <c r="VRG37" s="450"/>
      <c r="VRH37" s="450"/>
      <c r="VRI37" s="450"/>
      <c r="VRJ37" s="450"/>
      <c r="VRK37" s="450"/>
      <c r="VRL37" s="450"/>
      <c r="VRM37" s="450"/>
      <c r="VRN37" s="450"/>
      <c r="VRO37" s="450"/>
      <c r="VRP37" s="450"/>
      <c r="VRQ37" s="450"/>
      <c r="VRR37" s="450"/>
      <c r="VRS37" s="450"/>
      <c r="VRT37" s="450"/>
      <c r="VRU37" s="450"/>
      <c r="VRV37" s="450"/>
      <c r="VRW37" s="450"/>
      <c r="VRX37" s="450"/>
      <c r="VRY37" s="450"/>
      <c r="VRZ37" s="450"/>
      <c r="VSA37" s="450"/>
      <c r="VSB37" s="450"/>
      <c r="VSC37" s="450"/>
      <c r="VSD37" s="450"/>
      <c r="VSE37" s="450"/>
      <c r="VSF37" s="450"/>
      <c r="VSG37" s="450"/>
      <c r="VSH37" s="450"/>
      <c r="VSI37" s="450"/>
      <c r="VSJ37" s="450"/>
      <c r="VSK37" s="450"/>
      <c r="VSL37" s="450"/>
      <c r="VSM37" s="450"/>
      <c r="VSN37" s="450"/>
      <c r="VSO37" s="450"/>
      <c r="VSP37" s="450"/>
      <c r="VSQ37" s="450"/>
      <c r="VSR37" s="450"/>
      <c r="VSS37" s="450"/>
      <c r="VST37" s="450"/>
      <c r="VSU37" s="450"/>
      <c r="VSV37" s="450"/>
      <c r="VSW37" s="450"/>
      <c r="VSX37" s="450"/>
      <c r="VSY37" s="450"/>
      <c r="VSZ37" s="450"/>
      <c r="VTA37" s="450"/>
      <c r="VTB37" s="450"/>
      <c r="VTC37" s="450"/>
      <c r="VTD37" s="450"/>
      <c r="VTE37" s="450"/>
      <c r="VTF37" s="450"/>
      <c r="VTG37" s="450"/>
      <c r="VTH37" s="450"/>
      <c r="VTI37" s="450"/>
      <c r="VTJ37" s="450"/>
      <c r="VTK37" s="450"/>
      <c r="VTL37" s="450"/>
      <c r="VTM37" s="450"/>
      <c r="VTN37" s="450"/>
      <c r="VTO37" s="450"/>
      <c r="VTP37" s="450"/>
      <c r="VTQ37" s="450"/>
      <c r="VTR37" s="450"/>
      <c r="VTS37" s="450"/>
      <c r="VTT37" s="450"/>
      <c r="VTU37" s="450"/>
      <c r="VTV37" s="450"/>
      <c r="VTW37" s="450"/>
      <c r="VTX37" s="450"/>
      <c r="VTY37" s="450"/>
      <c r="VTZ37" s="450"/>
      <c r="VUA37" s="450"/>
      <c r="VUB37" s="450"/>
      <c r="VUC37" s="450"/>
      <c r="VUD37" s="450"/>
      <c r="VUE37" s="450"/>
      <c r="VUF37" s="450"/>
      <c r="VUG37" s="450"/>
      <c r="VUH37" s="450"/>
      <c r="VUI37" s="450"/>
      <c r="VUJ37" s="450"/>
      <c r="VUK37" s="450"/>
      <c r="VUL37" s="450"/>
      <c r="VUM37" s="450"/>
      <c r="VUN37" s="450"/>
      <c r="VUO37" s="450"/>
      <c r="VUP37" s="450"/>
      <c r="VUQ37" s="450"/>
      <c r="VUR37" s="450"/>
      <c r="VUS37" s="450"/>
      <c r="VUT37" s="450"/>
      <c r="VUU37" s="450"/>
      <c r="VUV37" s="450"/>
      <c r="VUW37" s="450"/>
      <c r="VUX37" s="450"/>
      <c r="VUY37" s="450"/>
      <c r="VUZ37" s="450"/>
      <c r="VVA37" s="450"/>
      <c r="VVB37" s="450"/>
      <c r="VVC37" s="450"/>
      <c r="VVD37" s="450"/>
      <c r="VVE37" s="450"/>
      <c r="VVF37" s="450"/>
      <c r="VVG37" s="450"/>
      <c r="VVH37" s="450"/>
      <c r="VVI37" s="450"/>
      <c r="VVJ37" s="450"/>
      <c r="VVK37" s="450"/>
      <c r="VVL37" s="450"/>
      <c r="VVM37" s="450"/>
      <c r="VVN37" s="450"/>
      <c r="VVO37" s="450"/>
      <c r="VVP37" s="450"/>
      <c r="VVQ37" s="450"/>
      <c r="VVR37" s="450"/>
      <c r="VVS37" s="450"/>
      <c r="VVT37" s="450"/>
      <c r="VVU37" s="450"/>
      <c r="VVV37" s="450"/>
      <c r="VVW37" s="450"/>
      <c r="VVX37" s="450"/>
      <c r="VVY37" s="450"/>
      <c r="VVZ37" s="450"/>
      <c r="VWA37" s="450"/>
      <c r="VWB37" s="450"/>
      <c r="VWC37" s="450"/>
      <c r="VWD37" s="450"/>
      <c r="VWE37" s="450"/>
      <c r="VWF37" s="450"/>
      <c r="VWG37" s="450"/>
      <c r="VWH37" s="450"/>
      <c r="VWI37" s="450"/>
      <c r="VWJ37" s="450"/>
      <c r="VWK37" s="450"/>
      <c r="VWL37" s="450"/>
      <c r="VWM37" s="450"/>
      <c r="VWN37" s="450"/>
      <c r="VWO37" s="450"/>
      <c r="VWP37" s="450"/>
      <c r="VWQ37" s="450"/>
      <c r="VWR37" s="450"/>
      <c r="VWS37" s="450"/>
      <c r="VWT37" s="450"/>
      <c r="VWU37" s="450"/>
      <c r="VWV37" s="450"/>
      <c r="VWW37" s="450"/>
      <c r="VWX37" s="450"/>
      <c r="VWY37" s="450"/>
      <c r="VWZ37" s="450"/>
      <c r="VXA37" s="450"/>
      <c r="VXB37" s="450"/>
      <c r="VXC37" s="450"/>
      <c r="VXD37" s="450"/>
      <c r="VXE37" s="450"/>
      <c r="VXF37" s="450"/>
      <c r="VXG37" s="450"/>
      <c r="VXH37" s="450"/>
      <c r="VXI37" s="450"/>
      <c r="VXJ37" s="450"/>
      <c r="VXK37" s="450"/>
      <c r="VXL37" s="450"/>
      <c r="VXM37" s="450"/>
      <c r="VXN37" s="450"/>
      <c r="VXO37" s="450"/>
      <c r="VXP37" s="450"/>
      <c r="VXQ37" s="450"/>
      <c r="VXR37" s="450"/>
      <c r="VXS37" s="450"/>
      <c r="VXT37" s="450"/>
      <c r="VXU37" s="450"/>
      <c r="VXV37" s="450"/>
      <c r="VXW37" s="450"/>
      <c r="VXX37" s="450"/>
      <c r="VXY37" s="450"/>
      <c r="VXZ37" s="450"/>
      <c r="VYA37" s="450"/>
      <c r="VYB37" s="450"/>
      <c r="VYC37" s="450"/>
      <c r="VYD37" s="450"/>
      <c r="VYE37" s="450"/>
      <c r="VYF37" s="450"/>
      <c r="VYG37" s="450"/>
      <c r="VYH37" s="450"/>
      <c r="VYI37" s="450"/>
      <c r="VYJ37" s="450"/>
      <c r="VYK37" s="450"/>
      <c r="VYL37" s="450"/>
      <c r="VYM37" s="450"/>
      <c r="VYN37" s="450"/>
      <c r="VYO37" s="450"/>
      <c r="VYP37" s="450"/>
      <c r="VYQ37" s="450"/>
      <c r="VYR37" s="450"/>
      <c r="VYS37" s="450"/>
      <c r="VYT37" s="450"/>
      <c r="VYU37" s="450"/>
      <c r="VYV37" s="450"/>
      <c r="VYW37" s="450"/>
      <c r="VYX37" s="450"/>
      <c r="VYY37" s="450"/>
      <c r="VYZ37" s="450"/>
      <c r="VZA37" s="450"/>
      <c r="VZB37" s="450"/>
      <c r="VZC37" s="450"/>
      <c r="VZD37" s="450"/>
      <c r="VZE37" s="450"/>
      <c r="VZF37" s="450"/>
      <c r="VZG37" s="450"/>
      <c r="VZH37" s="450"/>
      <c r="VZI37" s="450"/>
      <c r="VZJ37" s="450"/>
      <c r="VZK37" s="450"/>
      <c r="VZL37" s="450"/>
      <c r="VZM37" s="450"/>
      <c r="VZN37" s="450"/>
      <c r="VZO37" s="450"/>
      <c r="VZP37" s="450"/>
      <c r="VZQ37" s="450"/>
      <c r="VZR37" s="450"/>
      <c r="VZS37" s="450"/>
      <c r="VZT37" s="450"/>
      <c r="VZU37" s="450"/>
      <c r="VZV37" s="450"/>
      <c r="VZW37" s="450"/>
      <c r="VZX37" s="450"/>
      <c r="VZY37" s="450"/>
      <c r="VZZ37" s="450"/>
      <c r="WAA37" s="450"/>
      <c r="WAB37" s="450"/>
      <c r="WAC37" s="450"/>
      <c r="WAD37" s="450"/>
      <c r="WAE37" s="450"/>
      <c r="WAF37" s="450"/>
      <c r="WAG37" s="450"/>
      <c r="WAH37" s="450"/>
      <c r="WAI37" s="450"/>
      <c r="WAJ37" s="450"/>
      <c r="WAK37" s="450"/>
      <c r="WAL37" s="450"/>
      <c r="WAM37" s="450"/>
      <c r="WAN37" s="450"/>
      <c r="WAO37" s="450"/>
      <c r="WAP37" s="450"/>
      <c r="WAQ37" s="450"/>
      <c r="WAR37" s="450"/>
      <c r="WAS37" s="450"/>
      <c r="WAT37" s="450"/>
      <c r="WAU37" s="450"/>
      <c r="WAV37" s="450"/>
      <c r="WAW37" s="450"/>
      <c r="WAX37" s="450"/>
      <c r="WAY37" s="450"/>
      <c r="WAZ37" s="450"/>
      <c r="WBA37" s="450"/>
      <c r="WBB37" s="450"/>
      <c r="WBC37" s="450"/>
      <c r="WBD37" s="450"/>
      <c r="WBE37" s="450"/>
      <c r="WBF37" s="450"/>
      <c r="WBG37" s="450"/>
      <c r="WBH37" s="450"/>
      <c r="WBI37" s="450"/>
      <c r="WBJ37" s="450"/>
      <c r="WBK37" s="450"/>
      <c r="WBL37" s="450"/>
      <c r="WBM37" s="450"/>
      <c r="WBN37" s="450"/>
      <c r="WBO37" s="450"/>
      <c r="WBP37" s="450"/>
      <c r="WBQ37" s="450"/>
      <c r="WBR37" s="450"/>
      <c r="WBS37" s="450"/>
      <c r="WBT37" s="450"/>
      <c r="WBU37" s="450"/>
      <c r="WBV37" s="450"/>
      <c r="WBW37" s="450"/>
      <c r="WBX37" s="450"/>
      <c r="WBY37" s="450"/>
      <c r="WBZ37" s="450"/>
      <c r="WCA37" s="450"/>
      <c r="WCB37" s="450"/>
      <c r="WCC37" s="450"/>
      <c r="WCD37" s="450"/>
      <c r="WCE37" s="450"/>
      <c r="WCF37" s="450"/>
      <c r="WCG37" s="450"/>
      <c r="WCH37" s="450"/>
      <c r="WCI37" s="450"/>
      <c r="WCJ37" s="450"/>
      <c r="WCK37" s="450"/>
      <c r="WCL37" s="450"/>
      <c r="WCM37" s="450"/>
      <c r="WCN37" s="450"/>
      <c r="WCO37" s="450"/>
      <c r="WCP37" s="450"/>
      <c r="WCQ37" s="450"/>
      <c r="WCR37" s="450"/>
      <c r="WCS37" s="450"/>
      <c r="WCT37" s="450"/>
      <c r="WCU37" s="450"/>
      <c r="WCV37" s="450"/>
      <c r="WCW37" s="450"/>
      <c r="WCX37" s="450"/>
      <c r="WCY37" s="450"/>
      <c r="WCZ37" s="450"/>
      <c r="WDA37" s="450"/>
      <c r="WDB37" s="450"/>
      <c r="WDC37" s="450"/>
      <c r="WDD37" s="450"/>
      <c r="WDE37" s="450"/>
      <c r="WDF37" s="450"/>
      <c r="WDG37" s="450"/>
      <c r="WDH37" s="450"/>
      <c r="WDI37" s="450"/>
      <c r="WDJ37" s="450"/>
      <c r="WDK37" s="450"/>
      <c r="WDL37" s="450"/>
      <c r="WDM37" s="450"/>
      <c r="WDN37" s="450"/>
      <c r="WDO37" s="450"/>
      <c r="WDP37" s="450"/>
      <c r="WDQ37" s="450"/>
      <c r="WDR37" s="450"/>
      <c r="WDS37" s="450"/>
      <c r="WDT37" s="450"/>
      <c r="WDU37" s="450"/>
      <c r="WDV37" s="450"/>
      <c r="WDW37" s="450"/>
      <c r="WDX37" s="450"/>
      <c r="WDY37" s="450"/>
      <c r="WDZ37" s="450"/>
      <c r="WEA37" s="450"/>
      <c r="WEB37" s="450"/>
      <c r="WEC37" s="450"/>
      <c r="WED37" s="450"/>
      <c r="WEE37" s="450"/>
      <c r="WEF37" s="450"/>
      <c r="WEG37" s="450"/>
      <c r="WEH37" s="450"/>
      <c r="WEI37" s="450"/>
      <c r="WEJ37" s="450"/>
      <c r="WEK37" s="450"/>
      <c r="WEL37" s="450"/>
      <c r="WEM37" s="450"/>
      <c r="WEN37" s="450"/>
      <c r="WEO37" s="450"/>
      <c r="WEP37" s="450"/>
      <c r="WEQ37" s="450"/>
      <c r="WER37" s="450"/>
      <c r="WES37" s="450"/>
      <c r="WET37" s="450"/>
      <c r="WEU37" s="450"/>
      <c r="WEV37" s="450"/>
      <c r="WEW37" s="450"/>
      <c r="WEX37" s="450"/>
      <c r="WEY37" s="450"/>
      <c r="WEZ37" s="450"/>
      <c r="WFA37" s="450"/>
      <c r="WFB37" s="450"/>
      <c r="WFC37" s="450"/>
      <c r="WFD37" s="450"/>
      <c r="WFE37" s="450"/>
      <c r="WFF37" s="450"/>
      <c r="WFG37" s="450"/>
      <c r="WFH37" s="450"/>
      <c r="WFI37" s="450"/>
      <c r="WFJ37" s="450"/>
      <c r="WFK37" s="450"/>
      <c r="WFL37" s="450"/>
      <c r="WFM37" s="450"/>
      <c r="WFN37" s="450"/>
      <c r="WFO37" s="450"/>
      <c r="WFP37" s="450"/>
      <c r="WFQ37" s="450"/>
      <c r="WFR37" s="450"/>
      <c r="WFS37" s="450"/>
      <c r="WFT37" s="450"/>
      <c r="WFU37" s="450"/>
      <c r="WFV37" s="450"/>
      <c r="WFW37" s="450"/>
      <c r="WFX37" s="450"/>
      <c r="WFY37" s="450"/>
      <c r="WFZ37" s="450"/>
      <c r="WGA37" s="450"/>
      <c r="WGB37" s="450"/>
      <c r="WGC37" s="450"/>
      <c r="WGD37" s="450"/>
      <c r="WGE37" s="450"/>
      <c r="WGF37" s="450"/>
      <c r="WGG37" s="450"/>
      <c r="WGH37" s="450"/>
      <c r="WGI37" s="450"/>
      <c r="WGJ37" s="450"/>
      <c r="WGK37" s="450"/>
      <c r="WGL37" s="450"/>
      <c r="WGM37" s="450"/>
      <c r="WGN37" s="450"/>
      <c r="WGO37" s="450"/>
      <c r="WGP37" s="450"/>
      <c r="WGQ37" s="450"/>
      <c r="WGR37" s="450"/>
      <c r="WGS37" s="450"/>
      <c r="WGT37" s="450"/>
      <c r="WGU37" s="450"/>
      <c r="WGV37" s="450"/>
      <c r="WGW37" s="450"/>
      <c r="WGX37" s="450"/>
      <c r="WGY37" s="450"/>
      <c r="WGZ37" s="450"/>
      <c r="WHA37" s="450"/>
      <c r="WHB37" s="450"/>
      <c r="WHC37" s="450"/>
      <c r="WHD37" s="450"/>
      <c r="WHE37" s="450"/>
      <c r="WHF37" s="450"/>
      <c r="WHG37" s="450"/>
      <c r="WHH37" s="450"/>
      <c r="WHI37" s="450"/>
      <c r="WHJ37" s="450"/>
      <c r="WHK37" s="450"/>
      <c r="WHL37" s="450"/>
      <c r="WHM37" s="450"/>
      <c r="WHN37" s="450"/>
      <c r="WHO37" s="450"/>
      <c r="WHP37" s="450"/>
      <c r="WHQ37" s="450"/>
      <c r="WHR37" s="450"/>
      <c r="WHS37" s="450"/>
      <c r="WHT37" s="450"/>
      <c r="WHU37" s="450"/>
      <c r="WHV37" s="450"/>
      <c r="WHW37" s="450"/>
      <c r="WHX37" s="450"/>
      <c r="WHY37" s="450"/>
      <c r="WHZ37" s="450"/>
      <c r="WIA37" s="450"/>
      <c r="WIB37" s="450"/>
      <c r="WIC37" s="450"/>
      <c r="WID37" s="450"/>
      <c r="WIE37" s="450"/>
      <c r="WIF37" s="450"/>
      <c r="WIG37" s="450"/>
      <c r="WIH37" s="450"/>
      <c r="WII37" s="450"/>
      <c r="WIJ37" s="450"/>
      <c r="WIK37" s="450"/>
      <c r="WIL37" s="450"/>
      <c r="WIM37" s="450"/>
      <c r="WIN37" s="450"/>
      <c r="WIO37" s="450"/>
      <c r="WIP37" s="450"/>
      <c r="WIQ37" s="450"/>
      <c r="WIR37" s="450"/>
      <c r="WIS37" s="450"/>
      <c r="WIT37" s="450"/>
      <c r="WIU37" s="450"/>
      <c r="WIV37" s="450"/>
      <c r="WIW37" s="450"/>
      <c r="WIX37" s="450"/>
      <c r="WIY37" s="450"/>
      <c r="WIZ37" s="450"/>
      <c r="WJA37" s="450"/>
      <c r="WJB37" s="450"/>
      <c r="WJC37" s="450"/>
      <c r="WJD37" s="450"/>
      <c r="WJE37" s="450"/>
      <c r="WJF37" s="450"/>
      <c r="WJG37" s="450"/>
      <c r="WJH37" s="450"/>
      <c r="WJI37" s="450"/>
      <c r="WJJ37" s="450"/>
      <c r="WJK37" s="450"/>
      <c r="WJL37" s="450"/>
      <c r="WJM37" s="450"/>
      <c r="WJN37" s="450"/>
      <c r="WJO37" s="450"/>
      <c r="WJP37" s="450"/>
      <c r="WJQ37" s="450"/>
      <c r="WJR37" s="450"/>
      <c r="WJS37" s="450"/>
      <c r="WJT37" s="450"/>
      <c r="WJU37" s="450"/>
      <c r="WJV37" s="450"/>
      <c r="WJW37" s="450"/>
      <c r="WJX37" s="450"/>
      <c r="WJY37" s="450"/>
      <c r="WJZ37" s="450"/>
      <c r="WKA37" s="450"/>
      <c r="WKB37" s="450"/>
      <c r="WKC37" s="450"/>
      <c r="WKD37" s="450"/>
      <c r="WKE37" s="450"/>
      <c r="WKF37" s="450"/>
      <c r="WKG37" s="450"/>
      <c r="WKH37" s="450"/>
      <c r="WKI37" s="450"/>
      <c r="WKJ37" s="450"/>
      <c r="WKK37" s="450"/>
      <c r="WKL37" s="450"/>
      <c r="WKM37" s="450"/>
      <c r="WKN37" s="450"/>
      <c r="WKO37" s="450"/>
      <c r="WKP37" s="450"/>
      <c r="WKQ37" s="450"/>
      <c r="WKR37" s="450"/>
      <c r="WKS37" s="450"/>
      <c r="WKT37" s="450"/>
      <c r="WKU37" s="450"/>
      <c r="WKV37" s="450"/>
      <c r="WKW37" s="450"/>
      <c r="WKX37" s="450"/>
      <c r="WKY37" s="450"/>
      <c r="WKZ37" s="450"/>
      <c r="WLA37" s="450"/>
      <c r="WLB37" s="450"/>
      <c r="WLC37" s="450"/>
      <c r="WLD37" s="450"/>
      <c r="WLE37" s="450"/>
      <c r="WLF37" s="450"/>
      <c r="WLG37" s="450"/>
      <c r="WLH37" s="450"/>
      <c r="WLI37" s="450"/>
      <c r="WLJ37" s="450"/>
      <c r="WLK37" s="450"/>
      <c r="WLL37" s="450"/>
      <c r="WLM37" s="450"/>
      <c r="WLN37" s="450"/>
      <c r="WLO37" s="450"/>
      <c r="WLP37" s="450"/>
      <c r="WLQ37" s="450"/>
      <c r="WLR37" s="450"/>
      <c r="WLS37" s="450"/>
      <c r="WLT37" s="450"/>
      <c r="WLU37" s="450"/>
      <c r="WLV37" s="450"/>
      <c r="WLW37" s="450"/>
      <c r="WLX37" s="450"/>
      <c r="WLY37" s="450"/>
      <c r="WLZ37" s="450"/>
      <c r="WMA37" s="450"/>
      <c r="WMB37" s="450"/>
      <c r="WMC37" s="450"/>
      <c r="WMD37" s="450"/>
      <c r="WME37" s="450"/>
      <c r="WMF37" s="450"/>
      <c r="WMG37" s="450"/>
      <c r="WMH37" s="450"/>
      <c r="WMI37" s="450"/>
      <c r="WMJ37" s="450"/>
      <c r="WMK37" s="450"/>
      <c r="WML37" s="450"/>
      <c r="WMM37" s="450"/>
      <c r="WMN37" s="450"/>
      <c r="WMO37" s="450"/>
      <c r="WMP37" s="450"/>
      <c r="WMQ37" s="450"/>
      <c r="WMR37" s="450"/>
      <c r="WMS37" s="450"/>
      <c r="WMT37" s="450"/>
      <c r="WMU37" s="450"/>
      <c r="WMV37" s="450"/>
      <c r="WMW37" s="450"/>
      <c r="WMX37" s="450"/>
      <c r="WMY37" s="450"/>
      <c r="WMZ37" s="450"/>
      <c r="WNA37" s="450"/>
      <c r="WNB37" s="450"/>
      <c r="WNC37" s="450"/>
      <c r="WND37" s="450"/>
      <c r="WNE37" s="450"/>
      <c r="WNF37" s="450"/>
      <c r="WNG37" s="450"/>
      <c r="WNH37" s="450"/>
      <c r="WNI37" s="450"/>
      <c r="WNJ37" s="450"/>
      <c r="WNK37" s="450"/>
      <c r="WNL37" s="450"/>
      <c r="WNM37" s="450"/>
      <c r="WNN37" s="450"/>
      <c r="WNO37" s="450"/>
      <c r="WNP37" s="450"/>
      <c r="WNQ37" s="450"/>
      <c r="WNR37" s="450"/>
      <c r="WNS37" s="450"/>
      <c r="WNT37" s="450"/>
      <c r="WNU37" s="450"/>
      <c r="WNV37" s="450"/>
      <c r="WNW37" s="450"/>
      <c r="WNX37" s="450"/>
      <c r="WNY37" s="450"/>
      <c r="WNZ37" s="450"/>
      <c r="WOA37" s="450"/>
      <c r="WOB37" s="450"/>
      <c r="WOC37" s="450"/>
      <c r="WOD37" s="450"/>
      <c r="WOE37" s="450"/>
      <c r="WOF37" s="450"/>
      <c r="WOG37" s="450"/>
      <c r="WOH37" s="450"/>
      <c r="WOI37" s="450"/>
      <c r="WOJ37" s="450"/>
      <c r="WOK37" s="450"/>
      <c r="WOL37" s="450"/>
      <c r="WOM37" s="450"/>
      <c r="WON37" s="450"/>
      <c r="WOO37" s="450"/>
      <c r="WOP37" s="450"/>
      <c r="WOQ37" s="450"/>
      <c r="WOR37" s="450"/>
      <c r="WOS37" s="450"/>
      <c r="WOT37" s="450"/>
      <c r="WOU37" s="450"/>
      <c r="WOV37" s="450"/>
      <c r="WOW37" s="450"/>
      <c r="WOX37" s="450"/>
      <c r="WOY37" s="450"/>
      <c r="WOZ37" s="450"/>
      <c r="WPA37" s="450"/>
      <c r="WPB37" s="450"/>
      <c r="WPC37" s="450"/>
      <c r="WPD37" s="450"/>
      <c r="WPE37" s="450"/>
      <c r="WPF37" s="450"/>
      <c r="WPG37" s="450"/>
      <c r="WPH37" s="450"/>
      <c r="WPI37" s="450"/>
      <c r="WPJ37" s="450"/>
      <c r="WPK37" s="450"/>
      <c r="WPL37" s="450"/>
      <c r="WPM37" s="450"/>
      <c r="WPN37" s="450"/>
      <c r="WPO37" s="450"/>
      <c r="WPP37" s="450"/>
      <c r="WPQ37" s="450"/>
      <c r="WPR37" s="450"/>
      <c r="WPS37" s="450"/>
      <c r="WPT37" s="450"/>
      <c r="WPU37" s="450"/>
      <c r="WPV37" s="450"/>
      <c r="WPW37" s="450"/>
      <c r="WPX37" s="450"/>
      <c r="WPY37" s="450"/>
      <c r="WPZ37" s="450"/>
      <c r="WQA37" s="450"/>
      <c r="WQB37" s="450"/>
      <c r="WQC37" s="450"/>
      <c r="WQD37" s="450"/>
      <c r="WQE37" s="450"/>
      <c r="WQF37" s="450"/>
      <c r="WQG37" s="450"/>
      <c r="WQH37" s="450"/>
      <c r="WQI37" s="450"/>
      <c r="WQJ37" s="450"/>
      <c r="WQK37" s="450"/>
      <c r="WQL37" s="450"/>
      <c r="WQM37" s="450"/>
      <c r="WQN37" s="450"/>
      <c r="WQO37" s="450"/>
      <c r="WQP37" s="450"/>
      <c r="WQQ37" s="450"/>
      <c r="WQR37" s="450"/>
      <c r="WQS37" s="450"/>
      <c r="WQT37" s="450"/>
      <c r="WQU37" s="450"/>
      <c r="WQV37" s="450"/>
      <c r="WQW37" s="450"/>
      <c r="WQX37" s="450"/>
      <c r="WQY37" s="450"/>
      <c r="WQZ37" s="450"/>
      <c r="WRA37" s="450"/>
      <c r="WRB37" s="450"/>
      <c r="WRC37" s="450"/>
      <c r="WRD37" s="450"/>
      <c r="WRE37" s="450"/>
      <c r="WRF37" s="450"/>
      <c r="WRG37" s="450"/>
      <c r="WRH37" s="450"/>
      <c r="WRI37" s="450"/>
      <c r="WRJ37" s="450"/>
      <c r="WRK37" s="450"/>
      <c r="WRL37" s="450"/>
      <c r="WRM37" s="450"/>
      <c r="WRN37" s="450"/>
      <c r="WRO37" s="450"/>
      <c r="WRP37" s="450"/>
      <c r="WRQ37" s="450"/>
      <c r="WRR37" s="450"/>
      <c r="WRS37" s="450"/>
      <c r="WRT37" s="450"/>
      <c r="WRU37" s="450"/>
      <c r="WRV37" s="450"/>
      <c r="WRW37" s="450"/>
      <c r="WRX37" s="450"/>
      <c r="WRY37" s="450"/>
      <c r="WRZ37" s="450"/>
      <c r="WSA37" s="450"/>
      <c r="WSB37" s="450"/>
      <c r="WSC37" s="450"/>
      <c r="WSD37" s="450"/>
      <c r="WSE37" s="450"/>
      <c r="WSF37" s="450"/>
      <c r="WSG37" s="450"/>
      <c r="WSH37" s="450"/>
      <c r="WSI37" s="450"/>
      <c r="WSJ37" s="450"/>
      <c r="WSK37" s="450"/>
      <c r="WSL37" s="450"/>
      <c r="WSM37" s="450"/>
      <c r="WSN37" s="450"/>
      <c r="WSO37" s="450"/>
      <c r="WSP37" s="450"/>
      <c r="WSQ37" s="450"/>
      <c r="WSR37" s="450"/>
      <c r="WSS37" s="450"/>
      <c r="WST37" s="450"/>
      <c r="WSU37" s="450"/>
      <c r="WSV37" s="450"/>
      <c r="WSW37" s="450"/>
      <c r="WSX37" s="450"/>
      <c r="WSY37" s="450"/>
      <c r="WSZ37" s="450"/>
      <c r="WTA37" s="450"/>
      <c r="WTB37" s="450"/>
      <c r="WTC37" s="450"/>
      <c r="WTD37" s="450"/>
      <c r="WTE37" s="450"/>
      <c r="WTF37" s="450"/>
      <c r="WTG37" s="450"/>
      <c r="WTH37" s="450"/>
      <c r="WTI37" s="450"/>
      <c r="WTJ37" s="450"/>
      <c r="WTK37" s="450"/>
      <c r="WTL37" s="450"/>
      <c r="WTM37" s="450"/>
      <c r="WTN37" s="450"/>
      <c r="WTO37" s="450"/>
      <c r="WTP37" s="450"/>
      <c r="WTQ37" s="450"/>
      <c r="WTR37" s="450"/>
      <c r="WTS37" s="450"/>
      <c r="WTT37" s="450"/>
      <c r="WTU37" s="450"/>
      <c r="WTV37" s="450"/>
      <c r="WTW37" s="450"/>
      <c r="WTX37" s="450"/>
      <c r="WTY37" s="450"/>
      <c r="WTZ37" s="450"/>
      <c r="WUA37" s="450"/>
      <c r="WUB37" s="450"/>
      <c r="WUC37" s="450"/>
      <c r="WUD37" s="450"/>
      <c r="WUE37" s="450"/>
      <c r="WUF37" s="450"/>
      <c r="WUG37" s="450"/>
      <c r="WUH37" s="450"/>
      <c r="WUI37" s="450"/>
      <c r="WUJ37" s="450"/>
      <c r="WUK37" s="450"/>
      <c r="WUL37" s="450"/>
      <c r="WUM37" s="450"/>
      <c r="WUN37" s="450"/>
      <c r="WUO37" s="450"/>
      <c r="WUP37" s="450"/>
      <c r="WUQ37" s="450"/>
      <c r="WUR37" s="450"/>
      <c r="WUS37" s="450"/>
      <c r="WUT37" s="450"/>
      <c r="WUU37" s="450"/>
      <c r="WUV37" s="450"/>
      <c r="WUW37" s="450"/>
      <c r="WUX37" s="450"/>
      <c r="WUY37" s="450"/>
      <c r="WUZ37" s="450"/>
      <c r="WVA37" s="450"/>
      <c r="WVB37" s="450"/>
      <c r="WVC37" s="450"/>
      <c r="WVD37" s="450"/>
      <c r="WVE37" s="450"/>
      <c r="WVF37" s="450"/>
      <c r="WVG37" s="450"/>
      <c r="WVH37" s="450"/>
      <c r="WVI37" s="450"/>
      <c r="WVJ37" s="450"/>
      <c r="WVK37" s="450"/>
      <c r="WVL37" s="450"/>
      <c r="WVM37" s="450"/>
      <c r="WVN37" s="450"/>
      <c r="WVO37" s="450"/>
      <c r="WVP37" s="450"/>
      <c r="WVQ37" s="450"/>
      <c r="WVR37" s="450"/>
      <c r="WVS37" s="450"/>
      <c r="WVT37" s="450"/>
      <c r="WVU37" s="450"/>
      <c r="WVV37" s="450"/>
      <c r="WVW37" s="450"/>
      <c r="WVX37" s="450"/>
      <c r="WVY37" s="450"/>
      <c r="WVZ37" s="450"/>
      <c r="WWA37" s="450"/>
      <c r="WWB37" s="450"/>
      <c r="WWC37" s="450"/>
      <c r="WWD37" s="450"/>
      <c r="WWE37" s="450"/>
      <c r="WWF37" s="450"/>
      <c r="WWG37" s="450"/>
      <c r="WWH37" s="450"/>
      <c r="WWI37" s="450"/>
    </row>
    <row r="38" spans="1:16155" ht="2.25" customHeight="1">
      <c r="C38" s="451"/>
      <c r="D38" s="2018"/>
      <c r="E38" s="2018"/>
      <c r="F38" s="2018"/>
      <c r="G38" s="2018"/>
      <c r="H38" s="2018"/>
      <c r="I38" s="2018"/>
      <c r="J38" s="2019"/>
      <c r="K38" s="543"/>
      <c r="L38" s="544"/>
      <c r="M38" s="544"/>
      <c r="N38" s="544"/>
      <c r="O38" s="544"/>
      <c r="P38" s="520"/>
      <c r="Q38" s="531"/>
      <c r="R38" s="439"/>
      <c r="S38" s="753"/>
      <c r="T38" s="439"/>
      <c r="U38" s="439"/>
      <c r="V38" s="439"/>
      <c r="W38" s="532"/>
      <c r="X38" s="529"/>
      <c r="AF38" s="438"/>
    </row>
    <row r="39" spans="1:16155" s="457" customFormat="1" ht="19.5" customHeight="1">
      <c r="A39" s="450"/>
      <c r="B39" s="450"/>
      <c r="C39" s="451"/>
      <c r="D39" s="2018"/>
      <c r="E39" s="2018"/>
      <c r="F39" s="2018"/>
      <c r="G39" s="2018"/>
      <c r="H39" s="2018"/>
      <c r="I39" s="2018"/>
      <c r="J39" s="2019"/>
      <c r="K39" s="513"/>
      <c r="L39" s="513" t="s">
        <v>2746</v>
      </c>
      <c r="M39" s="513"/>
      <c r="N39" s="513"/>
      <c r="O39" s="513"/>
      <c r="P39" s="453"/>
      <c r="Q39" s="453"/>
      <c r="R39" s="1973">
        <f>共通様式_全体!F9</f>
        <v>0</v>
      </c>
      <c r="S39" s="1973"/>
      <c r="T39" s="1973"/>
      <c r="U39" s="1973"/>
      <c r="V39" s="1973"/>
      <c r="W39" s="453" t="s">
        <v>2744</v>
      </c>
      <c r="X39" s="545"/>
      <c r="AB39" s="536"/>
      <c r="AC39" s="450"/>
      <c r="AE39" s="450"/>
      <c r="AF39" s="438"/>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c r="BN39" s="450"/>
      <c r="BO39" s="450"/>
      <c r="BP39" s="450"/>
      <c r="BQ39" s="450"/>
      <c r="BR39" s="450"/>
      <c r="BS39" s="450"/>
      <c r="BT39" s="450"/>
      <c r="BU39" s="450"/>
      <c r="BV39" s="450"/>
      <c r="BW39" s="450"/>
      <c r="BX39" s="450"/>
      <c r="BY39" s="450"/>
      <c r="BZ39" s="450"/>
      <c r="CA39" s="450"/>
      <c r="CB39" s="450"/>
      <c r="CC39" s="450"/>
      <c r="CD39" s="450"/>
      <c r="CE39" s="450"/>
      <c r="CF39" s="450"/>
      <c r="CG39" s="450"/>
      <c r="CH39" s="450"/>
      <c r="CI39" s="450"/>
      <c r="CJ39" s="450"/>
      <c r="CK39" s="450"/>
      <c r="CL39" s="450"/>
      <c r="CM39" s="450"/>
      <c r="CN39" s="450"/>
      <c r="CO39" s="450"/>
      <c r="CP39" s="450"/>
      <c r="CQ39" s="450"/>
      <c r="CR39" s="450"/>
      <c r="CS39" s="450"/>
      <c r="CT39" s="450"/>
      <c r="CU39" s="450"/>
      <c r="CV39" s="450"/>
      <c r="CW39" s="450"/>
      <c r="CX39" s="450"/>
      <c r="CY39" s="450"/>
      <c r="CZ39" s="450"/>
      <c r="DA39" s="450"/>
      <c r="DB39" s="450"/>
      <c r="DC39" s="450"/>
      <c r="DD39" s="450"/>
      <c r="DE39" s="450"/>
      <c r="DF39" s="450"/>
      <c r="DG39" s="450"/>
      <c r="DH39" s="450"/>
      <c r="DI39" s="450"/>
      <c r="DJ39" s="450"/>
      <c r="DK39" s="450"/>
      <c r="DL39" s="450"/>
      <c r="DM39" s="450"/>
      <c r="DN39" s="450"/>
      <c r="DO39" s="450"/>
      <c r="DP39" s="450"/>
      <c r="DQ39" s="450"/>
      <c r="DR39" s="450"/>
      <c r="DS39" s="450"/>
      <c r="DT39" s="450"/>
      <c r="DU39" s="450"/>
      <c r="DV39" s="450"/>
      <c r="DW39" s="450"/>
      <c r="DX39" s="450"/>
      <c r="DY39" s="450"/>
      <c r="DZ39" s="450"/>
      <c r="EA39" s="450"/>
      <c r="EB39" s="450"/>
      <c r="EC39" s="450"/>
      <c r="ED39" s="450"/>
      <c r="EE39" s="450"/>
      <c r="EF39" s="450"/>
      <c r="EG39" s="450"/>
      <c r="EH39" s="450"/>
      <c r="EI39" s="450"/>
      <c r="EJ39" s="450"/>
      <c r="EK39" s="450"/>
      <c r="EL39" s="450"/>
      <c r="EM39" s="450"/>
      <c r="EN39" s="450"/>
      <c r="EO39" s="450"/>
      <c r="EP39" s="450"/>
      <c r="EQ39" s="450"/>
      <c r="ER39" s="450"/>
      <c r="ES39" s="450"/>
      <c r="ET39" s="450"/>
      <c r="EU39" s="450"/>
      <c r="EV39" s="450"/>
      <c r="EW39" s="450"/>
      <c r="EX39" s="450"/>
      <c r="EY39" s="450"/>
      <c r="EZ39" s="450"/>
      <c r="FA39" s="450"/>
      <c r="FB39" s="450"/>
      <c r="FC39" s="450"/>
      <c r="FD39" s="450"/>
      <c r="FE39" s="450"/>
      <c r="FF39" s="450"/>
      <c r="FG39" s="450"/>
      <c r="FH39" s="450"/>
      <c r="FI39" s="450"/>
      <c r="FJ39" s="450"/>
      <c r="FK39" s="450"/>
      <c r="FL39" s="450"/>
      <c r="FM39" s="450"/>
      <c r="FN39" s="450"/>
      <c r="FO39" s="450"/>
      <c r="FP39" s="450"/>
      <c r="FQ39" s="450"/>
      <c r="FR39" s="450"/>
      <c r="FS39" s="450"/>
      <c r="FT39" s="450"/>
      <c r="FU39" s="450"/>
      <c r="FV39" s="450"/>
      <c r="FW39" s="450"/>
      <c r="FX39" s="450"/>
      <c r="FY39" s="450"/>
      <c r="FZ39" s="450"/>
      <c r="GA39" s="450"/>
      <c r="GB39" s="450"/>
      <c r="GC39" s="450"/>
      <c r="GD39" s="450"/>
      <c r="GE39" s="450"/>
      <c r="GF39" s="450"/>
      <c r="GG39" s="450"/>
      <c r="GH39" s="450"/>
      <c r="GI39" s="450"/>
      <c r="GJ39" s="450"/>
      <c r="GK39" s="450"/>
      <c r="GL39" s="450"/>
      <c r="GM39" s="450"/>
      <c r="GN39" s="450"/>
      <c r="GO39" s="450"/>
      <c r="GP39" s="450"/>
      <c r="GQ39" s="450"/>
      <c r="GR39" s="450"/>
      <c r="GS39" s="450"/>
      <c r="GT39" s="450"/>
      <c r="GU39" s="450"/>
      <c r="GV39" s="450"/>
      <c r="GW39" s="450"/>
      <c r="GX39" s="450"/>
      <c r="GY39" s="450"/>
      <c r="GZ39" s="450"/>
      <c r="HA39" s="450"/>
      <c r="HB39" s="450"/>
      <c r="HC39" s="450"/>
      <c r="HD39" s="450"/>
      <c r="HE39" s="450"/>
      <c r="HF39" s="450"/>
      <c r="HG39" s="450"/>
      <c r="HH39" s="450"/>
      <c r="HI39" s="450"/>
      <c r="HJ39" s="450"/>
      <c r="HK39" s="450"/>
      <c r="HL39" s="450"/>
      <c r="HM39" s="450"/>
      <c r="HN39" s="450"/>
      <c r="HO39" s="450"/>
      <c r="HP39" s="450"/>
      <c r="HQ39" s="450"/>
      <c r="HR39" s="450"/>
      <c r="HS39" s="450"/>
      <c r="HT39" s="450"/>
      <c r="HU39" s="450"/>
      <c r="HV39" s="450"/>
      <c r="HW39" s="450"/>
      <c r="HX39" s="450"/>
      <c r="HY39" s="450"/>
      <c r="HZ39" s="450"/>
      <c r="IA39" s="450"/>
      <c r="IB39" s="450"/>
      <c r="IC39" s="450"/>
      <c r="ID39" s="450"/>
      <c r="IE39" s="450"/>
      <c r="IF39" s="450"/>
      <c r="IG39" s="450"/>
      <c r="IH39" s="450"/>
      <c r="II39" s="450"/>
      <c r="IJ39" s="450"/>
      <c r="IK39" s="450"/>
      <c r="IL39" s="450"/>
      <c r="IM39" s="450"/>
      <c r="IN39" s="450"/>
      <c r="IO39" s="450"/>
      <c r="IP39" s="450"/>
      <c r="IQ39" s="450"/>
      <c r="IR39" s="450"/>
      <c r="IS39" s="450"/>
      <c r="IT39" s="450"/>
      <c r="IU39" s="450"/>
      <c r="IV39" s="450"/>
      <c r="IW39" s="450"/>
      <c r="IX39" s="450"/>
      <c r="IY39" s="450"/>
      <c r="IZ39" s="450"/>
      <c r="JA39" s="450"/>
      <c r="JB39" s="450"/>
      <c r="JC39" s="450"/>
      <c r="JD39" s="450"/>
      <c r="JE39" s="450"/>
      <c r="JF39" s="450"/>
      <c r="JG39" s="450"/>
      <c r="JH39" s="450"/>
      <c r="JI39" s="450"/>
      <c r="JJ39" s="450"/>
      <c r="JK39" s="450"/>
      <c r="JL39" s="450"/>
      <c r="JM39" s="450"/>
      <c r="JN39" s="450"/>
      <c r="JO39" s="450"/>
      <c r="JP39" s="450"/>
      <c r="JQ39" s="450"/>
      <c r="JR39" s="450"/>
      <c r="JS39" s="450"/>
      <c r="JT39" s="450"/>
      <c r="JU39" s="450"/>
      <c r="JV39" s="450"/>
      <c r="JW39" s="450"/>
      <c r="JX39" s="450"/>
      <c r="JY39" s="450"/>
      <c r="JZ39" s="450"/>
      <c r="KA39" s="450"/>
      <c r="KB39" s="450"/>
      <c r="KC39" s="450"/>
      <c r="KD39" s="450"/>
      <c r="KE39" s="450"/>
      <c r="KF39" s="450"/>
      <c r="KG39" s="450"/>
      <c r="KH39" s="450"/>
      <c r="KI39" s="450"/>
      <c r="KJ39" s="450"/>
      <c r="KK39" s="450"/>
      <c r="KL39" s="450"/>
      <c r="KM39" s="450"/>
      <c r="KN39" s="450"/>
      <c r="KO39" s="450"/>
      <c r="KP39" s="450"/>
      <c r="KQ39" s="450"/>
      <c r="KR39" s="450"/>
      <c r="KS39" s="450"/>
      <c r="KT39" s="450"/>
      <c r="KU39" s="450"/>
      <c r="KV39" s="450"/>
      <c r="KW39" s="450"/>
      <c r="KX39" s="450"/>
      <c r="KY39" s="450"/>
      <c r="KZ39" s="450"/>
      <c r="LA39" s="450"/>
      <c r="LB39" s="450"/>
      <c r="LC39" s="450"/>
      <c r="LD39" s="450"/>
      <c r="LE39" s="450"/>
      <c r="LF39" s="450"/>
      <c r="LG39" s="450"/>
      <c r="LH39" s="450"/>
      <c r="LI39" s="450"/>
      <c r="LJ39" s="450"/>
      <c r="LK39" s="450"/>
      <c r="LL39" s="450"/>
      <c r="LM39" s="450"/>
      <c r="LN39" s="450"/>
      <c r="LO39" s="450"/>
      <c r="LP39" s="450"/>
      <c r="LQ39" s="450"/>
      <c r="LR39" s="450"/>
      <c r="LS39" s="450"/>
      <c r="LT39" s="450"/>
      <c r="LU39" s="450"/>
      <c r="LV39" s="450"/>
      <c r="LW39" s="450"/>
      <c r="LX39" s="450"/>
      <c r="LY39" s="450"/>
      <c r="LZ39" s="450"/>
      <c r="MA39" s="450"/>
      <c r="MB39" s="450"/>
      <c r="MC39" s="450"/>
      <c r="MD39" s="450"/>
      <c r="ME39" s="450"/>
      <c r="MF39" s="450"/>
      <c r="MG39" s="450"/>
      <c r="MH39" s="450"/>
      <c r="MI39" s="450"/>
      <c r="MJ39" s="450"/>
      <c r="MK39" s="450"/>
      <c r="ML39" s="450"/>
      <c r="MM39" s="450"/>
      <c r="MN39" s="450"/>
      <c r="MO39" s="450"/>
      <c r="MP39" s="450"/>
      <c r="MQ39" s="450"/>
      <c r="MR39" s="450"/>
      <c r="MS39" s="450"/>
      <c r="MT39" s="450"/>
      <c r="MU39" s="450"/>
      <c r="MV39" s="450"/>
      <c r="MW39" s="450"/>
      <c r="MX39" s="450"/>
      <c r="MY39" s="450"/>
      <c r="MZ39" s="450"/>
      <c r="NA39" s="450"/>
      <c r="NB39" s="450"/>
      <c r="NC39" s="450"/>
      <c r="ND39" s="450"/>
      <c r="NE39" s="450"/>
      <c r="NF39" s="450"/>
      <c r="NG39" s="450"/>
      <c r="NH39" s="450"/>
      <c r="NI39" s="450"/>
      <c r="NJ39" s="450"/>
      <c r="NK39" s="450"/>
      <c r="NL39" s="450"/>
      <c r="NM39" s="450"/>
      <c r="NN39" s="450"/>
      <c r="NO39" s="450"/>
      <c r="NP39" s="450"/>
      <c r="NQ39" s="450"/>
      <c r="NR39" s="450"/>
      <c r="NS39" s="450"/>
      <c r="NT39" s="450"/>
      <c r="NU39" s="450"/>
      <c r="NV39" s="450"/>
      <c r="NW39" s="450"/>
      <c r="NX39" s="450"/>
      <c r="NY39" s="450"/>
      <c r="NZ39" s="450"/>
      <c r="OA39" s="450"/>
      <c r="OB39" s="450"/>
      <c r="OC39" s="450"/>
      <c r="OD39" s="450"/>
      <c r="OE39" s="450"/>
      <c r="OF39" s="450"/>
      <c r="OG39" s="450"/>
      <c r="OH39" s="450"/>
      <c r="OI39" s="450"/>
      <c r="OJ39" s="450"/>
      <c r="OK39" s="450"/>
      <c r="OL39" s="450"/>
      <c r="OM39" s="450"/>
      <c r="ON39" s="450"/>
      <c r="OO39" s="450"/>
      <c r="OP39" s="450"/>
      <c r="OQ39" s="450"/>
      <c r="OR39" s="450"/>
      <c r="OS39" s="450"/>
      <c r="OT39" s="450"/>
      <c r="OU39" s="450"/>
      <c r="OV39" s="450"/>
      <c r="OW39" s="450"/>
      <c r="OX39" s="450"/>
      <c r="OY39" s="450"/>
      <c r="OZ39" s="450"/>
      <c r="PA39" s="450"/>
      <c r="PB39" s="450"/>
      <c r="PC39" s="450"/>
      <c r="PD39" s="450"/>
      <c r="PE39" s="450"/>
      <c r="PF39" s="450"/>
      <c r="PG39" s="450"/>
      <c r="PH39" s="450"/>
      <c r="PI39" s="450"/>
      <c r="PJ39" s="450"/>
      <c r="PK39" s="450"/>
      <c r="PL39" s="450"/>
      <c r="PM39" s="450"/>
      <c r="PN39" s="450"/>
      <c r="PO39" s="450"/>
      <c r="PP39" s="450"/>
      <c r="PQ39" s="450"/>
      <c r="PR39" s="450"/>
      <c r="PS39" s="450"/>
      <c r="PT39" s="450"/>
      <c r="PU39" s="450"/>
      <c r="PV39" s="450"/>
      <c r="PW39" s="450"/>
      <c r="PX39" s="450"/>
      <c r="PY39" s="450"/>
      <c r="PZ39" s="450"/>
      <c r="QA39" s="450"/>
      <c r="QB39" s="450"/>
      <c r="QC39" s="450"/>
      <c r="QD39" s="450"/>
      <c r="QE39" s="450"/>
      <c r="QF39" s="450"/>
      <c r="QG39" s="450"/>
      <c r="QH39" s="450"/>
      <c r="QI39" s="450"/>
      <c r="QJ39" s="450"/>
      <c r="QK39" s="450"/>
      <c r="QL39" s="450"/>
      <c r="QM39" s="450"/>
      <c r="QN39" s="450"/>
      <c r="QO39" s="450"/>
      <c r="QP39" s="450"/>
      <c r="QQ39" s="450"/>
      <c r="QR39" s="450"/>
      <c r="QS39" s="450"/>
      <c r="QT39" s="450"/>
      <c r="QU39" s="450"/>
      <c r="QV39" s="450"/>
      <c r="QW39" s="450"/>
      <c r="QX39" s="450"/>
      <c r="QY39" s="450"/>
      <c r="QZ39" s="450"/>
      <c r="RA39" s="450"/>
      <c r="RB39" s="450"/>
      <c r="RC39" s="450"/>
      <c r="RD39" s="450"/>
      <c r="RE39" s="450"/>
      <c r="RF39" s="450"/>
      <c r="RG39" s="450"/>
      <c r="RH39" s="450"/>
      <c r="RI39" s="450"/>
      <c r="RJ39" s="450"/>
      <c r="RK39" s="450"/>
      <c r="RL39" s="450"/>
      <c r="RM39" s="450"/>
      <c r="RN39" s="450"/>
      <c r="RO39" s="450"/>
      <c r="RP39" s="450"/>
      <c r="RQ39" s="450"/>
      <c r="RR39" s="450"/>
      <c r="RS39" s="450"/>
      <c r="RT39" s="450"/>
      <c r="RU39" s="450"/>
      <c r="RV39" s="450"/>
      <c r="RW39" s="450"/>
      <c r="RX39" s="450"/>
      <c r="RY39" s="450"/>
      <c r="RZ39" s="450"/>
      <c r="SA39" s="450"/>
      <c r="SB39" s="450"/>
      <c r="SC39" s="450"/>
      <c r="SD39" s="450"/>
      <c r="SE39" s="450"/>
      <c r="SF39" s="450"/>
      <c r="SG39" s="450"/>
      <c r="SH39" s="450"/>
      <c r="SI39" s="450"/>
      <c r="SJ39" s="450"/>
      <c r="SK39" s="450"/>
      <c r="SL39" s="450"/>
      <c r="SM39" s="450"/>
      <c r="SN39" s="450"/>
      <c r="SO39" s="450"/>
      <c r="SP39" s="450"/>
      <c r="SQ39" s="450"/>
      <c r="SR39" s="450"/>
      <c r="SS39" s="450"/>
      <c r="ST39" s="450"/>
      <c r="SU39" s="450"/>
      <c r="SV39" s="450"/>
      <c r="SW39" s="450"/>
      <c r="SX39" s="450"/>
      <c r="SY39" s="450"/>
      <c r="SZ39" s="450"/>
      <c r="TA39" s="450"/>
      <c r="TB39" s="450"/>
      <c r="TC39" s="450"/>
      <c r="TD39" s="450"/>
      <c r="TE39" s="450"/>
      <c r="TF39" s="450"/>
      <c r="TG39" s="450"/>
      <c r="TH39" s="450"/>
      <c r="TI39" s="450"/>
      <c r="TJ39" s="450"/>
      <c r="TK39" s="450"/>
      <c r="TL39" s="450"/>
      <c r="TM39" s="450"/>
      <c r="TN39" s="450"/>
      <c r="TO39" s="450"/>
      <c r="TP39" s="450"/>
      <c r="TQ39" s="450"/>
      <c r="TR39" s="450"/>
      <c r="TS39" s="450"/>
      <c r="TT39" s="450"/>
      <c r="TU39" s="450"/>
      <c r="TV39" s="450"/>
      <c r="TW39" s="450"/>
      <c r="TX39" s="450"/>
      <c r="TY39" s="450"/>
      <c r="TZ39" s="450"/>
      <c r="UA39" s="450"/>
      <c r="UB39" s="450"/>
      <c r="UC39" s="450"/>
      <c r="UD39" s="450"/>
      <c r="UE39" s="450"/>
      <c r="UF39" s="450"/>
      <c r="UG39" s="450"/>
      <c r="UH39" s="450"/>
      <c r="UI39" s="450"/>
      <c r="UJ39" s="450"/>
      <c r="UK39" s="450"/>
      <c r="UL39" s="450"/>
      <c r="UM39" s="450"/>
      <c r="UN39" s="450"/>
      <c r="UO39" s="450"/>
      <c r="UP39" s="450"/>
      <c r="UQ39" s="450"/>
      <c r="UR39" s="450"/>
      <c r="US39" s="450"/>
      <c r="UT39" s="450"/>
      <c r="UU39" s="450"/>
      <c r="UV39" s="450"/>
      <c r="UW39" s="450"/>
      <c r="UX39" s="450"/>
      <c r="UY39" s="450"/>
      <c r="UZ39" s="450"/>
      <c r="VA39" s="450"/>
      <c r="VB39" s="450"/>
      <c r="VC39" s="450"/>
      <c r="VD39" s="450"/>
      <c r="VE39" s="450"/>
      <c r="VF39" s="450"/>
      <c r="VG39" s="450"/>
      <c r="VH39" s="450"/>
      <c r="VI39" s="450"/>
      <c r="VJ39" s="450"/>
      <c r="VK39" s="450"/>
      <c r="VL39" s="450"/>
      <c r="VM39" s="450"/>
      <c r="VN39" s="450"/>
      <c r="VO39" s="450"/>
      <c r="VP39" s="450"/>
      <c r="VQ39" s="450"/>
      <c r="VR39" s="450"/>
      <c r="VS39" s="450"/>
      <c r="VT39" s="450"/>
      <c r="VU39" s="450"/>
      <c r="VV39" s="450"/>
      <c r="VW39" s="450"/>
      <c r="VX39" s="450"/>
      <c r="VY39" s="450"/>
      <c r="VZ39" s="450"/>
      <c r="WA39" s="450"/>
      <c r="WB39" s="450"/>
      <c r="WC39" s="450"/>
      <c r="WD39" s="450"/>
      <c r="WE39" s="450"/>
      <c r="WF39" s="450"/>
      <c r="WG39" s="450"/>
      <c r="WH39" s="450"/>
      <c r="WI39" s="450"/>
      <c r="WJ39" s="450"/>
      <c r="WK39" s="450"/>
      <c r="WL39" s="450"/>
      <c r="WM39" s="450"/>
      <c r="WN39" s="450"/>
      <c r="WO39" s="450"/>
      <c r="WP39" s="450"/>
      <c r="WQ39" s="450"/>
      <c r="WR39" s="450"/>
      <c r="WS39" s="450"/>
      <c r="WT39" s="450"/>
      <c r="WU39" s="450"/>
      <c r="WV39" s="450"/>
      <c r="WW39" s="450"/>
      <c r="WX39" s="450"/>
      <c r="WY39" s="450"/>
      <c r="WZ39" s="450"/>
      <c r="XA39" s="450"/>
      <c r="XB39" s="450"/>
      <c r="XC39" s="450"/>
      <c r="XD39" s="450"/>
      <c r="XE39" s="450"/>
      <c r="XF39" s="450"/>
      <c r="XG39" s="450"/>
      <c r="XH39" s="450"/>
      <c r="XI39" s="450"/>
      <c r="XJ39" s="450"/>
      <c r="XK39" s="450"/>
      <c r="XL39" s="450"/>
      <c r="XM39" s="450"/>
      <c r="XN39" s="450"/>
      <c r="XO39" s="450"/>
      <c r="XP39" s="450"/>
      <c r="XQ39" s="450"/>
      <c r="XR39" s="450"/>
      <c r="XS39" s="450"/>
      <c r="XT39" s="450"/>
      <c r="XU39" s="450"/>
      <c r="XV39" s="450"/>
      <c r="XW39" s="450"/>
      <c r="XX39" s="450"/>
      <c r="XY39" s="450"/>
      <c r="XZ39" s="450"/>
      <c r="YA39" s="450"/>
      <c r="YB39" s="450"/>
      <c r="YC39" s="450"/>
      <c r="YD39" s="450"/>
      <c r="YE39" s="450"/>
      <c r="YF39" s="450"/>
      <c r="YG39" s="450"/>
      <c r="YH39" s="450"/>
      <c r="YI39" s="450"/>
      <c r="YJ39" s="450"/>
      <c r="YK39" s="450"/>
      <c r="YL39" s="450"/>
      <c r="YM39" s="450"/>
      <c r="YN39" s="450"/>
      <c r="YO39" s="450"/>
      <c r="YP39" s="450"/>
      <c r="YQ39" s="450"/>
      <c r="YR39" s="450"/>
      <c r="YS39" s="450"/>
      <c r="YT39" s="450"/>
      <c r="YU39" s="450"/>
      <c r="YV39" s="450"/>
      <c r="YW39" s="450"/>
      <c r="YX39" s="450"/>
      <c r="YY39" s="450"/>
      <c r="YZ39" s="450"/>
      <c r="ZA39" s="450"/>
      <c r="ZB39" s="450"/>
      <c r="ZC39" s="450"/>
      <c r="ZD39" s="450"/>
      <c r="ZE39" s="450"/>
      <c r="ZF39" s="450"/>
      <c r="ZG39" s="450"/>
      <c r="ZH39" s="450"/>
      <c r="ZI39" s="450"/>
      <c r="ZJ39" s="450"/>
      <c r="ZK39" s="450"/>
      <c r="ZL39" s="450"/>
      <c r="ZM39" s="450"/>
      <c r="ZN39" s="450"/>
      <c r="ZO39" s="450"/>
      <c r="ZP39" s="450"/>
      <c r="ZQ39" s="450"/>
      <c r="ZR39" s="450"/>
      <c r="ZS39" s="450"/>
      <c r="ZT39" s="450"/>
      <c r="ZU39" s="450"/>
      <c r="ZV39" s="450"/>
      <c r="ZW39" s="450"/>
      <c r="ZX39" s="450"/>
      <c r="ZY39" s="450"/>
      <c r="ZZ39" s="450"/>
      <c r="AAA39" s="450"/>
      <c r="AAB39" s="450"/>
      <c r="AAC39" s="450"/>
      <c r="AAD39" s="450"/>
      <c r="AAE39" s="450"/>
      <c r="AAF39" s="450"/>
      <c r="AAG39" s="450"/>
      <c r="AAH39" s="450"/>
      <c r="AAI39" s="450"/>
      <c r="AAJ39" s="450"/>
      <c r="AAK39" s="450"/>
      <c r="AAL39" s="450"/>
      <c r="AAM39" s="450"/>
      <c r="AAN39" s="450"/>
      <c r="AAO39" s="450"/>
      <c r="AAP39" s="450"/>
      <c r="AAQ39" s="450"/>
      <c r="AAR39" s="450"/>
      <c r="AAS39" s="450"/>
      <c r="AAT39" s="450"/>
      <c r="AAU39" s="450"/>
      <c r="AAV39" s="450"/>
      <c r="AAW39" s="450"/>
      <c r="AAX39" s="450"/>
      <c r="AAY39" s="450"/>
      <c r="AAZ39" s="450"/>
      <c r="ABA39" s="450"/>
      <c r="ABB39" s="450"/>
      <c r="ABC39" s="450"/>
      <c r="ABD39" s="450"/>
      <c r="ABE39" s="450"/>
      <c r="ABF39" s="450"/>
      <c r="ABG39" s="450"/>
      <c r="ABH39" s="450"/>
      <c r="ABI39" s="450"/>
      <c r="ABJ39" s="450"/>
      <c r="ABK39" s="450"/>
      <c r="ABL39" s="450"/>
      <c r="ABM39" s="450"/>
      <c r="ABN39" s="450"/>
      <c r="ABO39" s="450"/>
      <c r="ABP39" s="450"/>
      <c r="ABQ39" s="450"/>
      <c r="ABR39" s="450"/>
      <c r="ABS39" s="450"/>
      <c r="ABT39" s="450"/>
      <c r="ABU39" s="450"/>
      <c r="ABV39" s="450"/>
      <c r="ABW39" s="450"/>
      <c r="ABX39" s="450"/>
      <c r="ABY39" s="450"/>
      <c r="ABZ39" s="450"/>
      <c r="ACA39" s="450"/>
      <c r="ACB39" s="450"/>
      <c r="ACC39" s="450"/>
      <c r="ACD39" s="450"/>
      <c r="ACE39" s="450"/>
      <c r="ACF39" s="450"/>
      <c r="ACG39" s="450"/>
      <c r="ACH39" s="450"/>
      <c r="ACI39" s="450"/>
      <c r="ACJ39" s="450"/>
      <c r="ACK39" s="450"/>
      <c r="ACL39" s="450"/>
      <c r="ACM39" s="450"/>
      <c r="ACN39" s="450"/>
      <c r="ACO39" s="450"/>
      <c r="ACP39" s="450"/>
      <c r="ACQ39" s="450"/>
      <c r="ACR39" s="450"/>
      <c r="ACS39" s="450"/>
      <c r="ACT39" s="450"/>
      <c r="ACU39" s="450"/>
      <c r="ACV39" s="450"/>
      <c r="ACW39" s="450"/>
      <c r="ACX39" s="450"/>
      <c r="ACY39" s="450"/>
      <c r="ACZ39" s="450"/>
      <c r="ADA39" s="450"/>
      <c r="ADB39" s="450"/>
      <c r="ADC39" s="450"/>
      <c r="ADD39" s="450"/>
      <c r="ADE39" s="450"/>
      <c r="ADF39" s="450"/>
      <c r="ADG39" s="450"/>
      <c r="ADH39" s="450"/>
      <c r="ADI39" s="450"/>
      <c r="ADJ39" s="450"/>
      <c r="ADK39" s="450"/>
      <c r="ADL39" s="450"/>
      <c r="ADM39" s="450"/>
      <c r="ADN39" s="450"/>
      <c r="ADO39" s="450"/>
      <c r="ADP39" s="450"/>
      <c r="ADQ39" s="450"/>
      <c r="ADR39" s="450"/>
      <c r="ADS39" s="450"/>
      <c r="ADT39" s="450"/>
      <c r="ADU39" s="450"/>
      <c r="ADV39" s="450"/>
      <c r="ADW39" s="450"/>
      <c r="ADX39" s="450"/>
      <c r="ADY39" s="450"/>
      <c r="ADZ39" s="450"/>
      <c r="AEA39" s="450"/>
      <c r="AEB39" s="450"/>
      <c r="AEC39" s="450"/>
      <c r="AED39" s="450"/>
      <c r="AEE39" s="450"/>
      <c r="AEF39" s="450"/>
      <c r="AEG39" s="450"/>
      <c r="AEH39" s="450"/>
      <c r="AEI39" s="450"/>
      <c r="AEJ39" s="450"/>
      <c r="AEK39" s="450"/>
      <c r="AEL39" s="450"/>
      <c r="AEM39" s="450"/>
      <c r="AEN39" s="450"/>
      <c r="AEO39" s="450"/>
      <c r="AEP39" s="450"/>
      <c r="AEQ39" s="450"/>
      <c r="AER39" s="450"/>
      <c r="AES39" s="450"/>
      <c r="AET39" s="450"/>
      <c r="AEU39" s="450"/>
      <c r="AEV39" s="450"/>
      <c r="AEW39" s="450"/>
      <c r="AEX39" s="450"/>
      <c r="AEY39" s="450"/>
      <c r="AEZ39" s="450"/>
      <c r="AFA39" s="450"/>
      <c r="AFB39" s="450"/>
      <c r="AFC39" s="450"/>
      <c r="AFD39" s="450"/>
      <c r="AFE39" s="450"/>
      <c r="AFF39" s="450"/>
      <c r="AFG39" s="450"/>
      <c r="AFH39" s="450"/>
      <c r="AFI39" s="450"/>
      <c r="AFJ39" s="450"/>
      <c r="AFK39" s="450"/>
      <c r="AFL39" s="450"/>
      <c r="AFM39" s="450"/>
      <c r="AFN39" s="450"/>
      <c r="AFO39" s="450"/>
      <c r="AFP39" s="450"/>
      <c r="AFQ39" s="450"/>
      <c r="AFR39" s="450"/>
      <c r="AFS39" s="450"/>
      <c r="AFT39" s="450"/>
      <c r="AFU39" s="450"/>
      <c r="AFV39" s="450"/>
      <c r="AFW39" s="450"/>
      <c r="AFX39" s="450"/>
      <c r="AFY39" s="450"/>
      <c r="AFZ39" s="450"/>
      <c r="AGA39" s="450"/>
      <c r="AGB39" s="450"/>
      <c r="AGC39" s="450"/>
      <c r="AGD39" s="450"/>
      <c r="AGE39" s="450"/>
      <c r="AGF39" s="450"/>
      <c r="AGG39" s="450"/>
      <c r="AGH39" s="450"/>
      <c r="AGI39" s="450"/>
      <c r="AGJ39" s="450"/>
      <c r="AGK39" s="450"/>
      <c r="AGL39" s="450"/>
      <c r="AGM39" s="450"/>
      <c r="AGN39" s="450"/>
      <c r="AGO39" s="450"/>
      <c r="AGP39" s="450"/>
      <c r="AGQ39" s="450"/>
      <c r="AGR39" s="450"/>
      <c r="AGS39" s="450"/>
      <c r="AGT39" s="450"/>
      <c r="AGU39" s="450"/>
      <c r="AGV39" s="450"/>
      <c r="AGW39" s="450"/>
      <c r="AGX39" s="450"/>
      <c r="AGY39" s="450"/>
      <c r="AGZ39" s="450"/>
      <c r="AHA39" s="450"/>
      <c r="AHB39" s="450"/>
      <c r="AHC39" s="450"/>
      <c r="AHD39" s="450"/>
      <c r="AHE39" s="450"/>
      <c r="AHF39" s="450"/>
      <c r="AHG39" s="450"/>
      <c r="AHH39" s="450"/>
      <c r="AHI39" s="450"/>
      <c r="AHJ39" s="450"/>
      <c r="AHK39" s="450"/>
      <c r="AHL39" s="450"/>
      <c r="AHM39" s="450"/>
      <c r="AHN39" s="450"/>
      <c r="AHO39" s="450"/>
      <c r="AHP39" s="450"/>
      <c r="AHQ39" s="450"/>
      <c r="AHR39" s="450"/>
      <c r="AHS39" s="450"/>
      <c r="AHT39" s="450"/>
      <c r="AHU39" s="450"/>
      <c r="AHV39" s="450"/>
      <c r="AHW39" s="450"/>
      <c r="AHX39" s="450"/>
      <c r="AHY39" s="450"/>
      <c r="AHZ39" s="450"/>
      <c r="AIA39" s="450"/>
      <c r="AIB39" s="450"/>
      <c r="AIC39" s="450"/>
      <c r="AID39" s="450"/>
      <c r="AIE39" s="450"/>
      <c r="AIF39" s="450"/>
      <c r="AIG39" s="450"/>
      <c r="AIH39" s="450"/>
      <c r="AII39" s="450"/>
      <c r="AIJ39" s="450"/>
      <c r="AIK39" s="450"/>
      <c r="AIL39" s="450"/>
      <c r="AIM39" s="450"/>
      <c r="AIN39" s="450"/>
      <c r="AIO39" s="450"/>
      <c r="AIP39" s="450"/>
      <c r="AIQ39" s="450"/>
      <c r="AIR39" s="450"/>
      <c r="AIS39" s="450"/>
      <c r="AIT39" s="450"/>
      <c r="AIU39" s="450"/>
      <c r="AIV39" s="450"/>
      <c r="AIW39" s="450"/>
      <c r="AIX39" s="450"/>
      <c r="AIY39" s="450"/>
      <c r="AIZ39" s="450"/>
      <c r="AJA39" s="450"/>
      <c r="AJB39" s="450"/>
      <c r="AJC39" s="450"/>
      <c r="AJD39" s="450"/>
      <c r="AJE39" s="450"/>
      <c r="AJF39" s="450"/>
      <c r="AJG39" s="450"/>
      <c r="AJH39" s="450"/>
      <c r="AJI39" s="450"/>
      <c r="AJJ39" s="450"/>
      <c r="AJK39" s="450"/>
      <c r="AJL39" s="450"/>
      <c r="AJM39" s="450"/>
      <c r="AJN39" s="450"/>
      <c r="AJO39" s="450"/>
      <c r="AJP39" s="450"/>
      <c r="AJQ39" s="450"/>
      <c r="AJR39" s="450"/>
      <c r="AJS39" s="450"/>
      <c r="AJT39" s="450"/>
      <c r="AJU39" s="450"/>
      <c r="AJV39" s="450"/>
      <c r="AJW39" s="450"/>
      <c r="AJX39" s="450"/>
      <c r="AJY39" s="450"/>
      <c r="AJZ39" s="450"/>
      <c r="AKA39" s="450"/>
      <c r="AKB39" s="450"/>
      <c r="AKC39" s="450"/>
      <c r="AKD39" s="450"/>
      <c r="AKE39" s="450"/>
      <c r="AKF39" s="450"/>
      <c r="AKG39" s="450"/>
      <c r="AKH39" s="450"/>
      <c r="AKI39" s="450"/>
      <c r="AKJ39" s="450"/>
      <c r="AKK39" s="450"/>
      <c r="AKL39" s="450"/>
      <c r="AKM39" s="450"/>
      <c r="AKN39" s="450"/>
      <c r="AKO39" s="450"/>
      <c r="AKP39" s="450"/>
      <c r="AKQ39" s="450"/>
      <c r="AKR39" s="450"/>
      <c r="AKS39" s="450"/>
      <c r="AKT39" s="450"/>
      <c r="AKU39" s="450"/>
      <c r="AKV39" s="450"/>
      <c r="AKW39" s="450"/>
      <c r="AKX39" s="450"/>
      <c r="AKY39" s="450"/>
      <c r="AKZ39" s="450"/>
      <c r="ALA39" s="450"/>
      <c r="ALB39" s="450"/>
      <c r="ALC39" s="450"/>
      <c r="ALD39" s="450"/>
      <c r="ALE39" s="450"/>
      <c r="ALF39" s="450"/>
      <c r="ALG39" s="450"/>
      <c r="ALH39" s="450"/>
      <c r="ALI39" s="450"/>
      <c r="ALJ39" s="450"/>
      <c r="ALK39" s="450"/>
      <c r="ALL39" s="450"/>
      <c r="ALM39" s="450"/>
      <c r="ALN39" s="450"/>
      <c r="ALO39" s="450"/>
      <c r="ALP39" s="450"/>
      <c r="ALQ39" s="450"/>
      <c r="ALR39" s="450"/>
      <c r="ALS39" s="450"/>
      <c r="ALT39" s="450"/>
      <c r="ALU39" s="450"/>
      <c r="ALV39" s="450"/>
      <c r="ALW39" s="450"/>
      <c r="ALX39" s="450"/>
      <c r="ALY39" s="450"/>
      <c r="ALZ39" s="450"/>
      <c r="AMA39" s="450"/>
      <c r="AMB39" s="450"/>
      <c r="AMC39" s="450"/>
      <c r="AMD39" s="450"/>
      <c r="AME39" s="450"/>
      <c r="AMF39" s="450"/>
      <c r="AMG39" s="450"/>
      <c r="AMH39" s="450"/>
      <c r="AMI39" s="450"/>
      <c r="AMJ39" s="450"/>
      <c r="AMK39" s="450"/>
      <c r="AML39" s="450"/>
      <c r="AMM39" s="450"/>
      <c r="AMN39" s="450"/>
      <c r="AMO39" s="450"/>
      <c r="AMP39" s="450"/>
      <c r="AMQ39" s="450"/>
      <c r="AMR39" s="450"/>
      <c r="AMS39" s="450"/>
      <c r="AMT39" s="450"/>
      <c r="AMU39" s="450"/>
      <c r="AMV39" s="450"/>
      <c r="AMW39" s="450"/>
      <c r="AMX39" s="450"/>
      <c r="AMY39" s="450"/>
      <c r="AMZ39" s="450"/>
      <c r="ANA39" s="450"/>
      <c r="ANB39" s="450"/>
      <c r="ANC39" s="450"/>
      <c r="AND39" s="450"/>
      <c r="ANE39" s="450"/>
      <c r="ANF39" s="450"/>
      <c r="ANG39" s="450"/>
      <c r="ANH39" s="450"/>
      <c r="ANI39" s="450"/>
      <c r="ANJ39" s="450"/>
      <c r="ANK39" s="450"/>
      <c r="ANL39" s="450"/>
      <c r="ANM39" s="450"/>
      <c r="ANN39" s="450"/>
      <c r="ANO39" s="450"/>
      <c r="ANP39" s="450"/>
      <c r="ANQ39" s="450"/>
      <c r="ANR39" s="450"/>
      <c r="ANS39" s="450"/>
      <c r="ANT39" s="450"/>
      <c r="ANU39" s="450"/>
      <c r="ANV39" s="450"/>
      <c r="ANW39" s="450"/>
      <c r="ANX39" s="450"/>
      <c r="ANY39" s="450"/>
      <c r="ANZ39" s="450"/>
      <c r="AOA39" s="450"/>
      <c r="AOB39" s="450"/>
      <c r="AOC39" s="450"/>
      <c r="AOD39" s="450"/>
      <c r="AOE39" s="450"/>
      <c r="AOF39" s="450"/>
      <c r="AOG39" s="450"/>
      <c r="AOH39" s="450"/>
      <c r="AOI39" s="450"/>
      <c r="AOJ39" s="450"/>
      <c r="AOK39" s="450"/>
      <c r="AOL39" s="450"/>
      <c r="AOM39" s="450"/>
      <c r="AON39" s="450"/>
      <c r="AOO39" s="450"/>
      <c r="AOP39" s="450"/>
      <c r="AOQ39" s="450"/>
      <c r="AOR39" s="450"/>
      <c r="AOS39" s="450"/>
      <c r="AOT39" s="450"/>
      <c r="AOU39" s="450"/>
      <c r="AOV39" s="450"/>
      <c r="AOW39" s="450"/>
      <c r="AOX39" s="450"/>
      <c r="AOY39" s="450"/>
      <c r="AOZ39" s="450"/>
      <c r="APA39" s="450"/>
      <c r="APB39" s="450"/>
      <c r="APC39" s="450"/>
      <c r="APD39" s="450"/>
      <c r="APE39" s="450"/>
      <c r="APF39" s="450"/>
      <c r="APG39" s="450"/>
      <c r="APH39" s="450"/>
      <c r="API39" s="450"/>
      <c r="APJ39" s="450"/>
      <c r="APK39" s="450"/>
      <c r="APL39" s="450"/>
      <c r="APM39" s="450"/>
      <c r="APN39" s="450"/>
      <c r="APO39" s="450"/>
      <c r="APP39" s="450"/>
      <c r="APQ39" s="450"/>
      <c r="APR39" s="450"/>
      <c r="APS39" s="450"/>
      <c r="APT39" s="450"/>
      <c r="APU39" s="450"/>
      <c r="APV39" s="450"/>
      <c r="APW39" s="450"/>
      <c r="APX39" s="450"/>
      <c r="APY39" s="450"/>
      <c r="APZ39" s="450"/>
      <c r="AQA39" s="450"/>
      <c r="AQB39" s="450"/>
      <c r="AQC39" s="450"/>
      <c r="AQD39" s="450"/>
      <c r="AQE39" s="450"/>
      <c r="AQF39" s="450"/>
      <c r="AQG39" s="450"/>
      <c r="AQH39" s="450"/>
      <c r="AQI39" s="450"/>
      <c r="AQJ39" s="450"/>
      <c r="AQK39" s="450"/>
      <c r="AQL39" s="450"/>
      <c r="AQM39" s="450"/>
      <c r="AQN39" s="450"/>
      <c r="AQO39" s="450"/>
      <c r="AQP39" s="450"/>
      <c r="AQQ39" s="450"/>
      <c r="AQR39" s="450"/>
      <c r="AQS39" s="450"/>
      <c r="AQT39" s="450"/>
      <c r="AQU39" s="450"/>
      <c r="AQV39" s="450"/>
      <c r="AQW39" s="450"/>
      <c r="AQX39" s="450"/>
      <c r="AQY39" s="450"/>
      <c r="AQZ39" s="450"/>
      <c r="ARA39" s="450"/>
      <c r="ARB39" s="450"/>
      <c r="ARC39" s="450"/>
      <c r="ARD39" s="450"/>
      <c r="ARE39" s="450"/>
      <c r="ARF39" s="450"/>
      <c r="ARG39" s="450"/>
      <c r="ARH39" s="450"/>
      <c r="ARI39" s="450"/>
      <c r="ARJ39" s="450"/>
      <c r="ARK39" s="450"/>
      <c r="ARL39" s="450"/>
      <c r="ARM39" s="450"/>
      <c r="ARN39" s="450"/>
      <c r="ARO39" s="450"/>
      <c r="ARP39" s="450"/>
      <c r="ARQ39" s="450"/>
      <c r="ARR39" s="450"/>
      <c r="ARS39" s="450"/>
      <c r="ART39" s="450"/>
      <c r="ARU39" s="450"/>
      <c r="ARV39" s="450"/>
      <c r="ARW39" s="450"/>
      <c r="ARX39" s="450"/>
      <c r="ARY39" s="450"/>
      <c r="ARZ39" s="450"/>
      <c r="ASA39" s="450"/>
      <c r="ASB39" s="450"/>
      <c r="ASC39" s="450"/>
      <c r="ASD39" s="450"/>
      <c r="ASE39" s="450"/>
      <c r="ASF39" s="450"/>
      <c r="ASG39" s="450"/>
      <c r="ASH39" s="450"/>
      <c r="ASI39" s="450"/>
      <c r="ASJ39" s="450"/>
      <c r="ASK39" s="450"/>
      <c r="ASL39" s="450"/>
      <c r="ASM39" s="450"/>
      <c r="ASN39" s="450"/>
      <c r="ASO39" s="450"/>
      <c r="ASP39" s="450"/>
      <c r="ASQ39" s="450"/>
      <c r="ASR39" s="450"/>
      <c r="ASS39" s="450"/>
      <c r="AST39" s="450"/>
      <c r="ASU39" s="450"/>
      <c r="ASV39" s="450"/>
      <c r="ASW39" s="450"/>
      <c r="ASX39" s="450"/>
      <c r="ASY39" s="450"/>
      <c r="ASZ39" s="450"/>
      <c r="ATA39" s="450"/>
      <c r="ATB39" s="450"/>
      <c r="ATC39" s="450"/>
      <c r="ATD39" s="450"/>
      <c r="ATE39" s="450"/>
      <c r="ATF39" s="450"/>
      <c r="ATG39" s="450"/>
      <c r="ATH39" s="450"/>
      <c r="ATI39" s="450"/>
      <c r="ATJ39" s="450"/>
      <c r="ATK39" s="450"/>
      <c r="ATL39" s="450"/>
      <c r="ATM39" s="450"/>
      <c r="ATN39" s="450"/>
      <c r="ATO39" s="450"/>
      <c r="ATP39" s="450"/>
      <c r="ATQ39" s="450"/>
      <c r="ATR39" s="450"/>
      <c r="ATS39" s="450"/>
      <c r="ATT39" s="450"/>
      <c r="ATU39" s="450"/>
      <c r="ATV39" s="450"/>
      <c r="ATW39" s="450"/>
      <c r="ATX39" s="450"/>
      <c r="ATY39" s="450"/>
      <c r="ATZ39" s="450"/>
      <c r="AUA39" s="450"/>
      <c r="AUB39" s="450"/>
      <c r="AUC39" s="450"/>
      <c r="AUD39" s="450"/>
      <c r="AUE39" s="450"/>
      <c r="AUF39" s="450"/>
      <c r="AUG39" s="450"/>
      <c r="AUH39" s="450"/>
      <c r="AUI39" s="450"/>
      <c r="AUJ39" s="450"/>
      <c r="AUK39" s="450"/>
      <c r="AUL39" s="450"/>
      <c r="AUM39" s="450"/>
      <c r="AUN39" s="450"/>
      <c r="AUO39" s="450"/>
      <c r="AUP39" s="450"/>
      <c r="AUQ39" s="450"/>
      <c r="AUR39" s="450"/>
      <c r="AUS39" s="450"/>
      <c r="AUT39" s="450"/>
      <c r="AUU39" s="450"/>
      <c r="AUV39" s="450"/>
      <c r="AUW39" s="450"/>
      <c r="AUX39" s="450"/>
      <c r="AUY39" s="450"/>
      <c r="AUZ39" s="450"/>
      <c r="AVA39" s="450"/>
      <c r="AVB39" s="450"/>
      <c r="AVC39" s="450"/>
      <c r="AVD39" s="450"/>
      <c r="AVE39" s="450"/>
      <c r="AVF39" s="450"/>
      <c r="AVG39" s="450"/>
      <c r="AVH39" s="450"/>
      <c r="AVI39" s="450"/>
      <c r="AVJ39" s="450"/>
      <c r="AVK39" s="450"/>
      <c r="AVL39" s="450"/>
      <c r="AVM39" s="450"/>
      <c r="AVN39" s="450"/>
      <c r="AVO39" s="450"/>
      <c r="AVP39" s="450"/>
      <c r="AVQ39" s="450"/>
      <c r="AVR39" s="450"/>
      <c r="AVS39" s="450"/>
      <c r="AVT39" s="450"/>
      <c r="AVU39" s="450"/>
      <c r="AVV39" s="450"/>
      <c r="AVW39" s="450"/>
      <c r="AVX39" s="450"/>
      <c r="AVY39" s="450"/>
      <c r="AVZ39" s="450"/>
      <c r="AWA39" s="450"/>
      <c r="AWB39" s="450"/>
      <c r="AWC39" s="450"/>
      <c r="AWD39" s="450"/>
      <c r="AWE39" s="450"/>
      <c r="AWF39" s="450"/>
      <c r="AWG39" s="450"/>
      <c r="AWH39" s="450"/>
      <c r="AWI39" s="450"/>
      <c r="AWJ39" s="450"/>
      <c r="AWK39" s="450"/>
      <c r="AWL39" s="450"/>
      <c r="AWM39" s="450"/>
      <c r="AWN39" s="450"/>
      <c r="AWO39" s="450"/>
      <c r="AWP39" s="450"/>
      <c r="AWQ39" s="450"/>
      <c r="AWR39" s="450"/>
      <c r="AWS39" s="450"/>
      <c r="AWT39" s="450"/>
      <c r="AWU39" s="450"/>
      <c r="AWV39" s="450"/>
      <c r="AWW39" s="450"/>
      <c r="AWX39" s="450"/>
      <c r="AWY39" s="450"/>
      <c r="AWZ39" s="450"/>
      <c r="AXA39" s="450"/>
      <c r="AXB39" s="450"/>
      <c r="AXC39" s="450"/>
      <c r="AXD39" s="450"/>
      <c r="AXE39" s="450"/>
      <c r="AXF39" s="450"/>
      <c r="AXG39" s="450"/>
      <c r="AXH39" s="450"/>
      <c r="AXI39" s="450"/>
      <c r="AXJ39" s="450"/>
      <c r="AXK39" s="450"/>
      <c r="AXL39" s="450"/>
      <c r="AXM39" s="450"/>
      <c r="AXN39" s="450"/>
      <c r="AXO39" s="450"/>
      <c r="AXP39" s="450"/>
      <c r="AXQ39" s="450"/>
      <c r="AXR39" s="450"/>
      <c r="AXS39" s="450"/>
      <c r="AXT39" s="450"/>
      <c r="AXU39" s="450"/>
      <c r="AXV39" s="450"/>
      <c r="AXW39" s="450"/>
      <c r="AXX39" s="450"/>
      <c r="AXY39" s="450"/>
      <c r="AXZ39" s="450"/>
      <c r="AYA39" s="450"/>
      <c r="AYB39" s="450"/>
      <c r="AYC39" s="450"/>
      <c r="AYD39" s="450"/>
      <c r="AYE39" s="450"/>
      <c r="AYF39" s="450"/>
      <c r="AYG39" s="450"/>
      <c r="AYH39" s="450"/>
      <c r="AYI39" s="450"/>
      <c r="AYJ39" s="450"/>
      <c r="AYK39" s="450"/>
      <c r="AYL39" s="450"/>
      <c r="AYM39" s="450"/>
      <c r="AYN39" s="450"/>
      <c r="AYO39" s="450"/>
      <c r="AYP39" s="450"/>
      <c r="AYQ39" s="450"/>
      <c r="AYR39" s="450"/>
      <c r="AYS39" s="450"/>
      <c r="AYT39" s="450"/>
      <c r="AYU39" s="450"/>
      <c r="AYV39" s="450"/>
      <c r="AYW39" s="450"/>
      <c r="AYX39" s="450"/>
      <c r="AYY39" s="450"/>
      <c r="AYZ39" s="450"/>
      <c r="AZA39" s="450"/>
      <c r="AZB39" s="450"/>
      <c r="AZC39" s="450"/>
      <c r="AZD39" s="450"/>
      <c r="AZE39" s="450"/>
      <c r="AZF39" s="450"/>
      <c r="AZG39" s="450"/>
      <c r="AZH39" s="450"/>
      <c r="AZI39" s="450"/>
      <c r="AZJ39" s="450"/>
      <c r="AZK39" s="450"/>
      <c r="AZL39" s="450"/>
      <c r="AZM39" s="450"/>
      <c r="AZN39" s="450"/>
      <c r="AZO39" s="450"/>
      <c r="AZP39" s="450"/>
      <c r="AZQ39" s="450"/>
      <c r="AZR39" s="450"/>
      <c r="AZS39" s="450"/>
      <c r="AZT39" s="450"/>
      <c r="AZU39" s="450"/>
      <c r="AZV39" s="450"/>
      <c r="AZW39" s="450"/>
      <c r="AZX39" s="450"/>
      <c r="AZY39" s="450"/>
      <c r="AZZ39" s="450"/>
      <c r="BAA39" s="450"/>
      <c r="BAB39" s="450"/>
      <c r="BAC39" s="450"/>
      <c r="BAD39" s="450"/>
      <c r="BAE39" s="450"/>
      <c r="BAF39" s="450"/>
      <c r="BAG39" s="450"/>
      <c r="BAH39" s="450"/>
      <c r="BAI39" s="450"/>
      <c r="BAJ39" s="450"/>
      <c r="BAK39" s="450"/>
      <c r="BAL39" s="450"/>
      <c r="BAM39" s="450"/>
      <c r="BAN39" s="450"/>
      <c r="BAO39" s="450"/>
      <c r="BAP39" s="450"/>
      <c r="BAQ39" s="450"/>
      <c r="BAR39" s="450"/>
      <c r="BAS39" s="450"/>
      <c r="BAT39" s="450"/>
      <c r="BAU39" s="450"/>
      <c r="BAV39" s="450"/>
      <c r="BAW39" s="450"/>
      <c r="BAX39" s="450"/>
      <c r="BAY39" s="450"/>
      <c r="BAZ39" s="450"/>
      <c r="BBA39" s="450"/>
      <c r="BBB39" s="450"/>
      <c r="BBC39" s="450"/>
      <c r="BBD39" s="450"/>
      <c r="BBE39" s="450"/>
      <c r="BBF39" s="450"/>
      <c r="BBG39" s="450"/>
      <c r="BBH39" s="450"/>
      <c r="BBI39" s="450"/>
      <c r="BBJ39" s="450"/>
      <c r="BBK39" s="450"/>
      <c r="BBL39" s="450"/>
      <c r="BBM39" s="450"/>
      <c r="BBN39" s="450"/>
      <c r="BBO39" s="450"/>
      <c r="BBP39" s="450"/>
      <c r="BBQ39" s="450"/>
      <c r="BBR39" s="450"/>
      <c r="BBS39" s="450"/>
      <c r="BBT39" s="450"/>
      <c r="BBU39" s="450"/>
      <c r="BBV39" s="450"/>
      <c r="BBW39" s="450"/>
      <c r="BBX39" s="450"/>
      <c r="BBY39" s="450"/>
      <c r="BBZ39" s="450"/>
      <c r="BCA39" s="450"/>
      <c r="BCB39" s="450"/>
      <c r="BCC39" s="450"/>
      <c r="BCD39" s="450"/>
      <c r="BCE39" s="450"/>
      <c r="BCF39" s="450"/>
      <c r="BCG39" s="450"/>
      <c r="BCH39" s="450"/>
      <c r="BCI39" s="450"/>
      <c r="BCJ39" s="450"/>
      <c r="BCK39" s="450"/>
      <c r="BCL39" s="450"/>
      <c r="BCM39" s="450"/>
      <c r="BCN39" s="450"/>
      <c r="BCO39" s="450"/>
      <c r="BCP39" s="450"/>
      <c r="BCQ39" s="450"/>
      <c r="BCR39" s="450"/>
      <c r="BCS39" s="450"/>
      <c r="BCT39" s="450"/>
      <c r="BCU39" s="450"/>
      <c r="BCV39" s="450"/>
      <c r="BCW39" s="450"/>
      <c r="BCX39" s="450"/>
      <c r="BCY39" s="450"/>
      <c r="BCZ39" s="450"/>
      <c r="BDA39" s="450"/>
      <c r="BDB39" s="450"/>
      <c r="BDC39" s="450"/>
      <c r="BDD39" s="450"/>
      <c r="BDE39" s="450"/>
      <c r="BDF39" s="450"/>
      <c r="BDG39" s="450"/>
      <c r="BDH39" s="450"/>
      <c r="BDI39" s="450"/>
      <c r="BDJ39" s="450"/>
      <c r="BDK39" s="450"/>
      <c r="BDL39" s="450"/>
      <c r="BDM39" s="450"/>
      <c r="BDN39" s="450"/>
      <c r="BDO39" s="450"/>
      <c r="BDP39" s="450"/>
      <c r="BDQ39" s="450"/>
      <c r="BDR39" s="450"/>
      <c r="BDS39" s="450"/>
      <c r="BDT39" s="450"/>
      <c r="BDU39" s="450"/>
      <c r="BDV39" s="450"/>
      <c r="BDW39" s="450"/>
      <c r="BDX39" s="450"/>
      <c r="BDY39" s="450"/>
      <c r="BDZ39" s="450"/>
      <c r="BEA39" s="450"/>
      <c r="BEB39" s="450"/>
      <c r="BEC39" s="450"/>
      <c r="BED39" s="450"/>
      <c r="BEE39" s="450"/>
      <c r="BEF39" s="450"/>
      <c r="BEG39" s="450"/>
      <c r="BEH39" s="450"/>
      <c r="BEI39" s="450"/>
      <c r="BEJ39" s="450"/>
      <c r="BEK39" s="450"/>
      <c r="BEL39" s="450"/>
      <c r="BEM39" s="450"/>
      <c r="BEN39" s="450"/>
      <c r="BEO39" s="450"/>
      <c r="BEP39" s="450"/>
      <c r="BEQ39" s="450"/>
      <c r="BER39" s="450"/>
      <c r="BES39" s="450"/>
      <c r="BET39" s="450"/>
      <c r="BEU39" s="450"/>
      <c r="BEV39" s="450"/>
      <c r="BEW39" s="450"/>
      <c r="BEX39" s="450"/>
      <c r="BEY39" s="450"/>
      <c r="BEZ39" s="450"/>
      <c r="BFA39" s="450"/>
      <c r="BFB39" s="450"/>
      <c r="BFC39" s="450"/>
      <c r="BFD39" s="450"/>
      <c r="BFE39" s="450"/>
      <c r="BFF39" s="450"/>
      <c r="BFG39" s="450"/>
      <c r="BFH39" s="450"/>
      <c r="BFI39" s="450"/>
      <c r="BFJ39" s="450"/>
      <c r="BFK39" s="450"/>
      <c r="BFL39" s="450"/>
      <c r="BFM39" s="450"/>
      <c r="BFN39" s="450"/>
      <c r="BFO39" s="450"/>
      <c r="BFP39" s="450"/>
      <c r="BFQ39" s="450"/>
      <c r="BFR39" s="450"/>
      <c r="BFS39" s="450"/>
      <c r="BFT39" s="450"/>
      <c r="BFU39" s="450"/>
      <c r="BFV39" s="450"/>
      <c r="BFW39" s="450"/>
      <c r="BFX39" s="450"/>
      <c r="BFY39" s="450"/>
      <c r="BFZ39" s="450"/>
      <c r="BGA39" s="450"/>
      <c r="BGB39" s="450"/>
      <c r="BGC39" s="450"/>
      <c r="BGD39" s="450"/>
      <c r="BGE39" s="450"/>
      <c r="BGF39" s="450"/>
      <c r="BGG39" s="450"/>
      <c r="BGH39" s="450"/>
      <c r="BGI39" s="450"/>
      <c r="BGJ39" s="450"/>
      <c r="BGK39" s="450"/>
      <c r="BGL39" s="450"/>
      <c r="BGM39" s="450"/>
      <c r="BGN39" s="450"/>
      <c r="BGO39" s="450"/>
      <c r="BGP39" s="450"/>
      <c r="BGQ39" s="450"/>
      <c r="BGR39" s="450"/>
      <c r="BGS39" s="450"/>
      <c r="BGT39" s="450"/>
      <c r="BGU39" s="450"/>
      <c r="BGV39" s="450"/>
      <c r="BGW39" s="450"/>
      <c r="BGX39" s="450"/>
      <c r="BGY39" s="450"/>
      <c r="BGZ39" s="450"/>
      <c r="BHA39" s="450"/>
      <c r="BHB39" s="450"/>
      <c r="BHC39" s="450"/>
      <c r="BHD39" s="450"/>
      <c r="BHE39" s="450"/>
      <c r="BHF39" s="450"/>
      <c r="BHG39" s="450"/>
      <c r="BHH39" s="450"/>
      <c r="BHI39" s="450"/>
      <c r="BHJ39" s="450"/>
      <c r="BHK39" s="450"/>
      <c r="BHL39" s="450"/>
      <c r="BHM39" s="450"/>
      <c r="BHN39" s="450"/>
      <c r="BHO39" s="450"/>
      <c r="BHP39" s="450"/>
      <c r="BHQ39" s="450"/>
      <c r="BHR39" s="450"/>
      <c r="BHS39" s="450"/>
      <c r="BHT39" s="450"/>
      <c r="BHU39" s="450"/>
      <c r="BHV39" s="450"/>
      <c r="BHW39" s="450"/>
      <c r="BHX39" s="450"/>
      <c r="BHY39" s="450"/>
      <c r="BHZ39" s="450"/>
      <c r="BIA39" s="450"/>
      <c r="BIB39" s="450"/>
      <c r="BIC39" s="450"/>
      <c r="BID39" s="450"/>
      <c r="BIE39" s="450"/>
      <c r="BIF39" s="450"/>
      <c r="BIG39" s="450"/>
      <c r="BIH39" s="450"/>
      <c r="BII39" s="450"/>
      <c r="BIJ39" s="450"/>
      <c r="BIK39" s="450"/>
      <c r="BIL39" s="450"/>
      <c r="BIM39" s="450"/>
      <c r="BIN39" s="450"/>
      <c r="BIO39" s="450"/>
      <c r="BIP39" s="450"/>
      <c r="BIQ39" s="450"/>
      <c r="BIR39" s="450"/>
      <c r="BIS39" s="450"/>
      <c r="BIT39" s="450"/>
      <c r="BIU39" s="450"/>
      <c r="BIV39" s="450"/>
      <c r="BIW39" s="450"/>
      <c r="BIX39" s="450"/>
      <c r="BIY39" s="450"/>
      <c r="BIZ39" s="450"/>
      <c r="BJA39" s="450"/>
      <c r="BJB39" s="450"/>
      <c r="BJC39" s="450"/>
      <c r="BJD39" s="450"/>
      <c r="BJE39" s="450"/>
      <c r="BJF39" s="450"/>
      <c r="BJG39" s="450"/>
      <c r="BJH39" s="450"/>
      <c r="BJI39" s="450"/>
      <c r="BJJ39" s="450"/>
      <c r="BJK39" s="450"/>
      <c r="BJL39" s="450"/>
      <c r="BJM39" s="450"/>
      <c r="BJN39" s="450"/>
      <c r="BJO39" s="450"/>
      <c r="BJP39" s="450"/>
      <c r="BJQ39" s="450"/>
      <c r="BJR39" s="450"/>
      <c r="BJS39" s="450"/>
      <c r="BJT39" s="450"/>
      <c r="BJU39" s="450"/>
      <c r="BJV39" s="450"/>
      <c r="BJW39" s="450"/>
      <c r="BJX39" s="450"/>
      <c r="BJY39" s="450"/>
      <c r="BJZ39" s="450"/>
      <c r="BKA39" s="450"/>
      <c r="BKB39" s="450"/>
      <c r="BKC39" s="450"/>
      <c r="BKD39" s="450"/>
      <c r="BKE39" s="450"/>
      <c r="BKF39" s="450"/>
      <c r="BKG39" s="450"/>
      <c r="BKH39" s="450"/>
      <c r="BKI39" s="450"/>
      <c r="BKJ39" s="450"/>
      <c r="BKK39" s="450"/>
      <c r="BKL39" s="450"/>
      <c r="BKM39" s="450"/>
      <c r="BKN39" s="450"/>
      <c r="BKO39" s="450"/>
      <c r="BKP39" s="450"/>
      <c r="BKQ39" s="450"/>
      <c r="BKR39" s="450"/>
      <c r="BKS39" s="450"/>
      <c r="BKT39" s="450"/>
      <c r="BKU39" s="450"/>
      <c r="BKV39" s="450"/>
      <c r="BKW39" s="450"/>
      <c r="BKX39" s="450"/>
      <c r="BKY39" s="450"/>
      <c r="BKZ39" s="450"/>
      <c r="BLA39" s="450"/>
      <c r="BLB39" s="450"/>
      <c r="BLC39" s="450"/>
      <c r="BLD39" s="450"/>
      <c r="BLE39" s="450"/>
      <c r="BLF39" s="450"/>
      <c r="BLG39" s="450"/>
      <c r="BLH39" s="450"/>
      <c r="BLI39" s="450"/>
      <c r="BLJ39" s="450"/>
      <c r="BLK39" s="450"/>
      <c r="BLL39" s="450"/>
      <c r="BLM39" s="450"/>
      <c r="BLN39" s="450"/>
      <c r="BLO39" s="450"/>
      <c r="BLP39" s="450"/>
      <c r="BLQ39" s="450"/>
      <c r="BLR39" s="450"/>
      <c r="BLS39" s="450"/>
      <c r="BLT39" s="450"/>
      <c r="BLU39" s="450"/>
      <c r="BLV39" s="450"/>
      <c r="BLW39" s="450"/>
      <c r="BLX39" s="450"/>
      <c r="BLY39" s="450"/>
      <c r="BLZ39" s="450"/>
      <c r="BMA39" s="450"/>
      <c r="BMB39" s="450"/>
      <c r="BMC39" s="450"/>
      <c r="BMD39" s="450"/>
      <c r="BME39" s="450"/>
      <c r="BMF39" s="450"/>
      <c r="BMG39" s="450"/>
      <c r="BMH39" s="450"/>
      <c r="BMI39" s="450"/>
      <c r="BMJ39" s="450"/>
      <c r="BMK39" s="450"/>
      <c r="BML39" s="450"/>
      <c r="BMM39" s="450"/>
      <c r="BMN39" s="450"/>
      <c r="BMO39" s="450"/>
      <c r="BMP39" s="450"/>
      <c r="BMQ39" s="450"/>
      <c r="BMR39" s="450"/>
      <c r="BMS39" s="450"/>
      <c r="BMT39" s="450"/>
      <c r="BMU39" s="450"/>
      <c r="BMV39" s="450"/>
      <c r="BMW39" s="450"/>
      <c r="BMX39" s="450"/>
      <c r="BMY39" s="450"/>
      <c r="BMZ39" s="450"/>
      <c r="BNA39" s="450"/>
      <c r="BNB39" s="450"/>
      <c r="BNC39" s="450"/>
      <c r="BND39" s="450"/>
      <c r="BNE39" s="450"/>
      <c r="BNF39" s="450"/>
      <c r="BNG39" s="450"/>
      <c r="BNH39" s="450"/>
      <c r="BNI39" s="450"/>
      <c r="BNJ39" s="450"/>
      <c r="BNK39" s="450"/>
      <c r="BNL39" s="450"/>
      <c r="BNM39" s="450"/>
      <c r="BNN39" s="450"/>
      <c r="BNO39" s="450"/>
      <c r="BNP39" s="450"/>
      <c r="BNQ39" s="450"/>
      <c r="BNR39" s="450"/>
      <c r="BNS39" s="450"/>
      <c r="BNT39" s="450"/>
      <c r="BNU39" s="450"/>
      <c r="BNV39" s="450"/>
      <c r="BNW39" s="450"/>
      <c r="BNX39" s="450"/>
      <c r="BNY39" s="450"/>
      <c r="BNZ39" s="450"/>
      <c r="BOA39" s="450"/>
      <c r="BOB39" s="450"/>
      <c r="BOC39" s="450"/>
      <c r="BOD39" s="450"/>
      <c r="BOE39" s="450"/>
      <c r="BOF39" s="450"/>
      <c r="BOG39" s="450"/>
      <c r="BOH39" s="450"/>
      <c r="BOI39" s="450"/>
      <c r="BOJ39" s="450"/>
      <c r="BOK39" s="450"/>
      <c r="BOL39" s="450"/>
      <c r="BOM39" s="450"/>
      <c r="BON39" s="450"/>
      <c r="BOO39" s="450"/>
      <c r="BOP39" s="450"/>
      <c r="BOQ39" s="450"/>
      <c r="BOR39" s="450"/>
      <c r="BOS39" s="450"/>
      <c r="BOT39" s="450"/>
      <c r="BOU39" s="450"/>
      <c r="BOV39" s="450"/>
      <c r="BOW39" s="450"/>
      <c r="BOX39" s="450"/>
      <c r="BOY39" s="450"/>
      <c r="BOZ39" s="450"/>
      <c r="BPA39" s="450"/>
      <c r="BPB39" s="450"/>
      <c r="BPC39" s="450"/>
      <c r="BPD39" s="450"/>
      <c r="BPE39" s="450"/>
      <c r="BPF39" s="450"/>
      <c r="BPG39" s="450"/>
      <c r="BPH39" s="450"/>
      <c r="BPI39" s="450"/>
      <c r="BPJ39" s="450"/>
      <c r="BPK39" s="450"/>
      <c r="BPL39" s="450"/>
      <c r="BPM39" s="450"/>
      <c r="BPN39" s="450"/>
      <c r="BPO39" s="450"/>
      <c r="BPP39" s="450"/>
      <c r="BPQ39" s="450"/>
      <c r="BPR39" s="450"/>
      <c r="BPS39" s="450"/>
      <c r="BPT39" s="450"/>
      <c r="BPU39" s="450"/>
      <c r="BPV39" s="450"/>
      <c r="BPW39" s="450"/>
      <c r="BPX39" s="450"/>
      <c r="BPY39" s="450"/>
      <c r="BPZ39" s="450"/>
      <c r="BQA39" s="450"/>
      <c r="BQB39" s="450"/>
      <c r="BQC39" s="450"/>
      <c r="BQD39" s="450"/>
      <c r="BQE39" s="450"/>
      <c r="BQF39" s="450"/>
      <c r="BQG39" s="450"/>
      <c r="BQH39" s="450"/>
      <c r="BQI39" s="450"/>
      <c r="BQJ39" s="450"/>
      <c r="BQK39" s="450"/>
      <c r="BQL39" s="450"/>
      <c r="BQM39" s="450"/>
      <c r="BQN39" s="450"/>
      <c r="BQO39" s="450"/>
      <c r="BQP39" s="450"/>
      <c r="BQQ39" s="450"/>
      <c r="BQR39" s="450"/>
      <c r="BQS39" s="450"/>
      <c r="BQT39" s="450"/>
      <c r="BQU39" s="450"/>
      <c r="BQV39" s="450"/>
      <c r="BQW39" s="450"/>
      <c r="BQX39" s="450"/>
      <c r="BQY39" s="450"/>
      <c r="BQZ39" s="450"/>
      <c r="BRA39" s="450"/>
      <c r="BRB39" s="450"/>
      <c r="BRC39" s="450"/>
      <c r="BRD39" s="450"/>
      <c r="BRE39" s="450"/>
      <c r="BRF39" s="450"/>
      <c r="BRG39" s="450"/>
      <c r="BRH39" s="450"/>
      <c r="BRI39" s="450"/>
      <c r="BRJ39" s="450"/>
      <c r="BRK39" s="450"/>
      <c r="BRL39" s="450"/>
      <c r="BRM39" s="450"/>
      <c r="BRN39" s="450"/>
      <c r="BRO39" s="450"/>
      <c r="BRP39" s="450"/>
      <c r="BRQ39" s="450"/>
      <c r="BRR39" s="450"/>
      <c r="BRS39" s="450"/>
      <c r="BRT39" s="450"/>
      <c r="BRU39" s="450"/>
      <c r="BRV39" s="450"/>
      <c r="BRW39" s="450"/>
      <c r="BRX39" s="450"/>
      <c r="BRY39" s="450"/>
      <c r="BRZ39" s="450"/>
      <c r="BSA39" s="450"/>
      <c r="BSB39" s="450"/>
      <c r="BSC39" s="450"/>
      <c r="BSD39" s="450"/>
      <c r="BSE39" s="450"/>
      <c r="BSF39" s="450"/>
      <c r="BSG39" s="450"/>
      <c r="BSH39" s="450"/>
      <c r="BSI39" s="450"/>
      <c r="BSJ39" s="450"/>
      <c r="BSK39" s="450"/>
      <c r="BSL39" s="450"/>
      <c r="BSM39" s="450"/>
      <c r="BSN39" s="450"/>
      <c r="BSO39" s="450"/>
      <c r="BSP39" s="450"/>
      <c r="BSQ39" s="450"/>
      <c r="BSR39" s="450"/>
      <c r="BSS39" s="450"/>
      <c r="BST39" s="450"/>
      <c r="BSU39" s="450"/>
      <c r="BSV39" s="450"/>
      <c r="BSW39" s="450"/>
      <c r="BSX39" s="450"/>
      <c r="BSY39" s="450"/>
      <c r="BSZ39" s="450"/>
      <c r="BTA39" s="450"/>
      <c r="BTB39" s="450"/>
      <c r="BTC39" s="450"/>
      <c r="BTD39" s="450"/>
      <c r="BTE39" s="450"/>
      <c r="BTF39" s="450"/>
      <c r="BTG39" s="450"/>
      <c r="BTH39" s="450"/>
      <c r="BTI39" s="450"/>
      <c r="BTJ39" s="450"/>
      <c r="BTK39" s="450"/>
      <c r="BTL39" s="450"/>
      <c r="BTM39" s="450"/>
      <c r="BTN39" s="450"/>
      <c r="BTO39" s="450"/>
      <c r="BTP39" s="450"/>
      <c r="BTQ39" s="450"/>
      <c r="BTR39" s="450"/>
      <c r="BTS39" s="450"/>
      <c r="BTT39" s="450"/>
      <c r="BTU39" s="450"/>
      <c r="BTV39" s="450"/>
      <c r="BTW39" s="450"/>
      <c r="BTX39" s="450"/>
      <c r="BTY39" s="450"/>
      <c r="BTZ39" s="450"/>
      <c r="BUA39" s="450"/>
      <c r="BUB39" s="450"/>
      <c r="BUC39" s="450"/>
      <c r="BUD39" s="450"/>
      <c r="BUE39" s="450"/>
      <c r="BUF39" s="450"/>
      <c r="BUG39" s="450"/>
      <c r="BUH39" s="450"/>
      <c r="BUI39" s="450"/>
      <c r="BUJ39" s="450"/>
      <c r="BUK39" s="450"/>
      <c r="BUL39" s="450"/>
      <c r="BUM39" s="450"/>
      <c r="BUN39" s="450"/>
      <c r="BUO39" s="450"/>
      <c r="BUP39" s="450"/>
      <c r="BUQ39" s="450"/>
      <c r="BUR39" s="450"/>
      <c r="BUS39" s="450"/>
      <c r="BUT39" s="450"/>
      <c r="BUU39" s="450"/>
      <c r="BUV39" s="450"/>
      <c r="BUW39" s="450"/>
      <c r="BUX39" s="450"/>
      <c r="BUY39" s="450"/>
      <c r="BUZ39" s="450"/>
      <c r="BVA39" s="450"/>
      <c r="BVB39" s="450"/>
      <c r="BVC39" s="450"/>
      <c r="BVD39" s="450"/>
      <c r="BVE39" s="450"/>
      <c r="BVF39" s="450"/>
      <c r="BVG39" s="450"/>
      <c r="BVH39" s="450"/>
      <c r="BVI39" s="450"/>
      <c r="BVJ39" s="450"/>
      <c r="BVK39" s="450"/>
      <c r="BVL39" s="450"/>
      <c r="BVM39" s="450"/>
      <c r="BVN39" s="450"/>
      <c r="BVO39" s="450"/>
      <c r="BVP39" s="450"/>
      <c r="BVQ39" s="450"/>
      <c r="BVR39" s="450"/>
      <c r="BVS39" s="450"/>
      <c r="BVT39" s="450"/>
      <c r="BVU39" s="450"/>
      <c r="BVV39" s="450"/>
      <c r="BVW39" s="450"/>
      <c r="BVX39" s="450"/>
      <c r="BVY39" s="450"/>
      <c r="BVZ39" s="450"/>
      <c r="BWA39" s="450"/>
      <c r="BWB39" s="450"/>
      <c r="BWC39" s="450"/>
      <c r="BWD39" s="450"/>
      <c r="BWE39" s="450"/>
      <c r="BWF39" s="450"/>
      <c r="BWG39" s="450"/>
      <c r="BWH39" s="450"/>
      <c r="BWI39" s="450"/>
      <c r="BWJ39" s="450"/>
      <c r="BWK39" s="450"/>
      <c r="BWL39" s="450"/>
      <c r="BWM39" s="450"/>
      <c r="BWN39" s="450"/>
      <c r="BWO39" s="450"/>
      <c r="BWP39" s="450"/>
      <c r="BWQ39" s="450"/>
      <c r="BWR39" s="450"/>
      <c r="BWS39" s="450"/>
      <c r="BWT39" s="450"/>
      <c r="BWU39" s="450"/>
      <c r="BWV39" s="450"/>
      <c r="BWW39" s="450"/>
      <c r="BWX39" s="450"/>
      <c r="BWY39" s="450"/>
      <c r="BWZ39" s="450"/>
      <c r="BXA39" s="450"/>
      <c r="BXB39" s="450"/>
      <c r="BXC39" s="450"/>
      <c r="BXD39" s="450"/>
      <c r="BXE39" s="450"/>
      <c r="BXF39" s="450"/>
      <c r="BXG39" s="450"/>
      <c r="BXH39" s="450"/>
      <c r="BXI39" s="450"/>
      <c r="BXJ39" s="450"/>
      <c r="BXK39" s="450"/>
      <c r="BXL39" s="450"/>
      <c r="BXM39" s="450"/>
      <c r="BXN39" s="450"/>
      <c r="BXO39" s="450"/>
      <c r="BXP39" s="450"/>
      <c r="BXQ39" s="450"/>
      <c r="BXR39" s="450"/>
      <c r="BXS39" s="450"/>
      <c r="BXT39" s="450"/>
      <c r="BXU39" s="450"/>
      <c r="BXV39" s="450"/>
      <c r="BXW39" s="450"/>
      <c r="BXX39" s="450"/>
      <c r="BXY39" s="450"/>
      <c r="BXZ39" s="450"/>
      <c r="BYA39" s="450"/>
      <c r="BYB39" s="450"/>
      <c r="BYC39" s="450"/>
      <c r="BYD39" s="450"/>
      <c r="BYE39" s="450"/>
      <c r="BYF39" s="450"/>
      <c r="BYG39" s="450"/>
      <c r="BYH39" s="450"/>
      <c r="BYI39" s="450"/>
      <c r="BYJ39" s="450"/>
      <c r="BYK39" s="450"/>
      <c r="BYL39" s="450"/>
      <c r="BYM39" s="450"/>
      <c r="BYN39" s="450"/>
      <c r="BYO39" s="450"/>
      <c r="BYP39" s="450"/>
      <c r="BYQ39" s="450"/>
      <c r="BYR39" s="450"/>
      <c r="BYS39" s="450"/>
      <c r="BYT39" s="450"/>
      <c r="BYU39" s="450"/>
      <c r="BYV39" s="450"/>
      <c r="BYW39" s="450"/>
      <c r="BYX39" s="450"/>
      <c r="BYY39" s="450"/>
      <c r="BYZ39" s="450"/>
      <c r="BZA39" s="450"/>
      <c r="BZB39" s="450"/>
      <c r="BZC39" s="450"/>
      <c r="BZD39" s="450"/>
      <c r="BZE39" s="450"/>
      <c r="BZF39" s="450"/>
      <c r="BZG39" s="450"/>
      <c r="BZH39" s="450"/>
      <c r="BZI39" s="450"/>
      <c r="BZJ39" s="450"/>
      <c r="BZK39" s="450"/>
      <c r="BZL39" s="450"/>
      <c r="BZM39" s="450"/>
      <c r="BZN39" s="450"/>
      <c r="BZO39" s="450"/>
      <c r="BZP39" s="450"/>
      <c r="BZQ39" s="450"/>
      <c r="BZR39" s="450"/>
      <c r="BZS39" s="450"/>
      <c r="BZT39" s="450"/>
      <c r="BZU39" s="450"/>
      <c r="BZV39" s="450"/>
      <c r="BZW39" s="450"/>
      <c r="BZX39" s="450"/>
      <c r="BZY39" s="450"/>
      <c r="BZZ39" s="450"/>
      <c r="CAA39" s="450"/>
      <c r="CAB39" s="450"/>
      <c r="CAC39" s="450"/>
      <c r="CAD39" s="450"/>
      <c r="CAE39" s="450"/>
      <c r="CAF39" s="450"/>
      <c r="CAG39" s="450"/>
      <c r="CAH39" s="450"/>
      <c r="CAI39" s="450"/>
      <c r="CAJ39" s="450"/>
      <c r="CAK39" s="450"/>
      <c r="CAL39" s="450"/>
      <c r="CAM39" s="450"/>
      <c r="CAN39" s="450"/>
      <c r="CAO39" s="450"/>
      <c r="CAP39" s="450"/>
      <c r="CAQ39" s="450"/>
      <c r="CAR39" s="450"/>
      <c r="CAS39" s="450"/>
      <c r="CAT39" s="450"/>
      <c r="CAU39" s="450"/>
      <c r="CAV39" s="450"/>
      <c r="CAW39" s="450"/>
      <c r="CAX39" s="450"/>
      <c r="CAY39" s="450"/>
      <c r="CAZ39" s="450"/>
      <c r="CBA39" s="450"/>
      <c r="CBB39" s="450"/>
      <c r="CBC39" s="450"/>
      <c r="CBD39" s="450"/>
      <c r="CBE39" s="450"/>
      <c r="CBF39" s="450"/>
      <c r="CBG39" s="450"/>
      <c r="CBH39" s="450"/>
      <c r="CBI39" s="450"/>
      <c r="CBJ39" s="450"/>
      <c r="CBK39" s="450"/>
      <c r="CBL39" s="450"/>
      <c r="CBM39" s="450"/>
      <c r="CBN39" s="450"/>
      <c r="CBO39" s="450"/>
      <c r="CBP39" s="450"/>
      <c r="CBQ39" s="450"/>
      <c r="CBR39" s="450"/>
      <c r="CBS39" s="450"/>
      <c r="CBT39" s="450"/>
      <c r="CBU39" s="450"/>
      <c r="CBV39" s="450"/>
      <c r="CBW39" s="450"/>
      <c r="CBX39" s="450"/>
      <c r="CBY39" s="450"/>
      <c r="CBZ39" s="450"/>
      <c r="CCA39" s="450"/>
      <c r="CCB39" s="450"/>
      <c r="CCC39" s="450"/>
      <c r="CCD39" s="450"/>
      <c r="CCE39" s="450"/>
      <c r="CCF39" s="450"/>
      <c r="CCG39" s="450"/>
      <c r="CCH39" s="450"/>
      <c r="CCI39" s="450"/>
      <c r="CCJ39" s="450"/>
      <c r="CCK39" s="450"/>
      <c r="CCL39" s="450"/>
      <c r="CCM39" s="450"/>
      <c r="CCN39" s="450"/>
      <c r="CCO39" s="450"/>
      <c r="CCP39" s="450"/>
      <c r="CCQ39" s="450"/>
      <c r="CCR39" s="450"/>
      <c r="CCS39" s="450"/>
      <c r="CCT39" s="450"/>
      <c r="CCU39" s="450"/>
      <c r="CCV39" s="450"/>
      <c r="CCW39" s="450"/>
      <c r="CCX39" s="450"/>
      <c r="CCY39" s="450"/>
      <c r="CCZ39" s="450"/>
      <c r="CDA39" s="450"/>
      <c r="CDB39" s="450"/>
      <c r="CDC39" s="450"/>
      <c r="CDD39" s="450"/>
      <c r="CDE39" s="450"/>
      <c r="CDF39" s="450"/>
      <c r="CDG39" s="450"/>
      <c r="CDH39" s="450"/>
      <c r="CDI39" s="450"/>
      <c r="CDJ39" s="450"/>
      <c r="CDK39" s="450"/>
      <c r="CDL39" s="450"/>
      <c r="CDM39" s="450"/>
      <c r="CDN39" s="450"/>
      <c r="CDO39" s="450"/>
      <c r="CDP39" s="450"/>
      <c r="CDQ39" s="450"/>
      <c r="CDR39" s="450"/>
      <c r="CDS39" s="450"/>
      <c r="CDT39" s="450"/>
      <c r="CDU39" s="450"/>
      <c r="CDV39" s="450"/>
      <c r="CDW39" s="450"/>
      <c r="CDX39" s="450"/>
      <c r="CDY39" s="450"/>
      <c r="CDZ39" s="450"/>
      <c r="CEA39" s="450"/>
      <c r="CEB39" s="450"/>
      <c r="CEC39" s="450"/>
      <c r="CED39" s="450"/>
      <c r="CEE39" s="450"/>
      <c r="CEF39" s="450"/>
      <c r="CEG39" s="450"/>
      <c r="CEH39" s="450"/>
      <c r="CEI39" s="450"/>
      <c r="CEJ39" s="450"/>
      <c r="CEK39" s="450"/>
      <c r="CEL39" s="450"/>
      <c r="CEM39" s="450"/>
      <c r="CEN39" s="450"/>
      <c r="CEO39" s="450"/>
      <c r="CEP39" s="450"/>
      <c r="CEQ39" s="450"/>
      <c r="CER39" s="450"/>
      <c r="CES39" s="450"/>
      <c r="CET39" s="450"/>
      <c r="CEU39" s="450"/>
      <c r="CEV39" s="450"/>
      <c r="CEW39" s="450"/>
      <c r="CEX39" s="450"/>
      <c r="CEY39" s="450"/>
      <c r="CEZ39" s="450"/>
      <c r="CFA39" s="450"/>
      <c r="CFB39" s="450"/>
      <c r="CFC39" s="450"/>
      <c r="CFD39" s="450"/>
      <c r="CFE39" s="450"/>
      <c r="CFF39" s="450"/>
      <c r="CFG39" s="450"/>
      <c r="CFH39" s="450"/>
      <c r="CFI39" s="450"/>
      <c r="CFJ39" s="450"/>
      <c r="CFK39" s="450"/>
      <c r="CFL39" s="450"/>
      <c r="CFM39" s="450"/>
      <c r="CFN39" s="450"/>
      <c r="CFO39" s="450"/>
      <c r="CFP39" s="450"/>
      <c r="CFQ39" s="450"/>
      <c r="CFR39" s="450"/>
      <c r="CFS39" s="450"/>
      <c r="CFT39" s="450"/>
      <c r="CFU39" s="450"/>
      <c r="CFV39" s="450"/>
      <c r="CFW39" s="450"/>
      <c r="CFX39" s="450"/>
      <c r="CFY39" s="450"/>
      <c r="CFZ39" s="450"/>
      <c r="CGA39" s="450"/>
      <c r="CGB39" s="450"/>
      <c r="CGC39" s="450"/>
      <c r="CGD39" s="450"/>
      <c r="CGE39" s="450"/>
      <c r="CGF39" s="450"/>
      <c r="CGG39" s="450"/>
      <c r="CGH39" s="450"/>
      <c r="CGI39" s="450"/>
      <c r="CGJ39" s="450"/>
      <c r="CGK39" s="450"/>
      <c r="CGL39" s="450"/>
      <c r="CGM39" s="450"/>
      <c r="CGN39" s="450"/>
      <c r="CGO39" s="450"/>
      <c r="CGP39" s="450"/>
      <c r="CGQ39" s="450"/>
      <c r="CGR39" s="450"/>
      <c r="CGS39" s="450"/>
      <c r="CGT39" s="450"/>
      <c r="CGU39" s="450"/>
      <c r="CGV39" s="450"/>
      <c r="CGW39" s="450"/>
      <c r="CGX39" s="450"/>
      <c r="CGY39" s="450"/>
      <c r="CGZ39" s="450"/>
      <c r="CHA39" s="450"/>
      <c r="CHB39" s="450"/>
      <c r="CHC39" s="450"/>
      <c r="CHD39" s="450"/>
      <c r="CHE39" s="450"/>
      <c r="CHF39" s="450"/>
      <c r="CHG39" s="450"/>
      <c r="CHH39" s="450"/>
      <c r="CHI39" s="450"/>
      <c r="CHJ39" s="450"/>
      <c r="CHK39" s="450"/>
      <c r="CHL39" s="450"/>
      <c r="CHM39" s="450"/>
      <c r="CHN39" s="450"/>
      <c r="CHO39" s="450"/>
      <c r="CHP39" s="450"/>
      <c r="CHQ39" s="450"/>
      <c r="CHR39" s="450"/>
      <c r="CHS39" s="450"/>
      <c r="CHT39" s="450"/>
      <c r="CHU39" s="450"/>
      <c r="CHV39" s="450"/>
      <c r="CHW39" s="450"/>
      <c r="CHX39" s="450"/>
      <c r="CHY39" s="450"/>
      <c r="CHZ39" s="450"/>
      <c r="CIA39" s="450"/>
      <c r="CIB39" s="450"/>
      <c r="CIC39" s="450"/>
      <c r="CID39" s="450"/>
      <c r="CIE39" s="450"/>
      <c r="CIF39" s="450"/>
      <c r="CIG39" s="450"/>
      <c r="CIH39" s="450"/>
      <c r="CII39" s="450"/>
      <c r="CIJ39" s="450"/>
      <c r="CIK39" s="450"/>
      <c r="CIL39" s="450"/>
      <c r="CIM39" s="450"/>
      <c r="CIN39" s="450"/>
      <c r="CIO39" s="450"/>
      <c r="CIP39" s="450"/>
      <c r="CIQ39" s="450"/>
      <c r="CIR39" s="450"/>
      <c r="CIS39" s="450"/>
      <c r="CIT39" s="450"/>
      <c r="CIU39" s="450"/>
      <c r="CIV39" s="450"/>
      <c r="CIW39" s="450"/>
      <c r="CIX39" s="450"/>
      <c r="CIY39" s="450"/>
      <c r="CIZ39" s="450"/>
      <c r="CJA39" s="450"/>
      <c r="CJB39" s="450"/>
      <c r="CJC39" s="450"/>
      <c r="CJD39" s="450"/>
      <c r="CJE39" s="450"/>
      <c r="CJF39" s="450"/>
      <c r="CJG39" s="450"/>
      <c r="CJH39" s="450"/>
      <c r="CJI39" s="450"/>
      <c r="CJJ39" s="450"/>
      <c r="CJK39" s="450"/>
      <c r="CJL39" s="450"/>
      <c r="CJM39" s="450"/>
      <c r="CJN39" s="450"/>
      <c r="CJO39" s="450"/>
      <c r="CJP39" s="450"/>
      <c r="CJQ39" s="450"/>
      <c r="CJR39" s="450"/>
      <c r="CJS39" s="450"/>
      <c r="CJT39" s="450"/>
      <c r="CJU39" s="450"/>
      <c r="CJV39" s="450"/>
      <c r="CJW39" s="450"/>
      <c r="CJX39" s="450"/>
      <c r="CJY39" s="450"/>
      <c r="CJZ39" s="450"/>
      <c r="CKA39" s="450"/>
      <c r="CKB39" s="450"/>
      <c r="CKC39" s="450"/>
      <c r="CKD39" s="450"/>
      <c r="CKE39" s="450"/>
      <c r="CKF39" s="450"/>
      <c r="CKG39" s="450"/>
      <c r="CKH39" s="450"/>
      <c r="CKI39" s="450"/>
      <c r="CKJ39" s="450"/>
      <c r="CKK39" s="450"/>
      <c r="CKL39" s="450"/>
      <c r="CKM39" s="450"/>
      <c r="CKN39" s="450"/>
      <c r="CKO39" s="450"/>
      <c r="CKP39" s="450"/>
      <c r="CKQ39" s="450"/>
      <c r="CKR39" s="450"/>
      <c r="CKS39" s="450"/>
      <c r="CKT39" s="450"/>
      <c r="CKU39" s="450"/>
      <c r="CKV39" s="450"/>
      <c r="CKW39" s="450"/>
      <c r="CKX39" s="450"/>
      <c r="CKY39" s="450"/>
      <c r="CKZ39" s="450"/>
      <c r="CLA39" s="450"/>
      <c r="CLB39" s="450"/>
      <c r="CLC39" s="450"/>
      <c r="CLD39" s="450"/>
      <c r="CLE39" s="450"/>
      <c r="CLF39" s="450"/>
      <c r="CLG39" s="450"/>
      <c r="CLH39" s="450"/>
      <c r="CLI39" s="450"/>
      <c r="CLJ39" s="450"/>
      <c r="CLK39" s="450"/>
      <c r="CLL39" s="450"/>
      <c r="CLM39" s="450"/>
      <c r="CLN39" s="450"/>
      <c r="CLO39" s="450"/>
      <c r="CLP39" s="450"/>
      <c r="CLQ39" s="450"/>
      <c r="CLR39" s="450"/>
      <c r="CLS39" s="450"/>
      <c r="CLT39" s="450"/>
      <c r="CLU39" s="450"/>
      <c r="CLV39" s="450"/>
      <c r="CLW39" s="450"/>
      <c r="CLX39" s="450"/>
      <c r="CLY39" s="450"/>
      <c r="CLZ39" s="450"/>
      <c r="CMA39" s="450"/>
      <c r="CMB39" s="450"/>
      <c r="CMC39" s="450"/>
      <c r="CMD39" s="450"/>
      <c r="CME39" s="450"/>
      <c r="CMF39" s="450"/>
      <c r="CMG39" s="450"/>
      <c r="CMH39" s="450"/>
      <c r="CMI39" s="450"/>
      <c r="CMJ39" s="450"/>
      <c r="CMK39" s="450"/>
      <c r="CML39" s="450"/>
      <c r="CMM39" s="450"/>
      <c r="CMN39" s="450"/>
      <c r="CMO39" s="450"/>
      <c r="CMP39" s="450"/>
      <c r="CMQ39" s="450"/>
      <c r="CMR39" s="450"/>
      <c r="CMS39" s="450"/>
      <c r="CMT39" s="450"/>
      <c r="CMU39" s="450"/>
      <c r="CMV39" s="450"/>
      <c r="CMW39" s="450"/>
      <c r="CMX39" s="450"/>
      <c r="CMY39" s="450"/>
      <c r="CMZ39" s="450"/>
      <c r="CNA39" s="450"/>
      <c r="CNB39" s="450"/>
      <c r="CNC39" s="450"/>
      <c r="CND39" s="450"/>
      <c r="CNE39" s="450"/>
      <c r="CNF39" s="450"/>
      <c r="CNG39" s="450"/>
      <c r="CNH39" s="450"/>
      <c r="CNI39" s="450"/>
      <c r="CNJ39" s="450"/>
      <c r="CNK39" s="450"/>
      <c r="CNL39" s="450"/>
      <c r="CNM39" s="450"/>
      <c r="CNN39" s="450"/>
      <c r="CNO39" s="450"/>
      <c r="CNP39" s="450"/>
      <c r="CNQ39" s="450"/>
      <c r="CNR39" s="450"/>
      <c r="CNS39" s="450"/>
      <c r="CNT39" s="450"/>
      <c r="CNU39" s="450"/>
      <c r="CNV39" s="450"/>
      <c r="CNW39" s="450"/>
      <c r="CNX39" s="450"/>
      <c r="CNY39" s="450"/>
      <c r="CNZ39" s="450"/>
      <c r="COA39" s="450"/>
      <c r="COB39" s="450"/>
      <c r="COC39" s="450"/>
      <c r="COD39" s="450"/>
      <c r="COE39" s="450"/>
      <c r="COF39" s="450"/>
      <c r="COG39" s="450"/>
      <c r="COH39" s="450"/>
      <c r="COI39" s="450"/>
      <c r="COJ39" s="450"/>
      <c r="COK39" s="450"/>
      <c r="COL39" s="450"/>
      <c r="COM39" s="450"/>
      <c r="CON39" s="450"/>
      <c r="COO39" s="450"/>
      <c r="COP39" s="450"/>
      <c r="COQ39" s="450"/>
      <c r="COR39" s="450"/>
      <c r="COS39" s="450"/>
      <c r="COT39" s="450"/>
      <c r="COU39" s="450"/>
      <c r="COV39" s="450"/>
      <c r="COW39" s="450"/>
      <c r="COX39" s="450"/>
      <c r="COY39" s="450"/>
      <c r="COZ39" s="450"/>
      <c r="CPA39" s="450"/>
      <c r="CPB39" s="450"/>
      <c r="CPC39" s="450"/>
      <c r="CPD39" s="450"/>
      <c r="CPE39" s="450"/>
      <c r="CPF39" s="450"/>
      <c r="CPG39" s="450"/>
      <c r="CPH39" s="450"/>
      <c r="CPI39" s="450"/>
      <c r="CPJ39" s="450"/>
      <c r="CPK39" s="450"/>
      <c r="CPL39" s="450"/>
      <c r="CPM39" s="450"/>
      <c r="CPN39" s="450"/>
      <c r="CPO39" s="450"/>
      <c r="CPP39" s="450"/>
      <c r="CPQ39" s="450"/>
      <c r="CPR39" s="450"/>
      <c r="CPS39" s="450"/>
      <c r="CPT39" s="450"/>
      <c r="CPU39" s="450"/>
      <c r="CPV39" s="450"/>
      <c r="CPW39" s="450"/>
      <c r="CPX39" s="450"/>
      <c r="CPY39" s="450"/>
      <c r="CPZ39" s="450"/>
      <c r="CQA39" s="450"/>
      <c r="CQB39" s="450"/>
      <c r="CQC39" s="450"/>
      <c r="CQD39" s="450"/>
      <c r="CQE39" s="450"/>
      <c r="CQF39" s="450"/>
      <c r="CQG39" s="450"/>
      <c r="CQH39" s="450"/>
      <c r="CQI39" s="450"/>
      <c r="CQJ39" s="450"/>
      <c r="CQK39" s="450"/>
      <c r="CQL39" s="450"/>
      <c r="CQM39" s="450"/>
      <c r="CQN39" s="450"/>
      <c r="CQO39" s="450"/>
      <c r="CQP39" s="450"/>
      <c r="CQQ39" s="450"/>
      <c r="CQR39" s="450"/>
      <c r="CQS39" s="450"/>
      <c r="CQT39" s="450"/>
      <c r="CQU39" s="450"/>
      <c r="CQV39" s="450"/>
      <c r="CQW39" s="450"/>
      <c r="CQX39" s="450"/>
      <c r="CQY39" s="450"/>
      <c r="CQZ39" s="450"/>
      <c r="CRA39" s="450"/>
      <c r="CRB39" s="450"/>
      <c r="CRC39" s="450"/>
      <c r="CRD39" s="450"/>
      <c r="CRE39" s="450"/>
      <c r="CRF39" s="450"/>
      <c r="CRG39" s="450"/>
      <c r="CRH39" s="450"/>
      <c r="CRI39" s="450"/>
      <c r="CRJ39" s="450"/>
      <c r="CRK39" s="450"/>
      <c r="CRL39" s="450"/>
      <c r="CRM39" s="450"/>
      <c r="CRN39" s="450"/>
      <c r="CRO39" s="450"/>
      <c r="CRP39" s="450"/>
      <c r="CRQ39" s="450"/>
      <c r="CRR39" s="450"/>
      <c r="CRS39" s="450"/>
      <c r="CRT39" s="450"/>
      <c r="CRU39" s="450"/>
      <c r="CRV39" s="450"/>
      <c r="CRW39" s="450"/>
      <c r="CRX39" s="450"/>
      <c r="CRY39" s="450"/>
      <c r="CRZ39" s="450"/>
      <c r="CSA39" s="450"/>
      <c r="CSB39" s="450"/>
      <c r="CSC39" s="450"/>
      <c r="CSD39" s="450"/>
      <c r="CSE39" s="450"/>
      <c r="CSF39" s="450"/>
      <c r="CSG39" s="450"/>
      <c r="CSH39" s="450"/>
      <c r="CSI39" s="450"/>
      <c r="CSJ39" s="450"/>
      <c r="CSK39" s="450"/>
      <c r="CSL39" s="450"/>
      <c r="CSM39" s="450"/>
      <c r="CSN39" s="450"/>
      <c r="CSO39" s="450"/>
      <c r="CSP39" s="450"/>
      <c r="CSQ39" s="450"/>
      <c r="CSR39" s="450"/>
      <c r="CSS39" s="450"/>
      <c r="CST39" s="450"/>
      <c r="CSU39" s="450"/>
      <c r="CSV39" s="450"/>
      <c r="CSW39" s="450"/>
      <c r="CSX39" s="450"/>
      <c r="CSY39" s="450"/>
      <c r="CSZ39" s="450"/>
      <c r="CTA39" s="450"/>
      <c r="CTB39" s="450"/>
      <c r="CTC39" s="450"/>
      <c r="CTD39" s="450"/>
      <c r="CTE39" s="450"/>
      <c r="CTF39" s="450"/>
      <c r="CTG39" s="450"/>
      <c r="CTH39" s="450"/>
      <c r="CTI39" s="450"/>
      <c r="CTJ39" s="450"/>
      <c r="CTK39" s="450"/>
      <c r="CTL39" s="450"/>
      <c r="CTM39" s="450"/>
      <c r="CTN39" s="450"/>
      <c r="CTO39" s="450"/>
      <c r="CTP39" s="450"/>
      <c r="CTQ39" s="450"/>
      <c r="CTR39" s="450"/>
      <c r="CTS39" s="450"/>
      <c r="CTT39" s="450"/>
      <c r="CTU39" s="450"/>
      <c r="CTV39" s="450"/>
      <c r="CTW39" s="450"/>
      <c r="CTX39" s="450"/>
      <c r="CTY39" s="450"/>
      <c r="CTZ39" s="450"/>
      <c r="CUA39" s="450"/>
      <c r="CUB39" s="450"/>
      <c r="CUC39" s="450"/>
      <c r="CUD39" s="450"/>
      <c r="CUE39" s="450"/>
      <c r="CUF39" s="450"/>
      <c r="CUG39" s="450"/>
      <c r="CUH39" s="450"/>
      <c r="CUI39" s="450"/>
      <c r="CUJ39" s="450"/>
      <c r="CUK39" s="450"/>
      <c r="CUL39" s="450"/>
      <c r="CUM39" s="450"/>
      <c r="CUN39" s="450"/>
      <c r="CUO39" s="450"/>
      <c r="CUP39" s="450"/>
      <c r="CUQ39" s="450"/>
      <c r="CUR39" s="450"/>
      <c r="CUS39" s="450"/>
      <c r="CUT39" s="450"/>
      <c r="CUU39" s="450"/>
      <c r="CUV39" s="450"/>
      <c r="CUW39" s="450"/>
      <c r="CUX39" s="450"/>
      <c r="CUY39" s="450"/>
      <c r="CUZ39" s="450"/>
      <c r="CVA39" s="450"/>
      <c r="CVB39" s="450"/>
      <c r="CVC39" s="450"/>
      <c r="CVD39" s="450"/>
      <c r="CVE39" s="450"/>
      <c r="CVF39" s="450"/>
      <c r="CVG39" s="450"/>
      <c r="CVH39" s="450"/>
      <c r="CVI39" s="450"/>
      <c r="CVJ39" s="450"/>
      <c r="CVK39" s="450"/>
      <c r="CVL39" s="450"/>
      <c r="CVM39" s="450"/>
      <c r="CVN39" s="450"/>
      <c r="CVO39" s="450"/>
      <c r="CVP39" s="450"/>
      <c r="CVQ39" s="450"/>
      <c r="CVR39" s="450"/>
      <c r="CVS39" s="450"/>
      <c r="CVT39" s="450"/>
      <c r="CVU39" s="450"/>
      <c r="CVV39" s="450"/>
      <c r="CVW39" s="450"/>
      <c r="CVX39" s="450"/>
      <c r="CVY39" s="450"/>
      <c r="CVZ39" s="450"/>
      <c r="CWA39" s="450"/>
      <c r="CWB39" s="450"/>
      <c r="CWC39" s="450"/>
      <c r="CWD39" s="450"/>
      <c r="CWE39" s="450"/>
      <c r="CWF39" s="450"/>
      <c r="CWG39" s="450"/>
      <c r="CWH39" s="450"/>
      <c r="CWI39" s="450"/>
      <c r="CWJ39" s="450"/>
      <c r="CWK39" s="450"/>
      <c r="CWL39" s="450"/>
      <c r="CWM39" s="450"/>
      <c r="CWN39" s="450"/>
      <c r="CWO39" s="450"/>
      <c r="CWP39" s="450"/>
      <c r="CWQ39" s="450"/>
      <c r="CWR39" s="450"/>
      <c r="CWS39" s="450"/>
      <c r="CWT39" s="450"/>
      <c r="CWU39" s="450"/>
      <c r="CWV39" s="450"/>
      <c r="CWW39" s="450"/>
      <c r="CWX39" s="450"/>
      <c r="CWY39" s="450"/>
      <c r="CWZ39" s="450"/>
      <c r="CXA39" s="450"/>
      <c r="CXB39" s="450"/>
      <c r="CXC39" s="450"/>
      <c r="CXD39" s="450"/>
      <c r="CXE39" s="450"/>
      <c r="CXF39" s="450"/>
      <c r="CXG39" s="450"/>
      <c r="CXH39" s="450"/>
      <c r="CXI39" s="450"/>
      <c r="CXJ39" s="450"/>
      <c r="CXK39" s="450"/>
      <c r="CXL39" s="450"/>
      <c r="CXM39" s="450"/>
      <c r="CXN39" s="450"/>
      <c r="CXO39" s="450"/>
      <c r="CXP39" s="450"/>
      <c r="CXQ39" s="450"/>
      <c r="CXR39" s="450"/>
      <c r="CXS39" s="450"/>
      <c r="CXT39" s="450"/>
      <c r="CXU39" s="450"/>
      <c r="CXV39" s="450"/>
      <c r="CXW39" s="450"/>
      <c r="CXX39" s="450"/>
      <c r="CXY39" s="450"/>
      <c r="CXZ39" s="450"/>
      <c r="CYA39" s="450"/>
      <c r="CYB39" s="450"/>
      <c r="CYC39" s="450"/>
      <c r="CYD39" s="450"/>
      <c r="CYE39" s="450"/>
      <c r="CYF39" s="450"/>
      <c r="CYG39" s="450"/>
      <c r="CYH39" s="450"/>
      <c r="CYI39" s="450"/>
      <c r="CYJ39" s="450"/>
      <c r="CYK39" s="450"/>
      <c r="CYL39" s="450"/>
      <c r="CYM39" s="450"/>
      <c r="CYN39" s="450"/>
      <c r="CYO39" s="450"/>
      <c r="CYP39" s="450"/>
      <c r="CYQ39" s="450"/>
      <c r="CYR39" s="450"/>
      <c r="CYS39" s="450"/>
      <c r="CYT39" s="450"/>
      <c r="CYU39" s="450"/>
      <c r="CYV39" s="450"/>
      <c r="CYW39" s="450"/>
      <c r="CYX39" s="450"/>
      <c r="CYY39" s="450"/>
      <c r="CYZ39" s="450"/>
      <c r="CZA39" s="450"/>
      <c r="CZB39" s="450"/>
      <c r="CZC39" s="450"/>
      <c r="CZD39" s="450"/>
      <c r="CZE39" s="450"/>
      <c r="CZF39" s="450"/>
      <c r="CZG39" s="450"/>
      <c r="CZH39" s="450"/>
      <c r="CZI39" s="450"/>
      <c r="CZJ39" s="450"/>
      <c r="CZK39" s="450"/>
      <c r="CZL39" s="450"/>
      <c r="CZM39" s="450"/>
      <c r="CZN39" s="450"/>
      <c r="CZO39" s="450"/>
      <c r="CZP39" s="450"/>
      <c r="CZQ39" s="450"/>
      <c r="CZR39" s="450"/>
      <c r="CZS39" s="450"/>
      <c r="CZT39" s="450"/>
      <c r="CZU39" s="450"/>
      <c r="CZV39" s="450"/>
      <c r="CZW39" s="450"/>
      <c r="CZX39" s="450"/>
      <c r="CZY39" s="450"/>
      <c r="CZZ39" s="450"/>
      <c r="DAA39" s="450"/>
      <c r="DAB39" s="450"/>
      <c r="DAC39" s="450"/>
      <c r="DAD39" s="450"/>
      <c r="DAE39" s="450"/>
      <c r="DAF39" s="450"/>
      <c r="DAG39" s="450"/>
      <c r="DAH39" s="450"/>
      <c r="DAI39" s="450"/>
      <c r="DAJ39" s="450"/>
      <c r="DAK39" s="450"/>
      <c r="DAL39" s="450"/>
      <c r="DAM39" s="450"/>
      <c r="DAN39" s="450"/>
      <c r="DAO39" s="450"/>
      <c r="DAP39" s="450"/>
      <c r="DAQ39" s="450"/>
      <c r="DAR39" s="450"/>
      <c r="DAS39" s="450"/>
      <c r="DAT39" s="450"/>
      <c r="DAU39" s="450"/>
      <c r="DAV39" s="450"/>
      <c r="DAW39" s="450"/>
      <c r="DAX39" s="450"/>
      <c r="DAY39" s="450"/>
      <c r="DAZ39" s="450"/>
      <c r="DBA39" s="450"/>
      <c r="DBB39" s="450"/>
      <c r="DBC39" s="450"/>
      <c r="DBD39" s="450"/>
      <c r="DBE39" s="450"/>
      <c r="DBF39" s="450"/>
      <c r="DBG39" s="450"/>
      <c r="DBH39" s="450"/>
      <c r="DBI39" s="450"/>
      <c r="DBJ39" s="450"/>
      <c r="DBK39" s="450"/>
      <c r="DBL39" s="450"/>
      <c r="DBM39" s="450"/>
      <c r="DBN39" s="450"/>
      <c r="DBO39" s="450"/>
      <c r="DBP39" s="450"/>
      <c r="DBQ39" s="450"/>
      <c r="DBR39" s="450"/>
      <c r="DBS39" s="450"/>
      <c r="DBT39" s="450"/>
      <c r="DBU39" s="450"/>
      <c r="DBV39" s="450"/>
      <c r="DBW39" s="450"/>
      <c r="DBX39" s="450"/>
      <c r="DBY39" s="450"/>
      <c r="DBZ39" s="450"/>
      <c r="DCA39" s="450"/>
      <c r="DCB39" s="450"/>
      <c r="DCC39" s="450"/>
      <c r="DCD39" s="450"/>
      <c r="DCE39" s="450"/>
      <c r="DCF39" s="450"/>
      <c r="DCG39" s="450"/>
      <c r="DCH39" s="450"/>
      <c r="DCI39" s="450"/>
      <c r="DCJ39" s="450"/>
      <c r="DCK39" s="450"/>
      <c r="DCL39" s="450"/>
      <c r="DCM39" s="450"/>
      <c r="DCN39" s="450"/>
      <c r="DCO39" s="450"/>
      <c r="DCP39" s="450"/>
      <c r="DCQ39" s="450"/>
      <c r="DCR39" s="450"/>
      <c r="DCS39" s="450"/>
      <c r="DCT39" s="450"/>
      <c r="DCU39" s="450"/>
      <c r="DCV39" s="450"/>
      <c r="DCW39" s="450"/>
      <c r="DCX39" s="450"/>
      <c r="DCY39" s="450"/>
      <c r="DCZ39" s="450"/>
      <c r="DDA39" s="450"/>
      <c r="DDB39" s="450"/>
      <c r="DDC39" s="450"/>
      <c r="DDD39" s="450"/>
      <c r="DDE39" s="450"/>
      <c r="DDF39" s="450"/>
      <c r="DDG39" s="450"/>
      <c r="DDH39" s="450"/>
      <c r="DDI39" s="450"/>
      <c r="DDJ39" s="450"/>
      <c r="DDK39" s="450"/>
      <c r="DDL39" s="450"/>
      <c r="DDM39" s="450"/>
      <c r="DDN39" s="450"/>
      <c r="DDO39" s="450"/>
      <c r="DDP39" s="450"/>
      <c r="DDQ39" s="450"/>
      <c r="DDR39" s="450"/>
      <c r="DDS39" s="450"/>
      <c r="DDT39" s="450"/>
      <c r="DDU39" s="450"/>
      <c r="DDV39" s="450"/>
      <c r="DDW39" s="450"/>
      <c r="DDX39" s="450"/>
      <c r="DDY39" s="450"/>
      <c r="DDZ39" s="450"/>
      <c r="DEA39" s="450"/>
      <c r="DEB39" s="450"/>
      <c r="DEC39" s="450"/>
      <c r="DED39" s="450"/>
      <c r="DEE39" s="450"/>
      <c r="DEF39" s="450"/>
      <c r="DEG39" s="450"/>
      <c r="DEH39" s="450"/>
      <c r="DEI39" s="450"/>
      <c r="DEJ39" s="450"/>
      <c r="DEK39" s="450"/>
      <c r="DEL39" s="450"/>
      <c r="DEM39" s="450"/>
      <c r="DEN39" s="450"/>
      <c r="DEO39" s="450"/>
      <c r="DEP39" s="450"/>
      <c r="DEQ39" s="450"/>
      <c r="DER39" s="450"/>
      <c r="DES39" s="450"/>
      <c r="DET39" s="450"/>
      <c r="DEU39" s="450"/>
      <c r="DEV39" s="450"/>
      <c r="DEW39" s="450"/>
      <c r="DEX39" s="450"/>
      <c r="DEY39" s="450"/>
      <c r="DEZ39" s="450"/>
      <c r="DFA39" s="450"/>
      <c r="DFB39" s="450"/>
      <c r="DFC39" s="450"/>
      <c r="DFD39" s="450"/>
      <c r="DFE39" s="450"/>
      <c r="DFF39" s="450"/>
      <c r="DFG39" s="450"/>
      <c r="DFH39" s="450"/>
      <c r="DFI39" s="450"/>
      <c r="DFJ39" s="450"/>
      <c r="DFK39" s="450"/>
      <c r="DFL39" s="450"/>
      <c r="DFM39" s="450"/>
      <c r="DFN39" s="450"/>
      <c r="DFO39" s="450"/>
      <c r="DFP39" s="450"/>
      <c r="DFQ39" s="450"/>
      <c r="DFR39" s="450"/>
      <c r="DFS39" s="450"/>
      <c r="DFT39" s="450"/>
      <c r="DFU39" s="450"/>
      <c r="DFV39" s="450"/>
      <c r="DFW39" s="450"/>
      <c r="DFX39" s="450"/>
      <c r="DFY39" s="450"/>
      <c r="DFZ39" s="450"/>
      <c r="DGA39" s="450"/>
      <c r="DGB39" s="450"/>
      <c r="DGC39" s="450"/>
      <c r="DGD39" s="450"/>
      <c r="DGE39" s="450"/>
      <c r="DGF39" s="450"/>
      <c r="DGG39" s="450"/>
      <c r="DGH39" s="450"/>
      <c r="DGI39" s="450"/>
      <c r="DGJ39" s="450"/>
      <c r="DGK39" s="450"/>
      <c r="DGL39" s="450"/>
      <c r="DGM39" s="450"/>
      <c r="DGN39" s="450"/>
      <c r="DGO39" s="450"/>
      <c r="DGP39" s="450"/>
      <c r="DGQ39" s="450"/>
      <c r="DGR39" s="450"/>
      <c r="DGS39" s="450"/>
      <c r="DGT39" s="450"/>
      <c r="DGU39" s="450"/>
      <c r="DGV39" s="450"/>
      <c r="DGW39" s="450"/>
      <c r="DGX39" s="450"/>
      <c r="DGY39" s="450"/>
      <c r="DGZ39" s="450"/>
      <c r="DHA39" s="450"/>
      <c r="DHB39" s="450"/>
      <c r="DHC39" s="450"/>
      <c r="DHD39" s="450"/>
      <c r="DHE39" s="450"/>
      <c r="DHF39" s="450"/>
      <c r="DHG39" s="450"/>
      <c r="DHH39" s="450"/>
      <c r="DHI39" s="450"/>
      <c r="DHJ39" s="450"/>
      <c r="DHK39" s="450"/>
      <c r="DHL39" s="450"/>
      <c r="DHM39" s="450"/>
      <c r="DHN39" s="450"/>
      <c r="DHO39" s="450"/>
      <c r="DHP39" s="450"/>
      <c r="DHQ39" s="450"/>
      <c r="DHR39" s="450"/>
      <c r="DHS39" s="450"/>
      <c r="DHT39" s="450"/>
      <c r="DHU39" s="450"/>
      <c r="DHV39" s="450"/>
      <c r="DHW39" s="450"/>
      <c r="DHX39" s="450"/>
      <c r="DHY39" s="450"/>
      <c r="DHZ39" s="450"/>
      <c r="DIA39" s="450"/>
      <c r="DIB39" s="450"/>
      <c r="DIC39" s="450"/>
      <c r="DID39" s="450"/>
      <c r="DIE39" s="450"/>
      <c r="DIF39" s="450"/>
      <c r="DIG39" s="450"/>
      <c r="DIH39" s="450"/>
      <c r="DII39" s="450"/>
      <c r="DIJ39" s="450"/>
      <c r="DIK39" s="450"/>
      <c r="DIL39" s="450"/>
      <c r="DIM39" s="450"/>
      <c r="DIN39" s="450"/>
      <c r="DIO39" s="450"/>
      <c r="DIP39" s="450"/>
      <c r="DIQ39" s="450"/>
      <c r="DIR39" s="450"/>
      <c r="DIS39" s="450"/>
      <c r="DIT39" s="450"/>
      <c r="DIU39" s="450"/>
      <c r="DIV39" s="450"/>
      <c r="DIW39" s="450"/>
      <c r="DIX39" s="450"/>
      <c r="DIY39" s="450"/>
      <c r="DIZ39" s="450"/>
      <c r="DJA39" s="450"/>
      <c r="DJB39" s="450"/>
      <c r="DJC39" s="450"/>
      <c r="DJD39" s="450"/>
      <c r="DJE39" s="450"/>
      <c r="DJF39" s="450"/>
      <c r="DJG39" s="450"/>
      <c r="DJH39" s="450"/>
      <c r="DJI39" s="450"/>
      <c r="DJJ39" s="450"/>
      <c r="DJK39" s="450"/>
      <c r="DJL39" s="450"/>
      <c r="DJM39" s="450"/>
      <c r="DJN39" s="450"/>
      <c r="DJO39" s="450"/>
      <c r="DJP39" s="450"/>
      <c r="DJQ39" s="450"/>
      <c r="DJR39" s="450"/>
      <c r="DJS39" s="450"/>
      <c r="DJT39" s="450"/>
      <c r="DJU39" s="450"/>
      <c r="DJV39" s="450"/>
      <c r="DJW39" s="450"/>
      <c r="DJX39" s="450"/>
      <c r="DJY39" s="450"/>
      <c r="DJZ39" s="450"/>
      <c r="DKA39" s="450"/>
      <c r="DKB39" s="450"/>
      <c r="DKC39" s="450"/>
      <c r="DKD39" s="450"/>
      <c r="DKE39" s="450"/>
      <c r="DKF39" s="450"/>
      <c r="DKG39" s="450"/>
      <c r="DKH39" s="450"/>
      <c r="DKI39" s="450"/>
      <c r="DKJ39" s="450"/>
      <c r="DKK39" s="450"/>
      <c r="DKL39" s="450"/>
      <c r="DKM39" s="450"/>
      <c r="DKN39" s="450"/>
      <c r="DKO39" s="450"/>
      <c r="DKP39" s="450"/>
      <c r="DKQ39" s="450"/>
      <c r="DKR39" s="450"/>
      <c r="DKS39" s="450"/>
      <c r="DKT39" s="450"/>
      <c r="DKU39" s="450"/>
      <c r="DKV39" s="450"/>
      <c r="DKW39" s="450"/>
      <c r="DKX39" s="450"/>
      <c r="DKY39" s="450"/>
      <c r="DKZ39" s="450"/>
      <c r="DLA39" s="450"/>
      <c r="DLB39" s="450"/>
      <c r="DLC39" s="450"/>
      <c r="DLD39" s="450"/>
      <c r="DLE39" s="450"/>
      <c r="DLF39" s="450"/>
      <c r="DLG39" s="450"/>
      <c r="DLH39" s="450"/>
      <c r="DLI39" s="450"/>
      <c r="DLJ39" s="450"/>
      <c r="DLK39" s="450"/>
      <c r="DLL39" s="450"/>
      <c r="DLM39" s="450"/>
      <c r="DLN39" s="450"/>
      <c r="DLO39" s="450"/>
      <c r="DLP39" s="450"/>
      <c r="DLQ39" s="450"/>
      <c r="DLR39" s="450"/>
      <c r="DLS39" s="450"/>
      <c r="DLT39" s="450"/>
      <c r="DLU39" s="450"/>
      <c r="DLV39" s="450"/>
      <c r="DLW39" s="450"/>
      <c r="DLX39" s="450"/>
      <c r="DLY39" s="450"/>
      <c r="DLZ39" s="450"/>
      <c r="DMA39" s="450"/>
      <c r="DMB39" s="450"/>
      <c r="DMC39" s="450"/>
      <c r="DMD39" s="450"/>
      <c r="DME39" s="450"/>
      <c r="DMF39" s="450"/>
      <c r="DMG39" s="450"/>
      <c r="DMH39" s="450"/>
      <c r="DMI39" s="450"/>
      <c r="DMJ39" s="450"/>
      <c r="DMK39" s="450"/>
      <c r="DML39" s="450"/>
      <c r="DMM39" s="450"/>
      <c r="DMN39" s="450"/>
      <c r="DMO39" s="450"/>
      <c r="DMP39" s="450"/>
      <c r="DMQ39" s="450"/>
      <c r="DMR39" s="450"/>
      <c r="DMS39" s="450"/>
      <c r="DMT39" s="450"/>
      <c r="DMU39" s="450"/>
      <c r="DMV39" s="450"/>
      <c r="DMW39" s="450"/>
      <c r="DMX39" s="450"/>
      <c r="DMY39" s="450"/>
      <c r="DMZ39" s="450"/>
      <c r="DNA39" s="450"/>
      <c r="DNB39" s="450"/>
      <c r="DNC39" s="450"/>
      <c r="DND39" s="450"/>
      <c r="DNE39" s="450"/>
      <c r="DNF39" s="450"/>
      <c r="DNG39" s="450"/>
      <c r="DNH39" s="450"/>
      <c r="DNI39" s="450"/>
      <c r="DNJ39" s="450"/>
      <c r="DNK39" s="450"/>
      <c r="DNL39" s="450"/>
      <c r="DNM39" s="450"/>
      <c r="DNN39" s="450"/>
      <c r="DNO39" s="450"/>
      <c r="DNP39" s="450"/>
      <c r="DNQ39" s="450"/>
      <c r="DNR39" s="450"/>
      <c r="DNS39" s="450"/>
      <c r="DNT39" s="450"/>
      <c r="DNU39" s="450"/>
      <c r="DNV39" s="450"/>
      <c r="DNW39" s="450"/>
      <c r="DNX39" s="450"/>
      <c r="DNY39" s="450"/>
      <c r="DNZ39" s="450"/>
      <c r="DOA39" s="450"/>
      <c r="DOB39" s="450"/>
      <c r="DOC39" s="450"/>
      <c r="DOD39" s="450"/>
      <c r="DOE39" s="450"/>
      <c r="DOF39" s="450"/>
      <c r="DOG39" s="450"/>
      <c r="DOH39" s="450"/>
      <c r="DOI39" s="450"/>
      <c r="DOJ39" s="450"/>
      <c r="DOK39" s="450"/>
      <c r="DOL39" s="450"/>
      <c r="DOM39" s="450"/>
      <c r="DON39" s="450"/>
      <c r="DOO39" s="450"/>
      <c r="DOP39" s="450"/>
      <c r="DOQ39" s="450"/>
      <c r="DOR39" s="450"/>
      <c r="DOS39" s="450"/>
      <c r="DOT39" s="450"/>
      <c r="DOU39" s="450"/>
      <c r="DOV39" s="450"/>
      <c r="DOW39" s="450"/>
      <c r="DOX39" s="450"/>
      <c r="DOY39" s="450"/>
      <c r="DOZ39" s="450"/>
      <c r="DPA39" s="450"/>
      <c r="DPB39" s="450"/>
      <c r="DPC39" s="450"/>
      <c r="DPD39" s="450"/>
      <c r="DPE39" s="450"/>
      <c r="DPF39" s="450"/>
      <c r="DPG39" s="450"/>
      <c r="DPH39" s="450"/>
      <c r="DPI39" s="450"/>
      <c r="DPJ39" s="450"/>
      <c r="DPK39" s="450"/>
      <c r="DPL39" s="450"/>
      <c r="DPM39" s="450"/>
      <c r="DPN39" s="450"/>
      <c r="DPO39" s="450"/>
      <c r="DPP39" s="450"/>
      <c r="DPQ39" s="450"/>
      <c r="DPR39" s="450"/>
      <c r="DPS39" s="450"/>
      <c r="DPT39" s="450"/>
      <c r="DPU39" s="450"/>
      <c r="DPV39" s="450"/>
      <c r="DPW39" s="450"/>
      <c r="DPX39" s="450"/>
      <c r="DPY39" s="450"/>
      <c r="DPZ39" s="450"/>
      <c r="DQA39" s="450"/>
      <c r="DQB39" s="450"/>
      <c r="DQC39" s="450"/>
      <c r="DQD39" s="450"/>
      <c r="DQE39" s="450"/>
      <c r="DQF39" s="450"/>
      <c r="DQG39" s="450"/>
      <c r="DQH39" s="450"/>
      <c r="DQI39" s="450"/>
      <c r="DQJ39" s="450"/>
      <c r="DQK39" s="450"/>
      <c r="DQL39" s="450"/>
      <c r="DQM39" s="450"/>
      <c r="DQN39" s="450"/>
      <c r="DQO39" s="450"/>
      <c r="DQP39" s="450"/>
      <c r="DQQ39" s="450"/>
      <c r="DQR39" s="450"/>
      <c r="DQS39" s="450"/>
      <c r="DQT39" s="450"/>
      <c r="DQU39" s="450"/>
      <c r="DQV39" s="450"/>
      <c r="DQW39" s="450"/>
      <c r="DQX39" s="450"/>
      <c r="DQY39" s="450"/>
      <c r="DQZ39" s="450"/>
      <c r="DRA39" s="450"/>
      <c r="DRB39" s="450"/>
      <c r="DRC39" s="450"/>
      <c r="DRD39" s="450"/>
      <c r="DRE39" s="450"/>
      <c r="DRF39" s="450"/>
      <c r="DRG39" s="450"/>
      <c r="DRH39" s="450"/>
      <c r="DRI39" s="450"/>
      <c r="DRJ39" s="450"/>
      <c r="DRK39" s="450"/>
      <c r="DRL39" s="450"/>
      <c r="DRM39" s="450"/>
      <c r="DRN39" s="450"/>
      <c r="DRO39" s="450"/>
      <c r="DRP39" s="450"/>
      <c r="DRQ39" s="450"/>
      <c r="DRR39" s="450"/>
      <c r="DRS39" s="450"/>
      <c r="DRT39" s="450"/>
      <c r="DRU39" s="450"/>
      <c r="DRV39" s="450"/>
      <c r="DRW39" s="450"/>
      <c r="DRX39" s="450"/>
      <c r="DRY39" s="450"/>
      <c r="DRZ39" s="450"/>
      <c r="DSA39" s="450"/>
      <c r="DSB39" s="450"/>
      <c r="DSC39" s="450"/>
      <c r="DSD39" s="450"/>
      <c r="DSE39" s="450"/>
      <c r="DSF39" s="450"/>
      <c r="DSG39" s="450"/>
      <c r="DSH39" s="450"/>
      <c r="DSI39" s="450"/>
      <c r="DSJ39" s="450"/>
      <c r="DSK39" s="450"/>
      <c r="DSL39" s="450"/>
      <c r="DSM39" s="450"/>
      <c r="DSN39" s="450"/>
      <c r="DSO39" s="450"/>
      <c r="DSP39" s="450"/>
      <c r="DSQ39" s="450"/>
      <c r="DSR39" s="450"/>
      <c r="DSS39" s="450"/>
      <c r="DST39" s="450"/>
      <c r="DSU39" s="450"/>
      <c r="DSV39" s="450"/>
      <c r="DSW39" s="450"/>
      <c r="DSX39" s="450"/>
      <c r="DSY39" s="450"/>
      <c r="DSZ39" s="450"/>
      <c r="DTA39" s="450"/>
      <c r="DTB39" s="450"/>
      <c r="DTC39" s="450"/>
      <c r="DTD39" s="450"/>
      <c r="DTE39" s="450"/>
      <c r="DTF39" s="450"/>
      <c r="DTG39" s="450"/>
      <c r="DTH39" s="450"/>
      <c r="DTI39" s="450"/>
      <c r="DTJ39" s="450"/>
      <c r="DTK39" s="450"/>
      <c r="DTL39" s="450"/>
      <c r="DTM39" s="450"/>
      <c r="DTN39" s="450"/>
      <c r="DTO39" s="450"/>
      <c r="DTP39" s="450"/>
      <c r="DTQ39" s="450"/>
      <c r="DTR39" s="450"/>
      <c r="DTS39" s="450"/>
      <c r="DTT39" s="450"/>
      <c r="DTU39" s="450"/>
      <c r="DTV39" s="450"/>
      <c r="DTW39" s="450"/>
      <c r="DTX39" s="450"/>
      <c r="DTY39" s="450"/>
      <c r="DTZ39" s="450"/>
      <c r="DUA39" s="450"/>
      <c r="DUB39" s="450"/>
      <c r="DUC39" s="450"/>
      <c r="DUD39" s="450"/>
      <c r="DUE39" s="450"/>
      <c r="DUF39" s="450"/>
      <c r="DUG39" s="450"/>
      <c r="DUH39" s="450"/>
      <c r="DUI39" s="450"/>
      <c r="DUJ39" s="450"/>
      <c r="DUK39" s="450"/>
      <c r="DUL39" s="450"/>
      <c r="DUM39" s="450"/>
      <c r="DUN39" s="450"/>
      <c r="DUO39" s="450"/>
      <c r="DUP39" s="450"/>
      <c r="DUQ39" s="450"/>
      <c r="DUR39" s="450"/>
      <c r="DUS39" s="450"/>
      <c r="DUT39" s="450"/>
      <c r="DUU39" s="450"/>
      <c r="DUV39" s="450"/>
      <c r="DUW39" s="450"/>
      <c r="DUX39" s="450"/>
      <c r="DUY39" s="450"/>
      <c r="DUZ39" s="450"/>
      <c r="DVA39" s="450"/>
      <c r="DVB39" s="450"/>
      <c r="DVC39" s="450"/>
      <c r="DVD39" s="450"/>
      <c r="DVE39" s="450"/>
      <c r="DVF39" s="450"/>
      <c r="DVG39" s="450"/>
      <c r="DVH39" s="450"/>
      <c r="DVI39" s="450"/>
      <c r="DVJ39" s="450"/>
      <c r="DVK39" s="450"/>
      <c r="DVL39" s="450"/>
      <c r="DVM39" s="450"/>
      <c r="DVN39" s="450"/>
      <c r="DVO39" s="450"/>
      <c r="DVP39" s="450"/>
      <c r="DVQ39" s="450"/>
      <c r="DVR39" s="450"/>
      <c r="DVS39" s="450"/>
      <c r="DVT39" s="450"/>
      <c r="DVU39" s="450"/>
      <c r="DVV39" s="450"/>
      <c r="DVW39" s="450"/>
      <c r="DVX39" s="450"/>
      <c r="DVY39" s="450"/>
      <c r="DVZ39" s="450"/>
      <c r="DWA39" s="450"/>
      <c r="DWB39" s="450"/>
      <c r="DWC39" s="450"/>
      <c r="DWD39" s="450"/>
      <c r="DWE39" s="450"/>
      <c r="DWF39" s="450"/>
      <c r="DWG39" s="450"/>
      <c r="DWH39" s="450"/>
      <c r="DWI39" s="450"/>
      <c r="DWJ39" s="450"/>
      <c r="DWK39" s="450"/>
      <c r="DWL39" s="450"/>
      <c r="DWM39" s="450"/>
      <c r="DWN39" s="450"/>
      <c r="DWO39" s="450"/>
      <c r="DWP39" s="450"/>
      <c r="DWQ39" s="450"/>
      <c r="DWR39" s="450"/>
      <c r="DWS39" s="450"/>
      <c r="DWT39" s="450"/>
      <c r="DWU39" s="450"/>
      <c r="DWV39" s="450"/>
      <c r="DWW39" s="450"/>
      <c r="DWX39" s="450"/>
      <c r="DWY39" s="450"/>
      <c r="DWZ39" s="450"/>
      <c r="DXA39" s="450"/>
      <c r="DXB39" s="450"/>
      <c r="DXC39" s="450"/>
      <c r="DXD39" s="450"/>
      <c r="DXE39" s="450"/>
      <c r="DXF39" s="450"/>
      <c r="DXG39" s="450"/>
      <c r="DXH39" s="450"/>
      <c r="DXI39" s="450"/>
      <c r="DXJ39" s="450"/>
      <c r="DXK39" s="450"/>
      <c r="DXL39" s="450"/>
      <c r="DXM39" s="450"/>
      <c r="DXN39" s="450"/>
      <c r="DXO39" s="450"/>
      <c r="DXP39" s="450"/>
      <c r="DXQ39" s="450"/>
      <c r="DXR39" s="450"/>
      <c r="DXS39" s="450"/>
      <c r="DXT39" s="450"/>
      <c r="DXU39" s="450"/>
      <c r="DXV39" s="450"/>
      <c r="DXW39" s="450"/>
      <c r="DXX39" s="450"/>
      <c r="DXY39" s="450"/>
      <c r="DXZ39" s="450"/>
      <c r="DYA39" s="450"/>
      <c r="DYB39" s="450"/>
      <c r="DYC39" s="450"/>
      <c r="DYD39" s="450"/>
      <c r="DYE39" s="450"/>
      <c r="DYF39" s="450"/>
      <c r="DYG39" s="450"/>
      <c r="DYH39" s="450"/>
      <c r="DYI39" s="450"/>
      <c r="DYJ39" s="450"/>
      <c r="DYK39" s="450"/>
      <c r="DYL39" s="450"/>
      <c r="DYM39" s="450"/>
      <c r="DYN39" s="450"/>
      <c r="DYO39" s="450"/>
      <c r="DYP39" s="450"/>
      <c r="DYQ39" s="450"/>
      <c r="DYR39" s="450"/>
      <c r="DYS39" s="450"/>
      <c r="DYT39" s="450"/>
      <c r="DYU39" s="450"/>
      <c r="DYV39" s="450"/>
      <c r="DYW39" s="450"/>
      <c r="DYX39" s="450"/>
      <c r="DYY39" s="450"/>
      <c r="DYZ39" s="450"/>
      <c r="DZA39" s="450"/>
      <c r="DZB39" s="450"/>
      <c r="DZC39" s="450"/>
      <c r="DZD39" s="450"/>
      <c r="DZE39" s="450"/>
      <c r="DZF39" s="450"/>
      <c r="DZG39" s="450"/>
      <c r="DZH39" s="450"/>
      <c r="DZI39" s="450"/>
      <c r="DZJ39" s="450"/>
      <c r="DZK39" s="450"/>
      <c r="DZL39" s="450"/>
      <c r="DZM39" s="450"/>
      <c r="DZN39" s="450"/>
      <c r="DZO39" s="450"/>
      <c r="DZP39" s="450"/>
      <c r="DZQ39" s="450"/>
      <c r="DZR39" s="450"/>
      <c r="DZS39" s="450"/>
      <c r="DZT39" s="450"/>
      <c r="DZU39" s="450"/>
      <c r="DZV39" s="450"/>
      <c r="DZW39" s="450"/>
      <c r="DZX39" s="450"/>
      <c r="DZY39" s="450"/>
      <c r="DZZ39" s="450"/>
      <c r="EAA39" s="450"/>
      <c r="EAB39" s="450"/>
      <c r="EAC39" s="450"/>
      <c r="EAD39" s="450"/>
      <c r="EAE39" s="450"/>
      <c r="EAF39" s="450"/>
      <c r="EAG39" s="450"/>
      <c r="EAH39" s="450"/>
      <c r="EAI39" s="450"/>
      <c r="EAJ39" s="450"/>
      <c r="EAK39" s="450"/>
      <c r="EAL39" s="450"/>
      <c r="EAM39" s="450"/>
      <c r="EAN39" s="450"/>
      <c r="EAO39" s="450"/>
      <c r="EAP39" s="450"/>
      <c r="EAQ39" s="450"/>
      <c r="EAR39" s="450"/>
      <c r="EAS39" s="450"/>
      <c r="EAT39" s="450"/>
      <c r="EAU39" s="450"/>
      <c r="EAV39" s="450"/>
      <c r="EAW39" s="450"/>
      <c r="EAX39" s="450"/>
      <c r="EAY39" s="450"/>
      <c r="EAZ39" s="450"/>
      <c r="EBA39" s="450"/>
      <c r="EBB39" s="450"/>
      <c r="EBC39" s="450"/>
      <c r="EBD39" s="450"/>
      <c r="EBE39" s="450"/>
      <c r="EBF39" s="450"/>
      <c r="EBG39" s="450"/>
      <c r="EBH39" s="450"/>
      <c r="EBI39" s="450"/>
      <c r="EBJ39" s="450"/>
      <c r="EBK39" s="450"/>
      <c r="EBL39" s="450"/>
      <c r="EBM39" s="450"/>
      <c r="EBN39" s="450"/>
      <c r="EBO39" s="450"/>
      <c r="EBP39" s="450"/>
      <c r="EBQ39" s="450"/>
      <c r="EBR39" s="450"/>
      <c r="EBS39" s="450"/>
      <c r="EBT39" s="450"/>
      <c r="EBU39" s="450"/>
      <c r="EBV39" s="450"/>
      <c r="EBW39" s="450"/>
      <c r="EBX39" s="450"/>
      <c r="EBY39" s="450"/>
      <c r="EBZ39" s="450"/>
      <c r="ECA39" s="450"/>
      <c r="ECB39" s="450"/>
      <c r="ECC39" s="450"/>
      <c r="ECD39" s="450"/>
      <c r="ECE39" s="450"/>
      <c r="ECF39" s="450"/>
      <c r="ECG39" s="450"/>
      <c r="ECH39" s="450"/>
      <c r="ECI39" s="450"/>
      <c r="ECJ39" s="450"/>
      <c r="ECK39" s="450"/>
      <c r="ECL39" s="450"/>
      <c r="ECM39" s="450"/>
      <c r="ECN39" s="450"/>
      <c r="ECO39" s="450"/>
      <c r="ECP39" s="450"/>
      <c r="ECQ39" s="450"/>
      <c r="ECR39" s="450"/>
      <c r="ECS39" s="450"/>
      <c r="ECT39" s="450"/>
      <c r="ECU39" s="450"/>
      <c r="ECV39" s="450"/>
      <c r="ECW39" s="450"/>
      <c r="ECX39" s="450"/>
      <c r="ECY39" s="450"/>
      <c r="ECZ39" s="450"/>
      <c r="EDA39" s="450"/>
      <c r="EDB39" s="450"/>
      <c r="EDC39" s="450"/>
      <c r="EDD39" s="450"/>
      <c r="EDE39" s="450"/>
      <c r="EDF39" s="450"/>
      <c r="EDG39" s="450"/>
      <c r="EDH39" s="450"/>
      <c r="EDI39" s="450"/>
      <c r="EDJ39" s="450"/>
      <c r="EDK39" s="450"/>
      <c r="EDL39" s="450"/>
      <c r="EDM39" s="450"/>
      <c r="EDN39" s="450"/>
      <c r="EDO39" s="450"/>
      <c r="EDP39" s="450"/>
      <c r="EDQ39" s="450"/>
      <c r="EDR39" s="450"/>
      <c r="EDS39" s="450"/>
      <c r="EDT39" s="450"/>
      <c r="EDU39" s="450"/>
      <c r="EDV39" s="450"/>
      <c r="EDW39" s="450"/>
      <c r="EDX39" s="450"/>
      <c r="EDY39" s="450"/>
      <c r="EDZ39" s="450"/>
      <c r="EEA39" s="450"/>
      <c r="EEB39" s="450"/>
      <c r="EEC39" s="450"/>
      <c r="EED39" s="450"/>
      <c r="EEE39" s="450"/>
      <c r="EEF39" s="450"/>
      <c r="EEG39" s="450"/>
      <c r="EEH39" s="450"/>
      <c r="EEI39" s="450"/>
      <c r="EEJ39" s="450"/>
      <c r="EEK39" s="450"/>
      <c r="EEL39" s="450"/>
      <c r="EEM39" s="450"/>
      <c r="EEN39" s="450"/>
      <c r="EEO39" s="450"/>
      <c r="EEP39" s="450"/>
      <c r="EEQ39" s="450"/>
      <c r="EER39" s="450"/>
      <c r="EES39" s="450"/>
      <c r="EET39" s="450"/>
      <c r="EEU39" s="450"/>
      <c r="EEV39" s="450"/>
      <c r="EEW39" s="450"/>
      <c r="EEX39" s="450"/>
      <c r="EEY39" s="450"/>
      <c r="EEZ39" s="450"/>
      <c r="EFA39" s="450"/>
      <c r="EFB39" s="450"/>
      <c r="EFC39" s="450"/>
      <c r="EFD39" s="450"/>
      <c r="EFE39" s="450"/>
      <c r="EFF39" s="450"/>
      <c r="EFG39" s="450"/>
      <c r="EFH39" s="450"/>
      <c r="EFI39" s="450"/>
      <c r="EFJ39" s="450"/>
      <c r="EFK39" s="450"/>
      <c r="EFL39" s="450"/>
      <c r="EFM39" s="450"/>
      <c r="EFN39" s="450"/>
      <c r="EFO39" s="450"/>
      <c r="EFP39" s="450"/>
      <c r="EFQ39" s="450"/>
      <c r="EFR39" s="450"/>
      <c r="EFS39" s="450"/>
      <c r="EFT39" s="450"/>
      <c r="EFU39" s="450"/>
      <c r="EFV39" s="450"/>
      <c r="EFW39" s="450"/>
      <c r="EFX39" s="450"/>
      <c r="EFY39" s="450"/>
      <c r="EFZ39" s="450"/>
      <c r="EGA39" s="450"/>
      <c r="EGB39" s="450"/>
      <c r="EGC39" s="450"/>
      <c r="EGD39" s="450"/>
      <c r="EGE39" s="450"/>
      <c r="EGF39" s="450"/>
      <c r="EGG39" s="450"/>
      <c r="EGH39" s="450"/>
      <c r="EGI39" s="450"/>
      <c r="EGJ39" s="450"/>
      <c r="EGK39" s="450"/>
      <c r="EGL39" s="450"/>
      <c r="EGM39" s="450"/>
      <c r="EGN39" s="450"/>
      <c r="EGO39" s="450"/>
      <c r="EGP39" s="450"/>
      <c r="EGQ39" s="450"/>
      <c r="EGR39" s="450"/>
      <c r="EGS39" s="450"/>
      <c r="EGT39" s="450"/>
      <c r="EGU39" s="450"/>
      <c r="EGV39" s="450"/>
      <c r="EGW39" s="450"/>
      <c r="EGX39" s="450"/>
      <c r="EGY39" s="450"/>
      <c r="EGZ39" s="450"/>
      <c r="EHA39" s="450"/>
      <c r="EHB39" s="450"/>
      <c r="EHC39" s="450"/>
      <c r="EHD39" s="450"/>
      <c r="EHE39" s="450"/>
      <c r="EHF39" s="450"/>
      <c r="EHG39" s="450"/>
      <c r="EHH39" s="450"/>
      <c r="EHI39" s="450"/>
      <c r="EHJ39" s="450"/>
      <c r="EHK39" s="450"/>
      <c r="EHL39" s="450"/>
      <c r="EHM39" s="450"/>
      <c r="EHN39" s="450"/>
      <c r="EHO39" s="450"/>
      <c r="EHP39" s="450"/>
      <c r="EHQ39" s="450"/>
      <c r="EHR39" s="450"/>
      <c r="EHS39" s="450"/>
      <c r="EHT39" s="450"/>
      <c r="EHU39" s="450"/>
      <c r="EHV39" s="450"/>
      <c r="EHW39" s="450"/>
      <c r="EHX39" s="450"/>
      <c r="EHY39" s="450"/>
      <c r="EHZ39" s="450"/>
      <c r="EIA39" s="450"/>
      <c r="EIB39" s="450"/>
      <c r="EIC39" s="450"/>
      <c r="EID39" s="450"/>
      <c r="EIE39" s="450"/>
      <c r="EIF39" s="450"/>
      <c r="EIG39" s="450"/>
      <c r="EIH39" s="450"/>
      <c r="EII39" s="450"/>
      <c r="EIJ39" s="450"/>
      <c r="EIK39" s="450"/>
      <c r="EIL39" s="450"/>
      <c r="EIM39" s="450"/>
      <c r="EIN39" s="450"/>
      <c r="EIO39" s="450"/>
      <c r="EIP39" s="450"/>
      <c r="EIQ39" s="450"/>
      <c r="EIR39" s="450"/>
      <c r="EIS39" s="450"/>
      <c r="EIT39" s="450"/>
      <c r="EIU39" s="450"/>
      <c r="EIV39" s="450"/>
      <c r="EIW39" s="450"/>
      <c r="EIX39" s="450"/>
      <c r="EIY39" s="450"/>
      <c r="EIZ39" s="450"/>
      <c r="EJA39" s="450"/>
      <c r="EJB39" s="450"/>
      <c r="EJC39" s="450"/>
      <c r="EJD39" s="450"/>
      <c r="EJE39" s="450"/>
      <c r="EJF39" s="450"/>
      <c r="EJG39" s="450"/>
      <c r="EJH39" s="450"/>
      <c r="EJI39" s="450"/>
      <c r="EJJ39" s="450"/>
      <c r="EJK39" s="450"/>
      <c r="EJL39" s="450"/>
      <c r="EJM39" s="450"/>
      <c r="EJN39" s="450"/>
      <c r="EJO39" s="450"/>
      <c r="EJP39" s="450"/>
      <c r="EJQ39" s="450"/>
      <c r="EJR39" s="450"/>
      <c r="EJS39" s="450"/>
      <c r="EJT39" s="450"/>
      <c r="EJU39" s="450"/>
      <c r="EJV39" s="450"/>
      <c r="EJW39" s="450"/>
      <c r="EJX39" s="450"/>
      <c r="EJY39" s="450"/>
      <c r="EJZ39" s="450"/>
      <c r="EKA39" s="450"/>
      <c r="EKB39" s="450"/>
      <c r="EKC39" s="450"/>
      <c r="EKD39" s="450"/>
      <c r="EKE39" s="450"/>
      <c r="EKF39" s="450"/>
      <c r="EKG39" s="450"/>
      <c r="EKH39" s="450"/>
      <c r="EKI39" s="450"/>
      <c r="EKJ39" s="450"/>
      <c r="EKK39" s="450"/>
      <c r="EKL39" s="450"/>
      <c r="EKM39" s="450"/>
      <c r="EKN39" s="450"/>
      <c r="EKO39" s="450"/>
      <c r="EKP39" s="450"/>
      <c r="EKQ39" s="450"/>
      <c r="EKR39" s="450"/>
      <c r="EKS39" s="450"/>
      <c r="EKT39" s="450"/>
      <c r="EKU39" s="450"/>
      <c r="EKV39" s="450"/>
      <c r="EKW39" s="450"/>
      <c r="EKX39" s="450"/>
      <c r="EKY39" s="450"/>
      <c r="EKZ39" s="450"/>
      <c r="ELA39" s="450"/>
      <c r="ELB39" s="450"/>
      <c r="ELC39" s="450"/>
      <c r="ELD39" s="450"/>
      <c r="ELE39" s="450"/>
      <c r="ELF39" s="450"/>
      <c r="ELG39" s="450"/>
      <c r="ELH39" s="450"/>
      <c r="ELI39" s="450"/>
      <c r="ELJ39" s="450"/>
      <c r="ELK39" s="450"/>
      <c r="ELL39" s="450"/>
      <c r="ELM39" s="450"/>
      <c r="ELN39" s="450"/>
      <c r="ELO39" s="450"/>
      <c r="ELP39" s="450"/>
      <c r="ELQ39" s="450"/>
      <c r="ELR39" s="450"/>
      <c r="ELS39" s="450"/>
      <c r="ELT39" s="450"/>
      <c r="ELU39" s="450"/>
      <c r="ELV39" s="450"/>
      <c r="ELW39" s="450"/>
      <c r="ELX39" s="450"/>
      <c r="ELY39" s="450"/>
      <c r="ELZ39" s="450"/>
      <c r="EMA39" s="450"/>
      <c r="EMB39" s="450"/>
      <c r="EMC39" s="450"/>
      <c r="EMD39" s="450"/>
      <c r="EME39" s="450"/>
      <c r="EMF39" s="450"/>
      <c r="EMG39" s="450"/>
      <c r="EMH39" s="450"/>
      <c r="EMI39" s="450"/>
      <c r="EMJ39" s="450"/>
      <c r="EMK39" s="450"/>
      <c r="EML39" s="450"/>
      <c r="EMM39" s="450"/>
      <c r="EMN39" s="450"/>
      <c r="EMO39" s="450"/>
      <c r="EMP39" s="450"/>
      <c r="EMQ39" s="450"/>
      <c r="EMR39" s="450"/>
      <c r="EMS39" s="450"/>
      <c r="EMT39" s="450"/>
      <c r="EMU39" s="450"/>
      <c r="EMV39" s="450"/>
      <c r="EMW39" s="450"/>
      <c r="EMX39" s="450"/>
      <c r="EMY39" s="450"/>
      <c r="EMZ39" s="450"/>
      <c r="ENA39" s="450"/>
      <c r="ENB39" s="450"/>
      <c r="ENC39" s="450"/>
      <c r="END39" s="450"/>
      <c r="ENE39" s="450"/>
      <c r="ENF39" s="450"/>
      <c r="ENG39" s="450"/>
      <c r="ENH39" s="450"/>
      <c r="ENI39" s="450"/>
      <c r="ENJ39" s="450"/>
      <c r="ENK39" s="450"/>
      <c r="ENL39" s="450"/>
      <c r="ENM39" s="450"/>
      <c r="ENN39" s="450"/>
      <c r="ENO39" s="450"/>
      <c r="ENP39" s="450"/>
      <c r="ENQ39" s="450"/>
      <c r="ENR39" s="450"/>
      <c r="ENS39" s="450"/>
      <c r="ENT39" s="450"/>
      <c r="ENU39" s="450"/>
      <c r="ENV39" s="450"/>
      <c r="ENW39" s="450"/>
      <c r="ENX39" s="450"/>
      <c r="ENY39" s="450"/>
      <c r="ENZ39" s="450"/>
      <c r="EOA39" s="450"/>
      <c r="EOB39" s="450"/>
      <c r="EOC39" s="450"/>
      <c r="EOD39" s="450"/>
      <c r="EOE39" s="450"/>
      <c r="EOF39" s="450"/>
      <c r="EOG39" s="450"/>
      <c r="EOH39" s="450"/>
      <c r="EOI39" s="450"/>
      <c r="EOJ39" s="450"/>
      <c r="EOK39" s="450"/>
      <c r="EOL39" s="450"/>
      <c r="EOM39" s="450"/>
      <c r="EON39" s="450"/>
      <c r="EOO39" s="450"/>
      <c r="EOP39" s="450"/>
      <c r="EOQ39" s="450"/>
      <c r="EOR39" s="450"/>
      <c r="EOS39" s="450"/>
      <c r="EOT39" s="450"/>
      <c r="EOU39" s="450"/>
      <c r="EOV39" s="450"/>
      <c r="EOW39" s="450"/>
      <c r="EOX39" s="450"/>
      <c r="EOY39" s="450"/>
      <c r="EOZ39" s="450"/>
      <c r="EPA39" s="450"/>
      <c r="EPB39" s="450"/>
      <c r="EPC39" s="450"/>
      <c r="EPD39" s="450"/>
      <c r="EPE39" s="450"/>
      <c r="EPF39" s="450"/>
      <c r="EPG39" s="450"/>
      <c r="EPH39" s="450"/>
      <c r="EPI39" s="450"/>
      <c r="EPJ39" s="450"/>
      <c r="EPK39" s="450"/>
      <c r="EPL39" s="450"/>
      <c r="EPM39" s="450"/>
      <c r="EPN39" s="450"/>
      <c r="EPO39" s="450"/>
      <c r="EPP39" s="450"/>
      <c r="EPQ39" s="450"/>
      <c r="EPR39" s="450"/>
      <c r="EPS39" s="450"/>
      <c r="EPT39" s="450"/>
      <c r="EPU39" s="450"/>
      <c r="EPV39" s="450"/>
      <c r="EPW39" s="450"/>
      <c r="EPX39" s="450"/>
      <c r="EPY39" s="450"/>
      <c r="EPZ39" s="450"/>
      <c r="EQA39" s="450"/>
      <c r="EQB39" s="450"/>
      <c r="EQC39" s="450"/>
      <c r="EQD39" s="450"/>
      <c r="EQE39" s="450"/>
      <c r="EQF39" s="450"/>
      <c r="EQG39" s="450"/>
      <c r="EQH39" s="450"/>
      <c r="EQI39" s="450"/>
      <c r="EQJ39" s="450"/>
      <c r="EQK39" s="450"/>
      <c r="EQL39" s="450"/>
      <c r="EQM39" s="450"/>
      <c r="EQN39" s="450"/>
      <c r="EQO39" s="450"/>
      <c r="EQP39" s="450"/>
      <c r="EQQ39" s="450"/>
      <c r="EQR39" s="450"/>
      <c r="EQS39" s="450"/>
      <c r="EQT39" s="450"/>
      <c r="EQU39" s="450"/>
      <c r="EQV39" s="450"/>
      <c r="EQW39" s="450"/>
      <c r="EQX39" s="450"/>
      <c r="EQY39" s="450"/>
      <c r="EQZ39" s="450"/>
      <c r="ERA39" s="450"/>
      <c r="ERB39" s="450"/>
      <c r="ERC39" s="450"/>
      <c r="ERD39" s="450"/>
      <c r="ERE39" s="450"/>
      <c r="ERF39" s="450"/>
      <c r="ERG39" s="450"/>
      <c r="ERH39" s="450"/>
      <c r="ERI39" s="450"/>
      <c r="ERJ39" s="450"/>
      <c r="ERK39" s="450"/>
      <c r="ERL39" s="450"/>
      <c r="ERM39" s="450"/>
      <c r="ERN39" s="450"/>
      <c r="ERO39" s="450"/>
      <c r="ERP39" s="450"/>
      <c r="ERQ39" s="450"/>
      <c r="ERR39" s="450"/>
      <c r="ERS39" s="450"/>
      <c r="ERT39" s="450"/>
      <c r="ERU39" s="450"/>
      <c r="ERV39" s="450"/>
      <c r="ERW39" s="450"/>
      <c r="ERX39" s="450"/>
      <c r="ERY39" s="450"/>
      <c r="ERZ39" s="450"/>
      <c r="ESA39" s="450"/>
      <c r="ESB39" s="450"/>
      <c r="ESC39" s="450"/>
      <c r="ESD39" s="450"/>
      <c r="ESE39" s="450"/>
      <c r="ESF39" s="450"/>
      <c r="ESG39" s="450"/>
      <c r="ESH39" s="450"/>
      <c r="ESI39" s="450"/>
      <c r="ESJ39" s="450"/>
      <c r="ESK39" s="450"/>
      <c r="ESL39" s="450"/>
      <c r="ESM39" s="450"/>
      <c r="ESN39" s="450"/>
      <c r="ESO39" s="450"/>
      <c r="ESP39" s="450"/>
      <c r="ESQ39" s="450"/>
      <c r="ESR39" s="450"/>
      <c r="ESS39" s="450"/>
      <c r="EST39" s="450"/>
      <c r="ESU39" s="450"/>
      <c r="ESV39" s="450"/>
      <c r="ESW39" s="450"/>
      <c r="ESX39" s="450"/>
      <c r="ESY39" s="450"/>
      <c r="ESZ39" s="450"/>
      <c r="ETA39" s="450"/>
      <c r="ETB39" s="450"/>
      <c r="ETC39" s="450"/>
      <c r="ETD39" s="450"/>
      <c r="ETE39" s="450"/>
      <c r="ETF39" s="450"/>
      <c r="ETG39" s="450"/>
      <c r="ETH39" s="450"/>
      <c r="ETI39" s="450"/>
      <c r="ETJ39" s="450"/>
      <c r="ETK39" s="450"/>
      <c r="ETL39" s="450"/>
      <c r="ETM39" s="450"/>
      <c r="ETN39" s="450"/>
      <c r="ETO39" s="450"/>
      <c r="ETP39" s="450"/>
      <c r="ETQ39" s="450"/>
      <c r="ETR39" s="450"/>
      <c r="ETS39" s="450"/>
      <c r="ETT39" s="450"/>
      <c r="ETU39" s="450"/>
      <c r="ETV39" s="450"/>
      <c r="ETW39" s="450"/>
      <c r="ETX39" s="450"/>
      <c r="ETY39" s="450"/>
      <c r="ETZ39" s="450"/>
      <c r="EUA39" s="450"/>
      <c r="EUB39" s="450"/>
      <c r="EUC39" s="450"/>
      <c r="EUD39" s="450"/>
      <c r="EUE39" s="450"/>
      <c r="EUF39" s="450"/>
      <c r="EUG39" s="450"/>
      <c r="EUH39" s="450"/>
      <c r="EUI39" s="450"/>
      <c r="EUJ39" s="450"/>
      <c r="EUK39" s="450"/>
      <c r="EUL39" s="450"/>
      <c r="EUM39" s="450"/>
      <c r="EUN39" s="450"/>
      <c r="EUO39" s="450"/>
      <c r="EUP39" s="450"/>
      <c r="EUQ39" s="450"/>
      <c r="EUR39" s="450"/>
      <c r="EUS39" s="450"/>
      <c r="EUT39" s="450"/>
      <c r="EUU39" s="450"/>
      <c r="EUV39" s="450"/>
      <c r="EUW39" s="450"/>
      <c r="EUX39" s="450"/>
      <c r="EUY39" s="450"/>
      <c r="EUZ39" s="450"/>
      <c r="EVA39" s="450"/>
      <c r="EVB39" s="450"/>
      <c r="EVC39" s="450"/>
      <c r="EVD39" s="450"/>
      <c r="EVE39" s="450"/>
      <c r="EVF39" s="450"/>
      <c r="EVG39" s="450"/>
      <c r="EVH39" s="450"/>
      <c r="EVI39" s="450"/>
      <c r="EVJ39" s="450"/>
      <c r="EVK39" s="450"/>
      <c r="EVL39" s="450"/>
      <c r="EVM39" s="450"/>
      <c r="EVN39" s="450"/>
      <c r="EVO39" s="450"/>
      <c r="EVP39" s="450"/>
      <c r="EVQ39" s="450"/>
      <c r="EVR39" s="450"/>
      <c r="EVS39" s="450"/>
      <c r="EVT39" s="450"/>
      <c r="EVU39" s="450"/>
      <c r="EVV39" s="450"/>
      <c r="EVW39" s="450"/>
      <c r="EVX39" s="450"/>
      <c r="EVY39" s="450"/>
      <c r="EVZ39" s="450"/>
      <c r="EWA39" s="450"/>
      <c r="EWB39" s="450"/>
      <c r="EWC39" s="450"/>
      <c r="EWD39" s="450"/>
      <c r="EWE39" s="450"/>
      <c r="EWF39" s="450"/>
      <c r="EWG39" s="450"/>
      <c r="EWH39" s="450"/>
      <c r="EWI39" s="450"/>
      <c r="EWJ39" s="450"/>
      <c r="EWK39" s="450"/>
      <c r="EWL39" s="450"/>
      <c r="EWM39" s="450"/>
      <c r="EWN39" s="450"/>
      <c r="EWO39" s="450"/>
      <c r="EWP39" s="450"/>
      <c r="EWQ39" s="450"/>
      <c r="EWR39" s="450"/>
      <c r="EWS39" s="450"/>
      <c r="EWT39" s="450"/>
      <c r="EWU39" s="450"/>
      <c r="EWV39" s="450"/>
      <c r="EWW39" s="450"/>
      <c r="EWX39" s="450"/>
      <c r="EWY39" s="450"/>
      <c r="EWZ39" s="450"/>
      <c r="EXA39" s="450"/>
      <c r="EXB39" s="450"/>
      <c r="EXC39" s="450"/>
      <c r="EXD39" s="450"/>
      <c r="EXE39" s="450"/>
      <c r="EXF39" s="450"/>
      <c r="EXG39" s="450"/>
      <c r="EXH39" s="450"/>
      <c r="EXI39" s="450"/>
      <c r="EXJ39" s="450"/>
      <c r="EXK39" s="450"/>
      <c r="EXL39" s="450"/>
      <c r="EXM39" s="450"/>
      <c r="EXN39" s="450"/>
      <c r="EXO39" s="450"/>
      <c r="EXP39" s="450"/>
      <c r="EXQ39" s="450"/>
      <c r="EXR39" s="450"/>
      <c r="EXS39" s="450"/>
      <c r="EXT39" s="450"/>
      <c r="EXU39" s="450"/>
      <c r="EXV39" s="450"/>
      <c r="EXW39" s="450"/>
      <c r="EXX39" s="450"/>
      <c r="EXY39" s="450"/>
      <c r="EXZ39" s="450"/>
      <c r="EYA39" s="450"/>
      <c r="EYB39" s="450"/>
      <c r="EYC39" s="450"/>
      <c r="EYD39" s="450"/>
      <c r="EYE39" s="450"/>
      <c r="EYF39" s="450"/>
      <c r="EYG39" s="450"/>
      <c r="EYH39" s="450"/>
      <c r="EYI39" s="450"/>
      <c r="EYJ39" s="450"/>
      <c r="EYK39" s="450"/>
      <c r="EYL39" s="450"/>
      <c r="EYM39" s="450"/>
      <c r="EYN39" s="450"/>
      <c r="EYO39" s="450"/>
      <c r="EYP39" s="450"/>
      <c r="EYQ39" s="450"/>
      <c r="EYR39" s="450"/>
      <c r="EYS39" s="450"/>
      <c r="EYT39" s="450"/>
      <c r="EYU39" s="450"/>
      <c r="EYV39" s="450"/>
      <c r="EYW39" s="450"/>
      <c r="EYX39" s="450"/>
      <c r="EYY39" s="450"/>
      <c r="EYZ39" s="450"/>
      <c r="EZA39" s="450"/>
      <c r="EZB39" s="450"/>
      <c r="EZC39" s="450"/>
      <c r="EZD39" s="450"/>
      <c r="EZE39" s="450"/>
      <c r="EZF39" s="450"/>
      <c r="EZG39" s="450"/>
      <c r="EZH39" s="450"/>
      <c r="EZI39" s="450"/>
      <c r="EZJ39" s="450"/>
      <c r="EZK39" s="450"/>
      <c r="EZL39" s="450"/>
      <c r="EZM39" s="450"/>
      <c r="EZN39" s="450"/>
      <c r="EZO39" s="450"/>
      <c r="EZP39" s="450"/>
      <c r="EZQ39" s="450"/>
      <c r="EZR39" s="450"/>
      <c r="EZS39" s="450"/>
      <c r="EZT39" s="450"/>
      <c r="EZU39" s="450"/>
      <c r="EZV39" s="450"/>
      <c r="EZW39" s="450"/>
      <c r="EZX39" s="450"/>
      <c r="EZY39" s="450"/>
      <c r="EZZ39" s="450"/>
      <c r="FAA39" s="450"/>
      <c r="FAB39" s="450"/>
      <c r="FAC39" s="450"/>
      <c r="FAD39" s="450"/>
      <c r="FAE39" s="450"/>
      <c r="FAF39" s="450"/>
      <c r="FAG39" s="450"/>
      <c r="FAH39" s="450"/>
      <c r="FAI39" s="450"/>
      <c r="FAJ39" s="450"/>
      <c r="FAK39" s="450"/>
      <c r="FAL39" s="450"/>
      <c r="FAM39" s="450"/>
      <c r="FAN39" s="450"/>
      <c r="FAO39" s="450"/>
      <c r="FAP39" s="450"/>
      <c r="FAQ39" s="450"/>
      <c r="FAR39" s="450"/>
      <c r="FAS39" s="450"/>
      <c r="FAT39" s="450"/>
      <c r="FAU39" s="450"/>
      <c r="FAV39" s="450"/>
      <c r="FAW39" s="450"/>
      <c r="FAX39" s="450"/>
      <c r="FAY39" s="450"/>
      <c r="FAZ39" s="450"/>
      <c r="FBA39" s="450"/>
      <c r="FBB39" s="450"/>
      <c r="FBC39" s="450"/>
      <c r="FBD39" s="450"/>
      <c r="FBE39" s="450"/>
      <c r="FBF39" s="450"/>
      <c r="FBG39" s="450"/>
      <c r="FBH39" s="450"/>
      <c r="FBI39" s="450"/>
      <c r="FBJ39" s="450"/>
      <c r="FBK39" s="450"/>
      <c r="FBL39" s="450"/>
      <c r="FBM39" s="450"/>
      <c r="FBN39" s="450"/>
      <c r="FBO39" s="450"/>
      <c r="FBP39" s="450"/>
      <c r="FBQ39" s="450"/>
      <c r="FBR39" s="450"/>
      <c r="FBS39" s="450"/>
      <c r="FBT39" s="450"/>
      <c r="FBU39" s="450"/>
      <c r="FBV39" s="450"/>
      <c r="FBW39" s="450"/>
      <c r="FBX39" s="450"/>
      <c r="FBY39" s="450"/>
      <c r="FBZ39" s="450"/>
      <c r="FCA39" s="450"/>
      <c r="FCB39" s="450"/>
      <c r="FCC39" s="450"/>
      <c r="FCD39" s="450"/>
      <c r="FCE39" s="450"/>
      <c r="FCF39" s="450"/>
      <c r="FCG39" s="450"/>
      <c r="FCH39" s="450"/>
      <c r="FCI39" s="450"/>
      <c r="FCJ39" s="450"/>
      <c r="FCK39" s="450"/>
      <c r="FCL39" s="450"/>
      <c r="FCM39" s="450"/>
      <c r="FCN39" s="450"/>
      <c r="FCO39" s="450"/>
      <c r="FCP39" s="450"/>
      <c r="FCQ39" s="450"/>
      <c r="FCR39" s="450"/>
      <c r="FCS39" s="450"/>
      <c r="FCT39" s="450"/>
      <c r="FCU39" s="450"/>
      <c r="FCV39" s="450"/>
      <c r="FCW39" s="450"/>
      <c r="FCX39" s="450"/>
      <c r="FCY39" s="450"/>
      <c r="FCZ39" s="450"/>
      <c r="FDA39" s="450"/>
      <c r="FDB39" s="450"/>
      <c r="FDC39" s="450"/>
      <c r="FDD39" s="450"/>
      <c r="FDE39" s="450"/>
      <c r="FDF39" s="450"/>
      <c r="FDG39" s="450"/>
      <c r="FDH39" s="450"/>
      <c r="FDI39" s="450"/>
      <c r="FDJ39" s="450"/>
      <c r="FDK39" s="450"/>
      <c r="FDL39" s="450"/>
      <c r="FDM39" s="450"/>
      <c r="FDN39" s="450"/>
      <c r="FDO39" s="450"/>
      <c r="FDP39" s="450"/>
      <c r="FDQ39" s="450"/>
      <c r="FDR39" s="450"/>
      <c r="FDS39" s="450"/>
      <c r="FDT39" s="450"/>
      <c r="FDU39" s="450"/>
      <c r="FDV39" s="450"/>
      <c r="FDW39" s="450"/>
      <c r="FDX39" s="450"/>
      <c r="FDY39" s="450"/>
      <c r="FDZ39" s="450"/>
      <c r="FEA39" s="450"/>
      <c r="FEB39" s="450"/>
      <c r="FEC39" s="450"/>
      <c r="FED39" s="450"/>
      <c r="FEE39" s="450"/>
      <c r="FEF39" s="450"/>
      <c r="FEG39" s="450"/>
      <c r="FEH39" s="450"/>
      <c r="FEI39" s="450"/>
      <c r="FEJ39" s="450"/>
      <c r="FEK39" s="450"/>
      <c r="FEL39" s="450"/>
      <c r="FEM39" s="450"/>
      <c r="FEN39" s="450"/>
      <c r="FEO39" s="450"/>
      <c r="FEP39" s="450"/>
      <c r="FEQ39" s="450"/>
      <c r="FER39" s="450"/>
      <c r="FES39" s="450"/>
      <c r="FET39" s="450"/>
      <c r="FEU39" s="450"/>
      <c r="FEV39" s="450"/>
      <c r="FEW39" s="450"/>
      <c r="FEX39" s="450"/>
      <c r="FEY39" s="450"/>
      <c r="FEZ39" s="450"/>
      <c r="FFA39" s="450"/>
      <c r="FFB39" s="450"/>
      <c r="FFC39" s="450"/>
      <c r="FFD39" s="450"/>
      <c r="FFE39" s="450"/>
      <c r="FFF39" s="450"/>
      <c r="FFG39" s="450"/>
      <c r="FFH39" s="450"/>
      <c r="FFI39" s="450"/>
      <c r="FFJ39" s="450"/>
      <c r="FFK39" s="450"/>
      <c r="FFL39" s="450"/>
      <c r="FFM39" s="450"/>
      <c r="FFN39" s="450"/>
      <c r="FFO39" s="450"/>
      <c r="FFP39" s="450"/>
      <c r="FFQ39" s="450"/>
      <c r="FFR39" s="450"/>
      <c r="FFS39" s="450"/>
      <c r="FFT39" s="450"/>
      <c r="FFU39" s="450"/>
      <c r="FFV39" s="450"/>
      <c r="FFW39" s="450"/>
      <c r="FFX39" s="450"/>
      <c r="FFY39" s="450"/>
      <c r="FFZ39" s="450"/>
      <c r="FGA39" s="450"/>
      <c r="FGB39" s="450"/>
      <c r="FGC39" s="450"/>
      <c r="FGD39" s="450"/>
      <c r="FGE39" s="450"/>
      <c r="FGF39" s="450"/>
      <c r="FGG39" s="450"/>
      <c r="FGH39" s="450"/>
      <c r="FGI39" s="450"/>
      <c r="FGJ39" s="450"/>
      <c r="FGK39" s="450"/>
      <c r="FGL39" s="450"/>
      <c r="FGM39" s="450"/>
      <c r="FGN39" s="450"/>
      <c r="FGO39" s="450"/>
      <c r="FGP39" s="450"/>
      <c r="FGQ39" s="450"/>
      <c r="FGR39" s="450"/>
      <c r="FGS39" s="450"/>
      <c r="FGT39" s="450"/>
      <c r="FGU39" s="450"/>
      <c r="FGV39" s="450"/>
      <c r="FGW39" s="450"/>
      <c r="FGX39" s="450"/>
      <c r="FGY39" s="450"/>
      <c r="FGZ39" s="450"/>
      <c r="FHA39" s="450"/>
      <c r="FHB39" s="450"/>
      <c r="FHC39" s="450"/>
      <c r="FHD39" s="450"/>
      <c r="FHE39" s="450"/>
      <c r="FHF39" s="450"/>
      <c r="FHG39" s="450"/>
      <c r="FHH39" s="450"/>
      <c r="FHI39" s="450"/>
      <c r="FHJ39" s="450"/>
      <c r="FHK39" s="450"/>
      <c r="FHL39" s="450"/>
      <c r="FHM39" s="450"/>
      <c r="FHN39" s="450"/>
      <c r="FHO39" s="450"/>
      <c r="FHP39" s="450"/>
      <c r="FHQ39" s="450"/>
      <c r="FHR39" s="450"/>
      <c r="FHS39" s="450"/>
      <c r="FHT39" s="450"/>
      <c r="FHU39" s="450"/>
      <c r="FHV39" s="450"/>
      <c r="FHW39" s="450"/>
      <c r="FHX39" s="450"/>
      <c r="FHY39" s="450"/>
      <c r="FHZ39" s="450"/>
      <c r="FIA39" s="450"/>
      <c r="FIB39" s="450"/>
      <c r="FIC39" s="450"/>
      <c r="FID39" s="450"/>
      <c r="FIE39" s="450"/>
      <c r="FIF39" s="450"/>
      <c r="FIG39" s="450"/>
      <c r="FIH39" s="450"/>
      <c r="FII39" s="450"/>
      <c r="FIJ39" s="450"/>
      <c r="FIK39" s="450"/>
      <c r="FIL39" s="450"/>
      <c r="FIM39" s="450"/>
      <c r="FIN39" s="450"/>
      <c r="FIO39" s="450"/>
      <c r="FIP39" s="450"/>
      <c r="FIQ39" s="450"/>
      <c r="FIR39" s="450"/>
      <c r="FIS39" s="450"/>
      <c r="FIT39" s="450"/>
      <c r="FIU39" s="450"/>
      <c r="FIV39" s="450"/>
      <c r="FIW39" s="450"/>
      <c r="FIX39" s="450"/>
      <c r="FIY39" s="450"/>
      <c r="FIZ39" s="450"/>
      <c r="FJA39" s="450"/>
      <c r="FJB39" s="450"/>
      <c r="FJC39" s="450"/>
      <c r="FJD39" s="450"/>
      <c r="FJE39" s="450"/>
      <c r="FJF39" s="450"/>
      <c r="FJG39" s="450"/>
      <c r="FJH39" s="450"/>
      <c r="FJI39" s="450"/>
      <c r="FJJ39" s="450"/>
      <c r="FJK39" s="450"/>
      <c r="FJL39" s="450"/>
      <c r="FJM39" s="450"/>
      <c r="FJN39" s="450"/>
      <c r="FJO39" s="450"/>
      <c r="FJP39" s="450"/>
      <c r="FJQ39" s="450"/>
      <c r="FJR39" s="450"/>
      <c r="FJS39" s="450"/>
      <c r="FJT39" s="450"/>
      <c r="FJU39" s="450"/>
      <c r="FJV39" s="450"/>
      <c r="FJW39" s="450"/>
      <c r="FJX39" s="450"/>
      <c r="FJY39" s="450"/>
      <c r="FJZ39" s="450"/>
      <c r="FKA39" s="450"/>
      <c r="FKB39" s="450"/>
      <c r="FKC39" s="450"/>
      <c r="FKD39" s="450"/>
      <c r="FKE39" s="450"/>
      <c r="FKF39" s="450"/>
      <c r="FKG39" s="450"/>
      <c r="FKH39" s="450"/>
      <c r="FKI39" s="450"/>
      <c r="FKJ39" s="450"/>
      <c r="FKK39" s="450"/>
      <c r="FKL39" s="450"/>
      <c r="FKM39" s="450"/>
      <c r="FKN39" s="450"/>
      <c r="FKO39" s="450"/>
      <c r="FKP39" s="450"/>
      <c r="FKQ39" s="450"/>
      <c r="FKR39" s="450"/>
      <c r="FKS39" s="450"/>
      <c r="FKT39" s="450"/>
      <c r="FKU39" s="450"/>
      <c r="FKV39" s="450"/>
      <c r="FKW39" s="450"/>
      <c r="FKX39" s="450"/>
      <c r="FKY39" s="450"/>
      <c r="FKZ39" s="450"/>
      <c r="FLA39" s="450"/>
      <c r="FLB39" s="450"/>
      <c r="FLC39" s="450"/>
      <c r="FLD39" s="450"/>
      <c r="FLE39" s="450"/>
      <c r="FLF39" s="450"/>
      <c r="FLG39" s="450"/>
      <c r="FLH39" s="450"/>
      <c r="FLI39" s="450"/>
      <c r="FLJ39" s="450"/>
      <c r="FLK39" s="450"/>
      <c r="FLL39" s="450"/>
      <c r="FLM39" s="450"/>
      <c r="FLN39" s="450"/>
      <c r="FLO39" s="450"/>
      <c r="FLP39" s="450"/>
      <c r="FLQ39" s="450"/>
      <c r="FLR39" s="450"/>
      <c r="FLS39" s="450"/>
      <c r="FLT39" s="450"/>
      <c r="FLU39" s="450"/>
      <c r="FLV39" s="450"/>
      <c r="FLW39" s="450"/>
      <c r="FLX39" s="450"/>
      <c r="FLY39" s="450"/>
      <c r="FLZ39" s="450"/>
      <c r="FMA39" s="450"/>
      <c r="FMB39" s="450"/>
      <c r="FMC39" s="450"/>
      <c r="FMD39" s="450"/>
      <c r="FME39" s="450"/>
      <c r="FMF39" s="450"/>
      <c r="FMG39" s="450"/>
      <c r="FMH39" s="450"/>
      <c r="FMI39" s="450"/>
      <c r="FMJ39" s="450"/>
      <c r="FMK39" s="450"/>
      <c r="FML39" s="450"/>
      <c r="FMM39" s="450"/>
      <c r="FMN39" s="450"/>
      <c r="FMO39" s="450"/>
      <c r="FMP39" s="450"/>
      <c r="FMQ39" s="450"/>
      <c r="FMR39" s="450"/>
      <c r="FMS39" s="450"/>
      <c r="FMT39" s="450"/>
      <c r="FMU39" s="450"/>
      <c r="FMV39" s="450"/>
      <c r="FMW39" s="450"/>
      <c r="FMX39" s="450"/>
      <c r="FMY39" s="450"/>
      <c r="FMZ39" s="450"/>
      <c r="FNA39" s="450"/>
      <c r="FNB39" s="450"/>
      <c r="FNC39" s="450"/>
      <c r="FND39" s="450"/>
      <c r="FNE39" s="450"/>
      <c r="FNF39" s="450"/>
      <c r="FNG39" s="450"/>
      <c r="FNH39" s="450"/>
      <c r="FNI39" s="450"/>
      <c r="FNJ39" s="450"/>
      <c r="FNK39" s="450"/>
      <c r="FNL39" s="450"/>
      <c r="FNM39" s="450"/>
      <c r="FNN39" s="450"/>
      <c r="FNO39" s="450"/>
      <c r="FNP39" s="450"/>
      <c r="FNQ39" s="450"/>
      <c r="FNR39" s="450"/>
      <c r="FNS39" s="450"/>
      <c r="FNT39" s="450"/>
      <c r="FNU39" s="450"/>
      <c r="FNV39" s="450"/>
      <c r="FNW39" s="450"/>
      <c r="FNX39" s="450"/>
      <c r="FNY39" s="450"/>
      <c r="FNZ39" s="450"/>
      <c r="FOA39" s="450"/>
      <c r="FOB39" s="450"/>
      <c r="FOC39" s="450"/>
      <c r="FOD39" s="450"/>
      <c r="FOE39" s="450"/>
      <c r="FOF39" s="450"/>
      <c r="FOG39" s="450"/>
      <c r="FOH39" s="450"/>
      <c r="FOI39" s="450"/>
      <c r="FOJ39" s="450"/>
      <c r="FOK39" s="450"/>
      <c r="FOL39" s="450"/>
      <c r="FOM39" s="450"/>
      <c r="FON39" s="450"/>
      <c r="FOO39" s="450"/>
      <c r="FOP39" s="450"/>
      <c r="FOQ39" s="450"/>
      <c r="FOR39" s="450"/>
      <c r="FOS39" s="450"/>
      <c r="FOT39" s="450"/>
      <c r="FOU39" s="450"/>
      <c r="FOV39" s="450"/>
      <c r="FOW39" s="450"/>
      <c r="FOX39" s="450"/>
      <c r="FOY39" s="450"/>
      <c r="FOZ39" s="450"/>
      <c r="FPA39" s="450"/>
      <c r="FPB39" s="450"/>
      <c r="FPC39" s="450"/>
      <c r="FPD39" s="450"/>
      <c r="FPE39" s="450"/>
      <c r="FPF39" s="450"/>
      <c r="FPG39" s="450"/>
      <c r="FPH39" s="450"/>
      <c r="FPI39" s="450"/>
      <c r="FPJ39" s="450"/>
      <c r="FPK39" s="450"/>
      <c r="FPL39" s="450"/>
      <c r="FPM39" s="450"/>
      <c r="FPN39" s="450"/>
      <c r="FPO39" s="450"/>
      <c r="FPP39" s="450"/>
      <c r="FPQ39" s="450"/>
      <c r="FPR39" s="450"/>
      <c r="FPS39" s="450"/>
      <c r="FPT39" s="450"/>
      <c r="FPU39" s="450"/>
      <c r="FPV39" s="450"/>
      <c r="FPW39" s="450"/>
      <c r="FPX39" s="450"/>
      <c r="FPY39" s="450"/>
      <c r="FPZ39" s="450"/>
      <c r="FQA39" s="450"/>
      <c r="FQB39" s="450"/>
      <c r="FQC39" s="450"/>
      <c r="FQD39" s="450"/>
      <c r="FQE39" s="450"/>
      <c r="FQF39" s="450"/>
      <c r="FQG39" s="450"/>
      <c r="FQH39" s="450"/>
      <c r="FQI39" s="450"/>
      <c r="FQJ39" s="450"/>
      <c r="FQK39" s="450"/>
      <c r="FQL39" s="450"/>
      <c r="FQM39" s="450"/>
      <c r="FQN39" s="450"/>
      <c r="FQO39" s="450"/>
      <c r="FQP39" s="450"/>
      <c r="FQQ39" s="450"/>
      <c r="FQR39" s="450"/>
      <c r="FQS39" s="450"/>
      <c r="FQT39" s="450"/>
      <c r="FQU39" s="450"/>
      <c r="FQV39" s="450"/>
      <c r="FQW39" s="450"/>
      <c r="FQX39" s="450"/>
      <c r="FQY39" s="450"/>
      <c r="FQZ39" s="450"/>
      <c r="FRA39" s="450"/>
      <c r="FRB39" s="450"/>
      <c r="FRC39" s="450"/>
      <c r="FRD39" s="450"/>
      <c r="FRE39" s="450"/>
      <c r="FRF39" s="450"/>
      <c r="FRG39" s="450"/>
      <c r="FRH39" s="450"/>
      <c r="FRI39" s="450"/>
      <c r="FRJ39" s="450"/>
      <c r="FRK39" s="450"/>
      <c r="FRL39" s="450"/>
      <c r="FRM39" s="450"/>
      <c r="FRN39" s="450"/>
      <c r="FRO39" s="450"/>
      <c r="FRP39" s="450"/>
      <c r="FRQ39" s="450"/>
      <c r="FRR39" s="450"/>
      <c r="FRS39" s="450"/>
      <c r="FRT39" s="450"/>
      <c r="FRU39" s="450"/>
      <c r="FRV39" s="450"/>
      <c r="FRW39" s="450"/>
      <c r="FRX39" s="450"/>
      <c r="FRY39" s="450"/>
      <c r="FRZ39" s="450"/>
      <c r="FSA39" s="450"/>
      <c r="FSB39" s="450"/>
      <c r="FSC39" s="450"/>
      <c r="FSD39" s="450"/>
      <c r="FSE39" s="450"/>
      <c r="FSF39" s="450"/>
      <c r="FSG39" s="450"/>
      <c r="FSH39" s="450"/>
      <c r="FSI39" s="450"/>
      <c r="FSJ39" s="450"/>
      <c r="FSK39" s="450"/>
      <c r="FSL39" s="450"/>
      <c r="FSM39" s="450"/>
      <c r="FSN39" s="450"/>
      <c r="FSO39" s="450"/>
      <c r="FSP39" s="450"/>
      <c r="FSQ39" s="450"/>
      <c r="FSR39" s="450"/>
      <c r="FSS39" s="450"/>
      <c r="FST39" s="450"/>
      <c r="FSU39" s="450"/>
      <c r="FSV39" s="450"/>
      <c r="FSW39" s="450"/>
      <c r="FSX39" s="450"/>
      <c r="FSY39" s="450"/>
      <c r="FSZ39" s="450"/>
      <c r="FTA39" s="450"/>
      <c r="FTB39" s="450"/>
      <c r="FTC39" s="450"/>
      <c r="FTD39" s="450"/>
      <c r="FTE39" s="450"/>
      <c r="FTF39" s="450"/>
      <c r="FTG39" s="450"/>
      <c r="FTH39" s="450"/>
      <c r="FTI39" s="450"/>
      <c r="FTJ39" s="450"/>
      <c r="FTK39" s="450"/>
      <c r="FTL39" s="450"/>
      <c r="FTM39" s="450"/>
      <c r="FTN39" s="450"/>
      <c r="FTO39" s="450"/>
      <c r="FTP39" s="450"/>
      <c r="FTQ39" s="450"/>
      <c r="FTR39" s="450"/>
      <c r="FTS39" s="450"/>
      <c r="FTT39" s="450"/>
      <c r="FTU39" s="450"/>
      <c r="FTV39" s="450"/>
      <c r="FTW39" s="450"/>
      <c r="FTX39" s="450"/>
      <c r="FTY39" s="450"/>
      <c r="FTZ39" s="450"/>
      <c r="FUA39" s="450"/>
      <c r="FUB39" s="450"/>
      <c r="FUC39" s="450"/>
      <c r="FUD39" s="450"/>
      <c r="FUE39" s="450"/>
      <c r="FUF39" s="450"/>
      <c r="FUG39" s="450"/>
      <c r="FUH39" s="450"/>
      <c r="FUI39" s="450"/>
      <c r="FUJ39" s="450"/>
      <c r="FUK39" s="450"/>
      <c r="FUL39" s="450"/>
      <c r="FUM39" s="450"/>
      <c r="FUN39" s="450"/>
      <c r="FUO39" s="450"/>
      <c r="FUP39" s="450"/>
      <c r="FUQ39" s="450"/>
      <c r="FUR39" s="450"/>
      <c r="FUS39" s="450"/>
      <c r="FUT39" s="450"/>
      <c r="FUU39" s="450"/>
      <c r="FUV39" s="450"/>
      <c r="FUW39" s="450"/>
      <c r="FUX39" s="450"/>
      <c r="FUY39" s="450"/>
      <c r="FUZ39" s="450"/>
      <c r="FVA39" s="450"/>
      <c r="FVB39" s="450"/>
      <c r="FVC39" s="450"/>
      <c r="FVD39" s="450"/>
      <c r="FVE39" s="450"/>
      <c r="FVF39" s="450"/>
      <c r="FVG39" s="450"/>
      <c r="FVH39" s="450"/>
      <c r="FVI39" s="450"/>
      <c r="FVJ39" s="450"/>
      <c r="FVK39" s="450"/>
      <c r="FVL39" s="450"/>
      <c r="FVM39" s="450"/>
      <c r="FVN39" s="450"/>
      <c r="FVO39" s="450"/>
      <c r="FVP39" s="450"/>
      <c r="FVQ39" s="450"/>
      <c r="FVR39" s="450"/>
      <c r="FVS39" s="450"/>
      <c r="FVT39" s="450"/>
      <c r="FVU39" s="450"/>
      <c r="FVV39" s="450"/>
      <c r="FVW39" s="450"/>
      <c r="FVX39" s="450"/>
      <c r="FVY39" s="450"/>
      <c r="FVZ39" s="450"/>
      <c r="FWA39" s="450"/>
      <c r="FWB39" s="450"/>
      <c r="FWC39" s="450"/>
      <c r="FWD39" s="450"/>
      <c r="FWE39" s="450"/>
      <c r="FWF39" s="450"/>
      <c r="FWG39" s="450"/>
      <c r="FWH39" s="450"/>
      <c r="FWI39" s="450"/>
      <c r="FWJ39" s="450"/>
      <c r="FWK39" s="450"/>
      <c r="FWL39" s="450"/>
      <c r="FWM39" s="450"/>
      <c r="FWN39" s="450"/>
      <c r="FWO39" s="450"/>
      <c r="FWP39" s="450"/>
      <c r="FWQ39" s="450"/>
      <c r="FWR39" s="450"/>
      <c r="FWS39" s="450"/>
      <c r="FWT39" s="450"/>
      <c r="FWU39" s="450"/>
      <c r="FWV39" s="450"/>
      <c r="FWW39" s="450"/>
      <c r="FWX39" s="450"/>
      <c r="FWY39" s="450"/>
      <c r="FWZ39" s="450"/>
      <c r="FXA39" s="450"/>
      <c r="FXB39" s="450"/>
      <c r="FXC39" s="450"/>
      <c r="FXD39" s="450"/>
      <c r="FXE39" s="450"/>
      <c r="FXF39" s="450"/>
      <c r="FXG39" s="450"/>
      <c r="FXH39" s="450"/>
      <c r="FXI39" s="450"/>
      <c r="FXJ39" s="450"/>
      <c r="FXK39" s="450"/>
      <c r="FXL39" s="450"/>
      <c r="FXM39" s="450"/>
      <c r="FXN39" s="450"/>
      <c r="FXO39" s="450"/>
      <c r="FXP39" s="450"/>
      <c r="FXQ39" s="450"/>
      <c r="FXR39" s="450"/>
      <c r="FXS39" s="450"/>
      <c r="FXT39" s="450"/>
      <c r="FXU39" s="450"/>
      <c r="FXV39" s="450"/>
      <c r="FXW39" s="450"/>
      <c r="FXX39" s="450"/>
      <c r="FXY39" s="450"/>
      <c r="FXZ39" s="450"/>
      <c r="FYA39" s="450"/>
      <c r="FYB39" s="450"/>
      <c r="FYC39" s="450"/>
      <c r="FYD39" s="450"/>
      <c r="FYE39" s="450"/>
      <c r="FYF39" s="450"/>
      <c r="FYG39" s="450"/>
      <c r="FYH39" s="450"/>
      <c r="FYI39" s="450"/>
      <c r="FYJ39" s="450"/>
      <c r="FYK39" s="450"/>
      <c r="FYL39" s="450"/>
      <c r="FYM39" s="450"/>
      <c r="FYN39" s="450"/>
      <c r="FYO39" s="450"/>
      <c r="FYP39" s="450"/>
      <c r="FYQ39" s="450"/>
      <c r="FYR39" s="450"/>
      <c r="FYS39" s="450"/>
      <c r="FYT39" s="450"/>
      <c r="FYU39" s="450"/>
      <c r="FYV39" s="450"/>
      <c r="FYW39" s="450"/>
      <c r="FYX39" s="450"/>
      <c r="FYY39" s="450"/>
      <c r="FYZ39" s="450"/>
      <c r="FZA39" s="450"/>
      <c r="FZB39" s="450"/>
      <c r="FZC39" s="450"/>
      <c r="FZD39" s="450"/>
      <c r="FZE39" s="450"/>
      <c r="FZF39" s="450"/>
      <c r="FZG39" s="450"/>
      <c r="FZH39" s="450"/>
      <c r="FZI39" s="450"/>
      <c r="FZJ39" s="450"/>
      <c r="FZK39" s="450"/>
      <c r="FZL39" s="450"/>
      <c r="FZM39" s="450"/>
      <c r="FZN39" s="450"/>
      <c r="FZO39" s="450"/>
      <c r="FZP39" s="450"/>
      <c r="FZQ39" s="450"/>
      <c r="FZR39" s="450"/>
      <c r="FZS39" s="450"/>
      <c r="FZT39" s="450"/>
      <c r="FZU39" s="450"/>
      <c r="FZV39" s="450"/>
      <c r="FZW39" s="450"/>
      <c r="FZX39" s="450"/>
      <c r="FZY39" s="450"/>
      <c r="FZZ39" s="450"/>
      <c r="GAA39" s="450"/>
      <c r="GAB39" s="450"/>
      <c r="GAC39" s="450"/>
      <c r="GAD39" s="450"/>
      <c r="GAE39" s="450"/>
      <c r="GAF39" s="450"/>
      <c r="GAG39" s="450"/>
      <c r="GAH39" s="450"/>
      <c r="GAI39" s="450"/>
      <c r="GAJ39" s="450"/>
      <c r="GAK39" s="450"/>
      <c r="GAL39" s="450"/>
      <c r="GAM39" s="450"/>
      <c r="GAN39" s="450"/>
      <c r="GAO39" s="450"/>
      <c r="GAP39" s="450"/>
      <c r="GAQ39" s="450"/>
      <c r="GAR39" s="450"/>
      <c r="GAS39" s="450"/>
      <c r="GAT39" s="450"/>
      <c r="GAU39" s="450"/>
      <c r="GAV39" s="450"/>
      <c r="GAW39" s="450"/>
      <c r="GAX39" s="450"/>
      <c r="GAY39" s="450"/>
      <c r="GAZ39" s="450"/>
      <c r="GBA39" s="450"/>
      <c r="GBB39" s="450"/>
      <c r="GBC39" s="450"/>
      <c r="GBD39" s="450"/>
      <c r="GBE39" s="450"/>
      <c r="GBF39" s="450"/>
      <c r="GBG39" s="450"/>
      <c r="GBH39" s="450"/>
      <c r="GBI39" s="450"/>
      <c r="GBJ39" s="450"/>
      <c r="GBK39" s="450"/>
      <c r="GBL39" s="450"/>
      <c r="GBM39" s="450"/>
      <c r="GBN39" s="450"/>
      <c r="GBO39" s="450"/>
      <c r="GBP39" s="450"/>
      <c r="GBQ39" s="450"/>
      <c r="GBR39" s="450"/>
      <c r="GBS39" s="450"/>
      <c r="GBT39" s="450"/>
      <c r="GBU39" s="450"/>
      <c r="GBV39" s="450"/>
      <c r="GBW39" s="450"/>
      <c r="GBX39" s="450"/>
      <c r="GBY39" s="450"/>
      <c r="GBZ39" s="450"/>
      <c r="GCA39" s="450"/>
      <c r="GCB39" s="450"/>
      <c r="GCC39" s="450"/>
      <c r="GCD39" s="450"/>
      <c r="GCE39" s="450"/>
      <c r="GCF39" s="450"/>
      <c r="GCG39" s="450"/>
      <c r="GCH39" s="450"/>
      <c r="GCI39" s="450"/>
      <c r="GCJ39" s="450"/>
      <c r="GCK39" s="450"/>
      <c r="GCL39" s="450"/>
      <c r="GCM39" s="450"/>
      <c r="GCN39" s="450"/>
      <c r="GCO39" s="450"/>
      <c r="GCP39" s="450"/>
      <c r="GCQ39" s="450"/>
      <c r="GCR39" s="450"/>
      <c r="GCS39" s="450"/>
      <c r="GCT39" s="450"/>
      <c r="GCU39" s="450"/>
      <c r="GCV39" s="450"/>
      <c r="GCW39" s="450"/>
      <c r="GCX39" s="450"/>
      <c r="GCY39" s="450"/>
      <c r="GCZ39" s="450"/>
      <c r="GDA39" s="450"/>
      <c r="GDB39" s="450"/>
      <c r="GDC39" s="450"/>
      <c r="GDD39" s="450"/>
      <c r="GDE39" s="450"/>
      <c r="GDF39" s="450"/>
      <c r="GDG39" s="450"/>
      <c r="GDH39" s="450"/>
      <c r="GDI39" s="450"/>
      <c r="GDJ39" s="450"/>
      <c r="GDK39" s="450"/>
      <c r="GDL39" s="450"/>
      <c r="GDM39" s="450"/>
      <c r="GDN39" s="450"/>
      <c r="GDO39" s="450"/>
      <c r="GDP39" s="450"/>
      <c r="GDQ39" s="450"/>
      <c r="GDR39" s="450"/>
      <c r="GDS39" s="450"/>
      <c r="GDT39" s="450"/>
      <c r="GDU39" s="450"/>
      <c r="GDV39" s="450"/>
      <c r="GDW39" s="450"/>
      <c r="GDX39" s="450"/>
      <c r="GDY39" s="450"/>
      <c r="GDZ39" s="450"/>
      <c r="GEA39" s="450"/>
      <c r="GEB39" s="450"/>
      <c r="GEC39" s="450"/>
      <c r="GED39" s="450"/>
      <c r="GEE39" s="450"/>
      <c r="GEF39" s="450"/>
      <c r="GEG39" s="450"/>
      <c r="GEH39" s="450"/>
      <c r="GEI39" s="450"/>
      <c r="GEJ39" s="450"/>
      <c r="GEK39" s="450"/>
      <c r="GEL39" s="450"/>
      <c r="GEM39" s="450"/>
      <c r="GEN39" s="450"/>
      <c r="GEO39" s="450"/>
      <c r="GEP39" s="450"/>
      <c r="GEQ39" s="450"/>
      <c r="GER39" s="450"/>
      <c r="GES39" s="450"/>
      <c r="GET39" s="450"/>
      <c r="GEU39" s="450"/>
      <c r="GEV39" s="450"/>
      <c r="GEW39" s="450"/>
      <c r="GEX39" s="450"/>
      <c r="GEY39" s="450"/>
      <c r="GEZ39" s="450"/>
      <c r="GFA39" s="450"/>
      <c r="GFB39" s="450"/>
      <c r="GFC39" s="450"/>
      <c r="GFD39" s="450"/>
      <c r="GFE39" s="450"/>
      <c r="GFF39" s="450"/>
      <c r="GFG39" s="450"/>
      <c r="GFH39" s="450"/>
      <c r="GFI39" s="450"/>
      <c r="GFJ39" s="450"/>
      <c r="GFK39" s="450"/>
      <c r="GFL39" s="450"/>
      <c r="GFM39" s="450"/>
      <c r="GFN39" s="450"/>
      <c r="GFO39" s="450"/>
      <c r="GFP39" s="450"/>
      <c r="GFQ39" s="450"/>
      <c r="GFR39" s="450"/>
      <c r="GFS39" s="450"/>
      <c r="GFT39" s="450"/>
      <c r="GFU39" s="450"/>
      <c r="GFV39" s="450"/>
      <c r="GFW39" s="450"/>
      <c r="GFX39" s="450"/>
      <c r="GFY39" s="450"/>
      <c r="GFZ39" s="450"/>
      <c r="GGA39" s="450"/>
      <c r="GGB39" s="450"/>
      <c r="GGC39" s="450"/>
      <c r="GGD39" s="450"/>
      <c r="GGE39" s="450"/>
      <c r="GGF39" s="450"/>
      <c r="GGG39" s="450"/>
      <c r="GGH39" s="450"/>
      <c r="GGI39" s="450"/>
      <c r="GGJ39" s="450"/>
      <c r="GGK39" s="450"/>
      <c r="GGL39" s="450"/>
      <c r="GGM39" s="450"/>
      <c r="GGN39" s="450"/>
      <c r="GGO39" s="450"/>
      <c r="GGP39" s="450"/>
      <c r="GGQ39" s="450"/>
      <c r="GGR39" s="450"/>
      <c r="GGS39" s="450"/>
      <c r="GGT39" s="450"/>
      <c r="GGU39" s="450"/>
      <c r="GGV39" s="450"/>
      <c r="GGW39" s="450"/>
      <c r="GGX39" s="450"/>
      <c r="GGY39" s="450"/>
      <c r="GGZ39" s="450"/>
      <c r="GHA39" s="450"/>
      <c r="GHB39" s="450"/>
      <c r="GHC39" s="450"/>
      <c r="GHD39" s="450"/>
      <c r="GHE39" s="450"/>
      <c r="GHF39" s="450"/>
      <c r="GHG39" s="450"/>
      <c r="GHH39" s="450"/>
      <c r="GHI39" s="450"/>
      <c r="GHJ39" s="450"/>
      <c r="GHK39" s="450"/>
      <c r="GHL39" s="450"/>
      <c r="GHM39" s="450"/>
      <c r="GHN39" s="450"/>
      <c r="GHO39" s="450"/>
      <c r="GHP39" s="450"/>
      <c r="GHQ39" s="450"/>
      <c r="GHR39" s="450"/>
      <c r="GHS39" s="450"/>
      <c r="GHT39" s="450"/>
      <c r="GHU39" s="450"/>
      <c r="GHV39" s="450"/>
      <c r="GHW39" s="450"/>
      <c r="GHX39" s="450"/>
      <c r="GHY39" s="450"/>
      <c r="GHZ39" s="450"/>
      <c r="GIA39" s="450"/>
      <c r="GIB39" s="450"/>
      <c r="GIC39" s="450"/>
      <c r="GID39" s="450"/>
      <c r="GIE39" s="450"/>
      <c r="GIF39" s="450"/>
      <c r="GIG39" s="450"/>
      <c r="GIH39" s="450"/>
      <c r="GII39" s="450"/>
      <c r="GIJ39" s="450"/>
      <c r="GIK39" s="450"/>
      <c r="GIL39" s="450"/>
      <c r="GIM39" s="450"/>
      <c r="GIN39" s="450"/>
      <c r="GIO39" s="450"/>
      <c r="GIP39" s="450"/>
      <c r="GIQ39" s="450"/>
      <c r="GIR39" s="450"/>
      <c r="GIS39" s="450"/>
      <c r="GIT39" s="450"/>
      <c r="GIU39" s="450"/>
      <c r="GIV39" s="450"/>
      <c r="GIW39" s="450"/>
      <c r="GIX39" s="450"/>
      <c r="GIY39" s="450"/>
      <c r="GIZ39" s="450"/>
      <c r="GJA39" s="450"/>
      <c r="GJB39" s="450"/>
      <c r="GJC39" s="450"/>
      <c r="GJD39" s="450"/>
      <c r="GJE39" s="450"/>
      <c r="GJF39" s="450"/>
      <c r="GJG39" s="450"/>
      <c r="GJH39" s="450"/>
      <c r="GJI39" s="450"/>
      <c r="GJJ39" s="450"/>
      <c r="GJK39" s="450"/>
      <c r="GJL39" s="450"/>
      <c r="GJM39" s="450"/>
      <c r="GJN39" s="450"/>
      <c r="GJO39" s="450"/>
      <c r="GJP39" s="450"/>
      <c r="GJQ39" s="450"/>
      <c r="GJR39" s="450"/>
      <c r="GJS39" s="450"/>
      <c r="GJT39" s="450"/>
      <c r="GJU39" s="450"/>
      <c r="GJV39" s="450"/>
      <c r="GJW39" s="450"/>
      <c r="GJX39" s="450"/>
      <c r="GJY39" s="450"/>
      <c r="GJZ39" s="450"/>
      <c r="GKA39" s="450"/>
      <c r="GKB39" s="450"/>
      <c r="GKC39" s="450"/>
      <c r="GKD39" s="450"/>
      <c r="GKE39" s="450"/>
      <c r="GKF39" s="450"/>
      <c r="GKG39" s="450"/>
      <c r="GKH39" s="450"/>
      <c r="GKI39" s="450"/>
      <c r="GKJ39" s="450"/>
      <c r="GKK39" s="450"/>
      <c r="GKL39" s="450"/>
      <c r="GKM39" s="450"/>
      <c r="GKN39" s="450"/>
      <c r="GKO39" s="450"/>
      <c r="GKP39" s="450"/>
      <c r="GKQ39" s="450"/>
      <c r="GKR39" s="450"/>
      <c r="GKS39" s="450"/>
      <c r="GKT39" s="450"/>
      <c r="GKU39" s="450"/>
      <c r="GKV39" s="450"/>
      <c r="GKW39" s="450"/>
      <c r="GKX39" s="450"/>
      <c r="GKY39" s="450"/>
      <c r="GKZ39" s="450"/>
      <c r="GLA39" s="450"/>
      <c r="GLB39" s="450"/>
      <c r="GLC39" s="450"/>
      <c r="GLD39" s="450"/>
      <c r="GLE39" s="450"/>
      <c r="GLF39" s="450"/>
      <c r="GLG39" s="450"/>
      <c r="GLH39" s="450"/>
      <c r="GLI39" s="450"/>
      <c r="GLJ39" s="450"/>
      <c r="GLK39" s="450"/>
      <c r="GLL39" s="450"/>
      <c r="GLM39" s="450"/>
      <c r="GLN39" s="450"/>
      <c r="GLO39" s="450"/>
      <c r="GLP39" s="450"/>
      <c r="GLQ39" s="450"/>
      <c r="GLR39" s="450"/>
      <c r="GLS39" s="450"/>
      <c r="GLT39" s="450"/>
      <c r="GLU39" s="450"/>
      <c r="GLV39" s="450"/>
      <c r="GLW39" s="450"/>
      <c r="GLX39" s="450"/>
      <c r="GLY39" s="450"/>
      <c r="GLZ39" s="450"/>
      <c r="GMA39" s="450"/>
      <c r="GMB39" s="450"/>
      <c r="GMC39" s="450"/>
      <c r="GMD39" s="450"/>
      <c r="GME39" s="450"/>
      <c r="GMF39" s="450"/>
      <c r="GMG39" s="450"/>
      <c r="GMH39" s="450"/>
      <c r="GMI39" s="450"/>
      <c r="GMJ39" s="450"/>
      <c r="GMK39" s="450"/>
      <c r="GML39" s="450"/>
      <c r="GMM39" s="450"/>
      <c r="GMN39" s="450"/>
      <c r="GMO39" s="450"/>
      <c r="GMP39" s="450"/>
      <c r="GMQ39" s="450"/>
      <c r="GMR39" s="450"/>
      <c r="GMS39" s="450"/>
      <c r="GMT39" s="450"/>
      <c r="GMU39" s="450"/>
      <c r="GMV39" s="450"/>
      <c r="GMW39" s="450"/>
      <c r="GMX39" s="450"/>
      <c r="GMY39" s="450"/>
      <c r="GMZ39" s="450"/>
      <c r="GNA39" s="450"/>
      <c r="GNB39" s="450"/>
      <c r="GNC39" s="450"/>
      <c r="GND39" s="450"/>
      <c r="GNE39" s="450"/>
      <c r="GNF39" s="450"/>
      <c r="GNG39" s="450"/>
      <c r="GNH39" s="450"/>
      <c r="GNI39" s="450"/>
      <c r="GNJ39" s="450"/>
      <c r="GNK39" s="450"/>
      <c r="GNL39" s="450"/>
      <c r="GNM39" s="450"/>
      <c r="GNN39" s="450"/>
      <c r="GNO39" s="450"/>
      <c r="GNP39" s="450"/>
      <c r="GNQ39" s="450"/>
      <c r="GNR39" s="450"/>
      <c r="GNS39" s="450"/>
      <c r="GNT39" s="450"/>
      <c r="GNU39" s="450"/>
      <c r="GNV39" s="450"/>
      <c r="GNW39" s="450"/>
      <c r="GNX39" s="450"/>
      <c r="GNY39" s="450"/>
      <c r="GNZ39" s="450"/>
      <c r="GOA39" s="450"/>
      <c r="GOB39" s="450"/>
      <c r="GOC39" s="450"/>
      <c r="GOD39" s="450"/>
      <c r="GOE39" s="450"/>
      <c r="GOF39" s="450"/>
      <c r="GOG39" s="450"/>
      <c r="GOH39" s="450"/>
      <c r="GOI39" s="450"/>
      <c r="GOJ39" s="450"/>
      <c r="GOK39" s="450"/>
      <c r="GOL39" s="450"/>
      <c r="GOM39" s="450"/>
      <c r="GON39" s="450"/>
      <c r="GOO39" s="450"/>
      <c r="GOP39" s="450"/>
      <c r="GOQ39" s="450"/>
      <c r="GOR39" s="450"/>
      <c r="GOS39" s="450"/>
      <c r="GOT39" s="450"/>
      <c r="GOU39" s="450"/>
      <c r="GOV39" s="450"/>
      <c r="GOW39" s="450"/>
      <c r="GOX39" s="450"/>
      <c r="GOY39" s="450"/>
      <c r="GOZ39" s="450"/>
      <c r="GPA39" s="450"/>
      <c r="GPB39" s="450"/>
      <c r="GPC39" s="450"/>
      <c r="GPD39" s="450"/>
      <c r="GPE39" s="450"/>
      <c r="GPF39" s="450"/>
      <c r="GPG39" s="450"/>
      <c r="GPH39" s="450"/>
      <c r="GPI39" s="450"/>
      <c r="GPJ39" s="450"/>
      <c r="GPK39" s="450"/>
      <c r="GPL39" s="450"/>
      <c r="GPM39" s="450"/>
      <c r="GPN39" s="450"/>
      <c r="GPO39" s="450"/>
      <c r="GPP39" s="450"/>
      <c r="GPQ39" s="450"/>
      <c r="GPR39" s="450"/>
      <c r="GPS39" s="450"/>
      <c r="GPT39" s="450"/>
      <c r="GPU39" s="450"/>
      <c r="GPV39" s="450"/>
      <c r="GPW39" s="450"/>
      <c r="GPX39" s="450"/>
      <c r="GPY39" s="450"/>
      <c r="GPZ39" s="450"/>
      <c r="GQA39" s="450"/>
      <c r="GQB39" s="450"/>
      <c r="GQC39" s="450"/>
      <c r="GQD39" s="450"/>
      <c r="GQE39" s="450"/>
      <c r="GQF39" s="450"/>
      <c r="GQG39" s="450"/>
      <c r="GQH39" s="450"/>
      <c r="GQI39" s="450"/>
      <c r="GQJ39" s="450"/>
      <c r="GQK39" s="450"/>
      <c r="GQL39" s="450"/>
      <c r="GQM39" s="450"/>
      <c r="GQN39" s="450"/>
      <c r="GQO39" s="450"/>
      <c r="GQP39" s="450"/>
      <c r="GQQ39" s="450"/>
      <c r="GQR39" s="450"/>
      <c r="GQS39" s="450"/>
      <c r="GQT39" s="450"/>
      <c r="GQU39" s="450"/>
      <c r="GQV39" s="450"/>
      <c r="GQW39" s="450"/>
      <c r="GQX39" s="450"/>
      <c r="GQY39" s="450"/>
      <c r="GQZ39" s="450"/>
      <c r="GRA39" s="450"/>
      <c r="GRB39" s="450"/>
      <c r="GRC39" s="450"/>
      <c r="GRD39" s="450"/>
      <c r="GRE39" s="450"/>
      <c r="GRF39" s="450"/>
      <c r="GRG39" s="450"/>
      <c r="GRH39" s="450"/>
      <c r="GRI39" s="450"/>
      <c r="GRJ39" s="450"/>
      <c r="GRK39" s="450"/>
      <c r="GRL39" s="450"/>
      <c r="GRM39" s="450"/>
      <c r="GRN39" s="450"/>
      <c r="GRO39" s="450"/>
      <c r="GRP39" s="450"/>
      <c r="GRQ39" s="450"/>
      <c r="GRR39" s="450"/>
      <c r="GRS39" s="450"/>
      <c r="GRT39" s="450"/>
      <c r="GRU39" s="450"/>
      <c r="GRV39" s="450"/>
      <c r="GRW39" s="450"/>
      <c r="GRX39" s="450"/>
      <c r="GRY39" s="450"/>
      <c r="GRZ39" s="450"/>
      <c r="GSA39" s="450"/>
      <c r="GSB39" s="450"/>
      <c r="GSC39" s="450"/>
      <c r="GSD39" s="450"/>
      <c r="GSE39" s="450"/>
      <c r="GSF39" s="450"/>
      <c r="GSG39" s="450"/>
      <c r="GSH39" s="450"/>
      <c r="GSI39" s="450"/>
      <c r="GSJ39" s="450"/>
      <c r="GSK39" s="450"/>
      <c r="GSL39" s="450"/>
      <c r="GSM39" s="450"/>
      <c r="GSN39" s="450"/>
      <c r="GSO39" s="450"/>
      <c r="GSP39" s="450"/>
      <c r="GSQ39" s="450"/>
      <c r="GSR39" s="450"/>
      <c r="GSS39" s="450"/>
      <c r="GST39" s="450"/>
      <c r="GSU39" s="450"/>
      <c r="GSV39" s="450"/>
      <c r="GSW39" s="450"/>
      <c r="GSX39" s="450"/>
      <c r="GSY39" s="450"/>
      <c r="GSZ39" s="450"/>
      <c r="GTA39" s="450"/>
      <c r="GTB39" s="450"/>
      <c r="GTC39" s="450"/>
      <c r="GTD39" s="450"/>
      <c r="GTE39" s="450"/>
      <c r="GTF39" s="450"/>
      <c r="GTG39" s="450"/>
      <c r="GTH39" s="450"/>
      <c r="GTI39" s="450"/>
      <c r="GTJ39" s="450"/>
      <c r="GTK39" s="450"/>
      <c r="GTL39" s="450"/>
      <c r="GTM39" s="450"/>
      <c r="GTN39" s="450"/>
      <c r="GTO39" s="450"/>
      <c r="GTP39" s="450"/>
      <c r="GTQ39" s="450"/>
      <c r="GTR39" s="450"/>
      <c r="GTS39" s="450"/>
      <c r="GTT39" s="450"/>
      <c r="GTU39" s="450"/>
      <c r="GTV39" s="450"/>
      <c r="GTW39" s="450"/>
      <c r="GTX39" s="450"/>
      <c r="GTY39" s="450"/>
      <c r="GTZ39" s="450"/>
      <c r="GUA39" s="450"/>
      <c r="GUB39" s="450"/>
      <c r="GUC39" s="450"/>
      <c r="GUD39" s="450"/>
      <c r="GUE39" s="450"/>
      <c r="GUF39" s="450"/>
      <c r="GUG39" s="450"/>
      <c r="GUH39" s="450"/>
      <c r="GUI39" s="450"/>
      <c r="GUJ39" s="450"/>
      <c r="GUK39" s="450"/>
      <c r="GUL39" s="450"/>
      <c r="GUM39" s="450"/>
      <c r="GUN39" s="450"/>
      <c r="GUO39" s="450"/>
      <c r="GUP39" s="450"/>
      <c r="GUQ39" s="450"/>
      <c r="GUR39" s="450"/>
      <c r="GUS39" s="450"/>
      <c r="GUT39" s="450"/>
      <c r="GUU39" s="450"/>
      <c r="GUV39" s="450"/>
      <c r="GUW39" s="450"/>
      <c r="GUX39" s="450"/>
      <c r="GUY39" s="450"/>
      <c r="GUZ39" s="450"/>
      <c r="GVA39" s="450"/>
      <c r="GVB39" s="450"/>
      <c r="GVC39" s="450"/>
      <c r="GVD39" s="450"/>
      <c r="GVE39" s="450"/>
      <c r="GVF39" s="450"/>
      <c r="GVG39" s="450"/>
      <c r="GVH39" s="450"/>
      <c r="GVI39" s="450"/>
      <c r="GVJ39" s="450"/>
      <c r="GVK39" s="450"/>
      <c r="GVL39" s="450"/>
      <c r="GVM39" s="450"/>
      <c r="GVN39" s="450"/>
      <c r="GVO39" s="450"/>
      <c r="GVP39" s="450"/>
      <c r="GVQ39" s="450"/>
      <c r="GVR39" s="450"/>
      <c r="GVS39" s="450"/>
      <c r="GVT39" s="450"/>
      <c r="GVU39" s="450"/>
      <c r="GVV39" s="450"/>
      <c r="GVW39" s="450"/>
      <c r="GVX39" s="450"/>
      <c r="GVY39" s="450"/>
      <c r="GVZ39" s="450"/>
      <c r="GWA39" s="450"/>
      <c r="GWB39" s="450"/>
      <c r="GWC39" s="450"/>
      <c r="GWD39" s="450"/>
      <c r="GWE39" s="450"/>
      <c r="GWF39" s="450"/>
      <c r="GWG39" s="450"/>
      <c r="GWH39" s="450"/>
      <c r="GWI39" s="450"/>
      <c r="GWJ39" s="450"/>
      <c r="GWK39" s="450"/>
      <c r="GWL39" s="450"/>
      <c r="GWM39" s="450"/>
      <c r="GWN39" s="450"/>
      <c r="GWO39" s="450"/>
      <c r="GWP39" s="450"/>
      <c r="GWQ39" s="450"/>
      <c r="GWR39" s="450"/>
      <c r="GWS39" s="450"/>
      <c r="GWT39" s="450"/>
      <c r="GWU39" s="450"/>
      <c r="GWV39" s="450"/>
      <c r="GWW39" s="450"/>
      <c r="GWX39" s="450"/>
      <c r="GWY39" s="450"/>
      <c r="GWZ39" s="450"/>
      <c r="GXA39" s="450"/>
      <c r="GXB39" s="450"/>
      <c r="GXC39" s="450"/>
      <c r="GXD39" s="450"/>
      <c r="GXE39" s="450"/>
      <c r="GXF39" s="450"/>
      <c r="GXG39" s="450"/>
      <c r="GXH39" s="450"/>
      <c r="GXI39" s="450"/>
      <c r="GXJ39" s="450"/>
      <c r="GXK39" s="450"/>
      <c r="GXL39" s="450"/>
      <c r="GXM39" s="450"/>
      <c r="GXN39" s="450"/>
      <c r="GXO39" s="450"/>
      <c r="GXP39" s="450"/>
      <c r="GXQ39" s="450"/>
      <c r="GXR39" s="450"/>
      <c r="GXS39" s="450"/>
      <c r="GXT39" s="450"/>
      <c r="GXU39" s="450"/>
      <c r="GXV39" s="450"/>
      <c r="GXW39" s="450"/>
      <c r="GXX39" s="450"/>
      <c r="GXY39" s="450"/>
      <c r="GXZ39" s="450"/>
      <c r="GYA39" s="450"/>
      <c r="GYB39" s="450"/>
      <c r="GYC39" s="450"/>
      <c r="GYD39" s="450"/>
      <c r="GYE39" s="450"/>
      <c r="GYF39" s="450"/>
      <c r="GYG39" s="450"/>
      <c r="GYH39" s="450"/>
      <c r="GYI39" s="450"/>
      <c r="GYJ39" s="450"/>
      <c r="GYK39" s="450"/>
      <c r="GYL39" s="450"/>
      <c r="GYM39" s="450"/>
      <c r="GYN39" s="450"/>
      <c r="GYO39" s="450"/>
      <c r="GYP39" s="450"/>
      <c r="GYQ39" s="450"/>
      <c r="GYR39" s="450"/>
      <c r="GYS39" s="450"/>
      <c r="GYT39" s="450"/>
      <c r="GYU39" s="450"/>
      <c r="GYV39" s="450"/>
      <c r="GYW39" s="450"/>
      <c r="GYX39" s="450"/>
      <c r="GYY39" s="450"/>
      <c r="GYZ39" s="450"/>
      <c r="GZA39" s="450"/>
      <c r="GZB39" s="450"/>
      <c r="GZC39" s="450"/>
      <c r="GZD39" s="450"/>
      <c r="GZE39" s="450"/>
      <c r="GZF39" s="450"/>
      <c r="GZG39" s="450"/>
      <c r="GZH39" s="450"/>
      <c r="GZI39" s="450"/>
      <c r="GZJ39" s="450"/>
      <c r="GZK39" s="450"/>
      <c r="GZL39" s="450"/>
      <c r="GZM39" s="450"/>
      <c r="GZN39" s="450"/>
      <c r="GZO39" s="450"/>
      <c r="GZP39" s="450"/>
      <c r="GZQ39" s="450"/>
      <c r="GZR39" s="450"/>
      <c r="GZS39" s="450"/>
      <c r="GZT39" s="450"/>
      <c r="GZU39" s="450"/>
      <c r="GZV39" s="450"/>
      <c r="GZW39" s="450"/>
      <c r="GZX39" s="450"/>
      <c r="GZY39" s="450"/>
      <c r="GZZ39" s="450"/>
      <c r="HAA39" s="450"/>
      <c r="HAB39" s="450"/>
      <c r="HAC39" s="450"/>
      <c r="HAD39" s="450"/>
      <c r="HAE39" s="450"/>
      <c r="HAF39" s="450"/>
      <c r="HAG39" s="450"/>
      <c r="HAH39" s="450"/>
      <c r="HAI39" s="450"/>
      <c r="HAJ39" s="450"/>
      <c r="HAK39" s="450"/>
      <c r="HAL39" s="450"/>
      <c r="HAM39" s="450"/>
      <c r="HAN39" s="450"/>
      <c r="HAO39" s="450"/>
      <c r="HAP39" s="450"/>
      <c r="HAQ39" s="450"/>
      <c r="HAR39" s="450"/>
      <c r="HAS39" s="450"/>
      <c r="HAT39" s="450"/>
      <c r="HAU39" s="450"/>
      <c r="HAV39" s="450"/>
      <c r="HAW39" s="450"/>
      <c r="HAX39" s="450"/>
      <c r="HAY39" s="450"/>
      <c r="HAZ39" s="450"/>
      <c r="HBA39" s="450"/>
      <c r="HBB39" s="450"/>
      <c r="HBC39" s="450"/>
      <c r="HBD39" s="450"/>
      <c r="HBE39" s="450"/>
      <c r="HBF39" s="450"/>
      <c r="HBG39" s="450"/>
      <c r="HBH39" s="450"/>
      <c r="HBI39" s="450"/>
      <c r="HBJ39" s="450"/>
      <c r="HBK39" s="450"/>
      <c r="HBL39" s="450"/>
      <c r="HBM39" s="450"/>
      <c r="HBN39" s="450"/>
      <c r="HBO39" s="450"/>
      <c r="HBP39" s="450"/>
      <c r="HBQ39" s="450"/>
      <c r="HBR39" s="450"/>
      <c r="HBS39" s="450"/>
      <c r="HBT39" s="450"/>
      <c r="HBU39" s="450"/>
      <c r="HBV39" s="450"/>
      <c r="HBW39" s="450"/>
      <c r="HBX39" s="450"/>
      <c r="HBY39" s="450"/>
      <c r="HBZ39" s="450"/>
      <c r="HCA39" s="450"/>
      <c r="HCB39" s="450"/>
      <c r="HCC39" s="450"/>
      <c r="HCD39" s="450"/>
      <c r="HCE39" s="450"/>
      <c r="HCF39" s="450"/>
      <c r="HCG39" s="450"/>
      <c r="HCH39" s="450"/>
      <c r="HCI39" s="450"/>
      <c r="HCJ39" s="450"/>
      <c r="HCK39" s="450"/>
      <c r="HCL39" s="450"/>
      <c r="HCM39" s="450"/>
      <c r="HCN39" s="450"/>
      <c r="HCO39" s="450"/>
      <c r="HCP39" s="450"/>
      <c r="HCQ39" s="450"/>
      <c r="HCR39" s="450"/>
      <c r="HCS39" s="450"/>
      <c r="HCT39" s="450"/>
      <c r="HCU39" s="450"/>
      <c r="HCV39" s="450"/>
      <c r="HCW39" s="450"/>
      <c r="HCX39" s="450"/>
      <c r="HCY39" s="450"/>
      <c r="HCZ39" s="450"/>
      <c r="HDA39" s="450"/>
      <c r="HDB39" s="450"/>
      <c r="HDC39" s="450"/>
      <c r="HDD39" s="450"/>
      <c r="HDE39" s="450"/>
      <c r="HDF39" s="450"/>
      <c r="HDG39" s="450"/>
      <c r="HDH39" s="450"/>
      <c r="HDI39" s="450"/>
      <c r="HDJ39" s="450"/>
      <c r="HDK39" s="450"/>
      <c r="HDL39" s="450"/>
      <c r="HDM39" s="450"/>
      <c r="HDN39" s="450"/>
      <c r="HDO39" s="450"/>
      <c r="HDP39" s="450"/>
      <c r="HDQ39" s="450"/>
      <c r="HDR39" s="450"/>
      <c r="HDS39" s="450"/>
      <c r="HDT39" s="450"/>
      <c r="HDU39" s="450"/>
      <c r="HDV39" s="450"/>
      <c r="HDW39" s="450"/>
      <c r="HDX39" s="450"/>
      <c r="HDY39" s="450"/>
      <c r="HDZ39" s="450"/>
      <c r="HEA39" s="450"/>
      <c r="HEB39" s="450"/>
      <c r="HEC39" s="450"/>
      <c r="HED39" s="450"/>
      <c r="HEE39" s="450"/>
      <c r="HEF39" s="450"/>
      <c r="HEG39" s="450"/>
      <c r="HEH39" s="450"/>
      <c r="HEI39" s="450"/>
      <c r="HEJ39" s="450"/>
      <c r="HEK39" s="450"/>
      <c r="HEL39" s="450"/>
      <c r="HEM39" s="450"/>
      <c r="HEN39" s="450"/>
      <c r="HEO39" s="450"/>
      <c r="HEP39" s="450"/>
      <c r="HEQ39" s="450"/>
      <c r="HER39" s="450"/>
      <c r="HES39" s="450"/>
      <c r="HET39" s="450"/>
      <c r="HEU39" s="450"/>
      <c r="HEV39" s="450"/>
      <c r="HEW39" s="450"/>
      <c r="HEX39" s="450"/>
      <c r="HEY39" s="450"/>
      <c r="HEZ39" s="450"/>
      <c r="HFA39" s="450"/>
      <c r="HFB39" s="450"/>
      <c r="HFC39" s="450"/>
      <c r="HFD39" s="450"/>
      <c r="HFE39" s="450"/>
      <c r="HFF39" s="450"/>
      <c r="HFG39" s="450"/>
      <c r="HFH39" s="450"/>
      <c r="HFI39" s="450"/>
      <c r="HFJ39" s="450"/>
      <c r="HFK39" s="450"/>
      <c r="HFL39" s="450"/>
      <c r="HFM39" s="450"/>
      <c r="HFN39" s="450"/>
      <c r="HFO39" s="450"/>
      <c r="HFP39" s="450"/>
      <c r="HFQ39" s="450"/>
      <c r="HFR39" s="450"/>
      <c r="HFS39" s="450"/>
      <c r="HFT39" s="450"/>
      <c r="HFU39" s="450"/>
      <c r="HFV39" s="450"/>
      <c r="HFW39" s="450"/>
      <c r="HFX39" s="450"/>
      <c r="HFY39" s="450"/>
      <c r="HFZ39" s="450"/>
      <c r="HGA39" s="450"/>
      <c r="HGB39" s="450"/>
      <c r="HGC39" s="450"/>
      <c r="HGD39" s="450"/>
      <c r="HGE39" s="450"/>
      <c r="HGF39" s="450"/>
      <c r="HGG39" s="450"/>
      <c r="HGH39" s="450"/>
      <c r="HGI39" s="450"/>
      <c r="HGJ39" s="450"/>
      <c r="HGK39" s="450"/>
      <c r="HGL39" s="450"/>
      <c r="HGM39" s="450"/>
      <c r="HGN39" s="450"/>
      <c r="HGO39" s="450"/>
      <c r="HGP39" s="450"/>
      <c r="HGQ39" s="450"/>
      <c r="HGR39" s="450"/>
      <c r="HGS39" s="450"/>
      <c r="HGT39" s="450"/>
      <c r="HGU39" s="450"/>
      <c r="HGV39" s="450"/>
      <c r="HGW39" s="450"/>
      <c r="HGX39" s="450"/>
      <c r="HGY39" s="450"/>
      <c r="HGZ39" s="450"/>
      <c r="HHA39" s="450"/>
      <c r="HHB39" s="450"/>
      <c r="HHC39" s="450"/>
      <c r="HHD39" s="450"/>
      <c r="HHE39" s="450"/>
      <c r="HHF39" s="450"/>
      <c r="HHG39" s="450"/>
      <c r="HHH39" s="450"/>
      <c r="HHI39" s="450"/>
      <c r="HHJ39" s="450"/>
      <c r="HHK39" s="450"/>
      <c r="HHL39" s="450"/>
      <c r="HHM39" s="450"/>
      <c r="HHN39" s="450"/>
      <c r="HHO39" s="450"/>
      <c r="HHP39" s="450"/>
      <c r="HHQ39" s="450"/>
      <c r="HHR39" s="450"/>
      <c r="HHS39" s="450"/>
      <c r="HHT39" s="450"/>
      <c r="HHU39" s="450"/>
      <c r="HHV39" s="450"/>
      <c r="HHW39" s="450"/>
      <c r="HHX39" s="450"/>
      <c r="HHY39" s="450"/>
      <c r="HHZ39" s="450"/>
      <c r="HIA39" s="450"/>
      <c r="HIB39" s="450"/>
      <c r="HIC39" s="450"/>
      <c r="HID39" s="450"/>
      <c r="HIE39" s="450"/>
      <c r="HIF39" s="450"/>
      <c r="HIG39" s="450"/>
      <c r="HIH39" s="450"/>
      <c r="HII39" s="450"/>
      <c r="HIJ39" s="450"/>
      <c r="HIK39" s="450"/>
      <c r="HIL39" s="450"/>
      <c r="HIM39" s="450"/>
      <c r="HIN39" s="450"/>
      <c r="HIO39" s="450"/>
      <c r="HIP39" s="450"/>
      <c r="HIQ39" s="450"/>
      <c r="HIR39" s="450"/>
      <c r="HIS39" s="450"/>
      <c r="HIT39" s="450"/>
      <c r="HIU39" s="450"/>
      <c r="HIV39" s="450"/>
      <c r="HIW39" s="450"/>
      <c r="HIX39" s="450"/>
      <c r="HIY39" s="450"/>
      <c r="HIZ39" s="450"/>
      <c r="HJA39" s="450"/>
      <c r="HJB39" s="450"/>
      <c r="HJC39" s="450"/>
      <c r="HJD39" s="450"/>
      <c r="HJE39" s="450"/>
      <c r="HJF39" s="450"/>
      <c r="HJG39" s="450"/>
      <c r="HJH39" s="450"/>
      <c r="HJI39" s="450"/>
      <c r="HJJ39" s="450"/>
      <c r="HJK39" s="450"/>
      <c r="HJL39" s="450"/>
      <c r="HJM39" s="450"/>
      <c r="HJN39" s="450"/>
      <c r="HJO39" s="450"/>
      <c r="HJP39" s="450"/>
      <c r="HJQ39" s="450"/>
      <c r="HJR39" s="450"/>
      <c r="HJS39" s="450"/>
      <c r="HJT39" s="450"/>
      <c r="HJU39" s="450"/>
      <c r="HJV39" s="450"/>
      <c r="HJW39" s="450"/>
      <c r="HJX39" s="450"/>
      <c r="HJY39" s="450"/>
      <c r="HJZ39" s="450"/>
      <c r="HKA39" s="450"/>
      <c r="HKB39" s="450"/>
      <c r="HKC39" s="450"/>
      <c r="HKD39" s="450"/>
      <c r="HKE39" s="450"/>
      <c r="HKF39" s="450"/>
      <c r="HKG39" s="450"/>
      <c r="HKH39" s="450"/>
      <c r="HKI39" s="450"/>
      <c r="HKJ39" s="450"/>
      <c r="HKK39" s="450"/>
      <c r="HKL39" s="450"/>
      <c r="HKM39" s="450"/>
      <c r="HKN39" s="450"/>
      <c r="HKO39" s="450"/>
      <c r="HKP39" s="450"/>
      <c r="HKQ39" s="450"/>
      <c r="HKR39" s="450"/>
      <c r="HKS39" s="450"/>
      <c r="HKT39" s="450"/>
      <c r="HKU39" s="450"/>
      <c r="HKV39" s="450"/>
      <c r="HKW39" s="450"/>
      <c r="HKX39" s="450"/>
      <c r="HKY39" s="450"/>
      <c r="HKZ39" s="450"/>
      <c r="HLA39" s="450"/>
      <c r="HLB39" s="450"/>
      <c r="HLC39" s="450"/>
      <c r="HLD39" s="450"/>
      <c r="HLE39" s="450"/>
      <c r="HLF39" s="450"/>
      <c r="HLG39" s="450"/>
      <c r="HLH39" s="450"/>
      <c r="HLI39" s="450"/>
      <c r="HLJ39" s="450"/>
      <c r="HLK39" s="450"/>
      <c r="HLL39" s="450"/>
      <c r="HLM39" s="450"/>
      <c r="HLN39" s="450"/>
      <c r="HLO39" s="450"/>
      <c r="HLP39" s="450"/>
      <c r="HLQ39" s="450"/>
      <c r="HLR39" s="450"/>
      <c r="HLS39" s="450"/>
      <c r="HLT39" s="450"/>
      <c r="HLU39" s="450"/>
      <c r="HLV39" s="450"/>
      <c r="HLW39" s="450"/>
      <c r="HLX39" s="450"/>
      <c r="HLY39" s="450"/>
      <c r="HLZ39" s="450"/>
      <c r="HMA39" s="450"/>
      <c r="HMB39" s="450"/>
      <c r="HMC39" s="450"/>
      <c r="HMD39" s="450"/>
      <c r="HME39" s="450"/>
      <c r="HMF39" s="450"/>
      <c r="HMG39" s="450"/>
      <c r="HMH39" s="450"/>
      <c r="HMI39" s="450"/>
      <c r="HMJ39" s="450"/>
      <c r="HMK39" s="450"/>
      <c r="HML39" s="450"/>
      <c r="HMM39" s="450"/>
      <c r="HMN39" s="450"/>
      <c r="HMO39" s="450"/>
      <c r="HMP39" s="450"/>
      <c r="HMQ39" s="450"/>
      <c r="HMR39" s="450"/>
      <c r="HMS39" s="450"/>
      <c r="HMT39" s="450"/>
      <c r="HMU39" s="450"/>
      <c r="HMV39" s="450"/>
      <c r="HMW39" s="450"/>
      <c r="HMX39" s="450"/>
      <c r="HMY39" s="450"/>
      <c r="HMZ39" s="450"/>
      <c r="HNA39" s="450"/>
      <c r="HNB39" s="450"/>
      <c r="HNC39" s="450"/>
      <c r="HND39" s="450"/>
      <c r="HNE39" s="450"/>
      <c r="HNF39" s="450"/>
      <c r="HNG39" s="450"/>
      <c r="HNH39" s="450"/>
      <c r="HNI39" s="450"/>
      <c r="HNJ39" s="450"/>
      <c r="HNK39" s="450"/>
      <c r="HNL39" s="450"/>
      <c r="HNM39" s="450"/>
      <c r="HNN39" s="450"/>
      <c r="HNO39" s="450"/>
      <c r="HNP39" s="450"/>
      <c r="HNQ39" s="450"/>
      <c r="HNR39" s="450"/>
      <c r="HNS39" s="450"/>
      <c r="HNT39" s="450"/>
      <c r="HNU39" s="450"/>
      <c r="HNV39" s="450"/>
      <c r="HNW39" s="450"/>
      <c r="HNX39" s="450"/>
      <c r="HNY39" s="450"/>
      <c r="HNZ39" s="450"/>
      <c r="HOA39" s="450"/>
      <c r="HOB39" s="450"/>
      <c r="HOC39" s="450"/>
      <c r="HOD39" s="450"/>
      <c r="HOE39" s="450"/>
      <c r="HOF39" s="450"/>
      <c r="HOG39" s="450"/>
      <c r="HOH39" s="450"/>
      <c r="HOI39" s="450"/>
      <c r="HOJ39" s="450"/>
      <c r="HOK39" s="450"/>
      <c r="HOL39" s="450"/>
      <c r="HOM39" s="450"/>
      <c r="HON39" s="450"/>
      <c r="HOO39" s="450"/>
      <c r="HOP39" s="450"/>
      <c r="HOQ39" s="450"/>
      <c r="HOR39" s="450"/>
      <c r="HOS39" s="450"/>
      <c r="HOT39" s="450"/>
      <c r="HOU39" s="450"/>
      <c r="HOV39" s="450"/>
      <c r="HOW39" s="450"/>
      <c r="HOX39" s="450"/>
      <c r="HOY39" s="450"/>
      <c r="HOZ39" s="450"/>
      <c r="HPA39" s="450"/>
      <c r="HPB39" s="450"/>
      <c r="HPC39" s="450"/>
      <c r="HPD39" s="450"/>
      <c r="HPE39" s="450"/>
      <c r="HPF39" s="450"/>
      <c r="HPG39" s="450"/>
      <c r="HPH39" s="450"/>
      <c r="HPI39" s="450"/>
      <c r="HPJ39" s="450"/>
      <c r="HPK39" s="450"/>
      <c r="HPL39" s="450"/>
      <c r="HPM39" s="450"/>
      <c r="HPN39" s="450"/>
      <c r="HPO39" s="450"/>
      <c r="HPP39" s="450"/>
      <c r="HPQ39" s="450"/>
      <c r="HPR39" s="450"/>
      <c r="HPS39" s="450"/>
      <c r="HPT39" s="450"/>
      <c r="HPU39" s="450"/>
      <c r="HPV39" s="450"/>
      <c r="HPW39" s="450"/>
      <c r="HPX39" s="450"/>
      <c r="HPY39" s="450"/>
      <c r="HPZ39" s="450"/>
      <c r="HQA39" s="450"/>
      <c r="HQB39" s="450"/>
      <c r="HQC39" s="450"/>
      <c r="HQD39" s="450"/>
      <c r="HQE39" s="450"/>
      <c r="HQF39" s="450"/>
      <c r="HQG39" s="450"/>
      <c r="HQH39" s="450"/>
      <c r="HQI39" s="450"/>
      <c r="HQJ39" s="450"/>
      <c r="HQK39" s="450"/>
      <c r="HQL39" s="450"/>
      <c r="HQM39" s="450"/>
      <c r="HQN39" s="450"/>
      <c r="HQO39" s="450"/>
      <c r="HQP39" s="450"/>
      <c r="HQQ39" s="450"/>
      <c r="HQR39" s="450"/>
      <c r="HQS39" s="450"/>
      <c r="HQT39" s="450"/>
      <c r="HQU39" s="450"/>
      <c r="HQV39" s="450"/>
      <c r="HQW39" s="450"/>
      <c r="HQX39" s="450"/>
      <c r="HQY39" s="450"/>
      <c r="HQZ39" s="450"/>
      <c r="HRA39" s="450"/>
      <c r="HRB39" s="450"/>
      <c r="HRC39" s="450"/>
      <c r="HRD39" s="450"/>
      <c r="HRE39" s="450"/>
      <c r="HRF39" s="450"/>
      <c r="HRG39" s="450"/>
      <c r="HRH39" s="450"/>
      <c r="HRI39" s="450"/>
      <c r="HRJ39" s="450"/>
      <c r="HRK39" s="450"/>
      <c r="HRL39" s="450"/>
      <c r="HRM39" s="450"/>
      <c r="HRN39" s="450"/>
      <c r="HRO39" s="450"/>
      <c r="HRP39" s="450"/>
      <c r="HRQ39" s="450"/>
      <c r="HRR39" s="450"/>
      <c r="HRS39" s="450"/>
      <c r="HRT39" s="450"/>
      <c r="HRU39" s="450"/>
      <c r="HRV39" s="450"/>
      <c r="HRW39" s="450"/>
      <c r="HRX39" s="450"/>
      <c r="HRY39" s="450"/>
      <c r="HRZ39" s="450"/>
      <c r="HSA39" s="450"/>
      <c r="HSB39" s="450"/>
      <c r="HSC39" s="450"/>
      <c r="HSD39" s="450"/>
      <c r="HSE39" s="450"/>
      <c r="HSF39" s="450"/>
      <c r="HSG39" s="450"/>
      <c r="HSH39" s="450"/>
      <c r="HSI39" s="450"/>
      <c r="HSJ39" s="450"/>
      <c r="HSK39" s="450"/>
      <c r="HSL39" s="450"/>
      <c r="HSM39" s="450"/>
      <c r="HSN39" s="450"/>
      <c r="HSO39" s="450"/>
      <c r="HSP39" s="450"/>
      <c r="HSQ39" s="450"/>
      <c r="HSR39" s="450"/>
      <c r="HSS39" s="450"/>
      <c r="HST39" s="450"/>
      <c r="HSU39" s="450"/>
      <c r="HSV39" s="450"/>
      <c r="HSW39" s="450"/>
      <c r="HSX39" s="450"/>
      <c r="HSY39" s="450"/>
      <c r="HSZ39" s="450"/>
      <c r="HTA39" s="450"/>
      <c r="HTB39" s="450"/>
      <c r="HTC39" s="450"/>
      <c r="HTD39" s="450"/>
      <c r="HTE39" s="450"/>
      <c r="HTF39" s="450"/>
      <c r="HTG39" s="450"/>
      <c r="HTH39" s="450"/>
      <c r="HTI39" s="450"/>
      <c r="HTJ39" s="450"/>
      <c r="HTK39" s="450"/>
      <c r="HTL39" s="450"/>
      <c r="HTM39" s="450"/>
      <c r="HTN39" s="450"/>
      <c r="HTO39" s="450"/>
      <c r="HTP39" s="450"/>
      <c r="HTQ39" s="450"/>
      <c r="HTR39" s="450"/>
      <c r="HTS39" s="450"/>
      <c r="HTT39" s="450"/>
      <c r="HTU39" s="450"/>
      <c r="HTV39" s="450"/>
      <c r="HTW39" s="450"/>
      <c r="HTX39" s="450"/>
      <c r="HTY39" s="450"/>
      <c r="HTZ39" s="450"/>
      <c r="HUA39" s="450"/>
      <c r="HUB39" s="450"/>
      <c r="HUC39" s="450"/>
      <c r="HUD39" s="450"/>
      <c r="HUE39" s="450"/>
      <c r="HUF39" s="450"/>
      <c r="HUG39" s="450"/>
      <c r="HUH39" s="450"/>
      <c r="HUI39" s="450"/>
      <c r="HUJ39" s="450"/>
      <c r="HUK39" s="450"/>
      <c r="HUL39" s="450"/>
      <c r="HUM39" s="450"/>
      <c r="HUN39" s="450"/>
      <c r="HUO39" s="450"/>
      <c r="HUP39" s="450"/>
      <c r="HUQ39" s="450"/>
      <c r="HUR39" s="450"/>
      <c r="HUS39" s="450"/>
      <c r="HUT39" s="450"/>
      <c r="HUU39" s="450"/>
      <c r="HUV39" s="450"/>
      <c r="HUW39" s="450"/>
      <c r="HUX39" s="450"/>
      <c r="HUY39" s="450"/>
      <c r="HUZ39" s="450"/>
      <c r="HVA39" s="450"/>
      <c r="HVB39" s="450"/>
      <c r="HVC39" s="450"/>
      <c r="HVD39" s="450"/>
      <c r="HVE39" s="450"/>
      <c r="HVF39" s="450"/>
      <c r="HVG39" s="450"/>
      <c r="HVH39" s="450"/>
      <c r="HVI39" s="450"/>
      <c r="HVJ39" s="450"/>
      <c r="HVK39" s="450"/>
      <c r="HVL39" s="450"/>
      <c r="HVM39" s="450"/>
      <c r="HVN39" s="450"/>
      <c r="HVO39" s="450"/>
      <c r="HVP39" s="450"/>
      <c r="HVQ39" s="450"/>
      <c r="HVR39" s="450"/>
      <c r="HVS39" s="450"/>
      <c r="HVT39" s="450"/>
      <c r="HVU39" s="450"/>
      <c r="HVV39" s="450"/>
      <c r="HVW39" s="450"/>
      <c r="HVX39" s="450"/>
      <c r="HVY39" s="450"/>
      <c r="HVZ39" s="450"/>
      <c r="HWA39" s="450"/>
      <c r="HWB39" s="450"/>
      <c r="HWC39" s="450"/>
      <c r="HWD39" s="450"/>
      <c r="HWE39" s="450"/>
      <c r="HWF39" s="450"/>
      <c r="HWG39" s="450"/>
      <c r="HWH39" s="450"/>
      <c r="HWI39" s="450"/>
      <c r="HWJ39" s="450"/>
      <c r="HWK39" s="450"/>
      <c r="HWL39" s="450"/>
      <c r="HWM39" s="450"/>
      <c r="HWN39" s="450"/>
      <c r="HWO39" s="450"/>
      <c r="HWP39" s="450"/>
      <c r="HWQ39" s="450"/>
      <c r="HWR39" s="450"/>
      <c r="HWS39" s="450"/>
      <c r="HWT39" s="450"/>
      <c r="HWU39" s="450"/>
      <c r="HWV39" s="450"/>
      <c r="HWW39" s="450"/>
      <c r="HWX39" s="450"/>
      <c r="HWY39" s="450"/>
      <c r="HWZ39" s="450"/>
      <c r="HXA39" s="450"/>
      <c r="HXB39" s="450"/>
      <c r="HXC39" s="450"/>
      <c r="HXD39" s="450"/>
      <c r="HXE39" s="450"/>
      <c r="HXF39" s="450"/>
      <c r="HXG39" s="450"/>
      <c r="HXH39" s="450"/>
      <c r="HXI39" s="450"/>
      <c r="HXJ39" s="450"/>
      <c r="HXK39" s="450"/>
      <c r="HXL39" s="450"/>
      <c r="HXM39" s="450"/>
      <c r="HXN39" s="450"/>
      <c r="HXO39" s="450"/>
      <c r="HXP39" s="450"/>
      <c r="HXQ39" s="450"/>
      <c r="HXR39" s="450"/>
      <c r="HXS39" s="450"/>
      <c r="HXT39" s="450"/>
      <c r="HXU39" s="450"/>
      <c r="HXV39" s="450"/>
      <c r="HXW39" s="450"/>
      <c r="HXX39" s="450"/>
      <c r="HXY39" s="450"/>
      <c r="HXZ39" s="450"/>
      <c r="HYA39" s="450"/>
      <c r="HYB39" s="450"/>
      <c r="HYC39" s="450"/>
      <c r="HYD39" s="450"/>
      <c r="HYE39" s="450"/>
      <c r="HYF39" s="450"/>
      <c r="HYG39" s="450"/>
      <c r="HYH39" s="450"/>
      <c r="HYI39" s="450"/>
      <c r="HYJ39" s="450"/>
      <c r="HYK39" s="450"/>
      <c r="HYL39" s="450"/>
      <c r="HYM39" s="450"/>
      <c r="HYN39" s="450"/>
      <c r="HYO39" s="450"/>
      <c r="HYP39" s="450"/>
      <c r="HYQ39" s="450"/>
      <c r="HYR39" s="450"/>
      <c r="HYS39" s="450"/>
      <c r="HYT39" s="450"/>
      <c r="HYU39" s="450"/>
      <c r="HYV39" s="450"/>
      <c r="HYW39" s="450"/>
      <c r="HYX39" s="450"/>
      <c r="HYY39" s="450"/>
      <c r="HYZ39" s="450"/>
      <c r="HZA39" s="450"/>
      <c r="HZB39" s="450"/>
      <c r="HZC39" s="450"/>
      <c r="HZD39" s="450"/>
      <c r="HZE39" s="450"/>
      <c r="HZF39" s="450"/>
      <c r="HZG39" s="450"/>
      <c r="HZH39" s="450"/>
      <c r="HZI39" s="450"/>
      <c r="HZJ39" s="450"/>
      <c r="HZK39" s="450"/>
      <c r="HZL39" s="450"/>
      <c r="HZM39" s="450"/>
      <c r="HZN39" s="450"/>
      <c r="HZO39" s="450"/>
      <c r="HZP39" s="450"/>
      <c r="HZQ39" s="450"/>
      <c r="HZR39" s="450"/>
      <c r="HZS39" s="450"/>
      <c r="HZT39" s="450"/>
      <c r="HZU39" s="450"/>
      <c r="HZV39" s="450"/>
      <c r="HZW39" s="450"/>
      <c r="HZX39" s="450"/>
      <c r="HZY39" s="450"/>
      <c r="HZZ39" s="450"/>
      <c r="IAA39" s="450"/>
      <c r="IAB39" s="450"/>
      <c r="IAC39" s="450"/>
      <c r="IAD39" s="450"/>
      <c r="IAE39" s="450"/>
      <c r="IAF39" s="450"/>
      <c r="IAG39" s="450"/>
      <c r="IAH39" s="450"/>
      <c r="IAI39" s="450"/>
      <c r="IAJ39" s="450"/>
      <c r="IAK39" s="450"/>
      <c r="IAL39" s="450"/>
      <c r="IAM39" s="450"/>
      <c r="IAN39" s="450"/>
      <c r="IAO39" s="450"/>
      <c r="IAP39" s="450"/>
      <c r="IAQ39" s="450"/>
      <c r="IAR39" s="450"/>
      <c r="IAS39" s="450"/>
      <c r="IAT39" s="450"/>
      <c r="IAU39" s="450"/>
      <c r="IAV39" s="450"/>
      <c r="IAW39" s="450"/>
      <c r="IAX39" s="450"/>
      <c r="IAY39" s="450"/>
      <c r="IAZ39" s="450"/>
      <c r="IBA39" s="450"/>
      <c r="IBB39" s="450"/>
      <c r="IBC39" s="450"/>
      <c r="IBD39" s="450"/>
      <c r="IBE39" s="450"/>
      <c r="IBF39" s="450"/>
      <c r="IBG39" s="450"/>
      <c r="IBH39" s="450"/>
      <c r="IBI39" s="450"/>
      <c r="IBJ39" s="450"/>
      <c r="IBK39" s="450"/>
      <c r="IBL39" s="450"/>
      <c r="IBM39" s="450"/>
      <c r="IBN39" s="450"/>
      <c r="IBO39" s="450"/>
      <c r="IBP39" s="450"/>
      <c r="IBQ39" s="450"/>
      <c r="IBR39" s="450"/>
      <c r="IBS39" s="450"/>
      <c r="IBT39" s="450"/>
      <c r="IBU39" s="450"/>
      <c r="IBV39" s="450"/>
      <c r="IBW39" s="450"/>
      <c r="IBX39" s="450"/>
      <c r="IBY39" s="450"/>
      <c r="IBZ39" s="450"/>
      <c r="ICA39" s="450"/>
      <c r="ICB39" s="450"/>
      <c r="ICC39" s="450"/>
      <c r="ICD39" s="450"/>
      <c r="ICE39" s="450"/>
      <c r="ICF39" s="450"/>
      <c r="ICG39" s="450"/>
      <c r="ICH39" s="450"/>
      <c r="ICI39" s="450"/>
      <c r="ICJ39" s="450"/>
      <c r="ICK39" s="450"/>
      <c r="ICL39" s="450"/>
      <c r="ICM39" s="450"/>
      <c r="ICN39" s="450"/>
      <c r="ICO39" s="450"/>
      <c r="ICP39" s="450"/>
      <c r="ICQ39" s="450"/>
      <c r="ICR39" s="450"/>
      <c r="ICS39" s="450"/>
      <c r="ICT39" s="450"/>
      <c r="ICU39" s="450"/>
      <c r="ICV39" s="450"/>
      <c r="ICW39" s="450"/>
      <c r="ICX39" s="450"/>
      <c r="ICY39" s="450"/>
      <c r="ICZ39" s="450"/>
      <c r="IDA39" s="450"/>
      <c r="IDB39" s="450"/>
      <c r="IDC39" s="450"/>
      <c r="IDD39" s="450"/>
      <c r="IDE39" s="450"/>
      <c r="IDF39" s="450"/>
      <c r="IDG39" s="450"/>
      <c r="IDH39" s="450"/>
      <c r="IDI39" s="450"/>
      <c r="IDJ39" s="450"/>
      <c r="IDK39" s="450"/>
      <c r="IDL39" s="450"/>
      <c r="IDM39" s="450"/>
      <c r="IDN39" s="450"/>
      <c r="IDO39" s="450"/>
      <c r="IDP39" s="450"/>
      <c r="IDQ39" s="450"/>
      <c r="IDR39" s="450"/>
      <c r="IDS39" s="450"/>
      <c r="IDT39" s="450"/>
      <c r="IDU39" s="450"/>
      <c r="IDV39" s="450"/>
      <c r="IDW39" s="450"/>
      <c r="IDX39" s="450"/>
      <c r="IDY39" s="450"/>
      <c r="IDZ39" s="450"/>
      <c r="IEA39" s="450"/>
      <c r="IEB39" s="450"/>
      <c r="IEC39" s="450"/>
      <c r="IED39" s="450"/>
      <c r="IEE39" s="450"/>
      <c r="IEF39" s="450"/>
      <c r="IEG39" s="450"/>
      <c r="IEH39" s="450"/>
      <c r="IEI39" s="450"/>
      <c r="IEJ39" s="450"/>
      <c r="IEK39" s="450"/>
      <c r="IEL39" s="450"/>
      <c r="IEM39" s="450"/>
      <c r="IEN39" s="450"/>
      <c r="IEO39" s="450"/>
      <c r="IEP39" s="450"/>
      <c r="IEQ39" s="450"/>
      <c r="IER39" s="450"/>
      <c r="IES39" s="450"/>
      <c r="IET39" s="450"/>
      <c r="IEU39" s="450"/>
      <c r="IEV39" s="450"/>
      <c r="IEW39" s="450"/>
      <c r="IEX39" s="450"/>
      <c r="IEY39" s="450"/>
      <c r="IEZ39" s="450"/>
      <c r="IFA39" s="450"/>
      <c r="IFB39" s="450"/>
      <c r="IFC39" s="450"/>
      <c r="IFD39" s="450"/>
      <c r="IFE39" s="450"/>
      <c r="IFF39" s="450"/>
      <c r="IFG39" s="450"/>
      <c r="IFH39" s="450"/>
      <c r="IFI39" s="450"/>
      <c r="IFJ39" s="450"/>
      <c r="IFK39" s="450"/>
      <c r="IFL39" s="450"/>
      <c r="IFM39" s="450"/>
      <c r="IFN39" s="450"/>
      <c r="IFO39" s="450"/>
      <c r="IFP39" s="450"/>
      <c r="IFQ39" s="450"/>
      <c r="IFR39" s="450"/>
      <c r="IFS39" s="450"/>
      <c r="IFT39" s="450"/>
      <c r="IFU39" s="450"/>
      <c r="IFV39" s="450"/>
      <c r="IFW39" s="450"/>
      <c r="IFX39" s="450"/>
      <c r="IFY39" s="450"/>
      <c r="IFZ39" s="450"/>
      <c r="IGA39" s="450"/>
      <c r="IGB39" s="450"/>
      <c r="IGC39" s="450"/>
      <c r="IGD39" s="450"/>
      <c r="IGE39" s="450"/>
      <c r="IGF39" s="450"/>
      <c r="IGG39" s="450"/>
      <c r="IGH39" s="450"/>
      <c r="IGI39" s="450"/>
      <c r="IGJ39" s="450"/>
      <c r="IGK39" s="450"/>
      <c r="IGL39" s="450"/>
      <c r="IGM39" s="450"/>
      <c r="IGN39" s="450"/>
      <c r="IGO39" s="450"/>
      <c r="IGP39" s="450"/>
      <c r="IGQ39" s="450"/>
      <c r="IGR39" s="450"/>
      <c r="IGS39" s="450"/>
      <c r="IGT39" s="450"/>
      <c r="IGU39" s="450"/>
      <c r="IGV39" s="450"/>
      <c r="IGW39" s="450"/>
      <c r="IGX39" s="450"/>
      <c r="IGY39" s="450"/>
      <c r="IGZ39" s="450"/>
      <c r="IHA39" s="450"/>
      <c r="IHB39" s="450"/>
      <c r="IHC39" s="450"/>
      <c r="IHD39" s="450"/>
      <c r="IHE39" s="450"/>
      <c r="IHF39" s="450"/>
      <c r="IHG39" s="450"/>
      <c r="IHH39" s="450"/>
      <c r="IHI39" s="450"/>
      <c r="IHJ39" s="450"/>
      <c r="IHK39" s="450"/>
      <c r="IHL39" s="450"/>
      <c r="IHM39" s="450"/>
      <c r="IHN39" s="450"/>
      <c r="IHO39" s="450"/>
      <c r="IHP39" s="450"/>
      <c r="IHQ39" s="450"/>
      <c r="IHR39" s="450"/>
      <c r="IHS39" s="450"/>
      <c r="IHT39" s="450"/>
      <c r="IHU39" s="450"/>
      <c r="IHV39" s="450"/>
      <c r="IHW39" s="450"/>
      <c r="IHX39" s="450"/>
      <c r="IHY39" s="450"/>
      <c r="IHZ39" s="450"/>
      <c r="IIA39" s="450"/>
      <c r="IIB39" s="450"/>
      <c r="IIC39" s="450"/>
      <c r="IID39" s="450"/>
      <c r="IIE39" s="450"/>
      <c r="IIF39" s="450"/>
      <c r="IIG39" s="450"/>
      <c r="IIH39" s="450"/>
      <c r="III39" s="450"/>
      <c r="IIJ39" s="450"/>
      <c r="IIK39" s="450"/>
      <c r="IIL39" s="450"/>
      <c r="IIM39" s="450"/>
      <c r="IIN39" s="450"/>
      <c r="IIO39" s="450"/>
      <c r="IIP39" s="450"/>
      <c r="IIQ39" s="450"/>
      <c r="IIR39" s="450"/>
      <c r="IIS39" s="450"/>
      <c r="IIT39" s="450"/>
      <c r="IIU39" s="450"/>
      <c r="IIV39" s="450"/>
      <c r="IIW39" s="450"/>
      <c r="IIX39" s="450"/>
      <c r="IIY39" s="450"/>
      <c r="IIZ39" s="450"/>
      <c r="IJA39" s="450"/>
      <c r="IJB39" s="450"/>
      <c r="IJC39" s="450"/>
      <c r="IJD39" s="450"/>
      <c r="IJE39" s="450"/>
      <c r="IJF39" s="450"/>
      <c r="IJG39" s="450"/>
      <c r="IJH39" s="450"/>
      <c r="IJI39" s="450"/>
      <c r="IJJ39" s="450"/>
      <c r="IJK39" s="450"/>
      <c r="IJL39" s="450"/>
      <c r="IJM39" s="450"/>
      <c r="IJN39" s="450"/>
      <c r="IJO39" s="450"/>
      <c r="IJP39" s="450"/>
      <c r="IJQ39" s="450"/>
      <c r="IJR39" s="450"/>
      <c r="IJS39" s="450"/>
      <c r="IJT39" s="450"/>
      <c r="IJU39" s="450"/>
      <c r="IJV39" s="450"/>
      <c r="IJW39" s="450"/>
      <c r="IJX39" s="450"/>
      <c r="IJY39" s="450"/>
      <c r="IJZ39" s="450"/>
      <c r="IKA39" s="450"/>
      <c r="IKB39" s="450"/>
      <c r="IKC39" s="450"/>
      <c r="IKD39" s="450"/>
      <c r="IKE39" s="450"/>
      <c r="IKF39" s="450"/>
      <c r="IKG39" s="450"/>
      <c r="IKH39" s="450"/>
      <c r="IKI39" s="450"/>
      <c r="IKJ39" s="450"/>
      <c r="IKK39" s="450"/>
      <c r="IKL39" s="450"/>
      <c r="IKM39" s="450"/>
      <c r="IKN39" s="450"/>
      <c r="IKO39" s="450"/>
      <c r="IKP39" s="450"/>
      <c r="IKQ39" s="450"/>
      <c r="IKR39" s="450"/>
      <c r="IKS39" s="450"/>
      <c r="IKT39" s="450"/>
      <c r="IKU39" s="450"/>
      <c r="IKV39" s="450"/>
      <c r="IKW39" s="450"/>
      <c r="IKX39" s="450"/>
      <c r="IKY39" s="450"/>
      <c r="IKZ39" s="450"/>
      <c r="ILA39" s="450"/>
      <c r="ILB39" s="450"/>
      <c r="ILC39" s="450"/>
      <c r="ILD39" s="450"/>
      <c r="ILE39" s="450"/>
      <c r="ILF39" s="450"/>
      <c r="ILG39" s="450"/>
      <c r="ILH39" s="450"/>
      <c r="ILI39" s="450"/>
      <c r="ILJ39" s="450"/>
      <c r="ILK39" s="450"/>
      <c r="ILL39" s="450"/>
      <c r="ILM39" s="450"/>
      <c r="ILN39" s="450"/>
      <c r="ILO39" s="450"/>
      <c r="ILP39" s="450"/>
      <c r="ILQ39" s="450"/>
      <c r="ILR39" s="450"/>
      <c r="ILS39" s="450"/>
      <c r="ILT39" s="450"/>
      <c r="ILU39" s="450"/>
      <c r="ILV39" s="450"/>
      <c r="ILW39" s="450"/>
      <c r="ILX39" s="450"/>
      <c r="ILY39" s="450"/>
      <c r="ILZ39" s="450"/>
      <c r="IMA39" s="450"/>
      <c r="IMB39" s="450"/>
      <c r="IMC39" s="450"/>
      <c r="IMD39" s="450"/>
      <c r="IME39" s="450"/>
      <c r="IMF39" s="450"/>
      <c r="IMG39" s="450"/>
      <c r="IMH39" s="450"/>
      <c r="IMI39" s="450"/>
      <c r="IMJ39" s="450"/>
      <c r="IMK39" s="450"/>
      <c r="IML39" s="450"/>
      <c r="IMM39" s="450"/>
      <c r="IMN39" s="450"/>
      <c r="IMO39" s="450"/>
      <c r="IMP39" s="450"/>
      <c r="IMQ39" s="450"/>
      <c r="IMR39" s="450"/>
      <c r="IMS39" s="450"/>
      <c r="IMT39" s="450"/>
      <c r="IMU39" s="450"/>
      <c r="IMV39" s="450"/>
      <c r="IMW39" s="450"/>
      <c r="IMX39" s="450"/>
      <c r="IMY39" s="450"/>
      <c r="IMZ39" s="450"/>
      <c r="INA39" s="450"/>
      <c r="INB39" s="450"/>
      <c r="INC39" s="450"/>
      <c r="IND39" s="450"/>
      <c r="INE39" s="450"/>
      <c r="INF39" s="450"/>
      <c r="ING39" s="450"/>
      <c r="INH39" s="450"/>
      <c r="INI39" s="450"/>
      <c r="INJ39" s="450"/>
      <c r="INK39" s="450"/>
      <c r="INL39" s="450"/>
      <c r="INM39" s="450"/>
      <c r="INN39" s="450"/>
      <c r="INO39" s="450"/>
      <c r="INP39" s="450"/>
      <c r="INQ39" s="450"/>
      <c r="INR39" s="450"/>
      <c r="INS39" s="450"/>
      <c r="INT39" s="450"/>
      <c r="INU39" s="450"/>
      <c r="INV39" s="450"/>
      <c r="INW39" s="450"/>
      <c r="INX39" s="450"/>
      <c r="INY39" s="450"/>
      <c r="INZ39" s="450"/>
      <c r="IOA39" s="450"/>
      <c r="IOB39" s="450"/>
      <c r="IOC39" s="450"/>
      <c r="IOD39" s="450"/>
      <c r="IOE39" s="450"/>
      <c r="IOF39" s="450"/>
      <c r="IOG39" s="450"/>
      <c r="IOH39" s="450"/>
      <c r="IOI39" s="450"/>
      <c r="IOJ39" s="450"/>
      <c r="IOK39" s="450"/>
      <c r="IOL39" s="450"/>
      <c r="IOM39" s="450"/>
      <c r="ION39" s="450"/>
      <c r="IOO39" s="450"/>
      <c r="IOP39" s="450"/>
      <c r="IOQ39" s="450"/>
      <c r="IOR39" s="450"/>
      <c r="IOS39" s="450"/>
      <c r="IOT39" s="450"/>
      <c r="IOU39" s="450"/>
      <c r="IOV39" s="450"/>
      <c r="IOW39" s="450"/>
      <c r="IOX39" s="450"/>
      <c r="IOY39" s="450"/>
      <c r="IOZ39" s="450"/>
      <c r="IPA39" s="450"/>
      <c r="IPB39" s="450"/>
      <c r="IPC39" s="450"/>
      <c r="IPD39" s="450"/>
      <c r="IPE39" s="450"/>
      <c r="IPF39" s="450"/>
      <c r="IPG39" s="450"/>
      <c r="IPH39" s="450"/>
      <c r="IPI39" s="450"/>
      <c r="IPJ39" s="450"/>
      <c r="IPK39" s="450"/>
      <c r="IPL39" s="450"/>
      <c r="IPM39" s="450"/>
      <c r="IPN39" s="450"/>
      <c r="IPO39" s="450"/>
      <c r="IPP39" s="450"/>
      <c r="IPQ39" s="450"/>
      <c r="IPR39" s="450"/>
      <c r="IPS39" s="450"/>
      <c r="IPT39" s="450"/>
      <c r="IPU39" s="450"/>
      <c r="IPV39" s="450"/>
      <c r="IPW39" s="450"/>
      <c r="IPX39" s="450"/>
      <c r="IPY39" s="450"/>
      <c r="IPZ39" s="450"/>
      <c r="IQA39" s="450"/>
      <c r="IQB39" s="450"/>
      <c r="IQC39" s="450"/>
      <c r="IQD39" s="450"/>
      <c r="IQE39" s="450"/>
      <c r="IQF39" s="450"/>
      <c r="IQG39" s="450"/>
      <c r="IQH39" s="450"/>
      <c r="IQI39" s="450"/>
      <c r="IQJ39" s="450"/>
      <c r="IQK39" s="450"/>
      <c r="IQL39" s="450"/>
      <c r="IQM39" s="450"/>
      <c r="IQN39" s="450"/>
      <c r="IQO39" s="450"/>
      <c r="IQP39" s="450"/>
      <c r="IQQ39" s="450"/>
      <c r="IQR39" s="450"/>
      <c r="IQS39" s="450"/>
      <c r="IQT39" s="450"/>
      <c r="IQU39" s="450"/>
      <c r="IQV39" s="450"/>
      <c r="IQW39" s="450"/>
      <c r="IQX39" s="450"/>
      <c r="IQY39" s="450"/>
      <c r="IQZ39" s="450"/>
      <c r="IRA39" s="450"/>
      <c r="IRB39" s="450"/>
      <c r="IRC39" s="450"/>
      <c r="IRD39" s="450"/>
      <c r="IRE39" s="450"/>
      <c r="IRF39" s="450"/>
      <c r="IRG39" s="450"/>
      <c r="IRH39" s="450"/>
      <c r="IRI39" s="450"/>
      <c r="IRJ39" s="450"/>
      <c r="IRK39" s="450"/>
      <c r="IRL39" s="450"/>
      <c r="IRM39" s="450"/>
      <c r="IRN39" s="450"/>
      <c r="IRO39" s="450"/>
      <c r="IRP39" s="450"/>
      <c r="IRQ39" s="450"/>
      <c r="IRR39" s="450"/>
      <c r="IRS39" s="450"/>
      <c r="IRT39" s="450"/>
      <c r="IRU39" s="450"/>
      <c r="IRV39" s="450"/>
      <c r="IRW39" s="450"/>
      <c r="IRX39" s="450"/>
      <c r="IRY39" s="450"/>
      <c r="IRZ39" s="450"/>
      <c r="ISA39" s="450"/>
      <c r="ISB39" s="450"/>
      <c r="ISC39" s="450"/>
      <c r="ISD39" s="450"/>
      <c r="ISE39" s="450"/>
      <c r="ISF39" s="450"/>
      <c r="ISG39" s="450"/>
      <c r="ISH39" s="450"/>
      <c r="ISI39" s="450"/>
      <c r="ISJ39" s="450"/>
      <c r="ISK39" s="450"/>
      <c r="ISL39" s="450"/>
      <c r="ISM39" s="450"/>
      <c r="ISN39" s="450"/>
      <c r="ISO39" s="450"/>
      <c r="ISP39" s="450"/>
      <c r="ISQ39" s="450"/>
      <c r="ISR39" s="450"/>
      <c r="ISS39" s="450"/>
      <c r="IST39" s="450"/>
      <c r="ISU39" s="450"/>
      <c r="ISV39" s="450"/>
      <c r="ISW39" s="450"/>
      <c r="ISX39" s="450"/>
      <c r="ISY39" s="450"/>
      <c r="ISZ39" s="450"/>
      <c r="ITA39" s="450"/>
      <c r="ITB39" s="450"/>
      <c r="ITC39" s="450"/>
      <c r="ITD39" s="450"/>
      <c r="ITE39" s="450"/>
      <c r="ITF39" s="450"/>
      <c r="ITG39" s="450"/>
      <c r="ITH39" s="450"/>
      <c r="ITI39" s="450"/>
      <c r="ITJ39" s="450"/>
      <c r="ITK39" s="450"/>
      <c r="ITL39" s="450"/>
      <c r="ITM39" s="450"/>
      <c r="ITN39" s="450"/>
      <c r="ITO39" s="450"/>
      <c r="ITP39" s="450"/>
      <c r="ITQ39" s="450"/>
      <c r="ITR39" s="450"/>
      <c r="ITS39" s="450"/>
      <c r="ITT39" s="450"/>
      <c r="ITU39" s="450"/>
      <c r="ITV39" s="450"/>
      <c r="ITW39" s="450"/>
      <c r="ITX39" s="450"/>
      <c r="ITY39" s="450"/>
      <c r="ITZ39" s="450"/>
      <c r="IUA39" s="450"/>
      <c r="IUB39" s="450"/>
      <c r="IUC39" s="450"/>
      <c r="IUD39" s="450"/>
      <c r="IUE39" s="450"/>
      <c r="IUF39" s="450"/>
      <c r="IUG39" s="450"/>
      <c r="IUH39" s="450"/>
      <c r="IUI39" s="450"/>
      <c r="IUJ39" s="450"/>
      <c r="IUK39" s="450"/>
      <c r="IUL39" s="450"/>
      <c r="IUM39" s="450"/>
      <c r="IUN39" s="450"/>
      <c r="IUO39" s="450"/>
      <c r="IUP39" s="450"/>
      <c r="IUQ39" s="450"/>
      <c r="IUR39" s="450"/>
      <c r="IUS39" s="450"/>
      <c r="IUT39" s="450"/>
      <c r="IUU39" s="450"/>
      <c r="IUV39" s="450"/>
      <c r="IUW39" s="450"/>
      <c r="IUX39" s="450"/>
      <c r="IUY39" s="450"/>
      <c r="IUZ39" s="450"/>
      <c r="IVA39" s="450"/>
      <c r="IVB39" s="450"/>
      <c r="IVC39" s="450"/>
      <c r="IVD39" s="450"/>
      <c r="IVE39" s="450"/>
      <c r="IVF39" s="450"/>
      <c r="IVG39" s="450"/>
      <c r="IVH39" s="450"/>
      <c r="IVI39" s="450"/>
      <c r="IVJ39" s="450"/>
      <c r="IVK39" s="450"/>
      <c r="IVL39" s="450"/>
      <c r="IVM39" s="450"/>
      <c r="IVN39" s="450"/>
      <c r="IVO39" s="450"/>
      <c r="IVP39" s="450"/>
      <c r="IVQ39" s="450"/>
      <c r="IVR39" s="450"/>
      <c r="IVS39" s="450"/>
      <c r="IVT39" s="450"/>
      <c r="IVU39" s="450"/>
      <c r="IVV39" s="450"/>
      <c r="IVW39" s="450"/>
      <c r="IVX39" s="450"/>
      <c r="IVY39" s="450"/>
      <c r="IVZ39" s="450"/>
      <c r="IWA39" s="450"/>
      <c r="IWB39" s="450"/>
      <c r="IWC39" s="450"/>
      <c r="IWD39" s="450"/>
      <c r="IWE39" s="450"/>
      <c r="IWF39" s="450"/>
      <c r="IWG39" s="450"/>
      <c r="IWH39" s="450"/>
      <c r="IWI39" s="450"/>
      <c r="IWJ39" s="450"/>
      <c r="IWK39" s="450"/>
      <c r="IWL39" s="450"/>
      <c r="IWM39" s="450"/>
      <c r="IWN39" s="450"/>
      <c r="IWO39" s="450"/>
      <c r="IWP39" s="450"/>
      <c r="IWQ39" s="450"/>
      <c r="IWR39" s="450"/>
      <c r="IWS39" s="450"/>
      <c r="IWT39" s="450"/>
      <c r="IWU39" s="450"/>
      <c r="IWV39" s="450"/>
      <c r="IWW39" s="450"/>
      <c r="IWX39" s="450"/>
      <c r="IWY39" s="450"/>
      <c r="IWZ39" s="450"/>
      <c r="IXA39" s="450"/>
      <c r="IXB39" s="450"/>
      <c r="IXC39" s="450"/>
      <c r="IXD39" s="450"/>
      <c r="IXE39" s="450"/>
      <c r="IXF39" s="450"/>
      <c r="IXG39" s="450"/>
      <c r="IXH39" s="450"/>
      <c r="IXI39" s="450"/>
      <c r="IXJ39" s="450"/>
      <c r="IXK39" s="450"/>
      <c r="IXL39" s="450"/>
      <c r="IXM39" s="450"/>
      <c r="IXN39" s="450"/>
      <c r="IXO39" s="450"/>
      <c r="IXP39" s="450"/>
      <c r="IXQ39" s="450"/>
      <c r="IXR39" s="450"/>
      <c r="IXS39" s="450"/>
      <c r="IXT39" s="450"/>
      <c r="IXU39" s="450"/>
      <c r="IXV39" s="450"/>
      <c r="IXW39" s="450"/>
      <c r="IXX39" s="450"/>
      <c r="IXY39" s="450"/>
      <c r="IXZ39" s="450"/>
      <c r="IYA39" s="450"/>
      <c r="IYB39" s="450"/>
      <c r="IYC39" s="450"/>
      <c r="IYD39" s="450"/>
      <c r="IYE39" s="450"/>
      <c r="IYF39" s="450"/>
      <c r="IYG39" s="450"/>
      <c r="IYH39" s="450"/>
      <c r="IYI39" s="450"/>
      <c r="IYJ39" s="450"/>
      <c r="IYK39" s="450"/>
      <c r="IYL39" s="450"/>
      <c r="IYM39" s="450"/>
      <c r="IYN39" s="450"/>
      <c r="IYO39" s="450"/>
      <c r="IYP39" s="450"/>
      <c r="IYQ39" s="450"/>
      <c r="IYR39" s="450"/>
      <c r="IYS39" s="450"/>
      <c r="IYT39" s="450"/>
      <c r="IYU39" s="450"/>
      <c r="IYV39" s="450"/>
      <c r="IYW39" s="450"/>
      <c r="IYX39" s="450"/>
      <c r="IYY39" s="450"/>
      <c r="IYZ39" s="450"/>
      <c r="IZA39" s="450"/>
      <c r="IZB39" s="450"/>
      <c r="IZC39" s="450"/>
      <c r="IZD39" s="450"/>
      <c r="IZE39" s="450"/>
      <c r="IZF39" s="450"/>
      <c r="IZG39" s="450"/>
      <c r="IZH39" s="450"/>
      <c r="IZI39" s="450"/>
      <c r="IZJ39" s="450"/>
      <c r="IZK39" s="450"/>
      <c r="IZL39" s="450"/>
      <c r="IZM39" s="450"/>
      <c r="IZN39" s="450"/>
      <c r="IZO39" s="450"/>
      <c r="IZP39" s="450"/>
      <c r="IZQ39" s="450"/>
      <c r="IZR39" s="450"/>
      <c r="IZS39" s="450"/>
      <c r="IZT39" s="450"/>
      <c r="IZU39" s="450"/>
      <c r="IZV39" s="450"/>
      <c r="IZW39" s="450"/>
      <c r="IZX39" s="450"/>
      <c r="IZY39" s="450"/>
      <c r="IZZ39" s="450"/>
      <c r="JAA39" s="450"/>
      <c r="JAB39" s="450"/>
      <c r="JAC39" s="450"/>
      <c r="JAD39" s="450"/>
      <c r="JAE39" s="450"/>
      <c r="JAF39" s="450"/>
      <c r="JAG39" s="450"/>
      <c r="JAH39" s="450"/>
      <c r="JAI39" s="450"/>
      <c r="JAJ39" s="450"/>
      <c r="JAK39" s="450"/>
      <c r="JAL39" s="450"/>
      <c r="JAM39" s="450"/>
      <c r="JAN39" s="450"/>
      <c r="JAO39" s="450"/>
      <c r="JAP39" s="450"/>
      <c r="JAQ39" s="450"/>
      <c r="JAR39" s="450"/>
      <c r="JAS39" s="450"/>
      <c r="JAT39" s="450"/>
      <c r="JAU39" s="450"/>
      <c r="JAV39" s="450"/>
      <c r="JAW39" s="450"/>
      <c r="JAX39" s="450"/>
      <c r="JAY39" s="450"/>
      <c r="JAZ39" s="450"/>
      <c r="JBA39" s="450"/>
      <c r="JBB39" s="450"/>
      <c r="JBC39" s="450"/>
      <c r="JBD39" s="450"/>
      <c r="JBE39" s="450"/>
      <c r="JBF39" s="450"/>
      <c r="JBG39" s="450"/>
      <c r="JBH39" s="450"/>
      <c r="JBI39" s="450"/>
      <c r="JBJ39" s="450"/>
      <c r="JBK39" s="450"/>
      <c r="JBL39" s="450"/>
      <c r="JBM39" s="450"/>
      <c r="JBN39" s="450"/>
      <c r="JBO39" s="450"/>
      <c r="JBP39" s="450"/>
      <c r="JBQ39" s="450"/>
      <c r="JBR39" s="450"/>
      <c r="JBS39" s="450"/>
      <c r="JBT39" s="450"/>
      <c r="JBU39" s="450"/>
      <c r="JBV39" s="450"/>
      <c r="JBW39" s="450"/>
      <c r="JBX39" s="450"/>
      <c r="JBY39" s="450"/>
      <c r="JBZ39" s="450"/>
      <c r="JCA39" s="450"/>
      <c r="JCB39" s="450"/>
      <c r="JCC39" s="450"/>
      <c r="JCD39" s="450"/>
      <c r="JCE39" s="450"/>
      <c r="JCF39" s="450"/>
      <c r="JCG39" s="450"/>
      <c r="JCH39" s="450"/>
      <c r="JCI39" s="450"/>
      <c r="JCJ39" s="450"/>
      <c r="JCK39" s="450"/>
      <c r="JCL39" s="450"/>
      <c r="JCM39" s="450"/>
      <c r="JCN39" s="450"/>
      <c r="JCO39" s="450"/>
      <c r="JCP39" s="450"/>
      <c r="JCQ39" s="450"/>
      <c r="JCR39" s="450"/>
      <c r="JCS39" s="450"/>
      <c r="JCT39" s="450"/>
      <c r="JCU39" s="450"/>
      <c r="JCV39" s="450"/>
      <c r="JCW39" s="450"/>
      <c r="JCX39" s="450"/>
      <c r="JCY39" s="450"/>
      <c r="JCZ39" s="450"/>
      <c r="JDA39" s="450"/>
      <c r="JDB39" s="450"/>
      <c r="JDC39" s="450"/>
      <c r="JDD39" s="450"/>
      <c r="JDE39" s="450"/>
      <c r="JDF39" s="450"/>
      <c r="JDG39" s="450"/>
      <c r="JDH39" s="450"/>
      <c r="JDI39" s="450"/>
      <c r="JDJ39" s="450"/>
      <c r="JDK39" s="450"/>
      <c r="JDL39" s="450"/>
      <c r="JDM39" s="450"/>
      <c r="JDN39" s="450"/>
      <c r="JDO39" s="450"/>
      <c r="JDP39" s="450"/>
      <c r="JDQ39" s="450"/>
      <c r="JDR39" s="450"/>
      <c r="JDS39" s="450"/>
      <c r="JDT39" s="450"/>
      <c r="JDU39" s="450"/>
      <c r="JDV39" s="450"/>
      <c r="JDW39" s="450"/>
      <c r="JDX39" s="450"/>
      <c r="JDY39" s="450"/>
      <c r="JDZ39" s="450"/>
      <c r="JEA39" s="450"/>
      <c r="JEB39" s="450"/>
      <c r="JEC39" s="450"/>
      <c r="JED39" s="450"/>
      <c r="JEE39" s="450"/>
      <c r="JEF39" s="450"/>
      <c r="JEG39" s="450"/>
      <c r="JEH39" s="450"/>
      <c r="JEI39" s="450"/>
      <c r="JEJ39" s="450"/>
      <c r="JEK39" s="450"/>
      <c r="JEL39" s="450"/>
      <c r="JEM39" s="450"/>
      <c r="JEN39" s="450"/>
      <c r="JEO39" s="450"/>
      <c r="JEP39" s="450"/>
      <c r="JEQ39" s="450"/>
      <c r="JER39" s="450"/>
      <c r="JES39" s="450"/>
      <c r="JET39" s="450"/>
      <c r="JEU39" s="450"/>
      <c r="JEV39" s="450"/>
      <c r="JEW39" s="450"/>
      <c r="JEX39" s="450"/>
      <c r="JEY39" s="450"/>
      <c r="JEZ39" s="450"/>
      <c r="JFA39" s="450"/>
      <c r="JFB39" s="450"/>
      <c r="JFC39" s="450"/>
      <c r="JFD39" s="450"/>
      <c r="JFE39" s="450"/>
      <c r="JFF39" s="450"/>
      <c r="JFG39" s="450"/>
      <c r="JFH39" s="450"/>
      <c r="JFI39" s="450"/>
      <c r="JFJ39" s="450"/>
      <c r="JFK39" s="450"/>
      <c r="JFL39" s="450"/>
      <c r="JFM39" s="450"/>
      <c r="JFN39" s="450"/>
      <c r="JFO39" s="450"/>
      <c r="JFP39" s="450"/>
      <c r="JFQ39" s="450"/>
      <c r="JFR39" s="450"/>
      <c r="JFS39" s="450"/>
      <c r="JFT39" s="450"/>
      <c r="JFU39" s="450"/>
      <c r="JFV39" s="450"/>
      <c r="JFW39" s="450"/>
      <c r="JFX39" s="450"/>
      <c r="JFY39" s="450"/>
      <c r="JFZ39" s="450"/>
      <c r="JGA39" s="450"/>
      <c r="JGB39" s="450"/>
      <c r="JGC39" s="450"/>
      <c r="JGD39" s="450"/>
      <c r="JGE39" s="450"/>
      <c r="JGF39" s="450"/>
      <c r="JGG39" s="450"/>
      <c r="JGH39" s="450"/>
      <c r="JGI39" s="450"/>
      <c r="JGJ39" s="450"/>
      <c r="JGK39" s="450"/>
      <c r="JGL39" s="450"/>
      <c r="JGM39" s="450"/>
      <c r="JGN39" s="450"/>
      <c r="JGO39" s="450"/>
      <c r="JGP39" s="450"/>
      <c r="JGQ39" s="450"/>
      <c r="JGR39" s="450"/>
      <c r="JGS39" s="450"/>
      <c r="JGT39" s="450"/>
      <c r="JGU39" s="450"/>
      <c r="JGV39" s="450"/>
      <c r="JGW39" s="450"/>
      <c r="JGX39" s="450"/>
      <c r="JGY39" s="450"/>
      <c r="JGZ39" s="450"/>
      <c r="JHA39" s="450"/>
      <c r="JHB39" s="450"/>
      <c r="JHC39" s="450"/>
      <c r="JHD39" s="450"/>
      <c r="JHE39" s="450"/>
      <c r="JHF39" s="450"/>
      <c r="JHG39" s="450"/>
      <c r="JHH39" s="450"/>
      <c r="JHI39" s="450"/>
      <c r="JHJ39" s="450"/>
      <c r="JHK39" s="450"/>
      <c r="JHL39" s="450"/>
      <c r="JHM39" s="450"/>
      <c r="JHN39" s="450"/>
      <c r="JHO39" s="450"/>
      <c r="JHP39" s="450"/>
      <c r="JHQ39" s="450"/>
      <c r="JHR39" s="450"/>
      <c r="JHS39" s="450"/>
      <c r="JHT39" s="450"/>
      <c r="JHU39" s="450"/>
      <c r="JHV39" s="450"/>
      <c r="JHW39" s="450"/>
      <c r="JHX39" s="450"/>
      <c r="JHY39" s="450"/>
      <c r="JHZ39" s="450"/>
      <c r="JIA39" s="450"/>
      <c r="JIB39" s="450"/>
      <c r="JIC39" s="450"/>
      <c r="JID39" s="450"/>
      <c r="JIE39" s="450"/>
      <c r="JIF39" s="450"/>
      <c r="JIG39" s="450"/>
      <c r="JIH39" s="450"/>
      <c r="JII39" s="450"/>
      <c r="JIJ39" s="450"/>
      <c r="JIK39" s="450"/>
      <c r="JIL39" s="450"/>
      <c r="JIM39" s="450"/>
      <c r="JIN39" s="450"/>
      <c r="JIO39" s="450"/>
      <c r="JIP39" s="450"/>
      <c r="JIQ39" s="450"/>
      <c r="JIR39" s="450"/>
      <c r="JIS39" s="450"/>
      <c r="JIT39" s="450"/>
      <c r="JIU39" s="450"/>
      <c r="JIV39" s="450"/>
      <c r="JIW39" s="450"/>
      <c r="JIX39" s="450"/>
      <c r="JIY39" s="450"/>
      <c r="JIZ39" s="450"/>
      <c r="JJA39" s="450"/>
      <c r="JJB39" s="450"/>
      <c r="JJC39" s="450"/>
      <c r="JJD39" s="450"/>
      <c r="JJE39" s="450"/>
      <c r="JJF39" s="450"/>
      <c r="JJG39" s="450"/>
      <c r="JJH39" s="450"/>
      <c r="JJI39" s="450"/>
      <c r="JJJ39" s="450"/>
      <c r="JJK39" s="450"/>
      <c r="JJL39" s="450"/>
      <c r="JJM39" s="450"/>
      <c r="JJN39" s="450"/>
      <c r="JJO39" s="450"/>
      <c r="JJP39" s="450"/>
      <c r="JJQ39" s="450"/>
      <c r="JJR39" s="450"/>
      <c r="JJS39" s="450"/>
      <c r="JJT39" s="450"/>
      <c r="JJU39" s="450"/>
      <c r="JJV39" s="450"/>
      <c r="JJW39" s="450"/>
      <c r="JJX39" s="450"/>
      <c r="JJY39" s="450"/>
      <c r="JJZ39" s="450"/>
      <c r="JKA39" s="450"/>
      <c r="JKB39" s="450"/>
      <c r="JKC39" s="450"/>
      <c r="JKD39" s="450"/>
      <c r="JKE39" s="450"/>
      <c r="JKF39" s="450"/>
      <c r="JKG39" s="450"/>
      <c r="JKH39" s="450"/>
      <c r="JKI39" s="450"/>
      <c r="JKJ39" s="450"/>
      <c r="JKK39" s="450"/>
      <c r="JKL39" s="450"/>
      <c r="JKM39" s="450"/>
      <c r="JKN39" s="450"/>
      <c r="JKO39" s="450"/>
      <c r="JKP39" s="450"/>
      <c r="JKQ39" s="450"/>
      <c r="JKR39" s="450"/>
      <c r="JKS39" s="450"/>
      <c r="JKT39" s="450"/>
      <c r="JKU39" s="450"/>
      <c r="JKV39" s="450"/>
      <c r="JKW39" s="450"/>
      <c r="JKX39" s="450"/>
      <c r="JKY39" s="450"/>
      <c r="JKZ39" s="450"/>
      <c r="JLA39" s="450"/>
      <c r="JLB39" s="450"/>
      <c r="JLC39" s="450"/>
      <c r="JLD39" s="450"/>
      <c r="JLE39" s="450"/>
      <c r="JLF39" s="450"/>
      <c r="JLG39" s="450"/>
      <c r="JLH39" s="450"/>
      <c r="JLI39" s="450"/>
      <c r="JLJ39" s="450"/>
      <c r="JLK39" s="450"/>
      <c r="JLL39" s="450"/>
      <c r="JLM39" s="450"/>
      <c r="JLN39" s="450"/>
      <c r="JLO39" s="450"/>
      <c r="JLP39" s="450"/>
      <c r="JLQ39" s="450"/>
      <c r="JLR39" s="450"/>
      <c r="JLS39" s="450"/>
      <c r="JLT39" s="450"/>
      <c r="JLU39" s="450"/>
      <c r="JLV39" s="450"/>
      <c r="JLW39" s="450"/>
      <c r="JLX39" s="450"/>
      <c r="JLY39" s="450"/>
      <c r="JLZ39" s="450"/>
      <c r="JMA39" s="450"/>
      <c r="JMB39" s="450"/>
      <c r="JMC39" s="450"/>
      <c r="JMD39" s="450"/>
      <c r="JME39" s="450"/>
      <c r="JMF39" s="450"/>
      <c r="JMG39" s="450"/>
      <c r="JMH39" s="450"/>
      <c r="JMI39" s="450"/>
      <c r="JMJ39" s="450"/>
      <c r="JMK39" s="450"/>
      <c r="JML39" s="450"/>
      <c r="JMM39" s="450"/>
      <c r="JMN39" s="450"/>
      <c r="JMO39" s="450"/>
      <c r="JMP39" s="450"/>
      <c r="JMQ39" s="450"/>
      <c r="JMR39" s="450"/>
      <c r="JMS39" s="450"/>
      <c r="JMT39" s="450"/>
      <c r="JMU39" s="450"/>
      <c r="JMV39" s="450"/>
      <c r="JMW39" s="450"/>
      <c r="JMX39" s="450"/>
      <c r="JMY39" s="450"/>
      <c r="JMZ39" s="450"/>
      <c r="JNA39" s="450"/>
      <c r="JNB39" s="450"/>
      <c r="JNC39" s="450"/>
      <c r="JND39" s="450"/>
      <c r="JNE39" s="450"/>
      <c r="JNF39" s="450"/>
      <c r="JNG39" s="450"/>
      <c r="JNH39" s="450"/>
      <c r="JNI39" s="450"/>
      <c r="JNJ39" s="450"/>
      <c r="JNK39" s="450"/>
      <c r="JNL39" s="450"/>
      <c r="JNM39" s="450"/>
      <c r="JNN39" s="450"/>
      <c r="JNO39" s="450"/>
      <c r="JNP39" s="450"/>
      <c r="JNQ39" s="450"/>
      <c r="JNR39" s="450"/>
      <c r="JNS39" s="450"/>
      <c r="JNT39" s="450"/>
      <c r="JNU39" s="450"/>
      <c r="JNV39" s="450"/>
      <c r="JNW39" s="450"/>
      <c r="JNX39" s="450"/>
      <c r="JNY39" s="450"/>
      <c r="JNZ39" s="450"/>
      <c r="JOA39" s="450"/>
      <c r="JOB39" s="450"/>
      <c r="JOC39" s="450"/>
      <c r="JOD39" s="450"/>
      <c r="JOE39" s="450"/>
      <c r="JOF39" s="450"/>
      <c r="JOG39" s="450"/>
      <c r="JOH39" s="450"/>
      <c r="JOI39" s="450"/>
      <c r="JOJ39" s="450"/>
      <c r="JOK39" s="450"/>
      <c r="JOL39" s="450"/>
      <c r="JOM39" s="450"/>
      <c r="JON39" s="450"/>
      <c r="JOO39" s="450"/>
      <c r="JOP39" s="450"/>
      <c r="JOQ39" s="450"/>
      <c r="JOR39" s="450"/>
      <c r="JOS39" s="450"/>
      <c r="JOT39" s="450"/>
      <c r="JOU39" s="450"/>
      <c r="JOV39" s="450"/>
      <c r="JOW39" s="450"/>
      <c r="JOX39" s="450"/>
      <c r="JOY39" s="450"/>
      <c r="JOZ39" s="450"/>
      <c r="JPA39" s="450"/>
      <c r="JPB39" s="450"/>
      <c r="JPC39" s="450"/>
      <c r="JPD39" s="450"/>
      <c r="JPE39" s="450"/>
      <c r="JPF39" s="450"/>
      <c r="JPG39" s="450"/>
      <c r="JPH39" s="450"/>
      <c r="JPI39" s="450"/>
      <c r="JPJ39" s="450"/>
      <c r="JPK39" s="450"/>
      <c r="JPL39" s="450"/>
      <c r="JPM39" s="450"/>
      <c r="JPN39" s="450"/>
      <c r="JPO39" s="450"/>
      <c r="JPP39" s="450"/>
      <c r="JPQ39" s="450"/>
      <c r="JPR39" s="450"/>
      <c r="JPS39" s="450"/>
      <c r="JPT39" s="450"/>
      <c r="JPU39" s="450"/>
      <c r="JPV39" s="450"/>
      <c r="JPW39" s="450"/>
      <c r="JPX39" s="450"/>
      <c r="JPY39" s="450"/>
      <c r="JPZ39" s="450"/>
      <c r="JQA39" s="450"/>
      <c r="JQB39" s="450"/>
      <c r="JQC39" s="450"/>
      <c r="JQD39" s="450"/>
      <c r="JQE39" s="450"/>
      <c r="JQF39" s="450"/>
      <c r="JQG39" s="450"/>
      <c r="JQH39" s="450"/>
      <c r="JQI39" s="450"/>
      <c r="JQJ39" s="450"/>
      <c r="JQK39" s="450"/>
      <c r="JQL39" s="450"/>
      <c r="JQM39" s="450"/>
      <c r="JQN39" s="450"/>
      <c r="JQO39" s="450"/>
      <c r="JQP39" s="450"/>
      <c r="JQQ39" s="450"/>
      <c r="JQR39" s="450"/>
      <c r="JQS39" s="450"/>
      <c r="JQT39" s="450"/>
      <c r="JQU39" s="450"/>
      <c r="JQV39" s="450"/>
      <c r="JQW39" s="450"/>
      <c r="JQX39" s="450"/>
      <c r="JQY39" s="450"/>
      <c r="JQZ39" s="450"/>
      <c r="JRA39" s="450"/>
      <c r="JRB39" s="450"/>
      <c r="JRC39" s="450"/>
      <c r="JRD39" s="450"/>
      <c r="JRE39" s="450"/>
      <c r="JRF39" s="450"/>
      <c r="JRG39" s="450"/>
      <c r="JRH39" s="450"/>
      <c r="JRI39" s="450"/>
      <c r="JRJ39" s="450"/>
      <c r="JRK39" s="450"/>
      <c r="JRL39" s="450"/>
      <c r="JRM39" s="450"/>
      <c r="JRN39" s="450"/>
      <c r="JRO39" s="450"/>
      <c r="JRP39" s="450"/>
      <c r="JRQ39" s="450"/>
      <c r="JRR39" s="450"/>
      <c r="JRS39" s="450"/>
      <c r="JRT39" s="450"/>
      <c r="JRU39" s="450"/>
      <c r="JRV39" s="450"/>
      <c r="JRW39" s="450"/>
      <c r="JRX39" s="450"/>
      <c r="JRY39" s="450"/>
      <c r="JRZ39" s="450"/>
      <c r="JSA39" s="450"/>
      <c r="JSB39" s="450"/>
      <c r="JSC39" s="450"/>
      <c r="JSD39" s="450"/>
      <c r="JSE39" s="450"/>
      <c r="JSF39" s="450"/>
      <c r="JSG39" s="450"/>
      <c r="JSH39" s="450"/>
      <c r="JSI39" s="450"/>
      <c r="JSJ39" s="450"/>
      <c r="JSK39" s="450"/>
      <c r="JSL39" s="450"/>
      <c r="JSM39" s="450"/>
      <c r="JSN39" s="450"/>
      <c r="JSO39" s="450"/>
      <c r="JSP39" s="450"/>
      <c r="JSQ39" s="450"/>
      <c r="JSR39" s="450"/>
      <c r="JSS39" s="450"/>
      <c r="JST39" s="450"/>
      <c r="JSU39" s="450"/>
      <c r="JSV39" s="450"/>
      <c r="JSW39" s="450"/>
      <c r="JSX39" s="450"/>
      <c r="JSY39" s="450"/>
      <c r="JSZ39" s="450"/>
      <c r="JTA39" s="450"/>
      <c r="JTB39" s="450"/>
      <c r="JTC39" s="450"/>
      <c r="JTD39" s="450"/>
      <c r="JTE39" s="450"/>
      <c r="JTF39" s="450"/>
      <c r="JTG39" s="450"/>
      <c r="JTH39" s="450"/>
      <c r="JTI39" s="450"/>
      <c r="JTJ39" s="450"/>
      <c r="JTK39" s="450"/>
      <c r="JTL39" s="450"/>
      <c r="JTM39" s="450"/>
      <c r="JTN39" s="450"/>
      <c r="JTO39" s="450"/>
      <c r="JTP39" s="450"/>
      <c r="JTQ39" s="450"/>
      <c r="JTR39" s="450"/>
      <c r="JTS39" s="450"/>
      <c r="JTT39" s="450"/>
      <c r="JTU39" s="450"/>
      <c r="JTV39" s="450"/>
      <c r="JTW39" s="450"/>
      <c r="JTX39" s="450"/>
      <c r="JTY39" s="450"/>
      <c r="JTZ39" s="450"/>
      <c r="JUA39" s="450"/>
      <c r="JUB39" s="450"/>
      <c r="JUC39" s="450"/>
      <c r="JUD39" s="450"/>
      <c r="JUE39" s="450"/>
      <c r="JUF39" s="450"/>
      <c r="JUG39" s="450"/>
      <c r="JUH39" s="450"/>
      <c r="JUI39" s="450"/>
      <c r="JUJ39" s="450"/>
      <c r="JUK39" s="450"/>
      <c r="JUL39" s="450"/>
      <c r="JUM39" s="450"/>
      <c r="JUN39" s="450"/>
      <c r="JUO39" s="450"/>
      <c r="JUP39" s="450"/>
      <c r="JUQ39" s="450"/>
      <c r="JUR39" s="450"/>
      <c r="JUS39" s="450"/>
      <c r="JUT39" s="450"/>
      <c r="JUU39" s="450"/>
      <c r="JUV39" s="450"/>
      <c r="JUW39" s="450"/>
      <c r="JUX39" s="450"/>
      <c r="JUY39" s="450"/>
      <c r="JUZ39" s="450"/>
      <c r="JVA39" s="450"/>
      <c r="JVB39" s="450"/>
      <c r="JVC39" s="450"/>
      <c r="JVD39" s="450"/>
      <c r="JVE39" s="450"/>
      <c r="JVF39" s="450"/>
      <c r="JVG39" s="450"/>
      <c r="JVH39" s="450"/>
      <c r="JVI39" s="450"/>
      <c r="JVJ39" s="450"/>
      <c r="JVK39" s="450"/>
      <c r="JVL39" s="450"/>
      <c r="JVM39" s="450"/>
      <c r="JVN39" s="450"/>
      <c r="JVO39" s="450"/>
      <c r="JVP39" s="450"/>
      <c r="JVQ39" s="450"/>
      <c r="JVR39" s="450"/>
      <c r="JVS39" s="450"/>
      <c r="JVT39" s="450"/>
      <c r="JVU39" s="450"/>
      <c r="JVV39" s="450"/>
      <c r="JVW39" s="450"/>
      <c r="JVX39" s="450"/>
      <c r="JVY39" s="450"/>
      <c r="JVZ39" s="450"/>
      <c r="JWA39" s="450"/>
      <c r="JWB39" s="450"/>
      <c r="JWC39" s="450"/>
      <c r="JWD39" s="450"/>
      <c r="JWE39" s="450"/>
      <c r="JWF39" s="450"/>
      <c r="JWG39" s="450"/>
      <c r="JWH39" s="450"/>
      <c r="JWI39" s="450"/>
      <c r="JWJ39" s="450"/>
      <c r="JWK39" s="450"/>
      <c r="JWL39" s="450"/>
      <c r="JWM39" s="450"/>
      <c r="JWN39" s="450"/>
      <c r="JWO39" s="450"/>
      <c r="JWP39" s="450"/>
      <c r="JWQ39" s="450"/>
      <c r="JWR39" s="450"/>
      <c r="JWS39" s="450"/>
      <c r="JWT39" s="450"/>
      <c r="JWU39" s="450"/>
      <c r="JWV39" s="450"/>
      <c r="JWW39" s="450"/>
      <c r="JWX39" s="450"/>
      <c r="JWY39" s="450"/>
      <c r="JWZ39" s="450"/>
      <c r="JXA39" s="450"/>
      <c r="JXB39" s="450"/>
      <c r="JXC39" s="450"/>
      <c r="JXD39" s="450"/>
      <c r="JXE39" s="450"/>
      <c r="JXF39" s="450"/>
      <c r="JXG39" s="450"/>
      <c r="JXH39" s="450"/>
      <c r="JXI39" s="450"/>
      <c r="JXJ39" s="450"/>
      <c r="JXK39" s="450"/>
      <c r="JXL39" s="450"/>
      <c r="JXM39" s="450"/>
      <c r="JXN39" s="450"/>
      <c r="JXO39" s="450"/>
      <c r="JXP39" s="450"/>
      <c r="JXQ39" s="450"/>
      <c r="JXR39" s="450"/>
      <c r="JXS39" s="450"/>
      <c r="JXT39" s="450"/>
      <c r="JXU39" s="450"/>
      <c r="JXV39" s="450"/>
      <c r="JXW39" s="450"/>
      <c r="JXX39" s="450"/>
      <c r="JXY39" s="450"/>
      <c r="JXZ39" s="450"/>
      <c r="JYA39" s="450"/>
      <c r="JYB39" s="450"/>
      <c r="JYC39" s="450"/>
      <c r="JYD39" s="450"/>
      <c r="JYE39" s="450"/>
      <c r="JYF39" s="450"/>
      <c r="JYG39" s="450"/>
      <c r="JYH39" s="450"/>
      <c r="JYI39" s="450"/>
      <c r="JYJ39" s="450"/>
      <c r="JYK39" s="450"/>
      <c r="JYL39" s="450"/>
      <c r="JYM39" s="450"/>
      <c r="JYN39" s="450"/>
      <c r="JYO39" s="450"/>
      <c r="JYP39" s="450"/>
      <c r="JYQ39" s="450"/>
      <c r="JYR39" s="450"/>
      <c r="JYS39" s="450"/>
      <c r="JYT39" s="450"/>
      <c r="JYU39" s="450"/>
      <c r="JYV39" s="450"/>
      <c r="JYW39" s="450"/>
      <c r="JYX39" s="450"/>
      <c r="JYY39" s="450"/>
      <c r="JYZ39" s="450"/>
      <c r="JZA39" s="450"/>
      <c r="JZB39" s="450"/>
      <c r="JZC39" s="450"/>
      <c r="JZD39" s="450"/>
      <c r="JZE39" s="450"/>
      <c r="JZF39" s="450"/>
      <c r="JZG39" s="450"/>
      <c r="JZH39" s="450"/>
      <c r="JZI39" s="450"/>
      <c r="JZJ39" s="450"/>
      <c r="JZK39" s="450"/>
      <c r="JZL39" s="450"/>
      <c r="JZM39" s="450"/>
      <c r="JZN39" s="450"/>
      <c r="JZO39" s="450"/>
      <c r="JZP39" s="450"/>
      <c r="JZQ39" s="450"/>
      <c r="JZR39" s="450"/>
      <c r="JZS39" s="450"/>
      <c r="JZT39" s="450"/>
      <c r="JZU39" s="450"/>
      <c r="JZV39" s="450"/>
      <c r="JZW39" s="450"/>
      <c r="JZX39" s="450"/>
      <c r="JZY39" s="450"/>
      <c r="JZZ39" s="450"/>
      <c r="KAA39" s="450"/>
      <c r="KAB39" s="450"/>
      <c r="KAC39" s="450"/>
      <c r="KAD39" s="450"/>
      <c r="KAE39" s="450"/>
      <c r="KAF39" s="450"/>
      <c r="KAG39" s="450"/>
      <c r="KAH39" s="450"/>
      <c r="KAI39" s="450"/>
      <c r="KAJ39" s="450"/>
      <c r="KAK39" s="450"/>
      <c r="KAL39" s="450"/>
      <c r="KAM39" s="450"/>
      <c r="KAN39" s="450"/>
      <c r="KAO39" s="450"/>
      <c r="KAP39" s="450"/>
      <c r="KAQ39" s="450"/>
      <c r="KAR39" s="450"/>
      <c r="KAS39" s="450"/>
      <c r="KAT39" s="450"/>
      <c r="KAU39" s="450"/>
      <c r="KAV39" s="450"/>
      <c r="KAW39" s="450"/>
      <c r="KAX39" s="450"/>
      <c r="KAY39" s="450"/>
      <c r="KAZ39" s="450"/>
      <c r="KBA39" s="450"/>
      <c r="KBB39" s="450"/>
      <c r="KBC39" s="450"/>
      <c r="KBD39" s="450"/>
      <c r="KBE39" s="450"/>
      <c r="KBF39" s="450"/>
      <c r="KBG39" s="450"/>
      <c r="KBH39" s="450"/>
      <c r="KBI39" s="450"/>
      <c r="KBJ39" s="450"/>
      <c r="KBK39" s="450"/>
      <c r="KBL39" s="450"/>
      <c r="KBM39" s="450"/>
      <c r="KBN39" s="450"/>
      <c r="KBO39" s="450"/>
      <c r="KBP39" s="450"/>
      <c r="KBQ39" s="450"/>
      <c r="KBR39" s="450"/>
      <c r="KBS39" s="450"/>
      <c r="KBT39" s="450"/>
      <c r="KBU39" s="450"/>
      <c r="KBV39" s="450"/>
      <c r="KBW39" s="450"/>
      <c r="KBX39" s="450"/>
      <c r="KBY39" s="450"/>
      <c r="KBZ39" s="450"/>
      <c r="KCA39" s="450"/>
      <c r="KCB39" s="450"/>
      <c r="KCC39" s="450"/>
      <c r="KCD39" s="450"/>
      <c r="KCE39" s="450"/>
      <c r="KCF39" s="450"/>
      <c r="KCG39" s="450"/>
      <c r="KCH39" s="450"/>
      <c r="KCI39" s="450"/>
      <c r="KCJ39" s="450"/>
      <c r="KCK39" s="450"/>
      <c r="KCL39" s="450"/>
      <c r="KCM39" s="450"/>
      <c r="KCN39" s="450"/>
      <c r="KCO39" s="450"/>
      <c r="KCP39" s="450"/>
      <c r="KCQ39" s="450"/>
      <c r="KCR39" s="450"/>
      <c r="KCS39" s="450"/>
      <c r="KCT39" s="450"/>
      <c r="KCU39" s="450"/>
      <c r="KCV39" s="450"/>
      <c r="KCW39" s="450"/>
      <c r="KCX39" s="450"/>
      <c r="KCY39" s="450"/>
      <c r="KCZ39" s="450"/>
      <c r="KDA39" s="450"/>
      <c r="KDB39" s="450"/>
      <c r="KDC39" s="450"/>
      <c r="KDD39" s="450"/>
      <c r="KDE39" s="450"/>
      <c r="KDF39" s="450"/>
      <c r="KDG39" s="450"/>
      <c r="KDH39" s="450"/>
      <c r="KDI39" s="450"/>
      <c r="KDJ39" s="450"/>
      <c r="KDK39" s="450"/>
      <c r="KDL39" s="450"/>
      <c r="KDM39" s="450"/>
      <c r="KDN39" s="450"/>
      <c r="KDO39" s="450"/>
      <c r="KDP39" s="450"/>
      <c r="KDQ39" s="450"/>
      <c r="KDR39" s="450"/>
      <c r="KDS39" s="450"/>
      <c r="KDT39" s="450"/>
      <c r="KDU39" s="450"/>
      <c r="KDV39" s="450"/>
      <c r="KDW39" s="450"/>
      <c r="KDX39" s="450"/>
      <c r="KDY39" s="450"/>
      <c r="KDZ39" s="450"/>
      <c r="KEA39" s="450"/>
      <c r="KEB39" s="450"/>
      <c r="KEC39" s="450"/>
      <c r="KED39" s="450"/>
      <c r="KEE39" s="450"/>
      <c r="KEF39" s="450"/>
      <c r="KEG39" s="450"/>
      <c r="KEH39" s="450"/>
      <c r="KEI39" s="450"/>
      <c r="KEJ39" s="450"/>
      <c r="KEK39" s="450"/>
      <c r="KEL39" s="450"/>
      <c r="KEM39" s="450"/>
      <c r="KEN39" s="450"/>
      <c r="KEO39" s="450"/>
      <c r="KEP39" s="450"/>
      <c r="KEQ39" s="450"/>
      <c r="KER39" s="450"/>
      <c r="KES39" s="450"/>
      <c r="KET39" s="450"/>
      <c r="KEU39" s="450"/>
      <c r="KEV39" s="450"/>
      <c r="KEW39" s="450"/>
      <c r="KEX39" s="450"/>
      <c r="KEY39" s="450"/>
      <c r="KEZ39" s="450"/>
      <c r="KFA39" s="450"/>
      <c r="KFB39" s="450"/>
      <c r="KFC39" s="450"/>
      <c r="KFD39" s="450"/>
      <c r="KFE39" s="450"/>
      <c r="KFF39" s="450"/>
      <c r="KFG39" s="450"/>
      <c r="KFH39" s="450"/>
      <c r="KFI39" s="450"/>
      <c r="KFJ39" s="450"/>
      <c r="KFK39" s="450"/>
      <c r="KFL39" s="450"/>
      <c r="KFM39" s="450"/>
      <c r="KFN39" s="450"/>
      <c r="KFO39" s="450"/>
      <c r="KFP39" s="450"/>
      <c r="KFQ39" s="450"/>
      <c r="KFR39" s="450"/>
      <c r="KFS39" s="450"/>
      <c r="KFT39" s="450"/>
      <c r="KFU39" s="450"/>
      <c r="KFV39" s="450"/>
      <c r="KFW39" s="450"/>
      <c r="KFX39" s="450"/>
      <c r="KFY39" s="450"/>
      <c r="KFZ39" s="450"/>
      <c r="KGA39" s="450"/>
      <c r="KGB39" s="450"/>
      <c r="KGC39" s="450"/>
      <c r="KGD39" s="450"/>
      <c r="KGE39" s="450"/>
      <c r="KGF39" s="450"/>
      <c r="KGG39" s="450"/>
      <c r="KGH39" s="450"/>
      <c r="KGI39" s="450"/>
      <c r="KGJ39" s="450"/>
      <c r="KGK39" s="450"/>
      <c r="KGL39" s="450"/>
      <c r="KGM39" s="450"/>
      <c r="KGN39" s="450"/>
      <c r="KGO39" s="450"/>
      <c r="KGP39" s="450"/>
      <c r="KGQ39" s="450"/>
      <c r="KGR39" s="450"/>
      <c r="KGS39" s="450"/>
      <c r="KGT39" s="450"/>
      <c r="KGU39" s="450"/>
      <c r="KGV39" s="450"/>
      <c r="KGW39" s="450"/>
      <c r="KGX39" s="450"/>
      <c r="KGY39" s="450"/>
      <c r="KGZ39" s="450"/>
      <c r="KHA39" s="450"/>
      <c r="KHB39" s="450"/>
      <c r="KHC39" s="450"/>
      <c r="KHD39" s="450"/>
      <c r="KHE39" s="450"/>
      <c r="KHF39" s="450"/>
      <c r="KHG39" s="450"/>
      <c r="KHH39" s="450"/>
      <c r="KHI39" s="450"/>
      <c r="KHJ39" s="450"/>
      <c r="KHK39" s="450"/>
      <c r="KHL39" s="450"/>
      <c r="KHM39" s="450"/>
      <c r="KHN39" s="450"/>
      <c r="KHO39" s="450"/>
      <c r="KHP39" s="450"/>
      <c r="KHQ39" s="450"/>
      <c r="KHR39" s="450"/>
      <c r="KHS39" s="450"/>
      <c r="KHT39" s="450"/>
      <c r="KHU39" s="450"/>
      <c r="KHV39" s="450"/>
      <c r="KHW39" s="450"/>
      <c r="KHX39" s="450"/>
      <c r="KHY39" s="450"/>
      <c r="KHZ39" s="450"/>
      <c r="KIA39" s="450"/>
      <c r="KIB39" s="450"/>
      <c r="KIC39" s="450"/>
      <c r="KID39" s="450"/>
      <c r="KIE39" s="450"/>
      <c r="KIF39" s="450"/>
      <c r="KIG39" s="450"/>
      <c r="KIH39" s="450"/>
      <c r="KII39" s="450"/>
      <c r="KIJ39" s="450"/>
      <c r="KIK39" s="450"/>
      <c r="KIL39" s="450"/>
      <c r="KIM39" s="450"/>
      <c r="KIN39" s="450"/>
      <c r="KIO39" s="450"/>
      <c r="KIP39" s="450"/>
      <c r="KIQ39" s="450"/>
      <c r="KIR39" s="450"/>
      <c r="KIS39" s="450"/>
      <c r="KIT39" s="450"/>
      <c r="KIU39" s="450"/>
      <c r="KIV39" s="450"/>
      <c r="KIW39" s="450"/>
      <c r="KIX39" s="450"/>
      <c r="KIY39" s="450"/>
      <c r="KIZ39" s="450"/>
      <c r="KJA39" s="450"/>
      <c r="KJB39" s="450"/>
      <c r="KJC39" s="450"/>
      <c r="KJD39" s="450"/>
      <c r="KJE39" s="450"/>
      <c r="KJF39" s="450"/>
      <c r="KJG39" s="450"/>
      <c r="KJH39" s="450"/>
      <c r="KJI39" s="450"/>
      <c r="KJJ39" s="450"/>
      <c r="KJK39" s="450"/>
      <c r="KJL39" s="450"/>
      <c r="KJM39" s="450"/>
      <c r="KJN39" s="450"/>
      <c r="KJO39" s="450"/>
      <c r="KJP39" s="450"/>
      <c r="KJQ39" s="450"/>
      <c r="KJR39" s="450"/>
      <c r="KJS39" s="450"/>
      <c r="KJT39" s="450"/>
      <c r="KJU39" s="450"/>
      <c r="KJV39" s="450"/>
      <c r="KJW39" s="450"/>
      <c r="KJX39" s="450"/>
      <c r="KJY39" s="450"/>
      <c r="KJZ39" s="450"/>
      <c r="KKA39" s="450"/>
      <c r="KKB39" s="450"/>
      <c r="KKC39" s="450"/>
      <c r="KKD39" s="450"/>
      <c r="KKE39" s="450"/>
      <c r="KKF39" s="450"/>
      <c r="KKG39" s="450"/>
      <c r="KKH39" s="450"/>
      <c r="KKI39" s="450"/>
      <c r="KKJ39" s="450"/>
      <c r="KKK39" s="450"/>
      <c r="KKL39" s="450"/>
      <c r="KKM39" s="450"/>
      <c r="KKN39" s="450"/>
      <c r="KKO39" s="450"/>
      <c r="KKP39" s="450"/>
      <c r="KKQ39" s="450"/>
      <c r="KKR39" s="450"/>
      <c r="KKS39" s="450"/>
      <c r="KKT39" s="450"/>
      <c r="KKU39" s="450"/>
      <c r="KKV39" s="450"/>
      <c r="KKW39" s="450"/>
      <c r="KKX39" s="450"/>
      <c r="KKY39" s="450"/>
      <c r="KKZ39" s="450"/>
      <c r="KLA39" s="450"/>
      <c r="KLB39" s="450"/>
      <c r="KLC39" s="450"/>
      <c r="KLD39" s="450"/>
      <c r="KLE39" s="450"/>
      <c r="KLF39" s="450"/>
      <c r="KLG39" s="450"/>
      <c r="KLH39" s="450"/>
      <c r="KLI39" s="450"/>
      <c r="KLJ39" s="450"/>
      <c r="KLK39" s="450"/>
      <c r="KLL39" s="450"/>
      <c r="KLM39" s="450"/>
      <c r="KLN39" s="450"/>
      <c r="KLO39" s="450"/>
      <c r="KLP39" s="450"/>
      <c r="KLQ39" s="450"/>
      <c r="KLR39" s="450"/>
      <c r="KLS39" s="450"/>
      <c r="KLT39" s="450"/>
      <c r="KLU39" s="450"/>
      <c r="KLV39" s="450"/>
      <c r="KLW39" s="450"/>
      <c r="KLX39" s="450"/>
      <c r="KLY39" s="450"/>
      <c r="KLZ39" s="450"/>
      <c r="KMA39" s="450"/>
      <c r="KMB39" s="450"/>
      <c r="KMC39" s="450"/>
      <c r="KMD39" s="450"/>
      <c r="KME39" s="450"/>
      <c r="KMF39" s="450"/>
      <c r="KMG39" s="450"/>
      <c r="KMH39" s="450"/>
      <c r="KMI39" s="450"/>
      <c r="KMJ39" s="450"/>
      <c r="KMK39" s="450"/>
      <c r="KML39" s="450"/>
      <c r="KMM39" s="450"/>
      <c r="KMN39" s="450"/>
      <c r="KMO39" s="450"/>
      <c r="KMP39" s="450"/>
      <c r="KMQ39" s="450"/>
      <c r="KMR39" s="450"/>
      <c r="KMS39" s="450"/>
      <c r="KMT39" s="450"/>
      <c r="KMU39" s="450"/>
      <c r="KMV39" s="450"/>
      <c r="KMW39" s="450"/>
      <c r="KMX39" s="450"/>
      <c r="KMY39" s="450"/>
      <c r="KMZ39" s="450"/>
      <c r="KNA39" s="450"/>
      <c r="KNB39" s="450"/>
      <c r="KNC39" s="450"/>
      <c r="KND39" s="450"/>
      <c r="KNE39" s="450"/>
      <c r="KNF39" s="450"/>
      <c r="KNG39" s="450"/>
      <c r="KNH39" s="450"/>
      <c r="KNI39" s="450"/>
      <c r="KNJ39" s="450"/>
      <c r="KNK39" s="450"/>
      <c r="KNL39" s="450"/>
      <c r="KNM39" s="450"/>
      <c r="KNN39" s="450"/>
      <c r="KNO39" s="450"/>
      <c r="KNP39" s="450"/>
      <c r="KNQ39" s="450"/>
      <c r="KNR39" s="450"/>
      <c r="KNS39" s="450"/>
      <c r="KNT39" s="450"/>
      <c r="KNU39" s="450"/>
      <c r="KNV39" s="450"/>
      <c r="KNW39" s="450"/>
      <c r="KNX39" s="450"/>
      <c r="KNY39" s="450"/>
      <c r="KNZ39" s="450"/>
      <c r="KOA39" s="450"/>
      <c r="KOB39" s="450"/>
      <c r="KOC39" s="450"/>
      <c r="KOD39" s="450"/>
      <c r="KOE39" s="450"/>
      <c r="KOF39" s="450"/>
      <c r="KOG39" s="450"/>
      <c r="KOH39" s="450"/>
      <c r="KOI39" s="450"/>
      <c r="KOJ39" s="450"/>
      <c r="KOK39" s="450"/>
      <c r="KOL39" s="450"/>
      <c r="KOM39" s="450"/>
      <c r="KON39" s="450"/>
      <c r="KOO39" s="450"/>
      <c r="KOP39" s="450"/>
      <c r="KOQ39" s="450"/>
      <c r="KOR39" s="450"/>
      <c r="KOS39" s="450"/>
      <c r="KOT39" s="450"/>
      <c r="KOU39" s="450"/>
      <c r="KOV39" s="450"/>
      <c r="KOW39" s="450"/>
      <c r="KOX39" s="450"/>
      <c r="KOY39" s="450"/>
      <c r="KOZ39" s="450"/>
      <c r="KPA39" s="450"/>
      <c r="KPB39" s="450"/>
      <c r="KPC39" s="450"/>
      <c r="KPD39" s="450"/>
      <c r="KPE39" s="450"/>
      <c r="KPF39" s="450"/>
      <c r="KPG39" s="450"/>
      <c r="KPH39" s="450"/>
      <c r="KPI39" s="450"/>
      <c r="KPJ39" s="450"/>
      <c r="KPK39" s="450"/>
      <c r="KPL39" s="450"/>
      <c r="KPM39" s="450"/>
      <c r="KPN39" s="450"/>
      <c r="KPO39" s="450"/>
      <c r="KPP39" s="450"/>
      <c r="KPQ39" s="450"/>
      <c r="KPR39" s="450"/>
      <c r="KPS39" s="450"/>
      <c r="KPT39" s="450"/>
      <c r="KPU39" s="450"/>
      <c r="KPV39" s="450"/>
      <c r="KPW39" s="450"/>
      <c r="KPX39" s="450"/>
      <c r="KPY39" s="450"/>
      <c r="KPZ39" s="450"/>
      <c r="KQA39" s="450"/>
      <c r="KQB39" s="450"/>
      <c r="KQC39" s="450"/>
      <c r="KQD39" s="450"/>
      <c r="KQE39" s="450"/>
      <c r="KQF39" s="450"/>
      <c r="KQG39" s="450"/>
      <c r="KQH39" s="450"/>
      <c r="KQI39" s="450"/>
      <c r="KQJ39" s="450"/>
      <c r="KQK39" s="450"/>
      <c r="KQL39" s="450"/>
      <c r="KQM39" s="450"/>
      <c r="KQN39" s="450"/>
      <c r="KQO39" s="450"/>
      <c r="KQP39" s="450"/>
      <c r="KQQ39" s="450"/>
      <c r="KQR39" s="450"/>
      <c r="KQS39" s="450"/>
      <c r="KQT39" s="450"/>
      <c r="KQU39" s="450"/>
      <c r="KQV39" s="450"/>
      <c r="KQW39" s="450"/>
      <c r="KQX39" s="450"/>
      <c r="KQY39" s="450"/>
      <c r="KQZ39" s="450"/>
      <c r="KRA39" s="450"/>
      <c r="KRB39" s="450"/>
      <c r="KRC39" s="450"/>
      <c r="KRD39" s="450"/>
      <c r="KRE39" s="450"/>
      <c r="KRF39" s="450"/>
      <c r="KRG39" s="450"/>
      <c r="KRH39" s="450"/>
      <c r="KRI39" s="450"/>
      <c r="KRJ39" s="450"/>
      <c r="KRK39" s="450"/>
      <c r="KRL39" s="450"/>
      <c r="KRM39" s="450"/>
      <c r="KRN39" s="450"/>
      <c r="KRO39" s="450"/>
      <c r="KRP39" s="450"/>
      <c r="KRQ39" s="450"/>
      <c r="KRR39" s="450"/>
      <c r="KRS39" s="450"/>
      <c r="KRT39" s="450"/>
      <c r="KRU39" s="450"/>
      <c r="KRV39" s="450"/>
      <c r="KRW39" s="450"/>
      <c r="KRX39" s="450"/>
      <c r="KRY39" s="450"/>
      <c r="KRZ39" s="450"/>
      <c r="KSA39" s="450"/>
      <c r="KSB39" s="450"/>
      <c r="KSC39" s="450"/>
      <c r="KSD39" s="450"/>
      <c r="KSE39" s="450"/>
      <c r="KSF39" s="450"/>
      <c r="KSG39" s="450"/>
      <c r="KSH39" s="450"/>
      <c r="KSI39" s="450"/>
      <c r="KSJ39" s="450"/>
      <c r="KSK39" s="450"/>
      <c r="KSL39" s="450"/>
      <c r="KSM39" s="450"/>
      <c r="KSN39" s="450"/>
      <c r="KSO39" s="450"/>
      <c r="KSP39" s="450"/>
      <c r="KSQ39" s="450"/>
      <c r="KSR39" s="450"/>
      <c r="KSS39" s="450"/>
      <c r="KST39" s="450"/>
      <c r="KSU39" s="450"/>
      <c r="KSV39" s="450"/>
      <c r="KSW39" s="450"/>
      <c r="KSX39" s="450"/>
      <c r="KSY39" s="450"/>
      <c r="KSZ39" s="450"/>
      <c r="KTA39" s="450"/>
      <c r="KTB39" s="450"/>
      <c r="KTC39" s="450"/>
      <c r="KTD39" s="450"/>
      <c r="KTE39" s="450"/>
      <c r="KTF39" s="450"/>
      <c r="KTG39" s="450"/>
      <c r="KTH39" s="450"/>
      <c r="KTI39" s="450"/>
      <c r="KTJ39" s="450"/>
      <c r="KTK39" s="450"/>
      <c r="KTL39" s="450"/>
      <c r="KTM39" s="450"/>
      <c r="KTN39" s="450"/>
      <c r="KTO39" s="450"/>
      <c r="KTP39" s="450"/>
      <c r="KTQ39" s="450"/>
      <c r="KTR39" s="450"/>
      <c r="KTS39" s="450"/>
      <c r="KTT39" s="450"/>
      <c r="KTU39" s="450"/>
      <c r="KTV39" s="450"/>
      <c r="KTW39" s="450"/>
      <c r="KTX39" s="450"/>
      <c r="KTY39" s="450"/>
      <c r="KTZ39" s="450"/>
      <c r="KUA39" s="450"/>
      <c r="KUB39" s="450"/>
      <c r="KUC39" s="450"/>
      <c r="KUD39" s="450"/>
      <c r="KUE39" s="450"/>
      <c r="KUF39" s="450"/>
      <c r="KUG39" s="450"/>
      <c r="KUH39" s="450"/>
      <c r="KUI39" s="450"/>
      <c r="KUJ39" s="450"/>
      <c r="KUK39" s="450"/>
      <c r="KUL39" s="450"/>
      <c r="KUM39" s="450"/>
      <c r="KUN39" s="450"/>
      <c r="KUO39" s="450"/>
      <c r="KUP39" s="450"/>
      <c r="KUQ39" s="450"/>
      <c r="KUR39" s="450"/>
      <c r="KUS39" s="450"/>
      <c r="KUT39" s="450"/>
      <c r="KUU39" s="450"/>
      <c r="KUV39" s="450"/>
      <c r="KUW39" s="450"/>
      <c r="KUX39" s="450"/>
      <c r="KUY39" s="450"/>
      <c r="KUZ39" s="450"/>
      <c r="KVA39" s="450"/>
      <c r="KVB39" s="450"/>
      <c r="KVC39" s="450"/>
      <c r="KVD39" s="450"/>
      <c r="KVE39" s="450"/>
      <c r="KVF39" s="450"/>
      <c r="KVG39" s="450"/>
      <c r="KVH39" s="450"/>
      <c r="KVI39" s="450"/>
      <c r="KVJ39" s="450"/>
      <c r="KVK39" s="450"/>
      <c r="KVL39" s="450"/>
      <c r="KVM39" s="450"/>
      <c r="KVN39" s="450"/>
      <c r="KVO39" s="450"/>
      <c r="KVP39" s="450"/>
      <c r="KVQ39" s="450"/>
      <c r="KVR39" s="450"/>
      <c r="KVS39" s="450"/>
      <c r="KVT39" s="450"/>
      <c r="KVU39" s="450"/>
      <c r="KVV39" s="450"/>
      <c r="KVW39" s="450"/>
      <c r="KVX39" s="450"/>
      <c r="KVY39" s="450"/>
      <c r="KVZ39" s="450"/>
      <c r="KWA39" s="450"/>
      <c r="KWB39" s="450"/>
      <c r="KWC39" s="450"/>
      <c r="KWD39" s="450"/>
      <c r="KWE39" s="450"/>
      <c r="KWF39" s="450"/>
      <c r="KWG39" s="450"/>
      <c r="KWH39" s="450"/>
      <c r="KWI39" s="450"/>
      <c r="KWJ39" s="450"/>
      <c r="KWK39" s="450"/>
      <c r="KWL39" s="450"/>
      <c r="KWM39" s="450"/>
      <c r="KWN39" s="450"/>
      <c r="KWO39" s="450"/>
      <c r="KWP39" s="450"/>
      <c r="KWQ39" s="450"/>
      <c r="KWR39" s="450"/>
      <c r="KWS39" s="450"/>
      <c r="KWT39" s="450"/>
      <c r="KWU39" s="450"/>
      <c r="KWV39" s="450"/>
      <c r="KWW39" s="450"/>
      <c r="KWX39" s="450"/>
      <c r="KWY39" s="450"/>
      <c r="KWZ39" s="450"/>
      <c r="KXA39" s="450"/>
      <c r="KXB39" s="450"/>
      <c r="KXC39" s="450"/>
      <c r="KXD39" s="450"/>
      <c r="KXE39" s="450"/>
      <c r="KXF39" s="450"/>
      <c r="KXG39" s="450"/>
      <c r="KXH39" s="450"/>
      <c r="KXI39" s="450"/>
      <c r="KXJ39" s="450"/>
      <c r="KXK39" s="450"/>
      <c r="KXL39" s="450"/>
      <c r="KXM39" s="450"/>
      <c r="KXN39" s="450"/>
      <c r="KXO39" s="450"/>
      <c r="KXP39" s="450"/>
      <c r="KXQ39" s="450"/>
      <c r="KXR39" s="450"/>
      <c r="KXS39" s="450"/>
      <c r="KXT39" s="450"/>
      <c r="KXU39" s="450"/>
      <c r="KXV39" s="450"/>
      <c r="KXW39" s="450"/>
      <c r="KXX39" s="450"/>
      <c r="KXY39" s="450"/>
      <c r="KXZ39" s="450"/>
      <c r="KYA39" s="450"/>
      <c r="KYB39" s="450"/>
      <c r="KYC39" s="450"/>
      <c r="KYD39" s="450"/>
      <c r="KYE39" s="450"/>
      <c r="KYF39" s="450"/>
      <c r="KYG39" s="450"/>
      <c r="KYH39" s="450"/>
      <c r="KYI39" s="450"/>
      <c r="KYJ39" s="450"/>
      <c r="KYK39" s="450"/>
      <c r="KYL39" s="450"/>
      <c r="KYM39" s="450"/>
      <c r="KYN39" s="450"/>
      <c r="KYO39" s="450"/>
      <c r="KYP39" s="450"/>
      <c r="KYQ39" s="450"/>
      <c r="KYR39" s="450"/>
      <c r="KYS39" s="450"/>
      <c r="KYT39" s="450"/>
      <c r="KYU39" s="450"/>
      <c r="KYV39" s="450"/>
      <c r="KYW39" s="450"/>
      <c r="KYX39" s="450"/>
      <c r="KYY39" s="450"/>
      <c r="KYZ39" s="450"/>
      <c r="KZA39" s="450"/>
      <c r="KZB39" s="450"/>
      <c r="KZC39" s="450"/>
      <c r="KZD39" s="450"/>
      <c r="KZE39" s="450"/>
      <c r="KZF39" s="450"/>
      <c r="KZG39" s="450"/>
      <c r="KZH39" s="450"/>
      <c r="KZI39" s="450"/>
      <c r="KZJ39" s="450"/>
      <c r="KZK39" s="450"/>
      <c r="KZL39" s="450"/>
      <c r="KZM39" s="450"/>
      <c r="KZN39" s="450"/>
      <c r="KZO39" s="450"/>
      <c r="KZP39" s="450"/>
      <c r="KZQ39" s="450"/>
      <c r="KZR39" s="450"/>
      <c r="KZS39" s="450"/>
      <c r="KZT39" s="450"/>
      <c r="KZU39" s="450"/>
      <c r="KZV39" s="450"/>
      <c r="KZW39" s="450"/>
      <c r="KZX39" s="450"/>
      <c r="KZY39" s="450"/>
      <c r="KZZ39" s="450"/>
      <c r="LAA39" s="450"/>
      <c r="LAB39" s="450"/>
      <c r="LAC39" s="450"/>
      <c r="LAD39" s="450"/>
      <c r="LAE39" s="450"/>
      <c r="LAF39" s="450"/>
      <c r="LAG39" s="450"/>
      <c r="LAH39" s="450"/>
      <c r="LAI39" s="450"/>
      <c r="LAJ39" s="450"/>
      <c r="LAK39" s="450"/>
      <c r="LAL39" s="450"/>
      <c r="LAM39" s="450"/>
      <c r="LAN39" s="450"/>
      <c r="LAO39" s="450"/>
      <c r="LAP39" s="450"/>
      <c r="LAQ39" s="450"/>
      <c r="LAR39" s="450"/>
      <c r="LAS39" s="450"/>
      <c r="LAT39" s="450"/>
      <c r="LAU39" s="450"/>
      <c r="LAV39" s="450"/>
      <c r="LAW39" s="450"/>
      <c r="LAX39" s="450"/>
      <c r="LAY39" s="450"/>
      <c r="LAZ39" s="450"/>
      <c r="LBA39" s="450"/>
      <c r="LBB39" s="450"/>
      <c r="LBC39" s="450"/>
      <c r="LBD39" s="450"/>
      <c r="LBE39" s="450"/>
      <c r="LBF39" s="450"/>
      <c r="LBG39" s="450"/>
      <c r="LBH39" s="450"/>
      <c r="LBI39" s="450"/>
      <c r="LBJ39" s="450"/>
      <c r="LBK39" s="450"/>
      <c r="LBL39" s="450"/>
      <c r="LBM39" s="450"/>
      <c r="LBN39" s="450"/>
      <c r="LBO39" s="450"/>
      <c r="LBP39" s="450"/>
      <c r="LBQ39" s="450"/>
      <c r="LBR39" s="450"/>
      <c r="LBS39" s="450"/>
      <c r="LBT39" s="450"/>
      <c r="LBU39" s="450"/>
      <c r="LBV39" s="450"/>
      <c r="LBW39" s="450"/>
      <c r="LBX39" s="450"/>
      <c r="LBY39" s="450"/>
      <c r="LBZ39" s="450"/>
      <c r="LCA39" s="450"/>
      <c r="LCB39" s="450"/>
      <c r="LCC39" s="450"/>
      <c r="LCD39" s="450"/>
      <c r="LCE39" s="450"/>
      <c r="LCF39" s="450"/>
      <c r="LCG39" s="450"/>
      <c r="LCH39" s="450"/>
      <c r="LCI39" s="450"/>
      <c r="LCJ39" s="450"/>
      <c r="LCK39" s="450"/>
      <c r="LCL39" s="450"/>
      <c r="LCM39" s="450"/>
      <c r="LCN39" s="450"/>
      <c r="LCO39" s="450"/>
      <c r="LCP39" s="450"/>
      <c r="LCQ39" s="450"/>
      <c r="LCR39" s="450"/>
      <c r="LCS39" s="450"/>
      <c r="LCT39" s="450"/>
      <c r="LCU39" s="450"/>
      <c r="LCV39" s="450"/>
      <c r="LCW39" s="450"/>
      <c r="LCX39" s="450"/>
      <c r="LCY39" s="450"/>
      <c r="LCZ39" s="450"/>
      <c r="LDA39" s="450"/>
      <c r="LDB39" s="450"/>
      <c r="LDC39" s="450"/>
      <c r="LDD39" s="450"/>
      <c r="LDE39" s="450"/>
      <c r="LDF39" s="450"/>
      <c r="LDG39" s="450"/>
      <c r="LDH39" s="450"/>
      <c r="LDI39" s="450"/>
      <c r="LDJ39" s="450"/>
      <c r="LDK39" s="450"/>
      <c r="LDL39" s="450"/>
      <c r="LDM39" s="450"/>
      <c r="LDN39" s="450"/>
      <c r="LDO39" s="450"/>
      <c r="LDP39" s="450"/>
      <c r="LDQ39" s="450"/>
      <c r="LDR39" s="450"/>
      <c r="LDS39" s="450"/>
      <c r="LDT39" s="450"/>
      <c r="LDU39" s="450"/>
      <c r="LDV39" s="450"/>
      <c r="LDW39" s="450"/>
      <c r="LDX39" s="450"/>
      <c r="LDY39" s="450"/>
      <c r="LDZ39" s="450"/>
      <c r="LEA39" s="450"/>
      <c r="LEB39" s="450"/>
      <c r="LEC39" s="450"/>
      <c r="LED39" s="450"/>
      <c r="LEE39" s="450"/>
      <c r="LEF39" s="450"/>
      <c r="LEG39" s="450"/>
      <c r="LEH39" s="450"/>
      <c r="LEI39" s="450"/>
      <c r="LEJ39" s="450"/>
      <c r="LEK39" s="450"/>
      <c r="LEL39" s="450"/>
      <c r="LEM39" s="450"/>
      <c r="LEN39" s="450"/>
      <c r="LEO39" s="450"/>
      <c r="LEP39" s="450"/>
      <c r="LEQ39" s="450"/>
      <c r="LER39" s="450"/>
      <c r="LES39" s="450"/>
      <c r="LET39" s="450"/>
      <c r="LEU39" s="450"/>
      <c r="LEV39" s="450"/>
      <c r="LEW39" s="450"/>
      <c r="LEX39" s="450"/>
      <c r="LEY39" s="450"/>
      <c r="LEZ39" s="450"/>
      <c r="LFA39" s="450"/>
      <c r="LFB39" s="450"/>
      <c r="LFC39" s="450"/>
      <c r="LFD39" s="450"/>
      <c r="LFE39" s="450"/>
      <c r="LFF39" s="450"/>
      <c r="LFG39" s="450"/>
      <c r="LFH39" s="450"/>
      <c r="LFI39" s="450"/>
      <c r="LFJ39" s="450"/>
      <c r="LFK39" s="450"/>
      <c r="LFL39" s="450"/>
      <c r="LFM39" s="450"/>
      <c r="LFN39" s="450"/>
      <c r="LFO39" s="450"/>
      <c r="LFP39" s="450"/>
      <c r="LFQ39" s="450"/>
      <c r="LFR39" s="450"/>
      <c r="LFS39" s="450"/>
      <c r="LFT39" s="450"/>
      <c r="LFU39" s="450"/>
      <c r="LFV39" s="450"/>
      <c r="LFW39" s="450"/>
      <c r="LFX39" s="450"/>
      <c r="LFY39" s="450"/>
      <c r="LFZ39" s="450"/>
      <c r="LGA39" s="450"/>
      <c r="LGB39" s="450"/>
      <c r="LGC39" s="450"/>
      <c r="LGD39" s="450"/>
      <c r="LGE39" s="450"/>
      <c r="LGF39" s="450"/>
      <c r="LGG39" s="450"/>
      <c r="LGH39" s="450"/>
      <c r="LGI39" s="450"/>
      <c r="LGJ39" s="450"/>
      <c r="LGK39" s="450"/>
      <c r="LGL39" s="450"/>
      <c r="LGM39" s="450"/>
      <c r="LGN39" s="450"/>
      <c r="LGO39" s="450"/>
      <c r="LGP39" s="450"/>
      <c r="LGQ39" s="450"/>
      <c r="LGR39" s="450"/>
      <c r="LGS39" s="450"/>
      <c r="LGT39" s="450"/>
      <c r="LGU39" s="450"/>
      <c r="LGV39" s="450"/>
      <c r="LGW39" s="450"/>
      <c r="LGX39" s="450"/>
      <c r="LGY39" s="450"/>
      <c r="LGZ39" s="450"/>
      <c r="LHA39" s="450"/>
      <c r="LHB39" s="450"/>
      <c r="LHC39" s="450"/>
      <c r="LHD39" s="450"/>
      <c r="LHE39" s="450"/>
      <c r="LHF39" s="450"/>
      <c r="LHG39" s="450"/>
      <c r="LHH39" s="450"/>
      <c r="LHI39" s="450"/>
      <c r="LHJ39" s="450"/>
      <c r="LHK39" s="450"/>
      <c r="LHL39" s="450"/>
      <c r="LHM39" s="450"/>
      <c r="LHN39" s="450"/>
      <c r="LHO39" s="450"/>
      <c r="LHP39" s="450"/>
      <c r="LHQ39" s="450"/>
      <c r="LHR39" s="450"/>
      <c r="LHS39" s="450"/>
      <c r="LHT39" s="450"/>
      <c r="LHU39" s="450"/>
      <c r="LHV39" s="450"/>
      <c r="LHW39" s="450"/>
      <c r="LHX39" s="450"/>
      <c r="LHY39" s="450"/>
      <c r="LHZ39" s="450"/>
      <c r="LIA39" s="450"/>
      <c r="LIB39" s="450"/>
      <c r="LIC39" s="450"/>
      <c r="LID39" s="450"/>
      <c r="LIE39" s="450"/>
      <c r="LIF39" s="450"/>
      <c r="LIG39" s="450"/>
      <c r="LIH39" s="450"/>
      <c r="LII39" s="450"/>
      <c r="LIJ39" s="450"/>
      <c r="LIK39" s="450"/>
      <c r="LIL39" s="450"/>
      <c r="LIM39" s="450"/>
      <c r="LIN39" s="450"/>
      <c r="LIO39" s="450"/>
      <c r="LIP39" s="450"/>
      <c r="LIQ39" s="450"/>
      <c r="LIR39" s="450"/>
      <c r="LIS39" s="450"/>
      <c r="LIT39" s="450"/>
      <c r="LIU39" s="450"/>
      <c r="LIV39" s="450"/>
      <c r="LIW39" s="450"/>
      <c r="LIX39" s="450"/>
      <c r="LIY39" s="450"/>
      <c r="LIZ39" s="450"/>
      <c r="LJA39" s="450"/>
      <c r="LJB39" s="450"/>
      <c r="LJC39" s="450"/>
      <c r="LJD39" s="450"/>
      <c r="LJE39" s="450"/>
      <c r="LJF39" s="450"/>
      <c r="LJG39" s="450"/>
      <c r="LJH39" s="450"/>
      <c r="LJI39" s="450"/>
      <c r="LJJ39" s="450"/>
      <c r="LJK39" s="450"/>
      <c r="LJL39" s="450"/>
      <c r="LJM39" s="450"/>
      <c r="LJN39" s="450"/>
      <c r="LJO39" s="450"/>
      <c r="LJP39" s="450"/>
      <c r="LJQ39" s="450"/>
      <c r="LJR39" s="450"/>
      <c r="LJS39" s="450"/>
      <c r="LJT39" s="450"/>
      <c r="LJU39" s="450"/>
      <c r="LJV39" s="450"/>
      <c r="LJW39" s="450"/>
      <c r="LJX39" s="450"/>
      <c r="LJY39" s="450"/>
      <c r="LJZ39" s="450"/>
      <c r="LKA39" s="450"/>
      <c r="LKB39" s="450"/>
      <c r="LKC39" s="450"/>
      <c r="LKD39" s="450"/>
      <c r="LKE39" s="450"/>
      <c r="LKF39" s="450"/>
      <c r="LKG39" s="450"/>
      <c r="LKH39" s="450"/>
      <c r="LKI39" s="450"/>
      <c r="LKJ39" s="450"/>
      <c r="LKK39" s="450"/>
      <c r="LKL39" s="450"/>
      <c r="LKM39" s="450"/>
      <c r="LKN39" s="450"/>
      <c r="LKO39" s="450"/>
      <c r="LKP39" s="450"/>
      <c r="LKQ39" s="450"/>
      <c r="LKR39" s="450"/>
      <c r="LKS39" s="450"/>
      <c r="LKT39" s="450"/>
      <c r="LKU39" s="450"/>
      <c r="LKV39" s="450"/>
      <c r="LKW39" s="450"/>
      <c r="LKX39" s="450"/>
      <c r="LKY39" s="450"/>
      <c r="LKZ39" s="450"/>
      <c r="LLA39" s="450"/>
      <c r="LLB39" s="450"/>
      <c r="LLC39" s="450"/>
      <c r="LLD39" s="450"/>
      <c r="LLE39" s="450"/>
      <c r="LLF39" s="450"/>
      <c r="LLG39" s="450"/>
      <c r="LLH39" s="450"/>
      <c r="LLI39" s="450"/>
      <c r="LLJ39" s="450"/>
      <c r="LLK39" s="450"/>
      <c r="LLL39" s="450"/>
      <c r="LLM39" s="450"/>
      <c r="LLN39" s="450"/>
      <c r="LLO39" s="450"/>
      <c r="LLP39" s="450"/>
      <c r="LLQ39" s="450"/>
      <c r="LLR39" s="450"/>
      <c r="LLS39" s="450"/>
      <c r="LLT39" s="450"/>
      <c r="LLU39" s="450"/>
      <c r="LLV39" s="450"/>
      <c r="LLW39" s="450"/>
      <c r="LLX39" s="450"/>
      <c r="LLY39" s="450"/>
      <c r="LLZ39" s="450"/>
      <c r="LMA39" s="450"/>
      <c r="LMB39" s="450"/>
      <c r="LMC39" s="450"/>
      <c r="LMD39" s="450"/>
      <c r="LME39" s="450"/>
      <c r="LMF39" s="450"/>
      <c r="LMG39" s="450"/>
      <c r="LMH39" s="450"/>
      <c r="LMI39" s="450"/>
      <c r="LMJ39" s="450"/>
      <c r="LMK39" s="450"/>
      <c r="LML39" s="450"/>
      <c r="LMM39" s="450"/>
      <c r="LMN39" s="450"/>
      <c r="LMO39" s="450"/>
      <c r="LMP39" s="450"/>
      <c r="LMQ39" s="450"/>
      <c r="LMR39" s="450"/>
      <c r="LMS39" s="450"/>
      <c r="LMT39" s="450"/>
      <c r="LMU39" s="450"/>
      <c r="LMV39" s="450"/>
      <c r="LMW39" s="450"/>
      <c r="LMX39" s="450"/>
      <c r="LMY39" s="450"/>
      <c r="LMZ39" s="450"/>
      <c r="LNA39" s="450"/>
      <c r="LNB39" s="450"/>
      <c r="LNC39" s="450"/>
      <c r="LND39" s="450"/>
      <c r="LNE39" s="450"/>
      <c r="LNF39" s="450"/>
      <c r="LNG39" s="450"/>
      <c r="LNH39" s="450"/>
      <c r="LNI39" s="450"/>
      <c r="LNJ39" s="450"/>
      <c r="LNK39" s="450"/>
      <c r="LNL39" s="450"/>
      <c r="LNM39" s="450"/>
      <c r="LNN39" s="450"/>
      <c r="LNO39" s="450"/>
      <c r="LNP39" s="450"/>
      <c r="LNQ39" s="450"/>
      <c r="LNR39" s="450"/>
      <c r="LNS39" s="450"/>
      <c r="LNT39" s="450"/>
      <c r="LNU39" s="450"/>
      <c r="LNV39" s="450"/>
      <c r="LNW39" s="450"/>
      <c r="LNX39" s="450"/>
      <c r="LNY39" s="450"/>
      <c r="LNZ39" s="450"/>
      <c r="LOA39" s="450"/>
      <c r="LOB39" s="450"/>
      <c r="LOC39" s="450"/>
      <c r="LOD39" s="450"/>
      <c r="LOE39" s="450"/>
      <c r="LOF39" s="450"/>
      <c r="LOG39" s="450"/>
      <c r="LOH39" s="450"/>
      <c r="LOI39" s="450"/>
      <c r="LOJ39" s="450"/>
      <c r="LOK39" s="450"/>
      <c r="LOL39" s="450"/>
      <c r="LOM39" s="450"/>
      <c r="LON39" s="450"/>
      <c r="LOO39" s="450"/>
      <c r="LOP39" s="450"/>
      <c r="LOQ39" s="450"/>
      <c r="LOR39" s="450"/>
      <c r="LOS39" s="450"/>
      <c r="LOT39" s="450"/>
      <c r="LOU39" s="450"/>
      <c r="LOV39" s="450"/>
      <c r="LOW39" s="450"/>
      <c r="LOX39" s="450"/>
      <c r="LOY39" s="450"/>
      <c r="LOZ39" s="450"/>
      <c r="LPA39" s="450"/>
      <c r="LPB39" s="450"/>
      <c r="LPC39" s="450"/>
      <c r="LPD39" s="450"/>
      <c r="LPE39" s="450"/>
      <c r="LPF39" s="450"/>
      <c r="LPG39" s="450"/>
      <c r="LPH39" s="450"/>
      <c r="LPI39" s="450"/>
      <c r="LPJ39" s="450"/>
      <c r="LPK39" s="450"/>
      <c r="LPL39" s="450"/>
      <c r="LPM39" s="450"/>
      <c r="LPN39" s="450"/>
      <c r="LPO39" s="450"/>
      <c r="LPP39" s="450"/>
      <c r="LPQ39" s="450"/>
      <c r="LPR39" s="450"/>
      <c r="LPS39" s="450"/>
      <c r="LPT39" s="450"/>
      <c r="LPU39" s="450"/>
      <c r="LPV39" s="450"/>
      <c r="LPW39" s="450"/>
      <c r="LPX39" s="450"/>
      <c r="LPY39" s="450"/>
      <c r="LPZ39" s="450"/>
      <c r="LQA39" s="450"/>
      <c r="LQB39" s="450"/>
      <c r="LQC39" s="450"/>
      <c r="LQD39" s="450"/>
      <c r="LQE39" s="450"/>
      <c r="LQF39" s="450"/>
      <c r="LQG39" s="450"/>
      <c r="LQH39" s="450"/>
      <c r="LQI39" s="450"/>
      <c r="LQJ39" s="450"/>
      <c r="LQK39" s="450"/>
      <c r="LQL39" s="450"/>
      <c r="LQM39" s="450"/>
      <c r="LQN39" s="450"/>
      <c r="LQO39" s="450"/>
      <c r="LQP39" s="450"/>
      <c r="LQQ39" s="450"/>
      <c r="LQR39" s="450"/>
      <c r="LQS39" s="450"/>
      <c r="LQT39" s="450"/>
      <c r="LQU39" s="450"/>
      <c r="LQV39" s="450"/>
      <c r="LQW39" s="450"/>
      <c r="LQX39" s="450"/>
      <c r="LQY39" s="450"/>
      <c r="LQZ39" s="450"/>
      <c r="LRA39" s="450"/>
      <c r="LRB39" s="450"/>
      <c r="LRC39" s="450"/>
      <c r="LRD39" s="450"/>
      <c r="LRE39" s="450"/>
      <c r="LRF39" s="450"/>
      <c r="LRG39" s="450"/>
      <c r="LRH39" s="450"/>
      <c r="LRI39" s="450"/>
      <c r="LRJ39" s="450"/>
      <c r="LRK39" s="450"/>
      <c r="LRL39" s="450"/>
      <c r="LRM39" s="450"/>
      <c r="LRN39" s="450"/>
      <c r="LRO39" s="450"/>
      <c r="LRP39" s="450"/>
      <c r="LRQ39" s="450"/>
      <c r="LRR39" s="450"/>
      <c r="LRS39" s="450"/>
      <c r="LRT39" s="450"/>
      <c r="LRU39" s="450"/>
      <c r="LRV39" s="450"/>
      <c r="LRW39" s="450"/>
      <c r="LRX39" s="450"/>
      <c r="LRY39" s="450"/>
      <c r="LRZ39" s="450"/>
      <c r="LSA39" s="450"/>
      <c r="LSB39" s="450"/>
      <c r="LSC39" s="450"/>
      <c r="LSD39" s="450"/>
      <c r="LSE39" s="450"/>
      <c r="LSF39" s="450"/>
      <c r="LSG39" s="450"/>
      <c r="LSH39" s="450"/>
      <c r="LSI39" s="450"/>
      <c r="LSJ39" s="450"/>
      <c r="LSK39" s="450"/>
      <c r="LSL39" s="450"/>
      <c r="LSM39" s="450"/>
      <c r="LSN39" s="450"/>
      <c r="LSO39" s="450"/>
      <c r="LSP39" s="450"/>
      <c r="LSQ39" s="450"/>
      <c r="LSR39" s="450"/>
      <c r="LSS39" s="450"/>
      <c r="LST39" s="450"/>
      <c r="LSU39" s="450"/>
      <c r="LSV39" s="450"/>
      <c r="LSW39" s="450"/>
      <c r="LSX39" s="450"/>
      <c r="LSY39" s="450"/>
      <c r="LSZ39" s="450"/>
      <c r="LTA39" s="450"/>
      <c r="LTB39" s="450"/>
      <c r="LTC39" s="450"/>
      <c r="LTD39" s="450"/>
      <c r="LTE39" s="450"/>
      <c r="LTF39" s="450"/>
      <c r="LTG39" s="450"/>
      <c r="LTH39" s="450"/>
      <c r="LTI39" s="450"/>
      <c r="LTJ39" s="450"/>
      <c r="LTK39" s="450"/>
      <c r="LTL39" s="450"/>
      <c r="LTM39" s="450"/>
      <c r="LTN39" s="450"/>
      <c r="LTO39" s="450"/>
      <c r="LTP39" s="450"/>
      <c r="LTQ39" s="450"/>
      <c r="LTR39" s="450"/>
      <c r="LTS39" s="450"/>
      <c r="LTT39" s="450"/>
      <c r="LTU39" s="450"/>
      <c r="LTV39" s="450"/>
      <c r="LTW39" s="450"/>
      <c r="LTX39" s="450"/>
      <c r="LTY39" s="450"/>
      <c r="LTZ39" s="450"/>
      <c r="LUA39" s="450"/>
      <c r="LUB39" s="450"/>
      <c r="LUC39" s="450"/>
      <c r="LUD39" s="450"/>
      <c r="LUE39" s="450"/>
      <c r="LUF39" s="450"/>
      <c r="LUG39" s="450"/>
      <c r="LUH39" s="450"/>
      <c r="LUI39" s="450"/>
      <c r="LUJ39" s="450"/>
      <c r="LUK39" s="450"/>
      <c r="LUL39" s="450"/>
      <c r="LUM39" s="450"/>
      <c r="LUN39" s="450"/>
      <c r="LUO39" s="450"/>
      <c r="LUP39" s="450"/>
      <c r="LUQ39" s="450"/>
      <c r="LUR39" s="450"/>
      <c r="LUS39" s="450"/>
      <c r="LUT39" s="450"/>
      <c r="LUU39" s="450"/>
      <c r="LUV39" s="450"/>
      <c r="LUW39" s="450"/>
      <c r="LUX39" s="450"/>
      <c r="LUY39" s="450"/>
      <c r="LUZ39" s="450"/>
      <c r="LVA39" s="450"/>
      <c r="LVB39" s="450"/>
      <c r="LVC39" s="450"/>
      <c r="LVD39" s="450"/>
      <c r="LVE39" s="450"/>
      <c r="LVF39" s="450"/>
      <c r="LVG39" s="450"/>
      <c r="LVH39" s="450"/>
      <c r="LVI39" s="450"/>
      <c r="LVJ39" s="450"/>
      <c r="LVK39" s="450"/>
      <c r="LVL39" s="450"/>
      <c r="LVM39" s="450"/>
      <c r="LVN39" s="450"/>
      <c r="LVO39" s="450"/>
      <c r="LVP39" s="450"/>
      <c r="LVQ39" s="450"/>
      <c r="LVR39" s="450"/>
      <c r="LVS39" s="450"/>
      <c r="LVT39" s="450"/>
      <c r="LVU39" s="450"/>
      <c r="LVV39" s="450"/>
      <c r="LVW39" s="450"/>
      <c r="LVX39" s="450"/>
      <c r="LVY39" s="450"/>
      <c r="LVZ39" s="450"/>
      <c r="LWA39" s="450"/>
      <c r="LWB39" s="450"/>
      <c r="LWC39" s="450"/>
      <c r="LWD39" s="450"/>
      <c r="LWE39" s="450"/>
      <c r="LWF39" s="450"/>
      <c r="LWG39" s="450"/>
      <c r="LWH39" s="450"/>
      <c r="LWI39" s="450"/>
      <c r="LWJ39" s="450"/>
      <c r="LWK39" s="450"/>
      <c r="LWL39" s="450"/>
      <c r="LWM39" s="450"/>
      <c r="LWN39" s="450"/>
      <c r="LWO39" s="450"/>
      <c r="LWP39" s="450"/>
      <c r="LWQ39" s="450"/>
      <c r="LWR39" s="450"/>
      <c r="LWS39" s="450"/>
      <c r="LWT39" s="450"/>
      <c r="LWU39" s="450"/>
      <c r="LWV39" s="450"/>
      <c r="LWW39" s="450"/>
      <c r="LWX39" s="450"/>
      <c r="LWY39" s="450"/>
      <c r="LWZ39" s="450"/>
      <c r="LXA39" s="450"/>
      <c r="LXB39" s="450"/>
      <c r="LXC39" s="450"/>
      <c r="LXD39" s="450"/>
      <c r="LXE39" s="450"/>
      <c r="LXF39" s="450"/>
      <c r="LXG39" s="450"/>
      <c r="LXH39" s="450"/>
      <c r="LXI39" s="450"/>
      <c r="LXJ39" s="450"/>
      <c r="LXK39" s="450"/>
      <c r="LXL39" s="450"/>
      <c r="LXM39" s="450"/>
      <c r="LXN39" s="450"/>
      <c r="LXO39" s="450"/>
      <c r="LXP39" s="450"/>
      <c r="LXQ39" s="450"/>
      <c r="LXR39" s="450"/>
      <c r="LXS39" s="450"/>
      <c r="LXT39" s="450"/>
      <c r="LXU39" s="450"/>
      <c r="LXV39" s="450"/>
      <c r="LXW39" s="450"/>
      <c r="LXX39" s="450"/>
      <c r="LXY39" s="450"/>
      <c r="LXZ39" s="450"/>
      <c r="LYA39" s="450"/>
      <c r="LYB39" s="450"/>
      <c r="LYC39" s="450"/>
      <c r="LYD39" s="450"/>
      <c r="LYE39" s="450"/>
      <c r="LYF39" s="450"/>
      <c r="LYG39" s="450"/>
      <c r="LYH39" s="450"/>
      <c r="LYI39" s="450"/>
      <c r="LYJ39" s="450"/>
      <c r="LYK39" s="450"/>
      <c r="LYL39" s="450"/>
      <c r="LYM39" s="450"/>
      <c r="LYN39" s="450"/>
      <c r="LYO39" s="450"/>
      <c r="LYP39" s="450"/>
      <c r="LYQ39" s="450"/>
      <c r="LYR39" s="450"/>
      <c r="LYS39" s="450"/>
      <c r="LYT39" s="450"/>
      <c r="LYU39" s="450"/>
      <c r="LYV39" s="450"/>
      <c r="LYW39" s="450"/>
      <c r="LYX39" s="450"/>
      <c r="LYY39" s="450"/>
      <c r="LYZ39" s="450"/>
      <c r="LZA39" s="450"/>
      <c r="LZB39" s="450"/>
      <c r="LZC39" s="450"/>
      <c r="LZD39" s="450"/>
      <c r="LZE39" s="450"/>
      <c r="LZF39" s="450"/>
      <c r="LZG39" s="450"/>
      <c r="LZH39" s="450"/>
      <c r="LZI39" s="450"/>
      <c r="LZJ39" s="450"/>
      <c r="LZK39" s="450"/>
      <c r="LZL39" s="450"/>
      <c r="LZM39" s="450"/>
      <c r="LZN39" s="450"/>
      <c r="LZO39" s="450"/>
      <c r="LZP39" s="450"/>
      <c r="LZQ39" s="450"/>
      <c r="LZR39" s="450"/>
      <c r="LZS39" s="450"/>
      <c r="LZT39" s="450"/>
      <c r="LZU39" s="450"/>
      <c r="LZV39" s="450"/>
      <c r="LZW39" s="450"/>
      <c r="LZX39" s="450"/>
      <c r="LZY39" s="450"/>
      <c r="LZZ39" s="450"/>
      <c r="MAA39" s="450"/>
      <c r="MAB39" s="450"/>
      <c r="MAC39" s="450"/>
      <c r="MAD39" s="450"/>
      <c r="MAE39" s="450"/>
      <c r="MAF39" s="450"/>
      <c r="MAG39" s="450"/>
      <c r="MAH39" s="450"/>
      <c r="MAI39" s="450"/>
      <c r="MAJ39" s="450"/>
      <c r="MAK39" s="450"/>
      <c r="MAL39" s="450"/>
      <c r="MAM39" s="450"/>
      <c r="MAN39" s="450"/>
      <c r="MAO39" s="450"/>
      <c r="MAP39" s="450"/>
      <c r="MAQ39" s="450"/>
      <c r="MAR39" s="450"/>
      <c r="MAS39" s="450"/>
      <c r="MAT39" s="450"/>
      <c r="MAU39" s="450"/>
      <c r="MAV39" s="450"/>
      <c r="MAW39" s="450"/>
      <c r="MAX39" s="450"/>
      <c r="MAY39" s="450"/>
      <c r="MAZ39" s="450"/>
      <c r="MBA39" s="450"/>
      <c r="MBB39" s="450"/>
      <c r="MBC39" s="450"/>
      <c r="MBD39" s="450"/>
      <c r="MBE39" s="450"/>
      <c r="MBF39" s="450"/>
      <c r="MBG39" s="450"/>
      <c r="MBH39" s="450"/>
      <c r="MBI39" s="450"/>
      <c r="MBJ39" s="450"/>
      <c r="MBK39" s="450"/>
      <c r="MBL39" s="450"/>
      <c r="MBM39" s="450"/>
      <c r="MBN39" s="450"/>
      <c r="MBO39" s="450"/>
      <c r="MBP39" s="450"/>
      <c r="MBQ39" s="450"/>
      <c r="MBR39" s="450"/>
      <c r="MBS39" s="450"/>
      <c r="MBT39" s="450"/>
      <c r="MBU39" s="450"/>
      <c r="MBV39" s="450"/>
      <c r="MBW39" s="450"/>
      <c r="MBX39" s="450"/>
      <c r="MBY39" s="450"/>
      <c r="MBZ39" s="450"/>
      <c r="MCA39" s="450"/>
      <c r="MCB39" s="450"/>
      <c r="MCC39" s="450"/>
      <c r="MCD39" s="450"/>
      <c r="MCE39" s="450"/>
      <c r="MCF39" s="450"/>
      <c r="MCG39" s="450"/>
      <c r="MCH39" s="450"/>
      <c r="MCI39" s="450"/>
      <c r="MCJ39" s="450"/>
      <c r="MCK39" s="450"/>
      <c r="MCL39" s="450"/>
      <c r="MCM39" s="450"/>
      <c r="MCN39" s="450"/>
      <c r="MCO39" s="450"/>
      <c r="MCP39" s="450"/>
      <c r="MCQ39" s="450"/>
      <c r="MCR39" s="450"/>
      <c r="MCS39" s="450"/>
      <c r="MCT39" s="450"/>
      <c r="MCU39" s="450"/>
      <c r="MCV39" s="450"/>
      <c r="MCW39" s="450"/>
      <c r="MCX39" s="450"/>
      <c r="MCY39" s="450"/>
      <c r="MCZ39" s="450"/>
      <c r="MDA39" s="450"/>
      <c r="MDB39" s="450"/>
      <c r="MDC39" s="450"/>
      <c r="MDD39" s="450"/>
      <c r="MDE39" s="450"/>
      <c r="MDF39" s="450"/>
      <c r="MDG39" s="450"/>
      <c r="MDH39" s="450"/>
      <c r="MDI39" s="450"/>
      <c r="MDJ39" s="450"/>
      <c r="MDK39" s="450"/>
      <c r="MDL39" s="450"/>
      <c r="MDM39" s="450"/>
      <c r="MDN39" s="450"/>
      <c r="MDO39" s="450"/>
      <c r="MDP39" s="450"/>
      <c r="MDQ39" s="450"/>
      <c r="MDR39" s="450"/>
      <c r="MDS39" s="450"/>
      <c r="MDT39" s="450"/>
      <c r="MDU39" s="450"/>
      <c r="MDV39" s="450"/>
      <c r="MDW39" s="450"/>
      <c r="MDX39" s="450"/>
      <c r="MDY39" s="450"/>
      <c r="MDZ39" s="450"/>
      <c r="MEA39" s="450"/>
      <c r="MEB39" s="450"/>
      <c r="MEC39" s="450"/>
      <c r="MED39" s="450"/>
      <c r="MEE39" s="450"/>
      <c r="MEF39" s="450"/>
      <c r="MEG39" s="450"/>
      <c r="MEH39" s="450"/>
      <c r="MEI39" s="450"/>
      <c r="MEJ39" s="450"/>
      <c r="MEK39" s="450"/>
      <c r="MEL39" s="450"/>
      <c r="MEM39" s="450"/>
      <c r="MEN39" s="450"/>
      <c r="MEO39" s="450"/>
      <c r="MEP39" s="450"/>
      <c r="MEQ39" s="450"/>
      <c r="MER39" s="450"/>
      <c r="MES39" s="450"/>
      <c r="MET39" s="450"/>
      <c r="MEU39" s="450"/>
      <c r="MEV39" s="450"/>
      <c r="MEW39" s="450"/>
      <c r="MEX39" s="450"/>
      <c r="MEY39" s="450"/>
      <c r="MEZ39" s="450"/>
      <c r="MFA39" s="450"/>
      <c r="MFB39" s="450"/>
      <c r="MFC39" s="450"/>
      <c r="MFD39" s="450"/>
      <c r="MFE39" s="450"/>
      <c r="MFF39" s="450"/>
      <c r="MFG39" s="450"/>
      <c r="MFH39" s="450"/>
      <c r="MFI39" s="450"/>
      <c r="MFJ39" s="450"/>
      <c r="MFK39" s="450"/>
      <c r="MFL39" s="450"/>
      <c r="MFM39" s="450"/>
      <c r="MFN39" s="450"/>
      <c r="MFO39" s="450"/>
      <c r="MFP39" s="450"/>
      <c r="MFQ39" s="450"/>
      <c r="MFR39" s="450"/>
      <c r="MFS39" s="450"/>
      <c r="MFT39" s="450"/>
      <c r="MFU39" s="450"/>
      <c r="MFV39" s="450"/>
      <c r="MFW39" s="450"/>
      <c r="MFX39" s="450"/>
      <c r="MFY39" s="450"/>
      <c r="MFZ39" s="450"/>
      <c r="MGA39" s="450"/>
      <c r="MGB39" s="450"/>
      <c r="MGC39" s="450"/>
      <c r="MGD39" s="450"/>
      <c r="MGE39" s="450"/>
      <c r="MGF39" s="450"/>
      <c r="MGG39" s="450"/>
      <c r="MGH39" s="450"/>
      <c r="MGI39" s="450"/>
      <c r="MGJ39" s="450"/>
      <c r="MGK39" s="450"/>
      <c r="MGL39" s="450"/>
      <c r="MGM39" s="450"/>
      <c r="MGN39" s="450"/>
      <c r="MGO39" s="450"/>
      <c r="MGP39" s="450"/>
      <c r="MGQ39" s="450"/>
      <c r="MGR39" s="450"/>
      <c r="MGS39" s="450"/>
      <c r="MGT39" s="450"/>
      <c r="MGU39" s="450"/>
      <c r="MGV39" s="450"/>
      <c r="MGW39" s="450"/>
      <c r="MGX39" s="450"/>
      <c r="MGY39" s="450"/>
      <c r="MGZ39" s="450"/>
      <c r="MHA39" s="450"/>
      <c r="MHB39" s="450"/>
      <c r="MHC39" s="450"/>
      <c r="MHD39" s="450"/>
      <c r="MHE39" s="450"/>
      <c r="MHF39" s="450"/>
      <c r="MHG39" s="450"/>
      <c r="MHH39" s="450"/>
      <c r="MHI39" s="450"/>
      <c r="MHJ39" s="450"/>
      <c r="MHK39" s="450"/>
      <c r="MHL39" s="450"/>
      <c r="MHM39" s="450"/>
      <c r="MHN39" s="450"/>
      <c r="MHO39" s="450"/>
      <c r="MHP39" s="450"/>
      <c r="MHQ39" s="450"/>
      <c r="MHR39" s="450"/>
      <c r="MHS39" s="450"/>
      <c r="MHT39" s="450"/>
      <c r="MHU39" s="450"/>
      <c r="MHV39" s="450"/>
      <c r="MHW39" s="450"/>
      <c r="MHX39" s="450"/>
      <c r="MHY39" s="450"/>
      <c r="MHZ39" s="450"/>
      <c r="MIA39" s="450"/>
      <c r="MIB39" s="450"/>
      <c r="MIC39" s="450"/>
      <c r="MID39" s="450"/>
      <c r="MIE39" s="450"/>
      <c r="MIF39" s="450"/>
      <c r="MIG39" s="450"/>
      <c r="MIH39" s="450"/>
      <c r="MII39" s="450"/>
      <c r="MIJ39" s="450"/>
      <c r="MIK39" s="450"/>
      <c r="MIL39" s="450"/>
      <c r="MIM39" s="450"/>
      <c r="MIN39" s="450"/>
      <c r="MIO39" s="450"/>
      <c r="MIP39" s="450"/>
      <c r="MIQ39" s="450"/>
      <c r="MIR39" s="450"/>
      <c r="MIS39" s="450"/>
      <c r="MIT39" s="450"/>
      <c r="MIU39" s="450"/>
      <c r="MIV39" s="450"/>
      <c r="MIW39" s="450"/>
      <c r="MIX39" s="450"/>
      <c r="MIY39" s="450"/>
      <c r="MIZ39" s="450"/>
      <c r="MJA39" s="450"/>
      <c r="MJB39" s="450"/>
      <c r="MJC39" s="450"/>
      <c r="MJD39" s="450"/>
      <c r="MJE39" s="450"/>
      <c r="MJF39" s="450"/>
      <c r="MJG39" s="450"/>
      <c r="MJH39" s="450"/>
      <c r="MJI39" s="450"/>
      <c r="MJJ39" s="450"/>
      <c r="MJK39" s="450"/>
      <c r="MJL39" s="450"/>
      <c r="MJM39" s="450"/>
      <c r="MJN39" s="450"/>
      <c r="MJO39" s="450"/>
      <c r="MJP39" s="450"/>
      <c r="MJQ39" s="450"/>
      <c r="MJR39" s="450"/>
      <c r="MJS39" s="450"/>
      <c r="MJT39" s="450"/>
      <c r="MJU39" s="450"/>
      <c r="MJV39" s="450"/>
      <c r="MJW39" s="450"/>
      <c r="MJX39" s="450"/>
      <c r="MJY39" s="450"/>
      <c r="MJZ39" s="450"/>
      <c r="MKA39" s="450"/>
      <c r="MKB39" s="450"/>
      <c r="MKC39" s="450"/>
      <c r="MKD39" s="450"/>
      <c r="MKE39" s="450"/>
      <c r="MKF39" s="450"/>
      <c r="MKG39" s="450"/>
      <c r="MKH39" s="450"/>
      <c r="MKI39" s="450"/>
      <c r="MKJ39" s="450"/>
      <c r="MKK39" s="450"/>
      <c r="MKL39" s="450"/>
      <c r="MKM39" s="450"/>
      <c r="MKN39" s="450"/>
      <c r="MKO39" s="450"/>
      <c r="MKP39" s="450"/>
      <c r="MKQ39" s="450"/>
      <c r="MKR39" s="450"/>
      <c r="MKS39" s="450"/>
      <c r="MKT39" s="450"/>
      <c r="MKU39" s="450"/>
      <c r="MKV39" s="450"/>
      <c r="MKW39" s="450"/>
      <c r="MKX39" s="450"/>
      <c r="MKY39" s="450"/>
      <c r="MKZ39" s="450"/>
      <c r="MLA39" s="450"/>
      <c r="MLB39" s="450"/>
      <c r="MLC39" s="450"/>
      <c r="MLD39" s="450"/>
      <c r="MLE39" s="450"/>
      <c r="MLF39" s="450"/>
      <c r="MLG39" s="450"/>
      <c r="MLH39" s="450"/>
      <c r="MLI39" s="450"/>
      <c r="MLJ39" s="450"/>
      <c r="MLK39" s="450"/>
      <c r="MLL39" s="450"/>
      <c r="MLM39" s="450"/>
      <c r="MLN39" s="450"/>
      <c r="MLO39" s="450"/>
      <c r="MLP39" s="450"/>
      <c r="MLQ39" s="450"/>
      <c r="MLR39" s="450"/>
      <c r="MLS39" s="450"/>
      <c r="MLT39" s="450"/>
      <c r="MLU39" s="450"/>
      <c r="MLV39" s="450"/>
      <c r="MLW39" s="450"/>
      <c r="MLX39" s="450"/>
      <c r="MLY39" s="450"/>
      <c r="MLZ39" s="450"/>
      <c r="MMA39" s="450"/>
      <c r="MMB39" s="450"/>
      <c r="MMC39" s="450"/>
      <c r="MMD39" s="450"/>
      <c r="MME39" s="450"/>
      <c r="MMF39" s="450"/>
      <c r="MMG39" s="450"/>
      <c r="MMH39" s="450"/>
      <c r="MMI39" s="450"/>
      <c r="MMJ39" s="450"/>
      <c r="MMK39" s="450"/>
      <c r="MML39" s="450"/>
      <c r="MMM39" s="450"/>
      <c r="MMN39" s="450"/>
      <c r="MMO39" s="450"/>
      <c r="MMP39" s="450"/>
      <c r="MMQ39" s="450"/>
      <c r="MMR39" s="450"/>
      <c r="MMS39" s="450"/>
      <c r="MMT39" s="450"/>
      <c r="MMU39" s="450"/>
      <c r="MMV39" s="450"/>
      <c r="MMW39" s="450"/>
      <c r="MMX39" s="450"/>
      <c r="MMY39" s="450"/>
      <c r="MMZ39" s="450"/>
      <c r="MNA39" s="450"/>
      <c r="MNB39" s="450"/>
      <c r="MNC39" s="450"/>
      <c r="MND39" s="450"/>
      <c r="MNE39" s="450"/>
      <c r="MNF39" s="450"/>
      <c r="MNG39" s="450"/>
      <c r="MNH39" s="450"/>
      <c r="MNI39" s="450"/>
      <c r="MNJ39" s="450"/>
      <c r="MNK39" s="450"/>
      <c r="MNL39" s="450"/>
      <c r="MNM39" s="450"/>
      <c r="MNN39" s="450"/>
      <c r="MNO39" s="450"/>
      <c r="MNP39" s="450"/>
      <c r="MNQ39" s="450"/>
      <c r="MNR39" s="450"/>
      <c r="MNS39" s="450"/>
      <c r="MNT39" s="450"/>
      <c r="MNU39" s="450"/>
      <c r="MNV39" s="450"/>
      <c r="MNW39" s="450"/>
      <c r="MNX39" s="450"/>
      <c r="MNY39" s="450"/>
      <c r="MNZ39" s="450"/>
      <c r="MOA39" s="450"/>
      <c r="MOB39" s="450"/>
      <c r="MOC39" s="450"/>
      <c r="MOD39" s="450"/>
      <c r="MOE39" s="450"/>
      <c r="MOF39" s="450"/>
      <c r="MOG39" s="450"/>
      <c r="MOH39" s="450"/>
      <c r="MOI39" s="450"/>
      <c r="MOJ39" s="450"/>
      <c r="MOK39" s="450"/>
      <c r="MOL39" s="450"/>
      <c r="MOM39" s="450"/>
      <c r="MON39" s="450"/>
      <c r="MOO39" s="450"/>
      <c r="MOP39" s="450"/>
      <c r="MOQ39" s="450"/>
      <c r="MOR39" s="450"/>
      <c r="MOS39" s="450"/>
      <c r="MOT39" s="450"/>
      <c r="MOU39" s="450"/>
      <c r="MOV39" s="450"/>
      <c r="MOW39" s="450"/>
      <c r="MOX39" s="450"/>
      <c r="MOY39" s="450"/>
      <c r="MOZ39" s="450"/>
      <c r="MPA39" s="450"/>
      <c r="MPB39" s="450"/>
      <c r="MPC39" s="450"/>
      <c r="MPD39" s="450"/>
      <c r="MPE39" s="450"/>
      <c r="MPF39" s="450"/>
      <c r="MPG39" s="450"/>
      <c r="MPH39" s="450"/>
      <c r="MPI39" s="450"/>
      <c r="MPJ39" s="450"/>
      <c r="MPK39" s="450"/>
      <c r="MPL39" s="450"/>
      <c r="MPM39" s="450"/>
      <c r="MPN39" s="450"/>
      <c r="MPO39" s="450"/>
      <c r="MPP39" s="450"/>
      <c r="MPQ39" s="450"/>
      <c r="MPR39" s="450"/>
      <c r="MPS39" s="450"/>
      <c r="MPT39" s="450"/>
      <c r="MPU39" s="450"/>
      <c r="MPV39" s="450"/>
      <c r="MPW39" s="450"/>
      <c r="MPX39" s="450"/>
      <c r="MPY39" s="450"/>
      <c r="MPZ39" s="450"/>
      <c r="MQA39" s="450"/>
      <c r="MQB39" s="450"/>
      <c r="MQC39" s="450"/>
      <c r="MQD39" s="450"/>
      <c r="MQE39" s="450"/>
      <c r="MQF39" s="450"/>
      <c r="MQG39" s="450"/>
      <c r="MQH39" s="450"/>
      <c r="MQI39" s="450"/>
      <c r="MQJ39" s="450"/>
      <c r="MQK39" s="450"/>
      <c r="MQL39" s="450"/>
      <c r="MQM39" s="450"/>
      <c r="MQN39" s="450"/>
      <c r="MQO39" s="450"/>
      <c r="MQP39" s="450"/>
      <c r="MQQ39" s="450"/>
      <c r="MQR39" s="450"/>
      <c r="MQS39" s="450"/>
      <c r="MQT39" s="450"/>
      <c r="MQU39" s="450"/>
      <c r="MQV39" s="450"/>
      <c r="MQW39" s="450"/>
      <c r="MQX39" s="450"/>
      <c r="MQY39" s="450"/>
      <c r="MQZ39" s="450"/>
      <c r="MRA39" s="450"/>
      <c r="MRB39" s="450"/>
      <c r="MRC39" s="450"/>
      <c r="MRD39" s="450"/>
      <c r="MRE39" s="450"/>
      <c r="MRF39" s="450"/>
      <c r="MRG39" s="450"/>
      <c r="MRH39" s="450"/>
      <c r="MRI39" s="450"/>
      <c r="MRJ39" s="450"/>
      <c r="MRK39" s="450"/>
      <c r="MRL39" s="450"/>
      <c r="MRM39" s="450"/>
      <c r="MRN39" s="450"/>
      <c r="MRO39" s="450"/>
      <c r="MRP39" s="450"/>
      <c r="MRQ39" s="450"/>
      <c r="MRR39" s="450"/>
      <c r="MRS39" s="450"/>
      <c r="MRT39" s="450"/>
      <c r="MRU39" s="450"/>
      <c r="MRV39" s="450"/>
      <c r="MRW39" s="450"/>
      <c r="MRX39" s="450"/>
      <c r="MRY39" s="450"/>
      <c r="MRZ39" s="450"/>
      <c r="MSA39" s="450"/>
      <c r="MSB39" s="450"/>
      <c r="MSC39" s="450"/>
      <c r="MSD39" s="450"/>
      <c r="MSE39" s="450"/>
      <c r="MSF39" s="450"/>
      <c r="MSG39" s="450"/>
      <c r="MSH39" s="450"/>
      <c r="MSI39" s="450"/>
      <c r="MSJ39" s="450"/>
      <c r="MSK39" s="450"/>
      <c r="MSL39" s="450"/>
      <c r="MSM39" s="450"/>
      <c r="MSN39" s="450"/>
      <c r="MSO39" s="450"/>
      <c r="MSP39" s="450"/>
      <c r="MSQ39" s="450"/>
      <c r="MSR39" s="450"/>
      <c r="MSS39" s="450"/>
      <c r="MST39" s="450"/>
      <c r="MSU39" s="450"/>
      <c r="MSV39" s="450"/>
      <c r="MSW39" s="450"/>
      <c r="MSX39" s="450"/>
      <c r="MSY39" s="450"/>
      <c r="MSZ39" s="450"/>
      <c r="MTA39" s="450"/>
      <c r="MTB39" s="450"/>
      <c r="MTC39" s="450"/>
      <c r="MTD39" s="450"/>
      <c r="MTE39" s="450"/>
      <c r="MTF39" s="450"/>
      <c r="MTG39" s="450"/>
      <c r="MTH39" s="450"/>
      <c r="MTI39" s="450"/>
      <c r="MTJ39" s="450"/>
      <c r="MTK39" s="450"/>
      <c r="MTL39" s="450"/>
      <c r="MTM39" s="450"/>
      <c r="MTN39" s="450"/>
      <c r="MTO39" s="450"/>
      <c r="MTP39" s="450"/>
      <c r="MTQ39" s="450"/>
      <c r="MTR39" s="450"/>
      <c r="MTS39" s="450"/>
      <c r="MTT39" s="450"/>
      <c r="MTU39" s="450"/>
      <c r="MTV39" s="450"/>
      <c r="MTW39" s="450"/>
      <c r="MTX39" s="450"/>
      <c r="MTY39" s="450"/>
      <c r="MTZ39" s="450"/>
      <c r="MUA39" s="450"/>
      <c r="MUB39" s="450"/>
      <c r="MUC39" s="450"/>
      <c r="MUD39" s="450"/>
      <c r="MUE39" s="450"/>
      <c r="MUF39" s="450"/>
      <c r="MUG39" s="450"/>
      <c r="MUH39" s="450"/>
      <c r="MUI39" s="450"/>
      <c r="MUJ39" s="450"/>
      <c r="MUK39" s="450"/>
      <c r="MUL39" s="450"/>
      <c r="MUM39" s="450"/>
      <c r="MUN39" s="450"/>
      <c r="MUO39" s="450"/>
      <c r="MUP39" s="450"/>
      <c r="MUQ39" s="450"/>
      <c r="MUR39" s="450"/>
      <c r="MUS39" s="450"/>
      <c r="MUT39" s="450"/>
      <c r="MUU39" s="450"/>
      <c r="MUV39" s="450"/>
      <c r="MUW39" s="450"/>
      <c r="MUX39" s="450"/>
      <c r="MUY39" s="450"/>
      <c r="MUZ39" s="450"/>
      <c r="MVA39" s="450"/>
      <c r="MVB39" s="450"/>
      <c r="MVC39" s="450"/>
      <c r="MVD39" s="450"/>
      <c r="MVE39" s="450"/>
      <c r="MVF39" s="450"/>
      <c r="MVG39" s="450"/>
      <c r="MVH39" s="450"/>
      <c r="MVI39" s="450"/>
      <c r="MVJ39" s="450"/>
      <c r="MVK39" s="450"/>
      <c r="MVL39" s="450"/>
      <c r="MVM39" s="450"/>
      <c r="MVN39" s="450"/>
      <c r="MVO39" s="450"/>
      <c r="MVP39" s="450"/>
      <c r="MVQ39" s="450"/>
      <c r="MVR39" s="450"/>
      <c r="MVS39" s="450"/>
      <c r="MVT39" s="450"/>
      <c r="MVU39" s="450"/>
      <c r="MVV39" s="450"/>
      <c r="MVW39" s="450"/>
      <c r="MVX39" s="450"/>
      <c r="MVY39" s="450"/>
      <c r="MVZ39" s="450"/>
      <c r="MWA39" s="450"/>
      <c r="MWB39" s="450"/>
      <c r="MWC39" s="450"/>
      <c r="MWD39" s="450"/>
      <c r="MWE39" s="450"/>
      <c r="MWF39" s="450"/>
      <c r="MWG39" s="450"/>
      <c r="MWH39" s="450"/>
      <c r="MWI39" s="450"/>
      <c r="MWJ39" s="450"/>
      <c r="MWK39" s="450"/>
      <c r="MWL39" s="450"/>
      <c r="MWM39" s="450"/>
      <c r="MWN39" s="450"/>
      <c r="MWO39" s="450"/>
      <c r="MWP39" s="450"/>
      <c r="MWQ39" s="450"/>
      <c r="MWR39" s="450"/>
      <c r="MWS39" s="450"/>
      <c r="MWT39" s="450"/>
      <c r="MWU39" s="450"/>
      <c r="MWV39" s="450"/>
      <c r="MWW39" s="450"/>
      <c r="MWX39" s="450"/>
      <c r="MWY39" s="450"/>
      <c r="MWZ39" s="450"/>
      <c r="MXA39" s="450"/>
      <c r="MXB39" s="450"/>
      <c r="MXC39" s="450"/>
      <c r="MXD39" s="450"/>
      <c r="MXE39" s="450"/>
      <c r="MXF39" s="450"/>
      <c r="MXG39" s="450"/>
      <c r="MXH39" s="450"/>
      <c r="MXI39" s="450"/>
      <c r="MXJ39" s="450"/>
      <c r="MXK39" s="450"/>
      <c r="MXL39" s="450"/>
      <c r="MXM39" s="450"/>
      <c r="MXN39" s="450"/>
      <c r="MXO39" s="450"/>
      <c r="MXP39" s="450"/>
      <c r="MXQ39" s="450"/>
      <c r="MXR39" s="450"/>
      <c r="MXS39" s="450"/>
      <c r="MXT39" s="450"/>
      <c r="MXU39" s="450"/>
      <c r="MXV39" s="450"/>
      <c r="MXW39" s="450"/>
      <c r="MXX39" s="450"/>
      <c r="MXY39" s="450"/>
      <c r="MXZ39" s="450"/>
      <c r="MYA39" s="450"/>
      <c r="MYB39" s="450"/>
      <c r="MYC39" s="450"/>
      <c r="MYD39" s="450"/>
      <c r="MYE39" s="450"/>
      <c r="MYF39" s="450"/>
      <c r="MYG39" s="450"/>
      <c r="MYH39" s="450"/>
      <c r="MYI39" s="450"/>
      <c r="MYJ39" s="450"/>
      <c r="MYK39" s="450"/>
      <c r="MYL39" s="450"/>
      <c r="MYM39" s="450"/>
      <c r="MYN39" s="450"/>
      <c r="MYO39" s="450"/>
      <c r="MYP39" s="450"/>
      <c r="MYQ39" s="450"/>
      <c r="MYR39" s="450"/>
      <c r="MYS39" s="450"/>
      <c r="MYT39" s="450"/>
      <c r="MYU39" s="450"/>
      <c r="MYV39" s="450"/>
      <c r="MYW39" s="450"/>
      <c r="MYX39" s="450"/>
      <c r="MYY39" s="450"/>
      <c r="MYZ39" s="450"/>
      <c r="MZA39" s="450"/>
      <c r="MZB39" s="450"/>
      <c r="MZC39" s="450"/>
      <c r="MZD39" s="450"/>
      <c r="MZE39" s="450"/>
      <c r="MZF39" s="450"/>
      <c r="MZG39" s="450"/>
      <c r="MZH39" s="450"/>
      <c r="MZI39" s="450"/>
      <c r="MZJ39" s="450"/>
      <c r="MZK39" s="450"/>
      <c r="MZL39" s="450"/>
      <c r="MZM39" s="450"/>
      <c r="MZN39" s="450"/>
      <c r="MZO39" s="450"/>
      <c r="MZP39" s="450"/>
      <c r="MZQ39" s="450"/>
      <c r="MZR39" s="450"/>
      <c r="MZS39" s="450"/>
      <c r="MZT39" s="450"/>
      <c r="MZU39" s="450"/>
      <c r="MZV39" s="450"/>
      <c r="MZW39" s="450"/>
      <c r="MZX39" s="450"/>
      <c r="MZY39" s="450"/>
      <c r="MZZ39" s="450"/>
      <c r="NAA39" s="450"/>
      <c r="NAB39" s="450"/>
      <c r="NAC39" s="450"/>
      <c r="NAD39" s="450"/>
      <c r="NAE39" s="450"/>
      <c r="NAF39" s="450"/>
      <c r="NAG39" s="450"/>
      <c r="NAH39" s="450"/>
      <c r="NAI39" s="450"/>
      <c r="NAJ39" s="450"/>
      <c r="NAK39" s="450"/>
      <c r="NAL39" s="450"/>
      <c r="NAM39" s="450"/>
      <c r="NAN39" s="450"/>
      <c r="NAO39" s="450"/>
      <c r="NAP39" s="450"/>
      <c r="NAQ39" s="450"/>
      <c r="NAR39" s="450"/>
      <c r="NAS39" s="450"/>
      <c r="NAT39" s="450"/>
      <c r="NAU39" s="450"/>
      <c r="NAV39" s="450"/>
      <c r="NAW39" s="450"/>
      <c r="NAX39" s="450"/>
      <c r="NAY39" s="450"/>
      <c r="NAZ39" s="450"/>
      <c r="NBA39" s="450"/>
      <c r="NBB39" s="450"/>
      <c r="NBC39" s="450"/>
      <c r="NBD39" s="450"/>
      <c r="NBE39" s="450"/>
      <c r="NBF39" s="450"/>
      <c r="NBG39" s="450"/>
      <c r="NBH39" s="450"/>
      <c r="NBI39" s="450"/>
      <c r="NBJ39" s="450"/>
      <c r="NBK39" s="450"/>
      <c r="NBL39" s="450"/>
      <c r="NBM39" s="450"/>
      <c r="NBN39" s="450"/>
      <c r="NBO39" s="450"/>
      <c r="NBP39" s="450"/>
      <c r="NBQ39" s="450"/>
      <c r="NBR39" s="450"/>
      <c r="NBS39" s="450"/>
      <c r="NBT39" s="450"/>
      <c r="NBU39" s="450"/>
      <c r="NBV39" s="450"/>
      <c r="NBW39" s="450"/>
      <c r="NBX39" s="450"/>
      <c r="NBY39" s="450"/>
      <c r="NBZ39" s="450"/>
      <c r="NCA39" s="450"/>
      <c r="NCB39" s="450"/>
      <c r="NCC39" s="450"/>
      <c r="NCD39" s="450"/>
      <c r="NCE39" s="450"/>
      <c r="NCF39" s="450"/>
      <c r="NCG39" s="450"/>
      <c r="NCH39" s="450"/>
      <c r="NCI39" s="450"/>
      <c r="NCJ39" s="450"/>
      <c r="NCK39" s="450"/>
      <c r="NCL39" s="450"/>
      <c r="NCM39" s="450"/>
      <c r="NCN39" s="450"/>
      <c r="NCO39" s="450"/>
      <c r="NCP39" s="450"/>
      <c r="NCQ39" s="450"/>
      <c r="NCR39" s="450"/>
      <c r="NCS39" s="450"/>
      <c r="NCT39" s="450"/>
      <c r="NCU39" s="450"/>
      <c r="NCV39" s="450"/>
      <c r="NCW39" s="450"/>
      <c r="NCX39" s="450"/>
      <c r="NCY39" s="450"/>
      <c r="NCZ39" s="450"/>
      <c r="NDA39" s="450"/>
      <c r="NDB39" s="450"/>
      <c r="NDC39" s="450"/>
      <c r="NDD39" s="450"/>
      <c r="NDE39" s="450"/>
      <c r="NDF39" s="450"/>
      <c r="NDG39" s="450"/>
      <c r="NDH39" s="450"/>
      <c r="NDI39" s="450"/>
      <c r="NDJ39" s="450"/>
      <c r="NDK39" s="450"/>
      <c r="NDL39" s="450"/>
      <c r="NDM39" s="450"/>
      <c r="NDN39" s="450"/>
      <c r="NDO39" s="450"/>
      <c r="NDP39" s="450"/>
      <c r="NDQ39" s="450"/>
      <c r="NDR39" s="450"/>
      <c r="NDS39" s="450"/>
      <c r="NDT39" s="450"/>
      <c r="NDU39" s="450"/>
      <c r="NDV39" s="450"/>
      <c r="NDW39" s="450"/>
      <c r="NDX39" s="450"/>
      <c r="NDY39" s="450"/>
      <c r="NDZ39" s="450"/>
      <c r="NEA39" s="450"/>
      <c r="NEB39" s="450"/>
      <c r="NEC39" s="450"/>
      <c r="NED39" s="450"/>
      <c r="NEE39" s="450"/>
      <c r="NEF39" s="450"/>
      <c r="NEG39" s="450"/>
      <c r="NEH39" s="450"/>
      <c r="NEI39" s="450"/>
      <c r="NEJ39" s="450"/>
      <c r="NEK39" s="450"/>
      <c r="NEL39" s="450"/>
      <c r="NEM39" s="450"/>
      <c r="NEN39" s="450"/>
      <c r="NEO39" s="450"/>
      <c r="NEP39" s="450"/>
      <c r="NEQ39" s="450"/>
      <c r="NER39" s="450"/>
      <c r="NES39" s="450"/>
      <c r="NET39" s="450"/>
      <c r="NEU39" s="450"/>
      <c r="NEV39" s="450"/>
      <c r="NEW39" s="450"/>
      <c r="NEX39" s="450"/>
      <c r="NEY39" s="450"/>
      <c r="NEZ39" s="450"/>
      <c r="NFA39" s="450"/>
      <c r="NFB39" s="450"/>
      <c r="NFC39" s="450"/>
      <c r="NFD39" s="450"/>
      <c r="NFE39" s="450"/>
      <c r="NFF39" s="450"/>
      <c r="NFG39" s="450"/>
      <c r="NFH39" s="450"/>
      <c r="NFI39" s="450"/>
      <c r="NFJ39" s="450"/>
      <c r="NFK39" s="450"/>
      <c r="NFL39" s="450"/>
      <c r="NFM39" s="450"/>
      <c r="NFN39" s="450"/>
      <c r="NFO39" s="450"/>
      <c r="NFP39" s="450"/>
      <c r="NFQ39" s="450"/>
      <c r="NFR39" s="450"/>
      <c r="NFS39" s="450"/>
      <c r="NFT39" s="450"/>
      <c r="NFU39" s="450"/>
      <c r="NFV39" s="450"/>
      <c r="NFW39" s="450"/>
      <c r="NFX39" s="450"/>
      <c r="NFY39" s="450"/>
      <c r="NFZ39" s="450"/>
      <c r="NGA39" s="450"/>
      <c r="NGB39" s="450"/>
      <c r="NGC39" s="450"/>
      <c r="NGD39" s="450"/>
      <c r="NGE39" s="450"/>
      <c r="NGF39" s="450"/>
      <c r="NGG39" s="450"/>
      <c r="NGH39" s="450"/>
      <c r="NGI39" s="450"/>
      <c r="NGJ39" s="450"/>
      <c r="NGK39" s="450"/>
      <c r="NGL39" s="450"/>
      <c r="NGM39" s="450"/>
      <c r="NGN39" s="450"/>
      <c r="NGO39" s="450"/>
      <c r="NGP39" s="450"/>
      <c r="NGQ39" s="450"/>
      <c r="NGR39" s="450"/>
      <c r="NGS39" s="450"/>
      <c r="NGT39" s="450"/>
      <c r="NGU39" s="450"/>
      <c r="NGV39" s="450"/>
      <c r="NGW39" s="450"/>
      <c r="NGX39" s="450"/>
      <c r="NGY39" s="450"/>
      <c r="NGZ39" s="450"/>
      <c r="NHA39" s="450"/>
      <c r="NHB39" s="450"/>
      <c r="NHC39" s="450"/>
      <c r="NHD39" s="450"/>
      <c r="NHE39" s="450"/>
      <c r="NHF39" s="450"/>
      <c r="NHG39" s="450"/>
      <c r="NHH39" s="450"/>
      <c r="NHI39" s="450"/>
      <c r="NHJ39" s="450"/>
      <c r="NHK39" s="450"/>
      <c r="NHL39" s="450"/>
      <c r="NHM39" s="450"/>
      <c r="NHN39" s="450"/>
      <c r="NHO39" s="450"/>
      <c r="NHP39" s="450"/>
      <c r="NHQ39" s="450"/>
      <c r="NHR39" s="450"/>
      <c r="NHS39" s="450"/>
      <c r="NHT39" s="450"/>
      <c r="NHU39" s="450"/>
      <c r="NHV39" s="450"/>
      <c r="NHW39" s="450"/>
      <c r="NHX39" s="450"/>
      <c r="NHY39" s="450"/>
      <c r="NHZ39" s="450"/>
      <c r="NIA39" s="450"/>
      <c r="NIB39" s="450"/>
      <c r="NIC39" s="450"/>
      <c r="NID39" s="450"/>
      <c r="NIE39" s="450"/>
      <c r="NIF39" s="450"/>
      <c r="NIG39" s="450"/>
      <c r="NIH39" s="450"/>
      <c r="NII39" s="450"/>
      <c r="NIJ39" s="450"/>
      <c r="NIK39" s="450"/>
      <c r="NIL39" s="450"/>
      <c r="NIM39" s="450"/>
      <c r="NIN39" s="450"/>
      <c r="NIO39" s="450"/>
      <c r="NIP39" s="450"/>
      <c r="NIQ39" s="450"/>
      <c r="NIR39" s="450"/>
      <c r="NIS39" s="450"/>
      <c r="NIT39" s="450"/>
      <c r="NIU39" s="450"/>
      <c r="NIV39" s="450"/>
      <c r="NIW39" s="450"/>
      <c r="NIX39" s="450"/>
      <c r="NIY39" s="450"/>
      <c r="NIZ39" s="450"/>
      <c r="NJA39" s="450"/>
      <c r="NJB39" s="450"/>
      <c r="NJC39" s="450"/>
      <c r="NJD39" s="450"/>
      <c r="NJE39" s="450"/>
      <c r="NJF39" s="450"/>
      <c r="NJG39" s="450"/>
      <c r="NJH39" s="450"/>
      <c r="NJI39" s="450"/>
      <c r="NJJ39" s="450"/>
      <c r="NJK39" s="450"/>
      <c r="NJL39" s="450"/>
      <c r="NJM39" s="450"/>
      <c r="NJN39" s="450"/>
      <c r="NJO39" s="450"/>
      <c r="NJP39" s="450"/>
      <c r="NJQ39" s="450"/>
      <c r="NJR39" s="450"/>
      <c r="NJS39" s="450"/>
      <c r="NJT39" s="450"/>
      <c r="NJU39" s="450"/>
      <c r="NJV39" s="450"/>
      <c r="NJW39" s="450"/>
      <c r="NJX39" s="450"/>
      <c r="NJY39" s="450"/>
      <c r="NJZ39" s="450"/>
      <c r="NKA39" s="450"/>
      <c r="NKB39" s="450"/>
      <c r="NKC39" s="450"/>
      <c r="NKD39" s="450"/>
      <c r="NKE39" s="450"/>
      <c r="NKF39" s="450"/>
      <c r="NKG39" s="450"/>
      <c r="NKH39" s="450"/>
      <c r="NKI39" s="450"/>
      <c r="NKJ39" s="450"/>
      <c r="NKK39" s="450"/>
      <c r="NKL39" s="450"/>
      <c r="NKM39" s="450"/>
      <c r="NKN39" s="450"/>
      <c r="NKO39" s="450"/>
      <c r="NKP39" s="450"/>
      <c r="NKQ39" s="450"/>
      <c r="NKR39" s="450"/>
      <c r="NKS39" s="450"/>
      <c r="NKT39" s="450"/>
      <c r="NKU39" s="450"/>
      <c r="NKV39" s="450"/>
      <c r="NKW39" s="450"/>
      <c r="NKX39" s="450"/>
      <c r="NKY39" s="450"/>
      <c r="NKZ39" s="450"/>
      <c r="NLA39" s="450"/>
      <c r="NLB39" s="450"/>
      <c r="NLC39" s="450"/>
      <c r="NLD39" s="450"/>
      <c r="NLE39" s="450"/>
      <c r="NLF39" s="450"/>
      <c r="NLG39" s="450"/>
      <c r="NLH39" s="450"/>
      <c r="NLI39" s="450"/>
      <c r="NLJ39" s="450"/>
      <c r="NLK39" s="450"/>
      <c r="NLL39" s="450"/>
      <c r="NLM39" s="450"/>
      <c r="NLN39" s="450"/>
      <c r="NLO39" s="450"/>
      <c r="NLP39" s="450"/>
      <c r="NLQ39" s="450"/>
      <c r="NLR39" s="450"/>
      <c r="NLS39" s="450"/>
      <c r="NLT39" s="450"/>
      <c r="NLU39" s="450"/>
      <c r="NLV39" s="450"/>
      <c r="NLW39" s="450"/>
      <c r="NLX39" s="450"/>
      <c r="NLY39" s="450"/>
      <c r="NLZ39" s="450"/>
      <c r="NMA39" s="450"/>
      <c r="NMB39" s="450"/>
      <c r="NMC39" s="450"/>
      <c r="NMD39" s="450"/>
      <c r="NME39" s="450"/>
      <c r="NMF39" s="450"/>
      <c r="NMG39" s="450"/>
      <c r="NMH39" s="450"/>
      <c r="NMI39" s="450"/>
      <c r="NMJ39" s="450"/>
      <c r="NMK39" s="450"/>
      <c r="NML39" s="450"/>
      <c r="NMM39" s="450"/>
      <c r="NMN39" s="450"/>
      <c r="NMO39" s="450"/>
      <c r="NMP39" s="450"/>
      <c r="NMQ39" s="450"/>
      <c r="NMR39" s="450"/>
      <c r="NMS39" s="450"/>
      <c r="NMT39" s="450"/>
      <c r="NMU39" s="450"/>
      <c r="NMV39" s="450"/>
      <c r="NMW39" s="450"/>
      <c r="NMX39" s="450"/>
      <c r="NMY39" s="450"/>
      <c r="NMZ39" s="450"/>
      <c r="NNA39" s="450"/>
      <c r="NNB39" s="450"/>
      <c r="NNC39" s="450"/>
      <c r="NND39" s="450"/>
      <c r="NNE39" s="450"/>
      <c r="NNF39" s="450"/>
      <c r="NNG39" s="450"/>
      <c r="NNH39" s="450"/>
      <c r="NNI39" s="450"/>
      <c r="NNJ39" s="450"/>
      <c r="NNK39" s="450"/>
      <c r="NNL39" s="450"/>
      <c r="NNM39" s="450"/>
      <c r="NNN39" s="450"/>
      <c r="NNO39" s="450"/>
      <c r="NNP39" s="450"/>
      <c r="NNQ39" s="450"/>
      <c r="NNR39" s="450"/>
      <c r="NNS39" s="450"/>
      <c r="NNT39" s="450"/>
      <c r="NNU39" s="450"/>
      <c r="NNV39" s="450"/>
      <c r="NNW39" s="450"/>
      <c r="NNX39" s="450"/>
      <c r="NNY39" s="450"/>
      <c r="NNZ39" s="450"/>
      <c r="NOA39" s="450"/>
      <c r="NOB39" s="450"/>
      <c r="NOC39" s="450"/>
      <c r="NOD39" s="450"/>
      <c r="NOE39" s="450"/>
      <c r="NOF39" s="450"/>
      <c r="NOG39" s="450"/>
      <c r="NOH39" s="450"/>
      <c r="NOI39" s="450"/>
      <c r="NOJ39" s="450"/>
      <c r="NOK39" s="450"/>
      <c r="NOL39" s="450"/>
      <c r="NOM39" s="450"/>
      <c r="NON39" s="450"/>
      <c r="NOO39" s="450"/>
      <c r="NOP39" s="450"/>
      <c r="NOQ39" s="450"/>
      <c r="NOR39" s="450"/>
      <c r="NOS39" s="450"/>
      <c r="NOT39" s="450"/>
      <c r="NOU39" s="450"/>
      <c r="NOV39" s="450"/>
      <c r="NOW39" s="450"/>
      <c r="NOX39" s="450"/>
      <c r="NOY39" s="450"/>
      <c r="NOZ39" s="450"/>
      <c r="NPA39" s="450"/>
      <c r="NPB39" s="450"/>
      <c r="NPC39" s="450"/>
      <c r="NPD39" s="450"/>
      <c r="NPE39" s="450"/>
      <c r="NPF39" s="450"/>
      <c r="NPG39" s="450"/>
      <c r="NPH39" s="450"/>
      <c r="NPI39" s="450"/>
      <c r="NPJ39" s="450"/>
      <c r="NPK39" s="450"/>
      <c r="NPL39" s="450"/>
      <c r="NPM39" s="450"/>
      <c r="NPN39" s="450"/>
      <c r="NPO39" s="450"/>
      <c r="NPP39" s="450"/>
      <c r="NPQ39" s="450"/>
      <c r="NPR39" s="450"/>
      <c r="NPS39" s="450"/>
      <c r="NPT39" s="450"/>
      <c r="NPU39" s="450"/>
      <c r="NPV39" s="450"/>
      <c r="NPW39" s="450"/>
      <c r="NPX39" s="450"/>
      <c r="NPY39" s="450"/>
      <c r="NPZ39" s="450"/>
      <c r="NQA39" s="450"/>
      <c r="NQB39" s="450"/>
      <c r="NQC39" s="450"/>
      <c r="NQD39" s="450"/>
      <c r="NQE39" s="450"/>
      <c r="NQF39" s="450"/>
      <c r="NQG39" s="450"/>
      <c r="NQH39" s="450"/>
      <c r="NQI39" s="450"/>
      <c r="NQJ39" s="450"/>
      <c r="NQK39" s="450"/>
      <c r="NQL39" s="450"/>
      <c r="NQM39" s="450"/>
      <c r="NQN39" s="450"/>
      <c r="NQO39" s="450"/>
      <c r="NQP39" s="450"/>
      <c r="NQQ39" s="450"/>
      <c r="NQR39" s="450"/>
      <c r="NQS39" s="450"/>
      <c r="NQT39" s="450"/>
      <c r="NQU39" s="450"/>
      <c r="NQV39" s="450"/>
      <c r="NQW39" s="450"/>
      <c r="NQX39" s="450"/>
      <c r="NQY39" s="450"/>
      <c r="NQZ39" s="450"/>
      <c r="NRA39" s="450"/>
      <c r="NRB39" s="450"/>
      <c r="NRC39" s="450"/>
      <c r="NRD39" s="450"/>
      <c r="NRE39" s="450"/>
      <c r="NRF39" s="450"/>
      <c r="NRG39" s="450"/>
      <c r="NRH39" s="450"/>
      <c r="NRI39" s="450"/>
      <c r="NRJ39" s="450"/>
      <c r="NRK39" s="450"/>
      <c r="NRL39" s="450"/>
      <c r="NRM39" s="450"/>
      <c r="NRN39" s="450"/>
      <c r="NRO39" s="450"/>
      <c r="NRP39" s="450"/>
      <c r="NRQ39" s="450"/>
      <c r="NRR39" s="450"/>
      <c r="NRS39" s="450"/>
      <c r="NRT39" s="450"/>
      <c r="NRU39" s="450"/>
      <c r="NRV39" s="450"/>
      <c r="NRW39" s="450"/>
      <c r="NRX39" s="450"/>
      <c r="NRY39" s="450"/>
      <c r="NRZ39" s="450"/>
      <c r="NSA39" s="450"/>
      <c r="NSB39" s="450"/>
      <c r="NSC39" s="450"/>
      <c r="NSD39" s="450"/>
      <c r="NSE39" s="450"/>
      <c r="NSF39" s="450"/>
      <c r="NSG39" s="450"/>
      <c r="NSH39" s="450"/>
      <c r="NSI39" s="450"/>
      <c r="NSJ39" s="450"/>
      <c r="NSK39" s="450"/>
      <c r="NSL39" s="450"/>
      <c r="NSM39" s="450"/>
      <c r="NSN39" s="450"/>
      <c r="NSO39" s="450"/>
      <c r="NSP39" s="450"/>
      <c r="NSQ39" s="450"/>
      <c r="NSR39" s="450"/>
      <c r="NSS39" s="450"/>
      <c r="NST39" s="450"/>
      <c r="NSU39" s="450"/>
      <c r="NSV39" s="450"/>
      <c r="NSW39" s="450"/>
      <c r="NSX39" s="450"/>
      <c r="NSY39" s="450"/>
      <c r="NSZ39" s="450"/>
      <c r="NTA39" s="450"/>
      <c r="NTB39" s="450"/>
      <c r="NTC39" s="450"/>
      <c r="NTD39" s="450"/>
      <c r="NTE39" s="450"/>
      <c r="NTF39" s="450"/>
      <c r="NTG39" s="450"/>
      <c r="NTH39" s="450"/>
      <c r="NTI39" s="450"/>
      <c r="NTJ39" s="450"/>
      <c r="NTK39" s="450"/>
      <c r="NTL39" s="450"/>
      <c r="NTM39" s="450"/>
      <c r="NTN39" s="450"/>
      <c r="NTO39" s="450"/>
      <c r="NTP39" s="450"/>
      <c r="NTQ39" s="450"/>
      <c r="NTR39" s="450"/>
      <c r="NTS39" s="450"/>
      <c r="NTT39" s="450"/>
      <c r="NTU39" s="450"/>
      <c r="NTV39" s="450"/>
      <c r="NTW39" s="450"/>
      <c r="NTX39" s="450"/>
      <c r="NTY39" s="450"/>
      <c r="NTZ39" s="450"/>
      <c r="NUA39" s="450"/>
      <c r="NUB39" s="450"/>
      <c r="NUC39" s="450"/>
      <c r="NUD39" s="450"/>
      <c r="NUE39" s="450"/>
      <c r="NUF39" s="450"/>
      <c r="NUG39" s="450"/>
      <c r="NUH39" s="450"/>
      <c r="NUI39" s="450"/>
      <c r="NUJ39" s="450"/>
      <c r="NUK39" s="450"/>
      <c r="NUL39" s="450"/>
      <c r="NUM39" s="450"/>
      <c r="NUN39" s="450"/>
      <c r="NUO39" s="450"/>
      <c r="NUP39" s="450"/>
      <c r="NUQ39" s="450"/>
      <c r="NUR39" s="450"/>
      <c r="NUS39" s="450"/>
      <c r="NUT39" s="450"/>
      <c r="NUU39" s="450"/>
      <c r="NUV39" s="450"/>
      <c r="NUW39" s="450"/>
      <c r="NUX39" s="450"/>
      <c r="NUY39" s="450"/>
      <c r="NUZ39" s="450"/>
      <c r="NVA39" s="450"/>
      <c r="NVB39" s="450"/>
      <c r="NVC39" s="450"/>
      <c r="NVD39" s="450"/>
      <c r="NVE39" s="450"/>
      <c r="NVF39" s="450"/>
      <c r="NVG39" s="450"/>
      <c r="NVH39" s="450"/>
      <c r="NVI39" s="450"/>
      <c r="NVJ39" s="450"/>
      <c r="NVK39" s="450"/>
      <c r="NVL39" s="450"/>
      <c r="NVM39" s="450"/>
      <c r="NVN39" s="450"/>
      <c r="NVO39" s="450"/>
      <c r="NVP39" s="450"/>
      <c r="NVQ39" s="450"/>
      <c r="NVR39" s="450"/>
      <c r="NVS39" s="450"/>
      <c r="NVT39" s="450"/>
      <c r="NVU39" s="450"/>
      <c r="NVV39" s="450"/>
      <c r="NVW39" s="450"/>
      <c r="NVX39" s="450"/>
      <c r="NVY39" s="450"/>
      <c r="NVZ39" s="450"/>
      <c r="NWA39" s="450"/>
      <c r="NWB39" s="450"/>
      <c r="NWC39" s="450"/>
      <c r="NWD39" s="450"/>
      <c r="NWE39" s="450"/>
      <c r="NWF39" s="450"/>
      <c r="NWG39" s="450"/>
      <c r="NWH39" s="450"/>
      <c r="NWI39" s="450"/>
      <c r="NWJ39" s="450"/>
      <c r="NWK39" s="450"/>
      <c r="NWL39" s="450"/>
      <c r="NWM39" s="450"/>
      <c r="NWN39" s="450"/>
      <c r="NWO39" s="450"/>
      <c r="NWP39" s="450"/>
      <c r="NWQ39" s="450"/>
      <c r="NWR39" s="450"/>
      <c r="NWS39" s="450"/>
      <c r="NWT39" s="450"/>
      <c r="NWU39" s="450"/>
      <c r="NWV39" s="450"/>
      <c r="NWW39" s="450"/>
      <c r="NWX39" s="450"/>
      <c r="NWY39" s="450"/>
      <c r="NWZ39" s="450"/>
      <c r="NXA39" s="450"/>
      <c r="NXB39" s="450"/>
      <c r="NXC39" s="450"/>
      <c r="NXD39" s="450"/>
      <c r="NXE39" s="450"/>
      <c r="NXF39" s="450"/>
      <c r="NXG39" s="450"/>
      <c r="NXH39" s="450"/>
      <c r="NXI39" s="450"/>
      <c r="NXJ39" s="450"/>
      <c r="NXK39" s="450"/>
      <c r="NXL39" s="450"/>
      <c r="NXM39" s="450"/>
      <c r="NXN39" s="450"/>
      <c r="NXO39" s="450"/>
      <c r="NXP39" s="450"/>
      <c r="NXQ39" s="450"/>
      <c r="NXR39" s="450"/>
      <c r="NXS39" s="450"/>
      <c r="NXT39" s="450"/>
      <c r="NXU39" s="450"/>
      <c r="NXV39" s="450"/>
      <c r="NXW39" s="450"/>
      <c r="NXX39" s="450"/>
      <c r="NXY39" s="450"/>
      <c r="NXZ39" s="450"/>
      <c r="NYA39" s="450"/>
      <c r="NYB39" s="450"/>
      <c r="NYC39" s="450"/>
      <c r="NYD39" s="450"/>
      <c r="NYE39" s="450"/>
      <c r="NYF39" s="450"/>
      <c r="NYG39" s="450"/>
      <c r="NYH39" s="450"/>
      <c r="NYI39" s="450"/>
      <c r="NYJ39" s="450"/>
      <c r="NYK39" s="450"/>
      <c r="NYL39" s="450"/>
      <c r="NYM39" s="450"/>
      <c r="NYN39" s="450"/>
      <c r="NYO39" s="450"/>
      <c r="NYP39" s="450"/>
      <c r="NYQ39" s="450"/>
      <c r="NYR39" s="450"/>
      <c r="NYS39" s="450"/>
      <c r="NYT39" s="450"/>
      <c r="NYU39" s="450"/>
      <c r="NYV39" s="450"/>
      <c r="NYW39" s="450"/>
      <c r="NYX39" s="450"/>
      <c r="NYY39" s="450"/>
      <c r="NYZ39" s="450"/>
      <c r="NZA39" s="450"/>
      <c r="NZB39" s="450"/>
      <c r="NZC39" s="450"/>
      <c r="NZD39" s="450"/>
      <c r="NZE39" s="450"/>
      <c r="NZF39" s="450"/>
      <c r="NZG39" s="450"/>
      <c r="NZH39" s="450"/>
      <c r="NZI39" s="450"/>
      <c r="NZJ39" s="450"/>
      <c r="NZK39" s="450"/>
      <c r="NZL39" s="450"/>
      <c r="NZM39" s="450"/>
      <c r="NZN39" s="450"/>
      <c r="NZO39" s="450"/>
      <c r="NZP39" s="450"/>
      <c r="NZQ39" s="450"/>
      <c r="NZR39" s="450"/>
      <c r="NZS39" s="450"/>
      <c r="NZT39" s="450"/>
      <c r="NZU39" s="450"/>
      <c r="NZV39" s="450"/>
      <c r="NZW39" s="450"/>
      <c r="NZX39" s="450"/>
      <c r="NZY39" s="450"/>
      <c r="NZZ39" s="450"/>
      <c r="OAA39" s="450"/>
      <c r="OAB39" s="450"/>
      <c r="OAC39" s="450"/>
      <c r="OAD39" s="450"/>
      <c r="OAE39" s="450"/>
      <c r="OAF39" s="450"/>
      <c r="OAG39" s="450"/>
      <c r="OAH39" s="450"/>
      <c r="OAI39" s="450"/>
      <c r="OAJ39" s="450"/>
      <c r="OAK39" s="450"/>
      <c r="OAL39" s="450"/>
      <c r="OAM39" s="450"/>
      <c r="OAN39" s="450"/>
      <c r="OAO39" s="450"/>
      <c r="OAP39" s="450"/>
      <c r="OAQ39" s="450"/>
      <c r="OAR39" s="450"/>
      <c r="OAS39" s="450"/>
      <c r="OAT39" s="450"/>
      <c r="OAU39" s="450"/>
      <c r="OAV39" s="450"/>
      <c r="OAW39" s="450"/>
      <c r="OAX39" s="450"/>
      <c r="OAY39" s="450"/>
      <c r="OAZ39" s="450"/>
      <c r="OBA39" s="450"/>
      <c r="OBB39" s="450"/>
      <c r="OBC39" s="450"/>
      <c r="OBD39" s="450"/>
      <c r="OBE39" s="450"/>
      <c r="OBF39" s="450"/>
      <c r="OBG39" s="450"/>
      <c r="OBH39" s="450"/>
      <c r="OBI39" s="450"/>
      <c r="OBJ39" s="450"/>
      <c r="OBK39" s="450"/>
      <c r="OBL39" s="450"/>
      <c r="OBM39" s="450"/>
      <c r="OBN39" s="450"/>
      <c r="OBO39" s="450"/>
      <c r="OBP39" s="450"/>
      <c r="OBQ39" s="450"/>
      <c r="OBR39" s="450"/>
      <c r="OBS39" s="450"/>
      <c r="OBT39" s="450"/>
      <c r="OBU39" s="450"/>
      <c r="OBV39" s="450"/>
      <c r="OBW39" s="450"/>
      <c r="OBX39" s="450"/>
      <c r="OBY39" s="450"/>
      <c r="OBZ39" s="450"/>
      <c r="OCA39" s="450"/>
      <c r="OCB39" s="450"/>
      <c r="OCC39" s="450"/>
      <c r="OCD39" s="450"/>
      <c r="OCE39" s="450"/>
      <c r="OCF39" s="450"/>
      <c r="OCG39" s="450"/>
      <c r="OCH39" s="450"/>
      <c r="OCI39" s="450"/>
      <c r="OCJ39" s="450"/>
      <c r="OCK39" s="450"/>
      <c r="OCL39" s="450"/>
      <c r="OCM39" s="450"/>
      <c r="OCN39" s="450"/>
      <c r="OCO39" s="450"/>
      <c r="OCP39" s="450"/>
      <c r="OCQ39" s="450"/>
      <c r="OCR39" s="450"/>
      <c r="OCS39" s="450"/>
      <c r="OCT39" s="450"/>
      <c r="OCU39" s="450"/>
      <c r="OCV39" s="450"/>
      <c r="OCW39" s="450"/>
      <c r="OCX39" s="450"/>
      <c r="OCY39" s="450"/>
      <c r="OCZ39" s="450"/>
      <c r="ODA39" s="450"/>
      <c r="ODB39" s="450"/>
      <c r="ODC39" s="450"/>
      <c r="ODD39" s="450"/>
      <c r="ODE39" s="450"/>
      <c r="ODF39" s="450"/>
      <c r="ODG39" s="450"/>
      <c r="ODH39" s="450"/>
      <c r="ODI39" s="450"/>
      <c r="ODJ39" s="450"/>
      <c r="ODK39" s="450"/>
      <c r="ODL39" s="450"/>
      <c r="ODM39" s="450"/>
      <c r="ODN39" s="450"/>
      <c r="ODO39" s="450"/>
      <c r="ODP39" s="450"/>
      <c r="ODQ39" s="450"/>
      <c r="ODR39" s="450"/>
      <c r="ODS39" s="450"/>
      <c r="ODT39" s="450"/>
      <c r="ODU39" s="450"/>
      <c r="ODV39" s="450"/>
      <c r="ODW39" s="450"/>
      <c r="ODX39" s="450"/>
      <c r="ODY39" s="450"/>
      <c r="ODZ39" s="450"/>
      <c r="OEA39" s="450"/>
      <c r="OEB39" s="450"/>
      <c r="OEC39" s="450"/>
      <c r="OED39" s="450"/>
      <c r="OEE39" s="450"/>
      <c r="OEF39" s="450"/>
      <c r="OEG39" s="450"/>
      <c r="OEH39" s="450"/>
      <c r="OEI39" s="450"/>
      <c r="OEJ39" s="450"/>
      <c r="OEK39" s="450"/>
      <c r="OEL39" s="450"/>
      <c r="OEM39" s="450"/>
      <c r="OEN39" s="450"/>
      <c r="OEO39" s="450"/>
      <c r="OEP39" s="450"/>
      <c r="OEQ39" s="450"/>
      <c r="OER39" s="450"/>
      <c r="OES39" s="450"/>
      <c r="OET39" s="450"/>
      <c r="OEU39" s="450"/>
      <c r="OEV39" s="450"/>
      <c r="OEW39" s="450"/>
      <c r="OEX39" s="450"/>
      <c r="OEY39" s="450"/>
      <c r="OEZ39" s="450"/>
      <c r="OFA39" s="450"/>
      <c r="OFB39" s="450"/>
      <c r="OFC39" s="450"/>
      <c r="OFD39" s="450"/>
      <c r="OFE39" s="450"/>
      <c r="OFF39" s="450"/>
      <c r="OFG39" s="450"/>
      <c r="OFH39" s="450"/>
      <c r="OFI39" s="450"/>
      <c r="OFJ39" s="450"/>
      <c r="OFK39" s="450"/>
      <c r="OFL39" s="450"/>
      <c r="OFM39" s="450"/>
      <c r="OFN39" s="450"/>
      <c r="OFO39" s="450"/>
      <c r="OFP39" s="450"/>
      <c r="OFQ39" s="450"/>
      <c r="OFR39" s="450"/>
      <c r="OFS39" s="450"/>
      <c r="OFT39" s="450"/>
      <c r="OFU39" s="450"/>
      <c r="OFV39" s="450"/>
      <c r="OFW39" s="450"/>
      <c r="OFX39" s="450"/>
      <c r="OFY39" s="450"/>
      <c r="OFZ39" s="450"/>
      <c r="OGA39" s="450"/>
      <c r="OGB39" s="450"/>
      <c r="OGC39" s="450"/>
      <c r="OGD39" s="450"/>
      <c r="OGE39" s="450"/>
      <c r="OGF39" s="450"/>
      <c r="OGG39" s="450"/>
      <c r="OGH39" s="450"/>
      <c r="OGI39" s="450"/>
      <c r="OGJ39" s="450"/>
      <c r="OGK39" s="450"/>
      <c r="OGL39" s="450"/>
      <c r="OGM39" s="450"/>
      <c r="OGN39" s="450"/>
      <c r="OGO39" s="450"/>
      <c r="OGP39" s="450"/>
      <c r="OGQ39" s="450"/>
      <c r="OGR39" s="450"/>
      <c r="OGS39" s="450"/>
      <c r="OGT39" s="450"/>
      <c r="OGU39" s="450"/>
      <c r="OGV39" s="450"/>
      <c r="OGW39" s="450"/>
      <c r="OGX39" s="450"/>
      <c r="OGY39" s="450"/>
      <c r="OGZ39" s="450"/>
      <c r="OHA39" s="450"/>
      <c r="OHB39" s="450"/>
      <c r="OHC39" s="450"/>
      <c r="OHD39" s="450"/>
      <c r="OHE39" s="450"/>
      <c r="OHF39" s="450"/>
      <c r="OHG39" s="450"/>
      <c r="OHH39" s="450"/>
      <c r="OHI39" s="450"/>
      <c r="OHJ39" s="450"/>
      <c r="OHK39" s="450"/>
      <c r="OHL39" s="450"/>
      <c r="OHM39" s="450"/>
      <c r="OHN39" s="450"/>
      <c r="OHO39" s="450"/>
      <c r="OHP39" s="450"/>
      <c r="OHQ39" s="450"/>
      <c r="OHR39" s="450"/>
      <c r="OHS39" s="450"/>
      <c r="OHT39" s="450"/>
      <c r="OHU39" s="450"/>
      <c r="OHV39" s="450"/>
      <c r="OHW39" s="450"/>
      <c r="OHX39" s="450"/>
      <c r="OHY39" s="450"/>
      <c r="OHZ39" s="450"/>
      <c r="OIA39" s="450"/>
      <c r="OIB39" s="450"/>
      <c r="OIC39" s="450"/>
      <c r="OID39" s="450"/>
      <c r="OIE39" s="450"/>
      <c r="OIF39" s="450"/>
      <c r="OIG39" s="450"/>
      <c r="OIH39" s="450"/>
      <c r="OII39" s="450"/>
      <c r="OIJ39" s="450"/>
      <c r="OIK39" s="450"/>
      <c r="OIL39" s="450"/>
      <c r="OIM39" s="450"/>
      <c r="OIN39" s="450"/>
      <c r="OIO39" s="450"/>
      <c r="OIP39" s="450"/>
      <c r="OIQ39" s="450"/>
      <c r="OIR39" s="450"/>
      <c r="OIS39" s="450"/>
      <c r="OIT39" s="450"/>
      <c r="OIU39" s="450"/>
      <c r="OIV39" s="450"/>
      <c r="OIW39" s="450"/>
      <c r="OIX39" s="450"/>
      <c r="OIY39" s="450"/>
      <c r="OIZ39" s="450"/>
      <c r="OJA39" s="450"/>
      <c r="OJB39" s="450"/>
      <c r="OJC39" s="450"/>
      <c r="OJD39" s="450"/>
      <c r="OJE39" s="450"/>
      <c r="OJF39" s="450"/>
      <c r="OJG39" s="450"/>
      <c r="OJH39" s="450"/>
      <c r="OJI39" s="450"/>
      <c r="OJJ39" s="450"/>
      <c r="OJK39" s="450"/>
      <c r="OJL39" s="450"/>
      <c r="OJM39" s="450"/>
      <c r="OJN39" s="450"/>
      <c r="OJO39" s="450"/>
      <c r="OJP39" s="450"/>
      <c r="OJQ39" s="450"/>
      <c r="OJR39" s="450"/>
      <c r="OJS39" s="450"/>
      <c r="OJT39" s="450"/>
      <c r="OJU39" s="450"/>
      <c r="OJV39" s="450"/>
      <c r="OJW39" s="450"/>
      <c r="OJX39" s="450"/>
      <c r="OJY39" s="450"/>
      <c r="OJZ39" s="450"/>
      <c r="OKA39" s="450"/>
      <c r="OKB39" s="450"/>
      <c r="OKC39" s="450"/>
      <c r="OKD39" s="450"/>
      <c r="OKE39" s="450"/>
      <c r="OKF39" s="450"/>
      <c r="OKG39" s="450"/>
      <c r="OKH39" s="450"/>
      <c r="OKI39" s="450"/>
      <c r="OKJ39" s="450"/>
      <c r="OKK39" s="450"/>
      <c r="OKL39" s="450"/>
      <c r="OKM39" s="450"/>
      <c r="OKN39" s="450"/>
      <c r="OKO39" s="450"/>
      <c r="OKP39" s="450"/>
      <c r="OKQ39" s="450"/>
      <c r="OKR39" s="450"/>
      <c r="OKS39" s="450"/>
      <c r="OKT39" s="450"/>
      <c r="OKU39" s="450"/>
      <c r="OKV39" s="450"/>
      <c r="OKW39" s="450"/>
      <c r="OKX39" s="450"/>
      <c r="OKY39" s="450"/>
      <c r="OKZ39" s="450"/>
      <c r="OLA39" s="450"/>
      <c r="OLB39" s="450"/>
      <c r="OLC39" s="450"/>
      <c r="OLD39" s="450"/>
      <c r="OLE39" s="450"/>
      <c r="OLF39" s="450"/>
      <c r="OLG39" s="450"/>
      <c r="OLH39" s="450"/>
      <c r="OLI39" s="450"/>
      <c r="OLJ39" s="450"/>
      <c r="OLK39" s="450"/>
      <c r="OLL39" s="450"/>
      <c r="OLM39" s="450"/>
      <c r="OLN39" s="450"/>
      <c r="OLO39" s="450"/>
      <c r="OLP39" s="450"/>
      <c r="OLQ39" s="450"/>
      <c r="OLR39" s="450"/>
      <c r="OLS39" s="450"/>
      <c r="OLT39" s="450"/>
      <c r="OLU39" s="450"/>
      <c r="OLV39" s="450"/>
      <c r="OLW39" s="450"/>
      <c r="OLX39" s="450"/>
      <c r="OLY39" s="450"/>
      <c r="OLZ39" s="450"/>
      <c r="OMA39" s="450"/>
      <c r="OMB39" s="450"/>
      <c r="OMC39" s="450"/>
      <c r="OMD39" s="450"/>
      <c r="OME39" s="450"/>
      <c r="OMF39" s="450"/>
      <c r="OMG39" s="450"/>
      <c r="OMH39" s="450"/>
      <c r="OMI39" s="450"/>
      <c r="OMJ39" s="450"/>
      <c r="OMK39" s="450"/>
      <c r="OML39" s="450"/>
      <c r="OMM39" s="450"/>
      <c r="OMN39" s="450"/>
      <c r="OMO39" s="450"/>
      <c r="OMP39" s="450"/>
      <c r="OMQ39" s="450"/>
      <c r="OMR39" s="450"/>
      <c r="OMS39" s="450"/>
      <c r="OMT39" s="450"/>
      <c r="OMU39" s="450"/>
      <c r="OMV39" s="450"/>
      <c r="OMW39" s="450"/>
      <c r="OMX39" s="450"/>
      <c r="OMY39" s="450"/>
      <c r="OMZ39" s="450"/>
      <c r="ONA39" s="450"/>
      <c r="ONB39" s="450"/>
      <c r="ONC39" s="450"/>
      <c r="OND39" s="450"/>
      <c r="ONE39" s="450"/>
      <c r="ONF39" s="450"/>
      <c r="ONG39" s="450"/>
      <c r="ONH39" s="450"/>
      <c r="ONI39" s="450"/>
      <c r="ONJ39" s="450"/>
      <c r="ONK39" s="450"/>
      <c r="ONL39" s="450"/>
      <c r="ONM39" s="450"/>
      <c r="ONN39" s="450"/>
      <c r="ONO39" s="450"/>
      <c r="ONP39" s="450"/>
      <c r="ONQ39" s="450"/>
      <c r="ONR39" s="450"/>
      <c r="ONS39" s="450"/>
      <c r="ONT39" s="450"/>
      <c r="ONU39" s="450"/>
      <c r="ONV39" s="450"/>
      <c r="ONW39" s="450"/>
      <c r="ONX39" s="450"/>
      <c r="ONY39" s="450"/>
      <c r="ONZ39" s="450"/>
      <c r="OOA39" s="450"/>
      <c r="OOB39" s="450"/>
      <c r="OOC39" s="450"/>
      <c r="OOD39" s="450"/>
      <c r="OOE39" s="450"/>
      <c r="OOF39" s="450"/>
      <c r="OOG39" s="450"/>
      <c r="OOH39" s="450"/>
      <c r="OOI39" s="450"/>
      <c r="OOJ39" s="450"/>
      <c r="OOK39" s="450"/>
      <c r="OOL39" s="450"/>
      <c r="OOM39" s="450"/>
      <c r="OON39" s="450"/>
      <c r="OOO39" s="450"/>
      <c r="OOP39" s="450"/>
      <c r="OOQ39" s="450"/>
      <c r="OOR39" s="450"/>
      <c r="OOS39" s="450"/>
      <c r="OOT39" s="450"/>
      <c r="OOU39" s="450"/>
      <c r="OOV39" s="450"/>
      <c r="OOW39" s="450"/>
      <c r="OOX39" s="450"/>
      <c r="OOY39" s="450"/>
      <c r="OOZ39" s="450"/>
      <c r="OPA39" s="450"/>
      <c r="OPB39" s="450"/>
      <c r="OPC39" s="450"/>
      <c r="OPD39" s="450"/>
      <c r="OPE39" s="450"/>
      <c r="OPF39" s="450"/>
      <c r="OPG39" s="450"/>
      <c r="OPH39" s="450"/>
      <c r="OPI39" s="450"/>
      <c r="OPJ39" s="450"/>
      <c r="OPK39" s="450"/>
      <c r="OPL39" s="450"/>
      <c r="OPM39" s="450"/>
      <c r="OPN39" s="450"/>
      <c r="OPO39" s="450"/>
      <c r="OPP39" s="450"/>
      <c r="OPQ39" s="450"/>
      <c r="OPR39" s="450"/>
      <c r="OPS39" s="450"/>
      <c r="OPT39" s="450"/>
      <c r="OPU39" s="450"/>
      <c r="OPV39" s="450"/>
      <c r="OPW39" s="450"/>
      <c r="OPX39" s="450"/>
      <c r="OPY39" s="450"/>
      <c r="OPZ39" s="450"/>
      <c r="OQA39" s="450"/>
      <c r="OQB39" s="450"/>
      <c r="OQC39" s="450"/>
      <c r="OQD39" s="450"/>
      <c r="OQE39" s="450"/>
      <c r="OQF39" s="450"/>
      <c r="OQG39" s="450"/>
      <c r="OQH39" s="450"/>
      <c r="OQI39" s="450"/>
      <c r="OQJ39" s="450"/>
      <c r="OQK39" s="450"/>
      <c r="OQL39" s="450"/>
      <c r="OQM39" s="450"/>
      <c r="OQN39" s="450"/>
      <c r="OQO39" s="450"/>
      <c r="OQP39" s="450"/>
      <c r="OQQ39" s="450"/>
      <c r="OQR39" s="450"/>
      <c r="OQS39" s="450"/>
      <c r="OQT39" s="450"/>
      <c r="OQU39" s="450"/>
      <c r="OQV39" s="450"/>
      <c r="OQW39" s="450"/>
      <c r="OQX39" s="450"/>
      <c r="OQY39" s="450"/>
      <c r="OQZ39" s="450"/>
      <c r="ORA39" s="450"/>
      <c r="ORB39" s="450"/>
      <c r="ORC39" s="450"/>
      <c r="ORD39" s="450"/>
      <c r="ORE39" s="450"/>
      <c r="ORF39" s="450"/>
      <c r="ORG39" s="450"/>
      <c r="ORH39" s="450"/>
      <c r="ORI39" s="450"/>
      <c r="ORJ39" s="450"/>
      <c r="ORK39" s="450"/>
      <c r="ORL39" s="450"/>
      <c r="ORM39" s="450"/>
      <c r="ORN39" s="450"/>
      <c r="ORO39" s="450"/>
      <c r="ORP39" s="450"/>
      <c r="ORQ39" s="450"/>
      <c r="ORR39" s="450"/>
      <c r="ORS39" s="450"/>
      <c r="ORT39" s="450"/>
      <c r="ORU39" s="450"/>
      <c r="ORV39" s="450"/>
      <c r="ORW39" s="450"/>
      <c r="ORX39" s="450"/>
      <c r="ORY39" s="450"/>
      <c r="ORZ39" s="450"/>
      <c r="OSA39" s="450"/>
      <c r="OSB39" s="450"/>
      <c r="OSC39" s="450"/>
      <c r="OSD39" s="450"/>
      <c r="OSE39" s="450"/>
      <c r="OSF39" s="450"/>
      <c r="OSG39" s="450"/>
      <c r="OSH39" s="450"/>
      <c r="OSI39" s="450"/>
      <c r="OSJ39" s="450"/>
      <c r="OSK39" s="450"/>
      <c r="OSL39" s="450"/>
      <c r="OSM39" s="450"/>
      <c r="OSN39" s="450"/>
      <c r="OSO39" s="450"/>
      <c r="OSP39" s="450"/>
      <c r="OSQ39" s="450"/>
      <c r="OSR39" s="450"/>
      <c r="OSS39" s="450"/>
      <c r="OST39" s="450"/>
      <c r="OSU39" s="450"/>
      <c r="OSV39" s="450"/>
      <c r="OSW39" s="450"/>
      <c r="OSX39" s="450"/>
      <c r="OSY39" s="450"/>
      <c r="OSZ39" s="450"/>
      <c r="OTA39" s="450"/>
      <c r="OTB39" s="450"/>
      <c r="OTC39" s="450"/>
      <c r="OTD39" s="450"/>
      <c r="OTE39" s="450"/>
      <c r="OTF39" s="450"/>
      <c r="OTG39" s="450"/>
      <c r="OTH39" s="450"/>
      <c r="OTI39" s="450"/>
      <c r="OTJ39" s="450"/>
      <c r="OTK39" s="450"/>
      <c r="OTL39" s="450"/>
      <c r="OTM39" s="450"/>
      <c r="OTN39" s="450"/>
      <c r="OTO39" s="450"/>
      <c r="OTP39" s="450"/>
      <c r="OTQ39" s="450"/>
      <c r="OTR39" s="450"/>
      <c r="OTS39" s="450"/>
      <c r="OTT39" s="450"/>
      <c r="OTU39" s="450"/>
      <c r="OTV39" s="450"/>
      <c r="OTW39" s="450"/>
      <c r="OTX39" s="450"/>
      <c r="OTY39" s="450"/>
      <c r="OTZ39" s="450"/>
      <c r="OUA39" s="450"/>
      <c r="OUB39" s="450"/>
      <c r="OUC39" s="450"/>
      <c r="OUD39" s="450"/>
      <c r="OUE39" s="450"/>
      <c r="OUF39" s="450"/>
      <c r="OUG39" s="450"/>
      <c r="OUH39" s="450"/>
      <c r="OUI39" s="450"/>
      <c r="OUJ39" s="450"/>
      <c r="OUK39" s="450"/>
      <c r="OUL39" s="450"/>
      <c r="OUM39" s="450"/>
      <c r="OUN39" s="450"/>
      <c r="OUO39" s="450"/>
      <c r="OUP39" s="450"/>
      <c r="OUQ39" s="450"/>
      <c r="OUR39" s="450"/>
      <c r="OUS39" s="450"/>
      <c r="OUT39" s="450"/>
      <c r="OUU39" s="450"/>
      <c r="OUV39" s="450"/>
      <c r="OUW39" s="450"/>
      <c r="OUX39" s="450"/>
      <c r="OUY39" s="450"/>
      <c r="OUZ39" s="450"/>
      <c r="OVA39" s="450"/>
      <c r="OVB39" s="450"/>
      <c r="OVC39" s="450"/>
      <c r="OVD39" s="450"/>
      <c r="OVE39" s="450"/>
      <c r="OVF39" s="450"/>
      <c r="OVG39" s="450"/>
      <c r="OVH39" s="450"/>
      <c r="OVI39" s="450"/>
      <c r="OVJ39" s="450"/>
      <c r="OVK39" s="450"/>
      <c r="OVL39" s="450"/>
      <c r="OVM39" s="450"/>
      <c r="OVN39" s="450"/>
      <c r="OVO39" s="450"/>
      <c r="OVP39" s="450"/>
      <c r="OVQ39" s="450"/>
      <c r="OVR39" s="450"/>
      <c r="OVS39" s="450"/>
      <c r="OVT39" s="450"/>
      <c r="OVU39" s="450"/>
      <c r="OVV39" s="450"/>
      <c r="OVW39" s="450"/>
      <c r="OVX39" s="450"/>
      <c r="OVY39" s="450"/>
      <c r="OVZ39" s="450"/>
      <c r="OWA39" s="450"/>
      <c r="OWB39" s="450"/>
      <c r="OWC39" s="450"/>
      <c r="OWD39" s="450"/>
      <c r="OWE39" s="450"/>
      <c r="OWF39" s="450"/>
      <c r="OWG39" s="450"/>
      <c r="OWH39" s="450"/>
      <c r="OWI39" s="450"/>
      <c r="OWJ39" s="450"/>
      <c r="OWK39" s="450"/>
      <c r="OWL39" s="450"/>
      <c r="OWM39" s="450"/>
      <c r="OWN39" s="450"/>
      <c r="OWO39" s="450"/>
      <c r="OWP39" s="450"/>
      <c r="OWQ39" s="450"/>
      <c r="OWR39" s="450"/>
      <c r="OWS39" s="450"/>
      <c r="OWT39" s="450"/>
      <c r="OWU39" s="450"/>
      <c r="OWV39" s="450"/>
      <c r="OWW39" s="450"/>
      <c r="OWX39" s="450"/>
      <c r="OWY39" s="450"/>
      <c r="OWZ39" s="450"/>
      <c r="OXA39" s="450"/>
      <c r="OXB39" s="450"/>
      <c r="OXC39" s="450"/>
      <c r="OXD39" s="450"/>
      <c r="OXE39" s="450"/>
      <c r="OXF39" s="450"/>
      <c r="OXG39" s="450"/>
      <c r="OXH39" s="450"/>
      <c r="OXI39" s="450"/>
      <c r="OXJ39" s="450"/>
      <c r="OXK39" s="450"/>
      <c r="OXL39" s="450"/>
      <c r="OXM39" s="450"/>
      <c r="OXN39" s="450"/>
      <c r="OXO39" s="450"/>
      <c r="OXP39" s="450"/>
      <c r="OXQ39" s="450"/>
      <c r="OXR39" s="450"/>
      <c r="OXS39" s="450"/>
      <c r="OXT39" s="450"/>
      <c r="OXU39" s="450"/>
      <c r="OXV39" s="450"/>
      <c r="OXW39" s="450"/>
      <c r="OXX39" s="450"/>
      <c r="OXY39" s="450"/>
      <c r="OXZ39" s="450"/>
      <c r="OYA39" s="450"/>
      <c r="OYB39" s="450"/>
      <c r="OYC39" s="450"/>
      <c r="OYD39" s="450"/>
      <c r="OYE39" s="450"/>
      <c r="OYF39" s="450"/>
      <c r="OYG39" s="450"/>
      <c r="OYH39" s="450"/>
      <c r="OYI39" s="450"/>
      <c r="OYJ39" s="450"/>
      <c r="OYK39" s="450"/>
      <c r="OYL39" s="450"/>
      <c r="OYM39" s="450"/>
      <c r="OYN39" s="450"/>
      <c r="OYO39" s="450"/>
      <c r="OYP39" s="450"/>
      <c r="OYQ39" s="450"/>
      <c r="OYR39" s="450"/>
      <c r="OYS39" s="450"/>
      <c r="OYT39" s="450"/>
      <c r="OYU39" s="450"/>
      <c r="OYV39" s="450"/>
      <c r="OYW39" s="450"/>
      <c r="OYX39" s="450"/>
      <c r="OYY39" s="450"/>
      <c r="OYZ39" s="450"/>
      <c r="OZA39" s="450"/>
      <c r="OZB39" s="450"/>
      <c r="OZC39" s="450"/>
      <c r="OZD39" s="450"/>
      <c r="OZE39" s="450"/>
      <c r="OZF39" s="450"/>
      <c r="OZG39" s="450"/>
      <c r="OZH39" s="450"/>
      <c r="OZI39" s="450"/>
      <c r="OZJ39" s="450"/>
      <c r="OZK39" s="450"/>
      <c r="OZL39" s="450"/>
      <c r="OZM39" s="450"/>
      <c r="OZN39" s="450"/>
      <c r="OZO39" s="450"/>
      <c r="OZP39" s="450"/>
      <c r="OZQ39" s="450"/>
      <c r="OZR39" s="450"/>
      <c r="OZS39" s="450"/>
      <c r="OZT39" s="450"/>
      <c r="OZU39" s="450"/>
      <c r="OZV39" s="450"/>
      <c r="OZW39" s="450"/>
      <c r="OZX39" s="450"/>
      <c r="OZY39" s="450"/>
      <c r="OZZ39" s="450"/>
      <c r="PAA39" s="450"/>
      <c r="PAB39" s="450"/>
      <c r="PAC39" s="450"/>
      <c r="PAD39" s="450"/>
      <c r="PAE39" s="450"/>
      <c r="PAF39" s="450"/>
      <c r="PAG39" s="450"/>
      <c r="PAH39" s="450"/>
      <c r="PAI39" s="450"/>
      <c r="PAJ39" s="450"/>
      <c r="PAK39" s="450"/>
      <c r="PAL39" s="450"/>
      <c r="PAM39" s="450"/>
      <c r="PAN39" s="450"/>
      <c r="PAO39" s="450"/>
      <c r="PAP39" s="450"/>
      <c r="PAQ39" s="450"/>
      <c r="PAR39" s="450"/>
      <c r="PAS39" s="450"/>
      <c r="PAT39" s="450"/>
      <c r="PAU39" s="450"/>
      <c r="PAV39" s="450"/>
      <c r="PAW39" s="450"/>
      <c r="PAX39" s="450"/>
      <c r="PAY39" s="450"/>
      <c r="PAZ39" s="450"/>
      <c r="PBA39" s="450"/>
      <c r="PBB39" s="450"/>
      <c r="PBC39" s="450"/>
      <c r="PBD39" s="450"/>
      <c r="PBE39" s="450"/>
      <c r="PBF39" s="450"/>
      <c r="PBG39" s="450"/>
      <c r="PBH39" s="450"/>
      <c r="PBI39" s="450"/>
      <c r="PBJ39" s="450"/>
      <c r="PBK39" s="450"/>
      <c r="PBL39" s="450"/>
      <c r="PBM39" s="450"/>
      <c r="PBN39" s="450"/>
      <c r="PBO39" s="450"/>
      <c r="PBP39" s="450"/>
      <c r="PBQ39" s="450"/>
      <c r="PBR39" s="450"/>
      <c r="PBS39" s="450"/>
      <c r="PBT39" s="450"/>
      <c r="PBU39" s="450"/>
      <c r="PBV39" s="450"/>
      <c r="PBW39" s="450"/>
      <c r="PBX39" s="450"/>
      <c r="PBY39" s="450"/>
      <c r="PBZ39" s="450"/>
      <c r="PCA39" s="450"/>
      <c r="PCB39" s="450"/>
      <c r="PCC39" s="450"/>
      <c r="PCD39" s="450"/>
      <c r="PCE39" s="450"/>
      <c r="PCF39" s="450"/>
      <c r="PCG39" s="450"/>
      <c r="PCH39" s="450"/>
      <c r="PCI39" s="450"/>
      <c r="PCJ39" s="450"/>
      <c r="PCK39" s="450"/>
      <c r="PCL39" s="450"/>
      <c r="PCM39" s="450"/>
      <c r="PCN39" s="450"/>
      <c r="PCO39" s="450"/>
      <c r="PCP39" s="450"/>
      <c r="PCQ39" s="450"/>
      <c r="PCR39" s="450"/>
      <c r="PCS39" s="450"/>
      <c r="PCT39" s="450"/>
      <c r="PCU39" s="450"/>
      <c r="PCV39" s="450"/>
      <c r="PCW39" s="450"/>
      <c r="PCX39" s="450"/>
      <c r="PCY39" s="450"/>
      <c r="PCZ39" s="450"/>
      <c r="PDA39" s="450"/>
      <c r="PDB39" s="450"/>
      <c r="PDC39" s="450"/>
      <c r="PDD39" s="450"/>
      <c r="PDE39" s="450"/>
      <c r="PDF39" s="450"/>
      <c r="PDG39" s="450"/>
      <c r="PDH39" s="450"/>
      <c r="PDI39" s="450"/>
      <c r="PDJ39" s="450"/>
      <c r="PDK39" s="450"/>
      <c r="PDL39" s="450"/>
      <c r="PDM39" s="450"/>
      <c r="PDN39" s="450"/>
      <c r="PDO39" s="450"/>
      <c r="PDP39" s="450"/>
      <c r="PDQ39" s="450"/>
      <c r="PDR39" s="450"/>
      <c r="PDS39" s="450"/>
      <c r="PDT39" s="450"/>
      <c r="PDU39" s="450"/>
      <c r="PDV39" s="450"/>
      <c r="PDW39" s="450"/>
      <c r="PDX39" s="450"/>
      <c r="PDY39" s="450"/>
      <c r="PDZ39" s="450"/>
      <c r="PEA39" s="450"/>
      <c r="PEB39" s="450"/>
      <c r="PEC39" s="450"/>
      <c r="PED39" s="450"/>
      <c r="PEE39" s="450"/>
      <c r="PEF39" s="450"/>
      <c r="PEG39" s="450"/>
      <c r="PEH39" s="450"/>
      <c r="PEI39" s="450"/>
      <c r="PEJ39" s="450"/>
      <c r="PEK39" s="450"/>
      <c r="PEL39" s="450"/>
      <c r="PEM39" s="450"/>
      <c r="PEN39" s="450"/>
      <c r="PEO39" s="450"/>
      <c r="PEP39" s="450"/>
      <c r="PEQ39" s="450"/>
      <c r="PER39" s="450"/>
      <c r="PES39" s="450"/>
      <c r="PET39" s="450"/>
      <c r="PEU39" s="450"/>
      <c r="PEV39" s="450"/>
      <c r="PEW39" s="450"/>
      <c r="PEX39" s="450"/>
      <c r="PEY39" s="450"/>
      <c r="PEZ39" s="450"/>
      <c r="PFA39" s="450"/>
      <c r="PFB39" s="450"/>
      <c r="PFC39" s="450"/>
      <c r="PFD39" s="450"/>
      <c r="PFE39" s="450"/>
      <c r="PFF39" s="450"/>
      <c r="PFG39" s="450"/>
      <c r="PFH39" s="450"/>
      <c r="PFI39" s="450"/>
      <c r="PFJ39" s="450"/>
      <c r="PFK39" s="450"/>
      <c r="PFL39" s="450"/>
      <c r="PFM39" s="450"/>
      <c r="PFN39" s="450"/>
      <c r="PFO39" s="450"/>
      <c r="PFP39" s="450"/>
      <c r="PFQ39" s="450"/>
      <c r="PFR39" s="450"/>
      <c r="PFS39" s="450"/>
      <c r="PFT39" s="450"/>
      <c r="PFU39" s="450"/>
      <c r="PFV39" s="450"/>
      <c r="PFW39" s="450"/>
      <c r="PFX39" s="450"/>
      <c r="PFY39" s="450"/>
      <c r="PFZ39" s="450"/>
      <c r="PGA39" s="450"/>
      <c r="PGB39" s="450"/>
      <c r="PGC39" s="450"/>
      <c r="PGD39" s="450"/>
      <c r="PGE39" s="450"/>
      <c r="PGF39" s="450"/>
      <c r="PGG39" s="450"/>
      <c r="PGH39" s="450"/>
      <c r="PGI39" s="450"/>
      <c r="PGJ39" s="450"/>
      <c r="PGK39" s="450"/>
      <c r="PGL39" s="450"/>
      <c r="PGM39" s="450"/>
      <c r="PGN39" s="450"/>
      <c r="PGO39" s="450"/>
      <c r="PGP39" s="450"/>
      <c r="PGQ39" s="450"/>
      <c r="PGR39" s="450"/>
      <c r="PGS39" s="450"/>
      <c r="PGT39" s="450"/>
      <c r="PGU39" s="450"/>
      <c r="PGV39" s="450"/>
      <c r="PGW39" s="450"/>
      <c r="PGX39" s="450"/>
      <c r="PGY39" s="450"/>
      <c r="PGZ39" s="450"/>
      <c r="PHA39" s="450"/>
      <c r="PHB39" s="450"/>
      <c r="PHC39" s="450"/>
      <c r="PHD39" s="450"/>
      <c r="PHE39" s="450"/>
      <c r="PHF39" s="450"/>
      <c r="PHG39" s="450"/>
      <c r="PHH39" s="450"/>
      <c r="PHI39" s="450"/>
      <c r="PHJ39" s="450"/>
      <c r="PHK39" s="450"/>
      <c r="PHL39" s="450"/>
      <c r="PHM39" s="450"/>
      <c r="PHN39" s="450"/>
      <c r="PHO39" s="450"/>
      <c r="PHP39" s="450"/>
      <c r="PHQ39" s="450"/>
      <c r="PHR39" s="450"/>
      <c r="PHS39" s="450"/>
      <c r="PHT39" s="450"/>
      <c r="PHU39" s="450"/>
      <c r="PHV39" s="450"/>
      <c r="PHW39" s="450"/>
      <c r="PHX39" s="450"/>
      <c r="PHY39" s="450"/>
      <c r="PHZ39" s="450"/>
      <c r="PIA39" s="450"/>
      <c r="PIB39" s="450"/>
      <c r="PIC39" s="450"/>
      <c r="PID39" s="450"/>
      <c r="PIE39" s="450"/>
      <c r="PIF39" s="450"/>
      <c r="PIG39" s="450"/>
      <c r="PIH39" s="450"/>
      <c r="PII39" s="450"/>
      <c r="PIJ39" s="450"/>
      <c r="PIK39" s="450"/>
      <c r="PIL39" s="450"/>
      <c r="PIM39" s="450"/>
      <c r="PIN39" s="450"/>
      <c r="PIO39" s="450"/>
      <c r="PIP39" s="450"/>
      <c r="PIQ39" s="450"/>
      <c r="PIR39" s="450"/>
      <c r="PIS39" s="450"/>
      <c r="PIT39" s="450"/>
      <c r="PIU39" s="450"/>
      <c r="PIV39" s="450"/>
      <c r="PIW39" s="450"/>
      <c r="PIX39" s="450"/>
      <c r="PIY39" s="450"/>
      <c r="PIZ39" s="450"/>
      <c r="PJA39" s="450"/>
      <c r="PJB39" s="450"/>
      <c r="PJC39" s="450"/>
      <c r="PJD39" s="450"/>
      <c r="PJE39" s="450"/>
      <c r="PJF39" s="450"/>
      <c r="PJG39" s="450"/>
      <c r="PJH39" s="450"/>
      <c r="PJI39" s="450"/>
      <c r="PJJ39" s="450"/>
      <c r="PJK39" s="450"/>
      <c r="PJL39" s="450"/>
      <c r="PJM39" s="450"/>
      <c r="PJN39" s="450"/>
      <c r="PJO39" s="450"/>
      <c r="PJP39" s="450"/>
      <c r="PJQ39" s="450"/>
      <c r="PJR39" s="450"/>
      <c r="PJS39" s="450"/>
      <c r="PJT39" s="450"/>
      <c r="PJU39" s="450"/>
      <c r="PJV39" s="450"/>
      <c r="PJW39" s="450"/>
      <c r="PJX39" s="450"/>
      <c r="PJY39" s="450"/>
      <c r="PJZ39" s="450"/>
      <c r="PKA39" s="450"/>
      <c r="PKB39" s="450"/>
      <c r="PKC39" s="450"/>
      <c r="PKD39" s="450"/>
      <c r="PKE39" s="450"/>
      <c r="PKF39" s="450"/>
      <c r="PKG39" s="450"/>
      <c r="PKH39" s="450"/>
      <c r="PKI39" s="450"/>
      <c r="PKJ39" s="450"/>
      <c r="PKK39" s="450"/>
      <c r="PKL39" s="450"/>
      <c r="PKM39" s="450"/>
      <c r="PKN39" s="450"/>
      <c r="PKO39" s="450"/>
      <c r="PKP39" s="450"/>
      <c r="PKQ39" s="450"/>
      <c r="PKR39" s="450"/>
      <c r="PKS39" s="450"/>
      <c r="PKT39" s="450"/>
      <c r="PKU39" s="450"/>
      <c r="PKV39" s="450"/>
      <c r="PKW39" s="450"/>
      <c r="PKX39" s="450"/>
      <c r="PKY39" s="450"/>
      <c r="PKZ39" s="450"/>
      <c r="PLA39" s="450"/>
      <c r="PLB39" s="450"/>
      <c r="PLC39" s="450"/>
      <c r="PLD39" s="450"/>
      <c r="PLE39" s="450"/>
      <c r="PLF39" s="450"/>
      <c r="PLG39" s="450"/>
      <c r="PLH39" s="450"/>
      <c r="PLI39" s="450"/>
      <c r="PLJ39" s="450"/>
      <c r="PLK39" s="450"/>
      <c r="PLL39" s="450"/>
      <c r="PLM39" s="450"/>
      <c r="PLN39" s="450"/>
      <c r="PLO39" s="450"/>
      <c r="PLP39" s="450"/>
      <c r="PLQ39" s="450"/>
      <c r="PLR39" s="450"/>
      <c r="PLS39" s="450"/>
      <c r="PLT39" s="450"/>
      <c r="PLU39" s="450"/>
      <c r="PLV39" s="450"/>
      <c r="PLW39" s="450"/>
      <c r="PLX39" s="450"/>
      <c r="PLY39" s="450"/>
      <c r="PLZ39" s="450"/>
      <c r="PMA39" s="450"/>
      <c r="PMB39" s="450"/>
      <c r="PMC39" s="450"/>
      <c r="PMD39" s="450"/>
      <c r="PME39" s="450"/>
      <c r="PMF39" s="450"/>
      <c r="PMG39" s="450"/>
      <c r="PMH39" s="450"/>
      <c r="PMI39" s="450"/>
      <c r="PMJ39" s="450"/>
      <c r="PMK39" s="450"/>
      <c r="PML39" s="450"/>
      <c r="PMM39" s="450"/>
      <c r="PMN39" s="450"/>
      <c r="PMO39" s="450"/>
      <c r="PMP39" s="450"/>
      <c r="PMQ39" s="450"/>
      <c r="PMR39" s="450"/>
      <c r="PMS39" s="450"/>
      <c r="PMT39" s="450"/>
      <c r="PMU39" s="450"/>
      <c r="PMV39" s="450"/>
      <c r="PMW39" s="450"/>
      <c r="PMX39" s="450"/>
      <c r="PMY39" s="450"/>
      <c r="PMZ39" s="450"/>
      <c r="PNA39" s="450"/>
      <c r="PNB39" s="450"/>
      <c r="PNC39" s="450"/>
      <c r="PND39" s="450"/>
      <c r="PNE39" s="450"/>
      <c r="PNF39" s="450"/>
      <c r="PNG39" s="450"/>
      <c r="PNH39" s="450"/>
      <c r="PNI39" s="450"/>
      <c r="PNJ39" s="450"/>
      <c r="PNK39" s="450"/>
      <c r="PNL39" s="450"/>
      <c r="PNM39" s="450"/>
      <c r="PNN39" s="450"/>
      <c r="PNO39" s="450"/>
      <c r="PNP39" s="450"/>
      <c r="PNQ39" s="450"/>
      <c r="PNR39" s="450"/>
      <c r="PNS39" s="450"/>
      <c r="PNT39" s="450"/>
      <c r="PNU39" s="450"/>
      <c r="PNV39" s="450"/>
      <c r="PNW39" s="450"/>
      <c r="PNX39" s="450"/>
      <c r="PNY39" s="450"/>
      <c r="PNZ39" s="450"/>
      <c r="POA39" s="450"/>
      <c r="POB39" s="450"/>
      <c r="POC39" s="450"/>
      <c r="POD39" s="450"/>
      <c r="POE39" s="450"/>
      <c r="POF39" s="450"/>
      <c r="POG39" s="450"/>
      <c r="POH39" s="450"/>
      <c r="POI39" s="450"/>
      <c r="POJ39" s="450"/>
      <c r="POK39" s="450"/>
      <c r="POL39" s="450"/>
      <c r="POM39" s="450"/>
      <c r="PON39" s="450"/>
      <c r="POO39" s="450"/>
      <c r="POP39" s="450"/>
      <c r="POQ39" s="450"/>
      <c r="POR39" s="450"/>
      <c r="POS39" s="450"/>
      <c r="POT39" s="450"/>
      <c r="POU39" s="450"/>
      <c r="POV39" s="450"/>
      <c r="POW39" s="450"/>
      <c r="POX39" s="450"/>
      <c r="POY39" s="450"/>
      <c r="POZ39" s="450"/>
      <c r="PPA39" s="450"/>
      <c r="PPB39" s="450"/>
      <c r="PPC39" s="450"/>
      <c r="PPD39" s="450"/>
      <c r="PPE39" s="450"/>
      <c r="PPF39" s="450"/>
      <c r="PPG39" s="450"/>
      <c r="PPH39" s="450"/>
      <c r="PPI39" s="450"/>
      <c r="PPJ39" s="450"/>
      <c r="PPK39" s="450"/>
      <c r="PPL39" s="450"/>
      <c r="PPM39" s="450"/>
      <c r="PPN39" s="450"/>
      <c r="PPO39" s="450"/>
      <c r="PPP39" s="450"/>
      <c r="PPQ39" s="450"/>
      <c r="PPR39" s="450"/>
      <c r="PPS39" s="450"/>
      <c r="PPT39" s="450"/>
      <c r="PPU39" s="450"/>
      <c r="PPV39" s="450"/>
      <c r="PPW39" s="450"/>
      <c r="PPX39" s="450"/>
      <c r="PPY39" s="450"/>
      <c r="PPZ39" s="450"/>
      <c r="PQA39" s="450"/>
      <c r="PQB39" s="450"/>
      <c r="PQC39" s="450"/>
      <c r="PQD39" s="450"/>
      <c r="PQE39" s="450"/>
      <c r="PQF39" s="450"/>
      <c r="PQG39" s="450"/>
      <c r="PQH39" s="450"/>
      <c r="PQI39" s="450"/>
      <c r="PQJ39" s="450"/>
      <c r="PQK39" s="450"/>
      <c r="PQL39" s="450"/>
      <c r="PQM39" s="450"/>
      <c r="PQN39" s="450"/>
      <c r="PQO39" s="450"/>
      <c r="PQP39" s="450"/>
      <c r="PQQ39" s="450"/>
      <c r="PQR39" s="450"/>
      <c r="PQS39" s="450"/>
      <c r="PQT39" s="450"/>
      <c r="PQU39" s="450"/>
      <c r="PQV39" s="450"/>
      <c r="PQW39" s="450"/>
      <c r="PQX39" s="450"/>
      <c r="PQY39" s="450"/>
      <c r="PQZ39" s="450"/>
      <c r="PRA39" s="450"/>
      <c r="PRB39" s="450"/>
      <c r="PRC39" s="450"/>
      <c r="PRD39" s="450"/>
      <c r="PRE39" s="450"/>
      <c r="PRF39" s="450"/>
      <c r="PRG39" s="450"/>
      <c r="PRH39" s="450"/>
      <c r="PRI39" s="450"/>
      <c r="PRJ39" s="450"/>
      <c r="PRK39" s="450"/>
      <c r="PRL39" s="450"/>
      <c r="PRM39" s="450"/>
      <c r="PRN39" s="450"/>
      <c r="PRO39" s="450"/>
      <c r="PRP39" s="450"/>
      <c r="PRQ39" s="450"/>
      <c r="PRR39" s="450"/>
      <c r="PRS39" s="450"/>
      <c r="PRT39" s="450"/>
      <c r="PRU39" s="450"/>
      <c r="PRV39" s="450"/>
      <c r="PRW39" s="450"/>
      <c r="PRX39" s="450"/>
      <c r="PRY39" s="450"/>
      <c r="PRZ39" s="450"/>
      <c r="PSA39" s="450"/>
      <c r="PSB39" s="450"/>
      <c r="PSC39" s="450"/>
      <c r="PSD39" s="450"/>
      <c r="PSE39" s="450"/>
      <c r="PSF39" s="450"/>
      <c r="PSG39" s="450"/>
      <c r="PSH39" s="450"/>
      <c r="PSI39" s="450"/>
      <c r="PSJ39" s="450"/>
      <c r="PSK39" s="450"/>
      <c r="PSL39" s="450"/>
      <c r="PSM39" s="450"/>
      <c r="PSN39" s="450"/>
      <c r="PSO39" s="450"/>
      <c r="PSP39" s="450"/>
      <c r="PSQ39" s="450"/>
      <c r="PSR39" s="450"/>
      <c r="PSS39" s="450"/>
      <c r="PST39" s="450"/>
      <c r="PSU39" s="450"/>
      <c r="PSV39" s="450"/>
      <c r="PSW39" s="450"/>
      <c r="PSX39" s="450"/>
      <c r="PSY39" s="450"/>
      <c r="PSZ39" s="450"/>
      <c r="PTA39" s="450"/>
      <c r="PTB39" s="450"/>
      <c r="PTC39" s="450"/>
      <c r="PTD39" s="450"/>
      <c r="PTE39" s="450"/>
      <c r="PTF39" s="450"/>
      <c r="PTG39" s="450"/>
      <c r="PTH39" s="450"/>
      <c r="PTI39" s="450"/>
      <c r="PTJ39" s="450"/>
      <c r="PTK39" s="450"/>
      <c r="PTL39" s="450"/>
      <c r="PTM39" s="450"/>
      <c r="PTN39" s="450"/>
      <c r="PTO39" s="450"/>
      <c r="PTP39" s="450"/>
      <c r="PTQ39" s="450"/>
      <c r="PTR39" s="450"/>
      <c r="PTS39" s="450"/>
      <c r="PTT39" s="450"/>
      <c r="PTU39" s="450"/>
      <c r="PTV39" s="450"/>
      <c r="PTW39" s="450"/>
      <c r="PTX39" s="450"/>
      <c r="PTY39" s="450"/>
      <c r="PTZ39" s="450"/>
      <c r="PUA39" s="450"/>
      <c r="PUB39" s="450"/>
      <c r="PUC39" s="450"/>
      <c r="PUD39" s="450"/>
      <c r="PUE39" s="450"/>
      <c r="PUF39" s="450"/>
      <c r="PUG39" s="450"/>
      <c r="PUH39" s="450"/>
      <c r="PUI39" s="450"/>
      <c r="PUJ39" s="450"/>
      <c r="PUK39" s="450"/>
      <c r="PUL39" s="450"/>
      <c r="PUM39" s="450"/>
      <c r="PUN39" s="450"/>
      <c r="PUO39" s="450"/>
      <c r="PUP39" s="450"/>
      <c r="PUQ39" s="450"/>
      <c r="PUR39" s="450"/>
      <c r="PUS39" s="450"/>
      <c r="PUT39" s="450"/>
      <c r="PUU39" s="450"/>
      <c r="PUV39" s="450"/>
      <c r="PUW39" s="450"/>
      <c r="PUX39" s="450"/>
      <c r="PUY39" s="450"/>
      <c r="PUZ39" s="450"/>
      <c r="PVA39" s="450"/>
      <c r="PVB39" s="450"/>
      <c r="PVC39" s="450"/>
      <c r="PVD39" s="450"/>
      <c r="PVE39" s="450"/>
      <c r="PVF39" s="450"/>
      <c r="PVG39" s="450"/>
      <c r="PVH39" s="450"/>
      <c r="PVI39" s="450"/>
      <c r="PVJ39" s="450"/>
      <c r="PVK39" s="450"/>
      <c r="PVL39" s="450"/>
      <c r="PVM39" s="450"/>
      <c r="PVN39" s="450"/>
      <c r="PVO39" s="450"/>
      <c r="PVP39" s="450"/>
      <c r="PVQ39" s="450"/>
      <c r="PVR39" s="450"/>
      <c r="PVS39" s="450"/>
      <c r="PVT39" s="450"/>
      <c r="PVU39" s="450"/>
      <c r="PVV39" s="450"/>
      <c r="PVW39" s="450"/>
      <c r="PVX39" s="450"/>
      <c r="PVY39" s="450"/>
      <c r="PVZ39" s="450"/>
      <c r="PWA39" s="450"/>
      <c r="PWB39" s="450"/>
      <c r="PWC39" s="450"/>
      <c r="PWD39" s="450"/>
      <c r="PWE39" s="450"/>
      <c r="PWF39" s="450"/>
      <c r="PWG39" s="450"/>
      <c r="PWH39" s="450"/>
      <c r="PWI39" s="450"/>
      <c r="PWJ39" s="450"/>
      <c r="PWK39" s="450"/>
      <c r="PWL39" s="450"/>
      <c r="PWM39" s="450"/>
      <c r="PWN39" s="450"/>
      <c r="PWO39" s="450"/>
      <c r="PWP39" s="450"/>
      <c r="PWQ39" s="450"/>
      <c r="PWR39" s="450"/>
      <c r="PWS39" s="450"/>
      <c r="PWT39" s="450"/>
      <c r="PWU39" s="450"/>
      <c r="PWV39" s="450"/>
      <c r="PWW39" s="450"/>
      <c r="PWX39" s="450"/>
      <c r="PWY39" s="450"/>
      <c r="PWZ39" s="450"/>
      <c r="PXA39" s="450"/>
      <c r="PXB39" s="450"/>
      <c r="PXC39" s="450"/>
      <c r="PXD39" s="450"/>
      <c r="PXE39" s="450"/>
      <c r="PXF39" s="450"/>
      <c r="PXG39" s="450"/>
      <c r="PXH39" s="450"/>
      <c r="PXI39" s="450"/>
      <c r="PXJ39" s="450"/>
      <c r="PXK39" s="450"/>
      <c r="PXL39" s="450"/>
      <c r="PXM39" s="450"/>
      <c r="PXN39" s="450"/>
      <c r="PXO39" s="450"/>
      <c r="PXP39" s="450"/>
      <c r="PXQ39" s="450"/>
      <c r="PXR39" s="450"/>
      <c r="PXS39" s="450"/>
      <c r="PXT39" s="450"/>
      <c r="PXU39" s="450"/>
      <c r="PXV39" s="450"/>
      <c r="PXW39" s="450"/>
      <c r="PXX39" s="450"/>
      <c r="PXY39" s="450"/>
      <c r="PXZ39" s="450"/>
      <c r="PYA39" s="450"/>
      <c r="PYB39" s="450"/>
      <c r="PYC39" s="450"/>
      <c r="PYD39" s="450"/>
      <c r="PYE39" s="450"/>
      <c r="PYF39" s="450"/>
      <c r="PYG39" s="450"/>
      <c r="PYH39" s="450"/>
      <c r="PYI39" s="450"/>
      <c r="PYJ39" s="450"/>
      <c r="PYK39" s="450"/>
      <c r="PYL39" s="450"/>
      <c r="PYM39" s="450"/>
      <c r="PYN39" s="450"/>
      <c r="PYO39" s="450"/>
      <c r="PYP39" s="450"/>
      <c r="PYQ39" s="450"/>
      <c r="PYR39" s="450"/>
      <c r="PYS39" s="450"/>
      <c r="PYT39" s="450"/>
      <c r="PYU39" s="450"/>
      <c r="PYV39" s="450"/>
      <c r="PYW39" s="450"/>
      <c r="PYX39" s="450"/>
      <c r="PYY39" s="450"/>
      <c r="PYZ39" s="450"/>
      <c r="PZA39" s="450"/>
      <c r="PZB39" s="450"/>
      <c r="PZC39" s="450"/>
      <c r="PZD39" s="450"/>
      <c r="PZE39" s="450"/>
      <c r="PZF39" s="450"/>
      <c r="PZG39" s="450"/>
      <c r="PZH39" s="450"/>
      <c r="PZI39" s="450"/>
      <c r="PZJ39" s="450"/>
      <c r="PZK39" s="450"/>
      <c r="PZL39" s="450"/>
      <c r="PZM39" s="450"/>
      <c r="PZN39" s="450"/>
      <c r="PZO39" s="450"/>
      <c r="PZP39" s="450"/>
      <c r="PZQ39" s="450"/>
      <c r="PZR39" s="450"/>
      <c r="PZS39" s="450"/>
      <c r="PZT39" s="450"/>
      <c r="PZU39" s="450"/>
      <c r="PZV39" s="450"/>
      <c r="PZW39" s="450"/>
      <c r="PZX39" s="450"/>
      <c r="PZY39" s="450"/>
      <c r="PZZ39" s="450"/>
      <c r="QAA39" s="450"/>
      <c r="QAB39" s="450"/>
      <c r="QAC39" s="450"/>
      <c r="QAD39" s="450"/>
      <c r="QAE39" s="450"/>
      <c r="QAF39" s="450"/>
      <c r="QAG39" s="450"/>
      <c r="QAH39" s="450"/>
      <c r="QAI39" s="450"/>
      <c r="QAJ39" s="450"/>
      <c r="QAK39" s="450"/>
      <c r="QAL39" s="450"/>
      <c r="QAM39" s="450"/>
      <c r="QAN39" s="450"/>
      <c r="QAO39" s="450"/>
      <c r="QAP39" s="450"/>
      <c r="QAQ39" s="450"/>
      <c r="QAR39" s="450"/>
      <c r="QAS39" s="450"/>
      <c r="QAT39" s="450"/>
      <c r="QAU39" s="450"/>
      <c r="QAV39" s="450"/>
      <c r="QAW39" s="450"/>
      <c r="QAX39" s="450"/>
      <c r="QAY39" s="450"/>
      <c r="QAZ39" s="450"/>
      <c r="QBA39" s="450"/>
      <c r="QBB39" s="450"/>
      <c r="QBC39" s="450"/>
      <c r="QBD39" s="450"/>
      <c r="QBE39" s="450"/>
      <c r="QBF39" s="450"/>
      <c r="QBG39" s="450"/>
      <c r="QBH39" s="450"/>
      <c r="QBI39" s="450"/>
      <c r="QBJ39" s="450"/>
      <c r="QBK39" s="450"/>
      <c r="QBL39" s="450"/>
      <c r="QBM39" s="450"/>
      <c r="QBN39" s="450"/>
      <c r="QBO39" s="450"/>
      <c r="QBP39" s="450"/>
      <c r="QBQ39" s="450"/>
      <c r="QBR39" s="450"/>
      <c r="QBS39" s="450"/>
      <c r="QBT39" s="450"/>
      <c r="QBU39" s="450"/>
      <c r="QBV39" s="450"/>
      <c r="QBW39" s="450"/>
      <c r="QBX39" s="450"/>
      <c r="QBY39" s="450"/>
      <c r="QBZ39" s="450"/>
      <c r="QCA39" s="450"/>
      <c r="QCB39" s="450"/>
      <c r="QCC39" s="450"/>
      <c r="QCD39" s="450"/>
      <c r="QCE39" s="450"/>
      <c r="QCF39" s="450"/>
      <c r="QCG39" s="450"/>
      <c r="QCH39" s="450"/>
      <c r="QCI39" s="450"/>
      <c r="QCJ39" s="450"/>
      <c r="QCK39" s="450"/>
      <c r="QCL39" s="450"/>
      <c r="QCM39" s="450"/>
      <c r="QCN39" s="450"/>
      <c r="QCO39" s="450"/>
      <c r="QCP39" s="450"/>
      <c r="QCQ39" s="450"/>
      <c r="QCR39" s="450"/>
      <c r="QCS39" s="450"/>
      <c r="QCT39" s="450"/>
      <c r="QCU39" s="450"/>
      <c r="QCV39" s="450"/>
      <c r="QCW39" s="450"/>
      <c r="QCX39" s="450"/>
      <c r="QCY39" s="450"/>
      <c r="QCZ39" s="450"/>
      <c r="QDA39" s="450"/>
      <c r="QDB39" s="450"/>
      <c r="QDC39" s="450"/>
      <c r="QDD39" s="450"/>
      <c r="QDE39" s="450"/>
      <c r="QDF39" s="450"/>
      <c r="QDG39" s="450"/>
      <c r="QDH39" s="450"/>
      <c r="QDI39" s="450"/>
      <c r="QDJ39" s="450"/>
      <c r="QDK39" s="450"/>
      <c r="QDL39" s="450"/>
      <c r="QDM39" s="450"/>
      <c r="QDN39" s="450"/>
      <c r="QDO39" s="450"/>
      <c r="QDP39" s="450"/>
      <c r="QDQ39" s="450"/>
      <c r="QDR39" s="450"/>
      <c r="QDS39" s="450"/>
      <c r="QDT39" s="450"/>
      <c r="QDU39" s="450"/>
      <c r="QDV39" s="450"/>
      <c r="QDW39" s="450"/>
      <c r="QDX39" s="450"/>
      <c r="QDY39" s="450"/>
      <c r="QDZ39" s="450"/>
      <c r="QEA39" s="450"/>
      <c r="QEB39" s="450"/>
      <c r="QEC39" s="450"/>
      <c r="QED39" s="450"/>
      <c r="QEE39" s="450"/>
      <c r="QEF39" s="450"/>
      <c r="QEG39" s="450"/>
      <c r="QEH39" s="450"/>
      <c r="QEI39" s="450"/>
      <c r="QEJ39" s="450"/>
      <c r="QEK39" s="450"/>
      <c r="QEL39" s="450"/>
      <c r="QEM39" s="450"/>
      <c r="QEN39" s="450"/>
      <c r="QEO39" s="450"/>
      <c r="QEP39" s="450"/>
      <c r="QEQ39" s="450"/>
      <c r="QER39" s="450"/>
      <c r="QES39" s="450"/>
      <c r="QET39" s="450"/>
      <c r="QEU39" s="450"/>
      <c r="QEV39" s="450"/>
      <c r="QEW39" s="450"/>
      <c r="QEX39" s="450"/>
      <c r="QEY39" s="450"/>
      <c r="QEZ39" s="450"/>
      <c r="QFA39" s="450"/>
      <c r="QFB39" s="450"/>
      <c r="QFC39" s="450"/>
      <c r="QFD39" s="450"/>
      <c r="QFE39" s="450"/>
      <c r="QFF39" s="450"/>
      <c r="QFG39" s="450"/>
      <c r="QFH39" s="450"/>
      <c r="QFI39" s="450"/>
      <c r="QFJ39" s="450"/>
      <c r="QFK39" s="450"/>
      <c r="QFL39" s="450"/>
      <c r="QFM39" s="450"/>
      <c r="QFN39" s="450"/>
      <c r="QFO39" s="450"/>
      <c r="QFP39" s="450"/>
      <c r="QFQ39" s="450"/>
      <c r="QFR39" s="450"/>
      <c r="QFS39" s="450"/>
      <c r="QFT39" s="450"/>
      <c r="QFU39" s="450"/>
      <c r="QFV39" s="450"/>
      <c r="QFW39" s="450"/>
      <c r="QFX39" s="450"/>
      <c r="QFY39" s="450"/>
      <c r="QFZ39" s="450"/>
      <c r="QGA39" s="450"/>
      <c r="QGB39" s="450"/>
      <c r="QGC39" s="450"/>
      <c r="QGD39" s="450"/>
      <c r="QGE39" s="450"/>
      <c r="QGF39" s="450"/>
      <c r="QGG39" s="450"/>
      <c r="QGH39" s="450"/>
      <c r="QGI39" s="450"/>
      <c r="QGJ39" s="450"/>
      <c r="QGK39" s="450"/>
      <c r="QGL39" s="450"/>
      <c r="QGM39" s="450"/>
      <c r="QGN39" s="450"/>
      <c r="QGO39" s="450"/>
      <c r="QGP39" s="450"/>
      <c r="QGQ39" s="450"/>
      <c r="QGR39" s="450"/>
      <c r="QGS39" s="450"/>
      <c r="QGT39" s="450"/>
      <c r="QGU39" s="450"/>
      <c r="QGV39" s="450"/>
      <c r="QGW39" s="450"/>
      <c r="QGX39" s="450"/>
      <c r="QGY39" s="450"/>
      <c r="QGZ39" s="450"/>
      <c r="QHA39" s="450"/>
      <c r="QHB39" s="450"/>
      <c r="QHC39" s="450"/>
      <c r="QHD39" s="450"/>
      <c r="QHE39" s="450"/>
      <c r="QHF39" s="450"/>
      <c r="QHG39" s="450"/>
      <c r="QHH39" s="450"/>
      <c r="QHI39" s="450"/>
      <c r="QHJ39" s="450"/>
      <c r="QHK39" s="450"/>
      <c r="QHL39" s="450"/>
      <c r="QHM39" s="450"/>
      <c r="QHN39" s="450"/>
      <c r="QHO39" s="450"/>
      <c r="QHP39" s="450"/>
      <c r="QHQ39" s="450"/>
      <c r="QHR39" s="450"/>
      <c r="QHS39" s="450"/>
      <c r="QHT39" s="450"/>
      <c r="QHU39" s="450"/>
      <c r="QHV39" s="450"/>
      <c r="QHW39" s="450"/>
      <c r="QHX39" s="450"/>
      <c r="QHY39" s="450"/>
      <c r="QHZ39" s="450"/>
      <c r="QIA39" s="450"/>
      <c r="QIB39" s="450"/>
      <c r="QIC39" s="450"/>
      <c r="QID39" s="450"/>
      <c r="QIE39" s="450"/>
      <c r="QIF39" s="450"/>
      <c r="QIG39" s="450"/>
      <c r="QIH39" s="450"/>
      <c r="QII39" s="450"/>
      <c r="QIJ39" s="450"/>
      <c r="QIK39" s="450"/>
      <c r="QIL39" s="450"/>
      <c r="QIM39" s="450"/>
      <c r="QIN39" s="450"/>
      <c r="QIO39" s="450"/>
      <c r="QIP39" s="450"/>
      <c r="QIQ39" s="450"/>
      <c r="QIR39" s="450"/>
      <c r="QIS39" s="450"/>
      <c r="QIT39" s="450"/>
      <c r="QIU39" s="450"/>
      <c r="QIV39" s="450"/>
      <c r="QIW39" s="450"/>
      <c r="QIX39" s="450"/>
      <c r="QIY39" s="450"/>
      <c r="QIZ39" s="450"/>
      <c r="QJA39" s="450"/>
      <c r="QJB39" s="450"/>
      <c r="QJC39" s="450"/>
      <c r="QJD39" s="450"/>
      <c r="QJE39" s="450"/>
      <c r="QJF39" s="450"/>
      <c r="QJG39" s="450"/>
      <c r="QJH39" s="450"/>
      <c r="QJI39" s="450"/>
      <c r="QJJ39" s="450"/>
      <c r="QJK39" s="450"/>
      <c r="QJL39" s="450"/>
      <c r="QJM39" s="450"/>
      <c r="QJN39" s="450"/>
      <c r="QJO39" s="450"/>
      <c r="QJP39" s="450"/>
      <c r="QJQ39" s="450"/>
      <c r="QJR39" s="450"/>
      <c r="QJS39" s="450"/>
      <c r="QJT39" s="450"/>
      <c r="QJU39" s="450"/>
      <c r="QJV39" s="450"/>
      <c r="QJW39" s="450"/>
      <c r="QJX39" s="450"/>
      <c r="QJY39" s="450"/>
      <c r="QJZ39" s="450"/>
      <c r="QKA39" s="450"/>
      <c r="QKB39" s="450"/>
      <c r="QKC39" s="450"/>
      <c r="QKD39" s="450"/>
      <c r="QKE39" s="450"/>
      <c r="QKF39" s="450"/>
      <c r="QKG39" s="450"/>
      <c r="QKH39" s="450"/>
      <c r="QKI39" s="450"/>
      <c r="QKJ39" s="450"/>
      <c r="QKK39" s="450"/>
      <c r="QKL39" s="450"/>
      <c r="QKM39" s="450"/>
      <c r="QKN39" s="450"/>
      <c r="QKO39" s="450"/>
      <c r="QKP39" s="450"/>
      <c r="QKQ39" s="450"/>
      <c r="QKR39" s="450"/>
      <c r="QKS39" s="450"/>
      <c r="QKT39" s="450"/>
      <c r="QKU39" s="450"/>
      <c r="QKV39" s="450"/>
      <c r="QKW39" s="450"/>
      <c r="QKX39" s="450"/>
      <c r="QKY39" s="450"/>
      <c r="QKZ39" s="450"/>
      <c r="QLA39" s="450"/>
      <c r="QLB39" s="450"/>
      <c r="QLC39" s="450"/>
      <c r="QLD39" s="450"/>
      <c r="QLE39" s="450"/>
      <c r="QLF39" s="450"/>
      <c r="QLG39" s="450"/>
      <c r="QLH39" s="450"/>
      <c r="QLI39" s="450"/>
      <c r="QLJ39" s="450"/>
      <c r="QLK39" s="450"/>
      <c r="QLL39" s="450"/>
      <c r="QLM39" s="450"/>
      <c r="QLN39" s="450"/>
      <c r="QLO39" s="450"/>
      <c r="QLP39" s="450"/>
      <c r="QLQ39" s="450"/>
      <c r="QLR39" s="450"/>
      <c r="QLS39" s="450"/>
      <c r="QLT39" s="450"/>
      <c r="QLU39" s="450"/>
      <c r="QLV39" s="450"/>
      <c r="QLW39" s="450"/>
      <c r="QLX39" s="450"/>
      <c r="QLY39" s="450"/>
      <c r="QLZ39" s="450"/>
      <c r="QMA39" s="450"/>
      <c r="QMB39" s="450"/>
      <c r="QMC39" s="450"/>
      <c r="QMD39" s="450"/>
      <c r="QME39" s="450"/>
      <c r="QMF39" s="450"/>
      <c r="QMG39" s="450"/>
      <c r="QMH39" s="450"/>
      <c r="QMI39" s="450"/>
      <c r="QMJ39" s="450"/>
      <c r="QMK39" s="450"/>
      <c r="QML39" s="450"/>
      <c r="QMM39" s="450"/>
      <c r="QMN39" s="450"/>
      <c r="QMO39" s="450"/>
      <c r="QMP39" s="450"/>
      <c r="QMQ39" s="450"/>
      <c r="QMR39" s="450"/>
      <c r="QMS39" s="450"/>
      <c r="QMT39" s="450"/>
      <c r="QMU39" s="450"/>
      <c r="QMV39" s="450"/>
      <c r="QMW39" s="450"/>
      <c r="QMX39" s="450"/>
      <c r="QMY39" s="450"/>
      <c r="QMZ39" s="450"/>
      <c r="QNA39" s="450"/>
      <c r="QNB39" s="450"/>
      <c r="QNC39" s="450"/>
      <c r="QND39" s="450"/>
      <c r="QNE39" s="450"/>
      <c r="QNF39" s="450"/>
      <c r="QNG39" s="450"/>
      <c r="QNH39" s="450"/>
      <c r="QNI39" s="450"/>
      <c r="QNJ39" s="450"/>
      <c r="QNK39" s="450"/>
      <c r="QNL39" s="450"/>
      <c r="QNM39" s="450"/>
      <c r="QNN39" s="450"/>
      <c r="QNO39" s="450"/>
      <c r="QNP39" s="450"/>
      <c r="QNQ39" s="450"/>
      <c r="QNR39" s="450"/>
      <c r="QNS39" s="450"/>
      <c r="QNT39" s="450"/>
      <c r="QNU39" s="450"/>
      <c r="QNV39" s="450"/>
      <c r="QNW39" s="450"/>
      <c r="QNX39" s="450"/>
      <c r="QNY39" s="450"/>
      <c r="QNZ39" s="450"/>
      <c r="QOA39" s="450"/>
      <c r="QOB39" s="450"/>
      <c r="QOC39" s="450"/>
      <c r="QOD39" s="450"/>
      <c r="QOE39" s="450"/>
      <c r="QOF39" s="450"/>
      <c r="QOG39" s="450"/>
      <c r="QOH39" s="450"/>
      <c r="QOI39" s="450"/>
      <c r="QOJ39" s="450"/>
      <c r="QOK39" s="450"/>
      <c r="QOL39" s="450"/>
      <c r="QOM39" s="450"/>
      <c r="QON39" s="450"/>
      <c r="QOO39" s="450"/>
      <c r="QOP39" s="450"/>
      <c r="QOQ39" s="450"/>
      <c r="QOR39" s="450"/>
      <c r="QOS39" s="450"/>
      <c r="QOT39" s="450"/>
      <c r="QOU39" s="450"/>
      <c r="QOV39" s="450"/>
      <c r="QOW39" s="450"/>
      <c r="QOX39" s="450"/>
      <c r="QOY39" s="450"/>
      <c r="QOZ39" s="450"/>
      <c r="QPA39" s="450"/>
      <c r="QPB39" s="450"/>
      <c r="QPC39" s="450"/>
      <c r="QPD39" s="450"/>
      <c r="QPE39" s="450"/>
      <c r="QPF39" s="450"/>
      <c r="QPG39" s="450"/>
      <c r="QPH39" s="450"/>
      <c r="QPI39" s="450"/>
      <c r="QPJ39" s="450"/>
      <c r="QPK39" s="450"/>
      <c r="QPL39" s="450"/>
      <c r="QPM39" s="450"/>
      <c r="QPN39" s="450"/>
      <c r="QPO39" s="450"/>
      <c r="QPP39" s="450"/>
      <c r="QPQ39" s="450"/>
      <c r="QPR39" s="450"/>
      <c r="QPS39" s="450"/>
      <c r="QPT39" s="450"/>
      <c r="QPU39" s="450"/>
      <c r="QPV39" s="450"/>
      <c r="QPW39" s="450"/>
      <c r="QPX39" s="450"/>
      <c r="QPY39" s="450"/>
      <c r="QPZ39" s="450"/>
      <c r="QQA39" s="450"/>
      <c r="QQB39" s="450"/>
      <c r="QQC39" s="450"/>
      <c r="QQD39" s="450"/>
      <c r="QQE39" s="450"/>
      <c r="QQF39" s="450"/>
      <c r="QQG39" s="450"/>
      <c r="QQH39" s="450"/>
      <c r="QQI39" s="450"/>
      <c r="QQJ39" s="450"/>
      <c r="QQK39" s="450"/>
      <c r="QQL39" s="450"/>
      <c r="QQM39" s="450"/>
      <c r="QQN39" s="450"/>
      <c r="QQO39" s="450"/>
      <c r="QQP39" s="450"/>
      <c r="QQQ39" s="450"/>
      <c r="QQR39" s="450"/>
      <c r="QQS39" s="450"/>
      <c r="QQT39" s="450"/>
      <c r="QQU39" s="450"/>
      <c r="QQV39" s="450"/>
      <c r="QQW39" s="450"/>
      <c r="QQX39" s="450"/>
      <c r="QQY39" s="450"/>
      <c r="QQZ39" s="450"/>
      <c r="QRA39" s="450"/>
      <c r="QRB39" s="450"/>
      <c r="QRC39" s="450"/>
      <c r="QRD39" s="450"/>
      <c r="QRE39" s="450"/>
      <c r="QRF39" s="450"/>
      <c r="QRG39" s="450"/>
      <c r="QRH39" s="450"/>
      <c r="QRI39" s="450"/>
      <c r="QRJ39" s="450"/>
      <c r="QRK39" s="450"/>
      <c r="QRL39" s="450"/>
      <c r="QRM39" s="450"/>
      <c r="QRN39" s="450"/>
      <c r="QRO39" s="450"/>
      <c r="QRP39" s="450"/>
      <c r="QRQ39" s="450"/>
      <c r="QRR39" s="450"/>
      <c r="QRS39" s="450"/>
      <c r="QRT39" s="450"/>
      <c r="QRU39" s="450"/>
      <c r="QRV39" s="450"/>
      <c r="QRW39" s="450"/>
      <c r="QRX39" s="450"/>
      <c r="QRY39" s="450"/>
      <c r="QRZ39" s="450"/>
      <c r="QSA39" s="450"/>
      <c r="QSB39" s="450"/>
      <c r="QSC39" s="450"/>
      <c r="QSD39" s="450"/>
      <c r="QSE39" s="450"/>
      <c r="QSF39" s="450"/>
      <c r="QSG39" s="450"/>
      <c r="QSH39" s="450"/>
      <c r="QSI39" s="450"/>
      <c r="QSJ39" s="450"/>
      <c r="QSK39" s="450"/>
      <c r="QSL39" s="450"/>
      <c r="QSM39" s="450"/>
      <c r="QSN39" s="450"/>
      <c r="QSO39" s="450"/>
      <c r="QSP39" s="450"/>
      <c r="QSQ39" s="450"/>
      <c r="QSR39" s="450"/>
      <c r="QSS39" s="450"/>
      <c r="QST39" s="450"/>
      <c r="QSU39" s="450"/>
      <c r="QSV39" s="450"/>
      <c r="QSW39" s="450"/>
      <c r="QSX39" s="450"/>
      <c r="QSY39" s="450"/>
      <c r="QSZ39" s="450"/>
      <c r="QTA39" s="450"/>
      <c r="QTB39" s="450"/>
      <c r="QTC39" s="450"/>
      <c r="QTD39" s="450"/>
      <c r="QTE39" s="450"/>
      <c r="QTF39" s="450"/>
      <c r="QTG39" s="450"/>
      <c r="QTH39" s="450"/>
      <c r="QTI39" s="450"/>
      <c r="QTJ39" s="450"/>
      <c r="QTK39" s="450"/>
      <c r="QTL39" s="450"/>
      <c r="QTM39" s="450"/>
      <c r="QTN39" s="450"/>
      <c r="QTO39" s="450"/>
      <c r="QTP39" s="450"/>
      <c r="QTQ39" s="450"/>
      <c r="QTR39" s="450"/>
      <c r="QTS39" s="450"/>
      <c r="QTT39" s="450"/>
      <c r="QTU39" s="450"/>
      <c r="QTV39" s="450"/>
      <c r="QTW39" s="450"/>
      <c r="QTX39" s="450"/>
      <c r="QTY39" s="450"/>
      <c r="QTZ39" s="450"/>
      <c r="QUA39" s="450"/>
      <c r="QUB39" s="450"/>
      <c r="QUC39" s="450"/>
      <c r="QUD39" s="450"/>
      <c r="QUE39" s="450"/>
      <c r="QUF39" s="450"/>
      <c r="QUG39" s="450"/>
      <c r="QUH39" s="450"/>
      <c r="QUI39" s="450"/>
      <c r="QUJ39" s="450"/>
      <c r="QUK39" s="450"/>
      <c r="QUL39" s="450"/>
      <c r="QUM39" s="450"/>
      <c r="QUN39" s="450"/>
      <c r="QUO39" s="450"/>
      <c r="QUP39" s="450"/>
      <c r="QUQ39" s="450"/>
      <c r="QUR39" s="450"/>
      <c r="QUS39" s="450"/>
      <c r="QUT39" s="450"/>
      <c r="QUU39" s="450"/>
      <c r="QUV39" s="450"/>
      <c r="QUW39" s="450"/>
      <c r="QUX39" s="450"/>
      <c r="QUY39" s="450"/>
      <c r="QUZ39" s="450"/>
      <c r="QVA39" s="450"/>
      <c r="QVB39" s="450"/>
      <c r="QVC39" s="450"/>
      <c r="QVD39" s="450"/>
      <c r="QVE39" s="450"/>
      <c r="QVF39" s="450"/>
      <c r="QVG39" s="450"/>
      <c r="QVH39" s="450"/>
      <c r="QVI39" s="450"/>
      <c r="QVJ39" s="450"/>
      <c r="QVK39" s="450"/>
      <c r="QVL39" s="450"/>
      <c r="QVM39" s="450"/>
      <c r="QVN39" s="450"/>
      <c r="QVO39" s="450"/>
      <c r="QVP39" s="450"/>
      <c r="QVQ39" s="450"/>
      <c r="QVR39" s="450"/>
      <c r="QVS39" s="450"/>
      <c r="QVT39" s="450"/>
      <c r="QVU39" s="450"/>
      <c r="QVV39" s="450"/>
      <c r="QVW39" s="450"/>
      <c r="QVX39" s="450"/>
      <c r="QVY39" s="450"/>
      <c r="QVZ39" s="450"/>
      <c r="QWA39" s="450"/>
      <c r="QWB39" s="450"/>
      <c r="QWC39" s="450"/>
      <c r="QWD39" s="450"/>
      <c r="QWE39" s="450"/>
      <c r="QWF39" s="450"/>
      <c r="QWG39" s="450"/>
      <c r="QWH39" s="450"/>
      <c r="QWI39" s="450"/>
      <c r="QWJ39" s="450"/>
      <c r="QWK39" s="450"/>
      <c r="QWL39" s="450"/>
      <c r="QWM39" s="450"/>
      <c r="QWN39" s="450"/>
      <c r="QWO39" s="450"/>
      <c r="QWP39" s="450"/>
      <c r="QWQ39" s="450"/>
      <c r="QWR39" s="450"/>
      <c r="QWS39" s="450"/>
      <c r="QWT39" s="450"/>
      <c r="QWU39" s="450"/>
      <c r="QWV39" s="450"/>
      <c r="QWW39" s="450"/>
      <c r="QWX39" s="450"/>
      <c r="QWY39" s="450"/>
      <c r="QWZ39" s="450"/>
      <c r="QXA39" s="450"/>
      <c r="QXB39" s="450"/>
      <c r="QXC39" s="450"/>
      <c r="QXD39" s="450"/>
      <c r="QXE39" s="450"/>
      <c r="QXF39" s="450"/>
      <c r="QXG39" s="450"/>
      <c r="QXH39" s="450"/>
      <c r="QXI39" s="450"/>
      <c r="QXJ39" s="450"/>
      <c r="QXK39" s="450"/>
      <c r="QXL39" s="450"/>
      <c r="QXM39" s="450"/>
      <c r="QXN39" s="450"/>
      <c r="QXO39" s="450"/>
      <c r="QXP39" s="450"/>
      <c r="QXQ39" s="450"/>
      <c r="QXR39" s="450"/>
      <c r="QXS39" s="450"/>
      <c r="QXT39" s="450"/>
      <c r="QXU39" s="450"/>
      <c r="QXV39" s="450"/>
      <c r="QXW39" s="450"/>
      <c r="QXX39" s="450"/>
      <c r="QXY39" s="450"/>
      <c r="QXZ39" s="450"/>
      <c r="QYA39" s="450"/>
      <c r="QYB39" s="450"/>
      <c r="QYC39" s="450"/>
      <c r="QYD39" s="450"/>
      <c r="QYE39" s="450"/>
      <c r="QYF39" s="450"/>
      <c r="QYG39" s="450"/>
      <c r="QYH39" s="450"/>
      <c r="QYI39" s="450"/>
      <c r="QYJ39" s="450"/>
      <c r="QYK39" s="450"/>
      <c r="QYL39" s="450"/>
      <c r="QYM39" s="450"/>
      <c r="QYN39" s="450"/>
      <c r="QYO39" s="450"/>
      <c r="QYP39" s="450"/>
      <c r="QYQ39" s="450"/>
      <c r="QYR39" s="450"/>
      <c r="QYS39" s="450"/>
      <c r="QYT39" s="450"/>
      <c r="QYU39" s="450"/>
      <c r="QYV39" s="450"/>
      <c r="QYW39" s="450"/>
      <c r="QYX39" s="450"/>
      <c r="QYY39" s="450"/>
      <c r="QYZ39" s="450"/>
      <c r="QZA39" s="450"/>
      <c r="QZB39" s="450"/>
      <c r="QZC39" s="450"/>
      <c r="QZD39" s="450"/>
      <c r="QZE39" s="450"/>
      <c r="QZF39" s="450"/>
      <c r="QZG39" s="450"/>
      <c r="QZH39" s="450"/>
      <c r="QZI39" s="450"/>
      <c r="QZJ39" s="450"/>
      <c r="QZK39" s="450"/>
      <c r="QZL39" s="450"/>
      <c r="QZM39" s="450"/>
      <c r="QZN39" s="450"/>
      <c r="QZO39" s="450"/>
      <c r="QZP39" s="450"/>
      <c r="QZQ39" s="450"/>
      <c r="QZR39" s="450"/>
      <c r="QZS39" s="450"/>
      <c r="QZT39" s="450"/>
      <c r="QZU39" s="450"/>
      <c r="QZV39" s="450"/>
      <c r="QZW39" s="450"/>
      <c r="QZX39" s="450"/>
      <c r="QZY39" s="450"/>
      <c r="QZZ39" s="450"/>
      <c r="RAA39" s="450"/>
      <c r="RAB39" s="450"/>
      <c r="RAC39" s="450"/>
      <c r="RAD39" s="450"/>
      <c r="RAE39" s="450"/>
      <c r="RAF39" s="450"/>
      <c r="RAG39" s="450"/>
      <c r="RAH39" s="450"/>
      <c r="RAI39" s="450"/>
      <c r="RAJ39" s="450"/>
      <c r="RAK39" s="450"/>
      <c r="RAL39" s="450"/>
      <c r="RAM39" s="450"/>
      <c r="RAN39" s="450"/>
      <c r="RAO39" s="450"/>
      <c r="RAP39" s="450"/>
      <c r="RAQ39" s="450"/>
      <c r="RAR39" s="450"/>
      <c r="RAS39" s="450"/>
      <c r="RAT39" s="450"/>
      <c r="RAU39" s="450"/>
      <c r="RAV39" s="450"/>
      <c r="RAW39" s="450"/>
      <c r="RAX39" s="450"/>
      <c r="RAY39" s="450"/>
      <c r="RAZ39" s="450"/>
      <c r="RBA39" s="450"/>
      <c r="RBB39" s="450"/>
      <c r="RBC39" s="450"/>
      <c r="RBD39" s="450"/>
      <c r="RBE39" s="450"/>
      <c r="RBF39" s="450"/>
      <c r="RBG39" s="450"/>
      <c r="RBH39" s="450"/>
      <c r="RBI39" s="450"/>
      <c r="RBJ39" s="450"/>
      <c r="RBK39" s="450"/>
      <c r="RBL39" s="450"/>
      <c r="RBM39" s="450"/>
      <c r="RBN39" s="450"/>
      <c r="RBO39" s="450"/>
      <c r="RBP39" s="450"/>
      <c r="RBQ39" s="450"/>
      <c r="RBR39" s="450"/>
      <c r="RBS39" s="450"/>
      <c r="RBT39" s="450"/>
      <c r="RBU39" s="450"/>
      <c r="RBV39" s="450"/>
      <c r="RBW39" s="450"/>
      <c r="RBX39" s="450"/>
      <c r="RBY39" s="450"/>
      <c r="RBZ39" s="450"/>
      <c r="RCA39" s="450"/>
      <c r="RCB39" s="450"/>
      <c r="RCC39" s="450"/>
      <c r="RCD39" s="450"/>
      <c r="RCE39" s="450"/>
      <c r="RCF39" s="450"/>
      <c r="RCG39" s="450"/>
      <c r="RCH39" s="450"/>
      <c r="RCI39" s="450"/>
      <c r="RCJ39" s="450"/>
      <c r="RCK39" s="450"/>
      <c r="RCL39" s="450"/>
      <c r="RCM39" s="450"/>
      <c r="RCN39" s="450"/>
      <c r="RCO39" s="450"/>
      <c r="RCP39" s="450"/>
      <c r="RCQ39" s="450"/>
      <c r="RCR39" s="450"/>
      <c r="RCS39" s="450"/>
      <c r="RCT39" s="450"/>
      <c r="RCU39" s="450"/>
      <c r="RCV39" s="450"/>
      <c r="RCW39" s="450"/>
      <c r="RCX39" s="450"/>
      <c r="RCY39" s="450"/>
      <c r="RCZ39" s="450"/>
      <c r="RDA39" s="450"/>
      <c r="RDB39" s="450"/>
      <c r="RDC39" s="450"/>
      <c r="RDD39" s="450"/>
      <c r="RDE39" s="450"/>
      <c r="RDF39" s="450"/>
      <c r="RDG39" s="450"/>
      <c r="RDH39" s="450"/>
      <c r="RDI39" s="450"/>
      <c r="RDJ39" s="450"/>
      <c r="RDK39" s="450"/>
      <c r="RDL39" s="450"/>
      <c r="RDM39" s="450"/>
      <c r="RDN39" s="450"/>
      <c r="RDO39" s="450"/>
      <c r="RDP39" s="450"/>
      <c r="RDQ39" s="450"/>
      <c r="RDR39" s="450"/>
      <c r="RDS39" s="450"/>
      <c r="RDT39" s="450"/>
      <c r="RDU39" s="450"/>
      <c r="RDV39" s="450"/>
      <c r="RDW39" s="450"/>
      <c r="RDX39" s="450"/>
      <c r="RDY39" s="450"/>
      <c r="RDZ39" s="450"/>
      <c r="REA39" s="450"/>
      <c r="REB39" s="450"/>
      <c r="REC39" s="450"/>
      <c r="RED39" s="450"/>
      <c r="REE39" s="450"/>
      <c r="REF39" s="450"/>
      <c r="REG39" s="450"/>
      <c r="REH39" s="450"/>
      <c r="REI39" s="450"/>
      <c r="REJ39" s="450"/>
      <c r="REK39" s="450"/>
      <c r="REL39" s="450"/>
      <c r="REM39" s="450"/>
      <c r="REN39" s="450"/>
      <c r="REO39" s="450"/>
      <c r="REP39" s="450"/>
      <c r="REQ39" s="450"/>
      <c r="RER39" s="450"/>
      <c r="RES39" s="450"/>
      <c r="RET39" s="450"/>
      <c r="REU39" s="450"/>
      <c r="REV39" s="450"/>
      <c r="REW39" s="450"/>
      <c r="REX39" s="450"/>
      <c r="REY39" s="450"/>
      <c r="REZ39" s="450"/>
      <c r="RFA39" s="450"/>
      <c r="RFB39" s="450"/>
      <c r="RFC39" s="450"/>
      <c r="RFD39" s="450"/>
      <c r="RFE39" s="450"/>
      <c r="RFF39" s="450"/>
      <c r="RFG39" s="450"/>
      <c r="RFH39" s="450"/>
      <c r="RFI39" s="450"/>
      <c r="RFJ39" s="450"/>
      <c r="RFK39" s="450"/>
      <c r="RFL39" s="450"/>
      <c r="RFM39" s="450"/>
      <c r="RFN39" s="450"/>
      <c r="RFO39" s="450"/>
      <c r="RFP39" s="450"/>
      <c r="RFQ39" s="450"/>
      <c r="RFR39" s="450"/>
      <c r="RFS39" s="450"/>
      <c r="RFT39" s="450"/>
      <c r="RFU39" s="450"/>
      <c r="RFV39" s="450"/>
      <c r="RFW39" s="450"/>
      <c r="RFX39" s="450"/>
      <c r="RFY39" s="450"/>
      <c r="RFZ39" s="450"/>
      <c r="RGA39" s="450"/>
      <c r="RGB39" s="450"/>
      <c r="RGC39" s="450"/>
      <c r="RGD39" s="450"/>
      <c r="RGE39" s="450"/>
      <c r="RGF39" s="450"/>
      <c r="RGG39" s="450"/>
      <c r="RGH39" s="450"/>
      <c r="RGI39" s="450"/>
      <c r="RGJ39" s="450"/>
      <c r="RGK39" s="450"/>
      <c r="RGL39" s="450"/>
      <c r="RGM39" s="450"/>
      <c r="RGN39" s="450"/>
      <c r="RGO39" s="450"/>
      <c r="RGP39" s="450"/>
      <c r="RGQ39" s="450"/>
      <c r="RGR39" s="450"/>
      <c r="RGS39" s="450"/>
      <c r="RGT39" s="450"/>
      <c r="RGU39" s="450"/>
      <c r="RGV39" s="450"/>
      <c r="RGW39" s="450"/>
      <c r="RGX39" s="450"/>
      <c r="RGY39" s="450"/>
      <c r="RGZ39" s="450"/>
      <c r="RHA39" s="450"/>
      <c r="RHB39" s="450"/>
      <c r="RHC39" s="450"/>
      <c r="RHD39" s="450"/>
      <c r="RHE39" s="450"/>
      <c r="RHF39" s="450"/>
      <c r="RHG39" s="450"/>
      <c r="RHH39" s="450"/>
      <c r="RHI39" s="450"/>
      <c r="RHJ39" s="450"/>
      <c r="RHK39" s="450"/>
      <c r="RHL39" s="450"/>
      <c r="RHM39" s="450"/>
      <c r="RHN39" s="450"/>
      <c r="RHO39" s="450"/>
      <c r="RHP39" s="450"/>
      <c r="RHQ39" s="450"/>
      <c r="RHR39" s="450"/>
      <c r="RHS39" s="450"/>
      <c r="RHT39" s="450"/>
      <c r="RHU39" s="450"/>
      <c r="RHV39" s="450"/>
      <c r="RHW39" s="450"/>
      <c r="RHX39" s="450"/>
      <c r="RHY39" s="450"/>
      <c r="RHZ39" s="450"/>
      <c r="RIA39" s="450"/>
      <c r="RIB39" s="450"/>
      <c r="RIC39" s="450"/>
      <c r="RID39" s="450"/>
      <c r="RIE39" s="450"/>
      <c r="RIF39" s="450"/>
      <c r="RIG39" s="450"/>
      <c r="RIH39" s="450"/>
      <c r="RII39" s="450"/>
      <c r="RIJ39" s="450"/>
      <c r="RIK39" s="450"/>
      <c r="RIL39" s="450"/>
      <c r="RIM39" s="450"/>
      <c r="RIN39" s="450"/>
      <c r="RIO39" s="450"/>
      <c r="RIP39" s="450"/>
      <c r="RIQ39" s="450"/>
      <c r="RIR39" s="450"/>
      <c r="RIS39" s="450"/>
      <c r="RIT39" s="450"/>
      <c r="RIU39" s="450"/>
      <c r="RIV39" s="450"/>
      <c r="RIW39" s="450"/>
      <c r="RIX39" s="450"/>
      <c r="RIY39" s="450"/>
      <c r="RIZ39" s="450"/>
      <c r="RJA39" s="450"/>
      <c r="RJB39" s="450"/>
      <c r="RJC39" s="450"/>
      <c r="RJD39" s="450"/>
      <c r="RJE39" s="450"/>
      <c r="RJF39" s="450"/>
      <c r="RJG39" s="450"/>
      <c r="RJH39" s="450"/>
      <c r="RJI39" s="450"/>
      <c r="RJJ39" s="450"/>
      <c r="RJK39" s="450"/>
      <c r="RJL39" s="450"/>
      <c r="RJM39" s="450"/>
      <c r="RJN39" s="450"/>
      <c r="RJO39" s="450"/>
      <c r="RJP39" s="450"/>
      <c r="RJQ39" s="450"/>
      <c r="RJR39" s="450"/>
      <c r="RJS39" s="450"/>
      <c r="RJT39" s="450"/>
      <c r="RJU39" s="450"/>
      <c r="RJV39" s="450"/>
      <c r="RJW39" s="450"/>
      <c r="RJX39" s="450"/>
      <c r="RJY39" s="450"/>
      <c r="RJZ39" s="450"/>
      <c r="RKA39" s="450"/>
      <c r="RKB39" s="450"/>
      <c r="RKC39" s="450"/>
      <c r="RKD39" s="450"/>
      <c r="RKE39" s="450"/>
      <c r="RKF39" s="450"/>
      <c r="RKG39" s="450"/>
      <c r="RKH39" s="450"/>
      <c r="RKI39" s="450"/>
      <c r="RKJ39" s="450"/>
      <c r="RKK39" s="450"/>
      <c r="RKL39" s="450"/>
      <c r="RKM39" s="450"/>
      <c r="RKN39" s="450"/>
      <c r="RKO39" s="450"/>
      <c r="RKP39" s="450"/>
      <c r="RKQ39" s="450"/>
      <c r="RKR39" s="450"/>
      <c r="RKS39" s="450"/>
      <c r="RKT39" s="450"/>
      <c r="RKU39" s="450"/>
      <c r="RKV39" s="450"/>
      <c r="RKW39" s="450"/>
      <c r="RKX39" s="450"/>
      <c r="RKY39" s="450"/>
      <c r="RKZ39" s="450"/>
      <c r="RLA39" s="450"/>
      <c r="RLB39" s="450"/>
      <c r="RLC39" s="450"/>
      <c r="RLD39" s="450"/>
      <c r="RLE39" s="450"/>
      <c r="RLF39" s="450"/>
      <c r="RLG39" s="450"/>
      <c r="RLH39" s="450"/>
      <c r="RLI39" s="450"/>
      <c r="RLJ39" s="450"/>
      <c r="RLK39" s="450"/>
      <c r="RLL39" s="450"/>
      <c r="RLM39" s="450"/>
      <c r="RLN39" s="450"/>
      <c r="RLO39" s="450"/>
      <c r="RLP39" s="450"/>
      <c r="RLQ39" s="450"/>
      <c r="RLR39" s="450"/>
      <c r="RLS39" s="450"/>
      <c r="RLT39" s="450"/>
      <c r="RLU39" s="450"/>
      <c r="RLV39" s="450"/>
      <c r="RLW39" s="450"/>
      <c r="RLX39" s="450"/>
      <c r="RLY39" s="450"/>
      <c r="RLZ39" s="450"/>
      <c r="RMA39" s="450"/>
      <c r="RMB39" s="450"/>
      <c r="RMC39" s="450"/>
      <c r="RMD39" s="450"/>
      <c r="RME39" s="450"/>
      <c r="RMF39" s="450"/>
      <c r="RMG39" s="450"/>
      <c r="RMH39" s="450"/>
      <c r="RMI39" s="450"/>
      <c r="RMJ39" s="450"/>
      <c r="RMK39" s="450"/>
      <c r="RML39" s="450"/>
      <c r="RMM39" s="450"/>
      <c r="RMN39" s="450"/>
      <c r="RMO39" s="450"/>
      <c r="RMP39" s="450"/>
      <c r="RMQ39" s="450"/>
      <c r="RMR39" s="450"/>
      <c r="RMS39" s="450"/>
      <c r="RMT39" s="450"/>
      <c r="RMU39" s="450"/>
      <c r="RMV39" s="450"/>
      <c r="RMW39" s="450"/>
      <c r="RMX39" s="450"/>
      <c r="RMY39" s="450"/>
      <c r="RMZ39" s="450"/>
      <c r="RNA39" s="450"/>
      <c r="RNB39" s="450"/>
      <c r="RNC39" s="450"/>
      <c r="RND39" s="450"/>
      <c r="RNE39" s="450"/>
      <c r="RNF39" s="450"/>
      <c r="RNG39" s="450"/>
      <c r="RNH39" s="450"/>
      <c r="RNI39" s="450"/>
      <c r="RNJ39" s="450"/>
      <c r="RNK39" s="450"/>
      <c r="RNL39" s="450"/>
      <c r="RNM39" s="450"/>
      <c r="RNN39" s="450"/>
      <c r="RNO39" s="450"/>
      <c r="RNP39" s="450"/>
      <c r="RNQ39" s="450"/>
      <c r="RNR39" s="450"/>
      <c r="RNS39" s="450"/>
      <c r="RNT39" s="450"/>
      <c r="RNU39" s="450"/>
      <c r="RNV39" s="450"/>
      <c r="RNW39" s="450"/>
      <c r="RNX39" s="450"/>
      <c r="RNY39" s="450"/>
      <c r="RNZ39" s="450"/>
      <c r="ROA39" s="450"/>
      <c r="ROB39" s="450"/>
      <c r="ROC39" s="450"/>
      <c r="ROD39" s="450"/>
      <c r="ROE39" s="450"/>
      <c r="ROF39" s="450"/>
      <c r="ROG39" s="450"/>
      <c r="ROH39" s="450"/>
      <c r="ROI39" s="450"/>
      <c r="ROJ39" s="450"/>
      <c r="ROK39" s="450"/>
      <c r="ROL39" s="450"/>
      <c r="ROM39" s="450"/>
      <c r="RON39" s="450"/>
      <c r="ROO39" s="450"/>
      <c r="ROP39" s="450"/>
      <c r="ROQ39" s="450"/>
      <c r="ROR39" s="450"/>
      <c r="ROS39" s="450"/>
      <c r="ROT39" s="450"/>
      <c r="ROU39" s="450"/>
      <c r="ROV39" s="450"/>
      <c r="ROW39" s="450"/>
      <c r="ROX39" s="450"/>
      <c r="ROY39" s="450"/>
      <c r="ROZ39" s="450"/>
      <c r="RPA39" s="450"/>
      <c r="RPB39" s="450"/>
      <c r="RPC39" s="450"/>
      <c r="RPD39" s="450"/>
      <c r="RPE39" s="450"/>
      <c r="RPF39" s="450"/>
      <c r="RPG39" s="450"/>
      <c r="RPH39" s="450"/>
      <c r="RPI39" s="450"/>
      <c r="RPJ39" s="450"/>
      <c r="RPK39" s="450"/>
      <c r="RPL39" s="450"/>
      <c r="RPM39" s="450"/>
      <c r="RPN39" s="450"/>
      <c r="RPO39" s="450"/>
      <c r="RPP39" s="450"/>
      <c r="RPQ39" s="450"/>
      <c r="RPR39" s="450"/>
      <c r="RPS39" s="450"/>
      <c r="RPT39" s="450"/>
      <c r="RPU39" s="450"/>
      <c r="RPV39" s="450"/>
      <c r="RPW39" s="450"/>
      <c r="RPX39" s="450"/>
      <c r="RPY39" s="450"/>
      <c r="RPZ39" s="450"/>
      <c r="RQA39" s="450"/>
      <c r="RQB39" s="450"/>
      <c r="RQC39" s="450"/>
      <c r="RQD39" s="450"/>
      <c r="RQE39" s="450"/>
      <c r="RQF39" s="450"/>
      <c r="RQG39" s="450"/>
      <c r="RQH39" s="450"/>
      <c r="RQI39" s="450"/>
      <c r="RQJ39" s="450"/>
      <c r="RQK39" s="450"/>
      <c r="RQL39" s="450"/>
      <c r="RQM39" s="450"/>
      <c r="RQN39" s="450"/>
      <c r="RQO39" s="450"/>
      <c r="RQP39" s="450"/>
      <c r="RQQ39" s="450"/>
      <c r="RQR39" s="450"/>
      <c r="RQS39" s="450"/>
      <c r="RQT39" s="450"/>
      <c r="RQU39" s="450"/>
      <c r="RQV39" s="450"/>
      <c r="RQW39" s="450"/>
      <c r="RQX39" s="450"/>
      <c r="RQY39" s="450"/>
      <c r="RQZ39" s="450"/>
      <c r="RRA39" s="450"/>
      <c r="RRB39" s="450"/>
      <c r="RRC39" s="450"/>
      <c r="RRD39" s="450"/>
      <c r="RRE39" s="450"/>
      <c r="RRF39" s="450"/>
      <c r="RRG39" s="450"/>
      <c r="RRH39" s="450"/>
      <c r="RRI39" s="450"/>
      <c r="RRJ39" s="450"/>
      <c r="RRK39" s="450"/>
      <c r="RRL39" s="450"/>
      <c r="RRM39" s="450"/>
      <c r="RRN39" s="450"/>
      <c r="RRO39" s="450"/>
      <c r="RRP39" s="450"/>
      <c r="RRQ39" s="450"/>
      <c r="RRR39" s="450"/>
      <c r="RRS39" s="450"/>
      <c r="RRT39" s="450"/>
      <c r="RRU39" s="450"/>
      <c r="RRV39" s="450"/>
      <c r="RRW39" s="450"/>
      <c r="RRX39" s="450"/>
      <c r="RRY39" s="450"/>
      <c r="RRZ39" s="450"/>
      <c r="RSA39" s="450"/>
      <c r="RSB39" s="450"/>
      <c r="RSC39" s="450"/>
      <c r="RSD39" s="450"/>
      <c r="RSE39" s="450"/>
      <c r="RSF39" s="450"/>
      <c r="RSG39" s="450"/>
      <c r="RSH39" s="450"/>
      <c r="RSI39" s="450"/>
      <c r="RSJ39" s="450"/>
      <c r="RSK39" s="450"/>
      <c r="RSL39" s="450"/>
      <c r="RSM39" s="450"/>
      <c r="RSN39" s="450"/>
      <c r="RSO39" s="450"/>
      <c r="RSP39" s="450"/>
      <c r="RSQ39" s="450"/>
      <c r="RSR39" s="450"/>
      <c r="RSS39" s="450"/>
      <c r="RST39" s="450"/>
      <c r="RSU39" s="450"/>
      <c r="RSV39" s="450"/>
      <c r="RSW39" s="450"/>
      <c r="RSX39" s="450"/>
      <c r="RSY39" s="450"/>
      <c r="RSZ39" s="450"/>
      <c r="RTA39" s="450"/>
      <c r="RTB39" s="450"/>
      <c r="RTC39" s="450"/>
      <c r="RTD39" s="450"/>
      <c r="RTE39" s="450"/>
      <c r="RTF39" s="450"/>
      <c r="RTG39" s="450"/>
      <c r="RTH39" s="450"/>
      <c r="RTI39" s="450"/>
      <c r="RTJ39" s="450"/>
      <c r="RTK39" s="450"/>
      <c r="RTL39" s="450"/>
      <c r="RTM39" s="450"/>
      <c r="RTN39" s="450"/>
      <c r="RTO39" s="450"/>
      <c r="RTP39" s="450"/>
      <c r="RTQ39" s="450"/>
      <c r="RTR39" s="450"/>
      <c r="RTS39" s="450"/>
      <c r="RTT39" s="450"/>
      <c r="RTU39" s="450"/>
      <c r="RTV39" s="450"/>
      <c r="RTW39" s="450"/>
      <c r="RTX39" s="450"/>
      <c r="RTY39" s="450"/>
      <c r="RTZ39" s="450"/>
      <c r="RUA39" s="450"/>
      <c r="RUB39" s="450"/>
      <c r="RUC39" s="450"/>
      <c r="RUD39" s="450"/>
      <c r="RUE39" s="450"/>
      <c r="RUF39" s="450"/>
      <c r="RUG39" s="450"/>
      <c r="RUH39" s="450"/>
      <c r="RUI39" s="450"/>
      <c r="RUJ39" s="450"/>
      <c r="RUK39" s="450"/>
      <c r="RUL39" s="450"/>
      <c r="RUM39" s="450"/>
      <c r="RUN39" s="450"/>
      <c r="RUO39" s="450"/>
      <c r="RUP39" s="450"/>
      <c r="RUQ39" s="450"/>
      <c r="RUR39" s="450"/>
      <c r="RUS39" s="450"/>
      <c r="RUT39" s="450"/>
      <c r="RUU39" s="450"/>
      <c r="RUV39" s="450"/>
      <c r="RUW39" s="450"/>
      <c r="RUX39" s="450"/>
      <c r="RUY39" s="450"/>
      <c r="RUZ39" s="450"/>
      <c r="RVA39" s="450"/>
      <c r="RVB39" s="450"/>
      <c r="RVC39" s="450"/>
      <c r="RVD39" s="450"/>
      <c r="RVE39" s="450"/>
      <c r="RVF39" s="450"/>
      <c r="RVG39" s="450"/>
      <c r="RVH39" s="450"/>
      <c r="RVI39" s="450"/>
      <c r="RVJ39" s="450"/>
      <c r="RVK39" s="450"/>
      <c r="RVL39" s="450"/>
      <c r="RVM39" s="450"/>
      <c r="RVN39" s="450"/>
      <c r="RVO39" s="450"/>
      <c r="RVP39" s="450"/>
      <c r="RVQ39" s="450"/>
      <c r="RVR39" s="450"/>
      <c r="RVS39" s="450"/>
      <c r="RVT39" s="450"/>
      <c r="RVU39" s="450"/>
      <c r="RVV39" s="450"/>
      <c r="RVW39" s="450"/>
      <c r="RVX39" s="450"/>
      <c r="RVY39" s="450"/>
      <c r="RVZ39" s="450"/>
      <c r="RWA39" s="450"/>
      <c r="RWB39" s="450"/>
      <c r="RWC39" s="450"/>
      <c r="RWD39" s="450"/>
      <c r="RWE39" s="450"/>
      <c r="RWF39" s="450"/>
      <c r="RWG39" s="450"/>
      <c r="RWH39" s="450"/>
      <c r="RWI39" s="450"/>
      <c r="RWJ39" s="450"/>
      <c r="RWK39" s="450"/>
      <c r="RWL39" s="450"/>
      <c r="RWM39" s="450"/>
      <c r="RWN39" s="450"/>
      <c r="RWO39" s="450"/>
      <c r="RWP39" s="450"/>
      <c r="RWQ39" s="450"/>
      <c r="RWR39" s="450"/>
      <c r="RWS39" s="450"/>
      <c r="RWT39" s="450"/>
      <c r="RWU39" s="450"/>
      <c r="RWV39" s="450"/>
      <c r="RWW39" s="450"/>
      <c r="RWX39" s="450"/>
      <c r="RWY39" s="450"/>
      <c r="RWZ39" s="450"/>
      <c r="RXA39" s="450"/>
      <c r="RXB39" s="450"/>
      <c r="RXC39" s="450"/>
      <c r="RXD39" s="450"/>
      <c r="RXE39" s="450"/>
      <c r="RXF39" s="450"/>
      <c r="RXG39" s="450"/>
      <c r="RXH39" s="450"/>
      <c r="RXI39" s="450"/>
      <c r="RXJ39" s="450"/>
      <c r="RXK39" s="450"/>
      <c r="RXL39" s="450"/>
      <c r="RXM39" s="450"/>
      <c r="RXN39" s="450"/>
      <c r="RXO39" s="450"/>
      <c r="RXP39" s="450"/>
      <c r="RXQ39" s="450"/>
      <c r="RXR39" s="450"/>
      <c r="RXS39" s="450"/>
      <c r="RXT39" s="450"/>
      <c r="RXU39" s="450"/>
      <c r="RXV39" s="450"/>
      <c r="RXW39" s="450"/>
      <c r="RXX39" s="450"/>
      <c r="RXY39" s="450"/>
      <c r="RXZ39" s="450"/>
      <c r="RYA39" s="450"/>
      <c r="RYB39" s="450"/>
      <c r="RYC39" s="450"/>
      <c r="RYD39" s="450"/>
      <c r="RYE39" s="450"/>
      <c r="RYF39" s="450"/>
      <c r="RYG39" s="450"/>
      <c r="RYH39" s="450"/>
      <c r="RYI39" s="450"/>
      <c r="RYJ39" s="450"/>
      <c r="RYK39" s="450"/>
      <c r="RYL39" s="450"/>
      <c r="RYM39" s="450"/>
      <c r="RYN39" s="450"/>
      <c r="RYO39" s="450"/>
      <c r="RYP39" s="450"/>
      <c r="RYQ39" s="450"/>
      <c r="RYR39" s="450"/>
      <c r="RYS39" s="450"/>
      <c r="RYT39" s="450"/>
      <c r="RYU39" s="450"/>
      <c r="RYV39" s="450"/>
      <c r="RYW39" s="450"/>
      <c r="RYX39" s="450"/>
      <c r="RYY39" s="450"/>
      <c r="RYZ39" s="450"/>
      <c r="RZA39" s="450"/>
      <c r="RZB39" s="450"/>
      <c r="RZC39" s="450"/>
      <c r="RZD39" s="450"/>
      <c r="RZE39" s="450"/>
      <c r="RZF39" s="450"/>
      <c r="RZG39" s="450"/>
      <c r="RZH39" s="450"/>
      <c r="RZI39" s="450"/>
      <c r="RZJ39" s="450"/>
      <c r="RZK39" s="450"/>
      <c r="RZL39" s="450"/>
      <c r="RZM39" s="450"/>
      <c r="RZN39" s="450"/>
      <c r="RZO39" s="450"/>
      <c r="RZP39" s="450"/>
      <c r="RZQ39" s="450"/>
      <c r="RZR39" s="450"/>
      <c r="RZS39" s="450"/>
      <c r="RZT39" s="450"/>
      <c r="RZU39" s="450"/>
      <c r="RZV39" s="450"/>
      <c r="RZW39" s="450"/>
      <c r="RZX39" s="450"/>
      <c r="RZY39" s="450"/>
      <c r="RZZ39" s="450"/>
      <c r="SAA39" s="450"/>
      <c r="SAB39" s="450"/>
      <c r="SAC39" s="450"/>
      <c r="SAD39" s="450"/>
      <c r="SAE39" s="450"/>
      <c r="SAF39" s="450"/>
      <c r="SAG39" s="450"/>
      <c r="SAH39" s="450"/>
      <c r="SAI39" s="450"/>
      <c r="SAJ39" s="450"/>
      <c r="SAK39" s="450"/>
      <c r="SAL39" s="450"/>
      <c r="SAM39" s="450"/>
      <c r="SAN39" s="450"/>
      <c r="SAO39" s="450"/>
      <c r="SAP39" s="450"/>
      <c r="SAQ39" s="450"/>
      <c r="SAR39" s="450"/>
      <c r="SAS39" s="450"/>
      <c r="SAT39" s="450"/>
      <c r="SAU39" s="450"/>
      <c r="SAV39" s="450"/>
      <c r="SAW39" s="450"/>
      <c r="SAX39" s="450"/>
      <c r="SAY39" s="450"/>
      <c r="SAZ39" s="450"/>
      <c r="SBA39" s="450"/>
      <c r="SBB39" s="450"/>
      <c r="SBC39" s="450"/>
      <c r="SBD39" s="450"/>
      <c r="SBE39" s="450"/>
      <c r="SBF39" s="450"/>
      <c r="SBG39" s="450"/>
      <c r="SBH39" s="450"/>
      <c r="SBI39" s="450"/>
      <c r="SBJ39" s="450"/>
      <c r="SBK39" s="450"/>
      <c r="SBL39" s="450"/>
      <c r="SBM39" s="450"/>
      <c r="SBN39" s="450"/>
      <c r="SBO39" s="450"/>
      <c r="SBP39" s="450"/>
      <c r="SBQ39" s="450"/>
      <c r="SBR39" s="450"/>
      <c r="SBS39" s="450"/>
      <c r="SBT39" s="450"/>
      <c r="SBU39" s="450"/>
      <c r="SBV39" s="450"/>
      <c r="SBW39" s="450"/>
      <c r="SBX39" s="450"/>
      <c r="SBY39" s="450"/>
      <c r="SBZ39" s="450"/>
      <c r="SCA39" s="450"/>
      <c r="SCB39" s="450"/>
      <c r="SCC39" s="450"/>
      <c r="SCD39" s="450"/>
      <c r="SCE39" s="450"/>
      <c r="SCF39" s="450"/>
      <c r="SCG39" s="450"/>
      <c r="SCH39" s="450"/>
      <c r="SCI39" s="450"/>
      <c r="SCJ39" s="450"/>
      <c r="SCK39" s="450"/>
      <c r="SCL39" s="450"/>
      <c r="SCM39" s="450"/>
      <c r="SCN39" s="450"/>
      <c r="SCO39" s="450"/>
      <c r="SCP39" s="450"/>
      <c r="SCQ39" s="450"/>
      <c r="SCR39" s="450"/>
      <c r="SCS39" s="450"/>
      <c r="SCT39" s="450"/>
      <c r="SCU39" s="450"/>
      <c r="SCV39" s="450"/>
      <c r="SCW39" s="450"/>
      <c r="SCX39" s="450"/>
      <c r="SCY39" s="450"/>
      <c r="SCZ39" s="450"/>
      <c r="SDA39" s="450"/>
      <c r="SDB39" s="450"/>
      <c r="SDC39" s="450"/>
      <c r="SDD39" s="450"/>
      <c r="SDE39" s="450"/>
      <c r="SDF39" s="450"/>
      <c r="SDG39" s="450"/>
      <c r="SDH39" s="450"/>
      <c r="SDI39" s="450"/>
      <c r="SDJ39" s="450"/>
      <c r="SDK39" s="450"/>
      <c r="SDL39" s="450"/>
      <c r="SDM39" s="450"/>
      <c r="SDN39" s="450"/>
      <c r="SDO39" s="450"/>
      <c r="SDP39" s="450"/>
      <c r="SDQ39" s="450"/>
      <c r="SDR39" s="450"/>
      <c r="SDS39" s="450"/>
      <c r="SDT39" s="450"/>
      <c r="SDU39" s="450"/>
      <c r="SDV39" s="450"/>
      <c r="SDW39" s="450"/>
      <c r="SDX39" s="450"/>
      <c r="SDY39" s="450"/>
      <c r="SDZ39" s="450"/>
      <c r="SEA39" s="450"/>
      <c r="SEB39" s="450"/>
      <c r="SEC39" s="450"/>
      <c r="SED39" s="450"/>
      <c r="SEE39" s="450"/>
      <c r="SEF39" s="450"/>
      <c r="SEG39" s="450"/>
      <c r="SEH39" s="450"/>
      <c r="SEI39" s="450"/>
      <c r="SEJ39" s="450"/>
      <c r="SEK39" s="450"/>
      <c r="SEL39" s="450"/>
      <c r="SEM39" s="450"/>
      <c r="SEN39" s="450"/>
      <c r="SEO39" s="450"/>
      <c r="SEP39" s="450"/>
      <c r="SEQ39" s="450"/>
      <c r="SER39" s="450"/>
      <c r="SES39" s="450"/>
      <c r="SET39" s="450"/>
      <c r="SEU39" s="450"/>
      <c r="SEV39" s="450"/>
      <c r="SEW39" s="450"/>
      <c r="SEX39" s="450"/>
      <c r="SEY39" s="450"/>
      <c r="SEZ39" s="450"/>
      <c r="SFA39" s="450"/>
      <c r="SFB39" s="450"/>
      <c r="SFC39" s="450"/>
      <c r="SFD39" s="450"/>
      <c r="SFE39" s="450"/>
      <c r="SFF39" s="450"/>
      <c r="SFG39" s="450"/>
      <c r="SFH39" s="450"/>
      <c r="SFI39" s="450"/>
      <c r="SFJ39" s="450"/>
      <c r="SFK39" s="450"/>
      <c r="SFL39" s="450"/>
      <c r="SFM39" s="450"/>
      <c r="SFN39" s="450"/>
      <c r="SFO39" s="450"/>
      <c r="SFP39" s="450"/>
      <c r="SFQ39" s="450"/>
      <c r="SFR39" s="450"/>
      <c r="SFS39" s="450"/>
      <c r="SFT39" s="450"/>
      <c r="SFU39" s="450"/>
      <c r="SFV39" s="450"/>
      <c r="SFW39" s="450"/>
      <c r="SFX39" s="450"/>
      <c r="SFY39" s="450"/>
      <c r="SFZ39" s="450"/>
      <c r="SGA39" s="450"/>
      <c r="SGB39" s="450"/>
      <c r="SGC39" s="450"/>
      <c r="SGD39" s="450"/>
      <c r="SGE39" s="450"/>
      <c r="SGF39" s="450"/>
      <c r="SGG39" s="450"/>
      <c r="SGH39" s="450"/>
      <c r="SGI39" s="450"/>
      <c r="SGJ39" s="450"/>
      <c r="SGK39" s="450"/>
      <c r="SGL39" s="450"/>
      <c r="SGM39" s="450"/>
      <c r="SGN39" s="450"/>
      <c r="SGO39" s="450"/>
      <c r="SGP39" s="450"/>
      <c r="SGQ39" s="450"/>
      <c r="SGR39" s="450"/>
      <c r="SGS39" s="450"/>
      <c r="SGT39" s="450"/>
      <c r="SGU39" s="450"/>
      <c r="SGV39" s="450"/>
      <c r="SGW39" s="450"/>
      <c r="SGX39" s="450"/>
      <c r="SGY39" s="450"/>
      <c r="SGZ39" s="450"/>
      <c r="SHA39" s="450"/>
      <c r="SHB39" s="450"/>
      <c r="SHC39" s="450"/>
      <c r="SHD39" s="450"/>
      <c r="SHE39" s="450"/>
      <c r="SHF39" s="450"/>
      <c r="SHG39" s="450"/>
      <c r="SHH39" s="450"/>
      <c r="SHI39" s="450"/>
      <c r="SHJ39" s="450"/>
      <c r="SHK39" s="450"/>
      <c r="SHL39" s="450"/>
      <c r="SHM39" s="450"/>
      <c r="SHN39" s="450"/>
      <c r="SHO39" s="450"/>
      <c r="SHP39" s="450"/>
      <c r="SHQ39" s="450"/>
      <c r="SHR39" s="450"/>
      <c r="SHS39" s="450"/>
      <c r="SHT39" s="450"/>
      <c r="SHU39" s="450"/>
      <c r="SHV39" s="450"/>
      <c r="SHW39" s="450"/>
      <c r="SHX39" s="450"/>
      <c r="SHY39" s="450"/>
      <c r="SHZ39" s="450"/>
      <c r="SIA39" s="450"/>
      <c r="SIB39" s="450"/>
      <c r="SIC39" s="450"/>
      <c r="SID39" s="450"/>
      <c r="SIE39" s="450"/>
      <c r="SIF39" s="450"/>
      <c r="SIG39" s="450"/>
      <c r="SIH39" s="450"/>
      <c r="SII39" s="450"/>
      <c r="SIJ39" s="450"/>
      <c r="SIK39" s="450"/>
      <c r="SIL39" s="450"/>
      <c r="SIM39" s="450"/>
      <c r="SIN39" s="450"/>
      <c r="SIO39" s="450"/>
      <c r="SIP39" s="450"/>
      <c r="SIQ39" s="450"/>
      <c r="SIR39" s="450"/>
      <c r="SIS39" s="450"/>
      <c r="SIT39" s="450"/>
      <c r="SIU39" s="450"/>
      <c r="SIV39" s="450"/>
      <c r="SIW39" s="450"/>
      <c r="SIX39" s="450"/>
      <c r="SIY39" s="450"/>
      <c r="SIZ39" s="450"/>
      <c r="SJA39" s="450"/>
      <c r="SJB39" s="450"/>
      <c r="SJC39" s="450"/>
      <c r="SJD39" s="450"/>
      <c r="SJE39" s="450"/>
      <c r="SJF39" s="450"/>
      <c r="SJG39" s="450"/>
      <c r="SJH39" s="450"/>
      <c r="SJI39" s="450"/>
      <c r="SJJ39" s="450"/>
      <c r="SJK39" s="450"/>
      <c r="SJL39" s="450"/>
      <c r="SJM39" s="450"/>
      <c r="SJN39" s="450"/>
      <c r="SJO39" s="450"/>
      <c r="SJP39" s="450"/>
      <c r="SJQ39" s="450"/>
      <c r="SJR39" s="450"/>
      <c r="SJS39" s="450"/>
      <c r="SJT39" s="450"/>
      <c r="SJU39" s="450"/>
      <c r="SJV39" s="450"/>
      <c r="SJW39" s="450"/>
      <c r="SJX39" s="450"/>
      <c r="SJY39" s="450"/>
      <c r="SJZ39" s="450"/>
      <c r="SKA39" s="450"/>
      <c r="SKB39" s="450"/>
      <c r="SKC39" s="450"/>
      <c r="SKD39" s="450"/>
      <c r="SKE39" s="450"/>
      <c r="SKF39" s="450"/>
      <c r="SKG39" s="450"/>
      <c r="SKH39" s="450"/>
      <c r="SKI39" s="450"/>
      <c r="SKJ39" s="450"/>
      <c r="SKK39" s="450"/>
      <c r="SKL39" s="450"/>
      <c r="SKM39" s="450"/>
      <c r="SKN39" s="450"/>
      <c r="SKO39" s="450"/>
      <c r="SKP39" s="450"/>
      <c r="SKQ39" s="450"/>
      <c r="SKR39" s="450"/>
      <c r="SKS39" s="450"/>
      <c r="SKT39" s="450"/>
      <c r="SKU39" s="450"/>
      <c r="SKV39" s="450"/>
      <c r="SKW39" s="450"/>
      <c r="SKX39" s="450"/>
      <c r="SKY39" s="450"/>
      <c r="SKZ39" s="450"/>
      <c r="SLA39" s="450"/>
      <c r="SLB39" s="450"/>
      <c r="SLC39" s="450"/>
      <c r="SLD39" s="450"/>
      <c r="SLE39" s="450"/>
      <c r="SLF39" s="450"/>
      <c r="SLG39" s="450"/>
      <c r="SLH39" s="450"/>
      <c r="SLI39" s="450"/>
      <c r="SLJ39" s="450"/>
      <c r="SLK39" s="450"/>
      <c r="SLL39" s="450"/>
      <c r="SLM39" s="450"/>
      <c r="SLN39" s="450"/>
      <c r="SLO39" s="450"/>
      <c r="SLP39" s="450"/>
      <c r="SLQ39" s="450"/>
      <c r="SLR39" s="450"/>
      <c r="SLS39" s="450"/>
      <c r="SLT39" s="450"/>
      <c r="SLU39" s="450"/>
      <c r="SLV39" s="450"/>
      <c r="SLW39" s="450"/>
      <c r="SLX39" s="450"/>
      <c r="SLY39" s="450"/>
      <c r="SLZ39" s="450"/>
      <c r="SMA39" s="450"/>
      <c r="SMB39" s="450"/>
      <c r="SMC39" s="450"/>
      <c r="SMD39" s="450"/>
      <c r="SME39" s="450"/>
      <c r="SMF39" s="450"/>
      <c r="SMG39" s="450"/>
      <c r="SMH39" s="450"/>
      <c r="SMI39" s="450"/>
      <c r="SMJ39" s="450"/>
      <c r="SMK39" s="450"/>
      <c r="SML39" s="450"/>
      <c r="SMM39" s="450"/>
      <c r="SMN39" s="450"/>
      <c r="SMO39" s="450"/>
      <c r="SMP39" s="450"/>
      <c r="SMQ39" s="450"/>
      <c r="SMR39" s="450"/>
      <c r="SMS39" s="450"/>
      <c r="SMT39" s="450"/>
      <c r="SMU39" s="450"/>
      <c r="SMV39" s="450"/>
      <c r="SMW39" s="450"/>
      <c r="SMX39" s="450"/>
      <c r="SMY39" s="450"/>
      <c r="SMZ39" s="450"/>
      <c r="SNA39" s="450"/>
      <c r="SNB39" s="450"/>
      <c r="SNC39" s="450"/>
      <c r="SND39" s="450"/>
      <c r="SNE39" s="450"/>
      <c r="SNF39" s="450"/>
      <c r="SNG39" s="450"/>
      <c r="SNH39" s="450"/>
      <c r="SNI39" s="450"/>
      <c r="SNJ39" s="450"/>
      <c r="SNK39" s="450"/>
      <c r="SNL39" s="450"/>
      <c r="SNM39" s="450"/>
      <c r="SNN39" s="450"/>
      <c r="SNO39" s="450"/>
      <c r="SNP39" s="450"/>
      <c r="SNQ39" s="450"/>
      <c r="SNR39" s="450"/>
      <c r="SNS39" s="450"/>
      <c r="SNT39" s="450"/>
      <c r="SNU39" s="450"/>
      <c r="SNV39" s="450"/>
      <c r="SNW39" s="450"/>
      <c r="SNX39" s="450"/>
      <c r="SNY39" s="450"/>
      <c r="SNZ39" s="450"/>
      <c r="SOA39" s="450"/>
      <c r="SOB39" s="450"/>
      <c r="SOC39" s="450"/>
      <c r="SOD39" s="450"/>
      <c r="SOE39" s="450"/>
      <c r="SOF39" s="450"/>
      <c r="SOG39" s="450"/>
      <c r="SOH39" s="450"/>
      <c r="SOI39" s="450"/>
      <c r="SOJ39" s="450"/>
      <c r="SOK39" s="450"/>
      <c r="SOL39" s="450"/>
      <c r="SOM39" s="450"/>
      <c r="SON39" s="450"/>
      <c r="SOO39" s="450"/>
      <c r="SOP39" s="450"/>
      <c r="SOQ39" s="450"/>
      <c r="SOR39" s="450"/>
      <c r="SOS39" s="450"/>
      <c r="SOT39" s="450"/>
      <c r="SOU39" s="450"/>
      <c r="SOV39" s="450"/>
      <c r="SOW39" s="450"/>
      <c r="SOX39" s="450"/>
      <c r="SOY39" s="450"/>
      <c r="SOZ39" s="450"/>
      <c r="SPA39" s="450"/>
      <c r="SPB39" s="450"/>
      <c r="SPC39" s="450"/>
      <c r="SPD39" s="450"/>
      <c r="SPE39" s="450"/>
      <c r="SPF39" s="450"/>
      <c r="SPG39" s="450"/>
      <c r="SPH39" s="450"/>
      <c r="SPI39" s="450"/>
      <c r="SPJ39" s="450"/>
      <c r="SPK39" s="450"/>
      <c r="SPL39" s="450"/>
      <c r="SPM39" s="450"/>
      <c r="SPN39" s="450"/>
      <c r="SPO39" s="450"/>
      <c r="SPP39" s="450"/>
      <c r="SPQ39" s="450"/>
      <c r="SPR39" s="450"/>
      <c r="SPS39" s="450"/>
      <c r="SPT39" s="450"/>
      <c r="SPU39" s="450"/>
      <c r="SPV39" s="450"/>
      <c r="SPW39" s="450"/>
      <c r="SPX39" s="450"/>
      <c r="SPY39" s="450"/>
      <c r="SPZ39" s="450"/>
      <c r="SQA39" s="450"/>
      <c r="SQB39" s="450"/>
      <c r="SQC39" s="450"/>
      <c r="SQD39" s="450"/>
      <c r="SQE39" s="450"/>
      <c r="SQF39" s="450"/>
      <c r="SQG39" s="450"/>
      <c r="SQH39" s="450"/>
      <c r="SQI39" s="450"/>
      <c r="SQJ39" s="450"/>
      <c r="SQK39" s="450"/>
      <c r="SQL39" s="450"/>
      <c r="SQM39" s="450"/>
      <c r="SQN39" s="450"/>
      <c r="SQO39" s="450"/>
      <c r="SQP39" s="450"/>
      <c r="SQQ39" s="450"/>
      <c r="SQR39" s="450"/>
      <c r="SQS39" s="450"/>
      <c r="SQT39" s="450"/>
      <c r="SQU39" s="450"/>
      <c r="SQV39" s="450"/>
      <c r="SQW39" s="450"/>
      <c r="SQX39" s="450"/>
      <c r="SQY39" s="450"/>
      <c r="SQZ39" s="450"/>
      <c r="SRA39" s="450"/>
      <c r="SRB39" s="450"/>
      <c r="SRC39" s="450"/>
      <c r="SRD39" s="450"/>
      <c r="SRE39" s="450"/>
      <c r="SRF39" s="450"/>
      <c r="SRG39" s="450"/>
      <c r="SRH39" s="450"/>
      <c r="SRI39" s="450"/>
      <c r="SRJ39" s="450"/>
      <c r="SRK39" s="450"/>
      <c r="SRL39" s="450"/>
      <c r="SRM39" s="450"/>
      <c r="SRN39" s="450"/>
      <c r="SRO39" s="450"/>
      <c r="SRP39" s="450"/>
      <c r="SRQ39" s="450"/>
      <c r="SRR39" s="450"/>
      <c r="SRS39" s="450"/>
      <c r="SRT39" s="450"/>
      <c r="SRU39" s="450"/>
      <c r="SRV39" s="450"/>
      <c r="SRW39" s="450"/>
      <c r="SRX39" s="450"/>
      <c r="SRY39" s="450"/>
      <c r="SRZ39" s="450"/>
      <c r="SSA39" s="450"/>
      <c r="SSB39" s="450"/>
      <c r="SSC39" s="450"/>
      <c r="SSD39" s="450"/>
      <c r="SSE39" s="450"/>
      <c r="SSF39" s="450"/>
      <c r="SSG39" s="450"/>
      <c r="SSH39" s="450"/>
      <c r="SSI39" s="450"/>
      <c r="SSJ39" s="450"/>
      <c r="SSK39" s="450"/>
      <c r="SSL39" s="450"/>
      <c r="SSM39" s="450"/>
      <c r="SSN39" s="450"/>
      <c r="SSO39" s="450"/>
      <c r="SSP39" s="450"/>
      <c r="SSQ39" s="450"/>
      <c r="SSR39" s="450"/>
      <c r="SSS39" s="450"/>
      <c r="SST39" s="450"/>
      <c r="SSU39" s="450"/>
      <c r="SSV39" s="450"/>
      <c r="SSW39" s="450"/>
      <c r="SSX39" s="450"/>
      <c r="SSY39" s="450"/>
      <c r="SSZ39" s="450"/>
      <c r="STA39" s="450"/>
      <c r="STB39" s="450"/>
      <c r="STC39" s="450"/>
      <c r="STD39" s="450"/>
      <c r="STE39" s="450"/>
      <c r="STF39" s="450"/>
      <c r="STG39" s="450"/>
      <c r="STH39" s="450"/>
      <c r="STI39" s="450"/>
      <c r="STJ39" s="450"/>
      <c r="STK39" s="450"/>
      <c r="STL39" s="450"/>
      <c r="STM39" s="450"/>
      <c r="STN39" s="450"/>
      <c r="STO39" s="450"/>
      <c r="STP39" s="450"/>
      <c r="STQ39" s="450"/>
      <c r="STR39" s="450"/>
      <c r="STS39" s="450"/>
      <c r="STT39" s="450"/>
      <c r="STU39" s="450"/>
      <c r="STV39" s="450"/>
      <c r="STW39" s="450"/>
      <c r="STX39" s="450"/>
      <c r="STY39" s="450"/>
      <c r="STZ39" s="450"/>
      <c r="SUA39" s="450"/>
      <c r="SUB39" s="450"/>
      <c r="SUC39" s="450"/>
      <c r="SUD39" s="450"/>
      <c r="SUE39" s="450"/>
      <c r="SUF39" s="450"/>
      <c r="SUG39" s="450"/>
      <c r="SUH39" s="450"/>
      <c r="SUI39" s="450"/>
      <c r="SUJ39" s="450"/>
      <c r="SUK39" s="450"/>
      <c r="SUL39" s="450"/>
      <c r="SUM39" s="450"/>
      <c r="SUN39" s="450"/>
      <c r="SUO39" s="450"/>
      <c r="SUP39" s="450"/>
      <c r="SUQ39" s="450"/>
      <c r="SUR39" s="450"/>
      <c r="SUS39" s="450"/>
      <c r="SUT39" s="450"/>
      <c r="SUU39" s="450"/>
      <c r="SUV39" s="450"/>
      <c r="SUW39" s="450"/>
      <c r="SUX39" s="450"/>
      <c r="SUY39" s="450"/>
      <c r="SUZ39" s="450"/>
      <c r="SVA39" s="450"/>
      <c r="SVB39" s="450"/>
      <c r="SVC39" s="450"/>
      <c r="SVD39" s="450"/>
      <c r="SVE39" s="450"/>
      <c r="SVF39" s="450"/>
      <c r="SVG39" s="450"/>
      <c r="SVH39" s="450"/>
      <c r="SVI39" s="450"/>
      <c r="SVJ39" s="450"/>
      <c r="SVK39" s="450"/>
      <c r="SVL39" s="450"/>
      <c r="SVM39" s="450"/>
      <c r="SVN39" s="450"/>
      <c r="SVO39" s="450"/>
      <c r="SVP39" s="450"/>
      <c r="SVQ39" s="450"/>
      <c r="SVR39" s="450"/>
      <c r="SVS39" s="450"/>
      <c r="SVT39" s="450"/>
      <c r="SVU39" s="450"/>
      <c r="SVV39" s="450"/>
      <c r="SVW39" s="450"/>
      <c r="SVX39" s="450"/>
      <c r="SVY39" s="450"/>
      <c r="SVZ39" s="450"/>
      <c r="SWA39" s="450"/>
      <c r="SWB39" s="450"/>
      <c r="SWC39" s="450"/>
      <c r="SWD39" s="450"/>
      <c r="SWE39" s="450"/>
      <c r="SWF39" s="450"/>
      <c r="SWG39" s="450"/>
      <c r="SWH39" s="450"/>
      <c r="SWI39" s="450"/>
      <c r="SWJ39" s="450"/>
      <c r="SWK39" s="450"/>
      <c r="SWL39" s="450"/>
      <c r="SWM39" s="450"/>
      <c r="SWN39" s="450"/>
      <c r="SWO39" s="450"/>
      <c r="SWP39" s="450"/>
      <c r="SWQ39" s="450"/>
      <c r="SWR39" s="450"/>
      <c r="SWS39" s="450"/>
      <c r="SWT39" s="450"/>
      <c r="SWU39" s="450"/>
      <c r="SWV39" s="450"/>
      <c r="SWW39" s="450"/>
      <c r="SWX39" s="450"/>
      <c r="SWY39" s="450"/>
      <c r="SWZ39" s="450"/>
      <c r="SXA39" s="450"/>
      <c r="SXB39" s="450"/>
      <c r="SXC39" s="450"/>
      <c r="SXD39" s="450"/>
      <c r="SXE39" s="450"/>
      <c r="SXF39" s="450"/>
      <c r="SXG39" s="450"/>
      <c r="SXH39" s="450"/>
      <c r="SXI39" s="450"/>
      <c r="SXJ39" s="450"/>
      <c r="SXK39" s="450"/>
      <c r="SXL39" s="450"/>
      <c r="SXM39" s="450"/>
      <c r="SXN39" s="450"/>
      <c r="SXO39" s="450"/>
      <c r="SXP39" s="450"/>
      <c r="SXQ39" s="450"/>
      <c r="SXR39" s="450"/>
      <c r="SXS39" s="450"/>
      <c r="SXT39" s="450"/>
      <c r="SXU39" s="450"/>
      <c r="SXV39" s="450"/>
      <c r="SXW39" s="450"/>
      <c r="SXX39" s="450"/>
      <c r="SXY39" s="450"/>
      <c r="SXZ39" s="450"/>
      <c r="SYA39" s="450"/>
      <c r="SYB39" s="450"/>
      <c r="SYC39" s="450"/>
      <c r="SYD39" s="450"/>
      <c r="SYE39" s="450"/>
      <c r="SYF39" s="450"/>
      <c r="SYG39" s="450"/>
      <c r="SYH39" s="450"/>
      <c r="SYI39" s="450"/>
      <c r="SYJ39" s="450"/>
      <c r="SYK39" s="450"/>
      <c r="SYL39" s="450"/>
      <c r="SYM39" s="450"/>
      <c r="SYN39" s="450"/>
      <c r="SYO39" s="450"/>
      <c r="SYP39" s="450"/>
      <c r="SYQ39" s="450"/>
      <c r="SYR39" s="450"/>
      <c r="SYS39" s="450"/>
      <c r="SYT39" s="450"/>
      <c r="SYU39" s="450"/>
      <c r="SYV39" s="450"/>
      <c r="SYW39" s="450"/>
      <c r="SYX39" s="450"/>
      <c r="SYY39" s="450"/>
      <c r="SYZ39" s="450"/>
      <c r="SZA39" s="450"/>
      <c r="SZB39" s="450"/>
      <c r="SZC39" s="450"/>
      <c r="SZD39" s="450"/>
      <c r="SZE39" s="450"/>
      <c r="SZF39" s="450"/>
      <c r="SZG39" s="450"/>
      <c r="SZH39" s="450"/>
      <c r="SZI39" s="450"/>
      <c r="SZJ39" s="450"/>
      <c r="SZK39" s="450"/>
      <c r="SZL39" s="450"/>
      <c r="SZM39" s="450"/>
      <c r="SZN39" s="450"/>
      <c r="SZO39" s="450"/>
      <c r="SZP39" s="450"/>
      <c r="SZQ39" s="450"/>
      <c r="SZR39" s="450"/>
      <c r="SZS39" s="450"/>
      <c r="SZT39" s="450"/>
      <c r="SZU39" s="450"/>
      <c r="SZV39" s="450"/>
      <c r="SZW39" s="450"/>
      <c r="SZX39" s="450"/>
      <c r="SZY39" s="450"/>
      <c r="SZZ39" s="450"/>
      <c r="TAA39" s="450"/>
      <c r="TAB39" s="450"/>
      <c r="TAC39" s="450"/>
      <c r="TAD39" s="450"/>
      <c r="TAE39" s="450"/>
      <c r="TAF39" s="450"/>
      <c r="TAG39" s="450"/>
      <c r="TAH39" s="450"/>
      <c r="TAI39" s="450"/>
      <c r="TAJ39" s="450"/>
      <c r="TAK39" s="450"/>
      <c r="TAL39" s="450"/>
      <c r="TAM39" s="450"/>
      <c r="TAN39" s="450"/>
      <c r="TAO39" s="450"/>
      <c r="TAP39" s="450"/>
      <c r="TAQ39" s="450"/>
      <c r="TAR39" s="450"/>
      <c r="TAS39" s="450"/>
      <c r="TAT39" s="450"/>
      <c r="TAU39" s="450"/>
      <c r="TAV39" s="450"/>
      <c r="TAW39" s="450"/>
      <c r="TAX39" s="450"/>
      <c r="TAY39" s="450"/>
      <c r="TAZ39" s="450"/>
      <c r="TBA39" s="450"/>
      <c r="TBB39" s="450"/>
      <c r="TBC39" s="450"/>
      <c r="TBD39" s="450"/>
      <c r="TBE39" s="450"/>
      <c r="TBF39" s="450"/>
      <c r="TBG39" s="450"/>
      <c r="TBH39" s="450"/>
      <c r="TBI39" s="450"/>
      <c r="TBJ39" s="450"/>
      <c r="TBK39" s="450"/>
      <c r="TBL39" s="450"/>
      <c r="TBM39" s="450"/>
      <c r="TBN39" s="450"/>
      <c r="TBO39" s="450"/>
      <c r="TBP39" s="450"/>
      <c r="TBQ39" s="450"/>
      <c r="TBR39" s="450"/>
      <c r="TBS39" s="450"/>
      <c r="TBT39" s="450"/>
      <c r="TBU39" s="450"/>
      <c r="TBV39" s="450"/>
      <c r="TBW39" s="450"/>
      <c r="TBX39" s="450"/>
      <c r="TBY39" s="450"/>
      <c r="TBZ39" s="450"/>
      <c r="TCA39" s="450"/>
      <c r="TCB39" s="450"/>
      <c r="TCC39" s="450"/>
      <c r="TCD39" s="450"/>
      <c r="TCE39" s="450"/>
      <c r="TCF39" s="450"/>
      <c r="TCG39" s="450"/>
      <c r="TCH39" s="450"/>
      <c r="TCI39" s="450"/>
      <c r="TCJ39" s="450"/>
      <c r="TCK39" s="450"/>
      <c r="TCL39" s="450"/>
      <c r="TCM39" s="450"/>
      <c r="TCN39" s="450"/>
      <c r="TCO39" s="450"/>
      <c r="TCP39" s="450"/>
      <c r="TCQ39" s="450"/>
      <c r="TCR39" s="450"/>
      <c r="TCS39" s="450"/>
      <c r="TCT39" s="450"/>
      <c r="TCU39" s="450"/>
      <c r="TCV39" s="450"/>
      <c r="TCW39" s="450"/>
      <c r="TCX39" s="450"/>
      <c r="TCY39" s="450"/>
      <c r="TCZ39" s="450"/>
      <c r="TDA39" s="450"/>
      <c r="TDB39" s="450"/>
      <c r="TDC39" s="450"/>
      <c r="TDD39" s="450"/>
      <c r="TDE39" s="450"/>
      <c r="TDF39" s="450"/>
      <c r="TDG39" s="450"/>
      <c r="TDH39" s="450"/>
      <c r="TDI39" s="450"/>
      <c r="TDJ39" s="450"/>
      <c r="TDK39" s="450"/>
      <c r="TDL39" s="450"/>
      <c r="TDM39" s="450"/>
      <c r="TDN39" s="450"/>
      <c r="TDO39" s="450"/>
      <c r="TDP39" s="450"/>
      <c r="TDQ39" s="450"/>
      <c r="TDR39" s="450"/>
      <c r="TDS39" s="450"/>
      <c r="TDT39" s="450"/>
      <c r="TDU39" s="450"/>
      <c r="TDV39" s="450"/>
      <c r="TDW39" s="450"/>
      <c r="TDX39" s="450"/>
      <c r="TDY39" s="450"/>
      <c r="TDZ39" s="450"/>
      <c r="TEA39" s="450"/>
      <c r="TEB39" s="450"/>
      <c r="TEC39" s="450"/>
      <c r="TED39" s="450"/>
      <c r="TEE39" s="450"/>
      <c r="TEF39" s="450"/>
      <c r="TEG39" s="450"/>
      <c r="TEH39" s="450"/>
      <c r="TEI39" s="450"/>
      <c r="TEJ39" s="450"/>
      <c r="TEK39" s="450"/>
      <c r="TEL39" s="450"/>
      <c r="TEM39" s="450"/>
      <c r="TEN39" s="450"/>
      <c r="TEO39" s="450"/>
      <c r="TEP39" s="450"/>
      <c r="TEQ39" s="450"/>
      <c r="TER39" s="450"/>
      <c r="TES39" s="450"/>
      <c r="TET39" s="450"/>
      <c r="TEU39" s="450"/>
      <c r="TEV39" s="450"/>
      <c r="TEW39" s="450"/>
      <c r="TEX39" s="450"/>
      <c r="TEY39" s="450"/>
      <c r="TEZ39" s="450"/>
      <c r="TFA39" s="450"/>
      <c r="TFB39" s="450"/>
      <c r="TFC39" s="450"/>
      <c r="TFD39" s="450"/>
      <c r="TFE39" s="450"/>
      <c r="TFF39" s="450"/>
      <c r="TFG39" s="450"/>
      <c r="TFH39" s="450"/>
      <c r="TFI39" s="450"/>
      <c r="TFJ39" s="450"/>
      <c r="TFK39" s="450"/>
      <c r="TFL39" s="450"/>
      <c r="TFM39" s="450"/>
      <c r="TFN39" s="450"/>
      <c r="TFO39" s="450"/>
      <c r="TFP39" s="450"/>
      <c r="TFQ39" s="450"/>
      <c r="TFR39" s="450"/>
      <c r="TFS39" s="450"/>
      <c r="TFT39" s="450"/>
      <c r="TFU39" s="450"/>
      <c r="TFV39" s="450"/>
      <c r="TFW39" s="450"/>
      <c r="TFX39" s="450"/>
      <c r="TFY39" s="450"/>
      <c r="TFZ39" s="450"/>
      <c r="TGA39" s="450"/>
      <c r="TGB39" s="450"/>
      <c r="TGC39" s="450"/>
      <c r="TGD39" s="450"/>
      <c r="TGE39" s="450"/>
      <c r="TGF39" s="450"/>
      <c r="TGG39" s="450"/>
      <c r="TGH39" s="450"/>
      <c r="TGI39" s="450"/>
      <c r="TGJ39" s="450"/>
      <c r="TGK39" s="450"/>
      <c r="TGL39" s="450"/>
      <c r="TGM39" s="450"/>
      <c r="TGN39" s="450"/>
      <c r="TGO39" s="450"/>
      <c r="TGP39" s="450"/>
      <c r="TGQ39" s="450"/>
      <c r="TGR39" s="450"/>
      <c r="TGS39" s="450"/>
      <c r="TGT39" s="450"/>
      <c r="TGU39" s="450"/>
      <c r="TGV39" s="450"/>
      <c r="TGW39" s="450"/>
      <c r="TGX39" s="450"/>
      <c r="TGY39" s="450"/>
      <c r="TGZ39" s="450"/>
      <c r="THA39" s="450"/>
      <c r="THB39" s="450"/>
      <c r="THC39" s="450"/>
      <c r="THD39" s="450"/>
      <c r="THE39" s="450"/>
      <c r="THF39" s="450"/>
      <c r="THG39" s="450"/>
      <c r="THH39" s="450"/>
      <c r="THI39" s="450"/>
      <c r="THJ39" s="450"/>
      <c r="THK39" s="450"/>
      <c r="THL39" s="450"/>
      <c r="THM39" s="450"/>
      <c r="THN39" s="450"/>
      <c r="THO39" s="450"/>
      <c r="THP39" s="450"/>
      <c r="THQ39" s="450"/>
      <c r="THR39" s="450"/>
      <c r="THS39" s="450"/>
      <c r="THT39" s="450"/>
      <c r="THU39" s="450"/>
      <c r="THV39" s="450"/>
      <c r="THW39" s="450"/>
      <c r="THX39" s="450"/>
      <c r="THY39" s="450"/>
      <c r="THZ39" s="450"/>
      <c r="TIA39" s="450"/>
      <c r="TIB39" s="450"/>
      <c r="TIC39" s="450"/>
      <c r="TID39" s="450"/>
      <c r="TIE39" s="450"/>
      <c r="TIF39" s="450"/>
      <c r="TIG39" s="450"/>
      <c r="TIH39" s="450"/>
      <c r="TII39" s="450"/>
      <c r="TIJ39" s="450"/>
      <c r="TIK39" s="450"/>
      <c r="TIL39" s="450"/>
      <c r="TIM39" s="450"/>
      <c r="TIN39" s="450"/>
      <c r="TIO39" s="450"/>
      <c r="TIP39" s="450"/>
      <c r="TIQ39" s="450"/>
      <c r="TIR39" s="450"/>
      <c r="TIS39" s="450"/>
      <c r="TIT39" s="450"/>
      <c r="TIU39" s="450"/>
      <c r="TIV39" s="450"/>
      <c r="TIW39" s="450"/>
      <c r="TIX39" s="450"/>
      <c r="TIY39" s="450"/>
      <c r="TIZ39" s="450"/>
      <c r="TJA39" s="450"/>
      <c r="TJB39" s="450"/>
      <c r="TJC39" s="450"/>
      <c r="TJD39" s="450"/>
      <c r="TJE39" s="450"/>
      <c r="TJF39" s="450"/>
      <c r="TJG39" s="450"/>
      <c r="TJH39" s="450"/>
      <c r="TJI39" s="450"/>
      <c r="TJJ39" s="450"/>
      <c r="TJK39" s="450"/>
      <c r="TJL39" s="450"/>
      <c r="TJM39" s="450"/>
      <c r="TJN39" s="450"/>
      <c r="TJO39" s="450"/>
      <c r="TJP39" s="450"/>
      <c r="TJQ39" s="450"/>
      <c r="TJR39" s="450"/>
      <c r="TJS39" s="450"/>
      <c r="TJT39" s="450"/>
      <c r="TJU39" s="450"/>
      <c r="TJV39" s="450"/>
      <c r="TJW39" s="450"/>
      <c r="TJX39" s="450"/>
      <c r="TJY39" s="450"/>
      <c r="TJZ39" s="450"/>
      <c r="TKA39" s="450"/>
      <c r="TKB39" s="450"/>
      <c r="TKC39" s="450"/>
      <c r="TKD39" s="450"/>
      <c r="TKE39" s="450"/>
      <c r="TKF39" s="450"/>
      <c r="TKG39" s="450"/>
      <c r="TKH39" s="450"/>
      <c r="TKI39" s="450"/>
      <c r="TKJ39" s="450"/>
      <c r="TKK39" s="450"/>
      <c r="TKL39" s="450"/>
      <c r="TKM39" s="450"/>
      <c r="TKN39" s="450"/>
      <c r="TKO39" s="450"/>
      <c r="TKP39" s="450"/>
      <c r="TKQ39" s="450"/>
      <c r="TKR39" s="450"/>
      <c r="TKS39" s="450"/>
      <c r="TKT39" s="450"/>
      <c r="TKU39" s="450"/>
      <c r="TKV39" s="450"/>
      <c r="TKW39" s="450"/>
      <c r="TKX39" s="450"/>
      <c r="TKY39" s="450"/>
      <c r="TKZ39" s="450"/>
      <c r="TLA39" s="450"/>
      <c r="TLB39" s="450"/>
      <c r="TLC39" s="450"/>
      <c r="TLD39" s="450"/>
      <c r="TLE39" s="450"/>
      <c r="TLF39" s="450"/>
      <c r="TLG39" s="450"/>
      <c r="TLH39" s="450"/>
      <c r="TLI39" s="450"/>
      <c r="TLJ39" s="450"/>
      <c r="TLK39" s="450"/>
      <c r="TLL39" s="450"/>
      <c r="TLM39" s="450"/>
      <c r="TLN39" s="450"/>
      <c r="TLO39" s="450"/>
      <c r="TLP39" s="450"/>
      <c r="TLQ39" s="450"/>
      <c r="TLR39" s="450"/>
      <c r="TLS39" s="450"/>
      <c r="TLT39" s="450"/>
      <c r="TLU39" s="450"/>
      <c r="TLV39" s="450"/>
      <c r="TLW39" s="450"/>
      <c r="TLX39" s="450"/>
      <c r="TLY39" s="450"/>
      <c r="TLZ39" s="450"/>
      <c r="TMA39" s="450"/>
      <c r="TMB39" s="450"/>
      <c r="TMC39" s="450"/>
      <c r="TMD39" s="450"/>
      <c r="TME39" s="450"/>
      <c r="TMF39" s="450"/>
      <c r="TMG39" s="450"/>
      <c r="TMH39" s="450"/>
      <c r="TMI39" s="450"/>
      <c r="TMJ39" s="450"/>
      <c r="TMK39" s="450"/>
      <c r="TML39" s="450"/>
      <c r="TMM39" s="450"/>
      <c r="TMN39" s="450"/>
      <c r="TMO39" s="450"/>
      <c r="TMP39" s="450"/>
      <c r="TMQ39" s="450"/>
      <c r="TMR39" s="450"/>
      <c r="TMS39" s="450"/>
      <c r="TMT39" s="450"/>
      <c r="TMU39" s="450"/>
      <c r="TMV39" s="450"/>
      <c r="TMW39" s="450"/>
      <c r="TMX39" s="450"/>
      <c r="TMY39" s="450"/>
      <c r="TMZ39" s="450"/>
      <c r="TNA39" s="450"/>
      <c r="TNB39" s="450"/>
      <c r="TNC39" s="450"/>
      <c r="TND39" s="450"/>
      <c r="TNE39" s="450"/>
      <c r="TNF39" s="450"/>
      <c r="TNG39" s="450"/>
      <c r="TNH39" s="450"/>
      <c r="TNI39" s="450"/>
      <c r="TNJ39" s="450"/>
      <c r="TNK39" s="450"/>
      <c r="TNL39" s="450"/>
      <c r="TNM39" s="450"/>
      <c r="TNN39" s="450"/>
      <c r="TNO39" s="450"/>
      <c r="TNP39" s="450"/>
      <c r="TNQ39" s="450"/>
      <c r="TNR39" s="450"/>
      <c r="TNS39" s="450"/>
      <c r="TNT39" s="450"/>
      <c r="TNU39" s="450"/>
      <c r="TNV39" s="450"/>
      <c r="TNW39" s="450"/>
      <c r="TNX39" s="450"/>
      <c r="TNY39" s="450"/>
      <c r="TNZ39" s="450"/>
      <c r="TOA39" s="450"/>
      <c r="TOB39" s="450"/>
      <c r="TOC39" s="450"/>
      <c r="TOD39" s="450"/>
      <c r="TOE39" s="450"/>
      <c r="TOF39" s="450"/>
      <c r="TOG39" s="450"/>
      <c r="TOH39" s="450"/>
      <c r="TOI39" s="450"/>
      <c r="TOJ39" s="450"/>
      <c r="TOK39" s="450"/>
      <c r="TOL39" s="450"/>
      <c r="TOM39" s="450"/>
      <c r="TON39" s="450"/>
      <c r="TOO39" s="450"/>
      <c r="TOP39" s="450"/>
      <c r="TOQ39" s="450"/>
      <c r="TOR39" s="450"/>
      <c r="TOS39" s="450"/>
      <c r="TOT39" s="450"/>
      <c r="TOU39" s="450"/>
      <c r="TOV39" s="450"/>
      <c r="TOW39" s="450"/>
      <c r="TOX39" s="450"/>
      <c r="TOY39" s="450"/>
      <c r="TOZ39" s="450"/>
      <c r="TPA39" s="450"/>
      <c r="TPB39" s="450"/>
      <c r="TPC39" s="450"/>
      <c r="TPD39" s="450"/>
      <c r="TPE39" s="450"/>
      <c r="TPF39" s="450"/>
      <c r="TPG39" s="450"/>
      <c r="TPH39" s="450"/>
      <c r="TPI39" s="450"/>
      <c r="TPJ39" s="450"/>
      <c r="TPK39" s="450"/>
      <c r="TPL39" s="450"/>
      <c r="TPM39" s="450"/>
      <c r="TPN39" s="450"/>
      <c r="TPO39" s="450"/>
      <c r="TPP39" s="450"/>
      <c r="TPQ39" s="450"/>
      <c r="TPR39" s="450"/>
      <c r="TPS39" s="450"/>
      <c r="TPT39" s="450"/>
      <c r="TPU39" s="450"/>
      <c r="TPV39" s="450"/>
      <c r="TPW39" s="450"/>
      <c r="TPX39" s="450"/>
      <c r="TPY39" s="450"/>
      <c r="TPZ39" s="450"/>
      <c r="TQA39" s="450"/>
      <c r="TQB39" s="450"/>
      <c r="TQC39" s="450"/>
      <c r="TQD39" s="450"/>
      <c r="TQE39" s="450"/>
      <c r="TQF39" s="450"/>
      <c r="TQG39" s="450"/>
      <c r="TQH39" s="450"/>
      <c r="TQI39" s="450"/>
      <c r="TQJ39" s="450"/>
      <c r="TQK39" s="450"/>
      <c r="TQL39" s="450"/>
      <c r="TQM39" s="450"/>
      <c r="TQN39" s="450"/>
      <c r="TQO39" s="450"/>
      <c r="TQP39" s="450"/>
      <c r="TQQ39" s="450"/>
      <c r="TQR39" s="450"/>
      <c r="TQS39" s="450"/>
      <c r="TQT39" s="450"/>
      <c r="TQU39" s="450"/>
      <c r="TQV39" s="450"/>
      <c r="TQW39" s="450"/>
      <c r="TQX39" s="450"/>
      <c r="TQY39" s="450"/>
      <c r="TQZ39" s="450"/>
      <c r="TRA39" s="450"/>
      <c r="TRB39" s="450"/>
      <c r="TRC39" s="450"/>
      <c r="TRD39" s="450"/>
      <c r="TRE39" s="450"/>
      <c r="TRF39" s="450"/>
      <c r="TRG39" s="450"/>
      <c r="TRH39" s="450"/>
      <c r="TRI39" s="450"/>
      <c r="TRJ39" s="450"/>
      <c r="TRK39" s="450"/>
      <c r="TRL39" s="450"/>
      <c r="TRM39" s="450"/>
      <c r="TRN39" s="450"/>
      <c r="TRO39" s="450"/>
      <c r="TRP39" s="450"/>
      <c r="TRQ39" s="450"/>
      <c r="TRR39" s="450"/>
      <c r="TRS39" s="450"/>
      <c r="TRT39" s="450"/>
      <c r="TRU39" s="450"/>
      <c r="TRV39" s="450"/>
      <c r="TRW39" s="450"/>
      <c r="TRX39" s="450"/>
      <c r="TRY39" s="450"/>
      <c r="TRZ39" s="450"/>
      <c r="TSA39" s="450"/>
      <c r="TSB39" s="450"/>
      <c r="TSC39" s="450"/>
      <c r="TSD39" s="450"/>
      <c r="TSE39" s="450"/>
      <c r="TSF39" s="450"/>
      <c r="TSG39" s="450"/>
      <c r="TSH39" s="450"/>
      <c r="TSI39" s="450"/>
      <c r="TSJ39" s="450"/>
      <c r="TSK39" s="450"/>
      <c r="TSL39" s="450"/>
      <c r="TSM39" s="450"/>
      <c r="TSN39" s="450"/>
      <c r="TSO39" s="450"/>
      <c r="TSP39" s="450"/>
      <c r="TSQ39" s="450"/>
      <c r="TSR39" s="450"/>
      <c r="TSS39" s="450"/>
      <c r="TST39" s="450"/>
      <c r="TSU39" s="450"/>
      <c r="TSV39" s="450"/>
      <c r="TSW39" s="450"/>
      <c r="TSX39" s="450"/>
      <c r="TSY39" s="450"/>
      <c r="TSZ39" s="450"/>
      <c r="TTA39" s="450"/>
      <c r="TTB39" s="450"/>
      <c r="TTC39" s="450"/>
      <c r="TTD39" s="450"/>
      <c r="TTE39" s="450"/>
      <c r="TTF39" s="450"/>
      <c r="TTG39" s="450"/>
      <c r="TTH39" s="450"/>
      <c r="TTI39" s="450"/>
      <c r="TTJ39" s="450"/>
      <c r="TTK39" s="450"/>
      <c r="TTL39" s="450"/>
      <c r="TTM39" s="450"/>
      <c r="TTN39" s="450"/>
      <c r="TTO39" s="450"/>
      <c r="TTP39" s="450"/>
      <c r="TTQ39" s="450"/>
      <c r="TTR39" s="450"/>
      <c r="TTS39" s="450"/>
      <c r="TTT39" s="450"/>
      <c r="TTU39" s="450"/>
      <c r="TTV39" s="450"/>
      <c r="TTW39" s="450"/>
      <c r="TTX39" s="450"/>
      <c r="TTY39" s="450"/>
      <c r="TTZ39" s="450"/>
      <c r="TUA39" s="450"/>
      <c r="TUB39" s="450"/>
      <c r="TUC39" s="450"/>
      <c r="TUD39" s="450"/>
      <c r="TUE39" s="450"/>
      <c r="TUF39" s="450"/>
      <c r="TUG39" s="450"/>
      <c r="TUH39" s="450"/>
      <c r="TUI39" s="450"/>
      <c r="TUJ39" s="450"/>
      <c r="TUK39" s="450"/>
      <c r="TUL39" s="450"/>
      <c r="TUM39" s="450"/>
      <c r="TUN39" s="450"/>
      <c r="TUO39" s="450"/>
      <c r="TUP39" s="450"/>
      <c r="TUQ39" s="450"/>
      <c r="TUR39" s="450"/>
      <c r="TUS39" s="450"/>
      <c r="TUT39" s="450"/>
      <c r="TUU39" s="450"/>
      <c r="TUV39" s="450"/>
      <c r="TUW39" s="450"/>
      <c r="TUX39" s="450"/>
      <c r="TUY39" s="450"/>
      <c r="TUZ39" s="450"/>
      <c r="TVA39" s="450"/>
      <c r="TVB39" s="450"/>
      <c r="TVC39" s="450"/>
      <c r="TVD39" s="450"/>
      <c r="TVE39" s="450"/>
      <c r="TVF39" s="450"/>
      <c r="TVG39" s="450"/>
      <c r="TVH39" s="450"/>
      <c r="TVI39" s="450"/>
      <c r="TVJ39" s="450"/>
      <c r="TVK39" s="450"/>
      <c r="TVL39" s="450"/>
      <c r="TVM39" s="450"/>
      <c r="TVN39" s="450"/>
      <c r="TVO39" s="450"/>
      <c r="TVP39" s="450"/>
      <c r="TVQ39" s="450"/>
      <c r="TVR39" s="450"/>
      <c r="TVS39" s="450"/>
      <c r="TVT39" s="450"/>
      <c r="TVU39" s="450"/>
      <c r="TVV39" s="450"/>
      <c r="TVW39" s="450"/>
      <c r="TVX39" s="450"/>
      <c r="TVY39" s="450"/>
      <c r="TVZ39" s="450"/>
      <c r="TWA39" s="450"/>
      <c r="TWB39" s="450"/>
      <c r="TWC39" s="450"/>
      <c r="TWD39" s="450"/>
      <c r="TWE39" s="450"/>
      <c r="TWF39" s="450"/>
      <c r="TWG39" s="450"/>
      <c r="TWH39" s="450"/>
      <c r="TWI39" s="450"/>
      <c r="TWJ39" s="450"/>
      <c r="TWK39" s="450"/>
      <c r="TWL39" s="450"/>
      <c r="TWM39" s="450"/>
      <c r="TWN39" s="450"/>
      <c r="TWO39" s="450"/>
      <c r="TWP39" s="450"/>
      <c r="TWQ39" s="450"/>
      <c r="TWR39" s="450"/>
      <c r="TWS39" s="450"/>
      <c r="TWT39" s="450"/>
      <c r="TWU39" s="450"/>
      <c r="TWV39" s="450"/>
      <c r="TWW39" s="450"/>
      <c r="TWX39" s="450"/>
      <c r="TWY39" s="450"/>
      <c r="TWZ39" s="450"/>
      <c r="TXA39" s="450"/>
      <c r="TXB39" s="450"/>
      <c r="TXC39" s="450"/>
      <c r="TXD39" s="450"/>
      <c r="TXE39" s="450"/>
      <c r="TXF39" s="450"/>
      <c r="TXG39" s="450"/>
      <c r="TXH39" s="450"/>
      <c r="TXI39" s="450"/>
      <c r="TXJ39" s="450"/>
      <c r="TXK39" s="450"/>
      <c r="TXL39" s="450"/>
      <c r="TXM39" s="450"/>
      <c r="TXN39" s="450"/>
      <c r="TXO39" s="450"/>
      <c r="TXP39" s="450"/>
      <c r="TXQ39" s="450"/>
      <c r="TXR39" s="450"/>
      <c r="TXS39" s="450"/>
      <c r="TXT39" s="450"/>
      <c r="TXU39" s="450"/>
      <c r="TXV39" s="450"/>
      <c r="TXW39" s="450"/>
      <c r="TXX39" s="450"/>
      <c r="TXY39" s="450"/>
      <c r="TXZ39" s="450"/>
      <c r="TYA39" s="450"/>
      <c r="TYB39" s="450"/>
      <c r="TYC39" s="450"/>
      <c r="TYD39" s="450"/>
      <c r="TYE39" s="450"/>
      <c r="TYF39" s="450"/>
      <c r="TYG39" s="450"/>
      <c r="TYH39" s="450"/>
      <c r="TYI39" s="450"/>
      <c r="TYJ39" s="450"/>
      <c r="TYK39" s="450"/>
      <c r="TYL39" s="450"/>
      <c r="TYM39" s="450"/>
      <c r="TYN39" s="450"/>
      <c r="TYO39" s="450"/>
      <c r="TYP39" s="450"/>
      <c r="TYQ39" s="450"/>
      <c r="TYR39" s="450"/>
      <c r="TYS39" s="450"/>
      <c r="TYT39" s="450"/>
      <c r="TYU39" s="450"/>
      <c r="TYV39" s="450"/>
      <c r="TYW39" s="450"/>
      <c r="TYX39" s="450"/>
      <c r="TYY39" s="450"/>
      <c r="TYZ39" s="450"/>
      <c r="TZA39" s="450"/>
      <c r="TZB39" s="450"/>
      <c r="TZC39" s="450"/>
      <c r="TZD39" s="450"/>
      <c r="TZE39" s="450"/>
      <c r="TZF39" s="450"/>
      <c r="TZG39" s="450"/>
      <c r="TZH39" s="450"/>
      <c r="TZI39" s="450"/>
      <c r="TZJ39" s="450"/>
      <c r="TZK39" s="450"/>
      <c r="TZL39" s="450"/>
      <c r="TZM39" s="450"/>
      <c r="TZN39" s="450"/>
      <c r="TZO39" s="450"/>
      <c r="TZP39" s="450"/>
      <c r="TZQ39" s="450"/>
      <c r="TZR39" s="450"/>
      <c r="TZS39" s="450"/>
      <c r="TZT39" s="450"/>
      <c r="TZU39" s="450"/>
      <c r="TZV39" s="450"/>
      <c r="TZW39" s="450"/>
      <c r="TZX39" s="450"/>
      <c r="TZY39" s="450"/>
      <c r="TZZ39" s="450"/>
      <c r="UAA39" s="450"/>
      <c r="UAB39" s="450"/>
      <c r="UAC39" s="450"/>
      <c r="UAD39" s="450"/>
      <c r="UAE39" s="450"/>
      <c r="UAF39" s="450"/>
      <c r="UAG39" s="450"/>
      <c r="UAH39" s="450"/>
      <c r="UAI39" s="450"/>
      <c r="UAJ39" s="450"/>
      <c r="UAK39" s="450"/>
      <c r="UAL39" s="450"/>
      <c r="UAM39" s="450"/>
      <c r="UAN39" s="450"/>
      <c r="UAO39" s="450"/>
      <c r="UAP39" s="450"/>
      <c r="UAQ39" s="450"/>
      <c r="UAR39" s="450"/>
      <c r="UAS39" s="450"/>
      <c r="UAT39" s="450"/>
      <c r="UAU39" s="450"/>
      <c r="UAV39" s="450"/>
      <c r="UAW39" s="450"/>
      <c r="UAX39" s="450"/>
      <c r="UAY39" s="450"/>
      <c r="UAZ39" s="450"/>
      <c r="UBA39" s="450"/>
      <c r="UBB39" s="450"/>
      <c r="UBC39" s="450"/>
      <c r="UBD39" s="450"/>
      <c r="UBE39" s="450"/>
      <c r="UBF39" s="450"/>
      <c r="UBG39" s="450"/>
      <c r="UBH39" s="450"/>
      <c r="UBI39" s="450"/>
      <c r="UBJ39" s="450"/>
      <c r="UBK39" s="450"/>
      <c r="UBL39" s="450"/>
      <c r="UBM39" s="450"/>
      <c r="UBN39" s="450"/>
      <c r="UBO39" s="450"/>
      <c r="UBP39" s="450"/>
      <c r="UBQ39" s="450"/>
      <c r="UBR39" s="450"/>
      <c r="UBS39" s="450"/>
      <c r="UBT39" s="450"/>
      <c r="UBU39" s="450"/>
      <c r="UBV39" s="450"/>
      <c r="UBW39" s="450"/>
      <c r="UBX39" s="450"/>
      <c r="UBY39" s="450"/>
      <c r="UBZ39" s="450"/>
      <c r="UCA39" s="450"/>
      <c r="UCB39" s="450"/>
      <c r="UCC39" s="450"/>
      <c r="UCD39" s="450"/>
      <c r="UCE39" s="450"/>
      <c r="UCF39" s="450"/>
      <c r="UCG39" s="450"/>
      <c r="UCH39" s="450"/>
      <c r="UCI39" s="450"/>
      <c r="UCJ39" s="450"/>
      <c r="UCK39" s="450"/>
      <c r="UCL39" s="450"/>
      <c r="UCM39" s="450"/>
      <c r="UCN39" s="450"/>
      <c r="UCO39" s="450"/>
      <c r="UCP39" s="450"/>
      <c r="UCQ39" s="450"/>
      <c r="UCR39" s="450"/>
      <c r="UCS39" s="450"/>
      <c r="UCT39" s="450"/>
      <c r="UCU39" s="450"/>
      <c r="UCV39" s="450"/>
      <c r="UCW39" s="450"/>
      <c r="UCX39" s="450"/>
      <c r="UCY39" s="450"/>
      <c r="UCZ39" s="450"/>
      <c r="UDA39" s="450"/>
      <c r="UDB39" s="450"/>
      <c r="UDC39" s="450"/>
      <c r="UDD39" s="450"/>
      <c r="UDE39" s="450"/>
      <c r="UDF39" s="450"/>
      <c r="UDG39" s="450"/>
      <c r="UDH39" s="450"/>
      <c r="UDI39" s="450"/>
      <c r="UDJ39" s="450"/>
      <c r="UDK39" s="450"/>
      <c r="UDL39" s="450"/>
      <c r="UDM39" s="450"/>
      <c r="UDN39" s="450"/>
      <c r="UDO39" s="450"/>
      <c r="UDP39" s="450"/>
      <c r="UDQ39" s="450"/>
      <c r="UDR39" s="450"/>
      <c r="UDS39" s="450"/>
      <c r="UDT39" s="450"/>
      <c r="UDU39" s="450"/>
      <c r="UDV39" s="450"/>
      <c r="UDW39" s="450"/>
      <c r="UDX39" s="450"/>
      <c r="UDY39" s="450"/>
      <c r="UDZ39" s="450"/>
      <c r="UEA39" s="450"/>
      <c r="UEB39" s="450"/>
      <c r="UEC39" s="450"/>
      <c r="UED39" s="450"/>
      <c r="UEE39" s="450"/>
      <c r="UEF39" s="450"/>
      <c r="UEG39" s="450"/>
      <c r="UEH39" s="450"/>
      <c r="UEI39" s="450"/>
      <c r="UEJ39" s="450"/>
      <c r="UEK39" s="450"/>
      <c r="UEL39" s="450"/>
      <c r="UEM39" s="450"/>
      <c r="UEN39" s="450"/>
      <c r="UEO39" s="450"/>
      <c r="UEP39" s="450"/>
      <c r="UEQ39" s="450"/>
      <c r="UER39" s="450"/>
      <c r="UES39" s="450"/>
      <c r="UET39" s="450"/>
      <c r="UEU39" s="450"/>
      <c r="UEV39" s="450"/>
      <c r="UEW39" s="450"/>
      <c r="UEX39" s="450"/>
      <c r="UEY39" s="450"/>
      <c r="UEZ39" s="450"/>
      <c r="UFA39" s="450"/>
      <c r="UFB39" s="450"/>
      <c r="UFC39" s="450"/>
      <c r="UFD39" s="450"/>
      <c r="UFE39" s="450"/>
      <c r="UFF39" s="450"/>
      <c r="UFG39" s="450"/>
      <c r="UFH39" s="450"/>
      <c r="UFI39" s="450"/>
      <c r="UFJ39" s="450"/>
      <c r="UFK39" s="450"/>
      <c r="UFL39" s="450"/>
      <c r="UFM39" s="450"/>
      <c r="UFN39" s="450"/>
      <c r="UFO39" s="450"/>
      <c r="UFP39" s="450"/>
      <c r="UFQ39" s="450"/>
      <c r="UFR39" s="450"/>
      <c r="UFS39" s="450"/>
      <c r="UFT39" s="450"/>
      <c r="UFU39" s="450"/>
      <c r="UFV39" s="450"/>
      <c r="UFW39" s="450"/>
      <c r="UFX39" s="450"/>
      <c r="UFY39" s="450"/>
      <c r="UFZ39" s="450"/>
      <c r="UGA39" s="450"/>
      <c r="UGB39" s="450"/>
      <c r="UGC39" s="450"/>
      <c r="UGD39" s="450"/>
      <c r="UGE39" s="450"/>
      <c r="UGF39" s="450"/>
      <c r="UGG39" s="450"/>
      <c r="UGH39" s="450"/>
      <c r="UGI39" s="450"/>
      <c r="UGJ39" s="450"/>
      <c r="UGK39" s="450"/>
      <c r="UGL39" s="450"/>
      <c r="UGM39" s="450"/>
      <c r="UGN39" s="450"/>
      <c r="UGO39" s="450"/>
      <c r="UGP39" s="450"/>
      <c r="UGQ39" s="450"/>
      <c r="UGR39" s="450"/>
      <c r="UGS39" s="450"/>
      <c r="UGT39" s="450"/>
      <c r="UGU39" s="450"/>
      <c r="UGV39" s="450"/>
      <c r="UGW39" s="450"/>
      <c r="UGX39" s="450"/>
      <c r="UGY39" s="450"/>
      <c r="UGZ39" s="450"/>
      <c r="UHA39" s="450"/>
      <c r="UHB39" s="450"/>
      <c r="UHC39" s="450"/>
      <c r="UHD39" s="450"/>
      <c r="UHE39" s="450"/>
      <c r="UHF39" s="450"/>
      <c r="UHG39" s="450"/>
      <c r="UHH39" s="450"/>
      <c r="UHI39" s="450"/>
      <c r="UHJ39" s="450"/>
      <c r="UHK39" s="450"/>
      <c r="UHL39" s="450"/>
      <c r="UHM39" s="450"/>
      <c r="UHN39" s="450"/>
      <c r="UHO39" s="450"/>
      <c r="UHP39" s="450"/>
      <c r="UHQ39" s="450"/>
      <c r="UHR39" s="450"/>
      <c r="UHS39" s="450"/>
      <c r="UHT39" s="450"/>
      <c r="UHU39" s="450"/>
      <c r="UHV39" s="450"/>
      <c r="UHW39" s="450"/>
      <c r="UHX39" s="450"/>
      <c r="UHY39" s="450"/>
      <c r="UHZ39" s="450"/>
      <c r="UIA39" s="450"/>
      <c r="UIB39" s="450"/>
      <c r="UIC39" s="450"/>
      <c r="UID39" s="450"/>
      <c r="UIE39" s="450"/>
      <c r="UIF39" s="450"/>
      <c r="UIG39" s="450"/>
      <c r="UIH39" s="450"/>
      <c r="UII39" s="450"/>
      <c r="UIJ39" s="450"/>
      <c r="UIK39" s="450"/>
      <c r="UIL39" s="450"/>
      <c r="UIM39" s="450"/>
      <c r="UIN39" s="450"/>
      <c r="UIO39" s="450"/>
      <c r="UIP39" s="450"/>
      <c r="UIQ39" s="450"/>
      <c r="UIR39" s="450"/>
      <c r="UIS39" s="450"/>
      <c r="UIT39" s="450"/>
      <c r="UIU39" s="450"/>
      <c r="UIV39" s="450"/>
      <c r="UIW39" s="450"/>
      <c r="UIX39" s="450"/>
      <c r="UIY39" s="450"/>
      <c r="UIZ39" s="450"/>
      <c r="UJA39" s="450"/>
      <c r="UJB39" s="450"/>
      <c r="UJC39" s="450"/>
      <c r="UJD39" s="450"/>
      <c r="UJE39" s="450"/>
      <c r="UJF39" s="450"/>
      <c r="UJG39" s="450"/>
      <c r="UJH39" s="450"/>
      <c r="UJI39" s="450"/>
      <c r="UJJ39" s="450"/>
      <c r="UJK39" s="450"/>
      <c r="UJL39" s="450"/>
      <c r="UJM39" s="450"/>
      <c r="UJN39" s="450"/>
      <c r="UJO39" s="450"/>
      <c r="UJP39" s="450"/>
      <c r="UJQ39" s="450"/>
      <c r="UJR39" s="450"/>
      <c r="UJS39" s="450"/>
      <c r="UJT39" s="450"/>
      <c r="UJU39" s="450"/>
      <c r="UJV39" s="450"/>
      <c r="UJW39" s="450"/>
      <c r="UJX39" s="450"/>
      <c r="UJY39" s="450"/>
      <c r="UJZ39" s="450"/>
      <c r="UKA39" s="450"/>
      <c r="UKB39" s="450"/>
      <c r="UKC39" s="450"/>
      <c r="UKD39" s="450"/>
      <c r="UKE39" s="450"/>
      <c r="UKF39" s="450"/>
      <c r="UKG39" s="450"/>
      <c r="UKH39" s="450"/>
      <c r="UKI39" s="450"/>
      <c r="UKJ39" s="450"/>
      <c r="UKK39" s="450"/>
      <c r="UKL39" s="450"/>
      <c r="UKM39" s="450"/>
      <c r="UKN39" s="450"/>
      <c r="UKO39" s="450"/>
      <c r="UKP39" s="450"/>
      <c r="UKQ39" s="450"/>
      <c r="UKR39" s="450"/>
      <c r="UKS39" s="450"/>
      <c r="UKT39" s="450"/>
      <c r="UKU39" s="450"/>
      <c r="UKV39" s="450"/>
      <c r="UKW39" s="450"/>
      <c r="UKX39" s="450"/>
      <c r="UKY39" s="450"/>
      <c r="UKZ39" s="450"/>
      <c r="ULA39" s="450"/>
      <c r="ULB39" s="450"/>
      <c r="ULC39" s="450"/>
      <c r="ULD39" s="450"/>
      <c r="ULE39" s="450"/>
      <c r="ULF39" s="450"/>
      <c r="ULG39" s="450"/>
      <c r="ULH39" s="450"/>
      <c r="ULI39" s="450"/>
      <c r="ULJ39" s="450"/>
      <c r="ULK39" s="450"/>
      <c r="ULL39" s="450"/>
      <c r="ULM39" s="450"/>
      <c r="ULN39" s="450"/>
      <c r="ULO39" s="450"/>
      <c r="ULP39" s="450"/>
      <c r="ULQ39" s="450"/>
      <c r="ULR39" s="450"/>
      <c r="ULS39" s="450"/>
      <c r="ULT39" s="450"/>
      <c r="ULU39" s="450"/>
      <c r="ULV39" s="450"/>
      <c r="ULW39" s="450"/>
      <c r="ULX39" s="450"/>
      <c r="ULY39" s="450"/>
      <c r="ULZ39" s="450"/>
      <c r="UMA39" s="450"/>
      <c r="UMB39" s="450"/>
      <c r="UMC39" s="450"/>
      <c r="UMD39" s="450"/>
      <c r="UME39" s="450"/>
      <c r="UMF39" s="450"/>
      <c r="UMG39" s="450"/>
      <c r="UMH39" s="450"/>
      <c r="UMI39" s="450"/>
      <c r="UMJ39" s="450"/>
      <c r="UMK39" s="450"/>
      <c r="UML39" s="450"/>
      <c r="UMM39" s="450"/>
      <c r="UMN39" s="450"/>
      <c r="UMO39" s="450"/>
      <c r="UMP39" s="450"/>
      <c r="UMQ39" s="450"/>
      <c r="UMR39" s="450"/>
      <c r="UMS39" s="450"/>
      <c r="UMT39" s="450"/>
      <c r="UMU39" s="450"/>
      <c r="UMV39" s="450"/>
      <c r="UMW39" s="450"/>
      <c r="UMX39" s="450"/>
      <c r="UMY39" s="450"/>
      <c r="UMZ39" s="450"/>
      <c r="UNA39" s="450"/>
      <c r="UNB39" s="450"/>
      <c r="UNC39" s="450"/>
      <c r="UND39" s="450"/>
      <c r="UNE39" s="450"/>
      <c r="UNF39" s="450"/>
      <c r="UNG39" s="450"/>
      <c r="UNH39" s="450"/>
      <c r="UNI39" s="450"/>
      <c r="UNJ39" s="450"/>
      <c r="UNK39" s="450"/>
      <c r="UNL39" s="450"/>
      <c r="UNM39" s="450"/>
      <c r="UNN39" s="450"/>
      <c r="UNO39" s="450"/>
      <c r="UNP39" s="450"/>
      <c r="UNQ39" s="450"/>
      <c r="UNR39" s="450"/>
      <c r="UNS39" s="450"/>
      <c r="UNT39" s="450"/>
      <c r="UNU39" s="450"/>
      <c r="UNV39" s="450"/>
      <c r="UNW39" s="450"/>
      <c r="UNX39" s="450"/>
      <c r="UNY39" s="450"/>
      <c r="UNZ39" s="450"/>
      <c r="UOA39" s="450"/>
      <c r="UOB39" s="450"/>
      <c r="UOC39" s="450"/>
      <c r="UOD39" s="450"/>
      <c r="UOE39" s="450"/>
      <c r="UOF39" s="450"/>
      <c r="UOG39" s="450"/>
      <c r="UOH39" s="450"/>
      <c r="UOI39" s="450"/>
      <c r="UOJ39" s="450"/>
      <c r="UOK39" s="450"/>
      <c r="UOL39" s="450"/>
      <c r="UOM39" s="450"/>
      <c r="UON39" s="450"/>
      <c r="UOO39" s="450"/>
      <c r="UOP39" s="450"/>
      <c r="UOQ39" s="450"/>
      <c r="UOR39" s="450"/>
      <c r="UOS39" s="450"/>
      <c r="UOT39" s="450"/>
      <c r="UOU39" s="450"/>
      <c r="UOV39" s="450"/>
      <c r="UOW39" s="450"/>
      <c r="UOX39" s="450"/>
      <c r="UOY39" s="450"/>
      <c r="UOZ39" s="450"/>
      <c r="UPA39" s="450"/>
      <c r="UPB39" s="450"/>
      <c r="UPC39" s="450"/>
      <c r="UPD39" s="450"/>
      <c r="UPE39" s="450"/>
      <c r="UPF39" s="450"/>
      <c r="UPG39" s="450"/>
      <c r="UPH39" s="450"/>
      <c r="UPI39" s="450"/>
      <c r="UPJ39" s="450"/>
      <c r="UPK39" s="450"/>
      <c r="UPL39" s="450"/>
      <c r="UPM39" s="450"/>
      <c r="UPN39" s="450"/>
      <c r="UPO39" s="450"/>
      <c r="UPP39" s="450"/>
      <c r="UPQ39" s="450"/>
      <c r="UPR39" s="450"/>
      <c r="UPS39" s="450"/>
      <c r="UPT39" s="450"/>
      <c r="UPU39" s="450"/>
      <c r="UPV39" s="450"/>
      <c r="UPW39" s="450"/>
      <c r="UPX39" s="450"/>
      <c r="UPY39" s="450"/>
      <c r="UPZ39" s="450"/>
      <c r="UQA39" s="450"/>
      <c r="UQB39" s="450"/>
      <c r="UQC39" s="450"/>
      <c r="UQD39" s="450"/>
      <c r="UQE39" s="450"/>
      <c r="UQF39" s="450"/>
      <c r="UQG39" s="450"/>
      <c r="UQH39" s="450"/>
      <c r="UQI39" s="450"/>
      <c r="UQJ39" s="450"/>
      <c r="UQK39" s="450"/>
      <c r="UQL39" s="450"/>
      <c r="UQM39" s="450"/>
      <c r="UQN39" s="450"/>
      <c r="UQO39" s="450"/>
      <c r="UQP39" s="450"/>
      <c r="UQQ39" s="450"/>
      <c r="UQR39" s="450"/>
      <c r="UQS39" s="450"/>
      <c r="UQT39" s="450"/>
      <c r="UQU39" s="450"/>
      <c r="UQV39" s="450"/>
      <c r="UQW39" s="450"/>
      <c r="UQX39" s="450"/>
      <c r="UQY39" s="450"/>
      <c r="UQZ39" s="450"/>
      <c r="URA39" s="450"/>
      <c r="URB39" s="450"/>
      <c r="URC39" s="450"/>
      <c r="URD39" s="450"/>
      <c r="URE39" s="450"/>
      <c r="URF39" s="450"/>
      <c r="URG39" s="450"/>
      <c r="URH39" s="450"/>
      <c r="URI39" s="450"/>
      <c r="URJ39" s="450"/>
      <c r="URK39" s="450"/>
      <c r="URL39" s="450"/>
      <c r="URM39" s="450"/>
      <c r="URN39" s="450"/>
      <c r="URO39" s="450"/>
      <c r="URP39" s="450"/>
      <c r="URQ39" s="450"/>
      <c r="URR39" s="450"/>
      <c r="URS39" s="450"/>
      <c r="URT39" s="450"/>
      <c r="URU39" s="450"/>
      <c r="URV39" s="450"/>
      <c r="URW39" s="450"/>
      <c r="URX39" s="450"/>
      <c r="URY39" s="450"/>
      <c r="URZ39" s="450"/>
      <c r="USA39" s="450"/>
      <c r="USB39" s="450"/>
      <c r="USC39" s="450"/>
      <c r="USD39" s="450"/>
      <c r="USE39" s="450"/>
      <c r="USF39" s="450"/>
      <c r="USG39" s="450"/>
      <c r="USH39" s="450"/>
      <c r="USI39" s="450"/>
      <c r="USJ39" s="450"/>
      <c r="USK39" s="450"/>
      <c r="USL39" s="450"/>
      <c r="USM39" s="450"/>
      <c r="USN39" s="450"/>
      <c r="USO39" s="450"/>
      <c r="USP39" s="450"/>
      <c r="USQ39" s="450"/>
      <c r="USR39" s="450"/>
      <c r="USS39" s="450"/>
      <c r="UST39" s="450"/>
      <c r="USU39" s="450"/>
      <c r="USV39" s="450"/>
      <c r="USW39" s="450"/>
      <c r="USX39" s="450"/>
      <c r="USY39" s="450"/>
      <c r="USZ39" s="450"/>
      <c r="UTA39" s="450"/>
      <c r="UTB39" s="450"/>
      <c r="UTC39" s="450"/>
      <c r="UTD39" s="450"/>
      <c r="UTE39" s="450"/>
      <c r="UTF39" s="450"/>
      <c r="UTG39" s="450"/>
      <c r="UTH39" s="450"/>
      <c r="UTI39" s="450"/>
      <c r="UTJ39" s="450"/>
      <c r="UTK39" s="450"/>
      <c r="UTL39" s="450"/>
      <c r="UTM39" s="450"/>
      <c r="UTN39" s="450"/>
      <c r="UTO39" s="450"/>
      <c r="UTP39" s="450"/>
      <c r="UTQ39" s="450"/>
      <c r="UTR39" s="450"/>
      <c r="UTS39" s="450"/>
      <c r="UTT39" s="450"/>
      <c r="UTU39" s="450"/>
      <c r="UTV39" s="450"/>
      <c r="UTW39" s="450"/>
      <c r="UTX39" s="450"/>
      <c r="UTY39" s="450"/>
      <c r="UTZ39" s="450"/>
      <c r="UUA39" s="450"/>
      <c r="UUB39" s="450"/>
      <c r="UUC39" s="450"/>
      <c r="UUD39" s="450"/>
      <c r="UUE39" s="450"/>
      <c r="UUF39" s="450"/>
      <c r="UUG39" s="450"/>
      <c r="UUH39" s="450"/>
      <c r="UUI39" s="450"/>
      <c r="UUJ39" s="450"/>
      <c r="UUK39" s="450"/>
      <c r="UUL39" s="450"/>
      <c r="UUM39" s="450"/>
      <c r="UUN39" s="450"/>
      <c r="UUO39" s="450"/>
      <c r="UUP39" s="450"/>
      <c r="UUQ39" s="450"/>
      <c r="UUR39" s="450"/>
      <c r="UUS39" s="450"/>
      <c r="UUT39" s="450"/>
      <c r="UUU39" s="450"/>
      <c r="UUV39" s="450"/>
      <c r="UUW39" s="450"/>
      <c r="UUX39" s="450"/>
      <c r="UUY39" s="450"/>
      <c r="UUZ39" s="450"/>
      <c r="UVA39" s="450"/>
      <c r="UVB39" s="450"/>
      <c r="UVC39" s="450"/>
      <c r="UVD39" s="450"/>
      <c r="UVE39" s="450"/>
      <c r="UVF39" s="450"/>
      <c r="UVG39" s="450"/>
      <c r="UVH39" s="450"/>
      <c r="UVI39" s="450"/>
      <c r="UVJ39" s="450"/>
      <c r="UVK39" s="450"/>
      <c r="UVL39" s="450"/>
      <c r="UVM39" s="450"/>
      <c r="UVN39" s="450"/>
      <c r="UVO39" s="450"/>
      <c r="UVP39" s="450"/>
      <c r="UVQ39" s="450"/>
      <c r="UVR39" s="450"/>
      <c r="UVS39" s="450"/>
      <c r="UVT39" s="450"/>
      <c r="UVU39" s="450"/>
      <c r="UVV39" s="450"/>
      <c r="UVW39" s="450"/>
      <c r="UVX39" s="450"/>
      <c r="UVY39" s="450"/>
      <c r="UVZ39" s="450"/>
      <c r="UWA39" s="450"/>
      <c r="UWB39" s="450"/>
      <c r="UWC39" s="450"/>
      <c r="UWD39" s="450"/>
      <c r="UWE39" s="450"/>
      <c r="UWF39" s="450"/>
      <c r="UWG39" s="450"/>
      <c r="UWH39" s="450"/>
      <c r="UWI39" s="450"/>
      <c r="UWJ39" s="450"/>
      <c r="UWK39" s="450"/>
      <c r="UWL39" s="450"/>
      <c r="UWM39" s="450"/>
      <c r="UWN39" s="450"/>
      <c r="UWO39" s="450"/>
      <c r="UWP39" s="450"/>
      <c r="UWQ39" s="450"/>
      <c r="UWR39" s="450"/>
      <c r="UWS39" s="450"/>
      <c r="UWT39" s="450"/>
      <c r="UWU39" s="450"/>
      <c r="UWV39" s="450"/>
      <c r="UWW39" s="450"/>
      <c r="UWX39" s="450"/>
      <c r="UWY39" s="450"/>
      <c r="UWZ39" s="450"/>
      <c r="UXA39" s="450"/>
      <c r="UXB39" s="450"/>
      <c r="UXC39" s="450"/>
      <c r="UXD39" s="450"/>
      <c r="UXE39" s="450"/>
      <c r="UXF39" s="450"/>
      <c r="UXG39" s="450"/>
      <c r="UXH39" s="450"/>
      <c r="UXI39" s="450"/>
      <c r="UXJ39" s="450"/>
      <c r="UXK39" s="450"/>
      <c r="UXL39" s="450"/>
      <c r="UXM39" s="450"/>
      <c r="UXN39" s="450"/>
      <c r="UXO39" s="450"/>
      <c r="UXP39" s="450"/>
      <c r="UXQ39" s="450"/>
      <c r="UXR39" s="450"/>
      <c r="UXS39" s="450"/>
      <c r="UXT39" s="450"/>
      <c r="UXU39" s="450"/>
      <c r="UXV39" s="450"/>
      <c r="UXW39" s="450"/>
      <c r="UXX39" s="450"/>
      <c r="UXY39" s="450"/>
      <c r="UXZ39" s="450"/>
      <c r="UYA39" s="450"/>
      <c r="UYB39" s="450"/>
      <c r="UYC39" s="450"/>
      <c r="UYD39" s="450"/>
      <c r="UYE39" s="450"/>
      <c r="UYF39" s="450"/>
      <c r="UYG39" s="450"/>
      <c r="UYH39" s="450"/>
      <c r="UYI39" s="450"/>
      <c r="UYJ39" s="450"/>
      <c r="UYK39" s="450"/>
      <c r="UYL39" s="450"/>
      <c r="UYM39" s="450"/>
      <c r="UYN39" s="450"/>
      <c r="UYO39" s="450"/>
      <c r="UYP39" s="450"/>
      <c r="UYQ39" s="450"/>
      <c r="UYR39" s="450"/>
      <c r="UYS39" s="450"/>
      <c r="UYT39" s="450"/>
      <c r="UYU39" s="450"/>
      <c r="UYV39" s="450"/>
      <c r="UYW39" s="450"/>
      <c r="UYX39" s="450"/>
      <c r="UYY39" s="450"/>
      <c r="UYZ39" s="450"/>
      <c r="UZA39" s="450"/>
      <c r="UZB39" s="450"/>
      <c r="UZC39" s="450"/>
      <c r="UZD39" s="450"/>
      <c r="UZE39" s="450"/>
      <c r="UZF39" s="450"/>
      <c r="UZG39" s="450"/>
      <c r="UZH39" s="450"/>
      <c r="UZI39" s="450"/>
      <c r="UZJ39" s="450"/>
      <c r="UZK39" s="450"/>
      <c r="UZL39" s="450"/>
      <c r="UZM39" s="450"/>
      <c r="UZN39" s="450"/>
      <c r="UZO39" s="450"/>
      <c r="UZP39" s="450"/>
      <c r="UZQ39" s="450"/>
      <c r="UZR39" s="450"/>
      <c r="UZS39" s="450"/>
      <c r="UZT39" s="450"/>
      <c r="UZU39" s="450"/>
      <c r="UZV39" s="450"/>
      <c r="UZW39" s="450"/>
      <c r="UZX39" s="450"/>
      <c r="UZY39" s="450"/>
      <c r="UZZ39" s="450"/>
      <c r="VAA39" s="450"/>
      <c r="VAB39" s="450"/>
      <c r="VAC39" s="450"/>
      <c r="VAD39" s="450"/>
      <c r="VAE39" s="450"/>
      <c r="VAF39" s="450"/>
      <c r="VAG39" s="450"/>
      <c r="VAH39" s="450"/>
      <c r="VAI39" s="450"/>
      <c r="VAJ39" s="450"/>
      <c r="VAK39" s="450"/>
      <c r="VAL39" s="450"/>
      <c r="VAM39" s="450"/>
      <c r="VAN39" s="450"/>
      <c r="VAO39" s="450"/>
      <c r="VAP39" s="450"/>
      <c r="VAQ39" s="450"/>
      <c r="VAR39" s="450"/>
      <c r="VAS39" s="450"/>
      <c r="VAT39" s="450"/>
      <c r="VAU39" s="450"/>
      <c r="VAV39" s="450"/>
      <c r="VAW39" s="450"/>
      <c r="VAX39" s="450"/>
      <c r="VAY39" s="450"/>
      <c r="VAZ39" s="450"/>
      <c r="VBA39" s="450"/>
      <c r="VBB39" s="450"/>
      <c r="VBC39" s="450"/>
      <c r="VBD39" s="450"/>
      <c r="VBE39" s="450"/>
      <c r="VBF39" s="450"/>
      <c r="VBG39" s="450"/>
      <c r="VBH39" s="450"/>
      <c r="VBI39" s="450"/>
      <c r="VBJ39" s="450"/>
      <c r="VBK39" s="450"/>
      <c r="VBL39" s="450"/>
      <c r="VBM39" s="450"/>
      <c r="VBN39" s="450"/>
      <c r="VBO39" s="450"/>
      <c r="VBP39" s="450"/>
      <c r="VBQ39" s="450"/>
      <c r="VBR39" s="450"/>
      <c r="VBS39" s="450"/>
      <c r="VBT39" s="450"/>
      <c r="VBU39" s="450"/>
      <c r="VBV39" s="450"/>
      <c r="VBW39" s="450"/>
      <c r="VBX39" s="450"/>
      <c r="VBY39" s="450"/>
      <c r="VBZ39" s="450"/>
      <c r="VCA39" s="450"/>
      <c r="VCB39" s="450"/>
      <c r="VCC39" s="450"/>
      <c r="VCD39" s="450"/>
      <c r="VCE39" s="450"/>
      <c r="VCF39" s="450"/>
      <c r="VCG39" s="450"/>
      <c r="VCH39" s="450"/>
      <c r="VCI39" s="450"/>
      <c r="VCJ39" s="450"/>
      <c r="VCK39" s="450"/>
      <c r="VCL39" s="450"/>
      <c r="VCM39" s="450"/>
      <c r="VCN39" s="450"/>
      <c r="VCO39" s="450"/>
      <c r="VCP39" s="450"/>
      <c r="VCQ39" s="450"/>
      <c r="VCR39" s="450"/>
      <c r="VCS39" s="450"/>
      <c r="VCT39" s="450"/>
      <c r="VCU39" s="450"/>
      <c r="VCV39" s="450"/>
      <c r="VCW39" s="450"/>
      <c r="VCX39" s="450"/>
      <c r="VCY39" s="450"/>
      <c r="VCZ39" s="450"/>
      <c r="VDA39" s="450"/>
      <c r="VDB39" s="450"/>
      <c r="VDC39" s="450"/>
      <c r="VDD39" s="450"/>
      <c r="VDE39" s="450"/>
      <c r="VDF39" s="450"/>
      <c r="VDG39" s="450"/>
      <c r="VDH39" s="450"/>
      <c r="VDI39" s="450"/>
      <c r="VDJ39" s="450"/>
      <c r="VDK39" s="450"/>
      <c r="VDL39" s="450"/>
      <c r="VDM39" s="450"/>
      <c r="VDN39" s="450"/>
      <c r="VDO39" s="450"/>
      <c r="VDP39" s="450"/>
      <c r="VDQ39" s="450"/>
      <c r="VDR39" s="450"/>
      <c r="VDS39" s="450"/>
      <c r="VDT39" s="450"/>
      <c r="VDU39" s="450"/>
      <c r="VDV39" s="450"/>
      <c r="VDW39" s="450"/>
      <c r="VDX39" s="450"/>
      <c r="VDY39" s="450"/>
      <c r="VDZ39" s="450"/>
      <c r="VEA39" s="450"/>
      <c r="VEB39" s="450"/>
      <c r="VEC39" s="450"/>
      <c r="VED39" s="450"/>
      <c r="VEE39" s="450"/>
      <c r="VEF39" s="450"/>
      <c r="VEG39" s="450"/>
      <c r="VEH39" s="450"/>
      <c r="VEI39" s="450"/>
      <c r="VEJ39" s="450"/>
      <c r="VEK39" s="450"/>
      <c r="VEL39" s="450"/>
      <c r="VEM39" s="450"/>
      <c r="VEN39" s="450"/>
      <c r="VEO39" s="450"/>
      <c r="VEP39" s="450"/>
      <c r="VEQ39" s="450"/>
      <c r="VER39" s="450"/>
      <c r="VES39" s="450"/>
      <c r="VET39" s="450"/>
      <c r="VEU39" s="450"/>
      <c r="VEV39" s="450"/>
      <c r="VEW39" s="450"/>
      <c r="VEX39" s="450"/>
      <c r="VEY39" s="450"/>
      <c r="VEZ39" s="450"/>
      <c r="VFA39" s="450"/>
      <c r="VFB39" s="450"/>
      <c r="VFC39" s="450"/>
      <c r="VFD39" s="450"/>
      <c r="VFE39" s="450"/>
      <c r="VFF39" s="450"/>
      <c r="VFG39" s="450"/>
      <c r="VFH39" s="450"/>
      <c r="VFI39" s="450"/>
      <c r="VFJ39" s="450"/>
      <c r="VFK39" s="450"/>
      <c r="VFL39" s="450"/>
      <c r="VFM39" s="450"/>
      <c r="VFN39" s="450"/>
      <c r="VFO39" s="450"/>
      <c r="VFP39" s="450"/>
      <c r="VFQ39" s="450"/>
      <c r="VFR39" s="450"/>
      <c r="VFS39" s="450"/>
      <c r="VFT39" s="450"/>
      <c r="VFU39" s="450"/>
      <c r="VFV39" s="450"/>
      <c r="VFW39" s="450"/>
      <c r="VFX39" s="450"/>
      <c r="VFY39" s="450"/>
      <c r="VFZ39" s="450"/>
      <c r="VGA39" s="450"/>
      <c r="VGB39" s="450"/>
      <c r="VGC39" s="450"/>
      <c r="VGD39" s="450"/>
      <c r="VGE39" s="450"/>
      <c r="VGF39" s="450"/>
      <c r="VGG39" s="450"/>
      <c r="VGH39" s="450"/>
      <c r="VGI39" s="450"/>
      <c r="VGJ39" s="450"/>
      <c r="VGK39" s="450"/>
      <c r="VGL39" s="450"/>
      <c r="VGM39" s="450"/>
      <c r="VGN39" s="450"/>
      <c r="VGO39" s="450"/>
      <c r="VGP39" s="450"/>
      <c r="VGQ39" s="450"/>
      <c r="VGR39" s="450"/>
      <c r="VGS39" s="450"/>
      <c r="VGT39" s="450"/>
      <c r="VGU39" s="450"/>
      <c r="VGV39" s="450"/>
      <c r="VGW39" s="450"/>
      <c r="VGX39" s="450"/>
      <c r="VGY39" s="450"/>
      <c r="VGZ39" s="450"/>
      <c r="VHA39" s="450"/>
      <c r="VHB39" s="450"/>
      <c r="VHC39" s="450"/>
      <c r="VHD39" s="450"/>
      <c r="VHE39" s="450"/>
      <c r="VHF39" s="450"/>
      <c r="VHG39" s="450"/>
      <c r="VHH39" s="450"/>
      <c r="VHI39" s="450"/>
      <c r="VHJ39" s="450"/>
      <c r="VHK39" s="450"/>
      <c r="VHL39" s="450"/>
      <c r="VHM39" s="450"/>
      <c r="VHN39" s="450"/>
      <c r="VHO39" s="450"/>
      <c r="VHP39" s="450"/>
      <c r="VHQ39" s="450"/>
      <c r="VHR39" s="450"/>
      <c r="VHS39" s="450"/>
      <c r="VHT39" s="450"/>
      <c r="VHU39" s="450"/>
      <c r="VHV39" s="450"/>
      <c r="VHW39" s="450"/>
      <c r="VHX39" s="450"/>
      <c r="VHY39" s="450"/>
      <c r="VHZ39" s="450"/>
      <c r="VIA39" s="450"/>
      <c r="VIB39" s="450"/>
      <c r="VIC39" s="450"/>
      <c r="VID39" s="450"/>
      <c r="VIE39" s="450"/>
      <c r="VIF39" s="450"/>
      <c r="VIG39" s="450"/>
      <c r="VIH39" s="450"/>
      <c r="VII39" s="450"/>
      <c r="VIJ39" s="450"/>
      <c r="VIK39" s="450"/>
      <c r="VIL39" s="450"/>
      <c r="VIM39" s="450"/>
      <c r="VIN39" s="450"/>
      <c r="VIO39" s="450"/>
      <c r="VIP39" s="450"/>
      <c r="VIQ39" s="450"/>
      <c r="VIR39" s="450"/>
      <c r="VIS39" s="450"/>
      <c r="VIT39" s="450"/>
      <c r="VIU39" s="450"/>
      <c r="VIV39" s="450"/>
      <c r="VIW39" s="450"/>
      <c r="VIX39" s="450"/>
      <c r="VIY39" s="450"/>
      <c r="VIZ39" s="450"/>
      <c r="VJA39" s="450"/>
      <c r="VJB39" s="450"/>
      <c r="VJC39" s="450"/>
      <c r="VJD39" s="450"/>
      <c r="VJE39" s="450"/>
      <c r="VJF39" s="450"/>
      <c r="VJG39" s="450"/>
      <c r="VJH39" s="450"/>
      <c r="VJI39" s="450"/>
      <c r="VJJ39" s="450"/>
      <c r="VJK39" s="450"/>
      <c r="VJL39" s="450"/>
      <c r="VJM39" s="450"/>
      <c r="VJN39" s="450"/>
      <c r="VJO39" s="450"/>
      <c r="VJP39" s="450"/>
      <c r="VJQ39" s="450"/>
      <c r="VJR39" s="450"/>
      <c r="VJS39" s="450"/>
      <c r="VJT39" s="450"/>
      <c r="VJU39" s="450"/>
      <c r="VJV39" s="450"/>
      <c r="VJW39" s="450"/>
      <c r="VJX39" s="450"/>
      <c r="VJY39" s="450"/>
      <c r="VJZ39" s="450"/>
      <c r="VKA39" s="450"/>
      <c r="VKB39" s="450"/>
      <c r="VKC39" s="450"/>
      <c r="VKD39" s="450"/>
      <c r="VKE39" s="450"/>
      <c r="VKF39" s="450"/>
      <c r="VKG39" s="450"/>
      <c r="VKH39" s="450"/>
      <c r="VKI39" s="450"/>
      <c r="VKJ39" s="450"/>
      <c r="VKK39" s="450"/>
      <c r="VKL39" s="450"/>
      <c r="VKM39" s="450"/>
      <c r="VKN39" s="450"/>
      <c r="VKO39" s="450"/>
      <c r="VKP39" s="450"/>
      <c r="VKQ39" s="450"/>
      <c r="VKR39" s="450"/>
      <c r="VKS39" s="450"/>
      <c r="VKT39" s="450"/>
      <c r="VKU39" s="450"/>
      <c r="VKV39" s="450"/>
      <c r="VKW39" s="450"/>
      <c r="VKX39" s="450"/>
      <c r="VKY39" s="450"/>
      <c r="VKZ39" s="450"/>
      <c r="VLA39" s="450"/>
      <c r="VLB39" s="450"/>
      <c r="VLC39" s="450"/>
      <c r="VLD39" s="450"/>
      <c r="VLE39" s="450"/>
      <c r="VLF39" s="450"/>
      <c r="VLG39" s="450"/>
      <c r="VLH39" s="450"/>
      <c r="VLI39" s="450"/>
      <c r="VLJ39" s="450"/>
      <c r="VLK39" s="450"/>
      <c r="VLL39" s="450"/>
      <c r="VLM39" s="450"/>
      <c r="VLN39" s="450"/>
      <c r="VLO39" s="450"/>
      <c r="VLP39" s="450"/>
      <c r="VLQ39" s="450"/>
      <c r="VLR39" s="450"/>
      <c r="VLS39" s="450"/>
      <c r="VLT39" s="450"/>
      <c r="VLU39" s="450"/>
      <c r="VLV39" s="450"/>
      <c r="VLW39" s="450"/>
      <c r="VLX39" s="450"/>
      <c r="VLY39" s="450"/>
      <c r="VLZ39" s="450"/>
      <c r="VMA39" s="450"/>
      <c r="VMB39" s="450"/>
      <c r="VMC39" s="450"/>
      <c r="VMD39" s="450"/>
      <c r="VME39" s="450"/>
      <c r="VMF39" s="450"/>
      <c r="VMG39" s="450"/>
      <c r="VMH39" s="450"/>
      <c r="VMI39" s="450"/>
      <c r="VMJ39" s="450"/>
      <c r="VMK39" s="450"/>
      <c r="VML39" s="450"/>
      <c r="VMM39" s="450"/>
      <c r="VMN39" s="450"/>
      <c r="VMO39" s="450"/>
      <c r="VMP39" s="450"/>
      <c r="VMQ39" s="450"/>
      <c r="VMR39" s="450"/>
      <c r="VMS39" s="450"/>
      <c r="VMT39" s="450"/>
      <c r="VMU39" s="450"/>
      <c r="VMV39" s="450"/>
      <c r="VMW39" s="450"/>
      <c r="VMX39" s="450"/>
      <c r="VMY39" s="450"/>
      <c r="VMZ39" s="450"/>
      <c r="VNA39" s="450"/>
      <c r="VNB39" s="450"/>
      <c r="VNC39" s="450"/>
      <c r="VND39" s="450"/>
      <c r="VNE39" s="450"/>
      <c r="VNF39" s="450"/>
      <c r="VNG39" s="450"/>
      <c r="VNH39" s="450"/>
      <c r="VNI39" s="450"/>
      <c r="VNJ39" s="450"/>
      <c r="VNK39" s="450"/>
      <c r="VNL39" s="450"/>
      <c r="VNM39" s="450"/>
      <c r="VNN39" s="450"/>
      <c r="VNO39" s="450"/>
      <c r="VNP39" s="450"/>
      <c r="VNQ39" s="450"/>
      <c r="VNR39" s="450"/>
      <c r="VNS39" s="450"/>
      <c r="VNT39" s="450"/>
      <c r="VNU39" s="450"/>
      <c r="VNV39" s="450"/>
      <c r="VNW39" s="450"/>
      <c r="VNX39" s="450"/>
      <c r="VNY39" s="450"/>
      <c r="VNZ39" s="450"/>
      <c r="VOA39" s="450"/>
      <c r="VOB39" s="450"/>
      <c r="VOC39" s="450"/>
      <c r="VOD39" s="450"/>
      <c r="VOE39" s="450"/>
      <c r="VOF39" s="450"/>
      <c r="VOG39" s="450"/>
      <c r="VOH39" s="450"/>
      <c r="VOI39" s="450"/>
      <c r="VOJ39" s="450"/>
      <c r="VOK39" s="450"/>
      <c r="VOL39" s="450"/>
      <c r="VOM39" s="450"/>
      <c r="VON39" s="450"/>
      <c r="VOO39" s="450"/>
      <c r="VOP39" s="450"/>
      <c r="VOQ39" s="450"/>
      <c r="VOR39" s="450"/>
      <c r="VOS39" s="450"/>
      <c r="VOT39" s="450"/>
      <c r="VOU39" s="450"/>
      <c r="VOV39" s="450"/>
      <c r="VOW39" s="450"/>
      <c r="VOX39" s="450"/>
      <c r="VOY39" s="450"/>
      <c r="VOZ39" s="450"/>
      <c r="VPA39" s="450"/>
      <c r="VPB39" s="450"/>
      <c r="VPC39" s="450"/>
      <c r="VPD39" s="450"/>
      <c r="VPE39" s="450"/>
      <c r="VPF39" s="450"/>
      <c r="VPG39" s="450"/>
      <c r="VPH39" s="450"/>
      <c r="VPI39" s="450"/>
      <c r="VPJ39" s="450"/>
      <c r="VPK39" s="450"/>
      <c r="VPL39" s="450"/>
      <c r="VPM39" s="450"/>
      <c r="VPN39" s="450"/>
      <c r="VPO39" s="450"/>
      <c r="VPP39" s="450"/>
      <c r="VPQ39" s="450"/>
      <c r="VPR39" s="450"/>
      <c r="VPS39" s="450"/>
      <c r="VPT39" s="450"/>
      <c r="VPU39" s="450"/>
      <c r="VPV39" s="450"/>
      <c r="VPW39" s="450"/>
      <c r="VPX39" s="450"/>
      <c r="VPY39" s="450"/>
      <c r="VPZ39" s="450"/>
      <c r="VQA39" s="450"/>
      <c r="VQB39" s="450"/>
      <c r="VQC39" s="450"/>
      <c r="VQD39" s="450"/>
      <c r="VQE39" s="450"/>
      <c r="VQF39" s="450"/>
      <c r="VQG39" s="450"/>
      <c r="VQH39" s="450"/>
      <c r="VQI39" s="450"/>
      <c r="VQJ39" s="450"/>
      <c r="VQK39" s="450"/>
      <c r="VQL39" s="450"/>
      <c r="VQM39" s="450"/>
      <c r="VQN39" s="450"/>
      <c r="VQO39" s="450"/>
      <c r="VQP39" s="450"/>
      <c r="VQQ39" s="450"/>
      <c r="VQR39" s="450"/>
      <c r="VQS39" s="450"/>
      <c r="VQT39" s="450"/>
      <c r="VQU39" s="450"/>
      <c r="VQV39" s="450"/>
      <c r="VQW39" s="450"/>
      <c r="VQX39" s="450"/>
      <c r="VQY39" s="450"/>
      <c r="VQZ39" s="450"/>
      <c r="VRA39" s="450"/>
      <c r="VRB39" s="450"/>
      <c r="VRC39" s="450"/>
      <c r="VRD39" s="450"/>
      <c r="VRE39" s="450"/>
      <c r="VRF39" s="450"/>
      <c r="VRG39" s="450"/>
      <c r="VRH39" s="450"/>
      <c r="VRI39" s="450"/>
      <c r="VRJ39" s="450"/>
      <c r="VRK39" s="450"/>
      <c r="VRL39" s="450"/>
      <c r="VRM39" s="450"/>
      <c r="VRN39" s="450"/>
      <c r="VRO39" s="450"/>
      <c r="VRP39" s="450"/>
      <c r="VRQ39" s="450"/>
      <c r="VRR39" s="450"/>
      <c r="VRS39" s="450"/>
      <c r="VRT39" s="450"/>
      <c r="VRU39" s="450"/>
      <c r="VRV39" s="450"/>
      <c r="VRW39" s="450"/>
      <c r="VRX39" s="450"/>
      <c r="VRY39" s="450"/>
      <c r="VRZ39" s="450"/>
      <c r="VSA39" s="450"/>
      <c r="VSB39" s="450"/>
      <c r="VSC39" s="450"/>
      <c r="VSD39" s="450"/>
      <c r="VSE39" s="450"/>
      <c r="VSF39" s="450"/>
      <c r="VSG39" s="450"/>
      <c r="VSH39" s="450"/>
      <c r="VSI39" s="450"/>
      <c r="VSJ39" s="450"/>
      <c r="VSK39" s="450"/>
      <c r="VSL39" s="450"/>
      <c r="VSM39" s="450"/>
      <c r="VSN39" s="450"/>
      <c r="VSO39" s="450"/>
      <c r="VSP39" s="450"/>
      <c r="VSQ39" s="450"/>
      <c r="VSR39" s="450"/>
      <c r="VSS39" s="450"/>
      <c r="VST39" s="450"/>
      <c r="VSU39" s="450"/>
      <c r="VSV39" s="450"/>
      <c r="VSW39" s="450"/>
      <c r="VSX39" s="450"/>
      <c r="VSY39" s="450"/>
      <c r="VSZ39" s="450"/>
      <c r="VTA39" s="450"/>
      <c r="VTB39" s="450"/>
      <c r="VTC39" s="450"/>
      <c r="VTD39" s="450"/>
      <c r="VTE39" s="450"/>
      <c r="VTF39" s="450"/>
      <c r="VTG39" s="450"/>
      <c r="VTH39" s="450"/>
      <c r="VTI39" s="450"/>
      <c r="VTJ39" s="450"/>
      <c r="VTK39" s="450"/>
      <c r="VTL39" s="450"/>
      <c r="VTM39" s="450"/>
      <c r="VTN39" s="450"/>
      <c r="VTO39" s="450"/>
      <c r="VTP39" s="450"/>
      <c r="VTQ39" s="450"/>
      <c r="VTR39" s="450"/>
      <c r="VTS39" s="450"/>
      <c r="VTT39" s="450"/>
      <c r="VTU39" s="450"/>
      <c r="VTV39" s="450"/>
      <c r="VTW39" s="450"/>
      <c r="VTX39" s="450"/>
      <c r="VTY39" s="450"/>
      <c r="VTZ39" s="450"/>
      <c r="VUA39" s="450"/>
      <c r="VUB39" s="450"/>
      <c r="VUC39" s="450"/>
      <c r="VUD39" s="450"/>
      <c r="VUE39" s="450"/>
      <c r="VUF39" s="450"/>
      <c r="VUG39" s="450"/>
      <c r="VUH39" s="450"/>
      <c r="VUI39" s="450"/>
      <c r="VUJ39" s="450"/>
      <c r="VUK39" s="450"/>
      <c r="VUL39" s="450"/>
      <c r="VUM39" s="450"/>
      <c r="VUN39" s="450"/>
      <c r="VUO39" s="450"/>
      <c r="VUP39" s="450"/>
      <c r="VUQ39" s="450"/>
      <c r="VUR39" s="450"/>
      <c r="VUS39" s="450"/>
      <c r="VUT39" s="450"/>
      <c r="VUU39" s="450"/>
      <c r="VUV39" s="450"/>
      <c r="VUW39" s="450"/>
      <c r="VUX39" s="450"/>
      <c r="VUY39" s="450"/>
      <c r="VUZ39" s="450"/>
      <c r="VVA39" s="450"/>
      <c r="VVB39" s="450"/>
      <c r="VVC39" s="450"/>
      <c r="VVD39" s="450"/>
      <c r="VVE39" s="450"/>
      <c r="VVF39" s="450"/>
      <c r="VVG39" s="450"/>
      <c r="VVH39" s="450"/>
      <c r="VVI39" s="450"/>
      <c r="VVJ39" s="450"/>
      <c r="VVK39" s="450"/>
      <c r="VVL39" s="450"/>
      <c r="VVM39" s="450"/>
      <c r="VVN39" s="450"/>
      <c r="VVO39" s="450"/>
      <c r="VVP39" s="450"/>
      <c r="VVQ39" s="450"/>
      <c r="VVR39" s="450"/>
      <c r="VVS39" s="450"/>
      <c r="VVT39" s="450"/>
      <c r="VVU39" s="450"/>
      <c r="VVV39" s="450"/>
      <c r="VVW39" s="450"/>
      <c r="VVX39" s="450"/>
      <c r="VVY39" s="450"/>
      <c r="VVZ39" s="450"/>
      <c r="VWA39" s="450"/>
      <c r="VWB39" s="450"/>
      <c r="VWC39" s="450"/>
      <c r="VWD39" s="450"/>
      <c r="VWE39" s="450"/>
      <c r="VWF39" s="450"/>
      <c r="VWG39" s="450"/>
      <c r="VWH39" s="450"/>
      <c r="VWI39" s="450"/>
      <c r="VWJ39" s="450"/>
      <c r="VWK39" s="450"/>
      <c r="VWL39" s="450"/>
      <c r="VWM39" s="450"/>
      <c r="VWN39" s="450"/>
      <c r="VWO39" s="450"/>
      <c r="VWP39" s="450"/>
      <c r="VWQ39" s="450"/>
      <c r="VWR39" s="450"/>
      <c r="VWS39" s="450"/>
      <c r="VWT39" s="450"/>
      <c r="VWU39" s="450"/>
      <c r="VWV39" s="450"/>
      <c r="VWW39" s="450"/>
      <c r="VWX39" s="450"/>
      <c r="VWY39" s="450"/>
      <c r="VWZ39" s="450"/>
      <c r="VXA39" s="450"/>
      <c r="VXB39" s="450"/>
      <c r="VXC39" s="450"/>
      <c r="VXD39" s="450"/>
      <c r="VXE39" s="450"/>
      <c r="VXF39" s="450"/>
      <c r="VXG39" s="450"/>
      <c r="VXH39" s="450"/>
      <c r="VXI39" s="450"/>
      <c r="VXJ39" s="450"/>
      <c r="VXK39" s="450"/>
      <c r="VXL39" s="450"/>
      <c r="VXM39" s="450"/>
      <c r="VXN39" s="450"/>
      <c r="VXO39" s="450"/>
      <c r="VXP39" s="450"/>
      <c r="VXQ39" s="450"/>
      <c r="VXR39" s="450"/>
      <c r="VXS39" s="450"/>
      <c r="VXT39" s="450"/>
      <c r="VXU39" s="450"/>
      <c r="VXV39" s="450"/>
      <c r="VXW39" s="450"/>
      <c r="VXX39" s="450"/>
      <c r="VXY39" s="450"/>
      <c r="VXZ39" s="450"/>
      <c r="VYA39" s="450"/>
      <c r="VYB39" s="450"/>
      <c r="VYC39" s="450"/>
      <c r="VYD39" s="450"/>
      <c r="VYE39" s="450"/>
      <c r="VYF39" s="450"/>
      <c r="VYG39" s="450"/>
      <c r="VYH39" s="450"/>
      <c r="VYI39" s="450"/>
      <c r="VYJ39" s="450"/>
      <c r="VYK39" s="450"/>
      <c r="VYL39" s="450"/>
      <c r="VYM39" s="450"/>
      <c r="VYN39" s="450"/>
      <c r="VYO39" s="450"/>
      <c r="VYP39" s="450"/>
      <c r="VYQ39" s="450"/>
      <c r="VYR39" s="450"/>
      <c r="VYS39" s="450"/>
      <c r="VYT39" s="450"/>
      <c r="VYU39" s="450"/>
      <c r="VYV39" s="450"/>
      <c r="VYW39" s="450"/>
      <c r="VYX39" s="450"/>
      <c r="VYY39" s="450"/>
      <c r="VYZ39" s="450"/>
      <c r="VZA39" s="450"/>
      <c r="VZB39" s="450"/>
      <c r="VZC39" s="450"/>
      <c r="VZD39" s="450"/>
      <c r="VZE39" s="450"/>
      <c r="VZF39" s="450"/>
      <c r="VZG39" s="450"/>
      <c r="VZH39" s="450"/>
      <c r="VZI39" s="450"/>
      <c r="VZJ39" s="450"/>
      <c r="VZK39" s="450"/>
      <c r="VZL39" s="450"/>
      <c r="VZM39" s="450"/>
      <c r="VZN39" s="450"/>
      <c r="VZO39" s="450"/>
      <c r="VZP39" s="450"/>
      <c r="VZQ39" s="450"/>
      <c r="VZR39" s="450"/>
      <c r="VZS39" s="450"/>
      <c r="VZT39" s="450"/>
      <c r="VZU39" s="450"/>
      <c r="VZV39" s="450"/>
      <c r="VZW39" s="450"/>
      <c r="VZX39" s="450"/>
      <c r="VZY39" s="450"/>
      <c r="VZZ39" s="450"/>
      <c r="WAA39" s="450"/>
      <c r="WAB39" s="450"/>
      <c r="WAC39" s="450"/>
      <c r="WAD39" s="450"/>
      <c r="WAE39" s="450"/>
      <c r="WAF39" s="450"/>
      <c r="WAG39" s="450"/>
      <c r="WAH39" s="450"/>
      <c r="WAI39" s="450"/>
      <c r="WAJ39" s="450"/>
      <c r="WAK39" s="450"/>
      <c r="WAL39" s="450"/>
      <c r="WAM39" s="450"/>
      <c r="WAN39" s="450"/>
      <c r="WAO39" s="450"/>
      <c r="WAP39" s="450"/>
      <c r="WAQ39" s="450"/>
      <c r="WAR39" s="450"/>
      <c r="WAS39" s="450"/>
      <c r="WAT39" s="450"/>
      <c r="WAU39" s="450"/>
      <c r="WAV39" s="450"/>
      <c r="WAW39" s="450"/>
      <c r="WAX39" s="450"/>
      <c r="WAY39" s="450"/>
      <c r="WAZ39" s="450"/>
      <c r="WBA39" s="450"/>
      <c r="WBB39" s="450"/>
      <c r="WBC39" s="450"/>
      <c r="WBD39" s="450"/>
      <c r="WBE39" s="450"/>
      <c r="WBF39" s="450"/>
      <c r="WBG39" s="450"/>
      <c r="WBH39" s="450"/>
      <c r="WBI39" s="450"/>
      <c r="WBJ39" s="450"/>
      <c r="WBK39" s="450"/>
      <c r="WBL39" s="450"/>
      <c r="WBM39" s="450"/>
      <c r="WBN39" s="450"/>
      <c r="WBO39" s="450"/>
      <c r="WBP39" s="450"/>
      <c r="WBQ39" s="450"/>
      <c r="WBR39" s="450"/>
      <c r="WBS39" s="450"/>
      <c r="WBT39" s="450"/>
      <c r="WBU39" s="450"/>
      <c r="WBV39" s="450"/>
      <c r="WBW39" s="450"/>
      <c r="WBX39" s="450"/>
      <c r="WBY39" s="450"/>
      <c r="WBZ39" s="450"/>
      <c r="WCA39" s="450"/>
      <c r="WCB39" s="450"/>
      <c r="WCC39" s="450"/>
      <c r="WCD39" s="450"/>
      <c r="WCE39" s="450"/>
      <c r="WCF39" s="450"/>
      <c r="WCG39" s="450"/>
      <c r="WCH39" s="450"/>
      <c r="WCI39" s="450"/>
      <c r="WCJ39" s="450"/>
      <c r="WCK39" s="450"/>
      <c r="WCL39" s="450"/>
      <c r="WCM39" s="450"/>
      <c r="WCN39" s="450"/>
      <c r="WCO39" s="450"/>
      <c r="WCP39" s="450"/>
      <c r="WCQ39" s="450"/>
      <c r="WCR39" s="450"/>
      <c r="WCS39" s="450"/>
      <c r="WCT39" s="450"/>
      <c r="WCU39" s="450"/>
      <c r="WCV39" s="450"/>
      <c r="WCW39" s="450"/>
      <c r="WCX39" s="450"/>
      <c r="WCY39" s="450"/>
      <c r="WCZ39" s="450"/>
      <c r="WDA39" s="450"/>
      <c r="WDB39" s="450"/>
      <c r="WDC39" s="450"/>
      <c r="WDD39" s="450"/>
      <c r="WDE39" s="450"/>
      <c r="WDF39" s="450"/>
      <c r="WDG39" s="450"/>
      <c r="WDH39" s="450"/>
      <c r="WDI39" s="450"/>
      <c r="WDJ39" s="450"/>
      <c r="WDK39" s="450"/>
      <c r="WDL39" s="450"/>
      <c r="WDM39" s="450"/>
      <c r="WDN39" s="450"/>
      <c r="WDO39" s="450"/>
      <c r="WDP39" s="450"/>
      <c r="WDQ39" s="450"/>
      <c r="WDR39" s="450"/>
      <c r="WDS39" s="450"/>
      <c r="WDT39" s="450"/>
      <c r="WDU39" s="450"/>
      <c r="WDV39" s="450"/>
      <c r="WDW39" s="450"/>
      <c r="WDX39" s="450"/>
      <c r="WDY39" s="450"/>
      <c r="WDZ39" s="450"/>
      <c r="WEA39" s="450"/>
      <c r="WEB39" s="450"/>
      <c r="WEC39" s="450"/>
      <c r="WED39" s="450"/>
      <c r="WEE39" s="450"/>
      <c r="WEF39" s="450"/>
      <c r="WEG39" s="450"/>
      <c r="WEH39" s="450"/>
      <c r="WEI39" s="450"/>
      <c r="WEJ39" s="450"/>
      <c r="WEK39" s="450"/>
      <c r="WEL39" s="450"/>
      <c r="WEM39" s="450"/>
      <c r="WEN39" s="450"/>
      <c r="WEO39" s="450"/>
      <c r="WEP39" s="450"/>
      <c r="WEQ39" s="450"/>
      <c r="WER39" s="450"/>
      <c r="WES39" s="450"/>
      <c r="WET39" s="450"/>
      <c r="WEU39" s="450"/>
      <c r="WEV39" s="450"/>
      <c r="WEW39" s="450"/>
      <c r="WEX39" s="450"/>
      <c r="WEY39" s="450"/>
      <c r="WEZ39" s="450"/>
      <c r="WFA39" s="450"/>
      <c r="WFB39" s="450"/>
      <c r="WFC39" s="450"/>
      <c r="WFD39" s="450"/>
      <c r="WFE39" s="450"/>
      <c r="WFF39" s="450"/>
      <c r="WFG39" s="450"/>
      <c r="WFH39" s="450"/>
      <c r="WFI39" s="450"/>
      <c r="WFJ39" s="450"/>
      <c r="WFK39" s="450"/>
      <c r="WFL39" s="450"/>
      <c r="WFM39" s="450"/>
      <c r="WFN39" s="450"/>
      <c r="WFO39" s="450"/>
      <c r="WFP39" s="450"/>
      <c r="WFQ39" s="450"/>
      <c r="WFR39" s="450"/>
      <c r="WFS39" s="450"/>
      <c r="WFT39" s="450"/>
      <c r="WFU39" s="450"/>
      <c r="WFV39" s="450"/>
      <c r="WFW39" s="450"/>
      <c r="WFX39" s="450"/>
      <c r="WFY39" s="450"/>
      <c r="WFZ39" s="450"/>
      <c r="WGA39" s="450"/>
      <c r="WGB39" s="450"/>
      <c r="WGC39" s="450"/>
      <c r="WGD39" s="450"/>
      <c r="WGE39" s="450"/>
      <c r="WGF39" s="450"/>
      <c r="WGG39" s="450"/>
      <c r="WGH39" s="450"/>
      <c r="WGI39" s="450"/>
      <c r="WGJ39" s="450"/>
      <c r="WGK39" s="450"/>
      <c r="WGL39" s="450"/>
      <c r="WGM39" s="450"/>
      <c r="WGN39" s="450"/>
      <c r="WGO39" s="450"/>
      <c r="WGP39" s="450"/>
      <c r="WGQ39" s="450"/>
      <c r="WGR39" s="450"/>
      <c r="WGS39" s="450"/>
      <c r="WGT39" s="450"/>
      <c r="WGU39" s="450"/>
      <c r="WGV39" s="450"/>
      <c r="WGW39" s="450"/>
      <c r="WGX39" s="450"/>
      <c r="WGY39" s="450"/>
      <c r="WGZ39" s="450"/>
      <c r="WHA39" s="450"/>
      <c r="WHB39" s="450"/>
      <c r="WHC39" s="450"/>
      <c r="WHD39" s="450"/>
      <c r="WHE39" s="450"/>
      <c r="WHF39" s="450"/>
      <c r="WHG39" s="450"/>
      <c r="WHH39" s="450"/>
      <c r="WHI39" s="450"/>
      <c r="WHJ39" s="450"/>
      <c r="WHK39" s="450"/>
      <c r="WHL39" s="450"/>
      <c r="WHM39" s="450"/>
      <c r="WHN39" s="450"/>
      <c r="WHO39" s="450"/>
      <c r="WHP39" s="450"/>
      <c r="WHQ39" s="450"/>
      <c r="WHR39" s="450"/>
      <c r="WHS39" s="450"/>
      <c r="WHT39" s="450"/>
      <c r="WHU39" s="450"/>
      <c r="WHV39" s="450"/>
      <c r="WHW39" s="450"/>
      <c r="WHX39" s="450"/>
      <c r="WHY39" s="450"/>
      <c r="WHZ39" s="450"/>
      <c r="WIA39" s="450"/>
      <c r="WIB39" s="450"/>
      <c r="WIC39" s="450"/>
      <c r="WID39" s="450"/>
      <c r="WIE39" s="450"/>
      <c r="WIF39" s="450"/>
      <c r="WIG39" s="450"/>
      <c r="WIH39" s="450"/>
      <c r="WII39" s="450"/>
      <c r="WIJ39" s="450"/>
      <c r="WIK39" s="450"/>
      <c r="WIL39" s="450"/>
      <c r="WIM39" s="450"/>
      <c r="WIN39" s="450"/>
      <c r="WIO39" s="450"/>
      <c r="WIP39" s="450"/>
      <c r="WIQ39" s="450"/>
      <c r="WIR39" s="450"/>
      <c r="WIS39" s="450"/>
      <c r="WIT39" s="450"/>
      <c r="WIU39" s="450"/>
      <c r="WIV39" s="450"/>
      <c r="WIW39" s="450"/>
      <c r="WIX39" s="450"/>
      <c r="WIY39" s="450"/>
      <c r="WIZ39" s="450"/>
      <c r="WJA39" s="450"/>
      <c r="WJB39" s="450"/>
      <c r="WJC39" s="450"/>
      <c r="WJD39" s="450"/>
      <c r="WJE39" s="450"/>
      <c r="WJF39" s="450"/>
      <c r="WJG39" s="450"/>
      <c r="WJH39" s="450"/>
      <c r="WJI39" s="450"/>
      <c r="WJJ39" s="450"/>
      <c r="WJK39" s="450"/>
      <c r="WJL39" s="450"/>
      <c r="WJM39" s="450"/>
      <c r="WJN39" s="450"/>
      <c r="WJO39" s="450"/>
      <c r="WJP39" s="450"/>
      <c r="WJQ39" s="450"/>
      <c r="WJR39" s="450"/>
      <c r="WJS39" s="450"/>
      <c r="WJT39" s="450"/>
      <c r="WJU39" s="450"/>
      <c r="WJV39" s="450"/>
      <c r="WJW39" s="450"/>
      <c r="WJX39" s="450"/>
      <c r="WJY39" s="450"/>
      <c r="WJZ39" s="450"/>
      <c r="WKA39" s="450"/>
      <c r="WKB39" s="450"/>
      <c r="WKC39" s="450"/>
      <c r="WKD39" s="450"/>
      <c r="WKE39" s="450"/>
      <c r="WKF39" s="450"/>
      <c r="WKG39" s="450"/>
      <c r="WKH39" s="450"/>
      <c r="WKI39" s="450"/>
      <c r="WKJ39" s="450"/>
      <c r="WKK39" s="450"/>
      <c r="WKL39" s="450"/>
      <c r="WKM39" s="450"/>
      <c r="WKN39" s="450"/>
      <c r="WKO39" s="450"/>
      <c r="WKP39" s="450"/>
      <c r="WKQ39" s="450"/>
      <c r="WKR39" s="450"/>
      <c r="WKS39" s="450"/>
      <c r="WKT39" s="450"/>
      <c r="WKU39" s="450"/>
      <c r="WKV39" s="450"/>
      <c r="WKW39" s="450"/>
      <c r="WKX39" s="450"/>
      <c r="WKY39" s="450"/>
      <c r="WKZ39" s="450"/>
      <c r="WLA39" s="450"/>
      <c r="WLB39" s="450"/>
      <c r="WLC39" s="450"/>
      <c r="WLD39" s="450"/>
      <c r="WLE39" s="450"/>
      <c r="WLF39" s="450"/>
      <c r="WLG39" s="450"/>
      <c r="WLH39" s="450"/>
      <c r="WLI39" s="450"/>
      <c r="WLJ39" s="450"/>
      <c r="WLK39" s="450"/>
      <c r="WLL39" s="450"/>
      <c r="WLM39" s="450"/>
      <c r="WLN39" s="450"/>
      <c r="WLO39" s="450"/>
      <c r="WLP39" s="450"/>
      <c r="WLQ39" s="450"/>
      <c r="WLR39" s="450"/>
      <c r="WLS39" s="450"/>
      <c r="WLT39" s="450"/>
      <c r="WLU39" s="450"/>
      <c r="WLV39" s="450"/>
      <c r="WLW39" s="450"/>
      <c r="WLX39" s="450"/>
      <c r="WLY39" s="450"/>
      <c r="WLZ39" s="450"/>
      <c r="WMA39" s="450"/>
      <c r="WMB39" s="450"/>
      <c r="WMC39" s="450"/>
      <c r="WMD39" s="450"/>
      <c r="WME39" s="450"/>
      <c r="WMF39" s="450"/>
      <c r="WMG39" s="450"/>
      <c r="WMH39" s="450"/>
      <c r="WMI39" s="450"/>
      <c r="WMJ39" s="450"/>
      <c r="WMK39" s="450"/>
      <c r="WML39" s="450"/>
      <c r="WMM39" s="450"/>
      <c r="WMN39" s="450"/>
      <c r="WMO39" s="450"/>
      <c r="WMP39" s="450"/>
      <c r="WMQ39" s="450"/>
      <c r="WMR39" s="450"/>
      <c r="WMS39" s="450"/>
      <c r="WMT39" s="450"/>
      <c r="WMU39" s="450"/>
      <c r="WMV39" s="450"/>
      <c r="WMW39" s="450"/>
      <c r="WMX39" s="450"/>
      <c r="WMY39" s="450"/>
      <c r="WMZ39" s="450"/>
      <c r="WNA39" s="450"/>
      <c r="WNB39" s="450"/>
      <c r="WNC39" s="450"/>
      <c r="WND39" s="450"/>
      <c r="WNE39" s="450"/>
      <c r="WNF39" s="450"/>
      <c r="WNG39" s="450"/>
      <c r="WNH39" s="450"/>
      <c r="WNI39" s="450"/>
      <c r="WNJ39" s="450"/>
      <c r="WNK39" s="450"/>
      <c r="WNL39" s="450"/>
      <c r="WNM39" s="450"/>
      <c r="WNN39" s="450"/>
      <c r="WNO39" s="450"/>
      <c r="WNP39" s="450"/>
      <c r="WNQ39" s="450"/>
      <c r="WNR39" s="450"/>
      <c r="WNS39" s="450"/>
      <c r="WNT39" s="450"/>
      <c r="WNU39" s="450"/>
      <c r="WNV39" s="450"/>
      <c r="WNW39" s="450"/>
      <c r="WNX39" s="450"/>
      <c r="WNY39" s="450"/>
      <c r="WNZ39" s="450"/>
      <c r="WOA39" s="450"/>
      <c r="WOB39" s="450"/>
      <c r="WOC39" s="450"/>
      <c r="WOD39" s="450"/>
      <c r="WOE39" s="450"/>
      <c r="WOF39" s="450"/>
      <c r="WOG39" s="450"/>
      <c r="WOH39" s="450"/>
      <c r="WOI39" s="450"/>
      <c r="WOJ39" s="450"/>
      <c r="WOK39" s="450"/>
      <c r="WOL39" s="450"/>
      <c r="WOM39" s="450"/>
      <c r="WON39" s="450"/>
      <c r="WOO39" s="450"/>
      <c r="WOP39" s="450"/>
      <c r="WOQ39" s="450"/>
      <c r="WOR39" s="450"/>
      <c r="WOS39" s="450"/>
      <c r="WOT39" s="450"/>
      <c r="WOU39" s="450"/>
      <c r="WOV39" s="450"/>
      <c r="WOW39" s="450"/>
      <c r="WOX39" s="450"/>
      <c r="WOY39" s="450"/>
      <c r="WOZ39" s="450"/>
      <c r="WPA39" s="450"/>
      <c r="WPB39" s="450"/>
      <c r="WPC39" s="450"/>
      <c r="WPD39" s="450"/>
      <c r="WPE39" s="450"/>
      <c r="WPF39" s="450"/>
      <c r="WPG39" s="450"/>
      <c r="WPH39" s="450"/>
      <c r="WPI39" s="450"/>
      <c r="WPJ39" s="450"/>
      <c r="WPK39" s="450"/>
      <c r="WPL39" s="450"/>
      <c r="WPM39" s="450"/>
      <c r="WPN39" s="450"/>
      <c r="WPO39" s="450"/>
      <c r="WPP39" s="450"/>
      <c r="WPQ39" s="450"/>
      <c r="WPR39" s="450"/>
      <c r="WPS39" s="450"/>
      <c r="WPT39" s="450"/>
      <c r="WPU39" s="450"/>
      <c r="WPV39" s="450"/>
      <c r="WPW39" s="450"/>
      <c r="WPX39" s="450"/>
      <c r="WPY39" s="450"/>
      <c r="WPZ39" s="450"/>
      <c r="WQA39" s="450"/>
      <c r="WQB39" s="450"/>
      <c r="WQC39" s="450"/>
      <c r="WQD39" s="450"/>
      <c r="WQE39" s="450"/>
      <c r="WQF39" s="450"/>
      <c r="WQG39" s="450"/>
      <c r="WQH39" s="450"/>
      <c r="WQI39" s="450"/>
      <c r="WQJ39" s="450"/>
      <c r="WQK39" s="450"/>
      <c r="WQL39" s="450"/>
      <c r="WQM39" s="450"/>
      <c r="WQN39" s="450"/>
      <c r="WQO39" s="450"/>
      <c r="WQP39" s="450"/>
      <c r="WQQ39" s="450"/>
      <c r="WQR39" s="450"/>
      <c r="WQS39" s="450"/>
      <c r="WQT39" s="450"/>
      <c r="WQU39" s="450"/>
      <c r="WQV39" s="450"/>
      <c r="WQW39" s="450"/>
      <c r="WQX39" s="450"/>
      <c r="WQY39" s="450"/>
      <c r="WQZ39" s="450"/>
      <c r="WRA39" s="450"/>
      <c r="WRB39" s="450"/>
      <c r="WRC39" s="450"/>
      <c r="WRD39" s="450"/>
      <c r="WRE39" s="450"/>
      <c r="WRF39" s="450"/>
      <c r="WRG39" s="450"/>
      <c r="WRH39" s="450"/>
      <c r="WRI39" s="450"/>
      <c r="WRJ39" s="450"/>
      <c r="WRK39" s="450"/>
      <c r="WRL39" s="450"/>
      <c r="WRM39" s="450"/>
      <c r="WRN39" s="450"/>
      <c r="WRO39" s="450"/>
      <c r="WRP39" s="450"/>
      <c r="WRQ39" s="450"/>
      <c r="WRR39" s="450"/>
      <c r="WRS39" s="450"/>
      <c r="WRT39" s="450"/>
      <c r="WRU39" s="450"/>
      <c r="WRV39" s="450"/>
      <c r="WRW39" s="450"/>
      <c r="WRX39" s="450"/>
      <c r="WRY39" s="450"/>
      <c r="WRZ39" s="450"/>
      <c r="WSA39" s="450"/>
      <c r="WSB39" s="450"/>
      <c r="WSC39" s="450"/>
      <c r="WSD39" s="450"/>
      <c r="WSE39" s="450"/>
      <c r="WSF39" s="450"/>
      <c r="WSG39" s="450"/>
      <c r="WSH39" s="450"/>
      <c r="WSI39" s="450"/>
      <c r="WSJ39" s="450"/>
      <c r="WSK39" s="450"/>
      <c r="WSL39" s="450"/>
      <c r="WSM39" s="450"/>
      <c r="WSN39" s="450"/>
      <c r="WSO39" s="450"/>
      <c r="WSP39" s="450"/>
      <c r="WSQ39" s="450"/>
      <c r="WSR39" s="450"/>
      <c r="WSS39" s="450"/>
      <c r="WST39" s="450"/>
      <c r="WSU39" s="450"/>
      <c r="WSV39" s="450"/>
      <c r="WSW39" s="450"/>
      <c r="WSX39" s="450"/>
      <c r="WSY39" s="450"/>
      <c r="WSZ39" s="450"/>
      <c r="WTA39" s="450"/>
      <c r="WTB39" s="450"/>
      <c r="WTC39" s="450"/>
      <c r="WTD39" s="450"/>
      <c r="WTE39" s="450"/>
      <c r="WTF39" s="450"/>
      <c r="WTG39" s="450"/>
      <c r="WTH39" s="450"/>
      <c r="WTI39" s="450"/>
      <c r="WTJ39" s="450"/>
      <c r="WTK39" s="450"/>
      <c r="WTL39" s="450"/>
      <c r="WTM39" s="450"/>
      <c r="WTN39" s="450"/>
      <c r="WTO39" s="450"/>
      <c r="WTP39" s="450"/>
      <c r="WTQ39" s="450"/>
      <c r="WTR39" s="450"/>
      <c r="WTS39" s="450"/>
      <c r="WTT39" s="450"/>
      <c r="WTU39" s="450"/>
      <c r="WTV39" s="450"/>
      <c r="WTW39" s="450"/>
      <c r="WTX39" s="450"/>
      <c r="WTY39" s="450"/>
      <c r="WTZ39" s="450"/>
      <c r="WUA39" s="450"/>
      <c r="WUB39" s="450"/>
      <c r="WUC39" s="450"/>
      <c r="WUD39" s="450"/>
      <c r="WUE39" s="450"/>
      <c r="WUF39" s="450"/>
      <c r="WUG39" s="450"/>
      <c r="WUH39" s="450"/>
      <c r="WUI39" s="450"/>
      <c r="WUJ39" s="450"/>
      <c r="WUK39" s="450"/>
      <c r="WUL39" s="450"/>
      <c r="WUM39" s="450"/>
      <c r="WUN39" s="450"/>
      <c r="WUO39" s="450"/>
      <c r="WUP39" s="450"/>
      <c r="WUQ39" s="450"/>
      <c r="WUR39" s="450"/>
      <c r="WUS39" s="450"/>
      <c r="WUT39" s="450"/>
      <c r="WUU39" s="450"/>
      <c r="WUV39" s="450"/>
      <c r="WUW39" s="450"/>
      <c r="WUX39" s="450"/>
      <c r="WUY39" s="450"/>
      <c r="WUZ39" s="450"/>
      <c r="WVA39" s="450"/>
      <c r="WVB39" s="450"/>
      <c r="WVC39" s="450"/>
      <c r="WVD39" s="450"/>
      <c r="WVE39" s="450"/>
      <c r="WVF39" s="450"/>
      <c r="WVG39" s="450"/>
      <c r="WVH39" s="450"/>
      <c r="WVI39" s="450"/>
      <c r="WVJ39" s="450"/>
      <c r="WVK39" s="450"/>
      <c r="WVL39" s="450"/>
      <c r="WVM39" s="450"/>
      <c r="WVN39" s="450"/>
      <c r="WVO39" s="450"/>
      <c r="WVP39" s="450"/>
      <c r="WVQ39" s="450"/>
      <c r="WVR39" s="450"/>
      <c r="WVS39" s="450"/>
      <c r="WVT39" s="450"/>
      <c r="WVU39" s="450"/>
      <c r="WVV39" s="450"/>
      <c r="WVW39" s="450"/>
      <c r="WVX39" s="450"/>
      <c r="WVY39" s="450"/>
      <c r="WVZ39" s="450"/>
      <c r="WWA39" s="450"/>
      <c r="WWB39" s="450"/>
      <c r="WWC39" s="450"/>
      <c r="WWD39" s="450"/>
      <c r="WWE39" s="450"/>
      <c r="WWF39" s="450"/>
      <c r="WWG39" s="450"/>
      <c r="WWH39" s="450"/>
      <c r="WWI39" s="450"/>
    </row>
    <row r="40" spans="1:16155" ht="2.25" customHeight="1">
      <c r="C40" s="451"/>
      <c r="D40" s="2018"/>
      <c r="E40" s="2018"/>
      <c r="F40" s="2018"/>
      <c r="G40" s="2018"/>
      <c r="H40" s="2018"/>
      <c r="I40" s="2018"/>
      <c r="J40" s="2019"/>
      <c r="K40" s="543"/>
      <c r="L40" s="544"/>
      <c r="M40" s="544"/>
      <c r="N40" s="544"/>
      <c r="O40" s="544"/>
      <c r="P40" s="520"/>
      <c r="Q40" s="531"/>
      <c r="R40" s="439"/>
      <c r="S40" s="753"/>
      <c r="T40" s="439"/>
      <c r="U40" s="439"/>
      <c r="V40" s="439"/>
      <c r="W40" s="532"/>
      <c r="X40" s="529"/>
      <c r="AF40" s="438"/>
    </row>
    <row r="41" spans="1:16155" s="457" customFormat="1" ht="19.2" customHeight="1">
      <c r="A41" s="450"/>
      <c r="B41" s="450"/>
      <c r="C41" s="451"/>
      <c r="D41" s="2018"/>
      <c r="E41" s="2018"/>
      <c r="F41" s="2018"/>
      <c r="G41" s="2018"/>
      <c r="H41" s="2018"/>
      <c r="I41" s="2018"/>
      <c r="J41" s="2019"/>
      <c r="K41" s="513"/>
      <c r="L41" s="513" t="s">
        <v>2783</v>
      </c>
      <c r="M41" s="513"/>
      <c r="N41" s="513"/>
      <c r="O41" s="513"/>
      <c r="P41" s="453"/>
      <c r="Q41" s="453"/>
      <c r="R41" s="1974" t="str">
        <f>IF(R3="","",((共通様式_全体!H10)))</f>
        <v/>
      </c>
      <c r="S41" s="1974"/>
      <c r="T41" s="1974"/>
      <c r="U41" s="1974"/>
      <c r="V41" s="1974"/>
      <c r="W41" s="453" t="s">
        <v>2744</v>
      </c>
      <c r="X41" s="458"/>
      <c r="AB41" s="536"/>
      <c r="AC41" s="450"/>
      <c r="AE41" s="450"/>
      <c r="AF41" s="438"/>
      <c r="AG41" s="450"/>
      <c r="AH41" s="450"/>
      <c r="AI41" s="450"/>
      <c r="AJ41" s="450"/>
      <c r="AK41" s="450"/>
      <c r="AL41" s="450"/>
      <c r="AM41" s="450"/>
      <c r="AN41" s="450"/>
      <c r="AO41" s="450"/>
      <c r="AP41" s="450"/>
      <c r="AQ41" s="450"/>
      <c r="AR41" s="450"/>
      <c r="AS41" s="450"/>
      <c r="AT41" s="450"/>
      <c r="AU41" s="450"/>
      <c r="AV41" s="450"/>
      <c r="AW41" s="450"/>
      <c r="AX41" s="450"/>
      <c r="AY41" s="450"/>
      <c r="AZ41" s="450"/>
      <c r="BA41" s="450"/>
      <c r="BB41" s="450"/>
      <c r="BC41" s="450"/>
      <c r="BD41" s="450"/>
      <c r="BE41" s="450"/>
      <c r="BF41" s="450"/>
      <c r="BG41" s="450"/>
      <c r="BH41" s="450"/>
      <c r="BI41" s="450"/>
      <c r="BJ41" s="450"/>
      <c r="BK41" s="450"/>
      <c r="BL41" s="450"/>
      <c r="BM41" s="450"/>
      <c r="BN41" s="450"/>
      <c r="BO41" s="450"/>
      <c r="BP41" s="450"/>
      <c r="BQ41" s="450"/>
      <c r="BR41" s="450"/>
      <c r="BS41" s="450"/>
      <c r="BT41" s="450"/>
      <c r="BU41" s="450"/>
      <c r="BV41" s="450"/>
      <c r="BW41" s="450"/>
      <c r="BX41" s="450"/>
      <c r="BY41" s="450"/>
      <c r="BZ41" s="450"/>
      <c r="CA41" s="450"/>
      <c r="CB41" s="450"/>
      <c r="CC41" s="450"/>
      <c r="CD41" s="450"/>
      <c r="CE41" s="450"/>
      <c r="CF41" s="450"/>
      <c r="CG41" s="450"/>
      <c r="CH41" s="450"/>
      <c r="CI41" s="450"/>
      <c r="CJ41" s="450"/>
      <c r="CK41" s="450"/>
      <c r="CL41" s="450"/>
      <c r="CM41" s="450"/>
      <c r="CN41" s="450"/>
      <c r="CO41" s="450"/>
      <c r="CP41" s="450"/>
      <c r="CQ41" s="450"/>
      <c r="CR41" s="450"/>
      <c r="CS41" s="450"/>
      <c r="CT41" s="450"/>
      <c r="CU41" s="450"/>
      <c r="CV41" s="450"/>
      <c r="CW41" s="450"/>
      <c r="CX41" s="450"/>
      <c r="CY41" s="450"/>
      <c r="CZ41" s="450"/>
      <c r="DA41" s="450"/>
      <c r="DB41" s="450"/>
      <c r="DC41" s="450"/>
      <c r="DD41" s="450"/>
      <c r="DE41" s="450"/>
      <c r="DF41" s="450"/>
      <c r="DG41" s="450"/>
      <c r="DH41" s="450"/>
      <c r="DI41" s="450"/>
      <c r="DJ41" s="450"/>
      <c r="DK41" s="450"/>
      <c r="DL41" s="450"/>
      <c r="DM41" s="450"/>
      <c r="DN41" s="450"/>
      <c r="DO41" s="450"/>
      <c r="DP41" s="450"/>
      <c r="DQ41" s="450"/>
      <c r="DR41" s="450"/>
      <c r="DS41" s="450"/>
      <c r="DT41" s="450"/>
      <c r="DU41" s="450"/>
      <c r="DV41" s="450"/>
      <c r="DW41" s="450"/>
      <c r="DX41" s="450"/>
      <c r="DY41" s="450"/>
      <c r="DZ41" s="450"/>
      <c r="EA41" s="450"/>
      <c r="EB41" s="450"/>
      <c r="EC41" s="450"/>
      <c r="ED41" s="450"/>
      <c r="EE41" s="450"/>
      <c r="EF41" s="450"/>
      <c r="EG41" s="450"/>
      <c r="EH41" s="450"/>
      <c r="EI41" s="450"/>
      <c r="EJ41" s="450"/>
      <c r="EK41" s="450"/>
      <c r="EL41" s="450"/>
      <c r="EM41" s="450"/>
      <c r="EN41" s="450"/>
      <c r="EO41" s="450"/>
      <c r="EP41" s="450"/>
      <c r="EQ41" s="450"/>
      <c r="ER41" s="450"/>
      <c r="ES41" s="450"/>
      <c r="ET41" s="450"/>
      <c r="EU41" s="450"/>
      <c r="EV41" s="450"/>
      <c r="EW41" s="450"/>
      <c r="EX41" s="450"/>
      <c r="EY41" s="450"/>
      <c r="EZ41" s="450"/>
      <c r="FA41" s="450"/>
      <c r="FB41" s="450"/>
      <c r="FC41" s="450"/>
      <c r="FD41" s="450"/>
      <c r="FE41" s="450"/>
      <c r="FF41" s="450"/>
      <c r="FG41" s="450"/>
      <c r="FH41" s="450"/>
      <c r="FI41" s="450"/>
      <c r="FJ41" s="450"/>
      <c r="FK41" s="450"/>
      <c r="FL41" s="450"/>
      <c r="FM41" s="450"/>
      <c r="FN41" s="450"/>
      <c r="FO41" s="450"/>
      <c r="FP41" s="450"/>
      <c r="FQ41" s="450"/>
      <c r="FR41" s="450"/>
      <c r="FS41" s="450"/>
      <c r="FT41" s="450"/>
      <c r="FU41" s="450"/>
      <c r="FV41" s="450"/>
      <c r="FW41" s="450"/>
      <c r="FX41" s="450"/>
      <c r="FY41" s="450"/>
      <c r="FZ41" s="450"/>
      <c r="GA41" s="450"/>
      <c r="GB41" s="450"/>
      <c r="GC41" s="450"/>
      <c r="GD41" s="450"/>
      <c r="GE41" s="450"/>
      <c r="GF41" s="450"/>
      <c r="GG41" s="450"/>
      <c r="GH41" s="450"/>
      <c r="GI41" s="450"/>
      <c r="GJ41" s="450"/>
      <c r="GK41" s="450"/>
      <c r="GL41" s="450"/>
      <c r="GM41" s="450"/>
      <c r="GN41" s="450"/>
      <c r="GO41" s="450"/>
      <c r="GP41" s="450"/>
      <c r="GQ41" s="450"/>
      <c r="GR41" s="450"/>
      <c r="GS41" s="450"/>
      <c r="GT41" s="450"/>
      <c r="GU41" s="450"/>
      <c r="GV41" s="450"/>
      <c r="GW41" s="450"/>
      <c r="GX41" s="450"/>
      <c r="GY41" s="450"/>
      <c r="GZ41" s="450"/>
      <c r="HA41" s="450"/>
      <c r="HB41" s="450"/>
      <c r="HC41" s="450"/>
      <c r="HD41" s="450"/>
      <c r="HE41" s="450"/>
      <c r="HF41" s="450"/>
      <c r="HG41" s="450"/>
      <c r="HH41" s="450"/>
      <c r="HI41" s="450"/>
      <c r="HJ41" s="450"/>
      <c r="HK41" s="450"/>
      <c r="HL41" s="450"/>
      <c r="HM41" s="450"/>
      <c r="HN41" s="450"/>
      <c r="HO41" s="450"/>
      <c r="HP41" s="450"/>
      <c r="HQ41" s="450"/>
      <c r="HR41" s="450"/>
      <c r="HS41" s="450"/>
      <c r="HT41" s="450"/>
      <c r="HU41" s="450"/>
      <c r="HV41" s="450"/>
      <c r="HW41" s="450"/>
      <c r="HX41" s="450"/>
      <c r="HY41" s="450"/>
      <c r="HZ41" s="450"/>
      <c r="IA41" s="450"/>
      <c r="IB41" s="450"/>
      <c r="IC41" s="450"/>
      <c r="ID41" s="450"/>
      <c r="IE41" s="450"/>
      <c r="IF41" s="450"/>
      <c r="IG41" s="450"/>
      <c r="IH41" s="450"/>
      <c r="II41" s="450"/>
      <c r="IJ41" s="450"/>
      <c r="IK41" s="450"/>
      <c r="IL41" s="450"/>
      <c r="IM41" s="450"/>
      <c r="IN41" s="450"/>
      <c r="IO41" s="450"/>
      <c r="IP41" s="450"/>
      <c r="IQ41" s="450"/>
      <c r="IR41" s="450"/>
      <c r="IS41" s="450"/>
      <c r="IT41" s="450"/>
      <c r="IU41" s="450"/>
      <c r="IV41" s="450"/>
      <c r="IW41" s="450"/>
      <c r="IX41" s="450"/>
      <c r="IY41" s="450"/>
      <c r="IZ41" s="450"/>
      <c r="JA41" s="450"/>
      <c r="JB41" s="450"/>
      <c r="JC41" s="450"/>
      <c r="JD41" s="450"/>
      <c r="JE41" s="450"/>
      <c r="JF41" s="450"/>
      <c r="JG41" s="450"/>
      <c r="JH41" s="450"/>
      <c r="JI41" s="450"/>
      <c r="JJ41" s="450"/>
      <c r="JK41" s="450"/>
      <c r="JL41" s="450"/>
      <c r="JM41" s="450"/>
      <c r="JN41" s="450"/>
      <c r="JO41" s="450"/>
      <c r="JP41" s="450"/>
      <c r="JQ41" s="450"/>
      <c r="JR41" s="450"/>
      <c r="JS41" s="450"/>
      <c r="JT41" s="450"/>
      <c r="JU41" s="450"/>
      <c r="JV41" s="450"/>
      <c r="JW41" s="450"/>
      <c r="JX41" s="450"/>
      <c r="JY41" s="450"/>
      <c r="JZ41" s="450"/>
      <c r="KA41" s="450"/>
      <c r="KB41" s="450"/>
      <c r="KC41" s="450"/>
      <c r="KD41" s="450"/>
      <c r="KE41" s="450"/>
      <c r="KF41" s="450"/>
      <c r="KG41" s="450"/>
      <c r="KH41" s="450"/>
      <c r="KI41" s="450"/>
      <c r="KJ41" s="450"/>
      <c r="KK41" s="450"/>
      <c r="KL41" s="450"/>
      <c r="KM41" s="450"/>
      <c r="KN41" s="450"/>
      <c r="KO41" s="450"/>
      <c r="KP41" s="450"/>
      <c r="KQ41" s="450"/>
      <c r="KR41" s="450"/>
      <c r="KS41" s="450"/>
      <c r="KT41" s="450"/>
      <c r="KU41" s="450"/>
      <c r="KV41" s="450"/>
      <c r="KW41" s="450"/>
      <c r="KX41" s="450"/>
      <c r="KY41" s="450"/>
      <c r="KZ41" s="450"/>
      <c r="LA41" s="450"/>
      <c r="LB41" s="450"/>
      <c r="LC41" s="450"/>
      <c r="LD41" s="450"/>
      <c r="LE41" s="450"/>
      <c r="LF41" s="450"/>
      <c r="LG41" s="450"/>
      <c r="LH41" s="450"/>
      <c r="LI41" s="450"/>
      <c r="LJ41" s="450"/>
      <c r="LK41" s="450"/>
      <c r="LL41" s="450"/>
      <c r="LM41" s="450"/>
      <c r="LN41" s="450"/>
      <c r="LO41" s="450"/>
      <c r="LP41" s="450"/>
      <c r="LQ41" s="450"/>
      <c r="LR41" s="450"/>
      <c r="LS41" s="450"/>
      <c r="LT41" s="450"/>
      <c r="LU41" s="450"/>
      <c r="LV41" s="450"/>
      <c r="LW41" s="450"/>
      <c r="LX41" s="450"/>
      <c r="LY41" s="450"/>
      <c r="LZ41" s="450"/>
      <c r="MA41" s="450"/>
      <c r="MB41" s="450"/>
      <c r="MC41" s="450"/>
      <c r="MD41" s="450"/>
      <c r="ME41" s="450"/>
      <c r="MF41" s="450"/>
      <c r="MG41" s="450"/>
      <c r="MH41" s="450"/>
      <c r="MI41" s="450"/>
      <c r="MJ41" s="450"/>
      <c r="MK41" s="450"/>
      <c r="ML41" s="450"/>
      <c r="MM41" s="450"/>
      <c r="MN41" s="450"/>
      <c r="MO41" s="450"/>
      <c r="MP41" s="450"/>
      <c r="MQ41" s="450"/>
      <c r="MR41" s="450"/>
      <c r="MS41" s="450"/>
      <c r="MT41" s="450"/>
      <c r="MU41" s="450"/>
      <c r="MV41" s="450"/>
      <c r="MW41" s="450"/>
      <c r="MX41" s="450"/>
      <c r="MY41" s="450"/>
      <c r="MZ41" s="450"/>
      <c r="NA41" s="450"/>
      <c r="NB41" s="450"/>
      <c r="NC41" s="450"/>
      <c r="ND41" s="450"/>
      <c r="NE41" s="450"/>
      <c r="NF41" s="450"/>
      <c r="NG41" s="450"/>
      <c r="NH41" s="450"/>
      <c r="NI41" s="450"/>
      <c r="NJ41" s="450"/>
      <c r="NK41" s="450"/>
      <c r="NL41" s="450"/>
      <c r="NM41" s="450"/>
      <c r="NN41" s="450"/>
      <c r="NO41" s="450"/>
      <c r="NP41" s="450"/>
      <c r="NQ41" s="450"/>
      <c r="NR41" s="450"/>
      <c r="NS41" s="450"/>
      <c r="NT41" s="450"/>
      <c r="NU41" s="450"/>
      <c r="NV41" s="450"/>
      <c r="NW41" s="450"/>
      <c r="NX41" s="450"/>
      <c r="NY41" s="450"/>
      <c r="NZ41" s="450"/>
      <c r="OA41" s="450"/>
      <c r="OB41" s="450"/>
      <c r="OC41" s="450"/>
      <c r="OD41" s="450"/>
      <c r="OE41" s="450"/>
      <c r="OF41" s="450"/>
      <c r="OG41" s="450"/>
      <c r="OH41" s="450"/>
      <c r="OI41" s="450"/>
      <c r="OJ41" s="450"/>
      <c r="OK41" s="450"/>
      <c r="OL41" s="450"/>
      <c r="OM41" s="450"/>
      <c r="ON41" s="450"/>
      <c r="OO41" s="450"/>
      <c r="OP41" s="450"/>
      <c r="OQ41" s="450"/>
      <c r="OR41" s="450"/>
      <c r="OS41" s="450"/>
      <c r="OT41" s="450"/>
      <c r="OU41" s="450"/>
      <c r="OV41" s="450"/>
      <c r="OW41" s="450"/>
      <c r="OX41" s="450"/>
      <c r="OY41" s="450"/>
      <c r="OZ41" s="450"/>
      <c r="PA41" s="450"/>
      <c r="PB41" s="450"/>
      <c r="PC41" s="450"/>
      <c r="PD41" s="450"/>
      <c r="PE41" s="450"/>
      <c r="PF41" s="450"/>
      <c r="PG41" s="450"/>
      <c r="PH41" s="450"/>
      <c r="PI41" s="450"/>
      <c r="PJ41" s="450"/>
      <c r="PK41" s="450"/>
      <c r="PL41" s="450"/>
      <c r="PM41" s="450"/>
      <c r="PN41" s="450"/>
      <c r="PO41" s="450"/>
      <c r="PP41" s="450"/>
      <c r="PQ41" s="450"/>
      <c r="PR41" s="450"/>
      <c r="PS41" s="450"/>
      <c r="PT41" s="450"/>
      <c r="PU41" s="450"/>
      <c r="PV41" s="450"/>
      <c r="PW41" s="450"/>
      <c r="PX41" s="450"/>
      <c r="PY41" s="450"/>
      <c r="PZ41" s="450"/>
      <c r="QA41" s="450"/>
      <c r="QB41" s="450"/>
      <c r="QC41" s="450"/>
      <c r="QD41" s="450"/>
      <c r="QE41" s="450"/>
      <c r="QF41" s="450"/>
      <c r="QG41" s="450"/>
      <c r="QH41" s="450"/>
      <c r="QI41" s="450"/>
      <c r="QJ41" s="450"/>
      <c r="QK41" s="450"/>
      <c r="QL41" s="450"/>
      <c r="QM41" s="450"/>
      <c r="QN41" s="450"/>
      <c r="QO41" s="450"/>
      <c r="QP41" s="450"/>
      <c r="QQ41" s="450"/>
      <c r="QR41" s="450"/>
      <c r="QS41" s="450"/>
      <c r="QT41" s="450"/>
      <c r="QU41" s="450"/>
      <c r="QV41" s="450"/>
      <c r="QW41" s="450"/>
      <c r="QX41" s="450"/>
      <c r="QY41" s="450"/>
      <c r="QZ41" s="450"/>
      <c r="RA41" s="450"/>
      <c r="RB41" s="450"/>
      <c r="RC41" s="450"/>
      <c r="RD41" s="450"/>
      <c r="RE41" s="450"/>
      <c r="RF41" s="450"/>
      <c r="RG41" s="450"/>
      <c r="RH41" s="450"/>
      <c r="RI41" s="450"/>
      <c r="RJ41" s="450"/>
      <c r="RK41" s="450"/>
      <c r="RL41" s="450"/>
      <c r="RM41" s="450"/>
      <c r="RN41" s="450"/>
      <c r="RO41" s="450"/>
      <c r="RP41" s="450"/>
      <c r="RQ41" s="450"/>
      <c r="RR41" s="450"/>
      <c r="RS41" s="450"/>
      <c r="RT41" s="450"/>
      <c r="RU41" s="450"/>
      <c r="RV41" s="450"/>
      <c r="RW41" s="450"/>
      <c r="RX41" s="450"/>
      <c r="RY41" s="450"/>
      <c r="RZ41" s="450"/>
      <c r="SA41" s="450"/>
      <c r="SB41" s="450"/>
      <c r="SC41" s="450"/>
      <c r="SD41" s="450"/>
      <c r="SE41" s="450"/>
      <c r="SF41" s="450"/>
      <c r="SG41" s="450"/>
      <c r="SH41" s="450"/>
      <c r="SI41" s="450"/>
      <c r="SJ41" s="450"/>
      <c r="SK41" s="450"/>
      <c r="SL41" s="450"/>
      <c r="SM41" s="450"/>
      <c r="SN41" s="450"/>
      <c r="SO41" s="450"/>
      <c r="SP41" s="450"/>
      <c r="SQ41" s="450"/>
      <c r="SR41" s="450"/>
      <c r="SS41" s="450"/>
      <c r="ST41" s="450"/>
      <c r="SU41" s="450"/>
      <c r="SV41" s="450"/>
      <c r="SW41" s="450"/>
      <c r="SX41" s="450"/>
      <c r="SY41" s="450"/>
      <c r="SZ41" s="450"/>
      <c r="TA41" s="450"/>
      <c r="TB41" s="450"/>
      <c r="TC41" s="450"/>
      <c r="TD41" s="450"/>
      <c r="TE41" s="450"/>
      <c r="TF41" s="450"/>
      <c r="TG41" s="450"/>
      <c r="TH41" s="450"/>
      <c r="TI41" s="450"/>
      <c r="TJ41" s="450"/>
      <c r="TK41" s="450"/>
      <c r="TL41" s="450"/>
      <c r="TM41" s="450"/>
      <c r="TN41" s="450"/>
      <c r="TO41" s="450"/>
      <c r="TP41" s="450"/>
      <c r="TQ41" s="450"/>
      <c r="TR41" s="450"/>
      <c r="TS41" s="450"/>
      <c r="TT41" s="450"/>
      <c r="TU41" s="450"/>
      <c r="TV41" s="450"/>
      <c r="TW41" s="450"/>
      <c r="TX41" s="450"/>
      <c r="TY41" s="450"/>
      <c r="TZ41" s="450"/>
      <c r="UA41" s="450"/>
      <c r="UB41" s="450"/>
      <c r="UC41" s="450"/>
      <c r="UD41" s="450"/>
      <c r="UE41" s="450"/>
      <c r="UF41" s="450"/>
      <c r="UG41" s="450"/>
      <c r="UH41" s="450"/>
      <c r="UI41" s="450"/>
      <c r="UJ41" s="450"/>
      <c r="UK41" s="450"/>
      <c r="UL41" s="450"/>
      <c r="UM41" s="450"/>
      <c r="UN41" s="450"/>
      <c r="UO41" s="450"/>
      <c r="UP41" s="450"/>
      <c r="UQ41" s="450"/>
      <c r="UR41" s="450"/>
      <c r="US41" s="450"/>
      <c r="UT41" s="450"/>
      <c r="UU41" s="450"/>
      <c r="UV41" s="450"/>
      <c r="UW41" s="450"/>
      <c r="UX41" s="450"/>
      <c r="UY41" s="450"/>
      <c r="UZ41" s="450"/>
      <c r="VA41" s="450"/>
      <c r="VB41" s="450"/>
      <c r="VC41" s="450"/>
      <c r="VD41" s="450"/>
      <c r="VE41" s="450"/>
      <c r="VF41" s="450"/>
      <c r="VG41" s="450"/>
      <c r="VH41" s="450"/>
      <c r="VI41" s="450"/>
      <c r="VJ41" s="450"/>
      <c r="VK41" s="450"/>
      <c r="VL41" s="450"/>
      <c r="VM41" s="450"/>
      <c r="VN41" s="450"/>
      <c r="VO41" s="450"/>
      <c r="VP41" s="450"/>
      <c r="VQ41" s="450"/>
      <c r="VR41" s="450"/>
      <c r="VS41" s="450"/>
      <c r="VT41" s="450"/>
      <c r="VU41" s="450"/>
      <c r="VV41" s="450"/>
      <c r="VW41" s="450"/>
      <c r="VX41" s="450"/>
      <c r="VY41" s="450"/>
      <c r="VZ41" s="450"/>
      <c r="WA41" s="450"/>
      <c r="WB41" s="450"/>
      <c r="WC41" s="450"/>
      <c r="WD41" s="450"/>
      <c r="WE41" s="450"/>
      <c r="WF41" s="450"/>
      <c r="WG41" s="450"/>
      <c r="WH41" s="450"/>
      <c r="WI41" s="450"/>
      <c r="WJ41" s="450"/>
      <c r="WK41" s="450"/>
      <c r="WL41" s="450"/>
      <c r="WM41" s="450"/>
      <c r="WN41" s="450"/>
      <c r="WO41" s="450"/>
      <c r="WP41" s="450"/>
      <c r="WQ41" s="450"/>
      <c r="WR41" s="450"/>
      <c r="WS41" s="450"/>
      <c r="WT41" s="450"/>
      <c r="WU41" s="450"/>
      <c r="WV41" s="450"/>
      <c r="WW41" s="450"/>
      <c r="WX41" s="450"/>
      <c r="WY41" s="450"/>
      <c r="WZ41" s="450"/>
      <c r="XA41" s="450"/>
      <c r="XB41" s="450"/>
      <c r="XC41" s="450"/>
      <c r="XD41" s="450"/>
      <c r="XE41" s="450"/>
      <c r="XF41" s="450"/>
      <c r="XG41" s="450"/>
      <c r="XH41" s="450"/>
      <c r="XI41" s="450"/>
      <c r="XJ41" s="450"/>
      <c r="XK41" s="450"/>
      <c r="XL41" s="450"/>
      <c r="XM41" s="450"/>
      <c r="XN41" s="450"/>
      <c r="XO41" s="450"/>
      <c r="XP41" s="450"/>
      <c r="XQ41" s="450"/>
      <c r="XR41" s="450"/>
      <c r="XS41" s="450"/>
      <c r="XT41" s="450"/>
      <c r="XU41" s="450"/>
      <c r="XV41" s="450"/>
      <c r="XW41" s="450"/>
      <c r="XX41" s="450"/>
      <c r="XY41" s="450"/>
      <c r="XZ41" s="450"/>
      <c r="YA41" s="450"/>
      <c r="YB41" s="450"/>
      <c r="YC41" s="450"/>
      <c r="YD41" s="450"/>
      <c r="YE41" s="450"/>
      <c r="YF41" s="450"/>
      <c r="YG41" s="450"/>
      <c r="YH41" s="450"/>
      <c r="YI41" s="450"/>
      <c r="YJ41" s="450"/>
      <c r="YK41" s="450"/>
      <c r="YL41" s="450"/>
      <c r="YM41" s="450"/>
      <c r="YN41" s="450"/>
      <c r="YO41" s="450"/>
      <c r="YP41" s="450"/>
      <c r="YQ41" s="450"/>
      <c r="YR41" s="450"/>
      <c r="YS41" s="450"/>
      <c r="YT41" s="450"/>
      <c r="YU41" s="450"/>
      <c r="YV41" s="450"/>
      <c r="YW41" s="450"/>
      <c r="YX41" s="450"/>
      <c r="YY41" s="450"/>
      <c r="YZ41" s="450"/>
      <c r="ZA41" s="450"/>
      <c r="ZB41" s="450"/>
      <c r="ZC41" s="450"/>
      <c r="ZD41" s="450"/>
      <c r="ZE41" s="450"/>
      <c r="ZF41" s="450"/>
      <c r="ZG41" s="450"/>
      <c r="ZH41" s="450"/>
      <c r="ZI41" s="450"/>
      <c r="ZJ41" s="450"/>
      <c r="ZK41" s="450"/>
      <c r="ZL41" s="450"/>
      <c r="ZM41" s="450"/>
      <c r="ZN41" s="450"/>
      <c r="ZO41" s="450"/>
      <c r="ZP41" s="450"/>
      <c r="ZQ41" s="450"/>
      <c r="ZR41" s="450"/>
      <c r="ZS41" s="450"/>
      <c r="ZT41" s="450"/>
      <c r="ZU41" s="450"/>
      <c r="ZV41" s="450"/>
      <c r="ZW41" s="450"/>
      <c r="ZX41" s="450"/>
      <c r="ZY41" s="450"/>
      <c r="ZZ41" s="450"/>
      <c r="AAA41" s="450"/>
      <c r="AAB41" s="450"/>
      <c r="AAC41" s="450"/>
      <c r="AAD41" s="450"/>
      <c r="AAE41" s="450"/>
      <c r="AAF41" s="450"/>
      <c r="AAG41" s="450"/>
      <c r="AAH41" s="450"/>
      <c r="AAI41" s="450"/>
      <c r="AAJ41" s="450"/>
      <c r="AAK41" s="450"/>
      <c r="AAL41" s="450"/>
      <c r="AAM41" s="450"/>
      <c r="AAN41" s="450"/>
      <c r="AAO41" s="450"/>
      <c r="AAP41" s="450"/>
      <c r="AAQ41" s="450"/>
      <c r="AAR41" s="450"/>
      <c r="AAS41" s="450"/>
      <c r="AAT41" s="450"/>
      <c r="AAU41" s="450"/>
      <c r="AAV41" s="450"/>
      <c r="AAW41" s="450"/>
      <c r="AAX41" s="450"/>
      <c r="AAY41" s="450"/>
      <c r="AAZ41" s="450"/>
      <c r="ABA41" s="450"/>
      <c r="ABB41" s="450"/>
      <c r="ABC41" s="450"/>
      <c r="ABD41" s="450"/>
      <c r="ABE41" s="450"/>
      <c r="ABF41" s="450"/>
      <c r="ABG41" s="450"/>
      <c r="ABH41" s="450"/>
      <c r="ABI41" s="450"/>
      <c r="ABJ41" s="450"/>
      <c r="ABK41" s="450"/>
      <c r="ABL41" s="450"/>
      <c r="ABM41" s="450"/>
      <c r="ABN41" s="450"/>
      <c r="ABO41" s="450"/>
      <c r="ABP41" s="450"/>
      <c r="ABQ41" s="450"/>
      <c r="ABR41" s="450"/>
      <c r="ABS41" s="450"/>
      <c r="ABT41" s="450"/>
      <c r="ABU41" s="450"/>
      <c r="ABV41" s="450"/>
      <c r="ABW41" s="450"/>
      <c r="ABX41" s="450"/>
      <c r="ABY41" s="450"/>
      <c r="ABZ41" s="450"/>
      <c r="ACA41" s="450"/>
      <c r="ACB41" s="450"/>
      <c r="ACC41" s="450"/>
      <c r="ACD41" s="450"/>
      <c r="ACE41" s="450"/>
      <c r="ACF41" s="450"/>
      <c r="ACG41" s="450"/>
      <c r="ACH41" s="450"/>
      <c r="ACI41" s="450"/>
      <c r="ACJ41" s="450"/>
      <c r="ACK41" s="450"/>
      <c r="ACL41" s="450"/>
      <c r="ACM41" s="450"/>
      <c r="ACN41" s="450"/>
      <c r="ACO41" s="450"/>
      <c r="ACP41" s="450"/>
      <c r="ACQ41" s="450"/>
      <c r="ACR41" s="450"/>
      <c r="ACS41" s="450"/>
      <c r="ACT41" s="450"/>
      <c r="ACU41" s="450"/>
      <c r="ACV41" s="450"/>
      <c r="ACW41" s="450"/>
      <c r="ACX41" s="450"/>
      <c r="ACY41" s="450"/>
      <c r="ACZ41" s="450"/>
      <c r="ADA41" s="450"/>
      <c r="ADB41" s="450"/>
      <c r="ADC41" s="450"/>
      <c r="ADD41" s="450"/>
      <c r="ADE41" s="450"/>
      <c r="ADF41" s="450"/>
      <c r="ADG41" s="450"/>
      <c r="ADH41" s="450"/>
      <c r="ADI41" s="450"/>
      <c r="ADJ41" s="450"/>
      <c r="ADK41" s="450"/>
      <c r="ADL41" s="450"/>
      <c r="ADM41" s="450"/>
      <c r="ADN41" s="450"/>
      <c r="ADO41" s="450"/>
      <c r="ADP41" s="450"/>
      <c r="ADQ41" s="450"/>
      <c r="ADR41" s="450"/>
      <c r="ADS41" s="450"/>
      <c r="ADT41" s="450"/>
      <c r="ADU41" s="450"/>
      <c r="ADV41" s="450"/>
      <c r="ADW41" s="450"/>
      <c r="ADX41" s="450"/>
      <c r="ADY41" s="450"/>
      <c r="ADZ41" s="450"/>
      <c r="AEA41" s="450"/>
      <c r="AEB41" s="450"/>
      <c r="AEC41" s="450"/>
      <c r="AED41" s="450"/>
      <c r="AEE41" s="450"/>
      <c r="AEF41" s="450"/>
      <c r="AEG41" s="450"/>
      <c r="AEH41" s="450"/>
      <c r="AEI41" s="450"/>
      <c r="AEJ41" s="450"/>
      <c r="AEK41" s="450"/>
      <c r="AEL41" s="450"/>
      <c r="AEM41" s="450"/>
      <c r="AEN41" s="450"/>
      <c r="AEO41" s="450"/>
      <c r="AEP41" s="450"/>
      <c r="AEQ41" s="450"/>
      <c r="AER41" s="450"/>
      <c r="AES41" s="450"/>
      <c r="AET41" s="450"/>
      <c r="AEU41" s="450"/>
      <c r="AEV41" s="450"/>
      <c r="AEW41" s="450"/>
      <c r="AEX41" s="450"/>
      <c r="AEY41" s="450"/>
      <c r="AEZ41" s="450"/>
      <c r="AFA41" s="450"/>
      <c r="AFB41" s="450"/>
      <c r="AFC41" s="450"/>
      <c r="AFD41" s="450"/>
      <c r="AFE41" s="450"/>
      <c r="AFF41" s="450"/>
      <c r="AFG41" s="450"/>
      <c r="AFH41" s="450"/>
      <c r="AFI41" s="450"/>
      <c r="AFJ41" s="450"/>
      <c r="AFK41" s="450"/>
      <c r="AFL41" s="450"/>
      <c r="AFM41" s="450"/>
      <c r="AFN41" s="450"/>
      <c r="AFO41" s="450"/>
      <c r="AFP41" s="450"/>
      <c r="AFQ41" s="450"/>
      <c r="AFR41" s="450"/>
      <c r="AFS41" s="450"/>
      <c r="AFT41" s="450"/>
      <c r="AFU41" s="450"/>
      <c r="AFV41" s="450"/>
      <c r="AFW41" s="450"/>
      <c r="AFX41" s="450"/>
      <c r="AFY41" s="450"/>
      <c r="AFZ41" s="450"/>
      <c r="AGA41" s="450"/>
      <c r="AGB41" s="450"/>
      <c r="AGC41" s="450"/>
      <c r="AGD41" s="450"/>
      <c r="AGE41" s="450"/>
      <c r="AGF41" s="450"/>
      <c r="AGG41" s="450"/>
      <c r="AGH41" s="450"/>
      <c r="AGI41" s="450"/>
      <c r="AGJ41" s="450"/>
      <c r="AGK41" s="450"/>
      <c r="AGL41" s="450"/>
      <c r="AGM41" s="450"/>
      <c r="AGN41" s="450"/>
      <c r="AGO41" s="450"/>
      <c r="AGP41" s="450"/>
      <c r="AGQ41" s="450"/>
      <c r="AGR41" s="450"/>
      <c r="AGS41" s="450"/>
      <c r="AGT41" s="450"/>
      <c r="AGU41" s="450"/>
      <c r="AGV41" s="450"/>
      <c r="AGW41" s="450"/>
      <c r="AGX41" s="450"/>
      <c r="AGY41" s="450"/>
      <c r="AGZ41" s="450"/>
      <c r="AHA41" s="450"/>
      <c r="AHB41" s="450"/>
      <c r="AHC41" s="450"/>
      <c r="AHD41" s="450"/>
      <c r="AHE41" s="450"/>
      <c r="AHF41" s="450"/>
      <c r="AHG41" s="450"/>
      <c r="AHH41" s="450"/>
      <c r="AHI41" s="450"/>
      <c r="AHJ41" s="450"/>
      <c r="AHK41" s="450"/>
      <c r="AHL41" s="450"/>
      <c r="AHM41" s="450"/>
      <c r="AHN41" s="450"/>
      <c r="AHO41" s="450"/>
      <c r="AHP41" s="450"/>
      <c r="AHQ41" s="450"/>
      <c r="AHR41" s="450"/>
      <c r="AHS41" s="450"/>
      <c r="AHT41" s="450"/>
      <c r="AHU41" s="450"/>
      <c r="AHV41" s="450"/>
      <c r="AHW41" s="450"/>
      <c r="AHX41" s="450"/>
      <c r="AHY41" s="450"/>
      <c r="AHZ41" s="450"/>
      <c r="AIA41" s="450"/>
      <c r="AIB41" s="450"/>
      <c r="AIC41" s="450"/>
      <c r="AID41" s="450"/>
      <c r="AIE41" s="450"/>
      <c r="AIF41" s="450"/>
      <c r="AIG41" s="450"/>
      <c r="AIH41" s="450"/>
      <c r="AII41" s="450"/>
      <c r="AIJ41" s="450"/>
      <c r="AIK41" s="450"/>
      <c r="AIL41" s="450"/>
      <c r="AIM41" s="450"/>
      <c r="AIN41" s="450"/>
      <c r="AIO41" s="450"/>
      <c r="AIP41" s="450"/>
      <c r="AIQ41" s="450"/>
      <c r="AIR41" s="450"/>
      <c r="AIS41" s="450"/>
      <c r="AIT41" s="450"/>
      <c r="AIU41" s="450"/>
      <c r="AIV41" s="450"/>
      <c r="AIW41" s="450"/>
      <c r="AIX41" s="450"/>
      <c r="AIY41" s="450"/>
      <c r="AIZ41" s="450"/>
      <c r="AJA41" s="450"/>
      <c r="AJB41" s="450"/>
      <c r="AJC41" s="450"/>
      <c r="AJD41" s="450"/>
      <c r="AJE41" s="450"/>
      <c r="AJF41" s="450"/>
      <c r="AJG41" s="450"/>
      <c r="AJH41" s="450"/>
      <c r="AJI41" s="450"/>
      <c r="AJJ41" s="450"/>
      <c r="AJK41" s="450"/>
      <c r="AJL41" s="450"/>
      <c r="AJM41" s="450"/>
      <c r="AJN41" s="450"/>
      <c r="AJO41" s="450"/>
      <c r="AJP41" s="450"/>
      <c r="AJQ41" s="450"/>
      <c r="AJR41" s="450"/>
      <c r="AJS41" s="450"/>
      <c r="AJT41" s="450"/>
      <c r="AJU41" s="450"/>
      <c r="AJV41" s="450"/>
      <c r="AJW41" s="450"/>
      <c r="AJX41" s="450"/>
      <c r="AJY41" s="450"/>
      <c r="AJZ41" s="450"/>
      <c r="AKA41" s="450"/>
      <c r="AKB41" s="450"/>
      <c r="AKC41" s="450"/>
      <c r="AKD41" s="450"/>
      <c r="AKE41" s="450"/>
      <c r="AKF41" s="450"/>
      <c r="AKG41" s="450"/>
      <c r="AKH41" s="450"/>
      <c r="AKI41" s="450"/>
      <c r="AKJ41" s="450"/>
      <c r="AKK41" s="450"/>
      <c r="AKL41" s="450"/>
      <c r="AKM41" s="450"/>
      <c r="AKN41" s="450"/>
      <c r="AKO41" s="450"/>
      <c r="AKP41" s="450"/>
      <c r="AKQ41" s="450"/>
      <c r="AKR41" s="450"/>
      <c r="AKS41" s="450"/>
      <c r="AKT41" s="450"/>
      <c r="AKU41" s="450"/>
      <c r="AKV41" s="450"/>
      <c r="AKW41" s="450"/>
      <c r="AKX41" s="450"/>
      <c r="AKY41" s="450"/>
      <c r="AKZ41" s="450"/>
      <c r="ALA41" s="450"/>
      <c r="ALB41" s="450"/>
      <c r="ALC41" s="450"/>
      <c r="ALD41" s="450"/>
      <c r="ALE41" s="450"/>
      <c r="ALF41" s="450"/>
      <c r="ALG41" s="450"/>
      <c r="ALH41" s="450"/>
      <c r="ALI41" s="450"/>
      <c r="ALJ41" s="450"/>
      <c r="ALK41" s="450"/>
      <c r="ALL41" s="450"/>
      <c r="ALM41" s="450"/>
      <c r="ALN41" s="450"/>
      <c r="ALO41" s="450"/>
      <c r="ALP41" s="450"/>
      <c r="ALQ41" s="450"/>
      <c r="ALR41" s="450"/>
      <c r="ALS41" s="450"/>
      <c r="ALT41" s="450"/>
      <c r="ALU41" s="450"/>
      <c r="ALV41" s="450"/>
      <c r="ALW41" s="450"/>
      <c r="ALX41" s="450"/>
      <c r="ALY41" s="450"/>
      <c r="ALZ41" s="450"/>
      <c r="AMA41" s="450"/>
      <c r="AMB41" s="450"/>
      <c r="AMC41" s="450"/>
      <c r="AMD41" s="450"/>
      <c r="AME41" s="450"/>
      <c r="AMF41" s="450"/>
      <c r="AMG41" s="450"/>
      <c r="AMH41" s="450"/>
      <c r="AMI41" s="450"/>
      <c r="AMJ41" s="450"/>
      <c r="AMK41" s="450"/>
      <c r="AML41" s="450"/>
      <c r="AMM41" s="450"/>
      <c r="AMN41" s="450"/>
      <c r="AMO41" s="450"/>
      <c r="AMP41" s="450"/>
      <c r="AMQ41" s="450"/>
      <c r="AMR41" s="450"/>
      <c r="AMS41" s="450"/>
      <c r="AMT41" s="450"/>
      <c r="AMU41" s="450"/>
      <c r="AMV41" s="450"/>
      <c r="AMW41" s="450"/>
      <c r="AMX41" s="450"/>
      <c r="AMY41" s="450"/>
      <c r="AMZ41" s="450"/>
      <c r="ANA41" s="450"/>
      <c r="ANB41" s="450"/>
      <c r="ANC41" s="450"/>
      <c r="AND41" s="450"/>
      <c r="ANE41" s="450"/>
      <c r="ANF41" s="450"/>
      <c r="ANG41" s="450"/>
      <c r="ANH41" s="450"/>
      <c r="ANI41" s="450"/>
      <c r="ANJ41" s="450"/>
      <c r="ANK41" s="450"/>
      <c r="ANL41" s="450"/>
      <c r="ANM41" s="450"/>
      <c r="ANN41" s="450"/>
      <c r="ANO41" s="450"/>
      <c r="ANP41" s="450"/>
      <c r="ANQ41" s="450"/>
      <c r="ANR41" s="450"/>
      <c r="ANS41" s="450"/>
      <c r="ANT41" s="450"/>
      <c r="ANU41" s="450"/>
      <c r="ANV41" s="450"/>
      <c r="ANW41" s="450"/>
      <c r="ANX41" s="450"/>
      <c r="ANY41" s="450"/>
      <c r="ANZ41" s="450"/>
      <c r="AOA41" s="450"/>
      <c r="AOB41" s="450"/>
      <c r="AOC41" s="450"/>
      <c r="AOD41" s="450"/>
      <c r="AOE41" s="450"/>
      <c r="AOF41" s="450"/>
      <c r="AOG41" s="450"/>
      <c r="AOH41" s="450"/>
      <c r="AOI41" s="450"/>
      <c r="AOJ41" s="450"/>
      <c r="AOK41" s="450"/>
      <c r="AOL41" s="450"/>
      <c r="AOM41" s="450"/>
      <c r="AON41" s="450"/>
      <c r="AOO41" s="450"/>
      <c r="AOP41" s="450"/>
      <c r="AOQ41" s="450"/>
      <c r="AOR41" s="450"/>
      <c r="AOS41" s="450"/>
      <c r="AOT41" s="450"/>
      <c r="AOU41" s="450"/>
      <c r="AOV41" s="450"/>
      <c r="AOW41" s="450"/>
      <c r="AOX41" s="450"/>
      <c r="AOY41" s="450"/>
      <c r="AOZ41" s="450"/>
      <c r="APA41" s="450"/>
      <c r="APB41" s="450"/>
      <c r="APC41" s="450"/>
      <c r="APD41" s="450"/>
      <c r="APE41" s="450"/>
      <c r="APF41" s="450"/>
      <c r="APG41" s="450"/>
      <c r="APH41" s="450"/>
      <c r="API41" s="450"/>
      <c r="APJ41" s="450"/>
      <c r="APK41" s="450"/>
      <c r="APL41" s="450"/>
      <c r="APM41" s="450"/>
      <c r="APN41" s="450"/>
      <c r="APO41" s="450"/>
      <c r="APP41" s="450"/>
      <c r="APQ41" s="450"/>
      <c r="APR41" s="450"/>
      <c r="APS41" s="450"/>
      <c r="APT41" s="450"/>
      <c r="APU41" s="450"/>
      <c r="APV41" s="450"/>
      <c r="APW41" s="450"/>
      <c r="APX41" s="450"/>
      <c r="APY41" s="450"/>
      <c r="APZ41" s="450"/>
      <c r="AQA41" s="450"/>
      <c r="AQB41" s="450"/>
      <c r="AQC41" s="450"/>
      <c r="AQD41" s="450"/>
      <c r="AQE41" s="450"/>
      <c r="AQF41" s="450"/>
      <c r="AQG41" s="450"/>
      <c r="AQH41" s="450"/>
      <c r="AQI41" s="450"/>
      <c r="AQJ41" s="450"/>
      <c r="AQK41" s="450"/>
      <c r="AQL41" s="450"/>
      <c r="AQM41" s="450"/>
      <c r="AQN41" s="450"/>
      <c r="AQO41" s="450"/>
      <c r="AQP41" s="450"/>
      <c r="AQQ41" s="450"/>
      <c r="AQR41" s="450"/>
      <c r="AQS41" s="450"/>
      <c r="AQT41" s="450"/>
      <c r="AQU41" s="450"/>
      <c r="AQV41" s="450"/>
      <c r="AQW41" s="450"/>
      <c r="AQX41" s="450"/>
      <c r="AQY41" s="450"/>
      <c r="AQZ41" s="450"/>
      <c r="ARA41" s="450"/>
      <c r="ARB41" s="450"/>
      <c r="ARC41" s="450"/>
      <c r="ARD41" s="450"/>
      <c r="ARE41" s="450"/>
      <c r="ARF41" s="450"/>
      <c r="ARG41" s="450"/>
      <c r="ARH41" s="450"/>
      <c r="ARI41" s="450"/>
      <c r="ARJ41" s="450"/>
      <c r="ARK41" s="450"/>
      <c r="ARL41" s="450"/>
      <c r="ARM41" s="450"/>
      <c r="ARN41" s="450"/>
      <c r="ARO41" s="450"/>
      <c r="ARP41" s="450"/>
      <c r="ARQ41" s="450"/>
      <c r="ARR41" s="450"/>
      <c r="ARS41" s="450"/>
      <c r="ART41" s="450"/>
      <c r="ARU41" s="450"/>
      <c r="ARV41" s="450"/>
      <c r="ARW41" s="450"/>
      <c r="ARX41" s="450"/>
      <c r="ARY41" s="450"/>
      <c r="ARZ41" s="450"/>
      <c r="ASA41" s="450"/>
      <c r="ASB41" s="450"/>
      <c r="ASC41" s="450"/>
      <c r="ASD41" s="450"/>
      <c r="ASE41" s="450"/>
      <c r="ASF41" s="450"/>
      <c r="ASG41" s="450"/>
      <c r="ASH41" s="450"/>
      <c r="ASI41" s="450"/>
      <c r="ASJ41" s="450"/>
      <c r="ASK41" s="450"/>
      <c r="ASL41" s="450"/>
      <c r="ASM41" s="450"/>
      <c r="ASN41" s="450"/>
      <c r="ASO41" s="450"/>
      <c r="ASP41" s="450"/>
      <c r="ASQ41" s="450"/>
      <c r="ASR41" s="450"/>
      <c r="ASS41" s="450"/>
      <c r="AST41" s="450"/>
      <c r="ASU41" s="450"/>
      <c r="ASV41" s="450"/>
      <c r="ASW41" s="450"/>
      <c r="ASX41" s="450"/>
      <c r="ASY41" s="450"/>
      <c r="ASZ41" s="450"/>
      <c r="ATA41" s="450"/>
      <c r="ATB41" s="450"/>
      <c r="ATC41" s="450"/>
      <c r="ATD41" s="450"/>
      <c r="ATE41" s="450"/>
      <c r="ATF41" s="450"/>
      <c r="ATG41" s="450"/>
      <c r="ATH41" s="450"/>
      <c r="ATI41" s="450"/>
      <c r="ATJ41" s="450"/>
      <c r="ATK41" s="450"/>
      <c r="ATL41" s="450"/>
      <c r="ATM41" s="450"/>
      <c r="ATN41" s="450"/>
      <c r="ATO41" s="450"/>
      <c r="ATP41" s="450"/>
      <c r="ATQ41" s="450"/>
      <c r="ATR41" s="450"/>
      <c r="ATS41" s="450"/>
      <c r="ATT41" s="450"/>
      <c r="ATU41" s="450"/>
      <c r="ATV41" s="450"/>
      <c r="ATW41" s="450"/>
      <c r="ATX41" s="450"/>
      <c r="ATY41" s="450"/>
      <c r="ATZ41" s="450"/>
      <c r="AUA41" s="450"/>
      <c r="AUB41" s="450"/>
      <c r="AUC41" s="450"/>
      <c r="AUD41" s="450"/>
      <c r="AUE41" s="450"/>
      <c r="AUF41" s="450"/>
      <c r="AUG41" s="450"/>
      <c r="AUH41" s="450"/>
      <c r="AUI41" s="450"/>
      <c r="AUJ41" s="450"/>
      <c r="AUK41" s="450"/>
      <c r="AUL41" s="450"/>
      <c r="AUM41" s="450"/>
      <c r="AUN41" s="450"/>
      <c r="AUO41" s="450"/>
      <c r="AUP41" s="450"/>
      <c r="AUQ41" s="450"/>
      <c r="AUR41" s="450"/>
      <c r="AUS41" s="450"/>
      <c r="AUT41" s="450"/>
      <c r="AUU41" s="450"/>
      <c r="AUV41" s="450"/>
      <c r="AUW41" s="450"/>
      <c r="AUX41" s="450"/>
      <c r="AUY41" s="450"/>
      <c r="AUZ41" s="450"/>
      <c r="AVA41" s="450"/>
      <c r="AVB41" s="450"/>
      <c r="AVC41" s="450"/>
      <c r="AVD41" s="450"/>
      <c r="AVE41" s="450"/>
      <c r="AVF41" s="450"/>
      <c r="AVG41" s="450"/>
      <c r="AVH41" s="450"/>
      <c r="AVI41" s="450"/>
      <c r="AVJ41" s="450"/>
      <c r="AVK41" s="450"/>
      <c r="AVL41" s="450"/>
      <c r="AVM41" s="450"/>
      <c r="AVN41" s="450"/>
      <c r="AVO41" s="450"/>
      <c r="AVP41" s="450"/>
      <c r="AVQ41" s="450"/>
      <c r="AVR41" s="450"/>
      <c r="AVS41" s="450"/>
      <c r="AVT41" s="450"/>
      <c r="AVU41" s="450"/>
      <c r="AVV41" s="450"/>
      <c r="AVW41" s="450"/>
      <c r="AVX41" s="450"/>
      <c r="AVY41" s="450"/>
      <c r="AVZ41" s="450"/>
      <c r="AWA41" s="450"/>
      <c r="AWB41" s="450"/>
      <c r="AWC41" s="450"/>
      <c r="AWD41" s="450"/>
      <c r="AWE41" s="450"/>
      <c r="AWF41" s="450"/>
      <c r="AWG41" s="450"/>
      <c r="AWH41" s="450"/>
      <c r="AWI41" s="450"/>
      <c r="AWJ41" s="450"/>
      <c r="AWK41" s="450"/>
      <c r="AWL41" s="450"/>
      <c r="AWM41" s="450"/>
      <c r="AWN41" s="450"/>
      <c r="AWO41" s="450"/>
      <c r="AWP41" s="450"/>
      <c r="AWQ41" s="450"/>
      <c r="AWR41" s="450"/>
      <c r="AWS41" s="450"/>
      <c r="AWT41" s="450"/>
      <c r="AWU41" s="450"/>
      <c r="AWV41" s="450"/>
      <c r="AWW41" s="450"/>
      <c r="AWX41" s="450"/>
      <c r="AWY41" s="450"/>
      <c r="AWZ41" s="450"/>
      <c r="AXA41" s="450"/>
      <c r="AXB41" s="450"/>
      <c r="AXC41" s="450"/>
      <c r="AXD41" s="450"/>
      <c r="AXE41" s="450"/>
      <c r="AXF41" s="450"/>
      <c r="AXG41" s="450"/>
      <c r="AXH41" s="450"/>
      <c r="AXI41" s="450"/>
      <c r="AXJ41" s="450"/>
      <c r="AXK41" s="450"/>
      <c r="AXL41" s="450"/>
      <c r="AXM41" s="450"/>
      <c r="AXN41" s="450"/>
      <c r="AXO41" s="450"/>
      <c r="AXP41" s="450"/>
      <c r="AXQ41" s="450"/>
      <c r="AXR41" s="450"/>
      <c r="AXS41" s="450"/>
      <c r="AXT41" s="450"/>
      <c r="AXU41" s="450"/>
      <c r="AXV41" s="450"/>
      <c r="AXW41" s="450"/>
      <c r="AXX41" s="450"/>
      <c r="AXY41" s="450"/>
      <c r="AXZ41" s="450"/>
      <c r="AYA41" s="450"/>
      <c r="AYB41" s="450"/>
      <c r="AYC41" s="450"/>
      <c r="AYD41" s="450"/>
      <c r="AYE41" s="450"/>
      <c r="AYF41" s="450"/>
      <c r="AYG41" s="450"/>
      <c r="AYH41" s="450"/>
      <c r="AYI41" s="450"/>
      <c r="AYJ41" s="450"/>
      <c r="AYK41" s="450"/>
      <c r="AYL41" s="450"/>
      <c r="AYM41" s="450"/>
      <c r="AYN41" s="450"/>
      <c r="AYO41" s="450"/>
      <c r="AYP41" s="450"/>
      <c r="AYQ41" s="450"/>
      <c r="AYR41" s="450"/>
      <c r="AYS41" s="450"/>
      <c r="AYT41" s="450"/>
      <c r="AYU41" s="450"/>
      <c r="AYV41" s="450"/>
      <c r="AYW41" s="450"/>
      <c r="AYX41" s="450"/>
      <c r="AYY41" s="450"/>
      <c r="AYZ41" s="450"/>
      <c r="AZA41" s="450"/>
      <c r="AZB41" s="450"/>
      <c r="AZC41" s="450"/>
      <c r="AZD41" s="450"/>
      <c r="AZE41" s="450"/>
      <c r="AZF41" s="450"/>
      <c r="AZG41" s="450"/>
      <c r="AZH41" s="450"/>
      <c r="AZI41" s="450"/>
      <c r="AZJ41" s="450"/>
      <c r="AZK41" s="450"/>
      <c r="AZL41" s="450"/>
      <c r="AZM41" s="450"/>
      <c r="AZN41" s="450"/>
      <c r="AZO41" s="450"/>
      <c r="AZP41" s="450"/>
      <c r="AZQ41" s="450"/>
      <c r="AZR41" s="450"/>
      <c r="AZS41" s="450"/>
      <c r="AZT41" s="450"/>
      <c r="AZU41" s="450"/>
      <c r="AZV41" s="450"/>
      <c r="AZW41" s="450"/>
      <c r="AZX41" s="450"/>
      <c r="AZY41" s="450"/>
      <c r="AZZ41" s="450"/>
      <c r="BAA41" s="450"/>
      <c r="BAB41" s="450"/>
      <c r="BAC41" s="450"/>
      <c r="BAD41" s="450"/>
      <c r="BAE41" s="450"/>
      <c r="BAF41" s="450"/>
      <c r="BAG41" s="450"/>
      <c r="BAH41" s="450"/>
      <c r="BAI41" s="450"/>
      <c r="BAJ41" s="450"/>
      <c r="BAK41" s="450"/>
      <c r="BAL41" s="450"/>
      <c r="BAM41" s="450"/>
      <c r="BAN41" s="450"/>
      <c r="BAO41" s="450"/>
      <c r="BAP41" s="450"/>
      <c r="BAQ41" s="450"/>
      <c r="BAR41" s="450"/>
      <c r="BAS41" s="450"/>
      <c r="BAT41" s="450"/>
      <c r="BAU41" s="450"/>
      <c r="BAV41" s="450"/>
      <c r="BAW41" s="450"/>
      <c r="BAX41" s="450"/>
      <c r="BAY41" s="450"/>
      <c r="BAZ41" s="450"/>
      <c r="BBA41" s="450"/>
      <c r="BBB41" s="450"/>
      <c r="BBC41" s="450"/>
      <c r="BBD41" s="450"/>
      <c r="BBE41" s="450"/>
      <c r="BBF41" s="450"/>
      <c r="BBG41" s="450"/>
      <c r="BBH41" s="450"/>
      <c r="BBI41" s="450"/>
      <c r="BBJ41" s="450"/>
      <c r="BBK41" s="450"/>
      <c r="BBL41" s="450"/>
      <c r="BBM41" s="450"/>
      <c r="BBN41" s="450"/>
      <c r="BBO41" s="450"/>
      <c r="BBP41" s="450"/>
      <c r="BBQ41" s="450"/>
      <c r="BBR41" s="450"/>
      <c r="BBS41" s="450"/>
      <c r="BBT41" s="450"/>
      <c r="BBU41" s="450"/>
      <c r="BBV41" s="450"/>
      <c r="BBW41" s="450"/>
      <c r="BBX41" s="450"/>
      <c r="BBY41" s="450"/>
      <c r="BBZ41" s="450"/>
      <c r="BCA41" s="450"/>
      <c r="BCB41" s="450"/>
      <c r="BCC41" s="450"/>
      <c r="BCD41" s="450"/>
      <c r="BCE41" s="450"/>
      <c r="BCF41" s="450"/>
      <c r="BCG41" s="450"/>
      <c r="BCH41" s="450"/>
      <c r="BCI41" s="450"/>
      <c r="BCJ41" s="450"/>
      <c r="BCK41" s="450"/>
      <c r="BCL41" s="450"/>
      <c r="BCM41" s="450"/>
      <c r="BCN41" s="450"/>
      <c r="BCO41" s="450"/>
      <c r="BCP41" s="450"/>
      <c r="BCQ41" s="450"/>
      <c r="BCR41" s="450"/>
      <c r="BCS41" s="450"/>
      <c r="BCT41" s="450"/>
      <c r="BCU41" s="450"/>
      <c r="BCV41" s="450"/>
      <c r="BCW41" s="450"/>
      <c r="BCX41" s="450"/>
      <c r="BCY41" s="450"/>
      <c r="BCZ41" s="450"/>
      <c r="BDA41" s="450"/>
      <c r="BDB41" s="450"/>
      <c r="BDC41" s="450"/>
      <c r="BDD41" s="450"/>
      <c r="BDE41" s="450"/>
      <c r="BDF41" s="450"/>
      <c r="BDG41" s="450"/>
      <c r="BDH41" s="450"/>
      <c r="BDI41" s="450"/>
      <c r="BDJ41" s="450"/>
      <c r="BDK41" s="450"/>
      <c r="BDL41" s="450"/>
      <c r="BDM41" s="450"/>
      <c r="BDN41" s="450"/>
      <c r="BDO41" s="450"/>
      <c r="BDP41" s="450"/>
      <c r="BDQ41" s="450"/>
      <c r="BDR41" s="450"/>
      <c r="BDS41" s="450"/>
      <c r="BDT41" s="450"/>
      <c r="BDU41" s="450"/>
      <c r="BDV41" s="450"/>
      <c r="BDW41" s="450"/>
      <c r="BDX41" s="450"/>
      <c r="BDY41" s="450"/>
      <c r="BDZ41" s="450"/>
      <c r="BEA41" s="450"/>
      <c r="BEB41" s="450"/>
      <c r="BEC41" s="450"/>
      <c r="BED41" s="450"/>
      <c r="BEE41" s="450"/>
      <c r="BEF41" s="450"/>
      <c r="BEG41" s="450"/>
      <c r="BEH41" s="450"/>
      <c r="BEI41" s="450"/>
      <c r="BEJ41" s="450"/>
      <c r="BEK41" s="450"/>
      <c r="BEL41" s="450"/>
      <c r="BEM41" s="450"/>
      <c r="BEN41" s="450"/>
      <c r="BEO41" s="450"/>
      <c r="BEP41" s="450"/>
      <c r="BEQ41" s="450"/>
      <c r="BER41" s="450"/>
      <c r="BES41" s="450"/>
      <c r="BET41" s="450"/>
      <c r="BEU41" s="450"/>
      <c r="BEV41" s="450"/>
      <c r="BEW41" s="450"/>
      <c r="BEX41" s="450"/>
      <c r="BEY41" s="450"/>
      <c r="BEZ41" s="450"/>
      <c r="BFA41" s="450"/>
      <c r="BFB41" s="450"/>
      <c r="BFC41" s="450"/>
      <c r="BFD41" s="450"/>
      <c r="BFE41" s="450"/>
      <c r="BFF41" s="450"/>
      <c r="BFG41" s="450"/>
      <c r="BFH41" s="450"/>
      <c r="BFI41" s="450"/>
      <c r="BFJ41" s="450"/>
      <c r="BFK41" s="450"/>
      <c r="BFL41" s="450"/>
      <c r="BFM41" s="450"/>
      <c r="BFN41" s="450"/>
      <c r="BFO41" s="450"/>
      <c r="BFP41" s="450"/>
      <c r="BFQ41" s="450"/>
      <c r="BFR41" s="450"/>
      <c r="BFS41" s="450"/>
      <c r="BFT41" s="450"/>
      <c r="BFU41" s="450"/>
      <c r="BFV41" s="450"/>
      <c r="BFW41" s="450"/>
      <c r="BFX41" s="450"/>
      <c r="BFY41" s="450"/>
      <c r="BFZ41" s="450"/>
      <c r="BGA41" s="450"/>
      <c r="BGB41" s="450"/>
      <c r="BGC41" s="450"/>
      <c r="BGD41" s="450"/>
      <c r="BGE41" s="450"/>
      <c r="BGF41" s="450"/>
      <c r="BGG41" s="450"/>
      <c r="BGH41" s="450"/>
      <c r="BGI41" s="450"/>
      <c r="BGJ41" s="450"/>
      <c r="BGK41" s="450"/>
      <c r="BGL41" s="450"/>
      <c r="BGM41" s="450"/>
      <c r="BGN41" s="450"/>
      <c r="BGO41" s="450"/>
      <c r="BGP41" s="450"/>
      <c r="BGQ41" s="450"/>
      <c r="BGR41" s="450"/>
      <c r="BGS41" s="450"/>
      <c r="BGT41" s="450"/>
      <c r="BGU41" s="450"/>
      <c r="BGV41" s="450"/>
      <c r="BGW41" s="450"/>
      <c r="BGX41" s="450"/>
      <c r="BGY41" s="450"/>
      <c r="BGZ41" s="450"/>
      <c r="BHA41" s="450"/>
      <c r="BHB41" s="450"/>
      <c r="BHC41" s="450"/>
      <c r="BHD41" s="450"/>
      <c r="BHE41" s="450"/>
      <c r="BHF41" s="450"/>
      <c r="BHG41" s="450"/>
      <c r="BHH41" s="450"/>
      <c r="BHI41" s="450"/>
      <c r="BHJ41" s="450"/>
      <c r="BHK41" s="450"/>
      <c r="BHL41" s="450"/>
      <c r="BHM41" s="450"/>
      <c r="BHN41" s="450"/>
      <c r="BHO41" s="450"/>
      <c r="BHP41" s="450"/>
      <c r="BHQ41" s="450"/>
      <c r="BHR41" s="450"/>
      <c r="BHS41" s="450"/>
      <c r="BHT41" s="450"/>
      <c r="BHU41" s="450"/>
      <c r="BHV41" s="450"/>
      <c r="BHW41" s="450"/>
      <c r="BHX41" s="450"/>
      <c r="BHY41" s="450"/>
      <c r="BHZ41" s="450"/>
      <c r="BIA41" s="450"/>
      <c r="BIB41" s="450"/>
      <c r="BIC41" s="450"/>
      <c r="BID41" s="450"/>
      <c r="BIE41" s="450"/>
      <c r="BIF41" s="450"/>
      <c r="BIG41" s="450"/>
      <c r="BIH41" s="450"/>
      <c r="BII41" s="450"/>
      <c r="BIJ41" s="450"/>
      <c r="BIK41" s="450"/>
      <c r="BIL41" s="450"/>
      <c r="BIM41" s="450"/>
      <c r="BIN41" s="450"/>
      <c r="BIO41" s="450"/>
      <c r="BIP41" s="450"/>
      <c r="BIQ41" s="450"/>
      <c r="BIR41" s="450"/>
      <c r="BIS41" s="450"/>
      <c r="BIT41" s="450"/>
      <c r="BIU41" s="450"/>
      <c r="BIV41" s="450"/>
      <c r="BIW41" s="450"/>
      <c r="BIX41" s="450"/>
      <c r="BIY41" s="450"/>
      <c r="BIZ41" s="450"/>
      <c r="BJA41" s="450"/>
      <c r="BJB41" s="450"/>
      <c r="BJC41" s="450"/>
      <c r="BJD41" s="450"/>
      <c r="BJE41" s="450"/>
      <c r="BJF41" s="450"/>
      <c r="BJG41" s="450"/>
      <c r="BJH41" s="450"/>
      <c r="BJI41" s="450"/>
      <c r="BJJ41" s="450"/>
      <c r="BJK41" s="450"/>
      <c r="BJL41" s="450"/>
      <c r="BJM41" s="450"/>
      <c r="BJN41" s="450"/>
      <c r="BJO41" s="450"/>
      <c r="BJP41" s="450"/>
      <c r="BJQ41" s="450"/>
      <c r="BJR41" s="450"/>
      <c r="BJS41" s="450"/>
      <c r="BJT41" s="450"/>
      <c r="BJU41" s="450"/>
      <c r="BJV41" s="450"/>
      <c r="BJW41" s="450"/>
      <c r="BJX41" s="450"/>
      <c r="BJY41" s="450"/>
      <c r="BJZ41" s="450"/>
      <c r="BKA41" s="450"/>
      <c r="BKB41" s="450"/>
      <c r="BKC41" s="450"/>
      <c r="BKD41" s="450"/>
      <c r="BKE41" s="450"/>
      <c r="BKF41" s="450"/>
      <c r="BKG41" s="450"/>
      <c r="BKH41" s="450"/>
      <c r="BKI41" s="450"/>
      <c r="BKJ41" s="450"/>
      <c r="BKK41" s="450"/>
      <c r="BKL41" s="450"/>
      <c r="BKM41" s="450"/>
      <c r="BKN41" s="450"/>
      <c r="BKO41" s="450"/>
      <c r="BKP41" s="450"/>
      <c r="BKQ41" s="450"/>
      <c r="BKR41" s="450"/>
      <c r="BKS41" s="450"/>
      <c r="BKT41" s="450"/>
      <c r="BKU41" s="450"/>
      <c r="BKV41" s="450"/>
      <c r="BKW41" s="450"/>
      <c r="BKX41" s="450"/>
      <c r="BKY41" s="450"/>
      <c r="BKZ41" s="450"/>
      <c r="BLA41" s="450"/>
      <c r="BLB41" s="450"/>
      <c r="BLC41" s="450"/>
      <c r="BLD41" s="450"/>
      <c r="BLE41" s="450"/>
      <c r="BLF41" s="450"/>
      <c r="BLG41" s="450"/>
      <c r="BLH41" s="450"/>
      <c r="BLI41" s="450"/>
      <c r="BLJ41" s="450"/>
      <c r="BLK41" s="450"/>
      <c r="BLL41" s="450"/>
      <c r="BLM41" s="450"/>
      <c r="BLN41" s="450"/>
      <c r="BLO41" s="450"/>
      <c r="BLP41" s="450"/>
      <c r="BLQ41" s="450"/>
      <c r="BLR41" s="450"/>
      <c r="BLS41" s="450"/>
      <c r="BLT41" s="450"/>
      <c r="BLU41" s="450"/>
      <c r="BLV41" s="450"/>
      <c r="BLW41" s="450"/>
      <c r="BLX41" s="450"/>
      <c r="BLY41" s="450"/>
      <c r="BLZ41" s="450"/>
      <c r="BMA41" s="450"/>
      <c r="BMB41" s="450"/>
      <c r="BMC41" s="450"/>
      <c r="BMD41" s="450"/>
      <c r="BME41" s="450"/>
      <c r="BMF41" s="450"/>
      <c r="BMG41" s="450"/>
      <c r="BMH41" s="450"/>
      <c r="BMI41" s="450"/>
      <c r="BMJ41" s="450"/>
      <c r="BMK41" s="450"/>
      <c r="BML41" s="450"/>
      <c r="BMM41" s="450"/>
      <c r="BMN41" s="450"/>
      <c r="BMO41" s="450"/>
      <c r="BMP41" s="450"/>
      <c r="BMQ41" s="450"/>
      <c r="BMR41" s="450"/>
      <c r="BMS41" s="450"/>
      <c r="BMT41" s="450"/>
      <c r="BMU41" s="450"/>
      <c r="BMV41" s="450"/>
      <c r="BMW41" s="450"/>
      <c r="BMX41" s="450"/>
      <c r="BMY41" s="450"/>
      <c r="BMZ41" s="450"/>
      <c r="BNA41" s="450"/>
      <c r="BNB41" s="450"/>
      <c r="BNC41" s="450"/>
      <c r="BND41" s="450"/>
      <c r="BNE41" s="450"/>
      <c r="BNF41" s="450"/>
      <c r="BNG41" s="450"/>
      <c r="BNH41" s="450"/>
      <c r="BNI41" s="450"/>
      <c r="BNJ41" s="450"/>
      <c r="BNK41" s="450"/>
      <c r="BNL41" s="450"/>
      <c r="BNM41" s="450"/>
      <c r="BNN41" s="450"/>
      <c r="BNO41" s="450"/>
      <c r="BNP41" s="450"/>
      <c r="BNQ41" s="450"/>
      <c r="BNR41" s="450"/>
      <c r="BNS41" s="450"/>
      <c r="BNT41" s="450"/>
      <c r="BNU41" s="450"/>
      <c r="BNV41" s="450"/>
      <c r="BNW41" s="450"/>
      <c r="BNX41" s="450"/>
      <c r="BNY41" s="450"/>
      <c r="BNZ41" s="450"/>
      <c r="BOA41" s="450"/>
      <c r="BOB41" s="450"/>
      <c r="BOC41" s="450"/>
      <c r="BOD41" s="450"/>
      <c r="BOE41" s="450"/>
      <c r="BOF41" s="450"/>
      <c r="BOG41" s="450"/>
      <c r="BOH41" s="450"/>
      <c r="BOI41" s="450"/>
      <c r="BOJ41" s="450"/>
      <c r="BOK41" s="450"/>
      <c r="BOL41" s="450"/>
      <c r="BOM41" s="450"/>
      <c r="BON41" s="450"/>
      <c r="BOO41" s="450"/>
      <c r="BOP41" s="450"/>
      <c r="BOQ41" s="450"/>
      <c r="BOR41" s="450"/>
      <c r="BOS41" s="450"/>
      <c r="BOT41" s="450"/>
      <c r="BOU41" s="450"/>
      <c r="BOV41" s="450"/>
      <c r="BOW41" s="450"/>
      <c r="BOX41" s="450"/>
      <c r="BOY41" s="450"/>
      <c r="BOZ41" s="450"/>
      <c r="BPA41" s="450"/>
      <c r="BPB41" s="450"/>
      <c r="BPC41" s="450"/>
      <c r="BPD41" s="450"/>
      <c r="BPE41" s="450"/>
      <c r="BPF41" s="450"/>
      <c r="BPG41" s="450"/>
      <c r="BPH41" s="450"/>
      <c r="BPI41" s="450"/>
      <c r="BPJ41" s="450"/>
      <c r="BPK41" s="450"/>
      <c r="BPL41" s="450"/>
      <c r="BPM41" s="450"/>
      <c r="BPN41" s="450"/>
      <c r="BPO41" s="450"/>
      <c r="BPP41" s="450"/>
      <c r="BPQ41" s="450"/>
      <c r="BPR41" s="450"/>
      <c r="BPS41" s="450"/>
      <c r="BPT41" s="450"/>
      <c r="BPU41" s="450"/>
      <c r="BPV41" s="450"/>
      <c r="BPW41" s="450"/>
      <c r="BPX41" s="450"/>
      <c r="BPY41" s="450"/>
      <c r="BPZ41" s="450"/>
      <c r="BQA41" s="450"/>
      <c r="BQB41" s="450"/>
      <c r="BQC41" s="450"/>
      <c r="BQD41" s="450"/>
      <c r="BQE41" s="450"/>
      <c r="BQF41" s="450"/>
      <c r="BQG41" s="450"/>
      <c r="BQH41" s="450"/>
      <c r="BQI41" s="450"/>
      <c r="BQJ41" s="450"/>
      <c r="BQK41" s="450"/>
      <c r="BQL41" s="450"/>
      <c r="BQM41" s="450"/>
      <c r="BQN41" s="450"/>
      <c r="BQO41" s="450"/>
      <c r="BQP41" s="450"/>
      <c r="BQQ41" s="450"/>
      <c r="BQR41" s="450"/>
      <c r="BQS41" s="450"/>
      <c r="BQT41" s="450"/>
      <c r="BQU41" s="450"/>
      <c r="BQV41" s="450"/>
      <c r="BQW41" s="450"/>
      <c r="BQX41" s="450"/>
      <c r="BQY41" s="450"/>
      <c r="BQZ41" s="450"/>
      <c r="BRA41" s="450"/>
      <c r="BRB41" s="450"/>
      <c r="BRC41" s="450"/>
      <c r="BRD41" s="450"/>
      <c r="BRE41" s="450"/>
      <c r="BRF41" s="450"/>
      <c r="BRG41" s="450"/>
      <c r="BRH41" s="450"/>
      <c r="BRI41" s="450"/>
      <c r="BRJ41" s="450"/>
      <c r="BRK41" s="450"/>
      <c r="BRL41" s="450"/>
      <c r="BRM41" s="450"/>
      <c r="BRN41" s="450"/>
      <c r="BRO41" s="450"/>
      <c r="BRP41" s="450"/>
      <c r="BRQ41" s="450"/>
      <c r="BRR41" s="450"/>
      <c r="BRS41" s="450"/>
      <c r="BRT41" s="450"/>
      <c r="BRU41" s="450"/>
      <c r="BRV41" s="450"/>
      <c r="BRW41" s="450"/>
      <c r="BRX41" s="450"/>
      <c r="BRY41" s="450"/>
      <c r="BRZ41" s="450"/>
      <c r="BSA41" s="450"/>
      <c r="BSB41" s="450"/>
      <c r="BSC41" s="450"/>
      <c r="BSD41" s="450"/>
      <c r="BSE41" s="450"/>
      <c r="BSF41" s="450"/>
      <c r="BSG41" s="450"/>
      <c r="BSH41" s="450"/>
      <c r="BSI41" s="450"/>
      <c r="BSJ41" s="450"/>
      <c r="BSK41" s="450"/>
      <c r="BSL41" s="450"/>
      <c r="BSM41" s="450"/>
      <c r="BSN41" s="450"/>
      <c r="BSO41" s="450"/>
      <c r="BSP41" s="450"/>
      <c r="BSQ41" s="450"/>
      <c r="BSR41" s="450"/>
      <c r="BSS41" s="450"/>
      <c r="BST41" s="450"/>
      <c r="BSU41" s="450"/>
      <c r="BSV41" s="450"/>
      <c r="BSW41" s="450"/>
      <c r="BSX41" s="450"/>
      <c r="BSY41" s="450"/>
      <c r="BSZ41" s="450"/>
      <c r="BTA41" s="450"/>
      <c r="BTB41" s="450"/>
      <c r="BTC41" s="450"/>
      <c r="BTD41" s="450"/>
      <c r="BTE41" s="450"/>
      <c r="BTF41" s="450"/>
      <c r="BTG41" s="450"/>
      <c r="BTH41" s="450"/>
      <c r="BTI41" s="450"/>
      <c r="BTJ41" s="450"/>
      <c r="BTK41" s="450"/>
      <c r="BTL41" s="450"/>
      <c r="BTM41" s="450"/>
      <c r="BTN41" s="450"/>
      <c r="BTO41" s="450"/>
      <c r="BTP41" s="450"/>
      <c r="BTQ41" s="450"/>
      <c r="BTR41" s="450"/>
      <c r="BTS41" s="450"/>
      <c r="BTT41" s="450"/>
      <c r="BTU41" s="450"/>
      <c r="BTV41" s="450"/>
      <c r="BTW41" s="450"/>
      <c r="BTX41" s="450"/>
      <c r="BTY41" s="450"/>
      <c r="BTZ41" s="450"/>
      <c r="BUA41" s="450"/>
      <c r="BUB41" s="450"/>
      <c r="BUC41" s="450"/>
      <c r="BUD41" s="450"/>
      <c r="BUE41" s="450"/>
      <c r="BUF41" s="450"/>
      <c r="BUG41" s="450"/>
      <c r="BUH41" s="450"/>
      <c r="BUI41" s="450"/>
      <c r="BUJ41" s="450"/>
      <c r="BUK41" s="450"/>
      <c r="BUL41" s="450"/>
      <c r="BUM41" s="450"/>
      <c r="BUN41" s="450"/>
      <c r="BUO41" s="450"/>
      <c r="BUP41" s="450"/>
      <c r="BUQ41" s="450"/>
      <c r="BUR41" s="450"/>
      <c r="BUS41" s="450"/>
      <c r="BUT41" s="450"/>
      <c r="BUU41" s="450"/>
      <c r="BUV41" s="450"/>
      <c r="BUW41" s="450"/>
      <c r="BUX41" s="450"/>
      <c r="BUY41" s="450"/>
      <c r="BUZ41" s="450"/>
      <c r="BVA41" s="450"/>
      <c r="BVB41" s="450"/>
      <c r="BVC41" s="450"/>
      <c r="BVD41" s="450"/>
      <c r="BVE41" s="450"/>
      <c r="BVF41" s="450"/>
      <c r="BVG41" s="450"/>
      <c r="BVH41" s="450"/>
      <c r="BVI41" s="450"/>
      <c r="BVJ41" s="450"/>
      <c r="BVK41" s="450"/>
      <c r="BVL41" s="450"/>
      <c r="BVM41" s="450"/>
      <c r="BVN41" s="450"/>
      <c r="BVO41" s="450"/>
      <c r="BVP41" s="450"/>
      <c r="BVQ41" s="450"/>
      <c r="BVR41" s="450"/>
      <c r="BVS41" s="450"/>
      <c r="BVT41" s="450"/>
      <c r="BVU41" s="450"/>
      <c r="BVV41" s="450"/>
      <c r="BVW41" s="450"/>
      <c r="BVX41" s="450"/>
      <c r="BVY41" s="450"/>
      <c r="BVZ41" s="450"/>
      <c r="BWA41" s="450"/>
      <c r="BWB41" s="450"/>
      <c r="BWC41" s="450"/>
      <c r="BWD41" s="450"/>
      <c r="BWE41" s="450"/>
      <c r="BWF41" s="450"/>
      <c r="BWG41" s="450"/>
      <c r="BWH41" s="450"/>
      <c r="BWI41" s="450"/>
      <c r="BWJ41" s="450"/>
      <c r="BWK41" s="450"/>
      <c r="BWL41" s="450"/>
      <c r="BWM41" s="450"/>
      <c r="BWN41" s="450"/>
      <c r="BWO41" s="450"/>
      <c r="BWP41" s="450"/>
      <c r="BWQ41" s="450"/>
      <c r="BWR41" s="450"/>
      <c r="BWS41" s="450"/>
      <c r="BWT41" s="450"/>
      <c r="BWU41" s="450"/>
      <c r="BWV41" s="450"/>
      <c r="BWW41" s="450"/>
      <c r="BWX41" s="450"/>
      <c r="BWY41" s="450"/>
      <c r="BWZ41" s="450"/>
      <c r="BXA41" s="450"/>
      <c r="BXB41" s="450"/>
      <c r="BXC41" s="450"/>
      <c r="BXD41" s="450"/>
      <c r="BXE41" s="450"/>
      <c r="BXF41" s="450"/>
      <c r="BXG41" s="450"/>
      <c r="BXH41" s="450"/>
      <c r="BXI41" s="450"/>
      <c r="BXJ41" s="450"/>
      <c r="BXK41" s="450"/>
      <c r="BXL41" s="450"/>
      <c r="BXM41" s="450"/>
      <c r="BXN41" s="450"/>
      <c r="BXO41" s="450"/>
      <c r="BXP41" s="450"/>
      <c r="BXQ41" s="450"/>
      <c r="BXR41" s="450"/>
      <c r="BXS41" s="450"/>
      <c r="BXT41" s="450"/>
      <c r="BXU41" s="450"/>
      <c r="BXV41" s="450"/>
      <c r="BXW41" s="450"/>
      <c r="BXX41" s="450"/>
      <c r="BXY41" s="450"/>
      <c r="BXZ41" s="450"/>
      <c r="BYA41" s="450"/>
      <c r="BYB41" s="450"/>
      <c r="BYC41" s="450"/>
      <c r="BYD41" s="450"/>
      <c r="BYE41" s="450"/>
      <c r="BYF41" s="450"/>
      <c r="BYG41" s="450"/>
      <c r="BYH41" s="450"/>
      <c r="BYI41" s="450"/>
      <c r="BYJ41" s="450"/>
      <c r="BYK41" s="450"/>
      <c r="BYL41" s="450"/>
      <c r="BYM41" s="450"/>
      <c r="BYN41" s="450"/>
      <c r="BYO41" s="450"/>
      <c r="BYP41" s="450"/>
      <c r="BYQ41" s="450"/>
      <c r="BYR41" s="450"/>
      <c r="BYS41" s="450"/>
      <c r="BYT41" s="450"/>
      <c r="BYU41" s="450"/>
      <c r="BYV41" s="450"/>
      <c r="BYW41" s="450"/>
      <c r="BYX41" s="450"/>
      <c r="BYY41" s="450"/>
      <c r="BYZ41" s="450"/>
      <c r="BZA41" s="450"/>
      <c r="BZB41" s="450"/>
      <c r="BZC41" s="450"/>
      <c r="BZD41" s="450"/>
      <c r="BZE41" s="450"/>
      <c r="BZF41" s="450"/>
      <c r="BZG41" s="450"/>
      <c r="BZH41" s="450"/>
      <c r="BZI41" s="450"/>
      <c r="BZJ41" s="450"/>
      <c r="BZK41" s="450"/>
      <c r="BZL41" s="450"/>
      <c r="BZM41" s="450"/>
      <c r="BZN41" s="450"/>
      <c r="BZO41" s="450"/>
      <c r="BZP41" s="450"/>
      <c r="BZQ41" s="450"/>
      <c r="BZR41" s="450"/>
      <c r="BZS41" s="450"/>
      <c r="BZT41" s="450"/>
      <c r="BZU41" s="450"/>
      <c r="BZV41" s="450"/>
      <c r="BZW41" s="450"/>
      <c r="BZX41" s="450"/>
      <c r="BZY41" s="450"/>
      <c r="BZZ41" s="450"/>
      <c r="CAA41" s="450"/>
      <c r="CAB41" s="450"/>
      <c r="CAC41" s="450"/>
      <c r="CAD41" s="450"/>
      <c r="CAE41" s="450"/>
      <c r="CAF41" s="450"/>
      <c r="CAG41" s="450"/>
      <c r="CAH41" s="450"/>
      <c r="CAI41" s="450"/>
      <c r="CAJ41" s="450"/>
      <c r="CAK41" s="450"/>
      <c r="CAL41" s="450"/>
      <c r="CAM41" s="450"/>
      <c r="CAN41" s="450"/>
      <c r="CAO41" s="450"/>
      <c r="CAP41" s="450"/>
      <c r="CAQ41" s="450"/>
      <c r="CAR41" s="450"/>
      <c r="CAS41" s="450"/>
      <c r="CAT41" s="450"/>
      <c r="CAU41" s="450"/>
      <c r="CAV41" s="450"/>
      <c r="CAW41" s="450"/>
      <c r="CAX41" s="450"/>
      <c r="CAY41" s="450"/>
      <c r="CAZ41" s="450"/>
      <c r="CBA41" s="450"/>
      <c r="CBB41" s="450"/>
      <c r="CBC41" s="450"/>
      <c r="CBD41" s="450"/>
      <c r="CBE41" s="450"/>
      <c r="CBF41" s="450"/>
      <c r="CBG41" s="450"/>
      <c r="CBH41" s="450"/>
      <c r="CBI41" s="450"/>
      <c r="CBJ41" s="450"/>
      <c r="CBK41" s="450"/>
      <c r="CBL41" s="450"/>
      <c r="CBM41" s="450"/>
      <c r="CBN41" s="450"/>
      <c r="CBO41" s="450"/>
      <c r="CBP41" s="450"/>
      <c r="CBQ41" s="450"/>
      <c r="CBR41" s="450"/>
      <c r="CBS41" s="450"/>
      <c r="CBT41" s="450"/>
      <c r="CBU41" s="450"/>
      <c r="CBV41" s="450"/>
      <c r="CBW41" s="450"/>
      <c r="CBX41" s="450"/>
      <c r="CBY41" s="450"/>
      <c r="CBZ41" s="450"/>
      <c r="CCA41" s="450"/>
      <c r="CCB41" s="450"/>
      <c r="CCC41" s="450"/>
      <c r="CCD41" s="450"/>
      <c r="CCE41" s="450"/>
      <c r="CCF41" s="450"/>
      <c r="CCG41" s="450"/>
      <c r="CCH41" s="450"/>
      <c r="CCI41" s="450"/>
      <c r="CCJ41" s="450"/>
      <c r="CCK41" s="450"/>
      <c r="CCL41" s="450"/>
      <c r="CCM41" s="450"/>
      <c r="CCN41" s="450"/>
      <c r="CCO41" s="450"/>
      <c r="CCP41" s="450"/>
      <c r="CCQ41" s="450"/>
      <c r="CCR41" s="450"/>
      <c r="CCS41" s="450"/>
      <c r="CCT41" s="450"/>
      <c r="CCU41" s="450"/>
      <c r="CCV41" s="450"/>
      <c r="CCW41" s="450"/>
      <c r="CCX41" s="450"/>
      <c r="CCY41" s="450"/>
      <c r="CCZ41" s="450"/>
      <c r="CDA41" s="450"/>
      <c r="CDB41" s="450"/>
      <c r="CDC41" s="450"/>
      <c r="CDD41" s="450"/>
      <c r="CDE41" s="450"/>
      <c r="CDF41" s="450"/>
      <c r="CDG41" s="450"/>
      <c r="CDH41" s="450"/>
      <c r="CDI41" s="450"/>
      <c r="CDJ41" s="450"/>
      <c r="CDK41" s="450"/>
      <c r="CDL41" s="450"/>
      <c r="CDM41" s="450"/>
      <c r="CDN41" s="450"/>
      <c r="CDO41" s="450"/>
      <c r="CDP41" s="450"/>
      <c r="CDQ41" s="450"/>
      <c r="CDR41" s="450"/>
      <c r="CDS41" s="450"/>
      <c r="CDT41" s="450"/>
      <c r="CDU41" s="450"/>
      <c r="CDV41" s="450"/>
      <c r="CDW41" s="450"/>
      <c r="CDX41" s="450"/>
      <c r="CDY41" s="450"/>
      <c r="CDZ41" s="450"/>
      <c r="CEA41" s="450"/>
      <c r="CEB41" s="450"/>
      <c r="CEC41" s="450"/>
      <c r="CED41" s="450"/>
      <c r="CEE41" s="450"/>
      <c r="CEF41" s="450"/>
      <c r="CEG41" s="450"/>
      <c r="CEH41" s="450"/>
      <c r="CEI41" s="450"/>
      <c r="CEJ41" s="450"/>
      <c r="CEK41" s="450"/>
      <c r="CEL41" s="450"/>
      <c r="CEM41" s="450"/>
      <c r="CEN41" s="450"/>
      <c r="CEO41" s="450"/>
      <c r="CEP41" s="450"/>
      <c r="CEQ41" s="450"/>
      <c r="CER41" s="450"/>
      <c r="CES41" s="450"/>
      <c r="CET41" s="450"/>
      <c r="CEU41" s="450"/>
      <c r="CEV41" s="450"/>
      <c r="CEW41" s="450"/>
      <c r="CEX41" s="450"/>
      <c r="CEY41" s="450"/>
      <c r="CEZ41" s="450"/>
      <c r="CFA41" s="450"/>
      <c r="CFB41" s="450"/>
      <c r="CFC41" s="450"/>
      <c r="CFD41" s="450"/>
      <c r="CFE41" s="450"/>
      <c r="CFF41" s="450"/>
      <c r="CFG41" s="450"/>
      <c r="CFH41" s="450"/>
      <c r="CFI41" s="450"/>
      <c r="CFJ41" s="450"/>
      <c r="CFK41" s="450"/>
      <c r="CFL41" s="450"/>
      <c r="CFM41" s="450"/>
      <c r="CFN41" s="450"/>
      <c r="CFO41" s="450"/>
      <c r="CFP41" s="450"/>
      <c r="CFQ41" s="450"/>
      <c r="CFR41" s="450"/>
      <c r="CFS41" s="450"/>
      <c r="CFT41" s="450"/>
      <c r="CFU41" s="450"/>
      <c r="CFV41" s="450"/>
      <c r="CFW41" s="450"/>
      <c r="CFX41" s="450"/>
      <c r="CFY41" s="450"/>
      <c r="CFZ41" s="450"/>
      <c r="CGA41" s="450"/>
      <c r="CGB41" s="450"/>
      <c r="CGC41" s="450"/>
      <c r="CGD41" s="450"/>
      <c r="CGE41" s="450"/>
      <c r="CGF41" s="450"/>
      <c r="CGG41" s="450"/>
      <c r="CGH41" s="450"/>
      <c r="CGI41" s="450"/>
      <c r="CGJ41" s="450"/>
      <c r="CGK41" s="450"/>
      <c r="CGL41" s="450"/>
      <c r="CGM41" s="450"/>
      <c r="CGN41" s="450"/>
      <c r="CGO41" s="450"/>
      <c r="CGP41" s="450"/>
      <c r="CGQ41" s="450"/>
      <c r="CGR41" s="450"/>
      <c r="CGS41" s="450"/>
      <c r="CGT41" s="450"/>
      <c r="CGU41" s="450"/>
      <c r="CGV41" s="450"/>
      <c r="CGW41" s="450"/>
      <c r="CGX41" s="450"/>
      <c r="CGY41" s="450"/>
      <c r="CGZ41" s="450"/>
      <c r="CHA41" s="450"/>
      <c r="CHB41" s="450"/>
      <c r="CHC41" s="450"/>
      <c r="CHD41" s="450"/>
      <c r="CHE41" s="450"/>
      <c r="CHF41" s="450"/>
      <c r="CHG41" s="450"/>
      <c r="CHH41" s="450"/>
      <c r="CHI41" s="450"/>
      <c r="CHJ41" s="450"/>
      <c r="CHK41" s="450"/>
      <c r="CHL41" s="450"/>
      <c r="CHM41" s="450"/>
      <c r="CHN41" s="450"/>
      <c r="CHO41" s="450"/>
      <c r="CHP41" s="450"/>
      <c r="CHQ41" s="450"/>
      <c r="CHR41" s="450"/>
      <c r="CHS41" s="450"/>
      <c r="CHT41" s="450"/>
      <c r="CHU41" s="450"/>
      <c r="CHV41" s="450"/>
      <c r="CHW41" s="450"/>
      <c r="CHX41" s="450"/>
      <c r="CHY41" s="450"/>
      <c r="CHZ41" s="450"/>
      <c r="CIA41" s="450"/>
      <c r="CIB41" s="450"/>
      <c r="CIC41" s="450"/>
      <c r="CID41" s="450"/>
      <c r="CIE41" s="450"/>
      <c r="CIF41" s="450"/>
      <c r="CIG41" s="450"/>
      <c r="CIH41" s="450"/>
      <c r="CII41" s="450"/>
      <c r="CIJ41" s="450"/>
      <c r="CIK41" s="450"/>
      <c r="CIL41" s="450"/>
      <c r="CIM41" s="450"/>
      <c r="CIN41" s="450"/>
      <c r="CIO41" s="450"/>
      <c r="CIP41" s="450"/>
      <c r="CIQ41" s="450"/>
      <c r="CIR41" s="450"/>
      <c r="CIS41" s="450"/>
      <c r="CIT41" s="450"/>
      <c r="CIU41" s="450"/>
      <c r="CIV41" s="450"/>
      <c r="CIW41" s="450"/>
      <c r="CIX41" s="450"/>
      <c r="CIY41" s="450"/>
      <c r="CIZ41" s="450"/>
      <c r="CJA41" s="450"/>
      <c r="CJB41" s="450"/>
      <c r="CJC41" s="450"/>
      <c r="CJD41" s="450"/>
      <c r="CJE41" s="450"/>
      <c r="CJF41" s="450"/>
      <c r="CJG41" s="450"/>
      <c r="CJH41" s="450"/>
      <c r="CJI41" s="450"/>
      <c r="CJJ41" s="450"/>
      <c r="CJK41" s="450"/>
      <c r="CJL41" s="450"/>
      <c r="CJM41" s="450"/>
      <c r="CJN41" s="450"/>
      <c r="CJO41" s="450"/>
      <c r="CJP41" s="450"/>
      <c r="CJQ41" s="450"/>
      <c r="CJR41" s="450"/>
      <c r="CJS41" s="450"/>
      <c r="CJT41" s="450"/>
      <c r="CJU41" s="450"/>
      <c r="CJV41" s="450"/>
      <c r="CJW41" s="450"/>
      <c r="CJX41" s="450"/>
      <c r="CJY41" s="450"/>
      <c r="CJZ41" s="450"/>
      <c r="CKA41" s="450"/>
      <c r="CKB41" s="450"/>
      <c r="CKC41" s="450"/>
      <c r="CKD41" s="450"/>
      <c r="CKE41" s="450"/>
      <c r="CKF41" s="450"/>
      <c r="CKG41" s="450"/>
      <c r="CKH41" s="450"/>
      <c r="CKI41" s="450"/>
      <c r="CKJ41" s="450"/>
      <c r="CKK41" s="450"/>
      <c r="CKL41" s="450"/>
      <c r="CKM41" s="450"/>
      <c r="CKN41" s="450"/>
      <c r="CKO41" s="450"/>
      <c r="CKP41" s="450"/>
      <c r="CKQ41" s="450"/>
      <c r="CKR41" s="450"/>
      <c r="CKS41" s="450"/>
      <c r="CKT41" s="450"/>
      <c r="CKU41" s="450"/>
      <c r="CKV41" s="450"/>
      <c r="CKW41" s="450"/>
      <c r="CKX41" s="450"/>
      <c r="CKY41" s="450"/>
      <c r="CKZ41" s="450"/>
      <c r="CLA41" s="450"/>
      <c r="CLB41" s="450"/>
      <c r="CLC41" s="450"/>
      <c r="CLD41" s="450"/>
      <c r="CLE41" s="450"/>
      <c r="CLF41" s="450"/>
      <c r="CLG41" s="450"/>
      <c r="CLH41" s="450"/>
      <c r="CLI41" s="450"/>
      <c r="CLJ41" s="450"/>
      <c r="CLK41" s="450"/>
      <c r="CLL41" s="450"/>
      <c r="CLM41" s="450"/>
      <c r="CLN41" s="450"/>
      <c r="CLO41" s="450"/>
      <c r="CLP41" s="450"/>
      <c r="CLQ41" s="450"/>
      <c r="CLR41" s="450"/>
      <c r="CLS41" s="450"/>
      <c r="CLT41" s="450"/>
      <c r="CLU41" s="450"/>
      <c r="CLV41" s="450"/>
      <c r="CLW41" s="450"/>
      <c r="CLX41" s="450"/>
      <c r="CLY41" s="450"/>
      <c r="CLZ41" s="450"/>
      <c r="CMA41" s="450"/>
      <c r="CMB41" s="450"/>
      <c r="CMC41" s="450"/>
      <c r="CMD41" s="450"/>
      <c r="CME41" s="450"/>
      <c r="CMF41" s="450"/>
      <c r="CMG41" s="450"/>
      <c r="CMH41" s="450"/>
      <c r="CMI41" s="450"/>
      <c r="CMJ41" s="450"/>
      <c r="CMK41" s="450"/>
      <c r="CML41" s="450"/>
      <c r="CMM41" s="450"/>
      <c r="CMN41" s="450"/>
      <c r="CMO41" s="450"/>
      <c r="CMP41" s="450"/>
      <c r="CMQ41" s="450"/>
      <c r="CMR41" s="450"/>
      <c r="CMS41" s="450"/>
      <c r="CMT41" s="450"/>
      <c r="CMU41" s="450"/>
      <c r="CMV41" s="450"/>
      <c r="CMW41" s="450"/>
      <c r="CMX41" s="450"/>
      <c r="CMY41" s="450"/>
      <c r="CMZ41" s="450"/>
      <c r="CNA41" s="450"/>
      <c r="CNB41" s="450"/>
      <c r="CNC41" s="450"/>
      <c r="CND41" s="450"/>
      <c r="CNE41" s="450"/>
      <c r="CNF41" s="450"/>
      <c r="CNG41" s="450"/>
      <c r="CNH41" s="450"/>
      <c r="CNI41" s="450"/>
      <c r="CNJ41" s="450"/>
      <c r="CNK41" s="450"/>
      <c r="CNL41" s="450"/>
      <c r="CNM41" s="450"/>
      <c r="CNN41" s="450"/>
      <c r="CNO41" s="450"/>
      <c r="CNP41" s="450"/>
      <c r="CNQ41" s="450"/>
      <c r="CNR41" s="450"/>
      <c r="CNS41" s="450"/>
      <c r="CNT41" s="450"/>
      <c r="CNU41" s="450"/>
      <c r="CNV41" s="450"/>
      <c r="CNW41" s="450"/>
      <c r="CNX41" s="450"/>
      <c r="CNY41" s="450"/>
      <c r="CNZ41" s="450"/>
      <c r="COA41" s="450"/>
      <c r="COB41" s="450"/>
      <c r="COC41" s="450"/>
      <c r="COD41" s="450"/>
      <c r="COE41" s="450"/>
      <c r="COF41" s="450"/>
      <c r="COG41" s="450"/>
      <c r="COH41" s="450"/>
      <c r="COI41" s="450"/>
      <c r="COJ41" s="450"/>
      <c r="COK41" s="450"/>
      <c r="COL41" s="450"/>
      <c r="COM41" s="450"/>
      <c r="CON41" s="450"/>
      <c r="COO41" s="450"/>
      <c r="COP41" s="450"/>
      <c r="COQ41" s="450"/>
      <c r="COR41" s="450"/>
      <c r="COS41" s="450"/>
      <c r="COT41" s="450"/>
      <c r="COU41" s="450"/>
      <c r="COV41" s="450"/>
      <c r="COW41" s="450"/>
      <c r="COX41" s="450"/>
      <c r="COY41" s="450"/>
      <c r="COZ41" s="450"/>
      <c r="CPA41" s="450"/>
      <c r="CPB41" s="450"/>
      <c r="CPC41" s="450"/>
      <c r="CPD41" s="450"/>
      <c r="CPE41" s="450"/>
      <c r="CPF41" s="450"/>
      <c r="CPG41" s="450"/>
      <c r="CPH41" s="450"/>
      <c r="CPI41" s="450"/>
      <c r="CPJ41" s="450"/>
      <c r="CPK41" s="450"/>
      <c r="CPL41" s="450"/>
      <c r="CPM41" s="450"/>
      <c r="CPN41" s="450"/>
      <c r="CPO41" s="450"/>
      <c r="CPP41" s="450"/>
      <c r="CPQ41" s="450"/>
      <c r="CPR41" s="450"/>
      <c r="CPS41" s="450"/>
      <c r="CPT41" s="450"/>
      <c r="CPU41" s="450"/>
      <c r="CPV41" s="450"/>
      <c r="CPW41" s="450"/>
      <c r="CPX41" s="450"/>
      <c r="CPY41" s="450"/>
      <c r="CPZ41" s="450"/>
      <c r="CQA41" s="450"/>
      <c r="CQB41" s="450"/>
      <c r="CQC41" s="450"/>
      <c r="CQD41" s="450"/>
      <c r="CQE41" s="450"/>
      <c r="CQF41" s="450"/>
      <c r="CQG41" s="450"/>
      <c r="CQH41" s="450"/>
      <c r="CQI41" s="450"/>
      <c r="CQJ41" s="450"/>
      <c r="CQK41" s="450"/>
      <c r="CQL41" s="450"/>
      <c r="CQM41" s="450"/>
      <c r="CQN41" s="450"/>
      <c r="CQO41" s="450"/>
      <c r="CQP41" s="450"/>
      <c r="CQQ41" s="450"/>
      <c r="CQR41" s="450"/>
      <c r="CQS41" s="450"/>
      <c r="CQT41" s="450"/>
      <c r="CQU41" s="450"/>
      <c r="CQV41" s="450"/>
      <c r="CQW41" s="450"/>
      <c r="CQX41" s="450"/>
      <c r="CQY41" s="450"/>
      <c r="CQZ41" s="450"/>
      <c r="CRA41" s="450"/>
      <c r="CRB41" s="450"/>
      <c r="CRC41" s="450"/>
      <c r="CRD41" s="450"/>
      <c r="CRE41" s="450"/>
      <c r="CRF41" s="450"/>
      <c r="CRG41" s="450"/>
      <c r="CRH41" s="450"/>
      <c r="CRI41" s="450"/>
      <c r="CRJ41" s="450"/>
      <c r="CRK41" s="450"/>
      <c r="CRL41" s="450"/>
      <c r="CRM41" s="450"/>
      <c r="CRN41" s="450"/>
      <c r="CRO41" s="450"/>
      <c r="CRP41" s="450"/>
      <c r="CRQ41" s="450"/>
      <c r="CRR41" s="450"/>
      <c r="CRS41" s="450"/>
      <c r="CRT41" s="450"/>
      <c r="CRU41" s="450"/>
      <c r="CRV41" s="450"/>
      <c r="CRW41" s="450"/>
      <c r="CRX41" s="450"/>
      <c r="CRY41" s="450"/>
      <c r="CRZ41" s="450"/>
      <c r="CSA41" s="450"/>
      <c r="CSB41" s="450"/>
      <c r="CSC41" s="450"/>
      <c r="CSD41" s="450"/>
      <c r="CSE41" s="450"/>
      <c r="CSF41" s="450"/>
      <c r="CSG41" s="450"/>
      <c r="CSH41" s="450"/>
      <c r="CSI41" s="450"/>
      <c r="CSJ41" s="450"/>
      <c r="CSK41" s="450"/>
      <c r="CSL41" s="450"/>
      <c r="CSM41" s="450"/>
      <c r="CSN41" s="450"/>
      <c r="CSO41" s="450"/>
      <c r="CSP41" s="450"/>
      <c r="CSQ41" s="450"/>
      <c r="CSR41" s="450"/>
      <c r="CSS41" s="450"/>
      <c r="CST41" s="450"/>
      <c r="CSU41" s="450"/>
      <c r="CSV41" s="450"/>
      <c r="CSW41" s="450"/>
      <c r="CSX41" s="450"/>
      <c r="CSY41" s="450"/>
      <c r="CSZ41" s="450"/>
      <c r="CTA41" s="450"/>
      <c r="CTB41" s="450"/>
      <c r="CTC41" s="450"/>
      <c r="CTD41" s="450"/>
      <c r="CTE41" s="450"/>
      <c r="CTF41" s="450"/>
      <c r="CTG41" s="450"/>
      <c r="CTH41" s="450"/>
      <c r="CTI41" s="450"/>
      <c r="CTJ41" s="450"/>
      <c r="CTK41" s="450"/>
      <c r="CTL41" s="450"/>
      <c r="CTM41" s="450"/>
      <c r="CTN41" s="450"/>
      <c r="CTO41" s="450"/>
      <c r="CTP41" s="450"/>
      <c r="CTQ41" s="450"/>
      <c r="CTR41" s="450"/>
      <c r="CTS41" s="450"/>
      <c r="CTT41" s="450"/>
      <c r="CTU41" s="450"/>
      <c r="CTV41" s="450"/>
      <c r="CTW41" s="450"/>
      <c r="CTX41" s="450"/>
      <c r="CTY41" s="450"/>
      <c r="CTZ41" s="450"/>
      <c r="CUA41" s="450"/>
      <c r="CUB41" s="450"/>
      <c r="CUC41" s="450"/>
      <c r="CUD41" s="450"/>
      <c r="CUE41" s="450"/>
      <c r="CUF41" s="450"/>
      <c r="CUG41" s="450"/>
      <c r="CUH41" s="450"/>
      <c r="CUI41" s="450"/>
      <c r="CUJ41" s="450"/>
      <c r="CUK41" s="450"/>
      <c r="CUL41" s="450"/>
      <c r="CUM41" s="450"/>
      <c r="CUN41" s="450"/>
      <c r="CUO41" s="450"/>
      <c r="CUP41" s="450"/>
      <c r="CUQ41" s="450"/>
      <c r="CUR41" s="450"/>
      <c r="CUS41" s="450"/>
      <c r="CUT41" s="450"/>
      <c r="CUU41" s="450"/>
      <c r="CUV41" s="450"/>
      <c r="CUW41" s="450"/>
      <c r="CUX41" s="450"/>
      <c r="CUY41" s="450"/>
      <c r="CUZ41" s="450"/>
      <c r="CVA41" s="450"/>
      <c r="CVB41" s="450"/>
      <c r="CVC41" s="450"/>
      <c r="CVD41" s="450"/>
      <c r="CVE41" s="450"/>
      <c r="CVF41" s="450"/>
      <c r="CVG41" s="450"/>
      <c r="CVH41" s="450"/>
      <c r="CVI41" s="450"/>
      <c r="CVJ41" s="450"/>
      <c r="CVK41" s="450"/>
      <c r="CVL41" s="450"/>
      <c r="CVM41" s="450"/>
      <c r="CVN41" s="450"/>
      <c r="CVO41" s="450"/>
      <c r="CVP41" s="450"/>
      <c r="CVQ41" s="450"/>
      <c r="CVR41" s="450"/>
      <c r="CVS41" s="450"/>
      <c r="CVT41" s="450"/>
      <c r="CVU41" s="450"/>
      <c r="CVV41" s="450"/>
      <c r="CVW41" s="450"/>
      <c r="CVX41" s="450"/>
      <c r="CVY41" s="450"/>
      <c r="CVZ41" s="450"/>
      <c r="CWA41" s="450"/>
      <c r="CWB41" s="450"/>
      <c r="CWC41" s="450"/>
      <c r="CWD41" s="450"/>
      <c r="CWE41" s="450"/>
      <c r="CWF41" s="450"/>
      <c r="CWG41" s="450"/>
      <c r="CWH41" s="450"/>
      <c r="CWI41" s="450"/>
      <c r="CWJ41" s="450"/>
      <c r="CWK41" s="450"/>
      <c r="CWL41" s="450"/>
      <c r="CWM41" s="450"/>
      <c r="CWN41" s="450"/>
      <c r="CWO41" s="450"/>
      <c r="CWP41" s="450"/>
      <c r="CWQ41" s="450"/>
      <c r="CWR41" s="450"/>
      <c r="CWS41" s="450"/>
      <c r="CWT41" s="450"/>
      <c r="CWU41" s="450"/>
      <c r="CWV41" s="450"/>
      <c r="CWW41" s="450"/>
      <c r="CWX41" s="450"/>
      <c r="CWY41" s="450"/>
      <c r="CWZ41" s="450"/>
      <c r="CXA41" s="450"/>
      <c r="CXB41" s="450"/>
      <c r="CXC41" s="450"/>
      <c r="CXD41" s="450"/>
      <c r="CXE41" s="450"/>
      <c r="CXF41" s="450"/>
      <c r="CXG41" s="450"/>
      <c r="CXH41" s="450"/>
      <c r="CXI41" s="450"/>
      <c r="CXJ41" s="450"/>
      <c r="CXK41" s="450"/>
      <c r="CXL41" s="450"/>
      <c r="CXM41" s="450"/>
      <c r="CXN41" s="450"/>
      <c r="CXO41" s="450"/>
      <c r="CXP41" s="450"/>
      <c r="CXQ41" s="450"/>
      <c r="CXR41" s="450"/>
      <c r="CXS41" s="450"/>
      <c r="CXT41" s="450"/>
      <c r="CXU41" s="450"/>
      <c r="CXV41" s="450"/>
      <c r="CXW41" s="450"/>
      <c r="CXX41" s="450"/>
      <c r="CXY41" s="450"/>
      <c r="CXZ41" s="450"/>
      <c r="CYA41" s="450"/>
      <c r="CYB41" s="450"/>
      <c r="CYC41" s="450"/>
      <c r="CYD41" s="450"/>
      <c r="CYE41" s="450"/>
      <c r="CYF41" s="450"/>
      <c r="CYG41" s="450"/>
      <c r="CYH41" s="450"/>
      <c r="CYI41" s="450"/>
      <c r="CYJ41" s="450"/>
      <c r="CYK41" s="450"/>
      <c r="CYL41" s="450"/>
      <c r="CYM41" s="450"/>
      <c r="CYN41" s="450"/>
      <c r="CYO41" s="450"/>
      <c r="CYP41" s="450"/>
      <c r="CYQ41" s="450"/>
      <c r="CYR41" s="450"/>
      <c r="CYS41" s="450"/>
      <c r="CYT41" s="450"/>
      <c r="CYU41" s="450"/>
      <c r="CYV41" s="450"/>
      <c r="CYW41" s="450"/>
      <c r="CYX41" s="450"/>
      <c r="CYY41" s="450"/>
      <c r="CYZ41" s="450"/>
      <c r="CZA41" s="450"/>
      <c r="CZB41" s="450"/>
      <c r="CZC41" s="450"/>
      <c r="CZD41" s="450"/>
      <c r="CZE41" s="450"/>
      <c r="CZF41" s="450"/>
      <c r="CZG41" s="450"/>
      <c r="CZH41" s="450"/>
      <c r="CZI41" s="450"/>
      <c r="CZJ41" s="450"/>
      <c r="CZK41" s="450"/>
      <c r="CZL41" s="450"/>
      <c r="CZM41" s="450"/>
      <c r="CZN41" s="450"/>
      <c r="CZO41" s="450"/>
      <c r="CZP41" s="450"/>
      <c r="CZQ41" s="450"/>
      <c r="CZR41" s="450"/>
      <c r="CZS41" s="450"/>
      <c r="CZT41" s="450"/>
      <c r="CZU41" s="450"/>
      <c r="CZV41" s="450"/>
      <c r="CZW41" s="450"/>
      <c r="CZX41" s="450"/>
      <c r="CZY41" s="450"/>
      <c r="CZZ41" s="450"/>
      <c r="DAA41" s="450"/>
      <c r="DAB41" s="450"/>
      <c r="DAC41" s="450"/>
      <c r="DAD41" s="450"/>
      <c r="DAE41" s="450"/>
      <c r="DAF41" s="450"/>
      <c r="DAG41" s="450"/>
      <c r="DAH41" s="450"/>
      <c r="DAI41" s="450"/>
      <c r="DAJ41" s="450"/>
      <c r="DAK41" s="450"/>
      <c r="DAL41" s="450"/>
      <c r="DAM41" s="450"/>
      <c r="DAN41" s="450"/>
      <c r="DAO41" s="450"/>
      <c r="DAP41" s="450"/>
      <c r="DAQ41" s="450"/>
      <c r="DAR41" s="450"/>
      <c r="DAS41" s="450"/>
      <c r="DAT41" s="450"/>
      <c r="DAU41" s="450"/>
      <c r="DAV41" s="450"/>
      <c r="DAW41" s="450"/>
      <c r="DAX41" s="450"/>
      <c r="DAY41" s="450"/>
      <c r="DAZ41" s="450"/>
      <c r="DBA41" s="450"/>
      <c r="DBB41" s="450"/>
      <c r="DBC41" s="450"/>
      <c r="DBD41" s="450"/>
      <c r="DBE41" s="450"/>
      <c r="DBF41" s="450"/>
      <c r="DBG41" s="450"/>
      <c r="DBH41" s="450"/>
      <c r="DBI41" s="450"/>
      <c r="DBJ41" s="450"/>
      <c r="DBK41" s="450"/>
      <c r="DBL41" s="450"/>
      <c r="DBM41" s="450"/>
      <c r="DBN41" s="450"/>
      <c r="DBO41" s="450"/>
      <c r="DBP41" s="450"/>
      <c r="DBQ41" s="450"/>
      <c r="DBR41" s="450"/>
      <c r="DBS41" s="450"/>
      <c r="DBT41" s="450"/>
      <c r="DBU41" s="450"/>
      <c r="DBV41" s="450"/>
      <c r="DBW41" s="450"/>
      <c r="DBX41" s="450"/>
      <c r="DBY41" s="450"/>
      <c r="DBZ41" s="450"/>
      <c r="DCA41" s="450"/>
      <c r="DCB41" s="450"/>
      <c r="DCC41" s="450"/>
      <c r="DCD41" s="450"/>
      <c r="DCE41" s="450"/>
      <c r="DCF41" s="450"/>
      <c r="DCG41" s="450"/>
      <c r="DCH41" s="450"/>
      <c r="DCI41" s="450"/>
      <c r="DCJ41" s="450"/>
      <c r="DCK41" s="450"/>
      <c r="DCL41" s="450"/>
      <c r="DCM41" s="450"/>
      <c r="DCN41" s="450"/>
      <c r="DCO41" s="450"/>
      <c r="DCP41" s="450"/>
      <c r="DCQ41" s="450"/>
      <c r="DCR41" s="450"/>
      <c r="DCS41" s="450"/>
      <c r="DCT41" s="450"/>
      <c r="DCU41" s="450"/>
      <c r="DCV41" s="450"/>
      <c r="DCW41" s="450"/>
      <c r="DCX41" s="450"/>
      <c r="DCY41" s="450"/>
      <c r="DCZ41" s="450"/>
      <c r="DDA41" s="450"/>
      <c r="DDB41" s="450"/>
      <c r="DDC41" s="450"/>
      <c r="DDD41" s="450"/>
      <c r="DDE41" s="450"/>
      <c r="DDF41" s="450"/>
      <c r="DDG41" s="450"/>
      <c r="DDH41" s="450"/>
      <c r="DDI41" s="450"/>
      <c r="DDJ41" s="450"/>
      <c r="DDK41" s="450"/>
      <c r="DDL41" s="450"/>
      <c r="DDM41" s="450"/>
      <c r="DDN41" s="450"/>
      <c r="DDO41" s="450"/>
      <c r="DDP41" s="450"/>
      <c r="DDQ41" s="450"/>
      <c r="DDR41" s="450"/>
      <c r="DDS41" s="450"/>
      <c r="DDT41" s="450"/>
      <c r="DDU41" s="450"/>
      <c r="DDV41" s="450"/>
      <c r="DDW41" s="450"/>
      <c r="DDX41" s="450"/>
      <c r="DDY41" s="450"/>
      <c r="DDZ41" s="450"/>
      <c r="DEA41" s="450"/>
      <c r="DEB41" s="450"/>
      <c r="DEC41" s="450"/>
      <c r="DED41" s="450"/>
      <c r="DEE41" s="450"/>
      <c r="DEF41" s="450"/>
      <c r="DEG41" s="450"/>
      <c r="DEH41" s="450"/>
      <c r="DEI41" s="450"/>
      <c r="DEJ41" s="450"/>
      <c r="DEK41" s="450"/>
      <c r="DEL41" s="450"/>
      <c r="DEM41" s="450"/>
      <c r="DEN41" s="450"/>
      <c r="DEO41" s="450"/>
      <c r="DEP41" s="450"/>
      <c r="DEQ41" s="450"/>
      <c r="DER41" s="450"/>
      <c r="DES41" s="450"/>
      <c r="DET41" s="450"/>
      <c r="DEU41" s="450"/>
      <c r="DEV41" s="450"/>
      <c r="DEW41" s="450"/>
      <c r="DEX41" s="450"/>
      <c r="DEY41" s="450"/>
      <c r="DEZ41" s="450"/>
      <c r="DFA41" s="450"/>
      <c r="DFB41" s="450"/>
      <c r="DFC41" s="450"/>
      <c r="DFD41" s="450"/>
      <c r="DFE41" s="450"/>
      <c r="DFF41" s="450"/>
      <c r="DFG41" s="450"/>
      <c r="DFH41" s="450"/>
      <c r="DFI41" s="450"/>
      <c r="DFJ41" s="450"/>
      <c r="DFK41" s="450"/>
      <c r="DFL41" s="450"/>
      <c r="DFM41" s="450"/>
      <c r="DFN41" s="450"/>
      <c r="DFO41" s="450"/>
      <c r="DFP41" s="450"/>
      <c r="DFQ41" s="450"/>
      <c r="DFR41" s="450"/>
      <c r="DFS41" s="450"/>
      <c r="DFT41" s="450"/>
      <c r="DFU41" s="450"/>
      <c r="DFV41" s="450"/>
      <c r="DFW41" s="450"/>
      <c r="DFX41" s="450"/>
      <c r="DFY41" s="450"/>
      <c r="DFZ41" s="450"/>
      <c r="DGA41" s="450"/>
      <c r="DGB41" s="450"/>
      <c r="DGC41" s="450"/>
      <c r="DGD41" s="450"/>
      <c r="DGE41" s="450"/>
      <c r="DGF41" s="450"/>
      <c r="DGG41" s="450"/>
      <c r="DGH41" s="450"/>
      <c r="DGI41" s="450"/>
      <c r="DGJ41" s="450"/>
      <c r="DGK41" s="450"/>
      <c r="DGL41" s="450"/>
      <c r="DGM41" s="450"/>
      <c r="DGN41" s="450"/>
      <c r="DGO41" s="450"/>
      <c r="DGP41" s="450"/>
      <c r="DGQ41" s="450"/>
      <c r="DGR41" s="450"/>
      <c r="DGS41" s="450"/>
      <c r="DGT41" s="450"/>
      <c r="DGU41" s="450"/>
      <c r="DGV41" s="450"/>
      <c r="DGW41" s="450"/>
      <c r="DGX41" s="450"/>
      <c r="DGY41" s="450"/>
      <c r="DGZ41" s="450"/>
      <c r="DHA41" s="450"/>
      <c r="DHB41" s="450"/>
      <c r="DHC41" s="450"/>
      <c r="DHD41" s="450"/>
      <c r="DHE41" s="450"/>
      <c r="DHF41" s="450"/>
      <c r="DHG41" s="450"/>
      <c r="DHH41" s="450"/>
      <c r="DHI41" s="450"/>
      <c r="DHJ41" s="450"/>
      <c r="DHK41" s="450"/>
      <c r="DHL41" s="450"/>
      <c r="DHM41" s="450"/>
      <c r="DHN41" s="450"/>
      <c r="DHO41" s="450"/>
      <c r="DHP41" s="450"/>
      <c r="DHQ41" s="450"/>
      <c r="DHR41" s="450"/>
      <c r="DHS41" s="450"/>
      <c r="DHT41" s="450"/>
      <c r="DHU41" s="450"/>
      <c r="DHV41" s="450"/>
      <c r="DHW41" s="450"/>
      <c r="DHX41" s="450"/>
      <c r="DHY41" s="450"/>
      <c r="DHZ41" s="450"/>
      <c r="DIA41" s="450"/>
      <c r="DIB41" s="450"/>
      <c r="DIC41" s="450"/>
      <c r="DID41" s="450"/>
      <c r="DIE41" s="450"/>
      <c r="DIF41" s="450"/>
      <c r="DIG41" s="450"/>
      <c r="DIH41" s="450"/>
      <c r="DII41" s="450"/>
      <c r="DIJ41" s="450"/>
      <c r="DIK41" s="450"/>
      <c r="DIL41" s="450"/>
      <c r="DIM41" s="450"/>
      <c r="DIN41" s="450"/>
      <c r="DIO41" s="450"/>
      <c r="DIP41" s="450"/>
      <c r="DIQ41" s="450"/>
      <c r="DIR41" s="450"/>
      <c r="DIS41" s="450"/>
      <c r="DIT41" s="450"/>
      <c r="DIU41" s="450"/>
      <c r="DIV41" s="450"/>
      <c r="DIW41" s="450"/>
      <c r="DIX41" s="450"/>
      <c r="DIY41" s="450"/>
      <c r="DIZ41" s="450"/>
      <c r="DJA41" s="450"/>
      <c r="DJB41" s="450"/>
      <c r="DJC41" s="450"/>
      <c r="DJD41" s="450"/>
      <c r="DJE41" s="450"/>
      <c r="DJF41" s="450"/>
      <c r="DJG41" s="450"/>
      <c r="DJH41" s="450"/>
      <c r="DJI41" s="450"/>
      <c r="DJJ41" s="450"/>
      <c r="DJK41" s="450"/>
      <c r="DJL41" s="450"/>
      <c r="DJM41" s="450"/>
      <c r="DJN41" s="450"/>
      <c r="DJO41" s="450"/>
      <c r="DJP41" s="450"/>
      <c r="DJQ41" s="450"/>
      <c r="DJR41" s="450"/>
      <c r="DJS41" s="450"/>
      <c r="DJT41" s="450"/>
      <c r="DJU41" s="450"/>
      <c r="DJV41" s="450"/>
      <c r="DJW41" s="450"/>
      <c r="DJX41" s="450"/>
      <c r="DJY41" s="450"/>
      <c r="DJZ41" s="450"/>
      <c r="DKA41" s="450"/>
      <c r="DKB41" s="450"/>
      <c r="DKC41" s="450"/>
      <c r="DKD41" s="450"/>
      <c r="DKE41" s="450"/>
      <c r="DKF41" s="450"/>
      <c r="DKG41" s="450"/>
      <c r="DKH41" s="450"/>
      <c r="DKI41" s="450"/>
      <c r="DKJ41" s="450"/>
      <c r="DKK41" s="450"/>
      <c r="DKL41" s="450"/>
      <c r="DKM41" s="450"/>
      <c r="DKN41" s="450"/>
      <c r="DKO41" s="450"/>
      <c r="DKP41" s="450"/>
      <c r="DKQ41" s="450"/>
      <c r="DKR41" s="450"/>
      <c r="DKS41" s="450"/>
      <c r="DKT41" s="450"/>
      <c r="DKU41" s="450"/>
      <c r="DKV41" s="450"/>
      <c r="DKW41" s="450"/>
      <c r="DKX41" s="450"/>
      <c r="DKY41" s="450"/>
      <c r="DKZ41" s="450"/>
      <c r="DLA41" s="450"/>
      <c r="DLB41" s="450"/>
      <c r="DLC41" s="450"/>
      <c r="DLD41" s="450"/>
      <c r="DLE41" s="450"/>
      <c r="DLF41" s="450"/>
      <c r="DLG41" s="450"/>
      <c r="DLH41" s="450"/>
      <c r="DLI41" s="450"/>
      <c r="DLJ41" s="450"/>
      <c r="DLK41" s="450"/>
      <c r="DLL41" s="450"/>
      <c r="DLM41" s="450"/>
      <c r="DLN41" s="450"/>
      <c r="DLO41" s="450"/>
      <c r="DLP41" s="450"/>
      <c r="DLQ41" s="450"/>
      <c r="DLR41" s="450"/>
      <c r="DLS41" s="450"/>
      <c r="DLT41" s="450"/>
      <c r="DLU41" s="450"/>
      <c r="DLV41" s="450"/>
      <c r="DLW41" s="450"/>
      <c r="DLX41" s="450"/>
      <c r="DLY41" s="450"/>
      <c r="DLZ41" s="450"/>
      <c r="DMA41" s="450"/>
      <c r="DMB41" s="450"/>
      <c r="DMC41" s="450"/>
      <c r="DMD41" s="450"/>
      <c r="DME41" s="450"/>
      <c r="DMF41" s="450"/>
      <c r="DMG41" s="450"/>
      <c r="DMH41" s="450"/>
      <c r="DMI41" s="450"/>
      <c r="DMJ41" s="450"/>
      <c r="DMK41" s="450"/>
      <c r="DML41" s="450"/>
      <c r="DMM41" s="450"/>
      <c r="DMN41" s="450"/>
      <c r="DMO41" s="450"/>
      <c r="DMP41" s="450"/>
      <c r="DMQ41" s="450"/>
      <c r="DMR41" s="450"/>
      <c r="DMS41" s="450"/>
      <c r="DMT41" s="450"/>
      <c r="DMU41" s="450"/>
      <c r="DMV41" s="450"/>
      <c r="DMW41" s="450"/>
      <c r="DMX41" s="450"/>
      <c r="DMY41" s="450"/>
      <c r="DMZ41" s="450"/>
      <c r="DNA41" s="450"/>
      <c r="DNB41" s="450"/>
      <c r="DNC41" s="450"/>
      <c r="DND41" s="450"/>
      <c r="DNE41" s="450"/>
      <c r="DNF41" s="450"/>
      <c r="DNG41" s="450"/>
      <c r="DNH41" s="450"/>
      <c r="DNI41" s="450"/>
      <c r="DNJ41" s="450"/>
      <c r="DNK41" s="450"/>
      <c r="DNL41" s="450"/>
      <c r="DNM41" s="450"/>
      <c r="DNN41" s="450"/>
      <c r="DNO41" s="450"/>
      <c r="DNP41" s="450"/>
      <c r="DNQ41" s="450"/>
      <c r="DNR41" s="450"/>
      <c r="DNS41" s="450"/>
      <c r="DNT41" s="450"/>
      <c r="DNU41" s="450"/>
      <c r="DNV41" s="450"/>
      <c r="DNW41" s="450"/>
      <c r="DNX41" s="450"/>
      <c r="DNY41" s="450"/>
      <c r="DNZ41" s="450"/>
      <c r="DOA41" s="450"/>
      <c r="DOB41" s="450"/>
      <c r="DOC41" s="450"/>
      <c r="DOD41" s="450"/>
      <c r="DOE41" s="450"/>
      <c r="DOF41" s="450"/>
      <c r="DOG41" s="450"/>
      <c r="DOH41" s="450"/>
      <c r="DOI41" s="450"/>
      <c r="DOJ41" s="450"/>
      <c r="DOK41" s="450"/>
      <c r="DOL41" s="450"/>
      <c r="DOM41" s="450"/>
      <c r="DON41" s="450"/>
      <c r="DOO41" s="450"/>
      <c r="DOP41" s="450"/>
      <c r="DOQ41" s="450"/>
      <c r="DOR41" s="450"/>
      <c r="DOS41" s="450"/>
      <c r="DOT41" s="450"/>
      <c r="DOU41" s="450"/>
      <c r="DOV41" s="450"/>
      <c r="DOW41" s="450"/>
      <c r="DOX41" s="450"/>
      <c r="DOY41" s="450"/>
      <c r="DOZ41" s="450"/>
      <c r="DPA41" s="450"/>
      <c r="DPB41" s="450"/>
      <c r="DPC41" s="450"/>
      <c r="DPD41" s="450"/>
      <c r="DPE41" s="450"/>
      <c r="DPF41" s="450"/>
      <c r="DPG41" s="450"/>
      <c r="DPH41" s="450"/>
      <c r="DPI41" s="450"/>
      <c r="DPJ41" s="450"/>
      <c r="DPK41" s="450"/>
      <c r="DPL41" s="450"/>
      <c r="DPM41" s="450"/>
      <c r="DPN41" s="450"/>
      <c r="DPO41" s="450"/>
      <c r="DPP41" s="450"/>
      <c r="DPQ41" s="450"/>
      <c r="DPR41" s="450"/>
      <c r="DPS41" s="450"/>
      <c r="DPT41" s="450"/>
      <c r="DPU41" s="450"/>
      <c r="DPV41" s="450"/>
      <c r="DPW41" s="450"/>
      <c r="DPX41" s="450"/>
      <c r="DPY41" s="450"/>
      <c r="DPZ41" s="450"/>
      <c r="DQA41" s="450"/>
      <c r="DQB41" s="450"/>
      <c r="DQC41" s="450"/>
      <c r="DQD41" s="450"/>
      <c r="DQE41" s="450"/>
      <c r="DQF41" s="450"/>
      <c r="DQG41" s="450"/>
      <c r="DQH41" s="450"/>
      <c r="DQI41" s="450"/>
      <c r="DQJ41" s="450"/>
      <c r="DQK41" s="450"/>
      <c r="DQL41" s="450"/>
      <c r="DQM41" s="450"/>
      <c r="DQN41" s="450"/>
      <c r="DQO41" s="450"/>
      <c r="DQP41" s="450"/>
      <c r="DQQ41" s="450"/>
      <c r="DQR41" s="450"/>
      <c r="DQS41" s="450"/>
      <c r="DQT41" s="450"/>
      <c r="DQU41" s="450"/>
      <c r="DQV41" s="450"/>
      <c r="DQW41" s="450"/>
      <c r="DQX41" s="450"/>
      <c r="DQY41" s="450"/>
      <c r="DQZ41" s="450"/>
      <c r="DRA41" s="450"/>
      <c r="DRB41" s="450"/>
      <c r="DRC41" s="450"/>
      <c r="DRD41" s="450"/>
      <c r="DRE41" s="450"/>
      <c r="DRF41" s="450"/>
      <c r="DRG41" s="450"/>
      <c r="DRH41" s="450"/>
      <c r="DRI41" s="450"/>
      <c r="DRJ41" s="450"/>
      <c r="DRK41" s="450"/>
      <c r="DRL41" s="450"/>
      <c r="DRM41" s="450"/>
      <c r="DRN41" s="450"/>
      <c r="DRO41" s="450"/>
      <c r="DRP41" s="450"/>
      <c r="DRQ41" s="450"/>
      <c r="DRR41" s="450"/>
      <c r="DRS41" s="450"/>
      <c r="DRT41" s="450"/>
      <c r="DRU41" s="450"/>
      <c r="DRV41" s="450"/>
      <c r="DRW41" s="450"/>
      <c r="DRX41" s="450"/>
      <c r="DRY41" s="450"/>
      <c r="DRZ41" s="450"/>
      <c r="DSA41" s="450"/>
      <c r="DSB41" s="450"/>
      <c r="DSC41" s="450"/>
      <c r="DSD41" s="450"/>
      <c r="DSE41" s="450"/>
      <c r="DSF41" s="450"/>
      <c r="DSG41" s="450"/>
      <c r="DSH41" s="450"/>
      <c r="DSI41" s="450"/>
      <c r="DSJ41" s="450"/>
      <c r="DSK41" s="450"/>
      <c r="DSL41" s="450"/>
      <c r="DSM41" s="450"/>
      <c r="DSN41" s="450"/>
      <c r="DSO41" s="450"/>
      <c r="DSP41" s="450"/>
      <c r="DSQ41" s="450"/>
      <c r="DSR41" s="450"/>
      <c r="DSS41" s="450"/>
      <c r="DST41" s="450"/>
      <c r="DSU41" s="450"/>
      <c r="DSV41" s="450"/>
      <c r="DSW41" s="450"/>
      <c r="DSX41" s="450"/>
      <c r="DSY41" s="450"/>
      <c r="DSZ41" s="450"/>
      <c r="DTA41" s="450"/>
      <c r="DTB41" s="450"/>
      <c r="DTC41" s="450"/>
      <c r="DTD41" s="450"/>
      <c r="DTE41" s="450"/>
      <c r="DTF41" s="450"/>
      <c r="DTG41" s="450"/>
      <c r="DTH41" s="450"/>
      <c r="DTI41" s="450"/>
      <c r="DTJ41" s="450"/>
      <c r="DTK41" s="450"/>
      <c r="DTL41" s="450"/>
      <c r="DTM41" s="450"/>
      <c r="DTN41" s="450"/>
      <c r="DTO41" s="450"/>
      <c r="DTP41" s="450"/>
      <c r="DTQ41" s="450"/>
      <c r="DTR41" s="450"/>
      <c r="DTS41" s="450"/>
      <c r="DTT41" s="450"/>
      <c r="DTU41" s="450"/>
      <c r="DTV41" s="450"/>
      <c r="DTW41" s="450"/>
      <c r="DTX41" s="450"/>
      <c r="DTY41" s="450"/>
      <c r="DTZ41" s="450"/>
      <c r="DUA41" s="450"/>
      <c r="DUB41" s="450"/>
      <c r="DUC41" s="450"/>
      <c r="DUD41" s="450"/>
      <c r="DUE41" s="450"/>
      <c r="DUF41" s="450"/>
      <c r="DUG41" s="450"/>
      <c r="DUH41" s="450"/>
      <c r="DUI41" s="450"/>
      <c r="DUJ41" s="450"/>
      <c r="DUK41" s="450"/>
      <c r="DUL41" s="450"/>
      <c r="DUM41" s="450"/>
      <c r="DUN41" s="450"/>
      <c r="DUO41" s="450"/>
      <c r="DUP41" s="450"/>
      <c r="DUQ41" s="450"/>
      <c r="DUR41" s="450"/>
      <c r="DUS41" s="450"/>
      <c r="DUT41" s="450"/>
      <c r="DUU41" s="450"/>
      <c r="DUV41" s="450"/>
      <c r="DUW41" s="450"/>
      <c r="DUX41" s="450"/>
      <c r="DUY41" s="450"/>
      <c r="DUZ41" s="450"/>
      <c r="DVA41" s="450"/>
      <c r="DVB41" s="450"/>
      <c r="DVC41" s="450"/>
      <c r="DVD41" s="450"/>
      <c r="DVE41" s="450"/>
      <c r="DVF41" s="450"/>
      <c r="DVG41" s="450"/>
      <c r="DVH41" s="450"/>
      <c r="DVI41" s="450"/>
      <c r="DVJ41" s="450"/>
      <c r="DVK41" s="450"/>
      <c r="DVL41" s="450"/>
      <c r="DVM41" s="450"/>
      <c r="DVN41" s="450"/>
      <c r="DVO41" s="450"/>
      <c r="DVP41" s="450"/>
      <c r="DVQ41" s="450"/>
      <c r="DVR41" s="450"/>
      <c r="DVS41" s="450"/>
      <c r="DVT41" s="450"/>
      <c r="DVU41" s="450"/>
      <c r="DVV41" s="450"/>
      <c r="DVW41" s="450"/>
      <c r="DVX41" s="450"/>
      <c r="DVY41" s="450"/>
      <c r="DVZ41" s="450"/>
      <c r="DWA41" s="450"/>
      <c r="DWB41" s="450"/>
      <c r="DWC41" s="450"/>
      <c r="DWD41" s="450"/>
      <c r="DWE41" s="450"/>
      <c r="DWF41" s="450"/>
      <c r="DWG41" s="450"/>
      <c r="DWH41" s="450"/>
      <c r="DWI41" s="450"/>
      <c r="DWJ41" s="450"/>
      <c r="DWK41" s="450"/>
      <c r="DWL41" s="450"/>
      <c r="DWM41" s="450"/>
      <c r="DWN41" s="450"/>
      <c r="DWO41" s="450"/>
      <c r="DWP41" s="450"/>
      <c r="DWQ41" s="450"/>
      <c r="DWR41" s="450"/>
      <c r="DWS41" s="450"/>
      <c r="DWT41" s="450"/>
      <c r="DWU41" s="450"/>
      <c r="DWV41" s="450"/>
      <c r="DWW41" s="450"/>
      <c r="DWX41" s="450"/>
      <c r="DWY41" s="450"/>
      <c r="DWZ41" s="450"/>
      <c r="DXA41" s="450"/>
      <c r="DXB41" s="450"/>
      <c r="DXC41" s="450"/>
      <c r="DXD41" s="450"/>
      <c r="DXE41" s="450"/>
      <c r="DXF41" s="450"/>
      <c r="DXG41" s="450"/>
      <c r="DXH41" s="450"/>
      <c r="DXI41" s="450"/>
      <c r="DXJ41" s="450"/>
      <c r="DXK41" s="450"/>
      <c r="DXL41" s="450"/>
      <c r="DXM41" s="450"/>
      <c r="DXN41" s="450"/>
      <c r="DXO41" s="450"/>
      <c r="DXP41" s="450"/>
      <c r="DXQ41" s="450"/>
      <c r="DXR41" s="450"/>
      <c r="DXS41" s="450"/>
      <c r="DXT41" s="450"/>
      <c r="DXU41" s="450"/>
      <c r="DXV41" s="450"/>
      <c r="DXW41" s="450"/>
      <c r="DXX41" s="450"/>
      <c r="DXY41" s="450"/>
      <c r="DXZ41" s="450"/>
      <c r="DYA41" s="450"/>
      <c r="DYB41" s="450"/>
      <c r="DYC41" s="450"/>
      <c r="DYD41" s="450"/>
      <c r="DYE41" s="450"/>
      <c r="DYF41" s="450"/>
      <c r="DYG41" s="450"/>
      <c r="DYH41" s="450"/>
      <c r="DYI41" s="450"/>
      <c r="DYJ41" s="450"/>
      <c r="DYK41" s="450"/>
      <c r="DYL41" s="450"/>
      <c r="DYM41" s="450"/>
      <c r="DYN41" s="450"/>
      <c r="DYO41" s="450"/>
      <c r="DYP41" s="450"/>
      <c r="DYQ41" s="450"/>
      <c r="DYR41" s="450"/>
      <c r="DYS41" s="450"/>
      <c r="DYT41" s="450"/>
      <c r="DYU41" s="450"/>
      <c r="DYV41" s="450"/>
      <c r="DYW41" s="450"/>
      <c r="DYX41" s="450"/>
      <c r="DYY41" s="450"/>
      <c r="DYZ41" s="450"/>
      <c r="DZA41" s="450"/>
      <c r="DZB41" s="450"/>
      <c r="DZC41" s="450"/>
      <c r="DZD41" s="450"/>
      <c r="DZE41" s="450"/>
      <c r="DZF41" s="450"/>
      <c r="DZG41" s="450"/>
      <c r="DZH41" s="450"/>
      <c r="DZI41" s="450"/>
      <c r="DZJ41" s="450"/>
      <c r="DZK41" s="450"/>
      <c r="DZL41" s="450"/>
      <c r="DZM41" s="450"/>
      <c r="DZN41" s="450"/>
      <c r="DZO41" s="450"/>
      <c r="DZP41" s="450"/>
      <c r="DZQ41" s="450"/>
      <c r="DZR41" s="450"/>
      <c r="DZS41" s="450"/>
      <c r="DZT41" s="450"/>
      <c r="DZU41" s="450"/>
      <c r="DZV41" s="450"/>
      <c r="DZW41" s="450"/>
      <c r="DZX41" s="450"/>
      <c r="DZY41" s="450"/>
      <c r="DZZ41" s="450"/>
      <c r="EAA41" s="450"/>
      <c r="EAB41" s="450"/>
      <c r="EAC41" s="450"/>
      <c r="EAD41" s="450"/>
      <c r="EAE41" s="450"/>
      <c r="EAF41" s="450"/>
      <c r="EAG41" s="450"/>
      <c r="EAH41" s="450"/>
      <c r="EAI41" s="450"/>
      <c r="EAJ41" s="450"/>
      <c r="EAK41" s="450"/>
      <c r="EAL41" s="450"/>
      <c r="EAM41" s="450"/>
      <c r="EAN41" s="450"/>
      <c r="EAO41" s="450"/>
      <c r="EAP41" s="450"/>
      <c r="EAQ41" s="450"/>
      <c r="EAR41" s="450"/>
      <c r="EAS41" s="450"/>
      <c r="EAT41" s="450"/>
      <c r="EAU41" s="450"/>
      <c r="EAV41" s="450"/>
      <c r="EAW41" s="450"/>
      <c r="EAX41" s="450"/>
      <c r="EAY41" s="450"/>
      <c r="EAZ41" s="450"/>
      <c r="EBA41" s="450"/>
      <c r="EBB41" s="450"/>
      <c r="EBC41" s="450"/>
      <c r="EBD41" s="450"/>
      <c r="EBE41" s="450"/>
      <c r="EBF41" s="450"/>
      <c r="EBG41" s="450"/>
      <c r="EBH41" s="450"/>
      <c r="EBI41" s="450"/>
      <c r="EBJ41" s="450"/>
      <c r="EBK41" s="450"/>
      <c r="EBL41" s="450"/>
      <c r="EBM41" s="450"/>
      <c r="EBN41" s="450"/>
      <c r="EBO41" s="450"/>
      <c r="EBP41" s="450"/>
      <c r="EBQ41" s="450"/>
      <c r="EBR41" s="450"/>
      <c r="EBS41" s="450"/>
      <c r="EBT41" s="450"/>
      <c r="EBU41" s="450"/>
      <c r="EBV41" s="450"/>
      <c r="EBW41" s="450"/>
      <c r="EBX41" s="450"/>
      <c r="EBY41" s="450"/>
      <c r="EBZ41" s="450"/>
      <c r="ECA41" s="450"/>
      <c r="ECB41" s="450"/>
      <c r="ECC41" s="450"/>
      <c r="ECD41" s="450"/>
      <c r="ECE41" s="450"/>
      <c r="ECF41" s="450"/>
      <c r="ECG41" s="450"/>
      <c r="ECH41" s="450"/>
      <c r="ECI41" s="450"/>
      <c r="ECJ41" s="450"/>
      <c r="ECK41" s="450"/>
      <c r="ECL41" s="450"/>
      <c r="ECM41" s="450"/>
      <c r="ECN41" s="450"/>
      <c r="ECO41" s="450"/>
      <c r="ECP41" s="450"/>
      <c r="ECQ41" s="450"/>
      <c r="ECR41" s="450"/>
      <c r="ECS41" s="450"/>
      <c r="ECT41" s="450"/>
      <c r="ECU41" s="450"/>
      <c r="ECV41" s="450"/>
      <c r="ECW41" s="450"/>
      <c r="ECX41" s="450"/>
      <c r="ECY41" s="450"/>
      <c r="ECZ41" s="450"/>
      <c r="EDA41" s="450"/>
      <c r="EDB41" s="450"/>
      <c r="EDC41" s="450"/>
      <c r="EDD41" s="450"/>
      <c r="EDE41" s="450"/>
      <c r="EDF41" s="450"/>
      <c r="EDG41" s="450"/>
      <c r="EDH41" s="450"/>
      <c r="EDI41" s="450"/>
      <c r="EDJ41" s="450"/>
      <c r="EDK41" s="450"/>
      <c r="EDL41" s="450"/>
      <c r="EDM41" s="450"/>
      <c r="EDN41" s="450"/>
      <c r="EDO41" s="450"/>
      <c r="EDP41" s="450"/>
      <c r="EDQ41" s="450"/>
      <c r="EDR41" s="450"/>
      <c r="EDS41" s="450"/>
      <c r="EDT41" s="450"/>
      <c r="EDU41" s="450"/>
      <c r="EDV41" s="450"/>
      <c r="EDW41" s="450"/>
      <c r="EDX41" s="450"/>
      <c r="EDY41" s="450"/>
      <c r="EDZ41" s="450"/>
      <c r="EEA41" s="450"/>
      <c r="EEB41" s="450"/>
      <c r="EEC41" s="450"/>
      <c r="EED41" s="450"/>
      <c r="EEE41" s="450"/>
      <c r="EEF41" s="450"/>
      <c r="EEG41" s="450"/>
      <c r="EEH41" s="450"/>
      <c r="EEI41" s="450"/>
      <c r="EEJ41" s="450"/>
      <c r="EEK41" s="450"/>
      <c r="EEL41" s="450"/>
      <c r="EEM41" s="450"/>
      <c r="EEN41" s="450"/>
      <c r="EEO41" s="450"/>
      <c r="EEP41" s="450"/>
      <c r="EEQ41" s="450"/>
      <c r="EER41" s="450"/>
      <c r="EES41" s="450"/>
      <c r="EET41" s="450"/>
      <c r="EEU41" s="450"/>
      <c r="EEV41" s="450"/>
      <c r="EEW41" s="450"/>
      <c r="EEX41" s="450"/>
      <c r="EEY41" s="450"/>
      <c r="EEZ41" s="450"/>
      <c r="EFA41" s="450"/>
      <c r="EFB41" s="450"/>
      <c r="EFC41" s="450"/>
      <c r="EFD41" s="450"/>
      <c r="EFE41" s="450"/>
      <c r="EFF41" s="450"/>
      <c r="EFG41" s="450"/>
      <c r="EFH41" s="450"/>
      <c r="EFI41" s="450"/>
      <c r="EFJ41" s="450"/>
      <c r="EFK41" s="450"/>
      <c r="EFL41" s="450"/>
      <c r="EFM41" s="450"/>
      <c r="EFN41" s="450"/>
      <c r="EFO41" s="450"/>
      <c r="EFP41" s="450"/>
      <c r="EFQ41" s="450"/>
      <c r="EFR41" s="450"/>
      <c r="EFS41" s="450"/>
      <c r="EFT41" s="450"/>
      <c r="EFU41" s="450"/>
      <c r="EFV41" s="450"/>
      <c r="EFW41" s="450"/>
      <c r="EFX41" s="450"/>
      <c r="EFY41" s="450"/>
      <c r="EFZ41" s="450"/>
      <c r="EGA41" s="450"/>
      <c r="EGB41" s="450"/>
      <c r="EGC41" s="450"/>
      <c r="EGD41" s="450"/>
      <c r="EGE41" s="450"/>
      <c r="EGF41" s="450"/>
      <c r="EGG41" s="450"/>
      <c r="EGH41" s="450"/>
      <c r="EGI41" s="450"/>
      <c r="EGJ41" s="450"/>
      <c r="EGK41" s="450"/>
      <c r="EGL41" s="450"/>
      <c r="EGM41" s="450"/>
      <c r="EGN41" s="450"/>
      <c r="EGO41" s="450"/>
      <c r="EGP41" s="450"/>
      <c r="EGQ41" s="450"/>
      <c r="EGR41" s="450"/>
      <c r="EGS41" s="450"/>
      <c r="EGT41" s="450"/>
      <c r="EGU41" s="450"/>
      <c r="EGV41" s="450"/>
      <c r="EGW41" s="450"/>
      <c r="EGX41" s="450"/>
      <c r="EGY41" s="450"/>
      <c r="EGZ41" s="450"/>
      <c r="EHA41" s="450"/>
      <c r="EHB41" s="450"/>
      <c r="EHC41" s="450"/>
      <c r="EHD41" s="450"/>
      <c r="EHE41" s="450"/>
      <c r="EHF41" s="450"/>
      <c r="EHG41" s="450"/>
      <c r="EHH41" s="450"/>
      <c r="EHI41" s="450"/>
      <c r="EHJ41" s="450"/>
      <c r="EHK41" s="450"/>
      <c r="EHL41" s="450"/>
      <c r="EHM41" s="450"/>
      <c r="EHN41" s="450"/>
      <c r="EHO41" s="450"/>
      <c r="EHP41" s="450"/>
      <c r="EHQ41" s="450"/>
      <c r="EHR41" s="450"/>
      <c r="EHS41" s="450"/>
      <c r="EHT41" s="450"/>
      <c r="EHU41" s="450"/>
      <c r="EHV41" s="450"/>
      <c r="EHW41" s="450"/>
      <c r="EHX41" s="450"/>
      <c r="EHY41" s="450"/>
      <c r="EHZ41" s="450"/>
      <c r="EIA41" s="450"/>
      <c r="EIB41" s="450"/>
      <c r="EIC41" s="450"/>
      <c r="EID41" s="450"/>
      <c r="EIE41" s="450"/>
      <c r="EIF41" s="450"/>
      <c r="EIG41" s="450"/>
      <c r="EIH41" s="450"/>
      <c r="EII41" s="450"/>
      <c r="EIJ41" s="450"/>
      <c r="EIK41" s="450"/>
      <c r="EIL41" s="450"/>
      <c r="EIM41" s="450"/>
      <c r="EIN41" s="450"/>
      <c r="EIO41" s="450"/>
      <c r="EIP41" s="450"/>
      <c r="EIQ41" s="450"/>
      <c r="EIR41" s="450"/>
      <c r="EIS41" s="450"/>
      <c r="EIT41" s="450"/>
      <c r="EIU41" s="450"/>
      <c r="EIV41" s="450"/>
      <c r="EIW41" s="450"/>
      <c r="EIX41" s="450"/>
      <c r="EIY41" s="450"/>
      <c r="EIZ41" s="450"/>
      <c r="EJA41" s="450"/>
      <c r="EJB41" s="450"/>
      <c r="EJC41" s="450"/>
      <c r="EJD41" s="450"/>
      <c r="EJE41" s="450"/>
      <c r="EJF41" s="450"/>
      <c r="EJG41" s="450"/>
      <c r="EJH41" s="450"/>
      <c r="EJI41" s="450"/>
      <c r="EJJ41" s="450"/>
      <c r="EJK41" s="450"/>
      <c r="EJL41" s="450"/>
      <c r="EJM41" s="450"/>
      <c r="EJN41" s="450"/>
      <c r="EJO41" s="450"/>
      <c r="EJP41" s="450"/>
      <c r="EJQ41" s="450"/>
      <c r="EJR41" s="450"/>
      <c r="EJS41" s="450"/>
      <c r="EJT41" s="450"/>
      <c r="EJU41" s="450"/>
      <c r="EJV41" s="450"/>
      <c r="EJW41" s="450"/>
      <c r="EJX41" s="450"/>
      <c r="EJY41" s="450"/>
      <c r="EJZ41" s="450"/>
      <c r="EKA41" s="450"/>
      <c r="EKB41" s="450"/>
      <c r="EKC41" s="450"/>
      <c r="EKD41" s="450"/>
      <c r="EKE41" s="450"/>
      <c r="EKF41" s="450"/>
      <c r="EKG41" s="450"/>
      <c r="EKH41" s="450"/>
      <c r="EKI41" s="450"/>
      <c r="EKJ41" s="450"/>
      <c r="EKK41" s="450"/>
      <c r="EKL41" s="450"/>
      <c r="EKM41" s="450"/>
      <c r="EKN41" s="450"/>
      <c r="EKO41" s="450"/>
      <c r="EKP41" s="450"/>
      <c r="EKQ41" s="450"/>
      <c r="EKR41" s="450"/>
      <c r="EKS41" s="450"/>
      <c r="EKT41" s="450"/>
      <c r="EKU41" s="450"/>
      <c r="EKV41" s="450"/>
      <c r="EKW41" s="450"/>
      <c r="EKX41" s="450"/>
      <c r="EKY41" s="450"/>
      <c r="EKZ41" s="450"/>
      <c r="ELA41" s="450"/>
      <c r="ELB41" s="450"/>
      <c r="ELC41" s="450"/>
      <c r="ELD41" s="450"/>
      <c r="ELE41" s="450"/>
      <c r="ELF41" s="450"/>
      <c r="ELG41" s="450"/>
      <c r="ELH41" s="450"/>
      <c r="ELI41" s="450"/>
      <c r="ELJ41" s="450"/>
      <c r="ELK41" s="450"/>
      <c r="ELL41" s="450"/>
      <c r="ELM41" s="450"/>
      <c r="ELN41" s="450"/>
      <c r="ELO41" s="450"/>
      <c r="ELP41" s="450"/>
      <c r="ELQ41" s="450"/>
      <c r="ELR41" s="450"/>
      <c r="ELS41" s="450"/>
      <c r="ELT41" s="450"/>
      <c r="ELU41" s="450"/>
      <c r="ELV41" s="450"/>
      <c r="ELW41" s="450"/>
      <c r="ELX41" s="450"/>
      <c r="ELY41" s="450"/>
      <c r="ELZ41" s="450"/>
      <c r="EMA41" s="450"/>
      <c r="EMB41" s="450"/>
      <c r="EMC41" s="450"/>
      <c r="EMD41" s="450"/>
      <c r="EME41" s="450"/>
      <c r="EMF41" s="450"/>
      <c r="EMG41" s="450"/>
      <c r="EMH41" s="450"/>
      <c r="EMI41" s="450"/>
      <c r="EMJ41" s="450"/>
      <c r="EMK41" s="450"/>
      <c r="EML41" s="450"/>
      <c r="EMM41" s="450"/>
      <c r="EMN41" s="450"/>
      <c r="EMO41" s="450"/>
      <c r="EMP41" s="450"/>
      <c r="EMQ41" s="450"/>
      <c r="EMR41" s="450"/>
      <c r="EMS41" s="450"/>
      <c r="EMT41" s="450"/>
      <c r="EMU41" s="450"/>
      <c r="EMV41" s="450"/>
      <c r="EMW41" s="450"/>
      <c r="EMX41" s="450"/>
      <c r="EMY41" s="450"/>
      <c r="EMZ41" s="450"/>
      <c r="ENA41" s="450"/>
      <c r="ENB41" s="450"/>
      <c r="ENC41" s="450"/>
      <c r="END41" s="450"/>
      <c r="ENE41" s="450"/>
      <c r="ENF41" s="450"/>
      <c r="ENG41" s="450"/>
      <c r="ENH41" s="450"/>
      <c r="ENI41" s="450"/>
      <c r="ENJ41" s="450"/>
      <c r="ENK41" s="450"/>
      <c r="ENL41" s="450"/>
      <c r="ENM41" s="450"/>
      <c r="ENN41" s="450"/>
      <c r="ENO41" s="450"/>
      <c r="ENP41" s="450"/>
      <c r="ENQ41" s="450"/>
      <c r="ENR41" s="450"/>
      <c r="ENS41" s="450"/>
      <c r="ENT41" s="450"/>
      <c r="ENU41" s="450"/>
      <c r="ENV41" s="450"/>
      <c r="ENW41" s="450"/>
      <c r="ENX41" s="450"/>
      <c r="ENY41" s="450"/>
      <c r="ENZ41" s="450"/>
      <c r="EOA41" s="450"/>
      <c r="EOB41" s="450"/>
      <c r="EOC41" s="450"/>
      <c r="EOD41" s="450"/>
      <c r="EOE41" s="450"/>
      <c r="EOF41" s="450"/>
      <c r="EOG41" s="450"/>
      <c r="EOH41" s="450"/>
      <c r="EOI41" s="450"/>
      <c r="EOJ41" s="450"/>
      <c r="EOK41" s="450"/>
      <c r="EOL41" s="450"/>
      <c r="EOM41" s="450"/>
      <c r="EON41" s="450"/>
      <c r="EOO41" s="450"/>
      <c r="EOP41" s="450"/>
      <c r="EOQ41" s="450"/>
      <c r="EOR41" s="450"/>
      <c r="EOS41" s="450"/>
      <c r="EOT41" s="450"/>
      <c r="EOU41" s="450"/>
      <c r="EOV41" s="450"/>
      <c r="EOW41" s="450"/>
      <c r="EOX41" s="450"/>
      <c r="EOY41" s="450"/>
      <c r="EOZ41" s="450"/>
      <c r="EPA41" s="450"/>
      <c r="EPB41" s="450"/>
      <c r="EPC41" s="450"/>
      <c r="EPD41" s="450"/>
      <c r="EPE41" s="450"/>
      <c r="EPF41" s="450"/>
      <c r="EPG41" s="450"/>
      <c r="EPH41" s="450"/>
      <c r="EPI41" s="450"/>
      <c r="EPJ41" s="450"/>
      <c r="EPK41" s="450"/>
      <c r="EPL41" s="450"/>
      <c r="EPM41" s="450"/>
      <c r="EPN41" s="450"/>
      <c r="EPO41" s="450"/>
      <c r="EPP41" s="450"/>
      <c r="EPQ41" s="450"/>
      <c r="EPR41" s="450"/>
      <c r="EPS41" s="450"/>
      <c r="EPT41" s="450"/>
      <c r="EPU41" s="450"/>
      <c r="EPV41" s="450"/>
      <c r="EPW41" s="450"/>
      <c r="EPX41" s="450"/>
      <c r="EPY41" s="450"/>
      <c r="EPZ41" s="450"/>
      <c r="EQA41" s="450"/>
      <c r="EQB41" s="450"/>
      <c r="EQC41" s="450"/>
      <c r="EQD41" s="450"/>
      <c r="EQE41" s="450"/>
      <c r="EQF41" s="450"/>
      <c r="EQG41" s="450"/>
      <c r="EQH41" s="450"/>
      <c r="EQI41" s="450"/>
      <c r="EQJ41" s="450"/>
      <c r="EQK41" s="450"/>
      <c r="EQL41" s="450"/>
      <c r="EQM41" s="450"/>
      <c r="EQN41" s="450"/>
      <c r="EQO41" s="450"/>
      <c r="EQP41" s="450"/>
      <c r="EQQ41" s="450"/>
      <c r="EQR41" s="450"/>
      <c r="EQS41" s="450"/>
      <c r="EQT41" s="450"/>
      <c r="EQU41" s="450"/>
      <c r="EQV41" s="450"/>
      <c r="EQW41" s="450"/>
      <c r="EQX41" s="450"/>
      <c r="EQY41" s="450"/>
      <c r="EQZ41" s="450"/>
      <c r="ERA41" s="450"/>
      <c r="ERB41" s="450"/>
      <c r="ERC41" s="450"/>
      <c r="ERD41" s="450"/>
      <c r="ERE41" s="450"/>
      <c r="ERF41" s="450"/>
      <c r="ERG41" s="450"/>
      <c r="ERH41" s="450"/>
      <c r="ERI41" s="450"/>
      <c r="ERJ41" s="450"/>
      <c r="ERK41" s="450"/>
      <c r="ERL41" s="450"/>
      <c r="ERM41" s="450"/>
      <c r="ERN41" s="450"/>
      <c r="ERO41" s="450"/>
      <c r="ERP41" s="450"/>
      <c r="ERQ41" s="450"/>
      <c r="ERR41" s="450"/>
      <c r="ERS41" s="450"/>
      <c r="ERT41" s="450"/>
      <c r="ERU41" s="450"/>
      <c r="ERV41" s="450"/>
      <c r="ERW41" s="450"/>
      <c r="ERX41" s="450"/>
      <c r="ERY41" s="450"/>
      <c r="ERZ41" s="450"/>
      <c r="ESA41" s="450"/>
      <c r="ESB41" s="450"/>
      <c r="ESC41" s="450"/>
      <c r="ESD41" s="450"/>
      <c r="ESE41" s="450"/>
      <c r="ESF41" s="450"/>
      <c r="ESG41" s="450"/>
      <c r="ESH41" s="450"/>
      <c r="ESI41" s="450"/>
      <c r="ESJ41" s="450"/>
      <c r="ESK41" s="450"/>
      <c r="ESL41" s="450"/>
      <c r="ESM41" s="450"/>
      <c r="ESN41" s="450"/>
      <c r="ESO41" s="450"/>
      <c r="ESP41" s="450"/>
      <c r="ESQ41" s="450"/>
      <c r="ESR41" s="450"/>
      <c r="ESS41" s="450"/>
      <c r="EST41" s="450"/>
      <c r="ESU41" s="450"/>
      <c r="ESV41" s="450"/>
      <c r="ESW41" s="450"/>
      <c r="ESX41" s="450"/>
      <c r="ESY41" s="450"/>
      <c r="ESZ41" s="450"/>
      <c r="ETA41" s="450"/>
      <c r="ETB41" s="450"/>
      <c r="ETC41" s="450"/>
      <c r="ETD41" s="450"/>
      <c r="ETE41" s="450"/>
      <c r="ETF41" s="450"/>
      <c r="ETG41" s="450"/>
      <c r="ETH41" s="450"/>
      <c r="ETI41" s="450"/>
      <c r="ETJ41" s="450"/>
      <c r="ETK41" s="450"/>
      <c r="ETL41" s="450"/>
      <c r="ETM41" s="450"/>
      <c r="ETN41" s="450"/>
      <c r="ETO41" s="450"/>
      <c r="ETP41" s="450"/>
      <c r="ETQ41" s="450"/>
      <c r="ETR41" s="450"/>
      <c r="ETS41" s="450"/>
      <c r="ETT41" s="450"/>
      <c r="ETU41" s="450"/>
      <c r="ETV41" s="450"/>
      <c r="ETW41" s="450"/>
      <c r="ETX41" s="450"/>
      <c r="ETY41" s="450"/>
      <c r="ETZ41" s="450"/>
      <c r="EUA41" s="450"/>
      <c r="EUB41" s="450"/>
      <c r="EUC41" s="450"/>
      <c r="EUD41" s="450"/>
      <c r="EUE41" s="450"/>
      <c r="EUF41" s="450"/>
      <c r="EUG41" s="450"/>
      <c r="EUH41" s="450"/>
      <c r="EUI41" s="450"/>
      <c r="EUJ41" s="450"/>
      <c r="EUK41" s="450"/>
      <c r="EUL41" s="450"/>
      <c r="EUM41" s="450"/>
      <c r="EUN41" s="450"/>
      <c r="EUO41" s="450"/>
      <c r="EUP41" s="450"/>
      <c r="EUQ41" s="450"/>
      <c r="EUR41" s="450"/>
      <c r="EUS41" s="450"/>
      <c r="EUT41" s="450"/>
      <c r="EUU41" s="450"/>
      <c r="EUV41" s="450"/>
      <c r="EUW41" s="450"/>
      <c r="EUX41" s="450"/>
      <c r="EUY41" s="450"/>
      <c r="EUZ41" s="450"/>
      <c r="EVA41" s="450"/>
      <c r="EVB41" s="450"/>
      <c r="EVC41" s="450"/>
      <c r="EVD41" s="450"/>
      <c r="EVE41" s="450"/>
      <c r="EVF41" s="450"/>
      <c r="EVG41" s="450"/>
      <c r="EVH41" s="450"/>
      <c r="EVI41" s="450"/>
      <c r="EVJ41" s="450"/>
      <c r="EVK41" s="450"/>
      <c r="EVL41" s="450"/>
      <c r="EVM41" s="450"/>
      <c r="EVN41" s="450"/>
      <c r="EVO41" s="450"/>
      <c r="EVP41" s="450"/>
      <c r="EVQ41" s="450"/>
      <c r="EVR41" s="450"/>
      <c r="EVS41" s="450"/>
      <c r="EVT41" s="450"/>
      <c r="EVU41" s="450"/>
      <c r="EVV41" s="450"/>
      <c r="EVW41" s="450"/>
      <c r="EVX41" s="450"/>
      <c r="EVY41" s="450"/>
      <c r="EVZ41" s="450"/>
      <c r="EWA41" s="450"/>
      <c r="EWB41" s="450"/>
      <c r="EWC41" s="450"/>
      <c r="EWD41" s="450"/>
      <c r="EWE41" s="450"/>
      <c r="EWF41" s="450"/>
      <c r="EWG41" s="450"/>
      <c r="EWH41" s="450"/>
      <c r="EWI41" s="450"/>
      <c r="EWJ41" s="450"/>
      <c r="EWK41" s="450"/>
      <c r="EWL41" s="450"/>
      <c r="EWM41" s="450"/>
      <c r="EWN41" s="450"/>
      <c r="EWO41" s="450"/>
      <c r="EWP41" s="450"/>
      <c r="EWQ41" s="450"/>
      <c r="EWR41" s="450"/>
      <c r="EWS41" s="450"/>
      <c r="EWT41" s="450"/>
      <c r="EWU41" s="450"/>
      <c r="EWV41" s="450"/>
      <c r="EWW41" s="450"/>
      <c r="EWX41" s="450"/>
      <c r="EWY41" s="450"/>
      <c r="EWZ41" s="450"/>
      <c r="EXA41" s="450"/>
      <c r="EXB41" s="450"/>
      <c r="EXC41" s="450"/>
      <c r="EXD41" s="450"/>
      <c r="EXE41" s="450"/>
      <c r="EXF41" s="450"/>
      <c r="EXG41" s="450"/>
      <c r="EXH41" s="450"/>
      <c r="EXI41" s="450"/>
      <c r="EXJ41" s="450"/>
      <c r="EXK41" s="450"/>
      <c r="EXL41" s="450"/>
      <c r="EXM41" s="450"/>
      <c r="EXN41" s="450"/>
      <c r="EXO41" s="450"/>
      <c r="EXP41" s="450"/>
      <c r="EXQ41" s="450"/>
      <c r="EXR41" s="450"/>
      <c r="EXS41" s="450"/>
      <c r="EXT41" s="450"/>
      <c r="EXU41" s="450"/>
      <c r="EXV41" s="450"/>
      <c r="EXW41" s="450"/>
      <c r="EXX41" s="450"/>
      <c r="EXY41" s="450"/>
      <c r="EXZ41" s="450"/>
      <c r="EYA41" s="450"/>
      <c r="EYB41" s="450"/>
      <c r="EYC41" s="450"/>
      <c r="EYD41" s="450"/>
      <c r="EYE41" s="450"/>
      <c r="EYF41" s="450"/>
      <c r="EYG41" s="450"/>
      <c r="EYH41" s="450"/>
      <c r="EYI41" s="450"/>
      <c r="EYJ41" s="450"/>
      <c r="EYK41" s="450"/>
      <c r="EYL41" s="450"/>
      <c r="EYM41" s="450"/>
      <c r="EYN41" s="450"/>
      <c r="EYO41" s="450"/>
      <c r="EYP41" s="450"/>
      <c r="EYQ41" s="450"/>
      <c r="EYR41" s="450"/>
      <c r="EYS41" s="450"/>
      <c r="EYT41" s="450"/>
      <c r="EYU41" s="450"/>
      <c r="EYV41" s="450"/>
      <c r="EYW41" s="450"/>
      <c r="EYX41" s="450"/>
      <c r="EYY41" s="450"/>
      <c r="EYZ41" s="450"/>
      <c r="EZA41" s="450"/>
      <c r="EZB41" s="450"/>
      <c r="EZC41" s="450"/>
      <c r="EZD41" s="450"/>
      <c r="EZE41" s="450"/>
      <c r="EZF41" s="450"/>
      <c r="EZG41" s="450"/>
      <c r="EZH41" s="450"/>
      <c r="EZI41" s="450"/>
      <c r="EZJ41" s="450"/>
      <c r="EZK41" s="450"/>
      <c r="EZL41" s="450"/>
      <c r="EZM41" s="450"/>
      <c r="EZN41" s="450"/>
      <c r="EZO41" s="450"/>
      <c r="EZP41" s="450"/>
      <c r="EZQ41" s="450"/>
      <c r="EZR41" s="450"/>
      <c r="EZS41" s="450"/>
      <c r="EZT41" s="450"/>
      <c r="EZU41" s="450"/>
      <c r="EZV41" s="450"/>
      <c r="EZW41" s="450"/>
      <c r="EZX41" s="450"/>
      <c r="EZY41" s="450"/>
      <c r="EZZ41" s="450"/>
      <c r="FAA41" s="450"/>
      <c r="FAB41" s="450"/>
      <c r="FAC41" s="450"/>
      <c r="FAD41" s="450"/>
      <c r="FAE41" s="450"/>
      <c r="FAF41" s="450"/>
      <c r="FAG41" s="450"/>
      <c r="FAH41" s="450"/>
      <c r="FAI41" s="450"/>
      <c r="FAJ41" s="450"/>
      <c r="FAK41" s="450"/>
      <c r="FAL41" s="450"/>
      <c r="FAM41" s="450"/>
      <c r="FAN41" s="450"/>
      <c r="FAO41" s="450"/>
      <c r="FAP41" s="450"/>
      <c r="FAQ41" s="450"/>
      <c r="FAR41" s="450"/>
      <c r="FAS41" s="450"/>
      <c r="FAT41" s="450"/>
      <c r="FAU41" s="450"/>
      <c r="FAV41" s="450"/>
      <c r="FAW41" s="450"/>
      <c r="FAX41" s="450"/>
      <c r="FAY41" s="450"/>
      <c r="FAZ41" s="450"/>
      <c r="FBA41" s="450"/>
      <c r="FBB41" s="450"/>
      <c r="FBC41" s="450"/>
      <c r="FBD41" s="450"/>
      <c r="FBE41" s="450"/>
      <c r="FBF41" s="450"/>
      <c r="FBG41" s="450"/>
      <c r="FBH41" s="450"/>
      <c r="FBI41" s="450"/>
      <c r="FBJ41" s="450"/>
      <c r="FBK41" s="450"/>
      <c r="FBL41" s="450"/>
      <c r="FBM41" s="450"/>
      <c r="FBN41" s="450"/>
      <c r="FBO41" s="450"/>
      <c r="FBP41" s="450"/>
      <c r="FBQ41" s="450"/>
      <c r="FBR41" s="450"/>
      <c r="FBS41" s="450"/>
      <c r="FBT41" s="450"/>
      <c r="FBU41" s="450"/>
      <c r="FBV41" s="450"/>
      <c r="FBW41" s="450"/>
      <c r="FBX41" s="450"/>
      <c r="FBY41" s="450"/>
      <c r="FBZ41" s="450"/>
      <c r="FCA41" s="450"/>
      <c r="FCB41" s="450"/>
      <c r="FCC41" s="450"/>
      <c r="FCD41" s="450"/>
      <c r="FCE41" s="450"/>
      <c r="FCF41" s="450"/>
      <c r="FCG41" s="450"/>
      <c r="FCH41" s="450"/>
      <c r="FCI41" s="450"/>
      <c r="FCJ41" s="450"/>
      <c r="FCK41" s="450"/>
      <c r="FCL41" s="450"/>
      <c r="FCM41" s="450"/>
      <c r="FCN41" s="450"/>
      <c r="FCO41" s="450"/>
      <c r="FCP41" s="450"/>
      <c r="FCQ41" s="450"/>
      <c r="FCR41" s="450"/>
      <c r="FCS41" s="450"/>
      <c r="FCT41" s="450"/>
      <c r="FCU41" s="450"/>
      <c r="FCV41" s="450"/>
      <c r="FCW41" s="450"/>
      <c r="FCX41" s="450"/>
      <c r="FCY41" s="450"/>
      <c r="FCZ41" s="450"/>
      <c r="FDA41" s="450"/>
      <c r="FDB41" s="450"/>
      <c r="FDC41" s="450"/>
      <c r="FDD41" s="450"/>
      <c r="FDE41" s="450"/>
      <c r="FDF41" s="450"/>
      <c r="FDG41" s="450"/>
      <c r="FDH41" s="450"/>
      <c r="FDI41" s="450"/>
      <c r="FDJ41" s="450"/>
      <c r="FDK41" s="450"/>
      <c r="FDL41" s="450"/>
      <c r="FDM41" s="450"/>
      <c r="FDN41" s="450"/>
      <c r="FDO41" s="450"/>
      <c r="FDP41" s="450"/>
      <c r="FDQ41" s="450"/>
      <c r="FDR41" s="450"/>
      <c r="FDS41" s="450"/>
      <c r="FDT41" s="450"/>
      <c r="FDU41" s="450"/>
      <c r="FDV41" s="450"/>
      <c r="FDW41" s="450"/>
      <c r="FDX41" s="450"/>
      <c r="FDY41" s="450"/>
      <c r="FDZ41" s="450"/>
      <c r="FEA41" s="450"/>
      <c r="FEB41" s="450"/>
      <c r="FEC41" s="450"/>
      <c r="FED41" s="450"/>
      <c r="FEE41" s="450"/>
      <c r="FEF41" s="450"/>
      <c r="FEG41" s="450"/>
      <c r="FEH41" s="450"/>
      <c r="FEI41" s="450"/>
      <c r="FEJ41" s="450"/>
      <c r="FEK41" s="450"/>
      <c r="FEL41" s="450"/>
      <c r="FEM41" s="450"/>
      <c r="FEN41" s="450"/>
      <c r="FEO41" s="450"/>
      <c r="FEP41" s="450"/>
      <c r="FEQ41" s="450"/>
      <c r="FER41" s="450"/>
      <c r="FES41" s="450"/>
      <c r="FET41" s="450"/>
      <c r="FEU41" s="450"/>
      <c r="FEV41" s="450"/>
      <c r="FEW41" s="450"/>
      <c r="FEX41" s="450"/>
      <c r="FEY41" s="450"/>
      <c r="FEZ41" s="450"/>
      <c r="FFA41" s="450"/>
      <c r="FFB41" s="450"/>
      <c r="FFC41" s="450"/>
      <c r="FFD41" s="450"/>
      <c r="FFE41" s="450"/>
      <c r="FFF41" s="450"/>
      <c r="FFG41" s="450"/>
      <c r="FFH41" s="450"/>
      <c r="FFI41" s="450"/>
      <c r="FFJ41" s="450"/>
      <c r="FFK41" s="450"/>
      <c r="FFL41" s="450"/>
      <c r="FFM41" s="450"/>
      <c r="FFN41" s="450"/>
      <c r="FFO41" s="450"/>
      <c r="FFP41" s="450"/>
      <c r="FFQ41" s="450"/>
      <c r="FFR41" s="450"/>
      <c r="FFS41" s="450"/>
      <c r="FFT41" s="450"/>
      <c r="FFU41" s="450"/>
      <c r="FFV41" s="450"/>
      <c r="FFW41" s="450"/>
      <c r="FFX41" s="450"/>
      <c r="FFY41" s="450"/>
      <c r="FFZ41" s="450"/>
      <c r="FGA41" s="450"/>
      <c r="FGB41" s="450"/>
      <c r="FGC41" s="450"/>
      <c r="FGD41" s="450"/>
      <c r="FGE41" s="450"/>
      <c r="FGF41" s="450"/>
      <c r="FGG41" s="450"/>
      <c r="FGH41" s="450"/>
      <c r="FGI41" s="450"/>
      <c r="FGJ41" s="450"/>
      <c r="FGK41" s="450"/>
      <c r="FGL41" s="450"/>
      <c r="FGM41" s="450"/>
      <c r="FGN41" s="450"/>
      <c r="FGO41" s="450"/>
      <c r="FGP41" s="450"/>
      <c r="FGQ41" s="450"/>
      <c r="FGR41" s="450"/>
      <c r="FGS41" s="450"/>
      <c r="FGT41" s="450"/>
      <c r="FGU41" s="450"/>
      <c r="FGV41" s="450"/>
      <c r="FGW41" s="450"/>
      <c r="FGX41" s="450"/>
      <c r="FGY41" s="450"/>
      <c r="FGZ41" s="450"/>
      <c r="FHA41" s="450"/>
      <c r="FHB41" s="450"/>
      <c r="FHC41" s="450"/>
      <c r="FHD41" s="450"/>
      <c r="FHE41" s="450"/>
      <c r="FHF41" s="450"/>
      <c r="FHG41" s="450"/>
      <c r="FHH41" s="450"/>
      <c r="FHI41" s="450"/>
      <c r="FHJ41" s="450"/>
      <c r="FHK41" s="450"/>
      <c r="FHL41" s="450"/>
      <c r="FHM41" s="450"/>
      <c r="FHN41" s="450"/>
      <c r="FHO41" s="450"/>
      <c r="FHP41" s="450"/>
      <c r="FHQ41" s="450"/>
      <c r="FHR41" s="450"/>
      <c r="FHS41" s="450"/>
      <c r="FHT41" s="450"/>
      <c r="FHU41" s="450"/>
      <c r="FHV41" s="450"/>
      <c r="FHW41" s="450"/>
      <c r="FHX41" s="450"/>
      <c r="FHY41" s="450"/>
      <c r="FHZ41" s="450"/>
      <c r="FIA41" s="450"/>
      <c r="FIB41" s="450"/>
      <c r="FIC41" s="450"/>
      <c r="FID41" s="450"/>
      <c r="FIE41" s="450"/>
      <c r="FIF41" s="450"/>
      <c r="FIG41" s="450"/>
      <c r="FIH41" s="450"/>
      <c r="FII41" s="450"/>
      <c r="FIJ41" s="450"/>
      <c r="FIK41" s="450"/>
      <c r="FIL41" s="450"/>
      <c r="FIM41" s="450"/>
      <c r="FIN41" s="450"/>
      <c r="FIO41" s="450"/>
      <c r="FIP41" s="450"/>
      <c r="FIQ41" s="450"/>
      <c r="FIR41" s="450"/>
      <c r="FIS41" s="450"/>
      <c r="FIT41" s="450"/>
      <c r="FIU41" s="450"/>
      <c r="FIV41" s="450"/>
      <c r="FIW41" s="450"/>
      <c r="FIX41" s="450"/>
      <c r="FIY41" s="450"/>
      <c r="FIZ41" s="450"/>
      <c r="FJA41" s="450"/>
      <c r="FJB41" s="450"/>
      <c r="FJC41" s="450"/>
      <c r="FJD41" s="450"/>
      <c r="FJE41" s="450"/>
      <c r="FJF41" s="450"/>
      <c r="FJG41" s="450"/>
      <c r="FJH41" s="450"/>
      <c r="FJI41" s="450"/>
      <c r="FJJ41" s="450"/>
      <c r="FJK41" s="450"/>
      <c r="FJL41" s="450"/>
      <c r="FJM41" s="450"/>
      <c r="FJN41" s="450"/>
      <c r="FJO41" s="450"/>
      <c r="FJP41" s="450"/>
      <c r="FJQ41" s="450"/>
      <c r="FJR41" s="450"/>
      <c r="FJS41" s="450"/>
      <c r="FJT41" s="450"/>
      <c r="FJU41" s="450"/>
      <c r="FJV41" s="450"/>
      <c r="FJW41" s="450"/>
      <c r="FJX41" s="450"/>
      <c r="FJY41" s="450"/>
      <c r="FJZ41" s="450"/>
      <c r="FKA41" s="450"/>
      <c r="FKB41" s="450"/>
      <c r="FKC41" s="450"/>
      <c r="FKD41" s="450"/>
      <c r="FKE41" s="450"/>
      <c r="FKF41" s="450"/>
      <c r="FKG41" s="450"/>
      <c r="FKH41" s="450"/>
      <c r="FKI41" s="450"/>
      <c r="FKJ41" s="450"/>
      <c r="FKK41" s="450"/>
      <c r="FKL41" s="450"/>
      <c r="FKM41" s="450"/>
      <c r="FKN41" s="450"/>
      <c r="FKO41" s="450"/>
      <c r="FKP41" s="450"/>
      <c r="FKQ41" s="450"/>
      <c r="FKR41" s="450"/>
      <c r="FKS41" s="450"/>
      <c r="FKT41" s="450"/>
      <c r="FKU41" s="450"/>
      <c r="FKV41" s="450"/>
      <c r="FKW41" s="450"/>
      <c r="FKX41" s="450"/>
      <c r="FKY41" s="450"/>
      <c r="FKZ41" s="450"/>
      <c r="FLA41" s="450"/>
      <c r="FLB41" s="450"/>
      <c r="FLC41" s="450"/>
      <c r="FLD41" s="450"/>
      <c r="FLE41" s="450"/>
      <c r="FLF41" s="450"/>
      <c r="FLG41" s="450"/>
      <c r="FLH41" s="450"/>
      <c r="FLI41" s="450"/>
      <c r="FLJ41" s="450"/>
      <c r="FLK41" s="450"/>
      <c r="FLL41" s="450"/>
      <c r="FLM41" s="450"/>
      <c r="FLN41" s="450"/>
      <c r="FLO41" s="450"/>
      <c r="FLP41" s="450"/>
      <c r="FLQ41" s="450"/>
      <c r="FLR41" s="450"/>
      <c r="FLS41" s="450"/>
      <c r="FLT41" s="450"/>
      <c r="FLU41" s="450"/>
      <c r="FLV41" s="450"/>
      <c r="FLW41" s="450"/>
      <c r="FLX41" s="450"/>
      <c r="FLY41" s="450"/>
      <c r="FLZ41" s="450"/>
      <c r="FMA41" s="450"/>
      <c r="FMB41" s="450"/>
      <c r="FMC41" s="450"/>
      <c r="FMD41" s="450"/>
      <c r="FME41" s="450"/>
      <c r="FMF41" s="450"/>
      <c r="FMG41" s="450"/>
      <c r="FMH41" s="450"/>
      <c r="FMI41" s="450"/>
      <c r="FMJ41" s="450"/>
      <c r="FMK41" s="450"/>
      <c r="FML41" s="450"/>
      <c r="FMM41" s="450"/>
      <c r="FMN41" s="450"/>
      <c r="FMO41" s="450"/>
      <c r="FMP41" s="450"/>
      <c r="FMQ41" s="450"/>
      <c r="FMR41" s="450"/>
      <c r="FMS41" s="450"/>
      <c r="FMT41" s="450"/>
      <c r="FMU41" s="450"/>
      <c r="FMV41" s="450"/>
      <c r="FMW41" s="450"/>
      <c r="FMX41" s="450"/>
      <c r="FMY41" s="450"/>
      <c r="FMZ41" s="450"/>
      <c r="FNA41" s="450"/>
      <c r="FNB41" s="450"/>
      <c r="FNC41" s="450"/>
      <c r="FND41" s="450"/>
      <c r="FNE41" s="450"/>
      <c r="FNF41" s="450"/>
      <c r="FNG41" s="450"/>
      <c r="FNH41" s="450"/>
      <c r="FNI41" s="450"/>
      <c r="FNJ41" s="450"/>
      <c r="FNK41" s="450"/>
      <c r="FNL41" s="450"/>
      <c r="FNM41" s="450"/>
      <c r="FNN41" s="450"/>
      <c r="FNO41" s="450"/>
      <c r="FNP41" s="450"/>
      <c r="FNQ41" s="450"/>
      <c r="FNR41" s="450"/>
      <c r="FNS41" s="450"/>
      <c r="FNT41" s="450"/>
      <c r="FNU41" s="450"/>
      <c r="FNV41" s="450"/>
      <c r="FNW41" s="450"/>
      <c r="FNX41" s="450"/>
      <c r="FNY41" s="450"/>
      <c r="FNZ41" s="450"/>
      <c r="FOA41" s="450"/>
      <c r="FOB41" s="450"/>
      <c r="FOC41" s="450"/>
      <c r="FOD41" s="450"/>
      <c r="FOE41" s="450"/>
      <c r="FOF41" s="450"/>
      <c r="FOG41" s="450"/>
      <c r="FOH41" s="450"/>
      <c r="FOI41" s="450"/>
      <c r="FOJ41" s="450"/>
      <c r="FOK41" s="450"/>
      <c r="FOL41" s="450"/>
      <c r="FOM41" s="450"/>
      <c r="FON41" s="450"/>
      <c r="FOO41" s="450"/>
      <c r="FOP41" s="450"/>
      <c r="FOQ41" s="450"/>
      <c r="FOR41" s="450"/>
      <c r="FOS41" s="450"/>
      <c r="FOT41" s="450"/>
      <c r="FOU41" s="450"/>
      <c r="FOV41" s="450"/>
      <c r="FOW41" s="450"/>
      <c r="FOX41" s="450"/>
      <c r="FOY41" s="450"/>
      <c r="FOZ41" s="450"/>
      <c r="FPA41" s="450"/>
      <c r="FPB41" s="450"/>
      <c r="FPC41" s="450"/>
      <c r="FPD41" s="450"/>
      <c r="FPE41" s="450"/>
      <c r="FPF41" s="450"/>
      <c r="FPG41" s="450"/>
      <c r="FPH41" s="450"/>
      <c r="FPI41" s="450"/>
      <c r="FPJ41" s="450"/>
      <c r="FPK41" s="450"/>
      <c r="FPL41" s="450"/>
      <c r="FPM41" s="450"/>
      <c r="FPN41" s="450"/>
      <c r="FPO41" s="450"/>
      <c r="FPP41" s="450"/>
      <c r="FPQ41" s="450"/>
      <c r="FPR41" s="450"/>
      <c r="FPS41" s="450"/>
      <c r="FPT41" s="450"/>
      <c r="FPU41" s="450"/>
      <c r="FPV41" s="450"/>
      <c r="FPW41" s="450"/>
      <c r="FPX41" s="450"/>
      <c r="FPY41" s="450"/>
      <c r="FPZ41" s="450"/>
      <c r="FQA41" s="450"/>
      <c r="FQB41" s="450"/>
      <c r="FQC41" s="450"/>
      <c r="FQD41" s="450"/>
      <c r="FQE41" s="450"/>
      <c r="FQF41" s="450"/>
      <c r="FQG41" s="450"/>
      <c r="FQH41" s="450"/>
      <c r="FQI41" s="450"/>
      <c r="FQJ41" s="450"/>
      <c r="FQK41" s="450"/>
      <c r="FQL41" s="450"/>
      <c r="FQM41" s="450"/>
      <c r="FQN41" s="450"/>
      <c r="FQO41" s="450"/>
      <c r="FQP41" s="450"/>
      <c r="FQQ41" s="450"/>
      <c r="FQR41" s="450"/>
      <c r="FQS41" s="450"/>
      <c r="FQT41" s="450"/>
      <c r="FQU41" s="450"/>
      <c r="FQV41" s="450"/>
      <c r="FQW41" s="450"/>
      <c r="FQX41" s="450"/>
      <c r="FQY41" s="450"/>
      <c r="FQZ41" s="450"/>
      <c r="FRA41" s="450"/>
      <c r="FRB41" s="450"/>
      <c r="FRC41" s="450"/>
      <c r="FRD41" s="450"/>
      <c r="FRE41" s="450"/>
      <c r="FRF41" s="450"/>
      <c r="FRG41" s="450"/>
      <c r="FRH41" s="450"/>
      <c r="FRI41" s="450"/>
      <c r="FRJ41" s="450"/>
      <c r="FRK41" s="450"/>
      <c r="FRL41" s="450"/>
      <c r="FRM41" s="450"/>
      <c r="FRN41" s="450"/>
      <c r="FRO41" s="450"/>
      <c r="FRP41" s="450"/>
      <c r="FRQ41" s="450"/>
      <c r="FRR41" s="450"/>
      <c r="FRS41" s="450"/>
      <c r="FRT41" s="450"/>
      <c r="FRU41" s="450"/>
      <c r="FRV41" s="450"/>
      <c r="FRW41" s="450"/>
      <c r="FRX41" s="450"/>
      <c r="FRY41" s="450"/>
      <c r="FRZ41" s="450"/>
      <c r="FSA41" s="450"/>
      <c r="FSB41" s="450"/>
      <c r="FSC41" s="450"/>
      <c r="FSD41" s="450"/>
      <c r="FSE41" s="450"/>
      <c r="FSF41" s="450"/>
      <c r="FSG41" s="450"/>
      <c r="FSH41" s="450"/>
      <c r="FSI41" s="450"/>
      <c r="FSJ41" s="450"/>
      <c r="FSK41" s="450"/>
      <c r="FSL41" s="450"/>
      <c r="FSM41" s="450"/>
      <c r="FSN41" s="450"/>
      <c r="FSO41" s="450"/>
      <c r="FSP41" s="450"/>
      <c r="FSQ41" s="450"/>
      <c r="FSR41" s="450"/>
      <c r="FSS41" s="450"/>
      <c r="FST41" s="450"/>
      <c r="FSU41" s="450"/>
      <c r="FSV41" s="450"/>
      <c r="FSW41" s="450"/>
      <c r="FSX41" s="450"/>
      <c r="FSY41" s="450"/>
      <c r="FSZ41" s="450"/>
      <c r="FTA41" s="450"/>
      <c r="FTB41" s="450"/>
      <c r="FTC41" s="450"/>
      <c r="FTD41" s="450"/>
      <c r="FTE41" s="450"/>
      <c r="FTF41" s="450"/>
      <c r="FTG41" s="450"/>
      <c r="FTH41" s="450"/>
      <c r="FTI41" s="450"/>
      <c r="FTJ41" s="450"/>
      <c r="FTK41" s="450"/>
      <c r="FTL41" s="450"/>
      <c r="FTM41" s="450"/>
      <c r="FTN41" s="450"/>
      <c r="FTO41" s="450"/>
      <c r="FTP41" s="450"/>
      <c r="FTQ41" s="450"/>
      <c r="FTR41" s="450"/>
      <c r="FTS41" s="450"/>
      <c r="FTT41" s="450"/>
      <c r="FTU41" s="450"/>
      <c r="FTV41" s="450"/>
      <c r="FTW41" s="450"/>
      <c r="FTX41" s="450"/>
      <c r="FTY41" s="450"/>
      <c r="FTZ41" s="450"/>
      <c r="FUA41" s="450"/>
      <c r="FUB41" s="450"/>
      <c r="FUC41" s="450"/>
      <c r="FUD41" s="450"/>
      <c r="FUE41" s="450"/>
      <c r="FUF41" s="450"/>
      <c r="FUG41" s="450"/>
      <c r="FUH41" s="450"/>
      <c r="FUI41" s="450"/>
      <c r="FUJ41" s="450"/>
      <c r="FUK41" s="450"/>
      <c r="FUL41" s="450"/>
      <c r="FUM41" s="450"/>
      <c r="FUN41" s="450"/>
      <c r="FUO41" s="450"/>
      <c r="FUP41" s="450"/>
      <c r="FUQ41" s="450"/>
      <c r="FUR41" s="450"/>
      <c r="FUS41" s="450"/>
      <c r="FUT41" s="450"/>
      <c r="FUU41" s="450"/>
      <c r="FUV41" s="450"/>
      <c r="FUW41" s="450"/>
      <c r="FUX41" s="450"/>
      <c r="FUY41" s="450"/>
      <c r="FUZ41" s="450"/>
      <c r="FVA41" s="450"/>
      <c r="FVB41" s="450"/>
      <c r="FVC41" s="450"/>
      <c r="FVD41" s="450"/>
      <c r="FVE41" s="450"/>
      <c r="FVF41" s="450"/>
      <c r="FVG41" s="450"/>
      <c r="FVH41" s="450"/>
      <c r="FVI41" s="450"/>
      <c r="FVJ41" s="450"/>
      <c r="FVK41" s="450"/>
      <c r="FVL41" s="450"/>
      <c r="FVM41" s="450"/>
      <c r="FVN41" s="450"/>
      <c r="FVO41" s="450"/>
      <c r="FVP41" s="450"/>
      <c r="FVQ41" s="450"/>
      <c r="FVR41" s="450"/>
      <c r="FVS41" s="450"/>
      <c r="FVT41" s="450"/>
      <c r="FVU41" s="450"/>
      <c r="FVV41" s="450"/>
      <c r="FVW41" s="450"/>
      <c r="FVX41" s="450"/>
      <c r="FVY41" s="450"/>
      <c r="FVZ41" s="450"/>
      <c r="FWA41" s="450"/>
      <c r="FWB41" s="450"/>
      <c r="FWC41" s="450"/>
      <c r="FWD41" s="450"/>
      <c r="FWE41" s="450"/>
      <c r="FWF41" s="450"/>
      <c r="FWG41" s="450"/>
      <c r="FWH41" s="450"/>
      <c r="FWI41" s="450"/>
      <c r="FWJ41" s="450"/>
      <c r="FWK41" s="450"/>
      <c r="FWL41" s="450"/>
      <c r="FWM41" s="450"/>
      <c r="FWN41" s="450"/>
      <c r="FWO41" s="450"/>
      <c r="FWP41" s="450"/>
      <c r="FWQ41" s="450"/>
      <c r="FWR41" s="450"/>
      <c r="FWS41" s="450"/>
      <c r="FWT41" s="450"/>
      <c r="FWU41" s="450"/>
      <c r="FWV41" s="450"/>
      <c r="FWW41" s="450"/>
      <c r="FWX41" s="450"/>
      <c r="FWY41" s="450"/>
      <c r="FWZ41" s="450"/>
      <c r="FXA41" s="450"/>
      <c r="FXB41" s="450"/>
      <c r="FXC41" s="450"/>
      <c r="FXD41" s="450"/>
      <c r="FXE41" s="450"/>
      <c r="FXF41" s="450"/>
      <c r="FXG41" s="450"/>
      <c r="FXH41" s="450"/>
      <c r="FXI41" s="450"/>
      <c r="FXJ41" s="450"/>
      <c r="FXK41" s="450"/>
      <c r="FXL41" s="450"/>
      <c r="FXM41" s="450"/>
      <c r="FXN41" s="450"/>
      <c r="FXO41" s="450"/>
      <c r="FXP41" s="450"/>
      <c r="FXQ41" s="450"/>
      <c r="FXR41" s="450"/>
      <c r="FXS41" s="450"/>
      <c r="FXT41" s="450"/>
      <c r="FXU41" s="450"/>
      <c r="FXV41" s="450"/>
      <c r="FXW41" s="450"/>
      <c r="FXX41" s="450"/>
      <c r="FXY41" s="450"/>
      <c r="FXZ41" s="450"/>
      <c r="FYA41" s="450"/>
      <c r="FYB41" s="450"/>
      <c r="FYC41" s="450"/>
      <c r="FYD41" s="450"/>
      <c r="FYE41" s="450"/>
      <c r="FYF41" s="450"/>
      <c r="FYG41" s="450"/>
      <c r="FYH41" s="450"/>
      <c r="FYI41" s="450"/>
      <c r="FYJ41" s="450"/>
      <c r="FYK41" s="450"/>
      <c r="FYL41" s="450"/>
      <c r="FYM41" s="450"/>
      <c r="FYN41" s="450"/>
      <c r="FYO41" s="450"/>
      <c r="FYP41" s="450"/>
      <c r="FYQ41" s="450"/>
      <c r="FYR41" s="450"/>
      <c r="FYS41" s="450"/>
      <c r="FYT41" s="450"/>
      <c r="FYU41" s="450"/>
      <c r="FYV41" s="450"/>
      <c r="FYW41" s="450"/>
      <c r="FYX41" s="450"/>
      <c r="FYY41" s="450"/>
      <c r="FYZ41" s="450"/>
      <c r="FZA41" s="450"/>
      <c r="FZB41" s="450"/>
      <c r="FZC41" s="450"/>
      <c r="FZD41" s="450"/>
      <c r="FZE41" s="450"/>
      <c r="FZF41" s="450"/>
      <c r="FZG41" s="450"/>
      <c r="FZH41" s="450"/>
      <c r="FZI41" s="450"/>
      <c r="FZJ41" s="450"/>
      <c r="FZK41" s="450"/>
      <c r="FZL41" s="450"/>
      <c r="FZM41" s="450"/>
      <c r="FZN41" s="450"/>
      <c r="FZO41" s="450"/>
      <c r="FZP41" s="450"/>
      <c r="FZQ41" s="450"/>
      <c r="FZR41" s="450"/>
      <c r="FZS41" s="450"/>
      <c r="FZT41" s="450"/>
      <c r="FZU41" s="450"/>
      <c r="FZV41" s="450"/>
      <c r="FZW41" s="450"/>
      <c r="FZX41" s="450"/>
      <c r="FZY41" s="450"/>
      <c r="FZZ41" s="450"/>
      <c r="GAA41" s="450"/>
      <c r="GAB41" s="450"/>
      <c r="GAC41" s="450"/>
      <c r="GAD41" s="450"/>
      <c r="GAE41" s="450"/>
      <c r="GAF41" s="450"/>
      <c r="GAG41" s="450"/>
      <c r="GAH41" s="450"/>
      <c r="GAI41" s="450"/>
      <c r="GAJ41" s="450"/>
      <c r="GAK41" s="450"/>
      <c r="GAL41" s="450"/>
      <c r="GAM41" s="450"/>
      <c r="GAN41" s="450"/>
      <c r="GAO41" s="450"/>
      <c r="GAP41" s="450"/>
      <c r="GAQ41" s="450"/>
      <c r="GAR41" s="450"/>
      <c r="GAS41" s="450"/>
      <c r="GAT41" s="450"/>
      <c r="GAU41" s="450"/>
      <c r="GAV41" s="450"/>
      <c r="GAW41" s="450"/>
      <c r="GAX41" s="450"/>
      <c r="GAY41" s="450"/>
      <c r="GAZ41" s="450"/>
      <c r="GBA41" s="450"/>
      <c r="GBB41" s="450"/>
      <c r="GBC41" s="450"/>
      <c r="GBD41" s="450"/>
      <c r="GBE41" s="450"/>
      <c r="GBF41" s="450"/>
      <c r="GBG41" s="450"/>
      <c r="GBH41" s="450"/>
      <c r="GBI41" s="450"/>
      <c r="GBJ41" s="450"/>
      <c r="GBK41" s="450"/>
      <c r="GBL41" s="450"/>
      <c r="GBM41" s="450"/>
      <c r="GBN41" s="450"/>
      <c r="GBO41" s="450"/>
      <c r="GBP41" s="450"/>
      <c r="GBQ41" s="450"/>
      <c r="GBR41" s="450"/>
      <c r="GBS41" s="450"/>
      <c r="GBT41" s="450"/>
      <c r="GBU41" s="450"/>
      <c r="GBV41" s="450"/>
      <c r="GBW41" s="450"/>
      <c r="GBX41" s="450"/>
      <c r="GBY41" s="450"/>
      <c r="GBZ41" s="450"/>
      <c r="GCA41" s="450"/>
      <c r="GCB41" s="450"/>
      <c r="GCC41" s="450"/>
      <c r="GCD41" s="450"/>
      <c r="GCE41" s="450"/>
      <c r="GCF41" s="450"/>
      <c r="GCG41" s="450"/>
      <c r="GCH41" s="450"/>
      <c r="GCI41" s="450"/>
      <c r="GCJ41" s="450"/>
      <c r="GCK41" s="450"/>
      <c r="GCL41" s="450"/>
      <c r="GCM41" s="450"/>
      <c r="GCN41" s="450"/>
      <c r="GCO41" s="450"/>
      <c r="GCP41" s="450"/>
      <c r="GCQ41" s="450"/>
      <c r="GCR41" s="450"/>
      <c r="GCS41" s="450"/>
      <c r="GCT41" s="450"/>
      <c r="GCU41" s="450"/>
      <c r="GCV41" s="450"/>
      <c r="GCW41" s="450"/>
      <c r="GCX41" s="450"/>
      <c r="GCY41" s="450"/>
      <c r="GCZ41" s="450"/>
      <c r="GDA41" s="450"/>
      <c r="GDB41" s="450"/>
      <c r="GDC41" s="450"/>
      <c r="GDD41" s="450"/>
      <c r="GDE41" s="450"/>
      <c r="GDF41" s="450"/>
      <c r="GDG41" s="450"/>
      <c r="GDH41" s="450"/>
      <c r="GDI41" s="450"/>
      <c r="GDJ41" s="450"/>
      <c r="GDK41" s="450"/>
      <c r="GDL41" s="450"/>
      <c r="GDM41" s="450"/>
      <c r="GDN41" s="450"/>
      <c r="GDO41" s="450"/>
      <c r="GDP41" s="450"/>
      <c r="GDQ41" s="450"/>
      <c r="GDR41" s="450"/>
      <c r="GDS41" s="450"/>
      <c r="GDT41" s="450"/>
      <c r="GDU41" s="450"/>
      <c r="GDV41" s="450"/>
      <c r="GDW41" s="450"/>
      <c r="GDX41" s="450"/>
      <c r="GDY41" s="450"/>
      <c r="GDZ41" s="450"/>
      <c r="GEA41" s="450"/>
      <c r="GEB41" s="450"/>
      <c r="GEC41" s="450"/>
      <c r="GED41" s="450"/>
      <c r="GEE41" s="450"/>
      <c r="GEF41" s="450"/>
      <c r="GEG41" s="450"/>
      <c r="GEH41" s="450"/>
      <c r="GEI41" s="450"/>
      <c r="GEJ41" s="450"/>
      <c r="GEK41" s="450"/>
      <c r="GEL41" s="450"/>
      <c r="GEM41" s="450"/>
      <c r="GEN41" s="450"/>
      <c r="GEO41" s="450"/>
      <c r="GEP41" s="450"/>
      <c r="GEQ41" s="450"/>
      <c r="GER41" s="450"/>
      <c r="GES41" s="450"/>
      <c r="GET41" s="450"/>
      <c r="GEU41" s="450"/>
      <c r="GEV41" s="450"/>
      <c r="GEW41" s="450"/>
      <c r="GEX41" s="450"/>
      <c r="GEY41" s="450"/>
      <c r="GEZ41" s="450"/>
      <c r="GFA41" s="450"/>
      <c r="GFB41" s="450"/>
      <c r="GFC41" s="450"/>
      <c r="GFD41" s="450"/>
      <c r="GFE41" s="450"/>
      <c r="GFF41" s="450"/>
      <c r="GFG41" s="450"/>
      <c r="GFH41" s="450"/>
      <c r="GFI41" s="450"/>
      <c r="GFJ41" s="450"/>
      <c r="GFK41" s="450"/>
      <c r="GFL41" s="450"/>
      <c r="GFM41" s="450"/>
      <c r="GFN41" s="450"/>
      <c r="GFO41" s="450"/>
      <c r="GFP41" s="450"/>
      <c r="GFQ41" s="450"/>
      <c r="GFR41" s="450"/>
      <c r="GFS41" s="450"/>
      <c r="GFT41" s="450"/>
      <c r="GFU41" s="450"/>
      <c r="GFV41" s="450"/>
      <c r="GFW41" s="450"/>
      <c r="GFX41" s="450"/>
      <c r="GFY41" s="450"/>
      <c r="GFZ41" s="450"/>
      <c r="GGA41" s="450"/>
      <c r="GGB41" s="450"/>
      <c r="GGC41" s="450"/>
      <c r="GGD41" s="450"/>
      <c r="GGE41" s="450"/>
      <c r="GGF41" s="450"/>
      <c r="GGG41" s="450"/>
      <c r="GGH41" s="450"/>
      <c r="GGI41" s="450"/>
      <c r="GGJ41" s="450"/>
      <c r="GGK41" s="450"/>
      <c r="GGL41" s="450"/>
      <c r="GGM41" s="450"/>
      <c r="GGN41" s="450"/>
      <c r="GGO41" s="450"/>
      <c r="GGP41" s="450"/>
      <c r="GGQ41" s="450"/>
      <c r="GGR41" s="450"/>
      <c r="GGS41" s="450"/>
      <c r="GGT41" s="450"/>
      <c r="GGU41" s="450"/>
      <c r="GGV41" s="450"/>
      <c r="GGW41" s="450"/>
      <c r="GGX41" s="450"/>
      <c r="GGY41" s="450"/>
      <c r="GGZ41" s="450"/>
      <c r="GHA41" s="450"/>
      <c r="GHB41" s="450"/>
      <c r="GHC41" s="450"/>
      <c r="GHD41" s="450"/>
      <c r="GHE41" s="450"/>
      <c r="GHF41" s="450"/>
      <c r="GHG41" s="450"/>
      <c r="GHH41" s="450"/>
      <c r="GHI41" s="450"/>
      <c r="GHJ41" s="450"/>
      <c r="GHK41" s="450"/>
      <c r="GHL41" s="450"/>
      <c r="GHM41" s="450"/>
      <c r="GHN41" s="450"/>
      <c r="GHO41" s="450"/>
      <c r="GHP41" s="450"/>
      <c r="GHQ41" s="450"/>
      <c r="GHR41" s="450"/>
      <c r="GHS41" s="450"/>
      <c r="GHT41" s="450"/>
      <c r="GHU41" s="450"/>
      <c r="GHV41" s="450"/>
      <c r="GHW41" s="450"/>
      <c r="GHX41" s="450"/>
      <c r="GHY41" s="450"/>
      <c r="GHZ41" s="450"/>
      <c r="GIA41" s="450"/>
      <c r="GIB41" s="450"/>
      <c r="GIC41" s="450"/>
      <c r="GID41" s="450"/>
      <c r="GIE41" s="450"/>
      <c r="GIF41" s="450"/>
      <c r="GIG41" s="450"/>
      <c r="GIH41" s="450"/>
      <c r="GII41" s="450"/>
      <c r="GIJ41" s="450"/>
      <c r="GIK41" s="450"/>
      <c r="GIL41" s="450"/>
      <c r="GIM41" s="450"/>
      <c r="GIN41" s="450"/>
      <c r="GIO41" s="450"/>
      <c r="GIP41" s="450"/>
      <c r="GIQ41" s="450"/>
      <c r="GIR41" s="450"/>
      <c r="GIS41" s="450"/>
      <c r="GIT41" s="450"/>
      <c r="GIU41" s="450"/>
      <c r="GIV41" s="450"/>
      <c r="GIW41" s="450"/>
      <c r="GIX41" s="450"/>
      <c r="GIY41" s="450"/>
      <c r="GIZ41" s="450"/>
      <c r="GJA41" s="450"/>
      <c r="GJB41" s="450"/>
      <c r="GJC41" s="450"/>
      <c r="GJD41" s="450"/>
      <c r="GJE41" s="450"/>
      <c r="GJF41" s="450"/>
      <c r="GJG41" s="450"/>
      <c r="GJH41" s="450"/>
      <c r="GJI41" s="450"/>
      <c r="GJJ41" s="450"/>
      <c r="GJK41" s="450"/>
      <c r="GJL41" s="450"/>
      <c r="GJM41" s="450"/>
      <c r="GJN41" s="450"/>
      <c r="GJO41" s="450"/>
      <c r="GJP41" s="450"/>
      <c r="GJQ41" s="450"/>
      <c r="GJR41" s="450"/>
      <c r="GJS41" s="450"/>
      <c r="GJT41" s="450"/>
      <c r="GJU41" s="450"/>
      <c r="GJV41" s="450"/>
      <c r="GJW41" s="450"/>
      <c r="GJX41" s="450"/>
      <c r="GJY41" s="450"/>
      <c r="GJZ41" s="450"/>
      <c r="GKA41" s="450"/>
      <c r="GKB41" s="450"/>
      <c r="GKC41" s="450"/>
      <c r="GKD41" s="450"/>
      <c r="GKE41" s="450"/>
      <c r="GKF41" s="450"/>
      <c r="GKG41" s="450"/>
      <c r="GKH41" s="450"/>
      <c r="GKI41" s="450"/>
      <c r="GKJ41" s="450"/>
      <c r="GKK41" s="450"/>
      <c r="GKL41" s="450"/>
      <c r="GKM41" s="450"/>
      <c r="GKN41" s="450"/>
      <c r="GKO41" s="450"/>
      <c r="GKP41" s="450"/>
      <c r="GKQ41" s="450"/>
      <c r="GKR41" s="450"/>
      <c r="GKS41" s="450"/>
      <c r="GKT41" s="450"/>
      <c r="GKU41" s="450"/>
      <c r="GKV41" s="450"/>
      <c r="GKW41" s="450"/>
      <c r="GKX41" s="450"/>
      <c r="GKY41" s="450"/>
      <c r="GKZ41" s="450"/>
      <c r="GLA41" s="450"/>
      <c r="GLB41" s="450"/>
      <c r="GLC41" s="450"/>
      <c r="GLD41" s="450"/>
      <c r="GLE41" s="450"/>
      <c r="GLF41" s="450"/>
      <c r="GLG41" s="450"/>
      <c r="GLH41" s="450"/>
      <c r="GLI41" s="450"/>
      <c r="GLJ41" s="450"/>
      <c r="GLK41" s="450"/>
      <c r="GLL41" s="450"/>
      <c r="GLM41" s="450"/>
      <c r="GLN41" s="450"/>
      <c r="GLO41" s="450"/>
      <c r="GLP41" s="450"/>
      <c r="GLQ41" s="450"/>
      <c r="GLR41" s="450"/>
      <c r="GLS41" s="450"/>
      <c r="GLT41" s="450"/>
      <c r="GLU41" s="450"/>
      <c r="GLV41" s="450"/>
      <c r="GLW41" s="450"/>
      <c r="GLX41" s="450"/>
      <c r="GLY41" s="450"/>
      <c r="GLZ41" s="450"/>
      <c r="GMA41" s="450"/>
      <c r="GMB41" s="450"/>
      <c r="GMC41" s="450"/>
      <c r="GMD41" s="450"/>
      <c r="GME41" s="450"/>
      <c r="GMF41" s="450"/>
      <c r="GMG41" s="450"/>
      <c r="GMH41" s="450"/>
      <c r="GMI41" s="450"/>
      <c r="GMJ41" s="450"/>
      <c r="GMK41" s="450"/>
      <c r="GML41" s="450"/>
      <c r="GMM41" s="450"/>
      <c r="GMN41" s="450"/>
      <c r="GMO41" s="450"/>
      <c r="GMP41" s="450"/>
      <c r="GMQ41" s="450"/>
      <c r="GMR41" s="450"/>
      <c r="GMS41" s="450"/>
      <c r="GMT41" s="450"/>
      <c r="GMU41" s="450"/>
      <c r="GMV41" s="450"/>
      <c r="GMW41" s="450"/>
      <c r="GMX41" s="450"/>
      <c r="GMY41" s="450"/>
      <c r="GMZ41" s="450"/>
      <c r="GNA41" s="450"/>
      <c r="GNB41" s="450"/>
      <c r="GNC41" s="450"/>
      <c r="GND41" s="450"/>
      <c r="GNE41" s="450"/>
      <c r="GNF41" s="450"/>
      <c r="GNG41" s="450"/>
      <c r="GNH41" s="450"/>
      <c r="GNI41" s="450"/>
      <c r="GNJ41" s="450"/>
      <c r="GNK41" s="450"/>
      <c r="GNL41" s="450"/>
      <c r="GNM41" s="450"/>
      <c r="GNN41" s="450"/>
      <c r="GNO41" s="450"/>
      <c r="GNP41" s="450"/>
      <c r="GNQ41" s="450"/>
      <c r="GNR41" s="450"/>
      <c r="GNS41" s="450"/>
      <c r="GNT41" s="450"/>
      <c r="GNU41" s="450"/>
      <c r="GNV41" s="450"/>
      <c r="GNW41" s="450"/>
      <c r="GNX41" s="450"/>
      <c r="GNY41" s="450"/>
      <c r="GNZ41" s="450"/>
      <c r="GOA41" s="450"/>
      <c r="GOB41" s="450"/>
      <c r="GOC41" s="450"/>
      <c r="GOD41" s="450"/>
      <c r="GOE41" s="450"/>
      <c r="GOF41" s="450"/>
      <c r="GOG41" s="450"/>
      <c r="GOH41" s="450"/>
      <c r="GOI41" s="450"/>
      <c r="GOJ41" s="450"/>
      <c r="GOK41" s="450"/>
      <c r="GOL41" s="450"/>
      <c r="GOM41" s="450"/>
      <c r="GON41" s="450"/>
      <c r="GOO41" s="450"/>
      <c r="GOP41" s="450"/>
      <c r="GOQ41" s="450"/>
      <c r="GOR41" s="450"/>
      <c r="GOS41" s="450"/>
      <c r="GOT41" s="450"/>
      <c r="GOU41" s="450"/>
      <c r="GOV41" s="450"/>
      <c r="GOW41" s="450"/>
      <c r="GOX41" s="450"/>
      <c r="GOY41" s="450"/>
      <c r="GOZ41" s="450"/>
      <c r="GPA41" s="450"/>
      <c r="GPB41" s="450"/>
      <c r="GPC41" s="450"/>
      <c r="GPD41" s="450"/>
      <c r="GPE41" s="450"/>
      <c r="GPF41" s="450"/>
      <c r="GPG41" s="450"/>
      <c r="GPH41" s="450"/>
      <c r="GPI41" s="450"/>
      <c r="GPJ41" s="450"/>
      <c r="GPK41" s="450"/>
      <c r="GPL41" s="450"/>
      <c r="GPM41" s="450"/>
      <c r="GPN41" s="450"/>
      <c r="GPO41" s="450"/>
      <c r="GPP41" s="450"/>
      <c r="GPQ41" s="450"/>
      <c r="GPR41" s="450"/>
      <c r="GPS41" s="450"/>
      <c r="GPT41" s="450"/>
      <c r="GPU41" s="450"/>
      <c r="GPV41" s="450"/>
      <c r="GPW41" s="450"/>
      <c r="GPX41" s="450"/>
      <c r="GPY41" s="450"/>
      <c r="GPZ41" s="450"/>
      <c r="GQA41" s="450"/>
      <c r="GQB41" s="450"/>
      <c r="GQC41" s="450"/>
      <c r="GQD41" s="450"/>
      <c r="GQE41" s="450"/>
      <c r="GQF41" s="450"/>
      <c r="GQG41" s="450"/>
      <c r="GQH41" s="450"/>
      <c r="GQI41" s="450"/>
      <c r="GQJ41" s="450"/>
      <c r="GQK41" s="450"/>
      <c r="GQL41" s="450"/>
      <c r="GQM41" s="450"/>
      <c r="GQN41" s="450"/>
      <c r="GQO41" s="450"/>
      <c r="GQP41" s="450"/>
      <c r="GQQ41" s="450"/>
      <c r="GQR41" s="450"/>
      <c r="GQS41" s="450"/>
      <c r="GQT41" s="450"/>
      <c r="GQU41" s="450"/>
      <c r="GQV41" s="450"/>
      <c r="GQW41" s="450"/>
      <c r="GQX41" s="450"/>
      <c r="GQY41" s="450"/>
      <c r="GQZ41" s="450"/>
      <c r="GRA41" s="450"/>
      <c r="GRB41" s="450"/>
      <c r="GRC41" s="450"/>
      <c r="GRD41" s="450"/>
      <c r="GRE41" s="450"/>
      <c r="GRF41" s="450"/>
      <c r="GRG41" s="450"/>
      <c r="GRH41" s="450"/>
      <c r="GRI41" s="450"/>
      <c r="GRJ41" s="450"/>
      <c r="GRK41" s="450"/>
      <c r="GRL41" s="450"/>
      <c r="GRM41" s="450"/>
      <c r="GRN41" s="450"/>
      <c r="GRO41" s="450"/>
      <c r="GRP41" s="450"/>
      <c r="GRQ41" s="450"/>
      <c r="GRR41" s="450"/>
      <c r="GRS41" s="450"/>
      <c r="GRT41" s="450"/>
      <c r="GRU41" s="450"/>
      <c r="GRV41" s="450"/>
      <c r="GRW41" s="450"/>
      <c r="GRX41" s="450"/>
      <c r="GRY41" s="450"/>
      <c r="GRZ41" s="450"/>
      <c r="GSA41" s="450"/>
      <c r="GSB41" s="450"/>
      <c r="GSC41" s="450"/>
      <c r="GSD41" s="450"/>
      <c r="GSE41" s="450"/>
      <c r="GSF41" s="450"/>
      <c r="GSG41" s="450"/>
      <c r="GSH41" s="450"/>
      <c r="GSI41" s="450"/>
      <c r="GSJ41" s="450"/>
      <c r="GSK41" s="450"/>
      <c r="GSL41" s="450"/>
      <c r="GSM41" s="450"/>
      <c r="GSN41" s="450"/>
      <c r="GSO41" s="450"/>
      <c r="GSP41" s="450"/>
      <c r="GSQ41" s="450"/>
      <c r="GSR41" s="450"/>
      <c r="GSS41" s="450"/>
      <c r="GST41" s="450"/>
      <c r="GSU41" s="450"/>
      <c r="GSV41" s="450"/>
      <c r="GSW41" s="450"/>
      <c r="GSX41" s="450"/>
      <c r="GSY41" s="450"/>
      <c r="GSZ41" s="450"/>
      <c r="GTA41" s="450"/>
      <c r="GTB41" s="450"/>
      <c r="GTC41" s="450"/>
      <c r="GTD41" s="450"/>
      <c r="GTE41" s="450"/>
      <c r="GTF41" s="450"/>
      <c r="GTG41" s="450"/>
      <c r="GTH41" s="450"/>
      <c r="GTI41" s="450"/>
      <c r="GTJ41" s="450"/>
      <c r="GTK41" s="450"/>
      <c r="GTL41" s="450"/>
      <c r="GTM41" s="450"/>
      <c r="GTN41" s="450"/>
      <c r="GTO41" s="450"/>
      <c r="GTP41" s="450"/>
      <c r="GTQ41" s="450"/>
      <c r="GTR41" s="450"/>
      <c r="GTS41" s="450"/>
      <c r="GTT41" s="450"/>
      <c r="GTU41" s="450"/>
      <c r="GTV41" s="450"/>
      <c r="GTW41" s="450"/>
      <c r="GTX41" s="450"/>
      <c r="GTY41" s="450"/>
      <c r="GTZ41" s="450"/>
      <c r="GUA41" s="450"/>
      <c r="GUB41" s="450"/>
      <c r="GUC41" s="450"/>
      <c r="GUD41" s="450"/>
      <c r="GUE41" s="450"/>
      <c r="GUF41" s="450"/>
      <c r="GUG41" s="450"/>
      <c r="GUH41" s="450"/>
      <c r="GUI41" s="450"/>
      <c r="GUJ41" s="450"/>
      <c r="GUK41" s="450"/>
      <c r="GUL41" s="450"/>
      <c r="GUM41" s="450"/>
      <c r="GUN41" s="450"/>
      <c r="GUO41" s="450"/>
      <c r="GUP41" s="450"/>
      <c r="GUQ41" s="450"/>
      <c r="GUR41" s="450"/>
      <c r="GUS41" s="450"/>
      <c r="GUT41" s="450"/>
      <c r="GUU41" s="450"/>
      <c r="GUV41" s="450"/>
      <c r="GUW41" s="450"/>
      <c r="GUX41" s="450"/>
      <c r="GUY41" s="450"/>
      <c r="GUZ41" s="450"/>
      <c r="GVA41" s="450"/>
      <c r="GVB41" s="450"/>
      <c r="GVC41" s="450"/>
      <c r="GVD41" s="450"/>
      <c r="GVE41" s="450"/>
      <c r="GVF41" s="450"/>
      <c r="GVG41" s="450"/>
      <c r="GVH41" s="450"/>
      <c r="GVI41" s="450"/>
      <c r="GVJ41" s="450"/>
      <c r="GVK41" s="450"/>
      <c r="GVL41" s="450"/>
      <c r="GVM41" s="450"/>
      <c r="GVN41" s="450"/>
      <c r="GVO41" s="450"/>
      <c r="GVP41" s="450"/>
      <c r="GVQ41" s="450"/>
      <c r="GVR41" s="450"/>
      <c r="GVS41" s="450"/>
      <c r="GVT41" s="450"/>
      <c r="GVU41" s="450"/>
      <c r="GVV41" s="450"/>
      <c r="GVW41" s="450"/>
      <c r="GVX41" s="450"/>
      <c r="GVY41" s="450"/>
      <c r="GVZ41" s="450"/>
      <c r="GWA41" s="450"/>
      <c r="GWB41" s="450"/>
      <c r="GWC41" s="450"/>
      <c r="GWD41" s="450"/>
      <c r="GWE41" s="450"/>
      <c r="GWF41" s="450"/>
      <c r="GWG41" s="450"/>
      <c r="GWH41" s="450"/>
      <c r="GWI41" s="450"/>
      <c r="GWJ41" s="450"/>
      <c r="GWK41" s="450"/>
      <c r="GWL41" s="450"/>
      <c r="GWM41" s="450"/>
      <c r="GWN41" s="450"/>
      <c r="GWO41" s="450"/>
      <c r="GWP41" s="450"/>
      <c r="GWQ41" s="450"/>
      <c r="GWR41" s="450"/>
      <c r="GWS41" s="450"/>
      <c r="GWT41" s="450"/>
      <c r="GWU41" s="450"/>
      <c r="GWV41" s="450"/>
      <c r="GWW41" s="450"/>
      <c r="GWX41" s="450"/>
      <c r="GWY41" s="450"/>
      <c r="GWZ41" s="450"/>
      <c r="GXA41" s="450"/>
      <c r="GXB41" s="450"/>
      <c r="GXC41" s="450"/>
      <c r="GXD41" s="450"/>
      <c r="GXE41" s="450"/>
      <c r="GXF41" s="450"/>
      <c r="GXG41" s="450"/>
      <c r="GXH41" s="450"/>
      <c r="GXI41" s="450"/>
      <c r="GXJ41" s="450"/>
      <c r="GXK41" s="450"/>
      <c r="GXL41" s="450"/>
      <c r="GXM41" s="450"/>
      <c r="GXN41" s="450"/>
      <c r="GXO41" s="450"/>
      <c r="GXP41" s="450"/>
      <c r="GXQ41" s="450"/>
      <c r="GXR41" s="450"/>
      <c r="GXS41" s="450"/>
      <c r="GXT41" s="450"/>
      <c r="GXU41" s="450"/>
      <c r="GXV41" s="450"/>
      <c r="GXW41" s="450"/>
      <c r="GXX41" s="450"/>
      <c r="GXY41" s="450"/>
      <c r="GXZ41" s="450"/>
      <c r="GYA41" s="450"/>
      <c r="GYB41" s="450"/>
      <c r="GYC41" s="450"/>
      <c r="GYD41" s="450"/>
      <c r="GYE41" s="450"/>
      <c r="GYF41" s="450"/>
      <c r="GYG41" s="450"/>
      <c r="GYH41" s="450"/>
      <c r="GYI41" s="450"/>
      <c r="GYJ41" s="450"/>
      <c r="GYK41" s="450"/>
      <c r="GYL41" s="450"/>
      <c r="GYM41" s="450"/>
      <c r="GYN41" s="450"/>
      <c r="GYO41" s="450"/>
      <c r="GYP41" s="450"/>
      <c r="GYQ41" s="450"/>
      <c r="GYR41" s="450"/>
      <c r="GYS41" s="450"/>
      <c r="GYT41" s="450"/>
      <c r="GYU41" s="450"/>
      <c r="GYV41" s="450"/>
      <c r="GYW41" s="450"/>
      <c r="GYX41" s="450"/>
      <c r="GYY41" s="450"/>
      <c r="GYZ41" s="450"/>
      <c r="GZA41" s="450"/>
      <c r="GZB41" s="450"/>
      <c r="GZC41" s="450"/>
      <c r="GZD41" s="450"/>
      <c r="GZE41" s="450"/>
      <c r="GZF41" s="450"/>
      <c r="GZG41" s="450"/>
      <c r="GZH41" s="450"/>
      <c r="GZI41" s="450"/>
      <c r="GZJ41" s="450"/>
      <c r="GZK41" s="450"/>
      <c r="GZL41" s="450"/>
      <c r="GZM41" s="450"/>
      <c r="GZN41" s="450"/>
      <c r="GZO41" s="450"/>
      <c r="GZP41" s="450"/>
      <c r="GZQ41" s="450"/>
      <c r="GZR41" s="450"/>
      <c r="GZS41" s="450"/>
      <c r="GZT41" s="450"/>
      <c r="GZU41" s="450"/>
      <c r="GZV41" s="450"/>
      <c r="GZW41" s="450"/>
      <c r="GZX41" s="450"/>
      <c r="GZY41" s="450"/>
      <c r="GZZ41" s="450"/>
      <c r="HAA41" s="450"/>
      <c r="HAB41" s="450"/>
      <c r="HAC41" s="450"/>
      <c r="HAD41" s="450"/>
      <c r="HAE41" s="450"/>
      <c r="HAF41" s="450"/>
      <c r="HAG41" s="450"/>
      <c r="HAH41" s="450"/>
      <c r="HAI41" s="450"/>
      <c r="HAJ41" s="450"/>
      <c r="HAK41" s="450"/>
      <c r="HAL41" s="450"/>
      <c r="HAM41" s="450"/>
      <c r="HAN41" s="450"/>
      <c r="HAO41" s="450"/>
      <c r="HAP41" s="450"/>
      <c r="HAQ41" s="450"/>
      <c r="HAR41" s="450"/>
      <c r="HAS41" s="450"/>
      <c r="HAT41" s="450"/>
      <c r="HAU41" s="450"/>
      <c r="HAV41" s="450"/>
      <c r="HAW41" s="450"/>
      <c r="HAX41" s="450"/>
      <c r="HAY41" s="450"/>
      <c r="HAZ41" s="450"/>
      <c r="HBA41" s="450"/>
      <c r="HBB41" s="450"/>
      <c r="HBC41" s="450"/>
      <c r="HBD41" s="450"/>
      <c r="HBE41" s="450"/>
      <c r="HBF41" s="450"/>
      <c r="HBG41" s="450"/>
      <c r="HBH41" s="450"/>
      <c r="HBI41" s="450"/>
      <c r="HBJ41" s="450"/>
      <c r="HBK41" s="450"/>
      <c r="HBL41" s="450"/>
      <c r="HBM41" s="450"/>
      <c r="HBN41" s="450"/>
      <c r="HBO41" s="450"/>
      <c r="HBP41" s="450"/>
      <c r="HBQ41" s="450"/>
      <c r="HBR41" s="450"/>
      <c r="HBS41" s="450"/>
      <c r="HBT41" s="450"/>
      <c r="HBU41" s="450"/>
      <c r="HBV41" s="450"/>
      <c r="HBW41" s="450"/>
      <c r="HBX41" s="450"/>
      <c r="HBY41" s="450"/>
      <c r="HBZ41" s="450"/>
      <c r="HCA41" s="450"/>
      <c r="HCB41" s="450"/>
      <c r="HCC41" s="450"/>
      <c r="HCD41" s="450"/>
      <c r="HCE41" s="450"/>
      <c r="HCF41" s="450"/>
      <c r="HCG41" s="450"/>
      <c r="HCH41" s="450"/>
      <c r="HCI41" s="450"/>
      <c r="HCJ41" s="450"/>
      <c r="HCK41" s="450"/>
      <c r="HCL41" s="450"/>
      <c r="HCM41" s="450"/>
      <c r="HCN41" s="450"/>
      <c r="HCO41" s="450"/>
      <c r="HCP41" s="450"/>
      <c r="HCQ41" s="450"/>
      <c r="HCR41" s="450"/>
      <c r="HCS41" s="450"/>
      <c r="HCT41" s="450"/>
      <c r="HCU41" s="450"/>
      <c r="HCV41" s="450"/>
      <c r="HCW41" s="450"/>
      <c r="HCX41" s="450"/>
      <c r="HCY41" s="450"/>
      <c r="HCZ41" s="450"/>
      <c r="HDA41" s="450"/>
      <c r="HDB41" s="450"/>
      <c r="HDC41" s="450"/>
      <c r="HDD41" s="450"/>
      <c r="HDE41" s="450"/>
      <c r="HDF41" s="450"/>
      <c r="HDG41" s="450"/>
      <c r="HDH41" s="450"/>
      <c r="HDI41" s="450"/>
      <c r="HDJ41" s="450"/>
      <c r="HDK41" s="450"/>
      <c r="HDL41" s="450"/>
      <c r="HDM41" s="450"/>
      <c r="HDN41" s="450"/>
      <c r="HDO41" s="450"/>
      <c r="HDP41" s="450"/>
      <c r="HDQ41" s="450"/>
      <c r="HDR41" s="450"/>
      <c r="HDS41" s="450"/>
      <c r="HDT41" s="450"/>
      <c r="HDU41" s="450"/>
      <c r="HDV41" s="450"/>
      <c r="HDW41" s="450"/>
      <c r="HDX41" s="450"/>
      <c r="HDY41" s="450"/>
      <c r="HDZ41" s="450"/>
      <c r="HEA41" s="450"/>
      <c r="HEB41" s="450"/>
      <c r="HEC41" s="450"/>
      <c r="HED41" s="450"/>
      <c r="HEE41" s="450"/>
      <c r="HEF41" s="450"/>
      <c r="HEG41" s="450"/>
      <c r="HEH41" s="450"/>
      <c r="HEI41" s="450"/>
      <c r="HEJ41" s="450"/>
      <c r="HEK41" s="450"/>
      <c r="HEL41" s="450"/>
      <c r="HEM41" s="450"/>
      <c r="HEN41" s="450"/>
      <c r="HEO41" s="450"/>
      <c r="HEP41" s="450"/>
      <c r="HEQ41" s="450"/>
      <c r="HER41" s="450"/>
      <c r="HES41" s="450"/>
      <c r="HET41" s="450"/>
      <c r="HEU41" s="450"/>
      <c r="HEV41" s="450"/>
      <c r="HEW41" s="450"/>
      <c r="HEX41" s="450"/>
      <c r="HEY41" s="450"/>
      <c r="HEZ41" s="450"/>
      <c r="HFA41" s="450"/>
      <c r="HFB41" s="450"/>
      <c r="HFC41" s="450"/>
      <c r="HFD41" s="450"/>
      <c r="HFE41" s="450"/>
      <c r="HFF41" s="450"/>
      <c r="HFG41" s="450"/>
      <c r="HFH41" s="450"/>
      <c r="HFI41" s="450"/>
      <c r="HFJ41" s="450"/>
      <c r="HFK41" s="450"/>
      <c r="HFL41" s="450"/>
      <c r="HFM41" s="450"/>
      <c r="HFN41" s="450"/>
      <c r="HFO41" s="450"/>
      <c r="HFP41" s="450"/>
      <c r="HFQ41" s="450"/>
      <c r="HFR41" s="450"/>
      <c r="HFS41" s="450"/>
      <c r="HFT41" s="450"/>
      <c r="HFU41" s="450"/>
      <c r="HFV41" s="450"/>
      <c r="HFW41" s="450"/>
      <c r="HFX41" s="450"/>
      <c r="HFY41" s="450"/>
      <c r="HFZ41" s="450"/>
      <c r="HGA41" s="450"/>
      <c r="HGB41" s="450"/>
      <c r="HGC41" s="450"/>
      <c r="HGD41" s="450"/>
      <c r="HGE41" s="450"/>
      <c r="HGF41" s="450"/>
      <c r="HGG41" s="450"/>
      <c r="HGH41" s="450"/>
      <c r="HGI41" s="450"/>
      <c r="HGJ41" s="450"/>
      <c r="HGK41" s="450"/>
      <c r="HGL41" s="450"/>
      <c r="HGM41" s="450"/>
      <c r="HGN41" s="450"/>
      <c r="HGO41" s="450"/>
      <c r="HGP41" s="450"/>
      <c r="HGQ41" s="450"/>
      <c r="HGR41" s="450"/>
      <c r="HGS41" s="450"/>
      <c r="HGT41" s="450"/>
      <c r="HGU41" s="450"/>
      <c r="HGV41" s="450"/>
      <c r="HGW41" s="450"/>
      <c r="HGX41" s="450"/>
      <c r="HGY41" s="450"/>
      <c r="HGZ41" s="450"/>
      <c r="HHA41" s="450"/>
      <c r="HHB41" s="450"/>
      <c r="HHC41" s="450"/>
      <c r="HHD41" s="450"/>
      <c r="HHE41" s="450"/>
      <c r="HHF41" s="450"/>
      <c r="HHG41" s="450"/>
      <c r="HHH41" s="450"/>
      <c r="HHI41" s="450"/>
      <c r="HHJ41" s="450"/>
      <c r="HHK41" s="450"/>
      <c r="HHL41" s="450"/>
      <c r="HHM41" s="450"/>
      <c r="HHN41" s="450"/>
      <c r="HHO41" s="450"/>
      <c r="HHP41" s="450"/>
      <c r="HHQ41" s="450"/>
      <c r="HHR41" s="450"/>
      <c r="HHS41" s="450"/>
      <c r="HHT41" s="450"/>
      <c r="HHU41" s="450"/>
      <c r="HHV41" s="450"/>
      <c r="HHW41" s="450"/>
      <c r="HHX41" s="450"/>
      <c r="HHY41" s="450"/>
      <c r="HHZ41" s="450"/>
      <c r="HIA41" s="450"/>
      <c r="HIB41" s="450"/>
      <c r="HIC41" s="450"/>
      <c r="HID41" s="450"/>
      <c r="HIE41" s="450"/>
      <c r="HIF41" s="450"/>
      <c r="HIG41" s="450"/>
      <c r="HIH41" s="450"/>
      <c r="HII41" s="450"/>
      <c r="HIJ41" s="450"/>
      <c r="HIK41" s="450"/>
      <c r="HIL41" s="450"/>
      <c r="HIM41" s="450"/>
      <c r="HIN41" s="450"/>
      <c r="HIO41" s="450"/>
      <c r="HIP41" s="450"/>
      <c r="HIQ41" s="450"/>
      <c r="HIR41" s="450"/>
      <c r="HIS41" s="450"/>
      <c r="HIT41" s="450"/>
      <c r="HIU41" s="450"/>
      <c r="HIV41" s="450"/>
      <c r="HIW41" s="450"/>
      <c r="HIX41" s="450"/>
      <c r="HIY41" s="450"/>
      <c r="HIZ41" s="450"/>
      <c r="HJA41" s="450"/>
      <c r="HJB41" s="450"/>
      <c r="HJC41" s="450"/>
      <c r="HJD41" s="450"/>
      <c r="HJE41" s="450"/>
      <c r="HJF41" s="450"/>
      <c r="HJG41" s="450"/>
      <c r="HJH41" s="450"/>
      <c r="HJI41" s="450"/>
      <c r="HJJ41" s="450"/>
      <c r="HJK41" s="450"/>
      <c r="HJL41" s="450"/>
      <c r="HJM41" s="450"/>
      <c r="HJN41" s="450"/>
      <c r="HJO41" s="450"/>
      <c r="HJP41" s="450"/>
      <c r="HJQ41" s="450"/>
      <c r="HJR41" s="450"/>
      <c r="HJS41" s="450"/>
      <c r="HJT41" s="450"/>
      <c r="HJU41" s="450"/>
      <c r="HJV41" s="450"/>
      <c r="HJW41" s="450"/>
      <c r="HJX41" s="450"/>
      <c r="HJY41" s="450"/>
      <c r="HJZ41" s="450"/>
      <c r="HKA41" s="450"/>
      <c r="HKB41" s="450"/>
      <c r="HKC41" s="450"/>
      <c r="HKD41" s="450"/>
      <c r="HKE41" s="450"/>
      <c r="HKF41" s="450"/>
      <c r="HKG41" s="450"/>
      <c r="HKH41" s="450"/>
      <c r="HKI41" s="450"/>
      <c r="HKJ41" s="450"/>
      <c r="HKK41" s="450"/>
      <c r="HKL41" s="450"/>
      <c r="HKM41" s="450"/>
      <c r="HKN41" s="450"/>
      <c r="HKO41" s="450"/>
      <c r="HKP41" s="450"/>
      <c r="HKQ41" s="450"/>
      <c r="HKR41" s="450"/>
      <c r="HKS41" s="450"/>
      <c r="HKT41" s="450"/>
      <c r="HKU41" s="450"/>
      <c r="HKV41" s="450"/>
      <c r="HKW41" s="450"/>
      <c r="HKX41" s="450"/>
      <c r="HKY41" s="450"/>
      <c r="HKZ41" s="450"/>
      <c r="HLA41" s="450"/>
      <c r="HLB41" s="450"/>
      <c r="HLC41" s="450"/>
      <c r="HLD41" s="450"/>
      <c r="HLE41" s="450"/>
      <c r="HLF41" s="450"/>
      <c r="HLG41" s="450"/>
      <c r="HLH41" s="450"/>
      <c r="HLI41" s="450"/>
      <c r="HLJ41" s="450"/>
      <c r="HLK41" s="450"/>
      <c r="HLL41" s="450"/>
      <c r="HLM41" s="450"/>
      <c r="HLN41" s="450"/>
      <c r="HLO41" s="450"/>
      <c r="HLP41" s="450"/>
      <c r="HLQ41" s="450"/>
      <c r="HLR41" s="450"/>
      <c r="HLS41" s="450"/>
      <c r="HLT41" s="450"/>
      <c r="HLU41" s="450"/>
      <c r="HLV41" s="450"/>
      <c r="HLW41" s="450"/>
      <c r="HLX41" s="450"/>
      <c r="HLY41" s="450"/>
      <c r="HLZ41" s="450"/>
      <c r="HMA41" s="450"/>
      <c r="HMB41" s="450"/>
      <c r="HMC41" s="450"/>
      <c r="HMD41" s="450"/>
      <c r="HME41" s="450"/>
      <c r="HMF41" s="450"/>
      <c r="HMG41" s="450"/>
      <c r="HMH41" s="450"/>
      <c r="HMI41" s="450"/>
      <c r="HMJ41" s="450"/>
      <c r="HMK41" s="450"/>
      <c r="HML41" s="450"/>
      <c r="HMM41" s="450"/>
      <c r="HMN41" s="450"/>
      <c r="HMO41" s="450"/>
      <c r="HMP41" s="450"/>
      <c r="HMQ41" s="450"/>
      <c r="HMR41" s="450"/>
      <c r="HMS41" s="450"/>
      <c r="HMT41" s="450"/>
      <c r="HMU41" s="450"/>
      <c r="HMV41" s="450"/>
      <c r="HMW41" s="450"/>
      <c r="HMX41" s="450"/>
      <c r="HMY41" s="450"/>
      <c r="HMZ41" s="450"/>
      <c r="HNA41" s="450"/>
      <c r="HNB41" s="450"/>
      <c r="HNC41" s="450"/>
      <c r="HND41" s="450"/>
      <c r="HNE41" s="450"/>
      <c r="HNF41" s="450"/>
      <c r="HNG41" s="450"/>
      <c r="HNH41" s="450"/>
      <c r="HNI41" s="450"/>
      <c r="HNJ41" s="450"/>
      <c r="HNK41" s="450"/>
      <c r="HNL41" s="450"/>
      <c r="HNM41" s="450"/>
      <c r="HNN41" s="450"/>
      <c r="HNO41" s="450"/>
      <c r="HNP41" s="450"/>
      <c r="HNQ41" s="450"/>
      <c r="HNR41" s="450"/>
      <c r="HNS41" s="450"/>
      <c r="HNT41" s="450"/>
      <c r="HNU41" s="450"/>
      <c r="HNV41" s="450"/>
      <c r="HNW41" s="450"/>
      <c r="HNX41" s="450"/>
      <c r="HNY41" s="450"/>
      <c r="HNZ41" s="450"/>
      <c r="HOA41" s="450"/>
      <c r="HOB41" s="450"/>
      <c r="HOC41" s="450"/>
      <c r="HOD41" s="450"/>
      <c r="HOE41" s="450"/>
      <c r="HOF41" s="450"/>
      <c r="HOG41" s="450"/>
      <c r="HOH41" s="450"/>
      <c r="HOI41" s="450"/>
      <c r="HOJ41" s="450"/>
      <c r="HOK41" s="450"/>
      <c r="HOL41" s="450"/>
      <c r="HOM41" s="450"/>
      <c r="HON41" s="450"/>
      <c r="HOO41" s="450"/>
      <c r="HOP41" s="450"/>
      <c r="HOQ41" s="450"/>
      <c r="HOR41" s="450"/>
      <c r="HOS41" s="450"/>
      <c r="HOT41" s="450"/>
      <c r="HOU41" s="450"/>
      <c r="HOV41" s="450"/>
      <c r="HOW41" s="450"/>
      <c r="HOX41" s="450"/>
      <c r="HOY41" s="450"/>
      <c r="HOZ41" s="450"/>
      <c r="HPA41" s="450"/>
      <c r="HPB41" s="450"/>
      <c r="HPC41" s="450"/>
      <c r="HPD41" s="450"/>
      <c r="HPE41" s="450"/>
      <c r="HPF41" s="450"/>
      <c r="HPG41" s="450"/>
      <c r="HPH41" s="450"/>
      <c r="HPI41" s="450"/>
      <c r="HPJ41" s="450"/>
      <c r="HPK41" s="450"/>
      <c r="HPL41" s="450"/>
      <c r="HPM41" s="450"/>
      <c r="HPN41" s="450"/>
      <c r="HPO41" s="450"/>
      <c r="HPP41" s="450"/>
      <c r="HPQ41" s="450"/>
      <c r="HPR41" s="450"/>
      <c r="HPS41" s="450"/>
      <c r="HPT41" s="450"/>
      <c r="HPU41" s="450"/>
      <c r="HPV41" s="450"/>
      <c r="HPW41" s="450"/>
      <c r="HPX41" s="450"/>
      <c r="HPY41" s="450"/>
      <c r="HPZ41" s="450"/>
      <c r="HQA41" s="450"/>
      <c r="HQB41" s="450"/>
      <c r="HQC41" s="450"/>
      <c r="HQD41" s="450"/>
      <c r="HQE41" s="450"/>
      <c r="HQF41" s="450"/>
      <c r="HQG41" s="450"/>
      <c r="HQH41" s="450"/>
      <c r="HQI41" s="450"/>
      <c r="HQJ41" s="450"/>
      <c r="HQK41" s="450"/>
      <c r="HQL41" s="450"/>
      <c r="HQM41" s="450"/>
      <c r="HQN41" s="450"/>
      <c r="HQO41" s="450"/>
      <c r="HQP41" s="450"/>
      <c r="HQQ41" s="450"/>
      <c r="HQR41" s="450"/>
      <c r="HQS41" s="450"/>
      <c r="HQT41" s="450"/>
      <c r="HQU41" s="450"/>
      <c r="HQV41" s="450"/>
      <c r="HQW41" s="450"/>
      <c r="HQX41" s="450"/>
      <c r="HQY41" s="450"/>
      <c r="HQZ41" s="450"/>
      <c r="HRA41" s="450"/>
      <c r="HRB41" s="450"/>
      <c r="HRC41" s="450"/>
      <c r="HRD41" s="450"/>
      <c r="HRE41" s="450"/>
      <c r="HRF41" s="450"/>
      <c r="HRG41" s="450"/>
      <c r="HRH41" s="450"/>
      <c r="HRI41" s="450"/>
      <c r="HRJ41" s="450"/>
      <c r="HRK41" s="450"/>
      <c r="HRL41" s="450"/>
      <c r="HRM41" s="450"/>
      <c r="HRN41" s="450"/>
      <c r="HRO41" s="450"/>
      <c r="HRP41" s="450"/>
      <c r="HRQ41" s="450"/>
      <c r="HRR41" s="450"/>
      <c r="HRS41" s="450"/>
      <c r="HRT41" s="450"/>
      <c r="HRU41" s="450"/>
      <c r="HRV41" s="450"/>
      <c r="HRW41" s="450"/>
      <c r="HRX41" s="450"/>
      <c r="HRY41" s="450"/>
      <c r="HRZ41" s="450"/>
      <c r="HSA41" s="450"/>
      <c r="HSB41" s="450"/>
      <c r="HSC41" s="450"/>
      <c r="HSD41" s="450"/>
      <c r="HSE41" s="450"/>
      <c r="HSF41" s="450"/>
      <c r="HSG41" s="450"/>
      <c r="HSH41" s="450"/>
      <c r="HSI41" s="450"/>
      <c r="HSJ41" s="450"/>
      <c r="HSK41" s="450"/>
      <c r="HSL41" s="450"/>
      <c r="HSM41" s="450"/>
      <c r="HSN41" s="450"/>
      <c r="HSO41" s="450"/>
      <c r="HSP41" s="450"/>
      <c r="HSQ41" s="450"/>
      <c r="HSR41" s="450"/>
      <c r="HSS41" s="450"/>
      <c r="HST41" s="450"/>
      <c r="HSU41" s="450"/>
      <c r="HSV41" s="450"/>
      <c r="HSW41" s="450"/>
      <c r="HSX41" s="450"/>
      <c r="HSY41" s="450"/>
      <c r="HSZ41" s="450"/>
      <c r="HTA41" s="450"/>
      <c r="HTB41" s="450"/>
      <c r="HTC41" s="450"/>
      <c r="HTD41" s="450"/>
      <c r="HTE41" s="450"/>
      <c r="HTF41" s="450"/>
      <c r="HTG41" s="450"/>
      <c r="HTH41" s="450"/>
      <c r="HTI41" s="450"/>
      <c r="HTJ41" s="450"/>
      <c r="HTK41" s="450"/>
      <c r="HTL41" s="450"/>
      <c r="HTM41" s="450"/>
      <c r="HTN41" s="450"/>
      <c r="HTO41" s="450"/>
      <c r="HTP41" s="450"/>
      <c r="HTQ41" s="450"/>
      <c r="HTR41" s="450"/>
      <c r="HTS41" s="450"/>
      <c r="HTT41" s="450"/>
      <c r="HTU41" s="450"/>
      <c r="HTV41" s="450"/>
      <c r="HTW41" s="450"/>
      <c r="HTX41" s="450"/>
      <c r="HTY41" s="450"/>
      <c r="HTZ41" s="450"/>
      <c r="HUA41" s="450"/>
      <c r="HUB41" s="450"/>
      <c r="HUC41" s="450"/>
      <c r="HUD41" s="450"/>
      <c r="HUE41" s="450"/>
      <c r="HUF41" s="450"/>
      <c r="HUG41" s="450"/>
      <c r="HUH41" s="450"/>
      <c r="HUI41" s="450"/>
      <c r="HUJ41" s="450"/>
      <c r="HUK41" s="450"/>
      <c r="HUL41" s="450"/>
      <c r="HUM41" s="450"/>
      <c r="HUN41" s="450"/>
      <c r="HUO41" s="450"/>
      <c r="HUP41" s="450"/>
      <c r="HUQ41" s="450"/>
      <c r="HUR41" s="450"/>
      <c r="HUS41" s="450"/>
      <c r="HUT41" s="450"/>
      <c r="HUU41" s="450"/>
      <c r="HUV41" s="450"/>
      <c r="HUW41" s="450"/>
      <c r="HUX41" s="450"/>
      <c r="HUY41" s="450"/>
      <c r="HUZ41" s="450"/>
      <c r="HVA41" s="450"/>
      <c r="HVB41" s="450"/>
      <c r="HVC41" s="450"/>
      <c r="HVD41" s="450"/>
      <c r="HVE41" s="450"/>
      <c r="HVF41" s="450"/>
      <c r="HVG41" s="450"/>
      <c r="HVH41" s="450"/>
      <c r="HVI41" s="450"/>
      <c r="HVJ41" s="450"/>
      <c r="HVK41" s="450"/>
      <c r="HVL41" s="450"/>
      <c r="HVM41" s="450"/>
      <c r="HVN41" s="450"/>
      <c r="HVO41" s="450"/>
      <c r="HVP41" s="450"/>
      <c r="HVQ41" s="450"/>
      <c r="HVR41" s="450"/>
      <c r="HVS41" s="450"/>
      <c r="HVT41" s="450"/>
      <c r="HVU41" s="450"/>
      <c r="HVV41" s="450"/>
      <c r="HVW41" s="450"/>
      <c r="HVX41" s="450"/>
      <c r="HVY41" s="450"/>
      <c r="HVZ41" s="450"/>
      <c r="HWA41" s="450"/>
      <c r="HWB41" s="450"/>
      <c r="HWC41" s="450"/>
      <c r="HWD41" s="450"/>
      <c r="HWE41" s="450"/>
      <c r="HWF41" s="450"/>
      <c r="HWG41" s="450"/>
      <c r="HWH41" s="450"/>
      <c r="HWI41" s="450"/>
      <c r="HWJ41" s="450"/>
      <c r="HWK41" s="450"/>
      <c r="HWL41" s="450"/>
      <c r="HWM41" s="450"/>
      <c r="HWN41" s="450"/>
      <c r="HWO41" s="450"/>
      <c r="HWP41" s="450"/>
      <c r="HWQ41" s="450"/>
      <c r="HWR41" s="450"/>
      <c r="HWS41" s="450"/>
      <c r="HWT41" s="450"/>
      <c r="HWU41" s="450"/>
      <c r="HWV41" s="450"/>
      <c r="HWW41" s="450"/>
      <c r="HWX41" s="450"/>
      <c r="HWY41" s="450"/>
      <c r="HWZ41" s="450"/>
      <c r="HXA41" s="450"/>
      <c r="HXB41" s="450"/>
      <c r="HXC41" s="450"/>
      <c r="HXD41" s="450"/>
      <c r="HXE41" s="450"/>
      <c r="HXF41" s="450"/>
      <c r="HXG41" s="450"/>
      <c r="HXH41" s="450"/>
      <c r="HXI41" s="450"/>
      <c r="HXJ41" s="450"/>
      <c r="HXK41" s="450"/>
      <c r="HXL41" s="450"/>
      <c r="HXM41" s="450"/>
      <c r="HXN41" s="450"/>
      <c r="HXO41" s="450"/>
      <c r="HXP41" s="450"/>
      <c r="HXQ41" s="450"/>
      <c r="HXR41" s="450"/>
      <c r="HXS41" s="450"/>
      <c r="HXT41" s="450"/>
      <c r="HXU41" s="450"/>
      <c r="HXV41" s="450"/>
      <c r="HXW41" s="450"/>
      <c r="HXX41" s="450"/>
      <c r="HXY41" s="450"/>
      <c r="HXZ41" s="450"/>
      <c r="HYA41" s="450"/>
      <c r="HYB41" s="450"/>
      <c r="HYC41" s="450"/>
      <c r="HYD41" s="450"/>
      <c r="HYE41" s="450"/>
      <c r="HYF41" s="450"/>
      <c r="HYG41" s="450"/>
      <c r="HYH41" s="450"/>
      <c r="HYI41" s="450"/>
      <c r="HYJ41" s="450"/>
      <c r="HYK41" s="450"/>
      <c r="HYL41" s="450"/>
      <c r="HYM41" s="450"/>
      <c r="HYN41" s="450"/>
      <c r="HYO41" s="450"/>
      <c r="HYP41" s="450"/>
      <c r="HYQ41" s="450"/>
      <c r="HYR41" s="450"/>
      <c r="HYS41" s="450"/>
      <c r="HYT41" s="450"/>
      <c r="HYU41" s="450"/>
      <c r="HYV41" s="450"/>
      <c r="HYW41" s="450"/>
      <c r="HYX41" s="450"/>
      <c r="HYY41" s="450"/>
      <c r="HYZ41" s="450"/>
      <c r="HZA41" s="450"/>
      <c r="HZB41" s="450"/>
      <c r="HZC41" s="450"/>
      <c r="HZD41" s="450"/>
      <c r="HZE41" s="450"/>
      <c r="HZF41" s="450"/>
      <c r="HZG41" s="450"/>
      <c r="HZH41" s="450"/>
      <c r="HZI41" s="450"/>
      <c r="HZJ41" s="450"/>
      <c r="HZK41" s="450"/>
      <c r="HZL41" s="450"/>
      <c r="HZM41" s="450"/>
      <c r="HZN41" s="450"/>
      <c r="HZO41" s="450"/>
      <c r="HZP41" s="450"/>
      <c r="HZQ41" s="450"/>
      <c r="HZR41" s="450"/>
      <c r="HZS41" s="450"/>
      <c r="HZT41" s="450"/>
      <c r="HZU41" s="450"/>
      <c r="HZV41" s="450"/>
      <c r="HZW41" s="450"/>
      <c r="HZX41" s="450"/>
      <c r="HZY41" s="450"/>
      <c r="HZZ41" s="450"/>
      <c r="IAA41" s="450"/>
      <c r="IAB41" s="450"/>
      <c r="IAC41" s="450"/>
      <c r="IAD41" s="450"/>
      <c r="IAE41" s="450"/>
      <c r="IAF41" s="450"/>
      <c r="IAG41" s="450"/>
      <c r="IAH41" s="450"/>
      <c r="IAI41" s="450"/>
      <c r="IAJ41" s="450"/>
      <c r="IAK41" s="450"/>
      <c r="IAL41" s="450"/>
      <c r="IAM41" s="450"/>
      <c r="IAN41" s="450"/>
      <c r="IAO41" s="450"/>
      <c r="IAP41" s="450"/>
      <c r="IAQ41" s="450"/>
      <c r="IAR41" s="450"/>
      <c r="IAS41" s="450"/>
      <c r="IAT41" s="450"/>
      <c r="IAU41" s="450"/>
      <c r="IAV41" s="450"/>
      <c r="IAW41" s="450"/>
      <c r="IAX41" s="450"/>
      <c r="IAY41" s="450"/>
      <c r="IAZ41" s="450"/>
      <c r="IBA41" s="450"/>
      <c r="IBB41" s="450"/>
      <c r="IBC41" s="450"/>
      <c r="IBD41" s="450"/>
      <c r="IBE41" s="450"/>
      <c r="IBF41" s="450"/>
      <c r="IBG41" s="450"/>
      <c r="IBH41" s="450"/>
      <c r="IBI41" s="450"/>
      <c r="IBJ41" s="450"/>
      <c r="IBK41" s="450"/>
      <c r="IBL41" s="450"/>
      <c r="IBM41" s="450"/>
      <c r="IBN41" s="450"/>
      <c r="IBO41" s="450"/>
      <c r="IBP41" s="450"/>
      <c r="IBQ41" s="450"/>
      <c r="IBR41" s="450"/>
      <c r="IBS41" s="450"/>
      <c r="IBT41" s="450"/>
      <c r="IBU41" s="450"/>
      <c r="IBV41" s="450"/>
      <c r="IBW41" s="450"/>
      <c r="IBX41" s="450"/>
      <c r="IBY41" s="450"/>
      <c r="IBZ41" s="450"/>
      <c r="ICA41" s="450"/>
      <c r="ICB41" s="450"/>
      <c r="ICC41" s="450"/>
      <c r="ICD41" s="450"/>
      <c r="ICE41" s="450"/>
      <c r="ICF41" s="450"/>
      <c r="ICG41" s="450"/>
      <c r="ICH41" s="450"/>
      <c r="ICI41" s="450"/>
      <c r="ICJ41" s="450"/>
      <c r="ICK41" s="450"/>
      <c r="ICL41" s="450"/>
      <c r="ICM41" s="450"/>
      <c r="ICN41" s="450"/>
      <c r="ICO41" s="450"/>
      <c r="ICP41" s="450"/>
      <c r="ICQ41" s="450"/>
      <c r="ICR41" s="450"/>
      <c r="ICS41" s="450"/>
      <c r="ICT41" s="450"/>
      <c r="ICU41" s="450"/>
      <c r="ICV41" s="450"/>
      <c r="ICW41" s="450"/>
      <c r="ICX41" s="450"/>
      <c r="ICY41" s="450"/>
      <c r="ICZ41" s="450"/>
      <c r="IDA41" s="450"/>
      <c r="IDB41" s="450"/>
      <c r="IDC41" s="450"/>
      <c r="IDD41" s="450"/>
      <c r="IDE41" s="450"/>
      <c r="IDF41" s="450"/>
      <c r="IDG41" s="450"/>
      <c r="IDH41" s="450"/>
      <c r="IDI41" s="450"/>
      <c r="IDJ41" s="450"/>
      <c r="IDK41" s="450"/>
      <c r="IDL41" s="450"/>
      <c r="IDM41" s="450"/>
      <c r="IDN41" s="450"/>
      <c r="IDO41" s="450"/>
      <c r="IDP41" s="450"/>
      <c r="IDQ41" s="450"/>
      <c r="IDR41" s="450"/>
      <c r="IDS41" s="450"/>
      <c r="IDT41" s="450"/>
      <c r="IDU41" s="450"/>
      <c r="IDV41" s="450"/>
      <c r="IDW41" s="450"/>
      <c r="IDX41" s="450"/>
      <c r="IDY41" s="450"/>
      <c r="IDZ41" s="450"/>
      <c r="IEA41" s="450"/>
      <c r="IEB41" s="450"/>
      <c r="IEC41" s="450"/>
      <c r="IED41" s="450"/>
      <c r="IEE41" s="450"/>
      <c r="IEF41" s="450"/>
      <c r="IEG41" s="450"/>
      <c r="IEH41" s="450"/>
      <c r="IEI41" s="450"/>
      <c r="IEJ41" s="450"/>
      <c r="IEK41" s="450"/>
      <c r="IEL41" s="450"/>
      <c r="IEM41" s="450"/>
      <c r="IEN41" s="450"/>
      <c r="IEO41" s="450"/>
      <c r="IEP41" s="450"/>
      <c r="IEQ41" s="450"/>
      <c r="IER41" s="450"/>
      <c r="IES41" s="450"/>
      <c r="IET41" s="450"/>
      <c r="IEU41" s="450"/>
      <c r="IEV41" s="450"/>
      <c r="IEW41" s="450"/>
      <c r="IEX41" s="450"/>
      <c r="IEY41" s="450"/>
      <c r="IEZ41" s="450"/>
      <c r="IFA41" s="450"/>
      <c r="IFB41" s="450"/>
      <c r="IFC41" s="450"/>
      <c r="IFD41" s="450"/>
      <c r="IFE41" s="450"/>
      <c r="IFF41" s="450"/>
      <c r="IFG41" s="450"/>
      <c r="IFH41" s="450"/>
      <c r="IFI41" s="450"/>
      <c r="IFJ41" s="450"/>
      <c r="IFK41" s="450"/>
      <c r="IFL41" s="450"/>
      <c r="IFM41" s="450"/>
      <c r="IFN41" s="450"/>
      <c r="IFO41" s="450"/>
      <c r="IFP41" s="450"/>
      <c r="IFQ41" s="450"/>
      <c r="IFR41" s="450"/>
      <c r="IFS41" s="450"/>
      <c r="IFT41" s="450"/>
      <c r="IFU41" s="450"/>
      <c r="IFV41" s="450"/>
      <c r="IFW41" s="450"/>
      <c r="IFX41" s="450"/>
      <c r="IFY41" s="450"/>
      <c r="IFZ41" s="450"/>
      <c r="IGA41" s="450"/>
      <c r="IGB41" s="450"/>
      <c r="IGC41" s="450"/>
      <c r="IGD41" s="450"/>
      <c r="IGE41" s="450"/>
      <c r="IGF41" s="450"/>
      <c r="IGG41" s="450"/>
      <c r="IGH41" s="450"/>
      <c r="IGI41" s="450"/>
      <c r="IGJ41" s="450"/>
      <c r="IGK41" s="450"/>
      <c r="IGL41" s="450"/>
      <c r="IGM41" s="450"/>
      <c r="IGN41" s="450"/>
      <c r="IGO41" s="450"/>
      <c r="IGP41" s="450"/>
      <c r="IGQ41" s="450"/>
      <c r="IGR41" s="450"/>
      <c r="IGS41" s="450"/>
      <c r="IGT41" s="450"/>
      <c r="IGU41" s="450"/>
      <c r="IGV41" s="450"/>
      <c r="IGW41" s="450"/>
      <c r="IGX41" s="450"/>
      <c r="IGY41" s="450"/>
      <c r="IGZ41" s="450"/>
      <c r="IHA41" s="450"/>
      <c r="IHB41" s="450"/>
      <c r="IHC41" s="450"/>
      <c r="IHD41" s="450"/>
      <c r="IHE41" s="450"/>
      <c r="IHF41" s="450"/>
      <c r="IHG41" s="450"/>
      <c r="IHH41" s="450"/>
      <c r="IHI41" s="450"/>
      <c r="IHJ41" s="450"/>
      <c r="IHK41" s="450"/>
      <c r="IHL41" s="450"/>
      <c r="IHM41" s="450"/>
      <c r="IHN41" s="450"/>
      <c r="IHO41" s="450"/>
      <c r="IHP41" s="450"/>
      <c r="IHQ41" s="450"/>
      <c r="IHR41" s="450"/>
      <c r="IHS41" s="450"/>
      <c r="IHT41" s="450"/>
      <c r="IHU41" s="450"/>
      <c r="IHV41" s="450"/>
      <c r="IHW41" s="450"/>
      <c r="IHX41" s="450"/>
      <c r="IHY41" s="450"/>
      <c r="IHZ41" s="450"/>
      <c r="IIA41" s="450"/>
      <c r="IIB41" s="450"/>
      <c r="IIC41" s="450"/>
      <c r="IID41" s="450"/>
      <c r="IIE41" s="450"/>
      <c r="IIF41" s="450"/>
      <c r="IIG41" s="450"/>
      <c r="IIH41" s="450"/>
      <c r="III41" s="450"/>
      <c r="IIJ41" s="450"/>
      <c r="IIK41" s="450"/>
      <c r="IIL41" s="450"/>
      <c r="IIM41" s="450"/>
      <c r="IIN41" s="450"/>
      <c r="IIO41" s="450"/>
      <c r="IIP41" s="450"/>
      <c r="IIQ41" s="450"/>
      <c r="IIR41" s="450"/>
      <c r="IIS41" s="450"/>
      <c r="IIT41" s="450"/>
      <c r="IIU41" s="450"/>
      <c r="IIV41" s="450"/>
      <c r="IIW41" s="450"/>
      <c r="IIX41" s="450"/>
      <c r="IIY41" s="450"/>
      <c r="IIZ41" s="450"/>
      <c r="IJA41" s="450"/>
      <c r="IJB41" s="450"/>
      <c r="IJC41" s="450"/>
      <c r="IJD41" s="450"/>
      <c r="IJE41" s="450"/>
      <c r="IJF41" s="450"/>
      <c r="IJG41" s="450"/>
      <c r="IJH41" s="450"/>
      <c r="IJI41" s="450"/>
      <c r="IJJ41" s="450"/>
      <c r="IJK41" s="450"/>
      <c r="IJL41" s="450"/>
      <c r="IJM41" s="450"/>
      <c r="IJN41" s="450"/>
      <c r="IJO41" s="450"/>
      <c r="IJP41" s="450"/>
      <c r="IJQ41" s="450"/>
      <c r="IJR41" s="450"/>
      <c r="IJS41" s="450"/>
      <c r="IJT41" s="450"/>
      <c r="IJU41" s="450"/>
      <c r="IJV41" s="450"/>
      <c r="IJW41" s="450"/>
      <c r="IJX41" s="450"/>
      <c r="IJY41" s="450"/>
      <c r="IJZ41" s="450"/>
      <c r="IKA41" s="450"/>
      <c r="IKB41" s="450"/>
      <c r="IKC41" s="450"/>
      <c r="IKD41" s="450"/>
      <c r="IKE41" s="450"/>
      <c r="IKF41" s="450"/>
      <c r="IKG41" s="450"/>
      <c r="IKH41" s="450"/>
      <c r="IKI41" s="450"/>
      <c r="IKJ41" s="450"/>
      <c r="IKK41" s="450"/>
      <c r="IKL41" s="450"/>
      <c r="IKM41" s="450"/>
      <c r="IKN41" s="450"/>
      <c r="IKO41" s="450"/>
      <c r="IKP41" s="450"/>
      <c r="IKQ41" s="450"/>
      <c r="IKR41" s="450"/>
      <c r="IKS41" s="450"/>
      <c r="IKT41" s="450"/>
      <c r="IKU41" s="450"/>
      <c r="IKV41" s="450"/>
      <c r="IKW41" s="450"/>
      <c r="IKX41" s="450"/>
      <c r="IKY41" s="450"/>
      <c r="IKZ41" s="450"/>
      <c r="ILA41" s="450"/>
      <c r="ILB41" s="450"/>
      <c r="ILC41" s="450"/>
      <c r="ILD41" s="450"/>
      <c r="ILE41" s="450"/>
      <c r="ILF41" s="450"/>
      <c r="ILG41" s="450"/>
      <c r="ILH41" s="450"/>
      <c r="ILI41" s="450"/>
      <c r="ILJ41" s="450"/>
      <c r="ILK41" s="450"/>
      <c r="ILL41" s="450"/>
      <c r="ILM41" s="450"/>
      <c r="ILN41" s="450"/>
      <c r="ILO41" s="450"/>
      <c r="ILP41" s="450"/>
      <c r="ILQ41" s="450"/>
      <c r="ILR41" s="450"/>
      <c r="ILS41" s="450"/>
      <c r="ILT41" s="450"/>
      <c r="ILU41" s="450"/>
      <c r="ILV41" s="450"/>
      <c r="ILW41" s="450"/>
      <c r="ILX41" s="450"/>
      <c r="ILY41" s="450"/>
      <c r="ILZ41" s="450"/>
      <c r="IMA41" s="450"/>
      <c r="IMB41" s="450"/>
      <c r="IMC41" s="450"/>
      <c r="IMD41" s="450"/>
      <c r="IME41" s="450"/>
      <c r="IMF41" s="450"/>
      <c r="IMG41" s="450"/>
      <c r="IMH41" s="450"/>
      <c r="IMI41" s="450"/>
      <c r="IMJ41" s="450"/>
      <c r="IMK41" s="450"/>
      <c r="IML41" s="450"/>
      <c r="IMM41" s="450"/>
      <c r="IMN41" s="450"/>
      <c r="IMO41" s="450"/>
      <c r="IMP41" s="450"/>
      <c r="IMQ41" s="450"/>
      <c r="IMR41" s="450"/>
      <c r="IMS41" s="450"/>
      <c r="IMT41" s="450"/>
      <c r="IMU41" s="450"/>
      <c r="IMV41" s="450"/>
      <c r="IMW41" s="450"/>
      <c r="IMX41" s="450"/>
      <c r="IMY41" s="450"/>
      <c r="IMZ41" s="450"/>
      <c r="INA41" s="450"/>
      <c r="INB41" s="450"/>
      <c r="INC41" s="450"/>
      <c r="IND41" s="450"/>
      <c r="INE41" s="450"/>
      <c r="INF41" s="450"/>
      <c r="ING41" s="450"/>
      <c r="INH41" s="450"/>
      <c r="INI41" s="450"/>
      <c r="INJ41" s="450"/>
      <c r="INK41" s="450"/>
      <c r="INL41" s="450"/>
      <c r="INM41" s="450"/>
      <c r="INN41" s="450"/>
      <c r="INO41" s="450"/>
      <c r="INP41" s="450"/>
      <c r="INQ41" s="450"/>
      <c r="INR41" s="450"/>
      <c r="INS41" s="450"/>
      <c r="INT41" s="450"/>
      <c r="INU41" s="450"/>
      <c r="INV41" s="450"/>
      <c r="INW41" s="450"/>
      <c r="INX41" s="450"/>
      <c r="INY41" s="450"/>
      <c r="INZ41" s="450"/>
      <c r="IOA41" s="450"/>
      <c r="IOB41" s="450"/>
      <c r="IOC41" s="450"/>
      <c r="IOD41" s="450"/>
      <c r="IOE41" s="450"/>
      <c r="IOF41" s="450"/>
      <c r="IOG41" s="450"/>
      <c r="IOH41" s="450"/>
      <c r="IOI41" s="450"/>
      <c r="IOJ41" s="450"/>
      <c r="IOK41" s="450"/>
      <c r="IOL41" s="450"/>
      <c r="IOM41" s="450"/>
      <c r="ION41" s="450"/>
      <c r="IOO41" s="450"/>
      <c r="IOP41" s="450"/>
      <c r="IOQ41" s="450"/>
      <c r="IOR41" s="450"/>
      <c r="IOS41" s="450"/>
      <c r="IOT41" s="450"/>
      <c r="IOU41" s="450"/>
      <c r="IOV41" s="450"/>
      <c r="IOW41" s="450"/>
      <c r="IOX41" s="450"/>
      <c r="IOY41" s="450"/>
      <c r="IOZ41" s="450"/>
      <c r="IPA41" s="450"/>
      <c r="IPB41" s="450"/>
      <c r="IPC41" s="450"/>
      <c r="IPD41" s="450"/>
      <c r="IPE41" s="450"/>
      <c r="IPF41" s="450"/>
      <c r="IPG41" s="450"/>
      <c r="IPH41" s="450"/>
      <c r="IPI41" s="450"/>
      <c r="IPJ41" s="450"/>
      <c r="IPK41" s="450"/>
      <c r="IPL41" s="450"/>
      <c r="IPM41" s="450"/>
      <c r="IPN41" s="450"/>
      <c r="IPO41" s="450"/>
      <c r="IPP41" s="450"/>
      <c r="IPQ41" s="450"/>
      <c r="IPR41" s="450"/>
      <c r="IPS41" s="450"/>
      <c r="IPT41" s="450"/>
      <c r="IPU41" s="450"/>
      <c r="IPV41" s="450"/>
      <c r="IPW41" s="450"/>
      <c r="IPX41" s="450"/>
      <c r="IPY41" s="450"/>
      <c r="IPZ41" s="450"/>
      <c r="IQA41" s="450"/>
      <c r="IQB41" s="450"/>
      <c r="IQC41" s="450"/>
      <c r="IQD41" s="450"/>
      <c r="IQE41" s="450"/>
      <c r="IQF41" s="450"/>
      <c r="IQG41" s="450"/>
      <c r="IQH41" s="450"/>
      <c r="IQI41" s="450"/>
      <c r="IQJ41" s="450"/>
      <c r="IQK41" s="450"/>
      <c r="IQL41" s="450"/>
      <c r="IQM41" s="450"/>
      <c r="IQN41" s="450"/>
      <c r="IQO41" s="450"/>
      <c r="IQP41" s="450"/>
      <c r="IQQ41" s="450"/>
      <c r="IQR41" s="450"/>
      <c r="IQS41" s="450"/>
      <c r="IQT41" s="450"/>
      <c r="IQU41" s="450"/>
      <c r="IQV41" s="450"/>
      <c r="IQW41" s="450"/>
      <c r="IQX41" s="450"/>
      <c r="IQY41" s="450"/>
      <c r="IQZ41" s="450"/>
      <c r="IRA41" s="450"/>
      <c r="IRB41" s="450"/>
      <c r="IRC41" s="450"/>
      <c r="IRD41" s="450"/>
      <c r="IRE41" s="450"/>
      <c r="IRF41" s="450"/>
      <c r="IRG41" s="450"/>
      <c r="IRH41" s="450"/>
      <c r="IRI41" s="450"/>
      <c r="IRJ41" s="450"/>
      <c r="IRK41" s="450"/>
      <c r="IRL41" s="450"/>
      <c r="IRM41" s="450"/>
      <c r="IRN41" s="450"/>
      <c r="IRO41" s="450"/>
      <c r="IRP41" s="450"/>
      <c r="IRQ41" s="450"/>
      <c r="IRR41" s="450"/>
      <c r="IRS41" s="450"/>
      <c r="IRT41" s="450"/>
      <c r="IRU41" s="450"/>
      <c r="IRV41" s="450"/>
      <c r="IRW41" s="450"/>
      <c r="IRX41" s="450"/>
      <c r="IRY41" s="450"/>
      <c r="IRZ41" s="450"/>
      <c r="ISA41" s="450"/>
      <c r="ISB41" s="450"/>
      <c r="ISC41" s="450"/>
      <c r="ISD41" s="450"/>
      <c r="ISE41" s="450"/>
      <c r="ISF41" s="450"/>
      <c r="ISG41" s="450"/>
      <c r="ISH41" s="450"/>
      <c r="ISI41" s="450"/>
      <c r="ISJ41" s="450"/>
      <c r="ISK41" s="450"/>
      <c r="ISL41" s="450"/>
      <c r="ISM41" s="450"/>
      <c r="ISN41" s="450"/>
      <c r="ISO41" s="450"/>
      <c r="ISP41" s="450"/>
      <c r="ISQ41" s="450"/>
      <c r="ISR41" s="450"/>
      <c r="ISS41" s="450"/>
      <c r="IST41" s="450"/>
      <c r="ISU41" s="450"/>
      <c r="ISV41" s="450"/>
      <c r="ISW41" s="450"/>
      <c r="ISX41" s="450"/>
      <c r="ISY41" s="450"/>
      <c r="ISZ41" s="450"/>
      <c r="ITA41" s="450"/>
      <c r="ITB41" s="450"/>
      <c r="ITC41" s="450"/>
      <c r="ITD41" s="450"/>
      <c r="ITE41" s="450"/>
      <c r="ITF41" s="450"/>
      <c r="ITG41" s="450"/>
      <c r="ITH41" s="450"/>
      <c r="ITI41" s="450"/>
      <c r="ITJ41" s="450"/>
      <c r="ITK41" s="450"/>
      <c r="ITL41" s="450"/>
      <c r="ITM41" s="450"/>
      <c r="ITN41" s="450"/>
      <c r="ITO41" s="450"/>
      <c r="ITP41" s="450"/>
      <c r="ITQ41" s="450"/>
      <c r="ITR41" s="450"/>
      <c r="ITS41" s="450"/>
      <c r="ITT41" s="450"/>
      <c r="ITU41" s="450"/>
      <c r="ITV41" s="450"/>
      <c r="ITW41" s="450"/>
      <c r="ITX41" s="450"/>
      <c r="ITY41" s="450"/>
      <c r="ITZ41" s="450"/>
      <c r="IUA41" s="450"/>
      <c r="IUB41" s="450"/>
      <c r="IUC41" s="450"/>
      <c r="IUD41" s="450"/>
      <c r="IUE41" s="450"/>
      <c r="IUF41" s="450"/>
      <c r="IUG41" s="450"/>
      <c r="IUH41" s="450"/>
      <c r="IUI41" s="450"/>
      <c r="IUJ41" s="450"/>
      <c r="IUK41" s="450"/>
      <c r="IUL41" s="450"/>
      <c r="IUM41" s="450"/>
      <c r="IUN41" s="450"/>
      <c r="IUO41" s="450"/>
      <c r="IUP41" s="450"/>
      <c r="IUQ41" s="450"/>
      <c r="IUR41" s="450"/>
      <c r="IUS41" s="450"/>
      <c r="IUT41" s="450"/>
      <c r="IUU41" s="450"/>
      <c r="IUV41" s="450"/>
      <c r="IUW41" s="450"/>
      <c r="IUX41" s="450"/>
      <c r="IUY41" s="450"/>
      <c r="IUZ41" s="450"/>
      <c r="IVA41" s="450"/>
      <c r="IVB41" s="450"/>
      <c r="IVC41" s="450"/>
      <c r="IVD41" s="450"/>
      <c r="IVE41" s="450"/>
      <c r="IVF41" s="450"/>
      <c r="IVG41" s="450"/>
      <c r="IVH41" s="450"/>
      <c r="IVI41" s="450"/>
      <c r="IVJ41" s="450"/>
      <c r="IVK41" s="450"/>
      <c r="IVL41" s="450"/>
      <c r="IVM41" s="450"/>
      <c r="IVN41" s="450"/>
      <c r="IVO41" s="450"/>
      <c r="IVP41" s="450"/>
      <c r="IVQ41" s="450"/>
      <c r="IVR41" s="450"/>
      <c r="IVS41" s="450"/>
      <c r="IVT41" s="450"/>
      <c r="IVU41" s="450"/>
      <c r="IVV41" s="450"/>
      <c r="IVW41" s="450"/>
      <c r="IVX41" s="450"/>
      <c r="IVY41" s="450"/>
      <c r="IVZ41" s="450"/>
      <c r="IWA41" s="450"/>
      <c r="IWB41" s="450"/>
      <c r="IWC41" s="450"/>
      <c r="IWD41" s="450"/>
      <c r="IWE41" s="450"/>
      <c r="IWF41" s="450"/>
      <c r="IWG41" s="450"/>
      <c r="IWH41" s="450"/>
      <c r="IWI41" s="450"/>
      <c r="IWJ41" s="450"/>
      <c r="IWK41" s="450"/>
      <c r="IWL41" s="450"/>
      <c r="IWM41" s="450"/>
      <c r="IWN41" s="450"/>
      <c r="IWO41" s="450"/>
      <c r="IWP41" s="450"/>
      <c r="IWQ41" s="450"/>
      <c r="IWR41" s="450"/>
      <c r="IWS41" s="450"/>
      <c r="IWT41" s="450"/>
      <c r="IWU41" s="450"/>
      <c r="IWV41" s="450"/>
      <c r="IWW41" s="450"/>
      <c r="IWX41" s="450"/>
      <c r="IWY41" s="450"/>
      <c r="IWZ41" s="450"/>
      <c r="IXA41" s="450"/>
      <c r="IXB41" s="450"/>
      <c r="IXC41" s="450"/>
      <c r="IXD41" s="450"/>
      <c r="IXE41" s="450"/>
      <c r="IXF41" s="450"/>
      <c r="IXG41" s="450"/>
      <c r="IXH41" s="450"/>
      <c r="IXI41" s="450"/>
      <c r="IXJ41" s="450"/>
      <c r="IXK41" s="450"/>
      <c r="IXL41" s="450"/>
      <c r="IXM41" s="450"/>
      <c r="IXN41" s="450"/>
      <c r="IXO41" s="450"/>
      <c r="IXP41" s="450"/>
      <c r="IXQ41" s="450"/>
      <c r="IXR41" s="450"/>
      <c r="IXS41" s="450"/>
      <c r="IXT41" s="450"/>
      <c r="IXU41" s="450"/>
      <c r="IXV41" s="450"/>
      <c r="IXW41" s="450"/>
      <c r="IXX41" s="450"/>
      <c r="IXY41" s="450"/>
      <c r="IXZ41" s="450"/>
      <c r="IYA41" s="450"/>
      <c r="IYB41" s="450"/>
      <c r="IYC41" s="450"/>
      <c r="IYD41" s="450"/>
      <c r="IYE41" s="450"/>
      <c r="IYF41" s="450"/>
      <c r="IYG41" s="450"/>
      <c r="IYH41" s="450"/>
      <c r="IYI41" s="450"/>
      <c r="IYJ41" s="450"/>
      <c r="IYK41" s="450"/>
      <c r="IYL41" s="450"/>
      <c r="IYM41" s="450"/>
      <c r="IYN41" s="450"/>
      <c r="IYO41" s="450"/>
      <c r="IYP41" s="450"/>
      <c r="IYQ41" s="450"/>
      <c r="IYR41" s="450"/>
      <c r="IYS41" s="450"/>
      <c r="IYT41" s="450"/>
      <c r="IYU41" s="450"/>
      <c r="IYV41" s="450"/>
      <c r="IYW41" s="450"/>
      <c r="IYX41" s="450"/>
      <c r="IYY41" s="450"/>
      <c r="IYZ41" s="450"/>
      <c r="IZA41" s="450"/>
      <c r="IZB41" s="450"/>
      <c r="IZC41" s="450"/>
      <c r="IZD41" s="450"/>
      <c r="IZE41" s="450"/>
      <c r="IZF41" s="450"/>
      <c r="IZG41" s="450"/>
      <c r="IZH41" s="450"/>
      <c r="IZI41" s="450"/>
      <c r="IZJ41" s="450"/>
      <c r="IZK41" s="450"/>
      <c r="IZL41" s="450"/>
      <c r="IZM41" s="450"/>
      <c r="IZN41" s="450"/>
      <c r="IZO41" s="450"/>
      <c r="IZP41" s="450"/>
      <c r="IZQ41" s="450"/>
      <c r="IZR41" s="450"/>
      <c r="IZS41" s="450"/>
      <c r="IZT41" s="450"/>
      <c r="IZU41" s="450"/>
      <c r="IZV41" s="450"/>
      <c r="IZW41" s="450"/>
      <c r="IZX41" s="450"/>
      <c r="IZY41" s="450"/>
      <c r="IZZ41" s="450"/>
      <c r="JAA41" s="450"/>
      <c r="JAB41" s="450"/>
      <c r="JAC41" s="450"/>
      <c r="JAD41" s="450"/>
      <c r="JAE41" s="450"/>
      <c r="JAF41" s="450"/>
      <c r="JAG41" s="450"/>
      <c r="JAH41" s="450"/>
      <c r="JAI41" s="450"/>
      <c r="JAJ41" s="450"/>
      <c r="JAK41" s="450"/>
      <c r="JAL41" s="450"/>
      <c r="JAM41" s="450"/>
      <c r="JAN41" s="450"/>
      <c r="JAO41" s="450"/>
      <c r="JAP41" s="450"/>
      <c r="JAQ41" s="450"/>
      <c r="JAR41" s="450"/>
      <c r="JAS41" s="450"/>
      <c r="JAT41" s="450"/>
      <c r="JAU41" s="450"/>
      <c r="JAV41" s="450"/>
      <c r="JAW41" s="450"/>
      <c r="JAX41" s="450"/>
      <c r="JAY41" s="450"/>
      <c r="JAZ41" s="450"/>
      <c r="JBA41" s="450"/>
      <c r="JBB41" s="450"/>
      <c r="JBC41" s="450"/>
      <c r="JBD41" s="450"/>
      <c r="JBE41" s="450"/>
      <c r="JBF41" s="450"/>
      <c r="JBG41" s="450"/>
      <c r="JBH41" s="450"/>
      <c r="JBI41" s="450"/>
      <c r="JBJ41" s="450"/>
      <c r="JBK41" s="450"/>
      <c r="JBL41" s="450"/>
      <c r="JBM41" s="450"/>
      <c r="JBN41" s="450"/>
      <c r="JBO41" s="450"/>
      <c r="JBP41" s="450"/>
      <c r="JBQ41" s="450"/>
      <c r="JBR41" s="450"/>
      <c r="JBS41" s="450"/>
      <c r="JBT41" s="450"/>
      <c r="JBU41" s="450"/>
      <c r="JBV41" s="450"/>
      <c r="JBW41" s="450"/>
      <c r="JBX41" s="450"/>
      <c r="JBY41" s="450"/>
      <c r="JBZ41" s="450"/>
      <c r="JCA41" s="450"/>
      <c r="JCB41" s="450"/>
      <c r="JCC41" s="450"/>
      <c r="JCD41" s="450"/>
      <c r="JCE41" s="450"/>
      <c r="JCF41" s="450"/>
      <c r="JCG41" s="450"/>
      <c r="JCH41" s="450"/>
      <c r="JCI41" s="450"/>
      <c r="JCJ41" s="450"/>
      <c r="JCK41" s="450"/>
      <c r="JCL41" s="450"/>
      <c r="JCM41" s="450"/>
      <c r="JCN41" s="450"/>
      <c r="JCO41" s="450"/>
      <c r="JCP41" s="450"/>
      <c r="JCQ41" s="450"/>
      <c r="JCR41" s="450"/>
      <c r="JCS41" s="450"/>
      <c r="JCT41" s="450"/>
      <c r="JCU41" s="450"/>
      <c r="JCV41" s="450"/>
      <c r="JCW41" s="450"/>
      <c r="JCX41" s="450"/>
      <c r="JCY41" s="450"/>
      <c r="JCZ41" s="450"/>
      <c r="JDA41" s="450"/>
      <c r="JDB41" s="450"/>
      <c r="JDC41" s="450"/>
      <c r="JDD41" s="450"/>
      <c r="JDE41" s="450"/>
      <c r="JDF41" s="450"/>
      <c r="JDG41" s="450"/>
      <c r="JDH41" s="450"/>
      <c r="JDI41" s="450"/>
      <c r="JDJ41" s="450"/>
      <c r="JDK41" s="450"/>
      <c r="JDL41" s="450"/>
      <c r="JDM41" s="450"/>
      <c r="JDN41" s="450"/>
      <c r="JDO41" s="450"/>
      <c r="JDP41" s="450"/>
      <c r="JDQ41" s="450"/>
      <c r="JDR41" s="450"/>
      <c r="JDS41" s="450"/>
      <c r="JDT41" s="450"/>
      <c r="JDU41" s="450"/>
      <c r="JDV41" s="450"/>
      <c r="JDW41" s="450"/>
      <c r="JDX41" s="450"/>
      <c r="JDY41" s="450"/>
      <c r="JDZ41" s="450"/>
      <c r="JEA41" s="450"/>
      <c r="JEB41" s="450"/>
      <c r="JEC41" s="450"/>
      <c r="JED41" s="450"/>
      <c r="JEE41" s="450"/>
      <c r="JEF41" s="450"/>
      <c r="JEG41" s="450"/>
      <c r="JEH41" s="450"/>
      <c r="JEI41" s="450"/>
      <c r="JEJ41" s="450"/>
      <c r="JEK41" s="450"/>
      <c r="JEL41" s="450"/>
      <c r="JEM41" s="450"/>
      <c r="JEN41" s="450"/>
      <c r="JEO41" s="450"/>
      <c r="JEP41" s="450"/>
      <c r="JEQ41" s="450"/>
      <c r="JER41" s="450"/>
      <c r="JES41" s="450"/>
      <c r="JET41" s="450"/>
      <c r="JEU41" s="450"/>
      <c r="JEV41" s="450"/>
      <c r="JEW41" s="450"/>
      <c r="JEX41" s="450"/>
      <c r="JEY41" s="450"/>
      <c r="JEZ41" s="450"/>
      <c r="JFA41" s="450"/>
      <c r="JFB41" s="450"/>
      <c r="JFC41" s="450"/>
      <c r="JFD41" s="450"/>
      <c r="JFE41" s="450"/>
      <c r="JFF41" s="450"/>
      <c r="JFG41" s="450"/>
      <c r="JFH41" s="450"/>
      <c r="JFI41" s="450"/>
      <c r="JFJ41" s="450"/>
      <c r="JFK41" s="450"/>
      <c r="JFL41" s="450"/>
      <c r="JFM41" s="450"/>
      <c r="JFN41" s="450"/>
      <c r="JFO41" s="450"/>
      <c r="JFP41" s="450"/>
      <c r="JFQ41" s="450"/>
      <c r="JFR41" s="450"/>
      <c r="JFS41" s="450"/>
      <c r="JFT41" s="450"/>
      <c r="JFU41" s="450"/>
      <c r="JFV41" s="450"/>
      <c r="JFW41" s="450"/>
      <c r="JFX41" s="450"/>
      <c r="JFY41" s="450"/>
      <c r="JFZ41" s="450"/>
      <c r="JGA41" s="450"/>
      <c r="JGB41" s="450"/>
      <c r="JGC41" s="450"/>
      <c r="JGD41" s="450"/>
      <c r="JGE41" s="450"/>
      <c r="JGF41" s="450"/>
      <c r="JGG41" s="450"/>
      <c r="JGH41" s="450"/>
      <c r="JGI41" s="450"/>
      <c r="JGJ41" s="450"/>
      <c r="JGK41" s="450"/>
      <c r="JGL41" s="450"/>
      <c r="JGM41" s="450"/>
      <c r="JGN41" s="450"/>
      <c r="JGO41" s="450"/>
      <c r="JGP41" s="450"/>
      <c r="JGQ41" s="450"/>
      <c r="JGR41" s="450"/>
      <c r="JGS41" s="450"/>
      <c r="JGT41" s="450"/>
      <c r="JGU41" s="450"/>
      <c r="JGV41" s="450"/>
      <c r="JGW41" s="450"/>
      <c r="JGX41" s="450"/>
      <c r="JGY41" s="450"/>
      <c r="JGZ41" s="450"/>
      <c r="JHA41" s="450"/>
      <c r="JHB41" s="450"/>
      <c r="JHC41" s="450"/>
      <c r="JHD41" s="450"/>
      <c r="JHE41" s="450"/>
      <c r="JHF41" s="450"/>
      <c r="JHG41" s="450"/>
      <c r="JHH41" s="450"/>
      <c r="JHI41" s="450"/>
      <c r="JHJ41" s="450"/>
      <c r="JHK41" s="450"/>
      <c r="JHL41" s="450"/>
      <c r="JHM41" s="450"/>
      <c r="JHN41" s="450"/>
      <c r="JHO41" s="450"/>
      <c r="JHP41" s="450"/>
      <c r="JHQ41" s="450"/>
      <c r="JHR41" s="450"/>
      <c r="JHS41" s="450"/>
      <c r="JHT41" s="450"/>
      <c r="JHU41" s="450"/>
      <c r="JHV41" s="450"/>
      <c r="JHW41" s="450"/>
      <c r="JHX41" s="450"/>
      <c r="JHY41" s="450"/>
      <c r="JHZ41" s="450"/>
      <c r="JIA41" s="450"/>
      <c r="JIB41" s="450"/>
      <c r="JIC41" s="450"/>
      <c r="JID41" s="450"/>
      <c r="JIE41" s="450"/>
      <c r="JIF41" s="450"/>
      <c r="JIG41" s="450"/>
      <c r="JIH41" s="450"/>
      <c r="JII41" s="450"/>
      <c r="JIJ41" s="450"/>
      <c r="JIK41" s="450"/>
      <c r="JIL41" s="450"/>
      <c r="JIM41" s="450"/>
      <c r="JIN41" s="450"/>
      <c r="JIO41" s="450"/>
      <c r="JIP41" s="450"/>
      <c r="JIQ41" s="450"/>
      <c r="JIR41" s="450"/>
      <c r="JIS41" s="450"/>
      <c r="JIT41" s="450"/>
      <c r="JIU41" s="450"/>
      <c r="JIV41" s="450"/>
      <c r="JIW41" s="450"/>
      <c r="JIX41" s="450"/>
      <c r="JIY41" s="450"/>
      <c r="JIZ41" s="450"/>
      <c r="JJA41" s="450"/>
      <c r="JJB41" s="450"/>
      <c r="JJC41" s="450"/>
      <c r="JJD41" s="450"/>
      <c r="JJE41" s="450"/>
      <c r="JJF41" s="450"/>
      <c r="JJG41" s="450"/>
      <c r="JJH41" s="450"/>
      <c r="JJI41" s="450"/>
      <c r="JJJ41" s="450"/>
      <c r="JJK41" s="450"/>
      <c r="JJL41" s="450"/>
      <c r="JJM41" s="450"/>
      <c r="JJN41" s="450"/>
      <c r="JJO41" s="450"/>
      <c r="JJP41" s="450"/>
      <c r="JJQ41" s="450"/>
      <c r="JJR41" s="450"/>
      <c r="JJS41" s="450"/>
      <c r="JJT41" s="450"/>
      <c r="JJU41" s="450"/>
      <c r="JJV41" s="450"/>
      <c r="JJW41" s="450"/>
      <c r="JJX41" s="450"/>
      <c r="JJY41" s="450"/>
      <c r="JJZ41" s="450"/>
      <c r="JKA41" s="450"/>
      <c r="JKB41" s="450"/>
      <c r="JKC41" s="450"/>
      <c r="JKD41" s="450"/>
      <c r="JKE41" s="450"/>
      <c r="JKF41" s="450"/>
      <c r="JKG41" s="450"/>
      <c r="JKH41" s="450"/>
      <c r="JKI41" s="450"/>
      <c r="JKJ41" s="450"/>
      <c r="JKK41" s="450"/>
      <c r="JKL41" s="450"/>
      <c r="JKM41" s="450"/>
      <c r="JKN41" s="450"/>
      <c r="JKO41" s="450"/>
      <c r="JKP41" s="450"/>
      <c r="JKQ41" s="450"/>
      <c r="JKR41" s="450"/>
      <c r="JKS41" s="450"/>
      <c r="JKT41" s="450"/>
      <c r="JKU41" s="450"/>
      <c r="JKV41" s="450"/>
      <c r="JKW41" s="450"/>
      <c r="JKX41" s="450"/>
      <c r="JKY41" s="450"/>
      <c r="JKZ41" s="450"/>
      <c r="JLA41" s="450"/>
      <c r="JLB41" s="450"/>
      <c r="JLC41" s="450"/>
      <c r="JLD41" s="450"/>
      <c r="JLE41" s="450"/>
      <c r="JLF41" s="450"/>
      <c r="JLG41" s="450"/>
      <c r="JLH41" s="450"/>
      <c r="JLI41" s="450"/>
      <c r="JLJ41" s="450"/>
      <c r="JLK41" s="450"/>
      <c r="JLL41" s="450"/>
      <c r="JLM41" s="450"/>
      <c r="JLN41" s="450"/>
      <c r="JLO41" s="450"/>
      <c r="JLP41" s="450"/>
      <c r="JLQ41" s="450"/>
      <c r="JLR41" s="450"/>
      <c r="JLS41" s="450"/>
      <c r="JLT41" s="450"/>
      <c r="JLU41" s="450"/>
      <c r="JLV41" s="450"/>
      <c r="JLW41" s="450"/>
      <c r="JLX41" s="450"/>
      <c r="JLY41" s="450"/>
      <c r="JLZ41" s="450"/>
      <c r="JMA41" s="450"/>
      <c r="JMB41" s="450"/>
      <c r="JMC41" s="450"/>
      <c r="JMD41" s="450"/>
      <c r="JME41" s="450"/>
      <c r="JMF41" s="450"/>
      <c r="JMG41" s="450"/>
      <c r="JMH41" s="450"/>
      <c r="JMI41" s="450"/>
      <c r="JMJ41" s="450"/>
      <c r="JMK41" s="450"/>
      <c r="JML41" s="450"/>
      <c r="JMM41" s="450"/>
      <c r="JMN41" s="450"/>
      <c r="JMO41" s="450"/>
      <c r="JMP41" s="450"/>
      <c r="JMQ41" s="450"/>
      <c r="JMR41" s="450"/>
      <c r="JMS41" s="450"/>
      <c r="JMT41" s="450"/>
      <c r="JMU41" s="450"/>
      <c r="JMV41" s="450"/>
      <c r="JMW41" s="450"/>
      <c r="JMX41" s="450"/>
      <c r="JMY41" s="450"/>
      <c r="JMZ41" s="450"/>
      <c r="JNA41" s="450"/>
      <c r="JNB41" s="450"/>
      <c r="JNC41" s="450"/>
      <c r="JND41" s="450"/>
      <c r="JNE41" s="450"/>
      <c r="JNF41" s="450"/>
      <c r="JNG41" s="450"/>
      <c r="JNH41" s="450"/>
      <c r="JNI41" s="450"/>
      <c r="JNJ41" s="450"/>
      <c r="JNK41" s="450"/>
      <c r="JNL41" s="450"/>
      <c r="JNM41" s="450"/>
      <c r="JNN41" s="450"/>
      <c r="JNO41" s="450"/>
      <c r="JNP41" s="450"/>
      <c r="JNQ41" s="450"/>
      <c r="JNR41" s="450"/>
      <c r="JNS41" s="450"/>
      <c r="JNT41" s="450"/>
      <c r="JNU41" s="450"/>
      <c r="JNV41" s="450"/>
      <c r="JNW41" s="450"/>
      <c r="JNX41" s="450"/>
      <c r="JNY41" s="450"/>
      <c r="JNZ41" s="450"/>
      <c r="JOA41" s="450"/>
      <c r="JOB41" s="450"/>
      <c r="JOC41" s="450"/>
      <c r="JOD41" s="450"/>
      <c r="JOE41" s="450"/>
      <c r="JOF41" s="450"/>
      <c r="JOG41" s="450"/>
      <c r="JOH41" s="450"/>
      <c r="JOI41" s="450"/>
      <c r="JOJ41" s="450"/>
      <c r="JOK41" s="450"/>
      <c r="JOL41" s="450"/>
      <c r="JOM41" s="450"/>
      <c r="JON41" s="450"/>
      <c r="JOO41" s="450"/>
      <c r="JOP41" s="450"/>
      <c r="JOQ41" s="450"/>
      <c r="JOR41" s="450"/>
      <c r="JOS41" s="450"/>
      <c r="JOT41" s="450"/>
      <c r="JOU41" s="450"/>
      <c r="JOV41" s="450"/>
      <c r="JOW41" s="450"/>
      <c r="JOX41" s="450"/>
      <c r="JOY41" s="450"/>
      <c r="JOZ41" s="450"/>
      <c r="JPA41" s="450"/>
      <c r="JPB41" s="450"/>
      <c r="JPC41" s="450"/>
      <c r="JPD41" s="450"/>
      <c r="JPE41" s="450"/>
      <c r="JPF41" s="450"/>
      <c r="JPG41" s="450"/>
      <c r="JPH41" s="450"/>
      <c r="JPI41" s="450"/>
      <c r="JPJ41" s="450"/>
      <c r="JPK41" s="450"/>
      <c r="JPL41" s="450"/>
      <c r="JPM41" s="450"/>
      <c r="JPN41" s="450"/>
      <c r="JPO41" s="450"/>
      <c r="JPP41" s="450"/>
      <c r="JPQ41" s="450"/>
      <c r="JPR41" s="450"/>
      <c r="JPS41" s="450"/>
      <c r="JPT41" s="450"/>
      <c r="JPU41" s="450"/>
      <c r="JPV41" s="450"/>
      <c r="JPW41" s="450"/>
      <c r="JPX41" s="450"/>
      <c r="JPY41" s="450"/>
      <c r="JPZ41" s="450"/>
      <c r="JQA41" s="450"/>
      <c r="JQB41" s="450"/>
      <c r="JQC41" s="450"/>
      <c r="JQD41" s="450"/>
      <c r="JQE41" s="450"/>
      <c r="JQF41" s="450"/>
      <c r="JQG41" s="450"/>
      <c r="JQH41" s="450"/>
      <c r="JQI41" s="450"/>
      <c r="JQJ41" s="450"/>
      <c r="JQK41" s="450"/>
      <c r="JQL41" s="450"/>
      <c r="JQM41" s="450"/>
      <c r="JQN41" s="450"/>
      <c r="JQO41" s="450"/>
      <c r="JQP41" s="450"/>
      <c r="JQQ41" s="450"/>
      <c r="JQR41" s="450"/>
      <c r="JQS41" s="450"/>
      <c r="JQT41" s="450"/>
      <c r="JQU41" s="450"/>
      <c r="JQV41" s="450"/>
      <c r="JQW41" s="450"/>
      <c r="JQX41" s="450"/>
      <c r="JQY41" s="450"/>
      <c r="JQZ41" s="450"/>
      <c r="JRA41" s="450"/>
      <c r="JRB41" s="450"/>
      <c r="JRC41" s="450"/>
      <c r="JRD41" s="450"/>
      <c r="JRE41" s="450"/>
      <c r="JRF41" s="450"/>
      <c r="JRG41" s="450"/>
      <c r="JRH41" s="450"/>
      <c r="JRI41" s="450"/>
      <c r="JRJ41" s="450"/>
      <c r="JRK41" s="450"/>
      <c r="JRL41" s="450"/>
      <c r="JRM41" s="450"/>
      <c r="JRN41" s="450"/>
      <c r="JRO41" s="450"/>
      <c r="JRP41" s="450"/>
      <c r="JRQ41" s="450"/>
      <c r="JRR41" s="450"/>
      <c r="JRS41" s="450"/>
      <c r="JRT41" s="450"/>
      <c r="JRU41" s="450"/>
      <c r="JRV41" s="450"/>
      <c r="JRW41" s="450"/>
      <c r="JRX41" s="450"/>
      <c r="JRY41" s="450"/>
      <c r="JRZ41" s="450"/>
      <c r="JSA41" s="450"/>
      <c r="JSB41" s="450"/>
      <c r="JSC41" s="450"/>
      <c r="JSD41" s="450"/>
      <c r="JSE41" s="450"/>
      <c r="JSF41" s="450"/>
      <c r="JSG41" s="450"/>
      <c r="JSH41" s="450"/>
      <c r="JSI41" s="450"/>
      <c r="JSJ41" s="450"/>
      <c r="JSK41" s="450"/>
      <c r="JSL41" s="450"/>
      <c r="JSM41" s="450"/>
      <c r="JSN41" s="450"/>
      <c r="JSO41" s="450"/>
      <c r="JSP41" s="450"/>
      <c r="JSQ41" s="450"/>
      <c r="JSR41" s="450"/>
      <c r="JSS41" s="450"/>
      <c r="JST41" s="450"/>
      <c r="JSU41" s="450"/>
      <c r="JSV41" s="450"/>
      <c r="JSW41" s="450"/>
      <c r="JSX41" s="450"/>
      <c r="JSY41" s="450"/>
      <c r="JSZ41" s="450"/>
      <c r="JTA41" s="450"/>
      <c r="JTB41" s="450"/>
      <c r="JTC41" s="450"/>
      <c r="JTD41" s="450"/>
      <c r="JTE41" s="450"/>
      <c r="JTF41" s="450"/>
      <c r="JTG41" s="450"/>
      <c r="JTH41" s="450"/>
      <c r="JTI41" s="450"/>
      <c r="JTJ41" s="450"/>
      <c r="JTK41" s="450"/>
      <c r="JTL41" s="450"/>
      <c r="JTM41" s="450"/>
      <c r="JTN41" s="450"/>
      <c r="JTO41" s="450"/>
      <c r="JTP41" s="450"/>
      <c r="JTQ41" s="450"/>
      <c r="JTR41" s="450"/>
      <c r="JTS41" s="450"/>
      <c r="JTT41" s="450"/>
      <c r="JTU41" s="450"/>
      <c r="JTV41" s="450"/>
      <c r="JTW41" s="450"/>
      <c r="JTX41" s="450"/>
      <c r="JTY41" s="450"/>
      <c r="JTZ41" s="450"/>
      <c r="JUA41" s="450"/>
      <c r="JUB41" s="450"/>
      <c r="JUC41" s="450"/>
      <c r="JUD41" s="450"/>
      <c r="JUE41" s="450"/>
      <c r="JUF41" s="450"/>
      <c r="JUG41" s="450"/>
      <c r="JUH41" s="450"/>
      <c r="JUI41" s="450"/>
      <c r="JUJ41" s="450"/>
      <c r="JUK41" s="450"/>
      <c r="JUL41" s="450"/>
      <c r="JUM41" s="450"/>
      <c r="JUN41" s="450"/>
      <c r="JUO41" s="450"/>
      <c r="JUP41" s="450"/>
      <c r="JUQ41" s="450"/>
      <c r="JUR41" s="450"/>
      <c r="JUS41" s="450"/>
      <c r="JUT41" s="450"/>
      <c r="JUU41" s="450"/>
      <c r="JUV41" s="450"/>
      <c r="JUW41" s="450"/>
      <c r="JUX41" s="450"/>
      <c r="JUY41" s="450"/>
      <c r="JUZ41" s="450"/>
      <c r="JVA41" s="450"/>
      <c r="JVB41" s="450"/>
      <c r="JVC41" s="450"/>
      <c r="JVD41" s="450"/>
      <c r="JVE41" s="450"/>
      <c r="JVF41" s="450"/>
      <c r="JVG41" s="450"/>
      <c r="JVH41" s="450"/>
      <c r="JVI41" s="450"/>
      <c r="JVJ41" s="450"/>
      <c r="JVK41" s="450"/>
      <c r="JVL41" s="450"/>
      <c r="JVM41" s="450"/>
      <c r="JVN41" s="450"/>
      <c r="JVO41" s="450"/>
      <c r="JVP41" s="450"/>
      <c r="JVQ41" s="450"/>
      <c r="JVR41" s="450"/>
      <c r="JVS41" s="450"/>
      <c r="JVT41" s="450"/>
      <c r="JVU41" s="450"/>
      <c r="JVV41" s="450"/>
      <c r="JVW41" s="450"/>
      <c r="JVX41" s="450"/>
      <c r="JVY41" s="450"/>
      <c r="JVZ41" s="450"/>
      <c r="JWA41" s="450"/>
      <c r="JWB41" s="450"/>
      <c r="JWC41" s="450"/>
      <c r="JWD41" s="450"/>
      <c r="JWE41" s="450"/>
      <c r="JWF41" s="450"/>
      <c r="JWG41" s="450"/>
      <c r="JWH41" s="450"/>
      <c r="JWI41" s="450"/>
      <c r="JWJ41" s="450"/>
      <c r="JWK41" s="450"/>
      <c r="JWL41" s="450"/>
      <c r="JWM41" s="450"/>
      <c r="JWN41" s="450"/>
      <c r="JWO41" s="450"/>
      <c r="JWP41" s="450"/>
      <c r="JWQ41" s="450"/>
      <c r="JWR41" s="450"/>
      <c r="JWS41" s="450"/>
      <c r="JWT41" s="450"/>
      <c r="JWU41" s="450"/>
      <c r="JWV41" s="450"/>
      <c r="JWW41" s="450"/>
      <c r="JWX41" s="450"/>
      <c r="JWY41" s="450"/>
      <c r="JWZ41" s="450"/>
      <c r="JXA41" s="450"/>
      <c r="JXB41" s="450"/>
      <c r="JXC41" s="450"/>
      <c r="JXD41" s="450"/>
      <c r="JXE41" s="450"/>
      <c r="JXF41" s="450"/>
      <c r="JXG41" s="450"/>
      <c r="JXH41" s="450"/>
      <c r="JXI41" s="450"/>
      <c r="JXJ41" s="450"/>
      <c r="JXK41" s="450"/>
      <c r="JXL41" s="450"/>
      <c r="JXM41" s="450"/>
      <c r="JXN41" s="450"/>
      <c r="JXO41" s="450"/>
      <c r="JXP41" s="450"/>
      <c r="JXQ41" s="450"/>
      <c r="JXR41" s="450"/>
      <c r="JXS41" s="450"/>
      <c r="JXT41" s="450"/>
      <c r="JXU41" s="450"/>
      <c r="JXV41" s="450"/>
      <c r="JXW41" s="450"/>
      <c r="JXX41" s="450"/>
      <c r="JXY41" s="450"/>
      <c r="JXZ41" s="450"/>
      <c r="JYA41" s="450"/>
      <c r="JYB41" s="450"/>
      <c r="JYC41" s="450"/>
      <c r="JYD41" s="450"/>
      <c r="JYE41" s="450"/>
      <c r="JYF41" s="450"/>
      <c r="JYG41" s="450"/>
      <c r="JYH41" s="450"/>
      <c r="JYI41" s="450"/>
      <c r="JYJ41" s="450"/>
      <c r="JYK41" s="450"/>
      <c r="JYL41" s="450"/>
      <c r="JYM41" s="450"/>
      <c r="JYN41" s="450"/>
      <c r="JYO41" s="450"/>
      <c r="JYP41" s="450"/>
      <c r="JYQ41" s="450"/>
      <c r="JYR41" s="450"/>
      <c r="JYS41" s="450"/>
      <c r="JYT41" s="450"/>
      <c r="JYU41" s="450"/>
      <c r="JYV41" s="450"/>
      <c r="JYW41" s="450"/>
      <c r="JYX41" s="450"/>
      <c r="JYY41" s="450"/>
      <c r="JYZ41" s="450"/>
      <c r="JZA41" s="450"/>
      <c r="JZB41" s="450"/>
      <c r="JZC41" s="450"/>
      <c r="JZD41" s="450"/>
      <c r="JZE41" s="450"/>
      <c r="JZF41" s="450"/>
      <c r="JZG41" s="450"/>
      <c r="JZH41" s="450"/>
      <c r="JZI41" s="450"/>
      <c r="JZJ41" s="450"/>
      <c r="JZK41" s="450"/>
      <c r="JZL41" s="450"/>
      <c r="JZM41" s="450"/>
      <c r="JZN41" s="450"/>
      <c r="JZO41" s="450"/>
      <c r="JZP41" s="450"/>
      <c r="JZQ41" s="450"/>
      <c r="JZR41" s="450"/>
      <c r="JZS41" s="450"/>
      <c r="JZT41" s="450"/>
      <c r="JZU41" s="450"/>
      <c r="JZV41" s="450"/>
      <c r="JZW41" s="450"/>
      <c r="JZX41" s="450"/>
      <c r="JZY41" s="450"/>
      <c r="JZZ41" s="450"/>
      <c r="KAA41" s="450"/>
      <c r="KAB41" s="450"/>
      <c r="KAC41" s="450"/>
      <c r="KAD41" s="450"/>
      <c r="KAE41" s="450"/>
      <c r="KAF41" s="450"/>
      <c r="KAG41" s="450"/>
      <c r="KAH41" s="450"/>
      <c r="KAI41" s="450"/>
      <c r="KAJ41" s="450"/>
      <c r="KAK41" s="450"/>
      <c r="KAL41" s="450"/>
      <c r="KAM41" s="450"/>
      <c r="KAN41" s="450"/>
      <c r="KAO41" s="450"/>
      <c r="KAP41" s="450"/>
      <c r="KAQ41" s="450"/>
      <c r="KAR41" s="450"/>
      <c r="KAS41" s="450"/>
      <c r="KAT41" s="450"/>
      <c r="KAU41" s="450"/>
      <c r="KAV41" s="450"/>
      <c r="KAW41" s="450"/>
      <c r="KAX41" s="450"/>
      <c r="KAY41" s="450"/>
      <c r="KAZ41" s="450"/>
      <c r="KBA41" s="450"/>
      <c r="KBB41" s="450"/>
      <c r="KBC41" s="450"/>
      <c r="KBD41" s="450"/>
      <c r="KBE41" s="450"/>
      <c r="KBF41" s="450"/>
      <c r="KBG41" s="450"/>
      <c r="KBH41" s="450"/>
      <c r="KBI41" s="450"/>
      <c r="KBJ41" s="450"/>
      <c r="KBK41" s="450"/>
      <c r="KBL41" s="450"/>
      <c r="KBM41" s="450"/>
      <c r="KBN41" s="450"/>
      <c r="KBO41" s="450"/>
      <c r="KBP41" s="450"/>
      <c r="KBQ41" s="450"/>
      <c r="KBR41" s="450"/>
      <c r="KBS41" s="450"/>
      <c r="KBT41" s="450"/>
      <c r="KBU41" s="450"/>
      <c r="KBV41" s="450"/>
      <c r="KBW41" s="450"/>
      <c r="KBX41" s="450"/>
      <c r="KBY41" s="450"/>
      <c r="KBZ41" s="450"/>
      <c r="KCA41" s="450"/>
      <c r="KCB41" s="450"/>
      <c r="KCC41" s="450"/>
      <c r="KCD41" s="450"/>
      <c r="KCE41" s="450"/>
      <c r="KCF41" s="450"/>
      <c r="KCG41" s="450"/>
      <c r="KCH41" s="450"/>
      <c r="KCI41" s="450"/>
      <c r="KCJ41" s="450"/>
      <c r="KCK41" s="450"/>
      <c r="KCL41" s="450"/>
      <c r="KCM41" s="450"/>
      <c r="KCN41" s="450"/>
      <c r="KCO41" s="450"/>
      <c r="KCP41" s="450"/>
      <c r="KCQ41" s="450"/>
      <c r="KCR41" s="450"/>
      <c r="KCS41" s="450"/>
      <c r="KCT41" s="450"/>
      <c r="KCU41" s="450"/>
      <c r="KCV41" s="450"/>
      <c r="KCW41" s="450"/>
      <c r="KCX41" s="450"/>
      <c r="KCY41" s="450"/>
      <c r="KCZ41" s="450"/>
      <c r="KDA41" s="450"/>
      <c r="KDB41" s="450"/>
      <c r="KDC41" s="450"/>
      <c r="KDD41" s="450"/>
      <c r="KDE41" s="450"/>
      <c r="KDF41" s="450"/>
      <c r="KDG41" s="450"/>
      <c r="KDH41" s="450"/>
      <c r="KDI41" s="450"/>
      <c r="KDJ41" s="450"/>
      <c r="KDK41" s="450"/>
      <c r="KDL41" s="450"/>
      <c r="KDM41" s="450"/>
      <c r="KDN41" s="450"/>
      <c r="KDO41" s="450"/>
      <c r="KDP41" s="450"/>
      <c r="KDQ41" s="450"/>
      <c r="KDR41" s="450"/>
      <c r="KDS41" s="450"/>
      <c r="KDT41" s="450"/>
      <c r="KDU41" s="450"/>
      <c r="KDV41" s="450"/>
      <c r="KDW41" s="450"/>
      <c r="KDX41" s="450"/>
      <c r="KDY41" s="450"/>
      <c r="KDZ41" s="450"/>
      <c r="KEA41" s="450"/>
      <c r="KEB41" s="450"/>
      <c r="KEC41" s="450"/>
      <c r="KED41" s="450"/>
      <c r="KEE41" s="450"/>
      <c r="KEF41" s="450"/>
      <c r="KEG41" s="450"/>
      <c r="KEH41" s="450"/>
      <c r="KEI41" s="450"/>
      <c r="KEJ41" s="450"/>
      <c r="KEK41" s="450"/>
      <c r="KEL41" s="450"/>
      <c r="KEM41" s="450"/>
      <c r="KEN41" s="450"/>
      <c r="KEO41" s="450"/>
      <c r="KEP41" s="450"/>
      <c r="KEQ41" s="450"/>
      <c r="KER41" s="450"/>
      <c r="KES41" s="450"/>
      <c r="KET41" s="450"/>
      <c r="KEU41" s="450"/>
      <c r="KEV41" s="450"/>
      <c r="KEW41" s="450"/>
      <c r="KEX41" s="450"/>
      <c r="KEY41" s="450"/>
      <c r="KEZ41" s="450"/>
      <c r="KFA41" s="450"/>
      <c r="KFB41" s="450"/>
      <c r="KFC41" s="450"/>
      <c r="KFD41" s="450"/>
      <c r="KFE41" s="450"/>
      <c r="KFF41" s="450"/>
      <c r="KFG41" s="450"/>
      <c r="KFH41" s="450"/>
      <c r="KFI41" s="450"/>
      <c r="KFJ41" s="450"/>
      <c r="KFK41" s="450"/>
      <c r="KFL41" s="450"/>
      <c r="KFM41" s="450"/>
      <c r="KFN41" s="450"/>
      <c r="KFO41" s="450"/>
      <c r="KFP41" s="450"/>
      <c r="KFQ41" s="450"/>
      <c r="KFR41" s="450"/>
      <c r="KFS41" s="450"/>
      <c r="KFT41" s="450"/>
      <c r="KFU41" s="450"/>
      <c r="KFV41" s="450"/>
      <c r="KFW41" s="450"/>
      <c r="KFX41" s="450"/>
      <c r="KFY41" s="450"/>
      <c r="KFZ41" s="450"/>
      <c r="KGA41" s="450"/>
      <c r="KGB41" s="450"/>
      <c r="KGC41" s="450"/>
      <c r="KGD41" s="450"/>
      <c r="KGE41" s="450"/>
      <c r="KGF41" s="450"/>
      <c r="KGG41" s="450"/>
      <c r="KGH41" s="450"/>
      <c r="KGI41" s="450"/>
      <c r="KGJ41" s="450"/>
      <c r="KGK41" s="450"/>
      <c r="KGL41" s="450"/>
      <c r="KGM41" s="450"/>
      <c r="KGN41" s="450"/>
      <c r="KGO41" s="450"/>
      <c r="KGP41" s="450"/>
      <c r="KGQ41" s="450"/>
      <c r="KGR41" s="450"/>
      <c r="KGS41" s="450"/>
      <c r="KGT41" s="450"/>
      <c r="KGU41" s="450"/>
      <c r="KGV41" s="450"/>
      <c r="KGW41" s="450"/>
      <c r="KGX41" s="450"/>
      <c r="KGY41" s="450"/>
      <c r="KGZ41" s="450"/>
      <c r="KHA41" s="450"/>
      <c r="KHB41" s="450"/>
      <c r="KHC41" s="450"/>
      <c r="KHD41" s="450"/>
      <c r="KHE41" s="450"/>
      <c r="KHF41" s="450"/>
      <c r="KHG41" s="450"/>
      <c r="KHH41" s="450"/>
      <c r="KHI41" s="450"/>
      <c r="KHJ41" s="450"/>
      <c r="KHK41" s="450"/>
      <c r="KHL41" s="450"/>
      <c r="KHM41" s="450"/>
      <c r="KHN41" s="450"/>
      <c r="KHO41" s="450"/>
      <c r="KHP41" s="450"/>
      <c r="KHQ41" s="450"/>
      <c r="KHR41" s="450"/>
      <c r="KHS41" s="450"/>
      <c r="KHT41" s="450"/>
      <c r="KHU41" s="450"/>
      <c r="KHV41" s="450"/>
      <c r="KHW41" s="450"/>
      <c r="KHX41" s="450"/>
      <c r="KHY41" s="450"/>
      <c r="KHZ41" s="450"/>
      <c r="KIA41" s="450"/>
      <c r="KIB41" s="450"/>
      <c r="KIC41" s="450"/>
      <c r="KID41" s="450"/>
      <c r="KIE41" s="450"/>
      <c r="KIF41" s="450"/>
      <c r="KIG41" s="450"/>
      <c r="KIH41" s="450"/>
      <c r="KII41" s="450"/>
      <c r="KIJ41" s="450"/>
      <c r="KIK41" s="450"/>
      <c r="KIL41" s="450"/>
      <c r="KIM41" s="450"/>
      <c r="KIN41" s="450"/>
      <c r="KIO41" s="450"/>
      <c r="KIP41" s="450"/>
      <c r="KIQ41" s="450"/>
      <c r="KIR41" s="450"/>
      <c r="KIS41" s="450"/>
      <c r="KIT41" s="450"/>
      <c r="KIU41" s="450"/>
      <c r="KIV41" s="450"/>
      <c r="KIW41" s="450"/>
      <c r="KIX41" s="450"/>
      <c r="KIY41" s="450"/>
      <c r="KIZ41" s="450"/>
      <c r="KJA41" s="450"/>
      <c r="KJB41" s="450"/>
      <c r="KJC41" s="450"/>
      <c r="KJD41" s="450"/>
      <c r="KJE41" s="450"/>
      <c r="KJF41" s="450"/>
      <c r="KJG41" s="450"/>
      <c r="KJH41" s="450"/>
      <c r="KJI41" s="450"/>
      <c r="KJJ41" s="450"/>
      <c r="KJK41" s="450"/>
      <c r="KJL41" s="450"/>
      <c r="KJM41" s="450"/>
      <c r="KJN41" s="450"/>
      <c r="KJO41" s="450"/>
      <c r="KJP41" s="450"/>
      <c r="KJQ41" s="450"/>
      <c r="KJR41" s="450"/>
      <c r="KJS41" s="450"/>
      <c r="KJT41" s="450"/>
      <c r="KJU41" s="450"/>
      <c r="KJV41" s="450"/>
      <c r="KJW41" s="450"/>
      <c r="KJX41" s="450"/>
      <c r="KJY41" s="450"/>
      <c r="KJZ41" s="450"/>
      <c r="KKA41" s="450"/>
      <c r="KKB41" s="450"/>
      <c r="KKC41" s="450"/>
      <c r="KKD41" s="450"/>
      <c r="KKE41" s="450"/>
      <c r="KKF41" s="450"/>
      <c r="KKG41" s="450"/>
      <c r="KKH41" s="450"/>
      <c r="KKI41" s="450"/>
      <c r="KKJ41" s="450"/>
      <c r="KKK41" s="450"/>
      <c r="KKL41" s="450"/>
      <c r="KKM41" s="450"/>
      <c r="KKN41" s="450"/>
      <c r="KKO41" s="450"/>
      <c r="KKP41" s="450"/>
      <c r="KKQ41" s="450"/>
      <c r="KKR41" s="450"/>
      <c r="KKS41" s="450"/>
      <c r="KKT41" s="450"/>
      <c r="KKU41" s="450"/>
      <c r="KKV41" s="450"/>
      <c r="KKW41" s="450"/>
      <c r="KKX41" s="450"/>
      <c r="KKY41" s="450"/>
      <c r="KKZ41" s="450"/>
      <c r="KLA41" s="450"/>
      <c r="KLB41" s="450"/>
      <c r="KLC41" s="450"/>
      <c r="KLD41" s="450"/>
      <c r="KLE41" s="450"/>
      <c r="KLF41" s="450"/>
      <c r="KLG41" s="450"/>
      <c r="KLH41" s="450"/>
      <c r="KLI41" s="450"/>
      <c r="KLJ41" s="450"/>
      <c r="KLK41" s="450"/>
      <c r="KLL41" s="450"/>
      <c r="KLM41" s="450"/>
      <c r="KLN41" s="450"/>
      <c r="KLO41" s="450"/>
      <c r="KLP41" s="450"/>
      <c r="KLQ41" s="450"/>
      <c r="KLR41" s="450"/>
      <c r="KLS41" s="450"/>
      <c r="KLT41" s="450"/>
      <c r="KLU41" s="450"/>
      <c r="KLV41" s="450"/>
      <c r="KLW41" s="450"/>
      <c r="KLX41" s="450"/>
      <c r="KLY41" s="450"/>
      <c r="KLZ41" s="450"/>
      <c r="KMA41" s="450"/>
      <c r="KMB41" s="450"/>
      <c r="KMC41" s="450"/>
      <c r="KMD41" s="450"/>
      <c r="KME41" s="450"/>
      <c r="KMF41" s="450"/>
      <c r="KMG41" s="450"/>
      <c r="KMH41" s="450"/>
      <c r="KMI41" s="450"/>
      <c r="KMJ41" s="450"/>
      <c r="KMK41" s="450"/>
      <c r="KML41" s="450"/>
      <c r="KMM41" s="450"/>
      <c r="KMN41" s="450"/>
      <c r="KMO41" s="450"/>
      <c r="KMP41" s="450"/>
      <c r="KMQ41" s="450"/>
      <c r="KMR41" s="450"/>
      <c r="KMS41" s="450"/>
      <c r="KMT41" s="450"/>
      <c r="KMU41" s="450"/>
      <c r="KMV41" s="450"/>
      <c r="KMW41" s="450"/>
      <c r="KMX41" s="450"/>
      <c r="KMY41" s="450"/>
      <c r="KMZ41" s="450"/>
      <c r="KNA41" s="450"/>
      <c r="KNB41" s="450"/>
      <c r="KNC41" s="450"/>
      <c r="KND41" s="450"/>
      <c r="KNE41" s="450"/>
      <c r="KNF41" s="450"/>
      <c r="KNG41" s="450"/>
      <c r="KNH41" s="450"/>
      <c r="KNI41" s="450"/>
      <c r="KNJ41" s="450"/>
      <c r="KNK41" s="450"/>
      <c r="KNL41" s="450"/>
      <c r="KNM41" s="450"/>
      <c r="KNN41" s="450"/>
      <c r="KNO41" s="450"/>
      <c r="KNP41" s="450"/>
      <c r="KNQ41" s="450"/>
      <c r="KNR41" s="450"/>
      <c r="KNS41" s="450"/>
      <c r="KNT41" s="450"/>
      <c r="KNU41" s="450"/>
      <c r="KNV41" s="450"/>
      <c r="KNW41" s="450"/>
      <c r="KNX41" s="450"/>
      <c r="KNY41" s="450"/>
      <c r="KNZ41" s="450"/>
      <c r="KOA41" s="450"/>
      <c r="KOB41" s="450"/>
      <c r="KOC41" s="450"/>
      <c r="KOD41" s="450"/>
      <c r="KOE41" s="450"/>
      <c r="KOF41" s="450"/>
      <c r="KOG41" s="450"/>
      <c r="KOH41" s="450"/>
      <c r="KOI41" s="450"/>
      <c r="KOJ41" s="450"/>
      <c r="KOK41" s="450"/>
      <c r="KOL41" s="450"/>
      <c r="KOM41" s="450"/>
      <c r="KON41" s="450"/>
      <c r="KOO41" s="450"/>
      <c r="KOP41" s="450"/>
      <c r="KOQ41" s="450"/>
      <c r="KOR41" s="450"/>
      <c r="KOS41" s="450"/>
      <c r="KOT41" s="450"/>
      <c r="KOU41" s="450"/>
      <c r="KOV41" s="450"/>
      <c r="KOW41" s="450"/>
      <c r="KOX41" s="450"/>
      <c r="KOY41" s="450"/>
      <c r="KOZ41" s="450"/>
      <c r="KPA41" s="450"/>
      <c r="KPB41" s="450"/>
      <c r="KPC41" s="450"/>
      <c r="KPD41" s="450"/>
      <c r="KPE41" s="450"/>
      <c r="KPF41" s="450"/>
      <c r="KPG41" s="450"/>
      <c r="KPH41" s="450"/>
      <c r="KPI41" s="450"/>
      <c r="KPJ41" s="450"/>
      <c r="KPK41" s="450"/>
      <c r="KPL41" s="450"/>
      <c r="KPM41" s="450"/>
      <c r="KPN41" s="450"/>
      <c r="KPO41" s="450"/>
      <c r="KPP41" s="450"/>
      <c r="KPQ41" s="450"/>
      <c r="KPR41" s="450"/>
      <c r="KPS41" s="450"/>
      <c r="KPT41" s="450"/>
      <c r="KPU41" s="450"/>
      <c r="KPV41" s="450"/>
      <c r="KPW41" s="450"/>
      <c r="KPX41" s="450"/>
      <c r="KPY41" s="450"/>
      <c r="KPZ41" s="450"/>
      <c r="KQA41" s="450"/>
      <c r="KQB41" s="450"/>
      <c r="KQC41" s="450"/>
      <c r="KQD41" s="450"/>
      <c r="KQE41" s="450"/>
      <c r="KQF41" s="450"/>
      <c r="KQG41" s="450"/>
      <c r="KQH41" s="450"/>
      <c r="KQI41" s="450"/>
      <c r="KQJ41" s="450"/>
      <c r="KQK41" s="450"/>
      <c r="KQL41" s="450"/>
      <c r="KQM41" s="450"/>
      <c r="KQN41" s="450"/>
      <c r="KQO41" s="450"/>
      <c r="KQP41" s="450"/>
      <c r="KQQ41" s="450"/>
      <c r="KQR41" s="450"/>
      <c r="KQS41" s="450"/>
      <c r="KQT41" s="450"/>
      <c r="KQU41" s="450"/>
      <c r="KQV41" s="450"/>
      <c r="KQW41" s="450"/>
      <c r="KQX41" s="450"/>
      <c r="KQY41" s="450"/>
      <c r="KQZ41" s="450"/>
      <c r="KRA41" s="450"/>
      <c r="KRB41" s="450"/>
      <c r="KRC41" s="450"/>
      <c r="KRD41" s="450"/>
      <c r="KRE41" s="450"/>
      <c r="KRF41" s="450"/>
      <c r="KRG41" s="450"/>
      <c r="KRH41" s="450"/>
      <c r="KRI41" s="450"/>
      <c r="KRJ41" s="450"/>
      <c r="KRK41" s="450"/>
      <c r="KRL41" s="450"/>
      <c r="KRM41" s="450"/>
      <c r="KRN41" s="450"/>
      <c r="KRO41" s="450"/>
      <c r="KRP41" s="450"/>
      <c r="KRQ41" s="450"/>
      <c r="KRR41" s="450"/>
      <c r="KRS41" s="450"/>
      <c r="KRT41" s="450"/>
      <c r="KRU41" s="450"/>
      <c r="KRV41" s="450"/>
      <c r="KRW41" s="450"/>
      <c r="KRX41" s="450"/>
      <c r="KRY41" s="450"/>
      <c r="KRZ41" s="450"/>
      <c r="KSA41" s="450"/>
      <c r="KSB41" s="450"/>
      <c r="KSC41" s="450"/>
      <c r="KSD41" s="450"/>
      <c r="KSE41" s="450"/>
      <c r="KSF41" s="450"/>
      <c r="KSG41" s="450"/>
      <c r="KSH41" s="450"/>
      <c r="KSI41" s="450"/>
      <c r="KSJ41" s="450"/>
      <c r="KSK41" s="450"/>
      <c r="KSL41" s="450"/>
      <c r="KSM41" s="450"/>
      <c r="KSN41" s="450"/>
      <c r="KSO41" s="450"/>
      <c r="KSP41" s="450"/>
      <c r="KSQ41" s="450"/>
      <c r="KSR41" s="450"/>
      <c r="KSS41" s="450"/>
      <c r="KST41" s="450"/>
      <c r="KSU41" s="450"/>
      <c r="KSV41" s="450"/>
      <c r="KSW41" s="450"/>
      <c r="KSX41" s="450"/>
      <c r="KSY41" s="450"/>
      <c r="KSZ41" s="450"/>
      <c r="KTA41" s="450"/>
      <c r="KTB41" s="450"/>
      <c r="KTC41" s="450"/>
      <c r="KTD41" s="450"/>
      <c r="KTE41" s="450"/>
      <c r="KTF41" s="450"/>
      <c r="KTG41" s="450"/>
      <c r="KTH41" s="450"/>
      <c r="KTI41" s="450"/>
      <c r="KTJ41" s="450"/>
      <c r="KTK41" s="450"/>
      <c r="KTL41" s="450"/>
      <c r="KTM41" s="450"/>
      <c r="KTN41" s="450"/>
      <c r="KTO41" s="450"/>
      <c r="KTP41" s="450"/>
      <c r="KTQ41" s="450"/>
      <c r="KTR41" s="450"/>
      <c r="KTS41" s="450"/>
      <c r="KTT41" s="450"/>
      <c r="KTU41" s="450"/>
      <c r="KTV41" s="450"/>
      <c r="KTW41" s="450"/>
      <c r="KTX41" s="450"/>
      <c r="KTY41" s="450"/>
      <c r="KTZ41" s="450"/>
      <c r="KUA41" s="450"/>
      <c r="KUB41" s="450"/>
      <c r="KUC41" s="450"/>
      <c r="KUD41" s="450"/>
      <c r="KUE41" s="450"/>
      <c r="KUF41" s="450"/>
      <c r="KUG41" s="450"/>
      <c r="KUH41" s="450"/>
      <c r="KUI41" s="450"/>
      <c r="KUJ41" s="450"/>
      <c r="KUK41" s="450"/>
      <c r="KUL41" s="450"/>
      <c r="KUM41" s="450"/>
      <c r="KUN41" s="450"/>
      <c r="KUO41" s="450"/>
      <c r="KUP41" s="450"/>
      <c r="KUQ41" s="450"/>
      <c r="KUR41" s="450"/>
      <c r="KUS41" s="450"/>
      <c r="KUT41" s="450"/>
      <c r="KUU41" s="450"/>
      <c r="KUV41" s="450"/>
      <c r="KUW41" s="450"/>
      <c r="KUX41" s="450"/>
      <c r="KUY41" s="450"/>
      <c r="KUZ41" s="450"/>
      <c r="KVA41" s="450"/>
      <c r="KVB41" s="450"/>
      <c r="KVC41" s="450"/>
      <c r="KVD41" s="450"/>
      <c r="KVE41" s="450"/>
      <c r="KVF41" s="450"/>
      <c r="KVG41" s="450"/>
      <c r="KVH41" s="450"/>
      <c r="KVI41" s="450"/>
      <c r="KVJ41" s="450"/>
      <c r="KVK41" s="450"/>
      <c r="KVL41" s="450"/>
      <c r="KVM41" s="450"/>
      <c r="KVN41" s="450"/>
      <c r="KVO41" s="450"/>
      <c r="KVP41" s="450"/>
      <c r="KVQ41" s="450"/>
      <c r="KVR41" s="450"/>
      <c r="KVS41" s="450"/>
      <c r="KVT41" s="450"/>
      <c r="KVU41" s="450"/>
      <c r="KVV41" s="450"/>
      <c r="KVW41" s="450"/>
      <c r="KVX41" s="450"/>
      <c r="KVY41" s="450"/>
      <c r="KVZ41" s="450"/>
      <c r="KWA41" s="450"/>
      <c r="KWB41" s="450"/>
      <c r="KWC41" s="450"/>
      <c r="KWD41" s="450"/>
      <c r="KWE41" s="450"/>
      <c r="KWF41" s="450"/>
      <c r="KWG41" s="450"/>
      <c r="KWH41" s="450"/>
      <c r="KWI41" s="450"/>
      <c r="KWJ41" s="450"/>
      <c r="KWK41" s="450"/>
      <c r="KWL41" s="450"/>
      <c r="KWM41" s="450"/>
      <c r="KWN41" s="450"/>
      <c r="KWO41" s="450"/>
      <c r="KWP41" s="450"/>
      <c r="KWQ41" s="450"/>
      <c r="KWR41" s="450"/>
      <c r="KWS41" s="450"/>
      <c r="KWT41" s="450"/>
      <c r="KWU41" s="450"/>
      <c r="KWV41" s="450"/>
      <c r="KWW41" s="450"/>
      <c r="KWX41" s="450"/>
      <c r="KWY41" s="450"/>
      <c r="KWZ41" s="450"/>
      <c r="KXA41" s="450"/>
      <c r="KXB41" s="450"/>
      <c r="KXC41" s="450"/>
      <c r="KXD41" s="450"/>
      <c r="KXE41" s="450"/>
      <c r="KXF41" s="450"/>
      <c r="KXG41" s="450"/>
      <c r="KXH41" s="450"/>
      <c r="KXI41" s="450"/>
      <c r="KXJ41" s="450"/>
      <c r="KXK41" s="450"/>
      <c r="KXL41" s="450"/>
      <c r="KXM41" s="450"/>
      <c r="KXN41" s="450"/>
      <c r="KXO41" s="450"/>
      <c r="KXP41" s="450"/>
      <c r="KXQ41" s="450"/>
      <c r="KXR41" s="450"/>
      <c r="KXS41" s="450"/>
      <c r="KXT41" s="450"/>
      <c r="KXU41" s="450"/>
      <c r="KXV41" s="450"/>
      <c r="KXW41" s="450"/>
      <c r="KXX41" s="450"/>
      <c r="KXY41" s="450"/>
      <c r="KXZ41" s="450"/>
      <c r="KYA41" s="450"/>
      <c r="KYB41" s="450"/>
      <c r="KYC41" s="450"/>
      <c r="KYD41" s="450"/>
      <c r="KYE41" s="450"/>
      <c r="KYF41" s="450"/>
      <c r="KYG41" s="450"/>
      <c r="KYH41" s="450"/>
      <c r="KYI41" s="450"/>
      <c r="KYJ41" s="450"/>
      <c r="KYK41" s="450"/>
      <c r="KYL41" s="450"/>
      <c r="KYM41" s="450"/>
      <c r="KYN41" s="450"/>
      <c r="KYO41" s="450"/>
      <c r="KYP41" s="450"/>
      <c r="KYQ41" s="450"/>
      <c r="KYR41" s="450"/>
      <c r="KYS41" s="450"/>
      <c r="KYT41" s="450"/>
      <c r="KYU41" s="450"/>
      <c r="KYV41" s="450"/>
      <c r="KYW41" s="450"/>
      <c r="KYX41" s="450"/>
      <c r="KYY41" s="450"/>
      <c r="KYZ41" s="450"/>
      <c r="KZA41" s="450"/>
      <c r="KZB41" s="450"/>
      <c r="KZC41" s="450"/>
      <c r="KZD41" s="450"/>
      <c r="KZE41" s="450"/>
      <c r="KZF41" s="450"/>
      <c r="KZG41" s="450"/>
      <c r="KZH41" s="450"/>
      <c r="KZI41" s="450"/>
      <c r="KZJ41" s="450"/>
      <c r="KZK41" s="450"/>
      <c r="KZL41" s="450"/>
      <c r="KZM41" s="450"/>
      <c r="KZN41" s="450"/>
      <c r="KZO41" s="450"/>
      <c r="KZP41" s="450"/>
      <c r="KZQ41" s="450"/>
      <c r="KZR41" s="450"/>
      <c r="KZS41" s="450"/>
      <c r="KZT41" s="450"/>
      <c r="KZU41" s="450"/>
      <c r="KZV41" s="450"/>
      <c r="KZW41" s="450"/>
      <c r="KZX41" s="450"/>
      <c r="KZY41" s="450"/>
      <c r="KZZ41" s="450"/>
      <c r="LAA41" s="450"/>
      <c r="LAB41" s="450"/>
      <c r="LAC41" s="450"/>
      <c r="LAD41" s="450"/>
      <c r="LAE41" s="450"/>
      <c r="LAF41" s="450"/>
      <c r="LAG41" s="450"/>
      <c r="LAH41" s="450"/>
      <c r="LAI41" s="450"/>
      <c r="LAJ41" s="450"/>
      <c r="LAK41" s="450"/>
      <c r="LAL41" s="450"/>
      <c r="LAM41" s="450"/>
      <c r="LAN41" s="450"/>
      <c r="LAO41" s="450"/>
      <c r="LAP41" s="450"/>
      <c r="LAQ41" s="450"/>
      <c r="LAR41" s="450"/>
      <c r="LAS41" s="450"/>
      <c r="LAT41" s="450"/>
      <c r="LAU41" s="450"/>
      <c r="LAV41" s="450"/>
      <c r="LAW41" s="450"/>
      <c r="LAX41" s="450"/>
      <c r="LAY41" s="450"/>
      <c r="LAZ41" s="450"/>
      <c r="LBA41" s="450"/>
      <c r="LBB41" s="450"/>
      <c r="LBC41" s="450"/>
      <c r="LBD41" s="450"/>
      <c r="LBE41" s="450"/>
      <c r="LBF41" s="450"/>
      <c r="LBG41" s="450"/>
      <c r="LBH41" s="450"/>
      <c r="LBI41" s="450"/>
      <c r="LBJ41" s="450"/>
      <c r="LBK41" s="450"/>
      <c r="LBL41" s="450"/>
      <c r="LBM41" s="450"/>
      <c r="LBN41" s="450"/>
      <c r="LBO41" s="450"/>
      <c r="LBP41" s="450"/>
      <c r="LBQ41" s="450"/>
      <c r="LBR41" s="450"/>
      <c r="LBS41" s="450"/>
      <c r="LBT41" s="450"/>
      <c r="LBU41" s="450"/>
      <c r="LBV41" s="450"/>
      <c r="LBW41" s="450"/>
      <c r="LBX41" s="450"/>
      <c r="LBY41" s="450"/>
      <c r="LBZ41" s="450"/>
      <c r="LCA41" s="450"/>
      <c r="LCB41" s="450"/>
      <c r="LCC41" s="450"/>
      <c r="LCD41" s="450"/>
      <c r="LCE41" s="450"/>
      <c r="LCF41" s="450"/>
      <c r="LCG41" s="450"/>
      <c r="LCH41" s="450"/>
      <c r="LCI41" s="450"/>
      <c r="LCJ41" s="450"/>
      <c r="LCK41" s="450"/>
      <c r="LCL41" s="450"/>
      <c r="LCM41" s="450"/>
      <c r="LCN41" s="450"/>
      <c r="LCO41" s="450"/>
      <c r="LCP41" s="450"/>
      <c r="LCQ41" s="450"/>
      <c r="LCR41" s="450"/>
      <c r="LCS41" s="450"/>
      <c r="LCT41" s="450"/>
      <c r="LCU41" s="450"/>
      <c r="LCV41" s="450"/>
      <c r="LCW41" s="450"/>
      <c r="LCX41" s="450"/>
      <c r="LCY41" s="450"/>
      <c r="LCZ41" s="450"/>
      <c r="LDA41" s="450"/>
      <c r="LDB41" s="450"/>
      <c r="LDC41" s="450"/>
      <c r="LDD41" s="450"/>
      <c r="LDE41" s="450"/>
      <c r="LDF41" s="450"/>
      <c r="LDG41" s="450"/>
      <c r="LDH41" s="450"/>
      <c r="LDI41" s="450"/>
      <c r="LDJ41" s="450"/>
      <c r="LDK41" s="450"/>
      <c r="LDL41" s="450"/>
      <c r="LDM41" s="450"/>
      <c r="LDN41" s="450"/>
      <c r="LDO41" s="450"/>
      <c r="LDP41" s="450"/>
      <c r="LDQ41" s="450"/>
      <c r="LDR41" s="450"/>
      <c r="LDS41" s="450"/>
      <c r="LDT41" s="450"/>
      <c r="LDU41" s="450"/>
      <c r="LDV41" s="450"/>
      <c r="LDW41" s="450"/>
      <c r="LDX41" s="450"/>
      <c r="LDY41" s="450"/>
      <c r="LDZ41" s="450"/>
      <c r="LEA41" s="450"/>
      <c r="LEB41" s="450"/>
      <c r="LEC41" s="450"/>
      <c r="LED41" s="450"/>
      <c r="LEE41" s="450"/>
      <c r="LEF41" s="450"/>
      <c r="LEG41" s="450"/>
      <c r="LEH41" s="450"/>
      <c r="LEI41" s="450"/>
      <c r="LEJ41" s="450"/>
      <c r="LEK41" s="450"/>
      <c r="LEL41" s="450"/>
      <c r="LEM41" s="450"/>
      <c r="LEN41" s="450"/>
      <c r="LEO41" s="450"/>
      <c r="LEP41" s="450"/>
      <c r="LEQ41" s="450"/>
      <c r="LER41" s="450"/>
      <c r="LES41" s="450"/>
      <c r="LET41" s="450"/>
      <c r="LEU41" s="450"/>
      <c r="LEV41" s="450"/>
      <c r="LEW41" s="450"/>
      <c r="LEX41" s="450"/>
      <c r="LEY41" s="450"/>
      <c r="LEZ41" s="450"/>
      <c r="LFA41" s="450"/>
      <c r="LFB41" s="450"/>
      <c r="LFC41" s="450"/>
      <c r="LFD41" s="450"/>
      <c r="LFE41" s="450"/>
      <c r="LFF41" s="450"/>
      <c r="LFG41" s="450"/>
      <c r="LFH41" s="450"/>
      <c r="LFI41" s="450"/>
      <c r="LFJ41" s="450"/>
      <c r="LFK41" s="450"/>
      <c r="LFL41" s="450"/>
      <c r="LFM41" s="450"/>
      <c r="LFN41" s="450"/>
      <c r="LFO41" s="450"/>
      <c r="LFP41" s="450"/>
      <c r="LFQ41" s="450"/>
      <c r="LFR41" s="450"/>
      <c r="LFS41" s="450"/>
      <c r="LFT41" s="450"/>
      <c r="LFU41" s="450"/>
      <c r="LFV41" s="450"/>
      <c r="LFW41" s="450"/>
      <c r="LFX41" s="450"/>
      <c r="LFY41" s="450"/>
      <c r="LFZ41" s="450"/>
      <c r="LGA41" s="450"/>
      <c r="LGB41" s="450"/>
      <c r="LGC41" s="450"/>
      <c r="LGD41" s="450"/>
      <c r="LGE41" s="450"/>
      <c r="LGF41" s="450"/>
      <c r="LGG41" s="450"/>
      <c r="LGH41" s="450"/>
      <c r="LGI41" s="450"/>
      <c r="LGJ41" s="450"/>
      <c r="LGK41" s="450"/>
      <c r="LGL41" s="450"/>
      <c r="LGM41" s="450"/>
      <c r="LGN41" s="450"/>
      <c r="LGO41" s="450"/>
      <c r="LGP41" s="450"/>
      <c r="LGQ41" s="450"/>
      <c r="LGR41" s="450"/>
      <c r="LGS41" s="450"/>
      <c r="LGT41" s="450"/>
      <c r="LGU41" s="450"/>
      <c r="LGV41" s="450"/>
      <c r="LGW41" s="450"/>
      <c r="LGX41" s="450"/>
      <c r="LGY41" s="450"/>
      <c r="LGZ41" s="450"/>
      <c r="LHA41" s="450"/>
      <c r="LHB41" s="450"/>
      <c r="LHC41" s="450"/>
      <c r="LHD41" s="450"/>
      <c r="LHE41" s="450"/>
      <c r="LHF41" s="450"/>
      <c r="LHG41" s="450"/>
      <c r="LHH41" s="450"/>
      <c r="LHI41" s="450"/>
      <c r="LHJ41" s="450"/>
      <c r="LHK41" s="450"/>
      <c r="LHL41" s="450"/>
      <c r="LHM41" s="450"/>
      <c r="LHN41" s="450"/>
      <c r="LHO41" s="450"/>
      <c r="LHP41" s="450"/>
      <c r="LHQ41" s="450"/>
      <c r="LHR41" s="450"/>
      <c r="LHS41" s="450"/>
      <c r="LHT41" s="450"/>
      <c r="LHU41" s="450"/>
      <c r="LHV41" s="450"/>
      <c r="LHW41" s="450"/>
      <c r="LHX41" s="450"/>
      <c r="LHY41" s="450"/>
      <c r="LHZ41" s="450"/>
      <c r="LIA41" s="450"/>
      <c r="LIB41" s="450"/>
      <c r="LIC41" s="450"/>
      <c r="LID41" s="450"/>
      <c r="LIE41" s="450"/>
      <c r="LIF41" s="450"/>
      <c r="LIG41" s="450"/>
      <c r="LIH41" s="450"/>
      <c r="LII41" s="450"/>
      <c r="LIJ41" s="450"/>
      <c r="LIK41" s="450"/>
      <c r="LIL41" s="450"/>
      <c r="LIM41" s="450"/>
      <c r="LIN41" s="450"/>
      <c r="LIO41" s="450"/>
      <c r="LIP41" s="450"/>
      <c r="LIQ41" s="450"/>
      <c r="LIR41" s="450"/>
      <c r="LIS41" s="450"/>
      <c r="LIT41" s="450"/>
      <c r="LIU41" s="450"/>
      <c r="LIV41" s="450"/>
      <c r="LIW41" s="450"/>
      <c r="LIX41" s="450"/>
      <c r="LIY41" s="450"/>
      <c r="LIZ41" s="450"/>
      <c r="LJA41" s="450"/>
      <c r="LJB41" s="450"/>
      <c r="LJC41" s="450"/>
      <c r="LJD41" s="450"/>
      <c r="LJE41" s="450"/>
      <c r="LJF41" s="450"/>
      <c r="LJG41" s="450"/>
      <c r="LJH41" s="450"/>
      <c r="LJI41" s="450"/>
      <c r="LJJ41" s="450"/>
      <c r="LJK41" s="450"/>
      <c r="LJL41" s="450"/>
      <c r="LJM41" s="450"/>
      <c r="LJN41" s="450"/>
      <c r="LJO41" s="450"/>
      <c r="LJP41" s="450"/>
      <c r="LJQ41" s="450"/>
      <c r="LJR41" s="450"/>
      <c r="LJS41" s="450"/>
      <c r="LJT41" s="450"/>
      <c r="LJU41" s="450"/>
      <c r="LJV41" s="450"/>
      <c r="LJW41" s="450"/>
      <c r="LJX41" s="450"/>
      <c r="LJY41" s="450"/>
      <c r="LJZ41" s="450"/>
      <c r="LKA41" s="450"/>
      <c r="LKB41" s="450"/>
      <c r="LKC41" s="450"/>
      <c r="LKD41" s="450"/>
      <c r="LKE41" s="450"/>
      <c r="LKF41" s="450"/>
      <c r="LKG41" s="450"/>
      <c r="LKH41" s="450"/>
      <c r="LKI41" s="450"/>
      <c r="LKJ41" s="450"/>
      <c r="LKK41" s="450"/>
      <c r="LKL41" s="450"/>
      <c r="LKM41" s="450"/>
      <c r="LKN41" s="450"/>
      <c r="LKO41" s="450"/>
      <c r="LKP41" s="450"/>
      <c r="LKQ41" s="450"/>
      <c r="LKR41" s="450"/>
      <c r="LKS41" s="450"/>
      <c r="LKT41" s="450"/>
      <c r="LKU41" s="450"/>
      <c r="LKV41" s="450"/>
      <c r="LKW41" s="450"/>
      <c r="LKX41" s="450"/>
      <c r="LKY41" s="450"/>
      <c r="LKZ41" s="450"/>
      <c r="LLA41" s="450"/>
      <c r="LLB41" s="450"/>
      <c r="LLC41" s="450"/>
      <c r="LLD41" s="450"/>
      <c r="LLE41" s="450"/>
      <c r="LLF41" s="450"/>
      <c r="LLG41" s="450"/>
      <c r="LLH41" s="450"/>
      <c r="LLI41" s="450"/>
      <c r="LLJ41" s="450"/>
      <c r="LLK41" s="450"/>
      <c r="LLL41" s="450"/>
      <c r="LLM41" s="450"/>
      <c r="LLN41" s="450"/>
      <c r="LLO41" s="450"/>
      <c r="LLP41" s="450"/>
      <c r="LLQ41" s="450"/>
      <c r="LLR41" s="450"/>
      <c r="LLS41" s="450"/>
      <c r="LLT41" s="450"/>
      <c r="LLU41" s="450"/>
      <c r="LLV41" s="450"/>
      <c r="LLW41" s="450"/>
      <c r="LLX41" s="450"/>
      <c r="LLY41" s="450"/>
      <c r="LLZ41" s="450"/>
      <c r="LMA41" s="450"/>
      <c r="LMB41" s="450"/>
      <c r="LMC41" s="450"/>
      <c r="LMD41" s="450"/>
      <c r="LME41" s="450"/>
      <c r="LMF41" s="450"/>
      <c r="LMG41" s="450"/>
      <c r="LMH41" s="450"/>
      <c r="LMI41" s="450"/>
      <c r="LMJ41" s="450"/>
      <c r="LMK41" s="450"/>
      <c r="LML41" s="450"/>
      <c r="LMM41" s="450"/>
      <c r="LMN41" s="450"/>
      <c r="LMO41" s="450"/>
      <c r="LMP41" s="450"/>
      <c r="LMQ41" s="450"/>
      <c r="LMR41" s="450"/>
      <c r="LMS41" s="450"/>
      <c r="LMT41" s="450"/>
      <c r="LMU41" s="450"/>
      <c r="LMV41" s="450"/>
      <c r="LMW41" s="450"/>
      <c r="LMX41" s="450"/>
      <c r="LMY41" s="450"/>
      <c r="LMZ41" s="450"/>
      <c r="LNA41" s="450"/>
      <c r="LNB41" s="450"/>
      <c r="LNC41" s="450"/>
      <c r="LND41" s="450"/>
      <c r="LNE41" s="450"/>
      <c r="LNF41" s="450"/>
      <c r="LNG41" s="450"/>
      <c r="LNH41" s="450"/>
      <c r="LNI41" s="450"/>
      <c r="LNJ41" s="450"/>
      <c r="LNK41" s="450"/>
      <c r="LNL41" s="450"/>
      <c r="LNM41" s="450"/>
      <c r="LNN41" s="450"/>
      <c r="LNO41" s="450"/>
      <c r="LNP41" s="450"/>
      <c r="LNQ41" s="450"/>
      <c r="LNR41" s="450"/>
      <c r="LNS41" s="450"/>
      <c r="LNT41" s="450"/>
      <c r="LNU41" s="450"/>
      <c r="LNV41" s="450"/>
      <c r="LNW41" s="450"/>
      <c r="LNX41" s="450"/>
      <c r="LNY41" s="450"/>
      <c r="LNZ41" s="450"/>
      <c r="LOA41" s="450"/>
      <c r="LOB41" s="450"/>
      <c r="LOC41" s="450"/>
      <c r="LOD41" s="450"/>
      <c r="LOE41" s="450"/>
      <c r="LOF41" s="450"/>
      <c r="LOG41" s="450"/>
      <c r="LOH41" s="450"/>
      <c r="LOI41" s="450"/>
      <c r="LOJ41" s="450"/>
      <c r="LOK41" s="450"/>
      <c r="LOL41" s="450"/>
      <c r="LOM41" s="450"/>
      <c r="LON41" s="450"/>
      <c r="LOO41" s="450"/>
      <c r="LOP41" s="450"/>
      <c r="LOQ41" s="450"/>
      <c r="LOR41" s="450"/>
      <c r="LOS41" s="450"/>
      <c r="LOT41" s="450"/>
      <c r="LOU41" s="450"/>
      <c r="LOV41" s="450"/>
      <c r="LOW41" s="450"/>
      <c r="LOX41" s="450"/>
      <c r="LOY41" s="450"/>
      <c r="LOZ41" s="450"/>
      <c r="LPA41" s="450"/>
      <c r="LPB41" s="450"/>
      <c r="LPC41" s="450"/>
      <c r="LPD41" s="450"/>
      <c r="LPE41" s="450"/>
      <c r="LPF41" s="450"/>
      <c r="LPG41" s="450"/>
      <c r="LPH41" s="450"/>
      <c r="LPI41" s="450"/>
      <c r="LPJ41" s="450"/>
      <c r="LPK41" s="450"/>
      <c r="LPL41" s="450"/>
      <c r="LPM41" s="450"/>
      <c r="LPN41" s="450"/>
      <c r="LPO41" s="450"/>
      <c r="LPP41" s="450"/>
      <c r="LPQ41" s="450"/>
      <c r="LPR41" s="450"/>
      <c r="LPS41" s="450"/>
      <c r="LPT41" s="450"/>
      <c r="LPU41" s="450"/>
      <c r="LPV41" s="450"/>
      <c r="LPW41" s="450"/>
      <c r="LPX41" s="450"/>
      <c r="LPY41" s="450"/>
      <c r="LPZ41" s="450"/>
      <c r="LQA41" s="450"/>
      <c r="LQB41" s="450"/>
      <c r="LQC41" s="450"/>
      <c r="LQD41" s="450"/>
      <c r="LQE41" s="450"/>
      <c r="LQF41" s="450"/>
      <c r="LQG41" s="450"/>
      <c r="LQH41" s="450"/>
      <c r="LQI41" s="450"/>
      <c r="LQJ41" s="450"/>
      <c r="LQK41" s="450"/>
      <c r="LQL41" s="450"/>
      <c r="LQM41" s="450"/>
      <c r="LQN41" s="450"/>
      <c r="LQO41" s="450"/>
      <c r="LQP41" s="450"/>
      <c r="LQQ41" s="450"/>
      <c r="LQR41" s="450"/>
      <c r="LQS41" s="450"/>
      <c r="LQT41" s="450"/>
      <c r="LQU41" s="450"/>
      <c r="LQV41" s="450"/>
      <c r="LQW41" s="450"/>
      <c r="LQX41" s="450"/>
      <c r="LQY41" s="450"/>
      <c r="LQZ41" s="450"/>
      <c r="LRA41" s="450"/>
      <c r="LRB41" s="450"/>
      <c r="LRC41" s="450"/>
      <c r="LRD41" s="450"/>
      <c r="LRE41" s="450"/>
      <c r="LRF41" s="450"/>
      <c r="LRG41" s="450"/>
      <c r="LRH41" s="450"/>
      <c r="LRI41" s="450"/>
      <c r="LRJ41" s="450"/>
      <c r="LRK41" s="450"/>
      <c r="LRL41" s="450"/>
      <c r="LRM41" s="450"/>
      <c r="LRN41" s="450"/>
      <c r="LRO41" s="450"/>
      <c r="LRP41" s="450"/>
      <c r="LRQ41" s="450"/>
      <c r="LRR41" s="450"/>
      <c r="LRS41" s="450"/>
      <c r="LRT41" s="450"/>
      <c r="LRU41" s="450"/>
      <c r="LRV41" s="450"/>
      <c r="LRW41" s="450"/>
      <c r="LRX41" s="450"/>
      <c r="LRY41" s="450"/>
      <c r="LRZ41" s="450"/>
      <c r="LSA41" s="450"/>
      <c r="LSB41" s="450"/>
      <c r="LSC41" s="450"/>
      <c r="LSD41" s="450"/>
      <c r="LSE41" s="450"/>
      <c r="LSF41" s="450"/>
      <c r="LSG41" s="450"/>
      <c r="LSH41" s="450"/>
      <c r="LSI41" s="450"/>
      <c r="LSJ41" s="450"/>
      <c r="LSK41" s="450"/>
      <c r="LSL41" s="450"/>
      <c r="LSM41" s="450"/>
      <c r="LSN41" s="450"/>
      <c r="LSO41" s="450"/>
      <c r="LSP41" s="450"/>
      <c r="LSQ41" s="450"/>
      <c r="LSR41" s="450"/>
      <c r="LSS41" s="450"/>
      <c r="LST41" s="450"/>
      <c r="LSU41" s="450"/>
      <c r="LSV41" s="450"/>
      <c r="LSW41" s="450"/>
      <c r="LSX41" s="450"/>
      <c r="LSY41" s="450"/>
      <c r="LSZ41" s="450"/>
      <c r="LTA41" s="450"/>
      <c r="LTB41" s="450"/>
      <c r="LTC41" s="450"/>
      <c r="LTD41" s="450"/>
      <c r="LTE41" s="450"/>
      <c r="LTF41" s="450"/>
      <c r="LTG41" s="450"/>
      <c r="LTH41" s="450"/>
      <c r="LTI41" s="450"/>
      <c r="LTJ41" s="450"/>
      <c r="LTK41" s="450"/>
      <c r="LTL41" s="450"/>
      <c r="LTM41" s="450"/>
      <c r="LTN41" s="450"/>
      <c r="LTO41" s="450"/>
      <c r="LTP41" s="450"/>
      <c r="LTQ41" s="450"/>
      <c r="LTR41" s="450"/>
      <c r="LTS41" s="450"/>
      <c r="LTT41" s="450"/>
      <c r="LTU41" s="450"/>
      <c r="LTV41" s="450"/>
      <c r="LTW41" s="450"/>
      <c r="LTX41" s="450"/>
      <c r="LTY41" s="450"/>
      <c r="LTZ41" s="450"/>
      <c r="LUA41" s="450"/>
      <c r="LUB41" s="450"/>
      <c r="LUC41" s="450"/>
      <c r="LUD41" s="450"/>
      <c r="LUE41" s="450"/>
      <c r="LUF41" s="450"/>
      <c r="LUG41" s="450"/>
      <c r="LUH41" s="450"/>
      <c r="LUI41" s="450"/>
      <c r="LUJ41" s="450"/>
      <c r="LUK41" s="450"/>
      <c r="LUL41" s="450"/>
      <c r="LUM41" s="450"/>
      <c r="LUN41" s="450"/>
      <c r="LUO41" s="450"/>
      <c r="LUP41" s="450"/>
      <c r="LUQ41" s="450"/>
      <c r="LUR41" s="450"/>
      <c r="LUS41" s="450"/>
      <c r="LUT41" s="450"/>
      <c r="LUU41" s="450"/>
      <c r="LUV41" s="450"/>
      <c r="LUW41" s="450"/>
      <c r="LUX41" s="450"/>
      <c r="LUY41" s="450"/>
      <c r="LUZ41" s="450"/>
      <c r="LVA41" s="450"/>
      <c r="LVB41" s="450"/>
      <c r="LVC41" s="450"/>
      <c r="LVD41" s="450"/>
      <c r="LVE41" s="450"/>
      <c r="LVF41" s="450"/>
      <c r="LVG41" s="450"/>
      <c r="LVH41" s="450"/>
      <c r="LVI41" s="450"/>
      <c r="LVJ41" s="450"/>
      <c r="LVK41" s="450"/>
      <c r="LVL41" s="450"/>
      <c r="LVM41" s="450"/>
      <c r="LVN41" s="450"/>
      <c r="LVO41" s="450"/>
      <c r="LVP41" s="450"/>
      <c r="LVQ41" s="450"/>
      <c r="LVR41" s="450"/>
      <c r="LVS41" s="450"/>
      <c r="LVT41" s="450"/>
      <c r="LVU41" s="450"/>
      <c r="LVV41" s="450"/>
      <c r="LVW41" s="450"/>
      <c r="LVX41" s="450"/>
      <c r="LVY41" s="450"/>
      <c r="LVZ41" s="450"/>
      <c r="LWA41" s="450"/>
      <c r="LWB41" s="450"/>
      <c r="LWC41" s="450"/>
      <c r="LWD41" s="450"/>
      <c r="LWE41" s="450"/>
      <c r="LWF41" s="450"/>
      <c r="LWG41" s="450"/>
      <c r="LWH41" s="450"/>
      <c r="LWI41" s="450"/>
      <c r="LWJ41" s="450"/>
      <c r="LWK41" s="450"/>
      <c r="LWL41" s="450"/>
      <c r="LWM41" s="450"/>
      <c r="LWN41" s="450"/>
      <c r="LWO41" s="450"/>
      <c r="LWP41" s="450"/>
      <c r="LWQ41" s="450"/>
      <c r="LWR41" s="450"/>
      <c r="LWS41" s="450"/>
      <c r="LWT41" s="450"/>
      <c r="LWU41" s="450"/>
      <c r="LWV41" s="450"/>
      <c r="LWW41" s="450"/>
      <c r="LWX41" s="450"/>
      <c r="LWY41" s="450"/>
      <c r="LWZ41" s="450"/>
      <c r="LXA41" s="450"/>
      <c r="LXB41" s="450"/>
      <c r="LXC41" s="450"/>
      <c r="LXD41" s="450"/>
      <c r="LXE41" s="450"/>
      <c r="LXF41" s="450"/>
      <c r="LXG41" s="450"/>
      <c r="LXH41" s="450"/>
      <c r="LXI41" s="450"/>
      <c r="LXJ41" s="450"/>
      <c r="LXK41" s="450"/>
      <c r="LXL41" s="450"/>
      <c r="LXM41" s="450"/>
      <c r="LXN41" s="450"/>
      <c r="LXO41" s="450"/>
      <c r="LXP41" s="450"/>
      <c r="LXQ41" s="450"/>
      <c r="LXR41" s="450"/>
      <c r="LXS41" s="450"/>
      <c r="LXT41" s="450"/>
      <c r="LXU41" s="450"/>
      <c r="LXV41" s="450"/>
      <c r="LXW41" s="450"/>
      <c r="LXX41" s="450"/>
      <c r="LXY41" s="450"/>
      <c r="LXZ41" s="450"/>
      <c r="LYA41" s="450"/>
      <c r="LYB41" s="450"/>
      <c r="LYC41" s="450"/>
      <c r="LYD41" s="450"/>
      <c r="LYE41" s="450"/>
      <c r="LYF41" s="450"/>
      <c r="LYG41" s="450"/>
      <c r="LYH41" s="450"/>
      <c r="LYI41" s="450"/>
      <c r="LYJ41" s="450"/>
      <c r="LYK41" s="450"/>
      <c r="LYL41" s="450"/>
      <c r="LYM41" s="450"/>
      <c r="LYN41" s="450"/>
      <c r="LYO41" s="450"/>
      <c r="LYP41" s="450"/>
      <c r="LYQ41" s="450"/>
      <c r="LYR41" s="450"/>
      <c r="LYS41" s="450"/>
      <c r="LYT41" s="450"/>
      <c r="LYU41" s="450"/>
      <c r="LYV41" s="450"/>
      <c r="LYW41" s="450"/>
      <c r="LYX41" s="450"/>
      <c r="LYY41" s="450"/>
      <c r="LYZ41" s="450"/>
      <c r="LZA41" s="450"/>
      <c r="LZB41" s="450"/>
      <c r="LZC41" s="450"/>
      <c r="LZD41" s="450"/>
      <c r="LZE41" s="450"/>
      <c r="LZF41" s="450"/>
      <c r="LZG41" s="450"/>
      <c r="LZH41" s="450"/>
      <c r="LZI41" s="450"/>
      <c r="LZJ41" s="450"/>
      <c r="LZK41" s="450"/>
      <c r="LZL41" s="450"/>
      <c r="LZM41" s="450"/>
      <c r="LZN41" s="450"/>
      <c r="LZO41" s="450"/>
      <c r="LZP41" s="450"/>
      <c r="LZQ41" s="450"/>
      <c r="LZR41" s="450"/>
      <c r="LZS41" s="450"/>
      <c r="LZT41" s="450"/>
      <c r="LZU41" s="450"/>
      <c r="LZV41" s="450"/>
      <c r="LZW41" s="450"/>
      <c r="LZX41" s="450"/>
      <c r="LZY41" s="450"/>
      <c r="LZZ41" s="450"/>
      <c r="MAA41" s="450"/>
      <c r="MAB41" s="450"/>
      <c r="MAC41" s="450"/>
      <c r="MAD41" s="450"/>
      <c r="MAE41" s="450"/>
      <c r="MAF41" s="450"/>
      <c r="MAG41" s="450"/>
      <c r="MAH41" s="450"/>
      <c r="MAI41" s="450"/>
      <c r="MAJ41" s="450"/>
      <c r="MAK41" s="450"/>
      <c r="MAL41" s="450"/>
      <c r="MAM41" s="450"/>
      <c r="MAN41" s="450"/>
      <c r="MAO41" s="450"/>
      <c r="MAP41" s="450"/>
      <c r="MAQ41" s="450"/>
      <c r="MAR41" s="450"/>
      <c r="MAS41" s="450"/>
      <c r="MAT41" s="450"/>
      <c r="MAU41" s="450"/>
      <c r="MAV41" s="450"/>
      <c r="MAW41" s="450"/>
      <c r="MAX41" s="450"/>
      <c r="MAY41" s="450"/>
      <c r="MAZ41" s="450"/>
      <c r="MBA41" s="450"/>
      <c r="MBB41" s="450"/>
      <c r="MBC41" s="450"/>
      <c r="MBD41" s="450"/>
      <c r="MBE41" s="450"/>
      <c r="MBF41" s="450"/>
      <c r="MBG41" s="450"/>
      <c r="MBH41" s="450"/>
      <c r="MBI41" s="450"/>
      <c r="MBJ41" s="450"/>
      <c r="MBK41" s="450"/>
      <c r="MBL41" s="450"/>
      <c r="MBM41" s="450"/>
      <c r="MBN41" s="450"/>
      <c r="MBO41" s="450"/>
      <c r="MBP41" s="450"/>
      <c r="MBQ41" s="450"/>
      <c r="MBR41" s="450"/>
      <c r="MBS41" s="450"/>
      <c r="MBT41" s="450"/>
      <c r="MBU41" s="450"/>
      <c r="MBV41" s="450"/>
      <c r="MBW41" s="450"/>
      <c r="MBX41" s="450"/>
      <c r="MBY41" s="450"/>
      <c r="MBZ41" s="450"/>
      <c r="MCA41" s="450"/>
      <c r="MCB41" s="450"/>
      <c r="MCC41" s="450"/>
      <c r="MCD41" s="450"/>
      <c r="MCE41" s="450"/>
      <c r="MCF41" s="450"/>
      <c r="MCG41" s="450"/>
      <c r="MCH41" s="450"/>
      <c r="MCI41" s="450"/>
      <c r="MCJ41" s="450"/>
      <c r="MCK41" s="450"/>
      <c r="MCL41" s="450"/>
      <c r="MCM41" s="450"/>
      <c r="MCN41" s="450"/>
      <c r="MCO41" s="450"/>
      <c r="MCP41" s="450"/>
      <c r="MCQ41" s="450"/>
      <c r="MCR41" s="450"/>
      <c r="MCS41" s="450"/>
      <c r="MCT41" s="450"/>
      <c r="MCU41" s="450"/>
      <c r="MCV41" s="450"/>
      <c r="MCW41" s="450"/>
      <c r="MCX41" s="450"/>
      <c r="MCY41" s="450"/>
      <c r="MCZ41" s="450"/>
      <c r="MDA41" s="450"/>
      <c r="MDB41" s="450"/>
      <c r="MDC41" s="450"/>
      <c r="MDD41" s="450"/>
      <c r="MDE41" s="450"/>
      <c r="MDF41" s="450"/>
      <c r="MDG41" s="450"/>
      <c r="MDH41" s="450"/>
      <c r="MDI41" s="450"/>
      <c r="MDJ41" s="450"/>
      <c r="MDK41" s="450"/>
      <c r="MDL41" s="450"/>
      <c r="MDM41" s="450"/>
      <c r="MDN41" s="450"/>
      <c r="MDO41" s="450"/>
      <c r="MDP41" s="450"/>
      <c r="MDQ41" s="450"/>
      <c r="MDR41" s="450"/>
      <c r="MDS41" s="450"/>
      <c r="MDT41" s="450"/>
      <c r="MDU41" s="450"/>
      <c r="MDV41" s="450"/>
      <c r="MDW41" s="450"/>
      <c r="MDX41" s="450"/>
      <c r="MDY41" s="450"/>
      <c r="MDZ41" s="450"/>
      <c r="MEA41" s="450"/>
      <c r="MEB41" s="450"/>
      <c r="MEC41" s="450"/>
      <c r="MED41" s="450"/>
      <c r="MEE41" s="450"/>
      <c r="MEF41" s="450"/>
      <c r="MEG41" s="450"/>
      <c r="MEH41" s="450"/>
      <c r="MEI41" s="450"/>
      <c r="MEJ41" s="450"/>
      <c r="MEK41" s="450"/>
      <c r="MEL41" s="450"/>
      <c r="MEM41" s="450"/>
      <c r="MEN41" s="450"/>
      <c r="MEO41" s="450"/>
      <c r="MEP41" s="450"/>
      <c r="MEQ41" s="450"/>
      <c r="MER41" s="450"/>
      <c r="MES41" s="450"/>
      <c r="MET41" s="450"/>
      <c r="MEU41" s="450"/>
      <c r="MEV41" s="450"/>
      <c r="MEW41" s="450"/>
      <c r="MEX41" s="450"/>
      <c r="MEY41" s="450"/>
      <c r="MEZ41" s="450"/>
      <c r="MFA41" s="450"/>
      <c r="MFB41" s="450"/>
      <c r="MFC41" s="450"/>
      <c r="MFD41" s="450"/>
      <c r="MFE41" s="450"/>
      <c r="MFF41" s="450"/>
      <c r="MFG41" s="450"/>
      <c r="MFH41" s="450"/>
      <c r="MFI41" s="450"/>
      <c r="MFJ41" s="450"/>
      <c r="MFK41" s="450"/>
      <c r="MFL41" s="450"/>
      <c r="MFM41" s="450"/>
      <c r="MFN41" s="450"/>
      <c r="MFO41" s="450"/>
      <c r="MFP41" s="450"/>
      <c r="MFQ41" s="450"/>
      <c r="MFR41" s="450"/>
      <c r="MFS41" s="450"/>
      <c r="MFT41" s="450"/>
      <c r="MFU41" s="450"/>
      <c r="MFV41" s="450"/>
      <c r="MFW41" s="450"/>
      <c r="MFX41" s="450"/>
      <c r="MFY41" s="450"/>
      <c r="MFZ41" s="450"/>
      <c r="MGA41" s="450"/>
      <c r="MGB41" s="450"/>
      <c r="MGC41" s="450"/>
      <c r="MGD41" s="450"/>
      <c r="MGE41" s="450"/>
      <c r="MGF41" s="450"/>
      <c r="MGG41" s="450"/>
      <c r="MGH41" s="450"/>
      <c r="MGI41" s="450"/>
      <c r="MGJ41" s="450"/>
      <c r="MGK41" s="450"/>
      <c r="MGL41" s="450"/>
      <c r="MGM41" s="450"/>
      <c r="MGN41" s="450"/>
      <c r="MGO41" s="450"/>
      <c r="MGP41" s="450"/>
      <c r="MGQ41" s="450"/>
      <c r="MGR41" s="450"/>
      <c r="MGS41" s="450"/>
      <c r="MGT41" s="450"/>
      <c r="MGU41" s="450"/>
      <c r="MGV41" s="450"/>
      <c r="MGW41" s="450"/>
      <c r="MGX41" s="450"/>
      <c r="MGY41" s="450"/>
      <c r="MGZ41" s="450"/>
      <c r="MHA41" s="450"/>
      <c r="MHB41" s="450"/>
      <c r="MHC41" s="450"/>
      <c r="MHD41" s="450"/>
      <c r="MHE41" s="450"/>
      <c r="MHF41" s="450"/>
      <c r="MHG41" s="450"/>
      <c r="MHH41" s="450"/>
      <c r="MHI41" s="450"/>
      <c r="MHJ41" s="450"/>
      <c r="MHK41" s="450"/>
      <c r="MHL41" s="450"/>
      <c r="MHM41" s="450"/>
      <c r="MHN41" s="450"/>
      <c r="MHO41" s="450"/>
      <c r="MHP41" s="450"/>
      <c r="MHQ41" s="450"/>
      <c r="MHR41" s="450"/>
      <c r="MHS41" s="450"/>
      <c r="MHT41" s="450"/>
      <c r="MHU41" s="450"/>
      <c r="MHV41" s="450"/>
      <c r="MHW41" s="450"/>
      <c r="MHX41" s="450"/>
      <c r="MHY41" s="450"/>
      <c r="MHZ41" s="450"/>
      <c r="MIA41" s="450"/>
      <c r="MIB41" s="450"/>
      <c r="MIC41" s="450"/>
      <c r="MID41" s="450"/>
      <c r="MIE41" s="450"/>
      <c r="MIF41" s="450"/>
      <c r="MIG41" s="450"/>
      <c r="MIH41" s="450"/>
      <c r="MII41" s="450"/>
      <c r="MIJ41" s="450"/>
      <c r="MIK41" s="450"/>
      <c r="MIL41" s="450"/>
      <c r="MIM41" s="450"/>
      <c r="MIN41" s="450"/>
      <c r="MIO41" s="450"/>
      <c r="MIP41" s="450"/>
      <c r="MIQ41" s="450"/>
      <c r="MIR41" s="450"/>
      <c r="MIS41" s="450"/>
      <c r="MIT41" s="450"/>
      <c r="MIU41" s="450"/>
      <c r="MIV41" s="450"/>
      <c r="MIW41" s="450"/>
      <c r="MIX41" s="450"/>
      <c r="MIY41" s="450"/>
      <c r="MIZ41" s="450"/>
      <c r="MJA41" s="450"/>
      <c r="MJB41" s="450"/>
      <c r="MJC41" s="450"/>
      <c r="MJD41" s="450"/>
      <c r="MJE41" s="450"/>
      <c r="MJF41" s="450"/>
      <c r="MJG41" s="450"/>
      <c r="MJH41" s="450"/>
      <c r="MJI41" s="450"/>
      <c r="MJJ41" s="450"/>
      <c r="MJK41" s="450"/>
      <c r="MJL41" s="450"/>
      <c r="MJM41" s="450"/>
      <c r="MJN41" s="450"/>
      <c r="MJO41" s="450"/>
      <c r="MJP41" s="450"/>
      <c r="MJQ41" s="450"/>
      <c r="MJR41" s="450"/>
      <c r="MJS41" s="450"/>
      <c r="MJT41" s="450"/>
      <c r="MJU41" s="450"/>
      <c r="MJV41" s="450"/>
      <c r="MJW41" s="450"/>
      <c r="MJX41" s="450"/>
      <c r="MJY41" s="450"/>
      <c r="MJZ41" s="450"/>
      <c r="MKA41" s="450"/>
      <c r="MKB41" s="450"/>
      <c r="MKC41" s="450"/>
      <c r="MKD41" s="450"/>
      <c r="MKE41" s="450"/>
      <c r="MKF41" s="450"/>
      <c r="MKG41" s="450"/>
      <c r="MKH41" s="450"/>
      <c r="MKI41" s="450"/>
      <c r="MKJ41" s="450"/>
      <c r="MKK41" s="450"/>
      <c r="MKL41" s="450"/>
      <c r="MKM41" s="450"/>
      <c r="MKN41" s="450"/>
      <c r="MKO41" s="450"/>
      <c r="MKP41" s="450"/>
      <c r="MKQ41" s="450"/>
      <c r="MKR41" s="450"/>
      <c r="MKS41" s="450"/>
      <c r="MKT41" s="450"/>
      <c r="MKU41" s="450"/>
      <c r="MKV41" s="450"/>
      <c r="MKW41" s="450"/>
      <c r="MKX41" s="450"/>
      <c r="MKY41" s="450"/>
      <c r="MKZ41" s="450"/>
      <c r="MLA41" s="450"/>
      <c r="MLB41" s="450"/>
      <c r="MLC41" s="450"/>
      <c r="MLD41" s="450"/>
      <c r="MLE41" s="450"/>
      <c r="MLF41" s="450"/>
      <c r="MLG41" s="450"/>
      <c r="MLH41" s="450"/>
      <c r="MLI41" s="450"/>
      <c r="MLJ41" s="450"/>
      <c r="MLK41" s="450"/>
      <c r="MLL41" s="450"/>
      <c r="MLM41" s="450"/>
      <c r="MLN41" s="450"/>
      <c r="MLO41" s="450"/>
      <c r="MLP41" s="450"/>
      <c r="MLQ41" s="450"/>
      <c r="MLR41" s="450"/>
      <c r="MLS41" s="450"/>
      <c r="MLT41" s="450"/>
      <c r="MLU41" s="450"/>
      <c r="MLV41" s="450"/>
      <c r="MLW41" s="450"/>
      <c r="MLX41" s="450"/>
      <c r="MLY41" s="450"/>
      <c r="MLZ41" s="450"/>
      <c r="MMA41" s="450"/>
      <c r="MMB41" s="450"/>
      <c r="MMC41" s="450"/>
      <c r="MMD41" s="450"/>
      <c r="MME41" s="450"/>
      <c r="MMF41" s="450"/>
      <c r="MMG41" s="450"/>
      <c r="MMH41" s="450"/>
      <c r="MMI41" s="450"/>
      <c r="MMJ41" s="450"/>
      <c r="MMK41" s="450"/>
      <c r="MML41" s="450"/>
      <c r="MMM41" s="450"/>
      <c r="MMN41" s="450"/>
      <c r="MMO41" s="450"/>
      <c r="MMP41" s="450"/>
      <c r="MMQ41" s="450"/>
      <c r="MMR41" s="450"/>
      <c r="MMS41" s="450"/>
      <c r="MMT41" s="450"/>
      <c r="MMU41" s="450"/>
      <c r="MMV41" s="450"/>
      <c r="MMW41" s="450"/>
      <c r="MMX41" s="450"/>
      <c r="MMY41" s="450"/>
      <c r="MMZ41" s="450"/>
      <c r="MNA41" s="450"/>
      <c r="MNB41" s="450"/>
      <c r="MNC41" s="450"/>
      <c r="MND41" s="450"/>
      <c r="MNE41" s="450"/>
      <c r="MNF41" s="450"/>
      <c r="MNG41" s="450"/>
      <c r="MNH41" s="450"/>
      <c r="MNI41" s="450"/>
      <c r="MNJ41" s="450"/>
      <c r="MNK41" s="450"/>
      <c r="MNL41" s="450"/>
      <c r="MNM41" s="450"/>
      <c r="MNN41" s="450"/>
      <c r="MNO41" s="450"/>
      <c r="MNP41" s="450"/>
      <c r="MNQ41" s="450"/>
      <c r="MNR41" s="450"/>
      <c r="MNS41" s="450"/>
      <c r="MNT41" s="450"/>
      <c r="MNU41" s="450"/>
      <c r="MNV41" s="450"/>
      <c r="MNW41" s="450"/>
      <c r="MNX41" s="450"/>
      <c r="MNY41" s="450"/>
      <c r="MNZ41" s="450"/>
      <c r="MOA41" s="450"/>
      <c r="MOB41" s="450"/>
      <c r="MOC41" s="450"/>
      <c r="MOD41" s="450"/>
      <c r="MOE41" s="450"/>
      <c r="MOF41" s="450"/>
      <c r="MOG41" s="450"/>
      <c r="MOH41" s="450"/>
      <c r="MOI41" s="450"/>
      <c r="MOJ41" s="450"/>
      <c r="MOK41" s="450"/>
      <c r="MOL41" s="450"/>
      <c r="MOM41" s="450"/>
      <c r="MON41" s="450"/>
      <c r="MOO41" s="450"/>
      <c r="MOP41" s="450"/>
      <c r="MOQ41" s="450"/>
      <c r="MOR41" s="450"/>
      <c r="MOS41" s="450"/>
      <c r="MOT41" s="450"/>
      <c r="MOU41" s="450"/>
      <c r="MOV41" s="450"/>
      <c r="MOW41" s="450"/>
      <c r="MOX41" s="450"/>
      <c r="MOY41" s="450"/>
      <c r="MOZ41" s="450"/>
      <c r="MPA41" s="450"/>
      <c r="MPB41" s="450"/>
      <c r="MPC41" s="450"/>
      <c r="MPD41" s="450"/>
      <c r="MPE41" s="450"/>
      <c r="MPF41" s="450"/>
      <c r="MPG41" s="450"/>
      <c r="MPH41" s="450"/>
      <c r="MPI41" s="450"/>
      <c r="MPJ41" s="450"/>
      <c r="MPK41" s="450"/>
      <c r="MPL41" s="450"/>
      <c r="MPM41" s="450"/>
      <c r="MPN41" s="450"/>
      <c r="MPO41" s="450"/>
      <c r="MPP41" s="450"/>
      <c r="MPQ41" s="450"/>
      <c r="MPR41" s="450"/>
      <c r="MPS41" s="450"/>
      <c r="MPT41" s="450"/>
      <c r="MPU41" s="450"/>
      <c r="MPV41" s="450"/>
      <c r="MPW41" s="450"/>
      <c r="MPX41" s="450"/>
      <c r="MPY41" s="450"/>
      <c r="MPZ41" s="450"/>
      <c r="MQA41" s="450"/>
      <c r="MQB41" s="450"/>
      <c r="MQC41" s="450"/>
      <c r="MQD41" s="450"/>
      <c r="MQE41" s="450"/>
      <c r="MQF41" s="450"/>
      <c r="MQG41" s="450"/>
      <c r="MQH41" s="450"/>
      <c r="MQI41" s="450"/>
      <c r="MQJ41" s="450"/>
      <c r="MQK41" s="450"/>
      <c r="MQL41" s="450"/>
      <c r="MQM41" s="450"/>
      <c r="MQN41" s="450"/>
      <c r="MQO41" s="450"/>
      <c r="MQP41" s="450"/>
      <c r="MQQ41" s="450"/>
      <c r="MQR41" s="450"/>
      <c r="MQS41" s="450"/>
      <c r="MQT41" s="450"/>
      <c r="MQU41" s="450"/>
      <c r="MQV41" s="450"/>
      <c r="MQW41" s="450"/>
      <c r="MQX41" s="450"/>
      <c r="MQY41" s="450"/>
      <c r="MQZ41" s="450"/>
      <c r="MRA41" s="450"/>
      <c r="MRB41" s="450"/>
      <c r="MRC41" s="450"/>
      <c r="MRD41" s="450"/>
      <c r="MRE41" s="450"/>
      <c r="MRF41" s="450"/>
      <c r="MRG41" s="450"/>
      <c r="MRH41" s="450"/>
      <c r="MRI41" s="450"/>
      <c r="MRJ41" s="450"/>
      <c r="MRK41" s="450"/>
      <c r="MRL41" s="450"/>
      <c r="MRM41" s="450"/>
      <c r="MRN41" s="450"/>
      <c r="MRO41" s="450"/>
      <c r="MRP41" s="450"/>
      <c r="MRQ41" s="450"/>
      <c r="MRR41" s="450"/>
      <c r="MRS41" s="450"/>
      <c r="MRT41" s="450"/>
      <c r="MRU41" s="450"/>
      <c r="MRV41" s="450"/>
      <c r="MRW41" s="450"/>
      <c r="MRX41" s="450"/>
      <c r="MRY41" s="450"/>
      <c r="MRZ41" s="450"/>
      <c r="MSA41" s="450"/>
      <c r="MSB41" s="450"/>
      <c r="MSC41" s="450"/>
      <c r="MSD41" s="450"/>
      <c r="MSE41" s="450"/>
      <c r="MSF41" s="450"/>
      <c r="MSG41" s="450"/>
      <c r="MSH41" s="450"/>
      <c r="MSI41" s="450"/>
      <c r="MSJ41" s="450"/>
      <c r="MSK41" s="450"/>
      <c r="MSL41" s="450"/>
      <c r="MSM41" s="450"/>
      <c r="MSN41" s="450"/>
      <c r="MSO41" s="450"/>
      <c r="MSP41" s="450"/>
      <c r="MSQ41" s="450"/>
      <c r="MSR41" s="450"/>
      <c r="MSS41" s="450"/>
      <c r="MST41" s="450"/>
      <c r="MSU41" s="450"/>
      <c r="MSV41" s="450"/>
      <c r="MSW41" s="450"/>
      <c r="MSX41" s="450"/>
      <c r="MSY41" s="450"/>
      <c r="MSZ41" s="450"/>
      <c r="MTA41" s="450"/>
      <c r="MTB41" s="450"/>
      <c r="MTC41" s="450"/>
      <c r="MTD41" s="450"/>
      <c r="MTE41" s="450"/>
      <c r="MTF41" s="450"/>
      <c r="MTG41" s="450"/>
      <c r="MTH41" s="450"/>
      <c r="MTI41" s="450"/>
      <c r="MTJ41" s="450"/>
      <c r="MTK41" s="450"/>
      <c r="MTL41" s="450"/>
      <c r="MTM41" s="450"/>
      <c r="MTN41" s="450"/>
      <c r="MTO41" s="450"/>
      <c r="MTP41" s="450"/>
      <c r="MTQ41" s="450"/>
      <c r="MTR41" s="450"/>
      <c r="MTS41" s="450"/>
      <c r="MTT41" s="450"/>
      <c r="MTU41" s="450"/>
      <c r="MTV41" s="450"/>
      <c r="MTW41" s="450"/>
      <c r="MTX41" s="450"/>
      <c r="MTY41" s="450"/>
      <c r="MTZ41" s="450"/>
      <c r="MUA41" s="450"/>
      <c r="MUB41" s="450"/>
      <c r="MUC41" s="450"/>
      <c r="MUD41" s="450"/>
      <c r="MUE41" s="450"/>
      <c r="MUF41" s="450"/>
      <c r="MUG41" s="450"/>
      <c r="MUH41" s="450"/>
      <c r="MUI41" s="450"/>
      <c r="MUJ41" s="450"/>
      <c r="MUK41" s="450"/>
      <c r="MUL41" s="450"/>
      <c r="MUM41" s="450"/>
      <c r="MUN41" s="450"/>
      <c r="MUO41" s="450"/>
      <c r="MUP41" s="450"/>
      <c r="MUQ41" s="450"/>
      <c r="MUR41" s="450"/>
      <c r="MUS41" s="450"/>
      <c r="MUT41" s="450"/>
      <c r="MUU41" s="450"/>
      <c r="MUV41" s="450"/>
      <c r="MUW41" s="450"/>
      <c r="MUX41" s="450"/>
      <c r="MUY41" s="450"/>
      <c r="MUZ41" s="450"/>
      <c r="MVA41" s="450"/>
      <c r="MVB41" s="450"/>
      <c r="MVC41" s="450"/>
      <c r="MVD41" s="450"/>
      <c r="MVE41" s="450"/>
      <c r="MVF41" s="450"/>
      <c r="MVG41" s="450"/>
      <c r="MVH41" s="450"/>
      <c r="MVI41" s="450"/>
      <c r="MVJ41" s="450"/>
      <c r="MVK41" s="450"/>
      <c r="MVL41" s="450"/>
      <c r="MVM41" s="450"/>
      <c r="MVN41" s="450"/>
      <c r="MVO41" s="450"/>
      <c r="MVP41" s="450"/>
      <c r="MVQ41" s="450"/>
      <c r="MVR41" s="450"/>
      <c r="MVS41" s="450"/>
      <c r="MVT41" s="450"/>
      <c r="MVU41" s="450"/>
      <c r="MVV41" s="450"/>
      <c r="MVW41" s="450"/>
      <c r="MVX41" s="450"/>
      <c r="MVY41" s="450"/>
      <c r="MVZ41" s="450"/>
      <c r="MWA41" s="450"/>
      <c r="MWB41" s="450"/>
      <c r="MWC41" s="450"/>
      <c r="MWD41" s="450"/>
      <c r="MWE41" s="450"/>
      <c r="MWF41" s="450"/>
      <c r="MWG41" s="450"/>
      <c r="MWH41" s="450"/>
      <c r="MWI41" s="450"/>
      <c r="MWJ41" s="450"/>
      <c r="MWK41" s="450"/>
      <c r="MWL41" s="450"/>
      <c r="MWM41" s="450"/>
      <c r="MWN41" s="450"/>
      <c r="MWO41" s="450"/>
      <c r="MWP41" s="450"/>
      <c r="MWQ41" s="450"/>
      <c r="MWR41" s="450"/>
      <c r="MWS41" s="450"/>
      <c r="MWT41" s="450"/>
      <c r="MWU41" s="450"/>
      <c r="MWV41" s="450"/>
      <c r="MWW41" s="450"/>
      <c r="MWX41" s="450"/>
      <c r="MWY41" s="450"/>
      <c r="MWZ41" s="450"/>
      <c r="MXA41" s="450"/>
      <c r="MXB41" s="450"/>
      <c r="MXC41" s="450"/>
      <c r="MXD41" s="450"/>
      <c r="MXE41" s="450"/>
      <c r="MXF41" s="450"/>
      <c r="MXG41" s="450"/>
      <c r="MXH41" s="450"/>
      <c r="MXI41" s="450"/>
      <c r="MXJ41" s="450"/>
      <c r="MXK41" s="450"/>
      <c r="MXL41" s="450"/>
      <c r="MXM41" s="450"/>
      <c r="MXN41" s="450"/>
      <c r="MXO41" s="450"/>
      <c r="MXP41" s="450"/>
      <c r="MXQ41" s="450"/>
      <c r="MXR41" s="450"/>
      <c r="MXS41" s="450"/>
      <c r="MXT41" s="450"/>
      <c r="MXU41" s="450"/>
      <c r="MXV41" s="450"/>
      <c r="MXW41" s="450"/>
      <c r="MXX41" s="450"/>
      <c r="MXY41" s="450"/>
      <c r="MXZ41" s="450"/>
      <c r="MYA41" s="450"/>
      <c r="MYB41" s="450"/>
      <c r="MYC41" s="450"/>
      <c r="MYD41" s="450"/>
      <c r="MYE41" s="450"/>
      <c r="MYF41" s="450"/>
      <c r="MYG41" s="450"/>
      <c r="MYH41" s="450"/>
      <c r="MYI41" s="450"/>
      <c r="MYJ41" s="450"/>
      <c r="MYK41" s="450"/>
      <c r="MYL41" s="450"/>
      <c r="MYM41" s="450"/>
      <c r="MYN41" s="450"/>
      <c r="MYO41" s="450"/>
      <c r="MYP41" s="450"/>
      <c r="MYQ41" s="450"/>
      <c r="MYR41" s="450"/>
      <c r="MYS41" s="450"/>
      <c r="MYT41" s="450"/>
      <c r="MYU41" s="450"/>
      <c r="MYV41" s="450"/>
      <c r="MYW41" s="450"/>
      <c r="MYX41" s="450"/>
      <c r="MYY41" s="450"/>
      <c r="MYZ41" s="450"/>
      <c r="MZA41" s="450"/>
      <c r="MZB41" s="450"/>
      <c r="MZC41" s="450"/>
      <c r="MZD41" s="450"/>
      <c r="MZE41" s="450"/>
      <c r="MZF41" s="450"/>
      <c r="MZG41" s="450"/>
      <c r="MZH41" s="450"/>
      <c r="MZI41" s="450"/>
      <c r="MZJ41" s="450"/>
      <c r="MZK41" s="450"/>
      <c r="MZL41" s="450"/>
      <c r="MZM41" s="450"/>
      <c r="MZN41" s="450"/>
      <c r="MZO41" s="450"/>
      <c r="MZP41" s="450"/>
      <c r="MZQ41" s="450"/>
      <c r="MZR41" s="450"/>
      <c r="MZS41" s="450"/>
      <c r="MZT41" s="450"/>
      <c r="MZU41" s="450"/>
      <c r="MZV41" s="450"/>
      <c r="MZW41" s="450"/>
      <c r="MZX41" s="450"/>
      <c r="MZY41" s="450"/>
      <c r="MZZ41" s="450"/>
      <c r="NAA41" s="450"/>
      <c r="NAB41" s="450"/>
      <c r="NAC41" s="450"/>
      <c r="NAD41" s="450"/>
      <c r="NAE41" s="450"/>
      <c r="NAF41" s="450"/>
      <c r="NAG41" s="450"/>
      <c r="NAH41" s="450"/>
      <c r="NAI41" s="450"/>
      <c r="NAJ41" s="450"/>
      <c r="NAK41" s="450"/>
      <c r="NAL41" s="450"/>
      <c r="NAM41" s="450"/>
      <c r="NAN41" s="450"/>
      <c r="NAO41" s="450"/>
      <c r="NAP41" s="450"/>
      <c r="NAQ41" s="450"/>
      <c r="NAR41" s="450"/>
      <c r="NAS41" s="450"/>
      <c r="NAT41" s="450"/>
      <c r="NAU41" s="450"/>
      <c r="NAV41" s="450"/>
      <c r="NAW41" s="450"/>
      <c r="NAX41" s="450"/>
      <c r="NAY41" s="450"/>
      <c r="NAZ41" s="450"/>
      <c r="NBA41" s="450"/>
      <c r="NBB41" s="450"/>
      <c r="NBC41" s="450"/>
      <c r="NBD41" s="450"/>
      <c r="NBE41" s="450"/>
      <c r="NBF41" s="450"/>
      <c r="NBG41" s="450"/>
      <c r="NBH41" s="450"/>
      <c r="NBI41" s="450"/>
      <c r="NBJ41" s="450"/>
      <c r="NBK41" s="450"/>
      <c r="NBL41" s="450"/>
      <c r="NBM41" s="450"/>
      <c r="NBN41" s="450"/>
      <c r="NBO41" s="450"/>
      <c r="NBP41" s="450"/>
      <c r="NBQ41" s="450"/>
      <c r="NBR41" s="450"/>
      <c r="NBS41" s="450"/>
      <c r="NBT41" s="450"/>
      <c r="NBU41" s="450"/>
      <c r="NBV41" s="450"/>
      <c r="NBW41" s="450"/>
      <c r="NBX41" s="450"/>
      <c r="NBY41" s="450"/>
      <c r="NBZ41" s="450"/>
      <c r="NCA41" s="450"/>
      <c r="NCB41" s="450"/>
      <c r="NCC41" s="450"/>
      <c r="NCD41" s="450"/>
      <c r="NCE41" s="450"/>
      <c r="NCF41" s="450"/>
      <c r="NCG41" s="450"/>
      <c r="NCH41" s="450"/>
      <c r="NCI41" s="450"/>
      <c r="NCJ41" s="450"/>
      <c r="NCK41" s="450"/>
      <c r="NCL41" s="450"/>
      <c r="NCM41" s="450"/>
      <c r="NCN41" s="450"/>
      <c r="NCO41" s="450"/>
      <c r="NCP41" s="450"/>
      <c r="NCQ41" s="450"/>
      <c r="NCR41" s="450"/>
      <c r="NCS41" s="450"/>
      <c r="NCT41" s="450"/>
      <c r="NCU41" s="450"/>
      <c r="NCV41" s="450"/>
      <c r="NCW41" s="450"/>
      <c r="NCX41" s="450"/>
      <c r="NCY41" s="450"/>
      <c r="NCZ41" s="450"/>
      <c r="NDA41" s="450"/>
      <c r="NDB41" s="450"/>
      <c r="NDC41" s="450"/>
      <c r="NDD41" s="450"/>
      <c r="NDE41" s="450"/>
      <c r="NDF41" s="450"/>
      <c r="NDG41" s="450"/>
      <c r="NDH41" s="450"/>
      <c r="NDI41" s="450"/>
      <c r="NDJ41" s="450"/>
      <c r="NDK41" s="450"/>
      <c r="NDL41" s="450"/>
      <c r="NDM41" s="450"/>
      <c r="NDN41" s="450"/>
      <c r="NDO41" s="450"/>
      <c r="NDP41" s="450"/>
      <c r="NDQ41" s="450"/>
      <c r="NDR41" s="450"/>
      <c r="NDS41" s="450"/>
      <c r="NDT41" s="450"/>
      <c r="NDU41" s="450"/>
      <c r="NDV41" s="450"/>
      <c r="NDW41" s="450"/>
      <c r="NDX41" s="450"/>
      <c r="NDY41" s="450"/>
      <c r="NDZ41" s="450"/>
      <c r="NEA41" s="450"/>
      <c r="NEB41" s="450"/>
      <c r="NEC41" s="450"/>
      <c r="NED41" s="450"/>
      <c r="NEE41" s="450"/>
      <c r="NEF41" s="450"/>
      <c r="NEG41" s="450"/>
      <c r="NEH41" s="450"/>
      <c r="NEI41" s="450"/>
      <c r="NEJ41" s="450"/>
      <c r="NEK41" s="450"/>
      <c r="NEL41" s="450"/>
      <c r="NEM41" s="450"/>
      <c r="NEN41" s="450"/>
      <c r="NEO41" s="450"/>
      <c r="NEP41" s="450"/>
      <c r="NEQ41" s="450"/>
      <c r="NER41" s="450"/>
      <c r="NES41" s="450"/>
      <c r="NET41" s="450"/>
      <c r="NEU41" s="450"/>
      <c r="NEV41" s="450"/>
      <c r="NEW41" s="450"/>
      <c r="NEX41" s="450"/>
      <c r="NEY41" s="450"/>
      <c r="NEZ41" s="450"/>
      <c r="NFA41" s="450"/>
      <c r="NFB41" s="450"/>
      <c r="NFC41" s="450"/>
      <c r="NFD41" s="450"/>
      <c r="NFE41" s="450"/>
      <c r="NFF41" s="450"/>
      <c r="NFG41" s="450"/>
      <c r="NFH41" s="450"/>
      <c r="NFI41" s="450"/>
      <c r="NFJ41" s="450"/>
      <c r="NFK41" s="450"/>
      <c r="NFL41" s="450"/>
      <c r="NFM41" s="450"/>
      <c r="NFN41" s="450"/>
      <c r="NFO41" s="450"/>
      <c r="NFP41" s="450"/>
      <c r="NFQ41" s="450"/>
      <c r="NFR41" s="450"/>
      <c r="NFS41" s="450"/>
      <c r="NFT41" s="450"/>
      <c r="NFU41" s="450"/>
      <c r="NFV41" s="450"/>
      <c r="NFW41" s="450"/>
      <c r="NFX41" s="450"/>
      <c r="NFY41" s="450"/>
      <c r="NFZ41" s="450"/>
      <c r="NGA41" s="450"/>
      <c r="NGB41" s="450"/>
      <c r="NGC41" s="450"/>
      <c r="NGD41" s="450"/>
      <c r="NGE41" s="450"/>
      <c r="NGF41" s="450"/>
      <c r="NGG41" s="450"/>
      <c r="NGH41" s="450"/>
      <c r="NGI41" s="450"/>
      <c r="NGJ41" s="450"/>
      <c r="NGK41" s="450"/>
      <c r="NGL41" s="450"/>
      <c r="NGM41" s="450"/>
      <c r="NGN41" s="450"/>
      <c r="NGO41" s="450"/>
      <c r="NGP41" s="450"/>
      <c r="NGQ41" s="450"/>
      <c r="NGR41" s="450"/>
      <c r="NGS41" s="450"/>
      <c r="NGT41" s="450"/>
      <c r="NGU41" s="450"/>
      <c r="NGV41" s="450"/>
      <c r="NGW41" s="450"/>
      <c r="NGX41" s="450"/>
      <c r="NGY41" s="450"/>
      <c r="NGZ41" s="450"/>
      <c r="NHA41" s="450"/>
      <c r="NHB41" s="450"/>
      <c r="NHC41" s="450"/>
      <c r="NHD41" s="450"/>
      <c r="NHE41" s="450"/>
      <c r="NHF41" s="450"/>
      <c r="NHG41" s="450"/>
      <c r="NHH41" s="450"/>
      <c r="NHI41" s="450"/>
      <c r="NHJ41" s="450"/>
      <c r="NHK41" s="450"/>
      <c r="NHL41" s="450"/>
      <c r="NHM41" s="450"/>
      <c r="NHN41" s="450"/>
      <c r="NHO41" s="450"/>
      <c r="NHP41" s="450"/>
      <c r="NHQ41" s="450"/>
      <c r="NHR41" s="450"/>
      <c r="NHS41" s="450"/>
      <c r="NHT41" s="450"/>
      <c r="NHU41" s="450"/>
      <c r="NHV41" s="450"/>
      <c r="NHW41" s="450"/>
      <c r="NHX41" s="450"/>
      <c r="NHY41" s="450"/>
      <c r="NHZ41" s="450"/>
      <c r="NIA41" s="450"/>
      <c r="NIB41" s="450"/>
      <c r="NIC41" s="450"/>
      <c r="NID41" s="450"/>
      <c r="NIE41" s="450"/>
      <c r="NIF41" s="450"/>
      <c r="NIG41" s="450"/>
      <c r="NIH41" s="450"/>
      <c r="NII41" s="450"/>
      <c r="NIJ41" s="450"/>
      <c r="NIK41" s="450"/>
      <c r="NIL41" s="450"/>
      <c r="NIM41" s="450"/>
      <c r="NIN41" s="450"/>
      <c r="NIO41" s="450"/>
      <c r="NIP41" s="450"/>
      <c r="NIQ41" s="450"/>
      <c r="NIR41" s="450"/>
      <c r="NIS41" s="450"/>
      <c r="NIT41" s="450"/>
      <c r="NIU41" s="450"/>
      <c r="NIV41" s="450"/>
      <c r="NIW41" s="450"/>
      <c r="NIX41" s="450"/>
      <c r="NIY41" s="450"/>
      <c r="NIZ41" s="450"/>
      <c r="NJA41" s="450"/>
      <c r="NJB41" s="450"/>
      <c r="NJC41" s="450"/>
      <c r="NJD41" s="450"/>
      <c r="NJE41" s="450"/>
      <c r="NJF41" s="450"/>
      <c r="NJG41" s="450"/>
      <c r="NJH41" s="450"/>
      <c r="NJI41" s="450"/>
      <c r="NJJ41" s="450"/>
      <c r="NJK41" s="450"/>
      <c r="NJL41" s="450"/>
      <c r="NJM41" s="450"/>
      <c r="NJN41" s="450"/>
      <c r="NJO41" s="450"/>
      <c r="NJP41" s="450"/>
      <c r="NJQ41" s="450"/>
      <c r="NJR41" s="450"/>
      <c r="NJS41" s="450"/>
      <c r="NJT41" s="450"/>
      <c r="NJU41" s="450"/>
      <c r="NJV41" s="450"/>
      <c r="NJW41" s="450"/>
      <c r="NJX41" s="450"/>
      <c r="NJY41" s="450"/>
      <c r="NJZ41" s="450"/>
      <c r="NKA41" s="450"/>
      <c r="NKB41" s="450"/>
      <c r="NKC41" s="450"/>
      <c r="NKD41" s="450"/>
      <c r="NKE41" s="450"/>
      <c r="NKF41" s="450"/>
      <c r="NKG41" s="450"/>
      <c r="NKH41" s="450"/>
      <c r="NKI41" s="450"/>
      <c r="NKJ41" s="450"/>
      <c r="NKK41" s="450"/>
      <c r="NKL41" s="450"/>
      <c r="NKM41" s="450"/>
      <c r="NKN41" s="450"/>
      <c r="NKO41" s="450"/>
      <c r="NKP41" s="450"/>
      <c r="NKQ41" s="450"/>
      <c r="NKR41" s="450"/>
      <c r="NKS41" s="450"/>
      <c r="NKT41" s="450"/>
      <c r="NKU41" s="450"/>
      <c r="NKV41" s="450"/>
      <c r="NKW41" s="450"/>
      <c r="NKX41" s="450"/>
      <c r="NKY41" s="450"/>
      <c r="NKZ41" s="450"/>
      <c r="NLA41" s="450"/>
      <c r="NLB41" s="450"/>
      <c r="NLC41" s="450"/>
      <c r="NLD41" s="450"/>
      <c r="NLE41" s="450"/>
      <c r="NLF41" s="450"/>
      <c r="NLG41" s="450"/>
      <c r="NLH41" s="450"/>
      <c r="NLI41" s="450"/>
      <c r="NLJ41" s="450"/>
      <c r="NLK41" s="450"/>
      <c r="NLL41" s="450"/>
      <c r="NLM41" s="450"/>
      <c r="NLN41" s="450"/>
      <c r="NLO41" s="450"/>
      <c r="NLP41" s="450"/>
      <c r="NLQ41" s="450"/>
      <c r="NLR41" s="450"/>
      <c r="NLS41" s="450"/>
      <c r="NLT41" s="450"/>
      <c r="NLU41" s="450"/>
      <c r="NLV41" s="450"/>
      <c r="NLW41" s="450"/>
      <c r="NLX41" s="450"/>
      <c r="NLY41" s="450"/>
      <c r="NLZ41" s="450"/>
      <c r="NMA41" s="450"/>
      <c r="NMB41" s="450"/>
      <c r="NMC41" s="450"/>
      <c r="NMD41" s="450"/>
      <c r="NME41" s="450"/>
      <c r="NMF41" s="450"/>
      <c r="NMG41" s="450"/>
      <c r="NMH41" s="450"/>
      <c r="NMI41" s="450"/>
      <c r="NMJ41" s="450"/>
      <c r="NMK41" s="450"/>
      <c r="NML41" s="450"/>
      <c r="NMM41" s="450"/>
      <c r="NMN41" s="450"/>
      <c r="NMO41" s="450"/>
      <c r="NMP41" s="450"/>
      <c r="NMQ41" s="450"/>
      <c r="NMR41" s="450"/>
      <c r="NMS41" s="450"/>
      <c r="NMT41" s="450"/>
      <c r="NMU41" s="450"/>
      <c r="NMV41" s="450"/>
      <c r="NMW41" s="450"/>
      <c r="NMX41" s="450"/>
      <c r="NMY41" s="450"/>
      <c r="NMZ41" s="450"/>
      <c r="NNA41" s="450"/>
      <c r="NNB41" s="450"/>
      <c r="NNC41" s="450"/>
      <c r="NND41" s="450"/>
      <c r="NNE41" s="450"/>
      <c r="NNF41" s="450"/>
      <c r="NNG41" s="450"/>
      <c r="NNH41" s="450"/>
      <c r="NNI41" s="450"/>
      <c r="NNJ41" s="450"/>
      <c r="NNK41" s="450"/>
      <c r="NNL41" s="450"/>
      <c r="NNM41" s="450"/>
      <c r="NNN41" s="450"/>
      <c r="NNO41" s="450"/>
      <c r="NNP41" s="450"/>
      <c r="NNQ41" s="450"/>
      <c r="NNR41" s="450"/>
      <c r="NNS41" s="450"/>
      <c r="NNT41" s="450"/>
      <c r="NNU41" s="450"/>
      <c r="NNV41" s="450"/>
      <c r="NNW41" s="450"/>
      <c r="NNX41" s="450"/>
      <c r="NNY41" s="450"/>
      <c r="NNZ41" s="450"/>
      <c r="NOA41" s="450"/>
      <c r="NOB41" s="450"/>
      <c r="NOC41" s="450"/>
      <c r="NOD41" s="450"/>
      <c r="NOE41" s="450"/>
      <c r="NOF41" s="450"/>
      <c r="NOG41" s="450"/>
      <c r="NOH41" s="450"/>
      <c r="NOI41" s="450"/>
      <c r="NOJ41" s="450"/>
      <c r="NOK41" s="450"/>
      <c r="NOL41" s="450"/>
      <c r="NOM41" s="450"/>
      <c r="NON41" s="450"/>
      <c r="NOO41" s="450"/>
      <c r="NOP41" s="450"/>
      <c r="NOQ41" s="450"/>
      <c r="NOR41" s="450"/>
      <c r="NOS41" s="450"/>
      <c r="NOT41" s="450"/>
      <c r="NOU41" s="450"/>
      <c r="NOV41" s="450"/>
      <c r="NOW41" s="450"/>
      <c r="NOX41" s="450"/>
      <c r="NOY41" s="450"/>
      <c r="NOZ41" s="450"/>
      <c r="NPA41" s="450"/>
      <c r="NPB41" s="450"/>
      <c r="NPC41" s="450"/>
      <c r="NPD41" s="450"/>
      <c r="NPE41" s="450"/>
      <c r="NPF41" s="450"/>
      <c r="NPG41" s="450"/>
      <c r="NPH41" s="450"/>
      <c r="NPI41" s="450"/>
      <c r="NPJ41" s="450"/>
      <c r="NPK41" s="450"/>
      <c r="NPL41" s="450"/>
      <c r="NPM41" s="450"/>
      <c r="NPN41" s="450"/>
      <c r="NPO41" s="450"/>
      <c r="NPP41" s="450"/>
      <c r="NPQ41" s="450"/>
      <c r="NPR41" s="450"/>
      <c r="NPS41" s="450"/>
      <c r="NPT41" s="450"/>
      <c r="NPU41" s="450"/>
      <c r="NPV41" s="450"/>
      <c r="NPW41" s="450"/>
      <c r="NPX41" s="450"/>
      <c r="NPY41" s="450"/>
      <c r="NPZ41" s="450"/>
      <c r="NQA41" s="450"/>
      <c r="NQB41" s="450"/>
      <c r="NQC41" s="450"/>
      <c r="NQD41" s="450"/>
      <c r="NQE41" s="450"/>
      <c r="NQF41" s="450"/>
      <c r="NQG41" s="450"/>
      <c r="NQH41" s="450"/>
      <c r="NQI41" s="450"/>
      <c r="NQJ41" s="450"/>
      <c r="NQK41" s="450"/>
      <c r="NQL41" s="450"/>
      <c r="NQM41" s="450"/>
      <c r="NQN41" s="450"/>
      <c r="NQO41" s="450"/>
      <c r="NQP41" s="450"/>
      <c r="NQQ41" s="450"/>
      <c r="NQR41" s="450"/>
      <c r="NQS41" s="450"/>
      <c r="NQT41" s="450"/>
      <c r="NQU41" s="450"/>
      <c r="NQV41" s="450"/>
      <c r="NQW41" s="450"/>
      <c r="NQX41" s="450"/>
      <c r="NQY41" s="450"/>
      <c r="NQZ41" s="450"/>
      <c r="NRA41" s="450"/>
      <c r="NRB41" s="450"/>
      <c r="NRC41" s="450"/>
      <c r="NRD41" s="450"/>
      <c r="NRE41" s="450"/>
      <c r="NRF41" s="450"/>
      <c r="NRG41" s="450"/>
      <c r="NRH41" s="450"/>
      <c r="NRI41" s="450"/>
      <c r="NRJ41" s="450"/>
      <c r="NRK41" s="450"/>
      <c r="NRL41" s="450"/>
      <c r="NRM41" s="450"/>
      <c r="NRN41" s="450"/>
      <c r="NRO41" s="450"/>
      <c r="NRP41" s="450"/>
      <c r="NRQ41" s="450"/>
      <c r="NRR41" s="450"/>
      <c r="NRS41" s="450"/>
      <c r="NRT41" s="450"/>
      <c r="NRU41" s="450"/>
      <c r="NRV41" s="450"/>
      <c r="NRW41" s="450"/>
      <c r="NRX41" s="450"/>
      <c r="NRY41" s="450"/>
      <c r="NRZ41" s="450"/>
      <c r="NSA41" s="450"/>
      <c r="NSB41" s="450"/>
      <c r="NSC41" s="450"/>
      <c r="NSD41" s="450"/>
      <c r="NSE41" s="450"/>
      <c r="NSF41" s="450"/>
      <c r="NSG41" s="450"/>
      <c r="NSH41" s="450"/>
      <c r="NSI41" s="450"/>
      <c r="NSJ41" s="450"/>
      <c r="NSK41" s="450"/>
      <c r="NSL41" s="450"/>
      <c r="NSM41" s="450"/>
      <c r="NSN41" s="450"/>
      <c r="NSO41" s="450"/>
      <c r="NSP41" s="450"/>
      <c r="NSQ41" s="450"/>
      <c r="NSR41" s="450"/>
      <c r="NSS41" s="450"/>
      <c r="NST41" s="450"/>
      <c r="NSU41" s="450"/>
      <c r="NSV41" s="450"/>
      <c r="NSW41" s="450"/>
      <c r="NSX41" s="450"/>
      <c r="NSY41" s="450"/>
      <c r="NSZ41" s="450"/>
      <c r="NTA41" s="450"/>
      <c r="NTB41" s="450"/>
      <c r="NTC41" s="450"/>
      <c r="NTD41" s="450"/>
      <c r="NTE41" s="450"/>
      <c r="NTF41" s="450"/>
      <c r="NTG41" s="450"/>
      <c r="NTH41" s="450"/>
      <c r="NTI41" s="450"/>
      <c r="NTJ41" s="450"/>
      <c r="NTK41" s="450"/>
      <c r="NTL41" s="450"/>
      <c r="NTM41" s="450"/>
      <c r="NTN41" s="450"/>
      <c r="NTO41" s="450"/>
      <c r="NTP41" s="450"/>
      <c r="NTQ41" s="450"/>
      <c r="NTR41" s="450"/>
      <c r="NTS41" s="450"/>
      <c r="NTT41" s="450"/>
      <c r="NTU41" s="450"/>
      <c r="NTV41" s="450"/>
      <c r="NTW41" s="450"/>
      <c r="NTX41" s="450"/>
      <c r="NTY41" s="450"/>
      <c r="NTZ41" s="450"/>
      <c r="NUA41" s="450"/>
      <c r="NUB41" s="450"/>
      <c r="NUC41" s="450"/>
      <c r="NUD41" s="450"/>
      <c r="NUE41" s="450"/>
      <c r="NUF41" s="450"/>
      <c r="NUG41" s="450"/>
      <c r="NUH41" s="450"/>
      <c r="NUI41" s="450"/>
      <c r="NUJ41" s="450"/>
      <c r="NUK41" s="450"/>
      <c r="NUL41" s="450"/>
      <c r="NUM41" s="450"/>
      <c r="NUN41" s="450"/>
      <c r="NUO41" s="450"/>
      <c r="NUP41" s="450"/>
      <c r="NUQ41" s="450"/>
      <c r="NUR41" s="450"/>
      <c r="NUS41" s="450"/>
      <c r="NUT41" s="450"/>
      <c r="NUU41" s="450"/>
      <c r="NUV41" s="450"/>
      <c r="NUW41" s="450"/>
      <c r="NUX41" s="450"/>
      <c r="NUY41" s="450"/>
      <c r="NUZ41" s="450"/>
      <c r="NVA41" s="450"/>
      <c r="NVB41" s="450"/>
      <c r="NVC41" s="450"/>
      <c r="NVD41" s="450"/>
      <c r="NVE41" s="450"/>
      <c r="NVF41" s="450"/>
      <c r="NVG41" s="450"/>
      <c r="NVH41" s="450"/>
      <c r="NVI41" s="450"/>
      <c r="NVJ41" s="450"/>
      <c r="NVK41" s="450"/>
      <c r="NVL41" s="450"/>
      <c r="NVM41" s="450"/>
      <c r="NVN41" s="450"/>
      <c r="NVO41" s="450"/>
      <c r="NVP41" s="450"/>
      <c r="NVQ41" s="450"/>
      <c r="NVR41" s="450"/>
      <c r="NVS41" s="450"/>
      <c r="NVT41" s="450"/>
      <c r="NVU41" s="450"/>
      <c r="NVV41" s="450"/>
      <c r="NVW41" s="450"/>
      <c r="NVX41" s="450"/>
      <c r="NVY41" s="450"/>
      <c r="NVZ41" s="450"/>
      <c r="NWA41" s="450"/>
      <c r="NWB41" s="450"/>
      <c r="NWC41" s="450"/>
      <c r="NWD41" s="450"/>
      <c r="NWE41" s="450"/>
      <c r="NWF41" s="450"/>
      <c r="NWG41" s="450"/>
      <c r="NWH41" s="450"/>
      <c r="NWI41" s="450"/>
      <c r="NWJ41" s="450"/>
      <c r="NWK41" s="450"/>
      <c r="NWL41" s="450"/>
      <c r="NWM41" s="450"/>
      <c r="NWN41" s="450"/>
      <c r="NWO41" s="450"/>
      <c r="NWP41" s="450"/>
      <c r="NWQ41" s="450"/>
      <c r="NWR41" s="450"/>
      <c r="NWS41" s="450"/>
      <c r="NWT41" s="450"/>
      <c r="NWU41" s="450"/>
      <c r="NWV41" s="450"/>
      <c r="NWW41" s="450"/>
      <c r="NWX41" s="450"/>
      <c r="NWY41" s="450"/>
      <c r="NWZ41" s="450"/>
      <c r="NXA41" s="450"/>
      <c r="NXB41" s="450"/>
      <c r="NXC41" s="450"/>
      <c r="NXD41" s="450"/>
      <c r="NXE41" s="450"/>
      <c r="NXF41" s="450"/>
      <c r="NXG41" s="450"/>
      <c r="NXH41" s="450"/>
      <c r="NXI41" s="450"/>
      <c r="NXJ41" s="450"/>
      <c r="NXK41" s="450"/>
      <c r="NXL41" s="450"/>
      <c r="NXM41" s="450"/>
      <c r="NXN41" s="450"/>
      <c r="NXO41" s="450"/>
      <c r="NXP41" s="450"/>
      <c r="NXQ41" s="450"/>
      <c r="NXR41" s="450"/>
      <c r="NXS41" s="450"/>
      <c r="NXT41" s="450"/>
      <c r="NXU41" s="450"/>
      <c r="NXV41" s="450"/>
      <c r="NXW41" s="450"/>
      <c r="NXX41" s="450"/>
      <c r="NXY41" s="450"/>
      <c r="NXZ41" s="450"/>
      <c r="NYA41" s="450"/>
      <c r="NYB41" s="450"/>
      <c r="NYC41" s="450"/>
      <c r="NYD41" s="450"/>
      <c r="NYE41" s="450"/>
      <c r="NYF41" s="450"/>
      <c r="NYG41" s="450"/>
      <c r="NYH41" s="450"/>
      <c r="NYI41" s="450"/>
      <c r="NYJ41" s="450"/>
      <c r="NYK41" s="450"/>
      <c r="NYL41" s="450"/>
      <c r="NYM41" s="450"/>
      <c r="NYN41" s="450"/>
      <c r="NYO41" s="450"/>
      <c r="NYP41" s="450"/>
      <c r="NYQ41" s="450"/>
      <c r="NYR41" s="450"/>
      <c r="NYS41" s="450"/>
      <c r="NYT41" s="450"/>
      <c r="NYU41" s="450"/>
      <c r="NYV41" s="450"/>
      <c r="NYW41" s="450"/>
      <c r="NYX41" s="450"/>
      <c r="NYY41" s="450"/>
      <c r="NYZ41" s="450"/>
      <c r="NZA41" s="450"/>
      <c r="NZB41" s="450"/>
      <c r="NZC41" s="450"/>
      <c r="NZD41" s="450"/>
      <c r="NZE41" s="450"/>
      <c r="NZF41" s="450"/>
      <c r="NZG41" s="450"/>
      <c r="NZH41" s="450"/>
      <c r="NZI41" s="450"/>
      <c r="NZJ41" s="450"/>
      <c r="NZK41" s="450"/>
      <c r="NZL41" s="450"/>
      <c r="NZM41" s="450"/>
      <c r="NZN41" s="450"/>
      <c r="NZO41" s="450"/>
      <c r="NZP41" s="450"/>
      <c r="NZQ41" s="450"/>
      <c r="NZR41" s="450"/>
      <c r="NZS41" s="450"/>
      <c r="NZT41" s="450"/>
      <c r="NZU41" s="450"/>
      <c r="NZV41" s="450"/>
      <c r="NZW41" s="450"/>
      <c r="NZX41" s="450"/>
      <c r="NZY41" s="450"/>
      <c r="NZZ41" s="450"/>
      <c r="OAA41" s="450"/>
      <c r="OAB41" s="450"/>
      <c r="OAC41" s="450"/>
      <c r="OAD41" s="450"/>
      <c r="OAE41" s="450"/>
      <c r="OAF41" s="450"/>
      <c r="OAG41" s="450"/>
      <c r="OAH41" s="450"/>
      <c r="OAI41" s="450"/>
      <c r="OAJ41" s="450"/>
      <c r="OAK41" s="450"/>
      <c r="OAL41" s="450"/>
      <c r="OAM41" s="450"/>
      <c r="OAN41" s="450"/>
      <c r="OAO41" s="450"/>
      <c r="OAP41" s="450"/>
      <c r="OAQ41" s="450"/>
      <c r="OAR41" s="450"/>
      <c r="OAS41" s="450"/>
      <c r="OAT41" s="450"/>
      <c r="OAU41" s="450"/>
      <c r="OAV41" s="450"/>
      <c r="OAW41" s="450"/>
      <c r="OAX41" s="450"/>
      <c r="OAY41" s="450"/>
      <c r="OAZ41" s="450"/>
      <c r="OBA41" s="450"/>
      <c r="OBB41" s="450"/>
      <c r="OBC41" s="450"/>
      <c r="OBD41" s="450"/>
      <c r="OBE41" s="450"/>
      <c r="OBF41" s="450"/>
      <c r="OBG41" s="450"/>
      <c r="OBH41" s="450"/>
      <c r="OBI41" s="450"/>
      <c r="OBJ41" s="450"/>
      <c r="OBK41" s="450"/>
      <c r="OBL41" s="450"/>
      <c r="OBM41" s="450"/>
      <c r="OBN41" s="450"/>
      <c r="OBO41" s="450"/>
      <c r="OBP41" s="450"/>
      <c r="OBQ41" s="450"/>
      <c r="OBR41" s="450"/>
      <c r="OBS41" s="450"/>
      <c r="OBT41" s="450"/>
      <c r="OBU41" s="450"/>
      <c r="OBV41" s="450"/>
      <c r="OBW41" s="450"/>
      <c r="OBX41" s="450"/>
      <c r="OBY41" s="450"/>
      <c r="OBZ41" s="450"/>
      <c r="OCA41" s="450"/>
      <c r="OCB41" s="450"/>
      <c r="OCC41" s="450"/>
      <c r="OCD41" s="450"/>
      <c r="OCE41" s="450"/>
      <c r="OCF41" s="450"/>
      <c r="OCG41" s="450"/>
      <c r="OCH41" s="450"/>
      <c r="OCI41" s="450"/>
      <c r="OCJ41" s="450"/>
      <c r="OCK41" s="450"/>
      <c r="OCL41" s="450"/>
      <c r="OCM41" s="450"/>
      <c r="OCN41" s="450"/>
      <c r="OCO41" s="450"/>
      <c r="OCP41" s="450"/>
      <c r="OCQ41" s="450"/>
      <c r="OCR41" s="450"/>
      <c r="OCS41" s="450"/>
      <c r="OCT41" s="450"/>
      <c r="OCU41" s="450"/>
      <c r="OCV41" s="450"/>
      <c r="OCW41" s="450"/>
      <c r="OCX41" s="450"/>
      <c r="OCY41" s="450"/>
      <c r="OCZ41" s="450"/>
      <c r="ODA41" s="450"/>
      <c r="ODB41" s="450"/>
      <c r="ODC41" s="450"/>
      <c r="ODD41" s="450"/>
      <c r="ODE41" s="450"/>
      <c r="ODF41" s="450"/>
      <c r="ODG41" s="450"/>
      <c r="ODH41" s="450"/>
      <c r="ODI41" s="450"/>
      <c r="ODJ41" s="450"/>
      <c r="ODK41" s="450"/>
      <c r="ODL41" s="450"/>
      <c r="ODM41" s="450"/>
      <c r="ODN41" s="450"/>
      <c r="ODO41" s="450"/>
      <c r="ODP41" s="450"/>
      <c r="ODQ41" s="450"/>
      <c r="ODR41" s="450"/>
      <c r="ODS41" s="450"/>
      <c r="ODT41" s="450"/>
      <c r="ODU41" s="450"/>
      <c r="ODV41" s="450"/>
      <c r="ODW41" s="450"/>
      <c r="ODX41" s="450"/>
      <c r="ODY41" s="450"/>
      <c r="ODZ41" s="450"/>
      <c r="OEA41" s="450"/>
      <c r="OEB41" s="450"/>
      <c r="OEC41" s="450"/>
      <c r="OED41" s="450"/>
      <c r="OEE41" s="450"/>
      <c r="OEF41" s="450"/>
      <c r="OEG41" s="450"/>
      <c r="OEH41" s="450"/>
      <c r="OEI41" s="450"/>
      <c r="OEJ41" s="450"/>
      <c r="OEK41" s="450"/>
      <c r="OEL41" s="450"/>
      <c r="OEM41" s="450"/>
      <c r="OEN41" s="450"/>
      <c r="OEO41" s="450"/>
      <c r="OEP41" s="450"/>
      <c r="OEQ41" s="450"/>
      <c r="OER41" s="450"/>
      <c r="OES41" s="450"/>
      <c r="OET41" s="450"/>
      <c r="OEU41" s="450"/>
      <c r="OEV41" s="450"/>
      <c r="OEW41" s="450"/>
      <c r="OEX41" s="450"/>
      <c r="OEY41" s="450"/>
      <c r="OEZ41" s="450"/>
      <c r="OFA41" s="450"/>
      <c r="OFB41" s="450"/>
      <c r="OFC41" s="450"/>
      <c r="OFD41" s="450"/>
      <c r="OFE41" s="450"/>
      <c r="OFF41" s="450"/>
      <c r="OFG41" s="450"/>
      <c r="OFH41" s="450"/>
      <c r="OFI41" s="450"/>
      <c r="OFJ41" s="450"/>
      <c r="OFK41" s="450"/>
      <c r="OFL41" s="450"/>
      <c r="OFM41" s="450"/>
      <c r="OFN41" s="450"/>
      <c r="OFO41" s="450"/>
      <c r="OFP41" s="450"/>
      <c r="OFQ41" s="450"/>
      <c r="OFR41" s="450"/>
      <c r="OFS41" s="450"/>
      <c r="OFT41" s="450"/>
      <c r="OFU41" s="450"/>
      <c r="OFV41" s="450"/>
      <c r="OFW41" s="450"/>
      <c r="OFX41" s="450"/>
      <c r="OFY41" s="450"/>
      <c r="OFZ41" s="450"/>
      <c r="OGA41" s="450"/>
      <c r="OGB41" s="450"/>
      <c r="OGC41" s="450"/>
      <c r="OGD41" s="450"/>
      <c r="OGE41" s="450"/>
      <c r="OGF41" s="450"/>
      <c r="OGG41" s="450"/>
      <c r="OGH41" s="450"/>
      <c r="OGI41" s="450"/>
      <c r="OGJ41" s="450"/>
      <c r="OGK41" s="450"/>
      <c r="OGL41" s="450"/>
      <c r="OGM41" s="450"/>
      <c r="OGN41" s="450"/>
      <c r="OGO41" s="450"/>
      <c r="OGP41" s="450"/>
      <c r="OGQ41" s="450"/>
      <c r="OGR41" s="450"/>
      <c r="OGS41" s="450"/>
      <c r="OGT41" s="450"/>
      <c r="OGU41" s="450"/>
      <c r="OGV41" s="450"/>
      <c r="OGW41" s="450"/>
      <c r="OGX41" s="450"/>
      <c r="OGY41" s="450"/>
      <c r="OGZ41" s="450"/>
      <c r="OHA41" s="450"/>
      <c r="OHB41" s="450"/>
      <c r="OHC41" s="450"/>
      <c r="OHD41" s="450"/>
      <c r="OHE41" s="450"/>
      <c r="OHF41" s="450"/>
      <c r="OHG41" s="450"/>
      <c r="OHH41" s="450"/>
      <c r="OHI41" s="450"/>
      <c r="OHJ41" s="450"/>
      <c r="OHK41" s="450"/>
      <c r="OHL41" s="450"/>
      <c r="OHM41" s="450"/>
      <c r="OHN41" s="450"/>
      <c r="OHO41" s="450"/>
      <c r="OHP41" s="450"/>
      <c r="OHQ41" s="450"/>
      <c r="OHR41" s="450"/>
      <c r="OHS41" s="450"/>
      <c r="OHT41" s="450"/>
      <c r="OHU41" s="450"/>
      <c r="OHV41" s="450"/>
      <c r="OHW41" s="450"/>
      <c r="OHX41" s="450"/>
      <c r="OHY41" s="450"/>
      <c r="OHZ41" s="450"/>
      <c r="OIA41" s="450"/>
      <c r="OIB41" s="450"/>
      <c r="OIC41" s="450"/>
      <c r="OID41" s="450"/>
      <c r="OIE41" s="450"/>
      <c r="OIF41" s="450"/>
      <c r="OIG41" s="450"/>
      <c r="OIH41" s="450"/>
      <c r="OII41" s="450"/>
      <c r="OIJ41" s="450"/>
      <c r="OIK41" s="450"/>
      <c r="OIL41" s="450"/>
      <c r="OIM41" s="450"/>
      <c r="OIN41" s="450"/>
      <c r="OIO41" s="450"/>
      <c r="OIP41" s="450"/>
      <c r="OIQ41" s="450"/>
      <c r="OIR41" s="450"/>
      <c r="OIS41" s="450"/>
      <c r="OIT41" s="450"/>
      <c r="OIU41" s="450"/>
      <c r="OIV41" s="450"/>
      <c r="OIW41" s="450"/>
      <c r="OIX41" s="450"/>
      <c r="OIY41" s="450"/>
      <c r="OIZ41" s="450"/>
      <c r="OJA41" s="450"/>
      <c r="OJB41" s="450"/>
      <c r="OJC41" s="450"/>
      <c r="OJD41" s="450"/>
      <c r="OJE41" s="450"/>
      <c r="OJF41" s="450"/>
      <c r="OJG41" s="450"/>
      <c r="OJH41" s="450"/>
      <c r="OJI41" s="450"/>
      <c r="OJJ41" s="450"/>
      <c r="OJK41" s="450"/>
      <c r="OJL41" s="450"/>
      <c r="OJM41" s="450"/>
      <c r="OJN41" s="450"/>
      <c r="OJO41" s="450"/>
      <c r="OJP41" s="450"/>
      <c r="OJQ41" s="450"/>
      <c r="OJR41" s="450"/>
      <c r="OJS41" s="450"/>
      <c r="OJT41" s="450"/>
      <c r="OJU41" s="450"/>
      <c r="OJV41" s="450"/>
      <c r="OJW41" s="450"/>
      <c r="OJX41" s="450"/>
      <c r="OJY41" s="450"/>
      <c r="OJZ41" s="450"/>
      <c r="OKA41" s="450"/>
      <c r="OKB41" s="450"/>
      <c r="OKC41" s="450"/>
      <c r="OKD41" s="450"/>
      <c r="OKE41" s="450"/>
      <c r="OKF41" s="450"/>
      <c r="OKG41" s="450"/>
      <c r="OKH41" s="450"/>
      <c r="OKI41" s="450"/>
      <c r="OKJ41" s="450"/>
      <c r="OKK41" s="450"/>
      <c r="OKL41" s="450"/>
      <c r="OKM41" s="450"/>
      <c r="OKN41" s="450"/>
      <c r="OKO41" s="450"/>
      <c r="OKP41" s="450"/>
      <c r="OKQ41" s="450"/>
      <c r="OKR41" s="450"/>
      <c r="OKS41" s="450"/>
      <c r="OKT41" s="450"/>
      <c r="OKU41" s="450"/>
      <c r="OKV41" s="450"/>
      <c r="OKW41" s="450"/>
      <c r="OKX41" s="450"/>
      <c r="OKY41" s="450"/>
      <c r="OKZ41" s="450"/>
      <c r="OLA41" s="450"/>
      <c r="OLB41" s="450"/>
      <c r="OLC41" s="450"/>
      <c r="OLD41" s="450"/>
      <c r="OLE41" s="450"/>
      <c r="OLF41" s="450"/>
      <c r="OLG41" s="450"/>
      <c r="OLH41" s="450"/>
      <c r="OLI41" s="450"/>
      <c r="OLJ41" s="450"/>
      <c r="OLK41" s="450"/>
      <c r="OLL41" s="450"/>
      <c r="OLM41" s="450"/>
      <c r="OLN41" s="450"/>
      <c r="OLO41" s="450"/>
      <c r="OLP41" s="450"/>
      <c r="OLQ41" s="450"/>
      <c r="OLR41" s="450"/>
      <c r="OLS41" s="450"/>
      <c r="OLT41" s="450"/>
      <c r="OLU41" s="450"/>
      <c r="OLV41" s="450"/>
      <c r="OLW41" s="450"/>
      <c r="OLX41" s="450"/>
      <c r="OLY41" s="450"/>
      <c r="OLZ41" s="450"/>
      <c r="OMA41" s="450"/>
      <c r="OMB41" s="450"/>
      <c r="OMC41" s="450"/>
      <c r="OMD41" s="450"/>
      <c r="OME41" s="450"/>
      <c r="OMF41" s="450"/>
      <c r="OMG41" s="450"/>
      <c r="OMH41" s="450"/>
      <c r="OMI41" s="450"/>
      <c r="OMJ41" s="450"/>
      <c r="OMK41" s="450"/>
      <c r="OML41" s="450"/>
      <c r="OMM41" s="450"/>
      <c r="OMN41" s="450"/>
      <c r="OMO41" s="450"/>
      <c r="OMP41" s="450"/>
      <c r="OMQ41" s="450"/>
      <c r="OMR41" s="450"/>
      <c r="OMS41" s="450"/>
      <c r="OMT41" s="450"/>
      <c r="OMU41" s="450"/>
      <c r="OMV41" s="450"/>
      <c r="OMW41" s="450"/>
      <c r="OMX41" s="450"/>
      <c r="OMY41" s="450"/>
      <c r="OMZ41" s="450"/>
      <c r="ONA41" s="450"/>
      <c r="ONB41" s="450"/>
      <c r="ONC41" s="450"/>
      <c r="OND41" s="450"/>
      <c r="ONE41" s="450"/>
      <c r="ONF41" s="450"/>
      <c r="ONG41" s="450"/>
      <c r="ONH41" s="450"/>
      <c r="ONI41" s="450"/>
      <c r="ONJ41" s="450"/>
      <c r="ONK41" s="450"/>
      <c r="ONL41" s="450"/>
      <c r="ONM41" s="450"/>
      <c r="ONN41" s="450"/>
      <c r="ONO41" s="450"/>
      <c r="ONP41" s="450"/>
      <c r="ONQ41" s="450"/>
      <c r="ONR41" s="450"/>
      <c r="ONS41" s="450"/>
      <c r="ONT41" s="450"/>
      <c r="ONU41" s="450"/>
      <c r="ONV41" s="450"/>
      <c r="ONW41" s="450"/>
      <c r="ONX41" s="450"/>
      <c r="ONY41" s="450"/>
      <c r="ONZ41" s="450"/>
      <c r="OOA41" s="450"/>
      <c r="OOB41" s="450"/>
      <c r="OOC41" s="450"/>
      <c r="OOD41" s="450"/>
      <c r="OOE41" s="450"/>
      <c r="OOF41" s="450"/>
      <c r="OOG41" s="450"/>
      <c r="OOH41" s="450"/>
      <c r="OOI41" s="450"/>
      <c r="OOJ41" s="450"/>
      <c r="OOK41" s="450"/>
      <c r="OOL41" s="450"/>
      <c r="OOM41" s="450"/>
      <c r="OON41" s="450"/>
      <c r="OOO41" s="450"/>
      <c r="OOP41" s="450"/>
      <c r="OOQ41" s="450"/>
      <c r="OOR41" s="450"/>
      <c r="OOS41" s="450"/>
      <c r="OOT41" s="450"/>
      <c r="OOU41" s="450"/>
      <c r="OOV41" s="450"/>
      <c r="OOW41" s="450"/>
      <c r="OOX41" s="450"/>
      <c r="OOY41" s="450"/>
      <c r="OOZ41" s="450"/>
      <c r="OPA41" s="450"/>
      <c r="OPB41" s="450"/>
      <c r="OPC41" s="450"/>
      <c r="OPD41" s="450"/>
      <c r="OPE41" s="450"/>
      <c r="OPF41" s="450"/>
      <c r="OPG41" s="450"/>
      <c r="OPH41" s="450"/>
      <c r="OPI41" s="450"/>
      <c r="OPJ41" s="450"/>
      <c r="OPK41" s="450"/>
      <c r="OPL41" s="450"/>
      <c r="OPM41" s="450"/>
      <c r="OPN41" s="450"/>
      <c r="OPO41" s="450"/>
      <c r="OPP41" s="450"/>
      <c r="OPQ41" s="450"/>
      <c r="OPR41" s="450"/>
      <c r="OPS41" s="450"/>
      <c r="OPT41" s="450"/>
      <c r="OPU41" s="450"/>
      <c r="OPV41" s="450"/>
      <c r="OPW41" s="450"/>
      <c r="OPX41" s="450"/>
      <c r="OPY41" s="450"/>
      <c r="OPZ41" s="450"/>
      <c r="OQA41" s="450"/>
      <c r="OQB41" s="450"/>
      <c r="OQC41" s="450"/>
      <c r="OQD41" s="450"/>
      <c r="OQE41" s="450"/>
      <c r="OQF41" s="450"/>
      <c r="OQG41" s="450"/>
      <c r="OQH41" s="450"/>
      <c r="OQI41" s="450"/>
      <c r="OQJ41" s="450"/>
      <c r="OQK41" s="450"/>
      <c r="OQL41" s="450"/>
      <c r="OQM41" s="450"/>
      <c r="OQN41" s="450"/>
      <c r="OQO41" s="450"/>
      <c r="OQP41" s="450"/>
      <c r="OQQ41" s="450"/>
      <c r="OQR41" s="450"/>
      <c r="OQS41" s="450"/>
      <c r="OQT41" s="450"/>
      <c r="OQU41" s="450"/>
      <c r="OQV41" s="450"/>
      <c r="OQW41" s="450"/>
      <c r="OQX41" s="450"/>
      <c r="OQY41" s="450"/>
      <c r="OQZ41" s="450"/>
      <c r="ORA41" s="450"/>
      <c r="ORB41" s="450"/>
      <c r="ORC41" s="450"/>
      <c r="ORD41" s="450"/>
      <c r="ORE41" s="450"/>
      <c r="ORF41" s="450"/>
      <c r="ORG41" s="450"/>
      <c r="ORH41" s="450"/>
      <c r="ORI41" s="450"/>
      <c r="ORJ41" s="450"/>
      <c r="ORK41" s="450"/>
      <c r="ORL41" s="450"/>
      <c r="ORM41" s="450"/>
      <c r="ORN41" s="450"/>
      <c r="ORO41" s="450"/>
      <c r="ORP41" s="450"/>
      <c r="ORQ41" s="450"/>
      <c r="ORR41" s="450"/>
      <c r="ORS41" s="450"/>
      <c r="ORT41" s="450"/>
      <c r="ORU41" s="450"/>
      <c r="ORV41" s="450"/>
      <c r="ORW41" s="450"/>
      <c r="ORX41" s="450"/>
      <c r="ORY41" s="450"/>
      <c r="ORZ41" s="450"/>
      <c r="OSA41" s="450"/>
      <c r="OSB41" s="450"/>
      <c r="OSC41" s="450"/>
      <c r="OSD41" s="450"/>
      <c r="OSE41" s="450"/>
      <c r="OSF41" s="450"/>
      <c r="OSG41" s="450"/>
      <c r="OSH41" s="450"/>
      <c r="OSI41" s="450"/>
      <c r="OSJ41" s="450"/>
      <c r="OSK41" s="450"/>
      <c r="OSL41" s="450"/>
      <c r="OSM41" s="450"/>
      <c r="OSN41" s="450"/>
      <c r="OSO41" s="450"/>
      <c r="OSP41" s="450"/>
      <c r="OSQ41" s="450"/>
      <c r="OSR41" s="450"/>
      <c r="OSS41" s="450"/>
      <c r="OST41" s="450"/>
      <c r="OSU41" s="450"/>
      <c r="OSV41" s="450"/>
      <c r="OSW41" s="450"/>
      <c r="OSX41" s="450"/>
      <c r="OSY41" s="450"/>
      <c r="OSZ41" s="450"/>
      <c r="OTA41" s="450"/>
      <c r="OTB41" s="450"/>
      <c r="OTC41" s="450"/>
      <c r="OTD41" s="450"/>
      <c r="OTE41" s="450"/>
      <c r="OTF41" s="450"/>
      <c r="OTG41" s="450"/>
      <c r="OTH41" s="450"/>
      <c r="OTI41" s="450"/>
      <c r="OTJ41" s="450"/>
      <c r="OTK41" s="450"/>
      <c r="OTL41" s="450"/>
      <c r="OTM41" s="450"/>
      <c r="OTN41" s="450"/>
      <c r="OTO41" s="450"/>
      <c r="OTP41" s="450"/>
      <c r="OTQ41" s="450"/>
      <c r="OTR41" s="450"/>
      <c r="OTS41" s="450"/>
      <c r="OTT41" s="450"/>
      <c r="OTU41" s="450"/>
      <c r="OTV41" s="450"/>
      <c r="OTW41" s="450"/>
      <c r="OTX41" s="450"/>
      <c r="OTY41" s="450"/>
      <c r="OTZ41" s="450"/>
      <c r="OUA41" s="450"/>
      <c r="OUB41" s="450"/>
      <c r="OUC41" s="450"/>
      <c r="OUD41" s="450"/>
      <c r="OUE41" s="450"/>
      <c r="OUF41" s="450"/>
      <c r="OUG41" s="450"/>
      <c r="OUH41" s="450"/>
      <c r="OUI41" s="450"/>
      <c r="OUJ41" s="450"/>
      <c r="OUK41" s="450"/>
      <c r="OUL41" s="450"/>
      <c r="OUM41" s="450"/>
      <c r="OUN41" s="450"/>
      <c r="OUO41" s="450"/>
      <c r="OUP41" s="450"/>
      <c r="OUQ41" s="450"/>
      <c r="OUR41" s="450"/>
      <c r="OUS41" s="450"/>
      <c r="OUT41" s="450"/>
      <c r="OUU41" s="450"/>
      <c r="OUV41" s="450"/>
      <c r="OUW41" s="450"/>
      <c r="OUX41" s="450"/>
      <c r="OUY41" s="450"/>
      <c r="OUZ41" s="450"/>
      <c r="OVA41" s="450"/>
      <c r="OVB41" s="450"/>
      <c r="OVC41" s="450"/>
      <c r="OVD41" s="450"/>
      <c r="OVE41" s="450"/>
      <c r="OVF41" s="450"/>
      <c r="OVG41" s="450"/>
      <c r="OVH41" s="450"/>
      <c r="OVI41" s="450"/>
      <c r="OVJ41" s="450"/>
      <c r="OVK41" s="450"/>
      <c r="OVL41" s="450"/>
      <c r="OVM41" s="450"/>
      <c r="OVN41" s="450"/>
      <c r="OVO41" s="450"/>
      <c r="OVP41" s="450"/>
      <c r="OVQ41" s="450"/>
      <c r="OVR41" s="450"/>
      <c r="OVS41" s="450"/>
      <c r="OVT41" s="450"/>
      <c r="OVU41" s="450"/>
      <c r="OVV41" s="450"/>
      <c r="OVW41" s="450"/>
      <c r="OVX41" s="450"/>
      <c r="OVY41" s="450"/>
      <c r="OVZ41" s="450"/>
      <c r="OWA41" s="450"/>
      <c r="OWB41" s="450"/>
      <c r="OWC41" s="450"/>
      <c r="OWD41" s="450"/>
      <c r="OWE41" s="450"/>
      <c r="OWF41" s="450"/>
      <c r="OWG41" s="450"/>
      <c r="OWH41" s="450"/>
      <c r="OWI41" s="450"/>
      <c r="OWJ41" s="450"/>
      <c r="OWK41" s="450"/>
      <c r="OWL41" s="450"/>
      <c r="OWM41" s="450"/>
      <c r="OWN41" s="450"/>
      <c r="OWO41" s="450"/>
      <c r="OWP41" s="450"/>
      <c r="OWQ41" s="450"/>
      <c r="OWR41" s="450"/>
      <c r="OWS41" s="450"/>
      <c r="OWT41" s="450"/>
      <c r="OWU41" s="450"/>
      <c r="OWV41" s="450"/>
      <c r="OWW41" s="450"/>
      <c r="OWX41" s="450"/>
      <c r="OWY41" s="450"/>
      <c r="OWZ41" s="450"/>
      <c r="OXA41" s="450"/>
      <c r="OXB41" s="450"/>
      <c r="OXC41" s="450"/>
      <c r="OXD41" s="450"/>
      <c r="OXE41" s="450"/>
      <c r="OXF41" s="450"/>
      <c r="OXG41" s="450"/>
      <c r="OXH41" s="450"/>
      <c r="OXI41" s="450"/>
      <c r="OXJ41" s="450"/>
      <c r="OXK41" s="450"/>
      <c r="OXL41" s="450"/>
      <c r="OXM41" s="450"/>
      <c r="OXN41" s="450"/>
      <c r="OXO41" s="450"/>
      <c r="OXP41" s="450"/>
      <c r="OXQ41" s="450"/>
      <c r="OXR41" s="450"/>
      <c r="OXS41" s="450"/>
      <c r="OXT41" s="450"/>
      <c r="OXU41" s="450"/>
      <c r="OXV41" s="450"/>
      <c r="OXW41" s="450"/>
      <c r="OXX41" s="450"/>
      <c r="OXY41" s="450"/>
      <c r="OXZ41" s="450"/>
      <c r="OYA41" s="450"/>
      <c r="OYB41" s="450"/>
      <c r="OYC41" s="450"/>
      <c r="OYD41" s="450"/>
      <c r="OYE41" s="450"/>
      <c r="OYF41" s="450"/>
      <c r="OYG41" s="450"/>
      <c r="OYH41" s="450"/>
      <c r="OYI41" s="450"/>
      <c r="OYJ41" s="450"/>
      <c r="OYK41" s="450"/>
      <c r="OYL41" s="450"/>
      <c r="OYM41" s="450"/>
      <c r="OYN41" s="450"/>
      <c r="OYO41" s="450"/>
      <c r="OYP41" s="450"/>
      <c r="OYQ41" s="450"/>
      <c r="OYR41" s="450"/>
      <c r="OYS41" s="450"/>
      <c r="OYT41" s="450"/>
      <c r="OYU41" s="450"/>
      <c r="OYV41" s="450"/>
      <c r="OYW41" s="450"/>
      <c r="OYX41" s="450"/>
      <c r="OYY41" s="450"/>
      <c r="OYZ41" s="450"/>
      <c r="OZA41" s="450"/>
      <c r="OZB41" s="450"/>
      <c r="OZC41" s="450"/>
      <c r="OZD41" s="450"/>
      <c r="OZE41" s="450"/>
      <c r="OZF41" s="450"/>
      <c r="OZG41" s="450"/>
      <c r="OZH41" s="450"/>
      <c r="OZI41" s="450"/>
      <c r="OZJ41" s="450"/>
      <c r="OZK41" s="450"/>
      <c r="OZL41" s="450"/>
      <c r="OZM41" s="450"/>
      <c r="OZN41" s="450"/>
      <c r="OZO41" s="450"/>
      <c r="OZP41" s="450"/>
      <c r="OZQ41" s="450"/>
      <c r="OZR41" s="450"/>
      <c r="OZS41" s="450"/>
      <c r="OZT41" s="450"/>
      <c r="OZU41" s="450"/>
      <c r="OZV41" s="450"/>
      <c r="OZW41" s="450"/>
      <c r="OZX41" s="450"/>
      <c r="OZY41" s="450"/>
      <c r="OZZ41" s="450"/>
      <c r="PAA41" s="450"/>
      <c r="PAB41" s="450"/>
      <c r="PAC41" s="450"/>
      <c r="PAD41" s="450"/>
      <c r="PAE41" s="450"/>
      <c r="PAF41" s="450"/>
      <c r="PAG41" s="450"/>
      <c r="PAH41" s="450"/>
      <c r="PAI41" s="450"/>
      <c r="PAJ41" s="450"/>
      <c r="PAK41" s="450"/>
      <c r="PAL41" s="450"/>
      <c r="PAM41" s="450"/>
      <c r="PAN41" s="450"/>
      <c r="PAO41" s="450"/>
      <c r="PAP41" s="450"/>
      <c r="PAQ41" s="450"/>
      <c r="PAR41" s="450"/>
      <c r="PAS41" s="450"/>
      <c r="PAT41" s="450"/>
      <c r="PAU41" s="450"/>
      <c r="PAV41" s="450"/>
      <c r="PAW41" s="450"/>
      <c r="PAX41" s="450"/>
      <c r="PAY41" s="450"/>
      <c r="PAZ41" s="450"/>
      <c r="PBA41" s="450"/>
      <c r="PBB41" s="450"/>
      <c r="PBC41" s="450"/>
      <c r="PBD41" s="450"/>
      <c r="PBE41" s="450"/>
      <c r="PBF41" s="450"/>
      <c r="PBG41" s="450"/>
      <c r="PBH41" s="450"/>
      <c r="PBI41" s="450"/>
      <c r="PBJ41" s="450"/>
      <c r="PBK41" s="450"/>
      <c r="PBL41" s="450"/>
      <c r="PBM41" s="450"/>
      <c r="PBN41" s="450"/>
      <c r="PBO41" s="450"/>
      <c r="PBP41" s="450"/>
      <c r="PBQ41" s="450"/>
      <c r="PBR41" s="450"/>
      <c r="PBS41" s="450"/>
      <c r="PBT41" s="450"/>
      <c r="PBU41" s="450"/>
      <c r="PBV41" s="450"/>
      <c r="PBW41" s="450"/>
      <c r="PBX41" s="450"/>
      <c r="PBY41" s="450"/>
      <c r="PBZ41" s="450"/>
      <c r="PCA41" s="450"/>
      <c r="PCB41" s="450"/>
      <c r="PCC41" s="450"/>
      <c r="PCD41" s="450"/>
      <c r="PCE41" s="450"/>
      <c r="PCF41" s="450"/>
      <c r="PCG41" s="450"/>
      <c r="PCH41" s="450"/>
      <c r="PCI41" s="450"/>
      <c r="PCJ41" s="450"/>
      <c r="PCK41" s="450"/>
      <c r="PCL41" s="450"/>
      <c r="PCM41" s="450"/>
      <c r="PCN41" s="450"/>
      <c r="PCO41" s="450"/>
      <c r="PCP41" s="450"/>
      <c r="PCQ41" s="450"/>
      <c r="PCR41" s="450"/>
      <c r="PCS41" s="450"/>
      <c r="PCT41" s="450"/>
      <c r="PCU41" s="450"/>
      <c r="PCV41" s="450"/>
      <c r="PCW41" s="450"/>
      <c r="PCX41" s="450"/>
      <c r="PCY41" s="450"/>
      <c r="PCZ41" s="450"/>
      <c r="PDA41" s="450"/>
      <c r="PDB41" s="450"/>
      <c r="PDC41" s="450"/>
      <c r="PDD41" s="450"/>
      <c r="PDE41" s="450"/>
      <c r="PDF41" s="450"/>
      <c r="PDG41" s="450"/>
      <c r="PDH41" s="450"/>
      <c r="PDI41" s="450"/>
      <c r="PDJ41" s="450"/>
      <c r="PDK41" s="450"/>
      <c r="PDL41" s="450"/>
      <c r="PDM41" s="450"/>
      <c r="PDN41" s="450"/>
      <c r="PDO41" s="450"/>
      <c r="PDP41" s="450"/>
      <c r="PDQ41" s="450"/>
      <c r="PDR41" s="450"/>
      <c r="PDS41" s="450"/>
      <c r="PDT41" s="450"/>
      <c r="PDU41" s="450"/>
      <c r="PDV41" s="450"/>
      <c r="PDW41" s="450"/>
      <c r="PDX41" s="450"/>
      <c r="PDY41" s="450"/>
      <c r="PDZ41" s="450"/>
      <c r="PEA41" s="450"/>
      <c r="PEB41" s="450"/>
      <c r="PEC41" s="450"/>
      <c r="PED41" s="450"/>
      <c r="PEE41" s="450"/>
      <c r="PEF41" s="450"/>
      <c r="PEG41" s="450"/>
      <c r="PEH41" s="450"/>
      <c r="PEI41" s="450"/>
      <c r="PEJ41" s="450"/>
      <c r="PEK41" s="450"/>
      <c r="PEL41" s="450"/>
      <c r="PEM41" s="450"/>
      <c r="PEN41" s="450"/>
      <c r="PEO41" s="450"/>
      <c r="PEP41" s="450"/>
      <c r="PEQ41" s="450"/>
      <c r="PER41" s="450"/>
      <c r="PES41" s="450"/>
      <c r="PET41" s="450"/>
      <c r="PEU41" s="450"/>
      <c r="PEV41" s="450"/>
      <c r="PEW41" s="450"/>
      <c r="PEX41" s="450"/>
      <c r="PEY41" s="450"/>
      <c r="PEZ41" s="450"/>
      <c r="PFA41" s="450"/>
      <c r="PFB41" s="450"/>
      <c r="PFC41" s="450"/>
      <c r="PFD41" s="450"/>
      <c r="PFE41" s="450"/>
      <c r="PFF41" s="450"/>
      <c r="PFG41" s="450"/>
      <c r="PFH41" s="450"/>
      <c r="PFI41" s="450"/>
      <c r="PFJ41" s="450"/>
      <c r="PFK41" s="450"/>
      <c r="PFL41" s="450"/>
      <c r="PFM41" s="450"/>
      <c r="PFN41" s="450"/>
      <c r="PFO41" s="450"/>
      <c r="PFP41" s="450"/>
      <c r="PFQ41" s="450"/>
      <c r="PFR41" s="450"/>
      <c r="PFS41" s="450"/>
      <c r="PFT41" s="450"/>
      <c r="PFU41" s="450"/>
      <c r="PFV41" s="450"/>
      <c r="PFW41" s="450"/>
      <c r="PFX41" s="450"/>
      <c r="PFY41" s="450"/>
      <c r="PFZ41" s="450"/>
      <c r="PGA41" s="450"/>
      <c r="PGB41" s="450"/>
      <c r="PGC41" s="450"/>
      <c r="PGD41" s="450"/>
      <c r="PGE41" s="450"/>
      <c r="PGF41" s="450"/>
      <c r="PGG41" s="450"/>
      <c r="PGH41" s="450"/>
      <c r="PGI41" s="450"/>
      <c r="PGJ41" s="450"/>
      <c r="PGK41" s="450"/>
      <c r="PGL41" s="450"/>
      <c r="PGM41" s="450"/>
      <c r="PGN41" s="450"/>
      <c r="PGO41" s="450"/>
      <c r="PGP41" s="450"/>
      <c r="PGQ41" s="450"/>
      <c r="PGR41" s="450"/>
      <c r="PGS41" s="450"/>
      <c r="PGT41" s="450"/>
      <c r="PGU41" s="450"/>
      <c r="PGV41" s="450"/>
      <c r="PGW41" s="450"/>
      <c r="PGX41" s="450"/>
      <c r="PGY41" s="450"/>
      <c r="PGZ41" s="450"/>
      <c r="PHA41" s="450"/>
      <c r="PHB41" s="450"/>
      <c r="PHC41" s="450"/>
      <c r="PHD41" s="450"/>
      <c r="PHE41" s="450"/>
      <c r="PHF41" s="450"/>
      <c r="PHG41" s="450"/>
      <c r="PHH41" s="450"/>
      <c r="PHI41" s="450"/>
      <c r="PHJ41" s="450"/>
      <c r="PHK41" s="450"/>
      <c r="PHL41" s="450"/>
      <c r="PHM41" s="450"/>
      <c r="PHN41" s="450"/>
      <c r="PHO41" s="450"/>
      <c r="PHP41" s="450"/>
      <c r="PHQ41" s="450"/>
      <c r="PHR41" s="450"/>
      <c r="PHS41" s="450"/>
      <c r="PHT41" s="450"/>
      <c r="PHU41" s="450"/>
      <c r="PHV41" s="450"/>
      <c r="PHW41" s="450"/>
      <c r="PHX41" s="450"/>
      <c r="PHY41" s="450"/>
      <c r="PHZ41" s="450"/>
      <c r="PIA41" s="450"/>
      <c r="PIB41" s="450"/>
      <c r="PIC41" s="450"/>
      <c r="PID41" s="450"/>
      <c r="PIE41" s="450"/>
      <c r="PIF41" s="450"/>
      <c r="PIG41" s="450"/>
      <c r="PIH41" s="450"/>
      <c r="PII41" s="450"/>
      <c r="PIJ41" s="450"/>
      <c r="PIK41" s="450"/>
      <c r="PIL41" s="450"/>
      <c r="PIM41" s="450"/>
      <c r="PIN41" s="450"/>
      <c r="PIO41" s="450"/>
      <c r="PIP41" s="450"/>
      <c r="PIQ41" s="450"/>
      <c r="PIR41" s="450"/>
      <c r="PIS41" s="450"/>
      <c r="PIT41" s="450"/>
      <c r="PIU41" s="450"/>
      <c r="PIV41" s="450"/>
      <c r="PIW41" s="450"/>
      <c r="PIX41" s="450"/>
      <c r="PIY41" s="450"/>
      <c r="PIZ41" s="450"/>
      <c r="PJA41" s="450"/>
      <c r="PJB41" s="450"/>
      <c r="PJC41" s="450"/>
      <c r="PJD41" s="450"/>
      <c r="PJE41" s="450"/>
      <c r="PJF41" s="450"/>
      <c r="PJG41" s="450"/>
      <c r="PJH41" s="450"/>
      <c r="PJI41" s="450"/>
      <c r="PJJ41" s="450"/>
      <c r="PJK41" s="450"/>
      <c r="PJL41" s="450"/>
      <c r="PJM41" s="450"/>
      <c r="PJN41" s="450"/>
      <c r="PJO41" s="450"/>
      <c r="PJP41" s="450"/>
      <c r="PJQ41" s="450"/>
      <c r="PJR41" s="450"/>
      <c r="PJS41" s="450"/>
      <c r="PJT41" s="450"/>
      <c r="PJU41" s="450"/>
      <c r="PJV41" s="450"/>
      <c r="PJW41" s="450"/>
      <c r="PJX41" s="450"/>
      <c r="PJY41" s="450"/>
      <c r="PJZ41" s="450"/>
      <c r="PKA41" s="450"/>
      <c r="PKB41" s="450"/>
      <c r="PKC41" s="450"/>
      <c r="PKD41" s="450"/>
      <c r="PKE41" s="450"/>
      <c r="PKF41" s="450"/>
      <c r="PKG41" s="450"/>
      <c r="PKH41" s="450"/>
      <c r="PKI41" s="450"/>
      <c r="PKJ41" s="450"/>
      <c r="PKK41" s="450"/>
      <c r="PKL41" s="450"/>
      <c r="PKM41" s="450"/>
      <c r="PKN41" s="450"/>
      <c r="PKO41" s="450"/>
      <c r="PKP41" s="450"/>
      <c r="PKQ41" s="450"/>
      <c r="PKR41" s="450"/>
      <c r="PKS41" s="450"/>
      <c r="PKT41" s="450"/>
      <c r="PKU41" s="450"/>
      <c r="PKV41" s="450"/>
      <c r="PKW41" s="450"/>
      <c r="PKX41" s="450"/>
      <c r="PKY41" s="450"/>
      <c r="PKZ41" s="450"/>
      <c r="PLA41" s="450"/>
      <c r="PLB41" s="450"/>
      <c r="PLC41" s="450"/>
      <c r="PLD41" s="450"/>
      <c r="PLE41" s="450"/>
      <c r="PLF41" s="450"/>
      <c r="PLG41" s="450"/>
      <c r="PLH41" s="450"/>
      <c r="PLI41" s="450"/>
      <c r="PLJ41" s="450"/>
      <c r="PLK41" s="450"/>
      <c r="PLL41" s="450"/>
      <c r="PLM41" s="450"/>
      <c r="PLN41" s="450"/>
      <c r="PLO41" s="450"/>
      <c r="PLP41" s="450"/>
      <c r="PLQ41" s="450"/>
      <c r="PLR41" s="450"/>
      <c r="PLS41" s="450"/>
      <c r="PLT41" s="450"/>
      <c r="PLU41" s="450"/>
      <c r="PLV41" s="450"/>
      <c r="PLW41" s="450"/>
      <c r="PLX41" s="450"/>
      <c r="PLY41" s="450"/>
      <c r="PLZ41" s="450"/>
      <c r="PMA41" s="450"/>
      <c r="PMB41" s="450"/>
      <c r="PMC41" s="450"/>
      <c r="PMD41" s="450"/>
      <c r="PME41" s="450"/>
      <c r="PMF41" s="450"/>
      <c r="PMG41" s="450"/>
      <c r="PMH41" s="450"/>
      <c r="PMI41" s="450"/>
      <c r="PMJ41" s="450"/>
      <c r="PMK41" s="450"/>
      <c r="PML41" s="450"/>
      <c r="PMM41" s="450"/>
      <c r="PMN41" s="450"/>
      <c r="PMO41" s="450"/>
      <c r="PMP41" s="450"/>
      <c r="PMQ41" s="450"/>
      <c r="PMR41" s="450"/>
      <c r="PMS41" s="450"/>
      <c r="PMT41" s="450"/>
      <c r="PMU41" s="450"/>
      <c r="PMV41" s="450"/>
      <c r="PMW41" s="450"/>
      <c r="PMX41" s="450"/>
      <c r="PMY41" s="450"/>
      <c r="PMZ41" s="450"/>
      <c r="PNA41" s="450"/>
      <c r="PNB41" s="450"/>
      <c r="PNC41" s="450"/>
      <c r="PND41" s="450"/>
      <c r="PNE41" s="450"/>
      <c r="PNF41" s="450"/>
      <c r="PNG41" s="450"/>
      <c r="PNH41" s="450"/>
      <c r="PNI41" s="450"/>
      <c r="PNJ41" s="450"/>
      <c r="PNK41" s="450"/>
      <c r="PNL41" s="450"/>
      <c r="PNM41" s="450"/>
      <c r="PNN41" s="450"/>
      <c r="PNO41" s="450"/>
      <c r="PNP41" s="450"/>
      <c r="PNQ41" s="450"/>
      <c r="PNR41" s="450"/>
      <c r="PNS41" s="450"/>
      <c r="PNT41" s="450"/>
      <c r="PNU41" s="450"/>
      <c r="PNV41" s="450"/>
      <c r="PNW41" s="450"/>
      <c r="PNX41" s="450"/>
      <c r="PNY41" s="450"/>
      <c r="PNZ41" s="450"/>
      <c r="POA41" s="450"/>
      <c r="POB41" s="450"/>
      <c r="POC41" s="450"/>
      <c r="POD41" s="450"/>
      <c r="POE41" s="450"/>
      <c r="POF41" s="450"/>
      <c r="POG41" s="450"/>
      <c r="POH41" s="450"/>
      <c r="POI41" s="450"/>
      <c r="POJ41" s="450"/>
      <c r="POK41" s="450"/>
      <c r="POL41" s="450"/>
      <c r="POM41" s="450"/>
      <c r="PON41" s="450"/>
      <c r="POO41" s="450"/>
      <c r="POP41" s="450"/>
      <c r="POQ41" s="450"/>
      <c r="POR41" s="450"/>
      <c r="POS41" s="450"/>
      <c r="POT41" s="450"/>
      <c r="POU41" s="450"/>
      <c r="POV41" s="450"/>
      <c r="POW41" s="450"/>
      <c r="POX41" s="450"/>
      <c r="POY41" s="450"/>
      <c r="POZ41" s="450"/>
      <c r="PPA41" s="450"/>
      <c r="PPB41" s="450"/>
      <c r="PPC41" s="450"/>
      <c r="PPD41" s="450"/>
      <c r="PPE41" s="450"/>
      <c r="PPF41" s="450"/>
      <c r="PPG41" s="450"/>
      <c r="PPH41" s="450"/>
      <c r="PPI41" s="450"/>
      <c r="PPJ41" s="450"/>
      <c r="PPK41" s="450"/>
      <c r="PPL41" s="450"/>
      <c r="PPM41" s="450"/>
      <c r="PPN41" s="450"/>
      <c r="PPO41" s="450"/>
      <c r="PPP41" s="450"/>
      <c r="PPQ41" s="450"/>
      <c r="PPR41" s="450"/>
      <c r="PPS41" s="450"/>
      <c r="PPT41" s="450"/>
      <c r="PPU41" s="450"/>
      <c r="PPV41" s="450"/>
      <c r="PPW41" s="450"/>
      <c r="PPX41" s="450"/>
      <c r="PPY41" s="450"/>
      <c r="PPZ41" s="450"/>
      <c r="PQA41" s="450"/>
      <c r="PQB41" s="450"/>
      <c r="PQC41" s="450"/>
      <c r="PQD41" s="450"/>
      <c r="PQE41" s="450"/>
      <c r="PQF41" s="450"/>
      <c r="PQG41" s="450"/>
      <c r="PQH41" s="450"/>
      <c r="PQI41" s="450"/>
      <c r="PQJ41" s="450"/>
      <c r="PQK41" s="450"/>
      <c r="PQL41" s="450"/>
      <c r="PQM41" s="450"/>
      <c r="PQN41" s="450"/>
      <c r="PQO41" s="450"/>
      <c r="PQP41" s="450"/>
      <c r="PQQ41" s="450"/>
      <c r="PQR41" s="450"/>
      <c r="PQS41" s="450"/>
      <c r="PQT41" s="450"/>
      <c r="PQU41" s="450"/>
      <c r="PQV41" s="450"/>
      <c r="PQW41" s="450"/>
      <c r="PQX41" s="450"/>
      <c r="PQY41" s="450"/>
      <c r="PQZ41" s="450"/>
      <c r="PRA41" s="450"/>
      <c r="PRB41" s="450"/>
      <c r="PRC41" s="450"/>
      <c r="PRD41" s="450"/>
      <c r="PRE41" s="450"/>
      <c r="PRF41" s="450"/>
      <c r="PRG41" s="450"/>
      <c r="PRH41" s="450"/>
      <c r="PRI41" s="450"/>
      <c r="PRJ41" s="450"/>
      <c r="PRK41" s="450"/>
      <c r="PRL41" s="450"/>
      <c r="PRM41" s="450"/>
      <c r="PRN41" s="450"/>
      <c r="PRO41" s="450"/>
      <c r="PRP41" s="450"/>
      <c r="PRQ41" s="450"/>
      <c r="PRR41" s="450"/>
      <c r="PRS41" s="450"/>
      <c r="PRT41" s="450"/>
      <c r="PRU41" s="450"/>
      <c r="PRV41" s="450"/>
      <c r="PRW41" s="450"/>
      <c r="PRX41" s="450"/>
      <c r="PRY41" s="450"/>
      <c r="PRZ41" s="450"/>
      <c r="PSA41" s="450"/>
      <c r="PSB41" s="450"/>
      <c r="PSC41" s="450"/>
      <c r="PSD41" s="450"/>
      <c r="PSE41" s="450"/>
      <c r="PSF41" s="450"/>
      <c r="PSG41" s="450"/>
      <c r="PSH41" s="450"/>
      <c r="PSI41" s="450"/>
      <c r="PSJ41" s="450"/>
      <c r="PSK41" s="450"/>
      <c r="PSL41" s="450"/>
      <c r="PSM41" s="450"/>
      <c r="PSN41" s="450"/>
      <c r="PSO41" s="450"/>
      <c r="PSP41" s="450"/>
      <c r="PSQ41" s="450"/>
      <c r="PSR41" s="450"/>
      <c r="PSS41" s="450"/>
      <c r="PST41" s="450"/>
      <c r="PSU41" s="450"/>
      <c r="PSV41" s="450"/>
      <c r="PSW41" s="450"/>
      <c r="PSX41" s="450"/>
      <c r="PSY41" s="450"/>
      <c r="PSZ41" s="450"/>
      <c r="PTA41" s="450"/>
      <c r="PTB41" s="450"/>
      <c r="PTC41" s="450"/>
      <c r="PTD41" s="450"/>
      <c r="PTE41" s="450"/>
      <c r="PTF41" s="450"/>
      <c r="PTG41" s="450"/>
      <c r="PTH41" s="450"/>
      <c r="PTI41" s="450"/>
      <c r="PTJ41" s="450"/>
      <c r="PTK41" s="450"/>
      <c r="PTL41" s="450"/>
      <c r="PTM41" s="450"/>
      <c r="PTN41" s="450"/>
      <c r="PTO41" s="450"/>
      <c r="PTP41" s="450"/>
      <c r="PTQ41" s="450"/>
      <c r="PTR41" s="450"/>
      <c r="PTS41" s="450"/>
      <c r="PTT41" s="450"/>
      <c r="PTU41" s="450"/>
      <c r="PTV41" s="450"/>
      <c r="PTW41" s="450"/>
      <c r="PTX41" s="450"/>
      <c r="PTY41" s="450"/>
      <c r="PTZ41" s="450"/>
      <c r="PUA41" s="450"/>
      <c r="PUB41" s="450"/>
      <c r="PUC41" s="450"/>
      <c r="PUD41" s="450"/>
      <c r="PUE41" s="450"/>
      <c r="PUF41" s="450"/>
      <c r="PUG41" s="450"/>
      <c r="PUH41" s="450"/>
      <c r="PUI41" s="450"/>
      <c r="PUJ41" s="450"/>
      <c r="PUK41" s="450"/>
      <c r="PUL41" s="450"/>
      <c r="PUM41" s="450"/>
      <c r="PUN41" s="450"/>
      <c r="PUO41" s="450"/>
      <c r="PUP41" s="450"/>
      <c r="PUQ41" s="450"/>
      <c r="PUR41" s="450"/>
      <c r="PUS41" s="450"/>
      <c r="PUT41" s="450"/>
      <c r="PUU41" s="450"/>
      <c r="PUV41" s="450"/>
      <c r="PUW41" s="450"/>
      <c r="PUX41" s="450"/>
      <c r="PUY41" s="450"/>
      <c r="PUZ41" s="450"/>
      <c r="PVA41" s="450"/>
      <c r="PVB41" s="450"/>
      <c r="PVC41" s="450"/>
      <c r="PVD41" s="450"/>
      <c r="PVE41" s="450"/>
      <c r="PVF41" s="450"/>
      <c r="PVG41" s="450"/>
      <c r="PVH41" s="450"/>
      <c r="PVI41" s="450"/>
      <c r="PVJ41" s="450"/>
      <c r="PVK41" s="450"/>
      <c r="PVL41" s="450"/>
      <c r="PVM41" s="450"/>
      <c r="PVN41" s="450"/>
      <c r="PVO41" s="450"/>
      <c r="PVP41" s="450"/>
      <c r="PVQ41" s="450"/>
      <c r="PVR41" s="450"/>
      <c r="PVS41" s="450"/>
      <c r="PVT41" s="450"/>
      <c r="PVU41" s="450"/>
      <c r="PVV41" s="450"/>
      <c r="PVW41" s="450"/>
      <c r="PVX41" s="450"/>
      <c r="PVY41" s="450"/>
      <c r="PVZ41" s="450"/>
      <c r="PWA41" s="450"/>
      <c r="PWB41" s="450"/>
      <c r="PWC41" s="450"/>
      <c r="PWD41" s="450"/>
      <c r="PWE41" s="450"/>
      <c r="PWF41" s="450"/>
      <c r="PWG41" s="450"/>
      <c r="PWH41" s="450"/>
      <c r="PWI41" s="450"/>
      <c r="PWJ41" s="450"/>
      <c r="PWK41" s="450"/>
      <c r="PWL41" s="450"/>
      <c r="PWM41" s="450"/>
      <c r="PWN41" s="450"/>
      <c r="PWO41" s="450"/>
      <c r="PWP41" s="450"/>
      <c r="PWQ41" s="450"/>
      <c r="PWR41" s="450"/>
      <c r="PWS41" s="450"/>
      <c r="PWT41" s="450"/>
      <c r="PWU41" s="450"/>
      <c r="PWV41" s="450"/>
      <c r="PWW41" s="450"/>
      <c r="PWX41" s="450"/>
      <c r="PWY41" s="450"/>
      <c r="PWZ41" s="450"/>
      <c r="PXA41" s="450"/>
      <c r="PXB41" s="450"/>
      <c r="PXC41" s="450"/>
      <c r="PXD41" s="450"/>
      <c r="PXE41" s="450"/>
      <c r="PXF41" s="450"/>
      <c r="PXG41" s="450"/>
      <c r="PXH41" s="450"/>
      <c r="PXI41" s="450"/>
      <c r="PXJ41" s="450"/>
      <c r="PXK41" s="450"/>
      <c r="PXL41" s="450"/>
      <c r="PXM41" s="450"/>
      <c r="PXN41" s="450"/>
      <c r="PXO41" s="450"/>
      <c r="PXP41" s="450"/>
      <c r="PXQ41" s="450"/>
      <c r="PXR41" s="450"/>
      <c r="PXS41" s="450"/>
      <c r="PXT41" s="450"/>
      <c r="PXU41" s="450"/>
      <c r="PXV41" s="450"/>
      <c r="PXW41" s="450"/>
      <c r="PXX41" s="450"/>
      <c r="PXY41" s="450"/>
      <c r="PXZ41" s="450"/>
      <c r="PYA41" s="450"/>
      <c r="PYB41" s="450"/>
      <c r="PYC41" s="450"/>
      <c r="PYD41" s="450"/>
      <c r="PYE41" s="450"/>
      <c r="PYF41" s="450"/>
      <c r="PYG41" s="450"/>
      <c r="PYH41" s="450"/>
      <c r="PYI41" s="450"/>
      <c r="PYJ41" s="450"/>
      <c r="PYK41" s="450"/>
      <c r="PYL41" s="450"/>
      <c r="PYM41" s="450"/>
      <c r="PYN41" s="450"/>
      <c r="PYO41" s="450"/>
      <c r="PYP41" s="450"/>
      <c r="PYQ41" s="450"/>
      <c r="PYR41" s="450"/>
      <c r="PYS41" s="450"/>
      <c r="PYT41" s="450"/>
      <c r="PYU41" s="450"/>
      <c r="PYV41" s="450"/>
      <c r="PYW41" s="450"/>
      <c r="PYX41" s="450"/>
      <c r="PYY41" s="450"/>
      <c r="PYZ41" s="450"/>
      <c r="PZA41" s="450"/>
      <c r="PZB41" s="450"/>
      <c r="PZC41" s="450"/>
      <c r="PZD41" s="450"/>
      <c r="PZE41" s="450"/>
      <c r="PZF41" s="450"/>
      <c r="PZG41" s="450"/>
      <c r="PZH41" s="450"/>
      <c r="PZI41" s="450"/>
      <c r="PZJ41" s="450"/>
      <c r="PZK41" s="450"/>
      <c r="PZL41" s="450"/>
      <c r="PZM41" s="450"/>
      <c r="PZN41" s="450"/>
      <c r="PZO41" s="450"/>
      <c r="PZP41" s="450"/>
      <c r="PZQ41" s="450"/>
      <c r="PZR41" s="450"/>
      <c r="PZS41" s="450"/>
      <c r="PZT41" s="450"/>
      <c r="PZU41" s="450"/>
      <c r="PZV41" s="450"/>
      <c r="PZW41" s="450"/>
      <c r="PZX41" s="450"/>
      <c r="PZY41" s="450"/>
      <c r="PZZ41" s="450"/>
      <c r="QAA41" s="450"/>
      <c r="QAB41" s="450"/>
      <c r="QAC41" s="450"/>
      <c r="QAD41" s="450"/>
      <c r="QAE41" s="450"/>
      <c r="QAF41" s="450"/>
      <c r="QAG41" s="450"/>
      <c r="QAH41" s="450"/>
      <c r="QAI41" s="450"/>
      <c r="QAJ41" s="450"/>
      <c r="QAK41" s="450"/>
      <c r="QAL41" s="450"/>
      <c r="QAM41" s="450"/>
      <c r="QAN41" s="450"/>
      <c r="QAO41" s="450"/>
      <c r="QAP41" s="450"/>
      <c r="QAQ41" s="450"/>
      <c r="QAR41" s="450"/>
      <c r="QAS41" s="450"/>
      <c r="QAT41" s="450"/>
      <c r="QAU41" s="450"/>
      <c r="QAV41" s="450"/>
      <c r="QAW41" s="450"/>
      <c r="QAX41" s="450"/>
      <c r="QAY41" s="450"/>
      <c r="QAZ41" s="450"/>
      <c r="QBA41" s="450"/>
      <c r="QBB41" s="450"/>
      <c r="QBC41" s="450"/>
      <c r="QBD41" s="450"/>
      <c r="QBE41" s="450"/>
      <c r="QBF41" s="450"/>
      <c r="QBG41" s="450"/>
      <c r="QBH41" s="450"/>
      <c r="QBI41" s="450"/>
      <c r="QBJ41" s="450"/>
      <c r="QBK41" s="450"/>
      <c r="QBL41" s="450"/>
      <c r="QBM41" s="450"/>
      <c r="QBN41" s="450"/>
      <c r="QBO41" s="450"/>
      <c r="QBP41" s="450"/>
      <c r="QBQ41" s="450"/>
      <c r="QBR41" s="450"/>
      <c r="QBS41" s="450"/>
      <c r="QBT41" s="450"/>
      <c r="QBU41" s="450"/>
      <c r="QBV41" s="450"/>
      <c r="QBW41" s="450"/>
      <c r="QBX41" s="450"/>
      <c r="QBY41" s="450"/>
      <c r="QBZ41" s="450"/>
      <c r="QCA41" s="450"/>
      <c r="QCB41" s="450"/>
      <c r="QCC41" s="450"/>
      <c r="QCD41" s="450"/>
      <c r="QCE41" s="450"/>
      <c r="QCF41" s="450"/>
      <c r="QCG41" s="450"/>
      <c r="QCH41" s="450"/>
      <c r="QCI41" s="450"/>
      <c r="QCJ41" s="450"/>
      <c r="QCK41" s="450"/>
      <c r="QCL41" s="450"/>
      <c r="QCM41" s="450"/>
      <c r="QCN41" s="450"/>
      <c r="QCO41" s="450"/>
      <c r="QCP41" s="450"/>
      <c r="QCQ41" s="450"/>
      <c r="QCR41" s="450"/>
      <c r="QCS41" s="450"/>
      <c r="QCT41" s="450"/>
      <c r="QCU41" s="450"/>
      <c r="QCV41" s="450"/>
      <c r="QCW41" s="450"/>
      <c r="QCX41" s="450"/>
      <c r="QCY41" s="450"/>
      <c r="QCZ41" s="450"/>
      <c r="QDA41" s="450"/>
      <c r="QDB41" s="450"/>
      <c r="QDC41" s="450"/>
      <c r="QDD41" s="450"/>
      <c r="QDE41" s="450"/>
      <c r="QDF41" s="450"/>
      <c r="QDG41" s="450"/>
      <c r="QDH41" s="450"/>
      <c r="QDI41" s="450"/>
      <c r="QDJ41" s="450"/>
      <c r="QDK41" s="450"/>
      <c r="QDL41" s="450"/>
      <c r="QDM41" s="450"/>
      <c r="QDN41" s="450"/>
      <c r="QDO41" s="450"/>
      <c r="QDP41" s="450"/>
      <c r="QDQ41" s="450"/>
      <c r="QDR41" s="450"/>
      <c r="QDS41" s="450"/>
      <c r="QDT41" s="450"/>
      <c r="QDU41" s="450"/>
      <c r="QDV41" s="450"/>
      <c r="QDW41" s="450"/>
      <c r="QDX41" s="450"/>
      <c r="QDY41" s="450"/>
      <c r="QDZ41" s="450"/>
      <c r="QEA41" s="450"/>
      <c r="QEB41" s="450"/>
      <c r="QEC41" s="450"/>
      <c r="QED41" s="450"/>
      <c r="QEE41" s="450"/>
      <c r="QEF41" s="450"/>
      <c r="QEG41" s="450"/>
      <c r="QEH41" s="450"/>
      <c r="QEI41" s="450"/>
      <c r="QEJ41" s="450"/>
      <c r="QEK41" s="450"/>
      <c r="QEL41" s="450"/>
      <c r="QEM41" s="450"/>
      <c r="QEN41" s="450"/>
      <c r="QEO41" s="450"/>
      <c r="QEP41" s="450"/>
      <c r="QEQ41" s="450"/>
      <c r="QER41" s="450"/>
      <c r="QES41" s="450"/>
      <c r="QET41" s="450"/>
      <c r="QEU41" s="450"/>
      <c r="QEV41" s="450"/>
      <c r="QEW41" s="450"/>
      <c r="QEX41" s="450"/>
      <c r="QEY41" s="450"/>
      <c r="QEZ41" s="450"/>
      <c r="QFA41" s="450"/>
      <c r="QFB41" s="450"/>
      <c r="QFC41" s="450"/>
      <c r="QFD41" s="450"/>
      <c r="QFE41" s="450"/>
      <c r="QFF41" s="450"/>
      <c r="QFG41" s="450"/>
      <c r="QFH41" s="450"/>
      <c r="QFI41" s="450"/>
      <c r="QFJ41" s="450"/>
      <c r="QFK41" s="450"/>
      <c r="QFL41" s="450"/>
      <c r="QFM41" s="450"/>
      <c r="QFN41" s="450"/>
      <c r="QFO41" s="450"/>
      <c r="QFP41" s="450"/>
      <c r="QFQ41" s="450"/>
      <c r="QFR41" s="450"/>
      <c r="QFS41" s="450"/>
      <c r="QFT41" s="450"/>
      <c r="QFU41" s="450"/>
      <c r="QFV41" s="450"/>
      <c r="QFW41" s="450"/>
      <c r="QFX41" s="450"/>
      <c r="QFY41" s="450"/>
      <c r="QFZ41" s="450"/>
      <c r="QGA41" s="450"/>
      <c r="QGB41" s="450"/>
      <c r="QGC41" s="450"/>
      <c r="QGD41" s="450"/>
      <c r="QGE41" s="450"/>
      <c r="QGF41" s="450"/>
      <c r="QGG41" s="450"/>
      <c r="QGH41" s="450"/>
      <c r="QGI41" s="450"/>
      <c r="QGJ41" s="450"/>
      <c r="QGK41" s="450"/>
      <c r="QGL41" s="450"/>
      <c r="QGM41" s="450"/>
      <c r="QGN41" s="450"/>
      <c r="QGO41" s="450"/>
      <c r="QGP41" s="450"/>
      <c r="QGQ41" s="450"/>
      <c r="QGR41" s="450"/>
      <c r="QGS41" s="450"/>
      <c r="QGT41" s="450"/>
      <c r="QGU41" s="450"/>
      <c r="QGV41" s="450"/>
      <c r="QGW41" s="450"/>
      <c r="QGX41" s="450"/>
      <c r="QGY41" s="450"/>
      <c r="QGZ41" s="450"/>
      <c r="QHA41" s="450"/>
      <c r="QHB41" s="450"/>
      <c r="QHC41" s="450"/>
      <c r="QHD41" s="450"/>
      <c r="QHE41" s="450"/>
      <c r="QHF41" s="450"/>
      <c r="QHG41" s="450"/>
      <c r="QHH41" s="450"/>
      <c r="QHI41" s="450"/>
      <c r="QHJ41" s="450"/>
      <c r="QHK41" s="450"/>
      <c r="QHL41" s="450"/>
      <c r="QHM41" s="450"/>
      <c r="QHN41" s="450"/>
      <c r="QHO41" s="450"/>
      <c r="QHP41" s="450"/>
      <c r="QHQ41" s="450"/>
      <c r="QHR41" s="450"/>
      <c r="QHS41" s="450"/>
      <c r="QHT41" s="450"/>
      <c r="QHU41" s="450"/>
      <c r="QHV41" s="450"/>
      <c r="QHW41" s="450"/>
      <c r="QHX41" s="450"/>
      <c r="QHY41" s="450"/>
      <c r="QHZ41" s="450"/>
      <c r="QIA41" s="450"/>
      <c r="QIB41" s="450"/>
      <c r="QIC41" s="450"/>
      <c r="QID41" s="450"/>
      <c r="QIE41" s="450"/>
      <c r="QIF41" s="450"/>
      <c r="QIG41" s="450"/>
      <c r="QIH41" s="450"/>
      <c r="QII41" s="450"/>
      <c r="QIJ41" s="450"/>
      <c r="QIK41" s="450"/>
      <c r="QIL41" s="450"/>
      <c r="QIM41" s="450"/>
      <c r="QIN41" s="450"/>
      <c r="QIO41" s="450"/>
      <c r="QIP41" s="450"/>
      <c r="QIQ41" s="450"/>
      <c r="QIR41" s="450"/>
      <c r="QIS41" s="450"/>
      <c r="QIT41" s="450"/>
      <c r="QIU41" s="450"/>
      <c r="QIV41" s="450"/>
      <c r="QIW41" s="450"/>
      <c r="QIX41" s="450"/>
      <c r="QIY41" s="450"/>
      <c r="QIZ41" s="450"/>
      <c r="QJA41" s="450"/>
      <c r="QJB41" s="450"/>
      <c r="QJC41" s="450"/>
      <c r="QJD41" s="450"/>
      <c r="QJE41" s="450"/>
      <c r="QJF41" s="450"/>
      <c r="QJG41" s="450"/>
      <c r="QJH41" s="450"/>
      <c r="QJI41" s="450"/>
      <c r="QJJ41" s="450"/>
      <c r="QJK41" s="450"/>
      <c r="QJL41" s="450"/>
      <c r="QJM41" s="450"/>
      <c r="QJN41" s="450"/>
      <c r="QJO41" s="450"/>
      <c r="QJP41" s="450"/>
      <c r="QJQ41" s="450"/>
      <c r="QJR41" s="450"/>
      <c r="QJS41" s="450"/>
      <c r="QJT41" s="450"/>
      <c r="QJU41" s="450"/>
      <c r="QJV41" s="450"/>
      <c r="QJW41" s="450"/>
      <c r="QJX41" s="450"/>
      <c r="QJY41" s="450"/>
      <c r="QJZ41" s="450"/>
      <c r="QKA41" s="450"/>
      <c r="QKB41" s="450"/>
      <c r="QKC41" s="450"/>
      <c r="QKD41" s="450"/>
      <c r="QKE41" s="450"/>
      <c r="QKF41" s="450"/>
      <c r="QKG41" s="450"/>
      <c r="QKH41" s="450"/>
      <c r="QKI41" s="450"/>
      <c r="QKJ41" s="450"/>
      <c r="QKK41" s="450"/>
      <c r="QKL41" s="450"/>
      <c r="QKM41" s="450"/>
      <c r="QKN41" s="450"/>
      <c r="QKO41" s="450"/>
      <c r="QKP41" s="450"/>
      <c r="QKQ41" s="450"/>
      <c r="QKR41" s="450"/>
      <c r="QKS41" s="450"/>
      <c r="QKT41" s="450"/>
      <c r="QKU41" s="450"/>
      <c r="QKV41" s="450"/>
      <c r="QKW41" s="450"/>
      <c r="QKX41" s="450"/>
      <c r="QKY41" s="450"/>
      <c r="QKZ41" s="450"/>
      <c r="QLA41" s="450"/>
      <c r="QLB41" s="450"/>
      <c r="QLC41" s="450"/>
      <c r="QLD41" s="450"/>
      <c r="QLE41" s="450"/>
      <c r="QLF41" s="450"/>
      <c r="QLG41" s="450"/>
      <c r="QLH41" s="450"/>
      <c r="QLI41" s="450"/>
      <c r="QLJ41" s="450"/>
      <c r="QLK41" s="450"/>
      <c r="QLL41" s="450"/>
      <c r="QLM41" s="450"/>
      <c r="QLN41" s="450"/>
      <c r="QLO41" s="450"/>
      <c r="QLP41" s="450"/>
      <c r="QLQ41" s="450"/>
      <c r="QLR41" s="450"/>
      <c r="QLS41" s="450"/>
      <c r="QLT41" s="450"/>
      <c r="QLU41" s="450"/>
      <c r="QLV41" s="450"/>
      <c r="QLW41" s="450"/>
      <c r="QLX41" s="450"/>
      <c r="QLY41" s="450"/>
      <c r="QLZ41" s="450"/>
      <c r="QMA41" s="450"/>
      <c r="QMB41" s="450"/>
      <c r="QMC41" s="450"/>
      <c r="QMD41" s="450"/>
      <c r="QME41" s="450"/>
      <c r="QMF41" s="450"/>
      <c r="QMG41" s="450"/>
      <c r="QMH41" s="450"/>
      <c r="QMI41" s="450"/>
      <c r="QMJ41" s="450"/>
      <c r="QMK41" s="450"/>
      <c r="QML41" s="450"/>
      <c r="QMM41" s="450"/>
      <c r="QMN41" s="450"/>
      <c r="QMO41" s="450"/>
      <c r="QMP41" s="450"/>
      <c r="QMQ41" s="450"/>
      <c r="QMR41" s="450"/>
      <c r="QMS41" s="450"/>
      <c r="QMT41" s="450"/>
      <c r="QMU41" s="450"/>
      <c r="QMV41" s="450"/>
      <c r="QMW41" s="450"/>
      <c r="QMX41" s="450"/>
      <c r="QMY41" s="450"/>
      <c r="QMZ41" s="450"/>
      <c r="QNA41" s="450"/>
      <c r="QNB41" s="450"/>
      <c r="QNC41" s="450"/>
      <c r="QND41" s="450"/>
      <c r="QNE41" s="450"/>
      <c r="QNF41" s="450"/>
      <c r="QNG41" s="450"/>
      <c r="QNH41" s="450"/>
      <c r="QNI41" s="450"/>
      <c r="QNJ41" s="450"/>
      <c r="QNK41" s="450"/>
      <c r="QNL41" s="450"/>
      <c r="QNM41" s="450"/>
      <c r="QNN41" s="450"/>
      <c r="QNO41" s="450"/>
      <c r="QNP41" s="450"/>
      <c r="QNQ41" s="450"/>
      <c r="QNR41" s="450"/>
      <c r="QNS41" s="450"/>
      <c r="QNT41" s="450"/>
      <c r="QNU41" s="450"/>
      <c r="QNV41" s="450"/>
      <c r="QNW41" s="450"/>
      <c r="QNX41" s="450"/>
      <c r="QNY41" s="450"/>
      <c r="QNZ41" s="450"/>
      <c r="QOA41" s="450"/>
      <c r="QOB41" s="450"/>
      <c r="QOC41" s="450"/>
      <c r="QOD41" s="450"/>
      <c r="QOE41" s="450"/>
      <c r="QOF41" s="450"/>
      <c r="QOG41" s="450"/>
      <c r="QOH41" s="450"/>
      <c r="QOI41" s="450"/>
      <c r="QOJ41" s="450"/>
      <c r="QOK41" s="450"/>
      <c r="QOL41" s="450"/>
      <c r="QOM41" s="450"/>
      <c r="QON41" s="450"/>
      <c r="QOO41" s="450"/>
      <c r="QOP41" s="450"/>
      <c r="QOQ41" s="450"/>
      <c r="QOR41" s="450"/>
      <c r="QOS41" s="450"/>
      <c r="QOT41" s="450"/>
      <c r="QOU41" s="450"/>
      <c r="QOV41" s="450"/>
      <c r="QOW41" s="450"/>
      <c r="QOX41" s="450"/>
      <c r="QOY41" s="450"/>
      <c r="QOZ41" s="450"/>
      <c r="QPA41" s="450"/>
      <c r="QPB41" s="450"/>
      <c r="QPC41" s="450"/>
      <c r="QPD41" s="450"/>
      <c r="QPE41" s="450"/>
      <c r="QPF41" s="450"/>
      <c r="QPG41" s="450"/>
      <c r="QPH41" s="450"/>
      <c r="QPI41" s="450"/>
      <c r="QPJ41" s="450"/>
      <c r="QPK41" s="450"/>
      <c r="QPL41" s="450"/>
      <c r="QPM41" s="450"/>
      <c r="QPN41" s="450"/>
      <c r="QPO41" s="450"/>
      <c r="QPP41" s="450"/>
      <c r="QPQ41" s="450"/>
      <c r="QPR41" s="450"/>
      <c r="QPS41" s="450"/>
      <c r="QPT41" s="450"/>
      <c r="QPU41" s="450"/>
      <c r="QPV41" s="450"/>
      <c r="QPW41" s="450"/>
      <c r="QPX41" s="450"/>
      <c r="QPY41" s="450"/>
      <c r="QPZ41" s="450"/>
      <c r="QQA41" s="450"/>
      <c r="QQB41" s="450"/>
      <c r="QQC41" s="450"/>
      <c r="QQD41" s="450"/>
      <c r="QQE41" s="450"/>
      <c r="QQF41" s="450"/>
      <c r="QQG41" s="450"/>
      <c r="QQH41" s="450"/>
      <c r="QQI41" s="450"/>
      <c r="QQJ41" s="450"/>
      <c r="QQK41" s="450"/>
      <c r="QQL41" s="450"/>
      <c r="QQM41" s="450"/>
      <c r="QQN41" s="450"/>
      <c r="QQO41" s="450"/>
      <c r="QQP41" s="450"/>
      <c r="QQQ41" s="450"/>
      <c r="QQR41" s="450"/>
      <c r="QQS41" s="450"/>
      <c r="QQT41" s="450"/>
      <c r="QQU41" s="450"/>
      <c r="QQV41" s="450"/>
      <c r="QQW41" s="450"/>
      <c r="QQX41" s="450"/>
      <c r="QQY41" s="450"/>
      <c r="QQZ41" s="450"/>
      <c r="QRA41" s="450"/>
      <c r="QRB41" s="450"/>
      <c r="QRC41" s="450"/>
      <c r="QRD41" s="450"/>
      <c r="QRE41" s="450"/>
      <c r="QRF41" s="450"/>
      <c r="QRG41" s="450"/>
      <c r="QRH41" s="450"/>
      <c r="QRI41" s="450"/>
      <c r="QRJ41" s="450"/>
      <c r="QRK41" s="450"/>
      <c r="QRL41" s="450"/>
      <c r="QRM41" s="450"/>
      <c r="QRN41" s="450"/>
      <c r="QRO41" s="450"/>
      <c r="QRP41" s="450"/>
      <c r="QRQ41" s="450"/>
      <c r="QRR41" s="450"/>
      <c r="QRS41" s="450"/>
      <c r="QRT41" s="450"/>
      <c r="QRU41" s="450"/>
      <c r="QRV41" s="450"/>
      <c r="QRW41" s="450"/>
      <c r="QRX41" s="450"/>
      <c r="QRY41" s="450"/>
      <c r="QRZ41" s="450"/>
      <c r="QSA41" s="450"/>
      <c r="QSB41" s="450"/>
      <c r="QSC41" s="450"/>
      <c r="QSD41" s="450"/>
      <c r="QSE41" s="450"/>
      <c r="QSF41" s="450"/>
      <c r="QSG41" s="450"/>
      <c r="QSH41" s="450"/>
      <c r="QSI41" s="450"/>
      <c r="QSJ41" s="450"/>
      <c r="QSK41" s="450"/>
      <c r="QSL41" s="450"/>
      <c r="QSM41" s="450"/>
      <c r="QSN41" s="450"/>
      <c r="QSO41" s="450"/>
      <c r="QSP41" s="450"/>
      <c r="QSQ41" s="450"/>
      <c r="QSR41" s="450"/>
      <c r="QSS41" s="450"/>
      <c r="QST41" s="450"/>
      <c r="QSU41" s="450"/>
      <c r="QSV41" s="450"/>
      <c r="QSW41" s="450"/>
      <c r="QSX41" s="450"/>
      <c r="QSY41" s="450"/>
      <c r="QSZ41" s="450"/>
      <c r="QTA41" s="450"/>
      <c r="QTB41" s="450"/>
      <c r="QTC41" s="450"/>
      <c r="QTD41" s="450"/>
      <c r="QTE41" s="450"/>
      <c r="QTF41" s="450"/>
      <c r="QTG41" s="450"/>
      <c r="QTH41" s="450"/>
      <c r="QTI41" s="450"/>
      <c r="QTJ41" s="450"/>
      <c r="QTK41" s="450"/>
      <c r="QTL41" s="450"/>
      <c r="QTM41" s="450"/>
      <c r="QTN41" s="450"/>
      <c r="QTO41" s="450"/>
      <c r="QTP41" s="450"/>
      <c r="QTQ41" s="450"/>
      <c r="QTR41" s="450"/>
      <c r="QTS41" s="450"/>
      <c r="QTT41" s="450"/>
      <c r="QTU41" s="450"/>
      <c r="QTV41" s="450"/>
      <c r="QTW41" s="450"/>
      <c r="QTX41" s="450"/>
      <c r="QTY41" s="450"/>
      <c r="QTZ41" s="450"/>
      <c r="QUA41" s="450"/>
      <c r="QUB41" s="450"/>
      <c r="QUC41" s="450"/>
      <c r="QUD41" s="450"/>
      <c r="QUE41" s="450"/>
      <c r="QUF41" s="450"/>
      <c r="QUG41" s="450"/>
      <c r="QUH41" s="450"/>
      <c r="QUI41" s="450"/>
      <c r="QUJ41" s="450"/>
      <c r="QUK41" s="450"/>
      <c r="QUL41" s="450"/>
      <c r="QUM41" s="450"/>
      <c r="QUN41" s="450"/>
      <c r="QUO41" s="450"/>
      <c r="QUP41" s="450"/>
      <c r="QUQ41" s="450"/>
      <c r="QUR41" s="450"/>
      <c r="QUS41" s="450"/>
      <c r="QUT41" s="450"/>
      <c r="QUU41" s="450"/>
      <c r="QUV41" s="450"/>
      <c r="QUW41" s="450"/>
      <c r="QUX41" s="450"/>
      <c r="QUY41" s="450"/>
      <c r="QUZ41" s="450"/>
      <c r="QVA41" s="450"/>
      <c r="QVB41" s="450"/>
      <c r="QVC41" s="450"/>
      <c r="QVD41" s="450"/>
      <c r="QVE41" s="450"/>
      <c r="QVF41" s="450"/>
      <c r="QVG41" s="450"/>
      <c r="QVH41" s="450"/>
      <c r="QVI41" s="450"/>
      <c r="QVJ41" s="450"/>
      <c r="QVK41" s="450"/>
      <c r="QVL41" s="450"/>
      <c r="QVM41" s="450"/>
      <c r="QVN41" s="450"/>
      <c r="QVO41" s="450"/>
      <c r="QVP41" s="450"/>
      <c r="QVQ41" s="450"/>
      <c r="QVR41" s="450"/>
      <c r="QVS41" s="450"/>
      <c r="QVT41" s="450"/>
      <c r="QVU41" s="450"/>
      <c r="QVV41" s="450"/>
      <c r="QVW41" s="450"/>
      <c r="QVX41" s="450"/>
      <c r="QVY41" s="450"/>
      <c r="QVZ41" s="450"/>
      <c r="QWA41" s="450"/>
      <c r="QWB41" s="450"/>
      <c r="QWC41" s="450"/>
      <c r="QWD41" s="450"/>
      <c r="QWE41" s="450"/>
      <c r="QWF41" s="450"/>
      <c r="QWG41" s="450"/>
      <c r="QWH41" s="450"/>
      <c r="QWI41" s="450"/>
      <c r="QWJ41" s="450"/>
      <c r="QWK41" s="450"/>
      <c r="QWL41" s="450"/>
      <c r="QWM41" s="450"/>
      <c r="QWN41" s="450"/>
      <c r="QWO41" s="450"/>
      <c r="QWP41" s="450"/>
      <c r="QWQ41" s="450"/>
      <c r="QWR41" s="450"/>
      <c r="QWS41" s="450"/>
      <c r="QWT41" s="450"/>
      <c r="QWU41" s="450"/>
      <c r="QWV41" s="450"/>
      <c r="QWW41" s="450"/>
      <c r="QWX41" s="450"/>
      <c r="QWY41" s="450"/>
      <c r="QWZ41" s="450"/>
      <c r="QXA41" s="450"/>
      <c r="QXB41" s="450"/>
      <c r="QXC41" s="450"/>
      <c r="QXD41" s="450"/>
      <c r="QXE41" s="450"/>
      <c r="QXF41" s="450"/>
      <c r="QXG41" s="450"/>
      <c r="QXH41" s="450"/>
      <c r="QXI41" s="450"/>
      <c r="QXJ41" s="450"/>
      <c r="QXK41" s="450"/>
      <c r="QXL41" s="450"/>
      <c r="QXM41" s="450"/>
      <c r="QXN41" s="450"/>
      <c r="QXO41" s="450"/>
      <c r="QXP41" s="450"/>
      <c r="QXQ41" s="450"/>
      <c r="QXR41" s="450"/>
      <c r="QXS41" s="450"/>
      <c r="QXT41" s="450"/>
      <c r="QXU41" s="450"/>
      <c r="QXV41" s="450"/>
      <c r="QXW41" s="450"/>
      <c r="QXX41" s="450"/>
      <c r="QXY41" s="450"/>
      <c r="QXZ41" s="450"/>
      <c r="QYA41" s="450"/>
      <c r="QYB41" s="450"/>
      <c r="QYC41" s="450"/>
      <c r="QYD41" s="450"/>
      <c r="QYE41" s="450"/>
      <c r="QYF41" s="450"/>
      <c r="QYG41" s="450"/>
      <c r="QYH41" s="450"/>
      <c r="QYI41" s="450"/>
      <c r="QYJ41" s="450"/>
      <c r="QYK41" s="450"/>
      <c r="QYL41" s="450"/>
      <c r="QYM41" s="450"/>
      <c r="QYN41" s="450"/>
      <c r="QYO41" s="450"/>
      <c r="QYP41" s="450"/>
      <c r="QYQ41" s="450"/>
      <c r="QYR41" s="450"/>
      <c r="QYS41" s="450"/>
      <c r="QYT41" s="450"/>
      <c r="QYU41" s="450"/>
      <c r="QYV41" s="450"/>
      <c r="QYW41" s="450"/>
      <c r="QYX41" s="450"/>
      <c r="QYY41" s="450"/>
      <c r="QYZ41" s="450"/>
      <c r="QZA41" s="450"/>
      <c r="QZB41" s="450"/>
      <c r="QZC41" s="450"/>
      <c r="QZD41" s="450"/>
      <c r="QZE41" s="450"/>
      <c r="QZF41" s="450"/>
      <c r="QZG41" s="450"/>
      <c r="QZH41" s="450"/>
      <c r="QZI41" s="450"/>
      <c r="QZJ41" s="450"/>
      <c r="QZK41" s="450"/>
      <c r="QZL41" s="450"/>
      <c r="QZM41" s="450"/>
      <c r="QZN41" s="450"/>
      <c r="QZO41" s="450"/>
      <c r="QZP41" s="450"/>
      <c r="QZQ41" s="450"/>
      <c r="QZR41" s="450"/>
      <c r="QZS41" s="450"/>
      <c r="QZT41" s="450"/>
      <c r="QZU41" s="450"/>
      <c r="QZV41" s="450"/>
      <c r="QZW41" s="450"/>
      <c r="QZX41" s="450"/>
      <c r="QZY41" s="450"/>
      <c r="QZZ41" s="450"/>
      <c r="RAA41" s="450"/>
      <c r="RAB41" s="450"/>
      <c r="RAC41" s="450"/>
      <c r="RAD41" s="450"/>
      <c r="RAE41" s="450"/>
      <c r="RAF41" s="450"/>
      <c r="RAG41" s="450"/>
      <c r="RAH41" s="450"/>
      <c r="RAI41" s="450"/>
      <c r="RAJ41" s="450"/>
      <c r="RAK41" s="450"/>
      <c r="RAL41" s="450"/>
      <c r="RAM41" s="450"/>
      <c r="RAN41" s="450"/>
      <c r="RAO41" s="450"/>
      <c r="RAP41" s="450"/>
      <c r="RAQ41" s="450"/>
      <c r="RAR41" s="450"/>
      <c r="RAS41" s="450"/>
      <c r="RAT41" s="450"/>
      <c r="RAU41" s="450"/>
      <c r="RAV41" s="450"/>
      <c r="RAW41" s="450"/>
      <c r="RAX41" s="450"/>
      <c r="RAY41" s="450"/>
      <c r="RAZ41" s="450"/>
      <c r="RBA41" s="450"/>
      <c r="RBB41" s="450"/>
      <c r="RBC41" s="450"/>
      <c r="RBD41" s="450"/>
      <c r="RBE41" s="450"/>
      <c r="RBF41" s="450"/>
      <c r="RBG41" s="450"/>
      <c r="RBH41" s="450"/>
      <c r="RBI41" s="450"/>
      <c r="RBJ41" s="450"/>
      <c r="RBK41" s="450"/>
      <c r="RBL41" s="450"/>
      <c r="RBM41" s="450"/>
      <c r="RBN41" s="450"/>
      <c r="RBO41" s="450"/>
      <c r="RBP41" s="450"/>
      <c r="RBQ41" s="450"/>
      <c r="RBR41" s="450"/>
      <c r="RBS41" s="450"/>
      <c r="RBT41" s="450"/>
      <c r="RBU41" s="450"/>
      <c r="RBV41" s="450"/>
      <c r="RBW41" s="450"/>
      <c r="RBX41" s="450"/>
      <c r="RBY41" s="450"/>
      <c r="RBZ41" s="450"/>
      <c r="RCA41" s="450"/>
      <c r="RCB41" s="450"/>
      <c r="RCC41" s="450"/>
      <c r="RCD41" s="450"/>
      <c r="RCE41" s="450"/>
      <c r="RCF41" s="450"/>
      <c r="RCG41" s="450"/>
      <c r="RCH41" s="450"/>
      <c r="RCI41" s="450"/>
      <c r="RCJ41" s="450"/>
      <c r="RCK41" s="450"/>
      <c r="RCL41" s="450"/>
      <c r="RCM41" s="450"/>
      <c r="RCN41" s="450"/>
      <c r="RCO41" s="450"/>
      <c r="RCP41" s="450"/>
      <c r="RCQ41" s="450"/>
      <c r="RCR41" s="450"/>
      <c r="RCS41" s="450"/>
      <c r="RCT41" s="450"/>
      <c r="RCU41" s="450"/>
      <c r="RCV41" s="450"/>
      <c r="RCW41" s="450"/>
      <c r="RCX41" s="450"/>
      <c r="RCY41" s="450"/>
      <c r="RCZ41" s="450"/>
      <c r="RDA41" s="450"/>
      <c r="RDB41" s="450"/>
      <c r="RDC41" s="450"/>
      <c r="RDD41" s="450"/>
      <c r="RDE41" s="450"/>
      <c r="RDF41" s="450"/>
      <c r="RDG41" s="450"/>
      <c r="RDH41" s="450"/>
      <c r="RDI41" s="450"/>
      <c r="RDJ41" s="450"/>
      <c r="RDK41" s="450"/>
      <c r="RDL41" s="450"/>
      <c r="RDM41" s="450"/>
      <c r="RDN41" s="450"/>
      <c r="RDO41" s="450"/>
      <c r="RDP41" s="450"/>
      <c r="RDQ41" s="450"/>
      <c r="RDR41" s="450"/>
      <c r="RDS41" s="450"/>
      <c r="RDT41" s="450"/>
      <c r="RDU41" s="450"/>
      <c r="RDV41" s="450"/>
      <c r="RDW41" s="450"/>
      <c r="RDX41" s="450"/>
      <c r="RDY41" s="450"/>
      <c r="RDZ41" s="450"/>
      <c r="REA41" s="450"/>
      <c r="REB41" s="450"/>
      <c r="REC41" s="450"/>
      <c r="RED41" s="450"/>
      <c r="REE41" s="450"/>
      <c r="REF41" s="450"/>
      <c r="REG41" s="450"/>
      <c r="REH41" s="450"/>
      <c r="REI41" s="450"/>
      <c r="REJ41" s="450"/>
      <c r="REK41" s="450"/>
      <c r="REL41" s="450"/>
      <c r="REM41" s="450"/>
      <c r="REN41" s="450"/>
      <c r="REO41" s="450"/>
      <c r="REP41" s="450"/>
      <c r="REQ41" s="450"/>
      <c r="RER41" s="450"/>
      <c r="RES41" s="450"/>
      <c r="RET41" s="450"/>
      <c r="REU41" s="450"/>
      <c r="REV41" s="450"/>
      <c r="REW41" s="450"/>
      <c r="REX41" s="450"/>
      <c r="REY41" s="450"/>
      <c r="REZ41" s="450"/>
      <c r="RFA41" s="450"/>
      <c r="RFB41" s="450"/>
      <c r="RFC41" s="450"/>
      <c r="RFD41" s="450"/>
      <c r="RFE41" s="450"/>
      <c r="RFF41" s="450"/>
      <c r="RFG41" s="450"/>
      <c r="RFH41" s="450"/>
      <c r="RFI41" s="450"/>
      <c r="RFJ41" s="450"/>
      <c r="RFK41" s="450"/>
      <c r="RFL41" s="450"/>
      <c r="RFM41" s="450"/>
      <c r="RFN41" s="450"/>
      <c r="RFO41" s="450"/>
      <c r="RFP41" s="450"/>
      <c r="RFQ41" s="450"/>
      <c r="RFR41" s="450"/>
      <c r="RFS41" s="450"/>
      <c r="RFT41" s="450"/>
      <c r="RFU41" s="450"/>
      <c r="RFV41" s="450"/>
      <c r="RFW41" s="450"/>
      <c r="RFX41" s="450"/>
      <c r="RFY41" s="450"/>
      <c r="RFZ41" s="450"/>
      <c r="RGA41" s="450"/>
      <c r="RGB41" s="450"/>
      <c r="RGC41" s="450"/>
      <c r="RGD41" s="450"/>
      <c r="RGE41" s="450"/>
      <c r="RGF41" s="450"/>
      <c r="RGG41" s="450"/>
      <c r="RGH41" s="450"/>
      <c r="RGI41" s="450"/>
      <c r="RGJ41" s="450"/>
      <c r="RGK41" s="450"/>
      <c r="RGL41" s="450"/>
      <c r="RGM41" s="450"/>
      <c r="RGN41" s="450"/>
      <c r="RGO41" s="450"/>
      <c r="RGP41" s="450"/>
      <c r="RGQ41" s="450"/>
      <c r="RGR41" s="450"/>
      <c r="RGS41" s="450"/>
      <c r="RGT41" s="450"/>
      <c r="RGU41" s="450"/>
      <c r="RGV41" s="450"/>
      <c r="RGW41" s="450"/>
      <c r="RGX41" s="450"/>
      <c r="RGY41" s="450"/>
      <c r="RGZ41" s="450"/>
      <c r="RHA41" s="450"/>
      <c r="RHB41" s="450"/>
      <c r="RHC41" s="450"/>
      <c r="RHD41" s="450"/>
      <c r="RHE41" s="450"/>
      <c r="RHF41" s="450"/>
      <c r="RHG41" s="450"/>
      <c r="RHH41" s="450"/>
      <c r="RHI41" s="450"/>
      <c r="RHJ41" s="450"/>
      <c r="RHK41" s="450"/>
      <c r="RHL41" s="450"/>
      <c r="RHM41" s="450"/>
      <c r="RHN41" s="450"/>
      <c r="RHO41" s="450"/>
      <c r="RHP41" s="450"/>
      <c r="RHQ41" s="450"/>
      <c r="RHR41" s="450"/>
      <c r="RHS41" s="450"/>
      <c r="RHT41" s="450"/>
      <c r="RHU41" s="450"/>
      <c r="RHV41" s="450"/>
      <c r="RHW41" s="450"/>
      <c r="RHX41" s="450"/>
      <c r="RHY41" s="450"/>
      <c r="RHZ41" s="450"/>
      <c r="RIA41" s="450"/>
      <c r="RIB41" s="450"/>
      <c r="RIC41" s="450"/>
      <c r="RID41" s="450"/>
      <c r="RIE41" s="450"/>
      <c r="RIF41" s="450"/>
      <c r="RIG41" s="450"/>
      <c r="RIH41" s="450"/>
      <c r="RII41" s="450"/>
      <c r="RIJ41" s="450"/>
      <c r="RIK41" s="450"/>
      <c r="RIL41" s="450"/>
      <c r="RIM41" s="450"/>
      <c r="RIN41" s="450"/>
      <c r="RIO41" s="450"/>
      <c r="RIP41" s="450"/>
      <c r="RIQ41" s="450"/>
      <c r="RIR41" s="450"/>
      <c r="RIS41" s="450"/>
      <c r="RIT41" s="450"/>
      <c r="RIU41" s="450"/>
      <c r="RIV41" s="450"/>
      <c r="RIW41" s="450"/>
      <c r="RIX41" s="450"/>
      <c r="RIY41" s="450"/>
      <c r="RIZ41" s="450"/>
      <c r="RJA41" s="450"/>
      <c r="RJB41" s="450"/>
      <c r="RJC41" s="450"/>
      <c r="RJD41" s="450"/>
      <c r="RJE41" s="450"/>
      <c r="RJF41" s="450"/>
      <c r="RJG41" s="450"/>
      <c r="RJH41" s="450"/>
      <c r="RJI41" s="450"/>
      <c r="RJJ41" s="450"/>
      <c r="RJK41" s="450"/>
      <c r="RJL41" s="450"/>
      <c r="RJM41" s="450"/>
      <c r="RJN41" s="450"/>
      <c r="RJO41" s="450"/>
      <c r="RJP41" s="450"/>
      <c r="RJQ41" s="450"/>
      <c r="RJR41" s="450"/>
      <c r="RJS41" s="450"/>
      <c r="RJT41" s="450"/>
      <c r="RJU41" s="450"/>
      <c r="RJV41" s="450"/>
      <c r="RJW41" s="450"/>
      <c r="RJX41" s="450"/>
      <c r="RJY41" s="450"/>
      <c r="RJZ41" s="450"/>
      <c r="RKA41" s="450"/>
      <c r="RKB41" s="450"/>
      <c r="RKC41" s="450"/>
      <c r="RKD41" s="450"/>
      <c r="RKE41" s="450"/>
      <c r="RKF41" s="450"/>
      <c r="RKG41" s="450"/>
      <c r="RKH41" s="450"/>
      <c r="RKI41" s="450"/>
      <c r="RKJ41" s="450"/>
      <c r="RKK41" s="450"/>
      <c r="RKL41" s="450"/>
      <c r="RKM41" s="450"/>
      <c r="RKN41" s="450"/>
      <c r="RKO41" s="450"/>
      <c r="RKP41" s="450"/>
      <c r="RKQ41" s="450"/>
      <c r="RKR41" s="450"/>
      <c r="RKS41" s="450"/>
      <c r="RKT41" s="450"/>
      <c r="RKU41" s="450"/>
      <c r="RKV41" s="450"/>
      <c r="RKW41" s="450"/>
      <c r="RKX41" s="450"/>
      <c r="RKY41" s="450"/>
      <c r="RKZ41" s="450"/>
      <c r="RLA41" s="450"/>
      <c r="RLB41" s="450"/>
      <c r="RLC41" s="450"/>
      <c r="RLD41" s="450"/>
      <c r="RLE41" s="450"/>
      <c r="RLF41" s="450"/>
      <c r="RLG41" s="450"/>
      <c r="RLH41" s="450"/>
      <c r="RLI41" s="450"/>
      <c r="RLJ41" s="450"/>
      <c r="RLK41" s="450"/>
      <c r="RLL41" s="450"/>
      <c r="RLM41" s="450"/>
      <c r="RLN41" s="450"/>
      <c r="RLO41" s="450"/>
      <c r="RLP41" s="450"/>
      <c r="RLQ41" s="450"/>
      <c r="RLR41" s="450"/>
      <c r="RLS41" s="450"/>
      <c r="RLT41" s="450"/>
      <c r="RLU41" s="450"/>
      <c r="RLV41" s="450"/>
      <c r="RLW41" s="450"/>
      <c r="RLX41" s="450"/>
      <c r="RLY41" s="450"/>
      <c r="RLZ41" s="450"/>
      <c r="RMA41" s="450"/>
      <c r="RMB41" s="450"/>
      <c r="RMC41" s="450"/>
      <c r="RMD41" s="450"/>
      <c r="RME41" s="450"/>
      <c r="RMF41" s="450"/>
      <c r="RMG41" s="450"/>
      <c r="RMH41" s="450"/>
      <c r="RMI41" s="450"/>
      <c r="RMJ41" s="450"/>
      <c r="RMK41" s="450"/>
      <c r="RML41" s="450"/>
      <c r="RMM41" s="450"/>
      <c r="RMN41" s="450"/>
      <c r="RMO41" s="450"/>
      <c r="RMP41" s="450"/>
      <c r="RMQ41" s="450"/>
      <c r="RMR41" s="450"/>
      <c r="RMS41" s="450"/>
      <c r="RMT41" s="450"/>
      <c r="RMU41" s="450"/>
      <c r="RMV41" s="450"/>
      <c r="RMW41" s="450"/>
      <c r="RMX41" s="450"/>
      <c r="RMY41" s="450"/>
      <c r="RMZ41" s="450"/>
      <c r="RNA41" s="450"/>
      <c r="RNB41" s="450"/>
      <c r="RNC41" s="450"/>
      <c r="RND41" s="450"/>
      <c r="RNE41" s="450"/>
      <c r="RNF41" s="450"/>
      <c r="RNG41" s="450"/>
      <c r="RNH41" s="450"/>
      <c r="RNI41" s="450"/>
      <c r="RNJ41" s="450"/>
      <c r="RNK41" s="450"/>
      <c r="RNL41" s="450"/>
      <c r="RNM41" s="450"/>
      <c r="RNN41" s="450"/>
      <c r="RNO41" s="450"/>
      <c r="RNP41" s="450"/>
      <c r="RNQ41" s="450"/>
      <c r="RNR41" s="450"/>
      <c r="RNS41" s="450"/>
      <c r="RNT41" s="450"/>
      <c r="RNU41" s="450"/>
      <c r="RNV41" s="450"/>
      <c r="RNW41" s="450"/>
      <c r="RNX41" s="450"/>
      <c r="RNY41" s="450"/>
      <c r="RNZ41" s="450"/>
      <c r="ROA41" s="450"/>
      <c r="ROB41" s="450"/>
      <c r="ROC41" s="450"/>
      <c r="ROD41" s="450"/>
      <c r="ROE41" s="450"/>
      <c r="ROF41" s="450"/>
      <c r="ROG41" s="450"/>
      <c r="ROH41" s="450"/>
      <c r="ROI41" s="450"/>
      <c r="ROJ41" s="450"/>
      <c r="ROK41" s="450"/>
      <c r="ROL41" s="450"/>
      <c r="ROM41" s="450"/>
      <c r="RON41" s="450"/>
      <c r="ROO41" s="450"/>
      <c r="ROP41" s="450"/>
      <c r="ROQ41" s="450"/>
      <c r="ROR41" s="450"/>
      <c r="ROS41" s="450"/>
      <c r="ROT41" s="450"/>
      <c r="ROU41" s="450"/>
      <c r="ROV41" s="450"/>
      <c r="ROW41" s="450"/>
      <c r="ROX41" s="450"/>
      <c r="ROY41" s="450"/>
      <c r="ROZ41" s="450"/>
      <c r="RPA41" s="450"/>
      <c r="RPB41" s="450"/>
      <c r="RPC41" s="450"/>
      <c r="RPD41" s="450"/>
      <c r="RPE41" s="450"/>
      <c r="RPF41" s="450"/>
      <c r="RPG41" s="450"/>
      <c r="RPH41" s="450"/>
      <c r="RPI41" s="450"/>
      <c r="RPJ41" s="450"/>
      <c r="RPK41" s="450"/>
      <c r="RPL41" s="450"/>
      <c r="RPM41" s="450"/>
      <c r="RPN41" s="450"/>
      <c r="RPO41" s="450"/>
      <c r="RPP41" s="450"/>
      <c r="RPQ41" s="450"/>
      <c r="RPR41" s="450"/>
      <c r="RPS41" s="450"/>
      <c r="RPT41" s="450"/>
      <c r="RPU41" s="450"/>
      <c r="RPV41" s="450"/>
      <c r="RPW41" s="450"/>
      <c r="RPX41" s="450"/>
      <c r="RPY41" s="450"/>
      <c r="RPZ41" s="450"/>
      <c r="RQA41" s="450"/>
      <c r="RQB41" s="450"/>
      <c r="RQC41" s="450"/>
      <c r="RQD41" s="450"/>
      <c r="RQE41" s="450"/>
      <c r="RQF41" s="450"/>
      <c r="RQG41" s="450"/>
      <c r="RQH41" s="450"/>
      <c r="RQI41" s="450"/>
      <c r="RQJ41" s="450"/>
      <c r="RQK41" s="450"/>
      <c r="RQL41" s="450"/>
      <c r="RQM41" s="450"/>
      <c r="RQN41" s="450"/>
      <c r="RQO41" s="450"/>
      <c r="RQP41" s="450"/>
      <c r="RQQ41" s="450"/>
      <c r="RQR41" s="450"/>
      <c r="RQS41" s="450"/>
      <c r="RQT41" s="450"/>
      <c r="RQU41" s="450"/>
      <c r="RQV41" s="450"/>
      <c r="RQW41" s="450"/>
      <c r="RQX41" s="450"/>
      <c r="RQY41" s="450"/>
      <c r="RQZ41" s="450"/>
      <c r="RRA41" s="450"/>
      <c r="RRB41" s="450"/>
      <c r="RRC41" s="450"/>
      <c r="RRD41" s="450"/>
      <c r="RRE41" s="450"/>
      <c r="RRF41" s="450"/>
      <c r="RRG41" s="450"/>
      <c r="RRH41" s="450"/>
      <c r="RRI41" s="450"/>
      <c r="RRJ41" s="450"/>
      <c r="RRK41" s="450"/>
      <c r="RRL41" s="450"/>
      <c r="RRM41" s="450"/>
      <c r="RRN41" s="450"/>
      <c r="RRO41" s="450"/>
      <c r="RRP41" s="450"/>
      <c r="RRQ41" s="450"/>
      <c r="RRR41" s="450"/>
      <c r="RRS41" s="450"/>
      <c r="RRT41" s="450"/>
      <c r="RRU41" s="450"/>
      <c r="RRV41" s="450"/>
      <c r="RRW41" s="450"/>
      <c r="RRX41" s="450"/>
      <c r="RRY41" s="450"/>
      <c r="RRZ41" s="450"/>
      <c r="RSA41" s="450"/>
      <c r="RSB41" s="450"/>
      <c r="RSC41" s="450"/>
      <c r="RSD41" s="450"/>
      <c r="RSE41" s="450"/>
      <c r="RSF41" s="450"/>
      <c r="RSG41" s="450"/>
      <c r="RSH41" s="450"/>
      <c r="RSI41" s="450"/>
      <c r="RSJ41" s="450"/>
      <c r="RSK41" s="450"/>
      <c r="RSL41" s="450"/>
      <c r="RSM41" s="450"/>
      <c r="RSN41" s="450"/>
      <c r="RSO41" s="450"/>
      <c r="RSP41" s="450"/>
      <c r="RSQ41" s="450"/>
      <c r="RSR41" s="450"/>
      <c r="RSS41" s="450"/>
      <c r="RST41" s="450"/>
      <c r="RSU41" s="450"/>
      <c r="RSV41" s="450"/>
      <c r="RSW41" s="450"/>
      <c r="RSX41" s="450"/>
      <c r="RSY41" s="450"/>
      <c r="RSZ41" s="450"/>
      <c r="RTA41" s="450"/>
      <c r="RTB41" s="450"/>
      <c r="RTC41" s="450"/>
      <c r="RTD41" s="450"/>
      <c r="RTE41" s="450"/>
      <c r="RTF41" s="450"/>
      <c r="RTG41" s="450"/>
      <c r="RTH41" s="450"/>
      <c r="RTI41" s="450"/>
      <c r="RTJ41" s="450"/>
      <c r="RTK41" s="450"/>
      <c r="RTL41" s="450"/>
      <c r="RTM41" s="450"/>
      <c r="RTN41" s="450"/>
      <c r="RTO41" s="450"/>
      <c r="RTP41" s="450"/>
      <c r="RTQ41" s="450"/>
      <c r="RTR41" s="450"/>
      <c r="RTS41" s="450"/>
      <c r="RTT41" s="450"/>
      <c r="RTU41" s="450"/>
      <c r="RTV41" s="450"/>
      <c r="RTW41" s="450"/>
      <c r="RTX41" s="450"/>
      <c r="RTY41" s="450"/>
      <c r="RTZ41" s="450"/>
      <c r="RUA41" s="450"/>
      <c r="RUB41" s="450"/>
      <c r="RUC41" s="450"/>
      <c r="RUD41" s="450"/>
      <c r="RUE41" s="450"/>
      <c r="RUF41" s="450"/>
      <c r="RUG41" s="450"/>
      <c r="RUH41" s="450"/>
      <c r="RUI41" s="450"/>
      <c r="RUJ41" s="450"/>
      <c r="RUK41" s="450"/>
      <c r="RUL41" s="450"/>
      <c r="RUM41" s="450"/>
      <c r="RUN41" s="450"/>
      <c r="RUO41" s="450"/>
      <c r="RUP41" s="450"/>
      <c r="RUQ41" s="450"/>
      <c r="RUR41" s="450"/>
      <c r="RUS41" s="450"/>
      <c r="RUT41" s="450"/>
      <c r="RUU41" s="450"/>
      <c r="RUV41" s="450"/>
      <c r="RUW41" s="450"/>
      <c r="RUX41" s="450"/>
      <c r="RUY41" s="450"/>
      <c r="RUZ41" s="450"/>
      <c r="RVA41" s="450"/>
      <c r="RVB41" s="450"/>
      <c r="RVC41" s="450"/>
      <c r="RVD41" s="450"/>
      <c r="RVE41" s="450"/>
      <c r="RVF41" s="450"/>
      <c r="RVG41" s="450"/>
      <c r="RVH41" s="450"/>
      <c r="RVI41" s="450"/>
      <c r="RVJ41" s="450"/>
      <c r="RVK41" s="450"/>
      <c r="RVL41" s="450"/>
      <c r="RVM41" s="450"/>
      <c r="RVN41" s="450"/>
      <c r="RVO41" s="450"/>
      <c r="RVP41" s="450"/>
      <c r="RVQ41" s="450"/>
      <c r="RVR41" s="450"/>
      <c r="RVS41" s="450"/>
      <c r="RVT41" s="450"/>
      <c r="RVU41" s="450"/>
      <c r="RVV41" s="450"/>
      <c r="RVW41" s="450"/>
      <c r="RVX41" s="450"/>
      <c r="RVY41" s="450"/>
      <c r="RVZ41" s="450"/>
      <c r="RWA41" s="450"/>
      <c r="RWB41" s="450"/>
      <c r="RWC41" s="450"/>
      <c r="RWD41" s="450"/>
      <c r="RWE41" s="450"/>
      <c r="RWF41" s="450"/>
      <c r="RWG41" s="450"/>
      <c r="RWH41" s="450"/>
      <c r="RWI41" s="450"/>
      <c r="RWJ41" s="450"/>
      <c r="RWK41" s="450"/>
      <c r="RWL41" s="450"/>
      <c r="RWM41" s="450"/>
      <c r="RWN41" s="450"/>
      <c r="RWO41" s="450"/>
      <c r="RWP41" s="450"/>
      <c r="RWQ41" s="450"/>
      <c r="RWR41" s="450"/>
      <c r="RWS41" s="450"/>
      <c r="RWT41" s="450"/>
      <c r="RWU41" s="450"/>
      <c r="RWV41" s="450"/>
      <c r="RWW41" s="450"/>
      <c r="RWX41" s="450"/>
      <c r="RWY41" s="450"/>
      <c r="RWZ41" s="450"/>
      <c r="RXA41" s="450"/>
      <c r="RXB41" s="450"/>
      <c r="RXC41" s="450"/>
      <c r="RXD41" s="450"/>
      <c r="RXE41" s="450"/>
      <c r="RXF41" s="450"/>
      <c r="RXG41" s="450"/>
      <c r="RXH41" s="450"/>
      <c r="RXI41" s="450"/>
      <c r="RXJ41" s="450"/>
      <c r="RXK41" s="450"/>
      <c r="RXL41" s="450"/>
      <c r="RXM41" s="450"/>
      <c r="RXN41" s="450"/>
      <c r="RXO41" s="450"/>
      <c r="RXP41" s="450"/>
      <c r="RXQ41" s="450"/>
      <c r="RXR41" s="450"/>
      <c r="RXS41" s="450"/>
      <c r="RXT41" s="450"/>
      <c r="RXU41" s="450"/>
      <c r="RXV41" s="450"/>
      <c r="RXW41" s="450"/>
      <c r="RXX41" s="450"/>
      <c r="RXY41" s="450"/>
      <c r="RXZ41" s="450"/>
      <c r="RYA41" s="450"/>
      <c r="RYB41" s="450"/>
      <c r="RYC41" s="450"/>
      <c r="RYD41" s="450"/>
      <c r="RYE41" s="450"/>
      <c r="RYF41" s="450"/>
      <c r="RYG41" s="450"/>
      <c r="RYH41" s="450"/>
      <c r="RYI41" s="450"/>
      <c r="RYJ41" s="450"/>
      <c r="RYK41" s="450"/>
      <c r="RYL41" s="450"/>
      <c r="RYM41" s="450"/>
      <c r="RYN41" s="450"/>
      <c r="RYO41" s="450"/>
      <c r="RYP41" s="450"/>
      <c r="RYQ41" s="450"/>
      <c r="RYR41" s="450"/>
      <c r="RYS41" s="450"/>
      <c r="RYT41" s="450"/>
      <c r="RYU41" s="450"/>
      <c r="RYV41" s="450"/>
      <c r="RYW41" s="450"/>
      <c r="RYX41" s="450"/>
      <c r="RYY41" s="450"/>
      <c r="RYZ41" s="450"/>
      <c r="RZA41" s="450"/>
      <c r="RZB41" s="450"/>
      <c r="RZC41" s="450"/>
      <c r="RZD41" s="450"/>
      <c r="RZE41" s="450"/>
      <c r="RZF41" s="450"/>
      <c r="RZG41" s="450"/>
      <c r="RZH41" s="450"/>
      <c r="RZI41" s="450"/>
      <c r="RZJ41" s="450"/>
      <c r="RZK41" s="450"/>
      <c r="RZL41" s="450"/>
      <c r="RZM41" s="450"/>
      <c r="RZN41" s="450"/>
      <c r="RZO41" s="450"/>
      <c r="RZP41" s="450"/>
      <c r="RZQ41" s="450"/>
      <c r="RZR41" s="450"/>
      <c r="RZS41" s="450"/>
      <c r="RZT41" s="450"/>
      <c r="RZU41" s="450"/>
      <c r="RZV41" s="450"/>
      <c r="RZW41" s="450"/>
      <c r="RZX41" s="450"/>
      <c r="RZY41" s="450"/>
      <c r="RZZ41" s="450"/>
      <c r="SAA41" s="450"/>
      <c r="SAB41" s="450"/>
      <c r="SAC41" s="450"/>
      <c r="SAD41" s="450"/>
      <c r="SAE41" s="450"/>
      <c r="SAF41" s="450"/>
      <c r="SAG41" s="450"/>
      <c r="SAH41" s="450"/>
      <c r="SAI41" s="450"/>
      <c r="SAJ41" s="450"/>
      <c r="SAK41" s="450"/>
      <c r="SAL41" s="450"/>
      <c r="SAM41" s="450"/>
      <c r="SAN41" s="450"/>
      <c r="SAO41" s="450"/>
      <c r="SAP41" s="450"/>
      <c r="SAQ41" s="450"/>
      <c r="SAR41" s="450"/>
      <c r="SAS41" s="450"/>
      <c r="SAT41" s="450"/>
      <c r="SAU41" s="450"/>
      <c r="SAV41" s="450"/>
      <c r="SAW41" s="450"/>
      <c r="SAX41" s="450"/>
      <c r="SAY41" s="450"/>
      <c r="SAZ41" s="450"/>
      <c r="SBA41" s="450"/>
      <c r="SBB41" s="450"/>
      <c r="SBC41" s="450"/>
      <c r="SBD41" s="450"/>
      <c r="SBE41" s="450"/>
      <c r="SBF41" s="450"/>
      <c r="SBG41" s="450"/>
      <c r="SBH41" s="450"/>
      <c r="SBI41" s="450"/>
      <c r="SBJ41" s="450"/>
      <c r="SBK41" s="450"/>
      <c r="SBL41" s="450"/>
      <c r="SBM41" s="450"/>
      <c r="SBN41" s="450"/>
      <c r="SBO41" s="450"/>
      <c r="SBP41" s="450"/>
      <c r="SBQ41" s="450"/>
      <c r="SBR41" s="450"/>
      <c r="SBS41" s="450"/>
      <c r="SBT41" s="450"/>
      <c r="SBU41" s="450"/>
      <c r="SBV41" s="450"/>
      <c r="SBW41" s="450"/>
      <c r="SBX41" s="450"/>
      <c r="SBY41" s="450"/>
      <c r="SBZ41" s="450"/>
      <c r="SCA41" s="450"/>
      <c r="SCB41" s="450"/>
      <c r="SCC41" s="450"/>
      <c r="SCD41" s="450"/>
      <c r="SCE41" s="450"/>
      <c r="SCF41" s="450"/>
      <c r="SCG41" s="450"/>
      <c r="SCH41" s="450"/>
      <c r="SCI41" s="450"/>
      <c r="SCJ41" s="450"/>
      <c r="SCK41" s="450"/>
      <c r="SCL41" s="450"/>
      <c r="SCM41" s="450"/>
      <c r="SCN41" s="450"/>
      <c r="SCO41" s="450"/>
      <c r="SCP41" s="450"/>
      <c r="SCQ41" s="450"/>
      <c r="SCR41" s="450"/>
      <c r="SCS41" s="450"/>
      <c r="SCT41" s="450"/>
      <c r="SCU41" s="450"/>
      <c r="SCV41" s="450"/>
      <c r="SCW41" s="450"/>
      <c r="SCX41" s="450"/>
      <c r="SCY41" s="450"/>
      <c r="SCZ41" s="450"/>
      <c r="SDA41" s="450"/>
      <c r="SDB41" s="450"/>
      <c r="SDC41" s="450"/>
      <c r="SDD41" s="450"/>
      <c r="SDE41" s="450"/>
      <c r="SDF41" s="450"/>
      <c r="SDG41" s="450"/>
      <c r="SDH41" s="450"/>
      <c r="SDI41" s="450"/>
      <c r="SDJ41" s="450"/>
      <c r="SDK41" s="450"/>
      <c r="SDL41" s="450"/>
      <c r="SDM41" s="450"/>
      <c r="SDN41" s="450"/>
      <c r="SDO41" s="450"/>
      <c r="SDP41" s="450"/>
      <c r="SDQ41" s="450"/>
      <c r="SDR41" s="450"/>
      <c r="SDS41" s="450"/>
      <c r="SDT41" s="450"/>
      <c r="SDU41" s="450"/>
      <c r="SDV41" s="450"/>
      <c r="SDW41" s="450"/>
      <c r="SDX41" s="450"/>
      <c r="SDY41" s="450"/>
      <c r="SDZ41" s="450"/>
      <c r="SEA41" s="450"/>
      <c r="SEB41" s="450"/>
      <c r="SEC41" s="450"/>
      <c r="SED41" s="450"/>
      <c r="SEE41" s="450"/>
      <c r="SEF41" s="450"/>
      <c r="SEG41" s="450"/>
      <c r="SEH41" s="450"/>
      <c r="SEI41" s="450"/>
      <c r="SEJ41" s="450"/>
      <c r="SEK41" s="450"/>
      <c r="SEL41" s="450"/>
      <c r="SEM41" s="450"/>
      <c r="SEN41" s="450"/>
      <c r="SEO41" s="450"/>
      <c r="SEP41" s="450"/>
      <c r="SEQ41" s="450"/>
      <c r="SER41" s="450"/>
      <c r="SES41" s="450"/>
      <c r="SET41" s="450"/>
      <c r="SEU41" s="450"/>
      <c r="SEV41" s="450"/>
      <c r="SEW41" s="450"/>
      <c r="SEX41" s="450"/>
      <c r="SEY41" s="450"/>
      <c r="SEZ41" s="450"/>
      <c r="SFA41" s="450"/>
      <c r="SFB41" s="450"/>
      <c r="SFC41" s="450"/>
      <c r="SFD41" s="450"/>
      <c r="SFE41" s="450"/>
      <c r="SFF41" s="450"/>
      <c r="SFG41" s="450"/>
      <c r="SFH41" s="450"/>
      <c r="SFI41" s="450"/>
      <c r="SFJ41" s="450"/>
      <c r="SFK41" s="450"/>
      <c r="SFL41" s="450"/>
      <c r="SFM41" s="450"/>
      <c r="SFN41" s="450"/>
      <c r="SFO41" s="450"/>
      <c r="SFP41" s="450"/>
      <c r="SFQ41" s="450"/>
      <c r="SFR41" s="450"/>
      <c r="SFS41" s="450"/>
      <c r="SFT41" s="450"/>
      <c r="SFU41" s="450"/>
      <c r="SFV41" s="450"/>
      <c r="SFW41" s="450"/>
      <c r="SFX41" s="450"/>
      <c r="SFY41" s="450"/>
      <c r="SFZ41" s="450"/>
      <c r="SGA41" s="450"/>
      <c r="SGB41" s="450"/>
      <c r="SGC41" s="450"/>
      <c r="SGD41" s="450"/>
      <c r="SGE41" s="450"/>
      <c r="SGF41" s="450"/>
      <c r="SGG41" s="450"/>
      <c r="SGH41" s="450"/>
      <c r="SGI41" s="450"/>
      <c r="SGJ41" s="450"/>
      <c r="SGK41" s="450"/>
      <c r="SGL41" s="450"/>
      <c r="SGM41" s="450"/>
      <c r="SGN41" s="450"/>
      <c r="SGO41" s="450"/>
      <c r="SGP41" s="450"/>
      <c r="SGQ41" s="450"/>
      <c r="SGR41" s="450"/>
      <c r="SGS41" s="450"/>
      <c r="SGT41" s="450"/>
      <c r="SGU41" s="450"/>
      <c r="SGV41" s="450"/>
      <c r="SGW41" s="450"/>
      <c r="SGX41" s="450"/>
      <c r="SGY41" s="450"/>
      <c r="SGZ41" s="450"/>
      <c r="SHA41" s="450"/>
      <c r="SHB41" s="450"/>
      <c r="SHC41" s="450"/>
      <c r="SHD41" s="450"/>
      <c r="SHE41" s="450"/>
      <c r="SHF41" s="450"/>
      <c r="SHG41" s="450"/>
      <c r="SHH41" s="450"/>
      <c r="SHI41" s="450"/>
      <c r="SHJ41" s="450"/>
      <c r="SHK41" s="450"/>
      <c r="SHL41" s="450"/>
      <c r="SHM41" s="450"/>
      <c r="SHN41" s="450"/>
      <c r="SHO41" s="450"/>
      <c r="SHP41" s="450"/>
      <c r="SHQ41" s="450"/>
      <c r="SHR41" s="450"/>
      <c r="SHS41" s="450"/>
      <c r="SHT41" s="450"/>
      <c r="SHU41" s="450"/>
      <c r="SHV41" s="450"/>
      <c r="SHW41" s="450"/>
      <c r="SHX41" s="450"/>
      <c r="SHY41" s="450"/>
      <c r="SHZ41" s="450"/>
      <c r="SIA41" s="450"/>
      <c r="SIB41" s="450"/>
      <c r="SIC41" s="450"/>
      <c r="SID41" s="450"/>
      <c r="SIE41" s="450"/>
      <c r="SIF41" s="450"/>
      <c r="SIG41" s="450"/>
      <c r="SIH41" s="450"/>
      <c r="SII41" s="450"/>
      <c r="SIJ41" s="450"/>
      <c r="SIK41" s="450"/>
      <c r="SIL41" s="450"/>
      <c r="SIM41" s="450"/>
      <c r="SIN41" s="450"/>
      <c r="SIO41" s="450"/>
      <c r="SIP41" s="450"/>
      <c r="SIQ41" s="450"/>
      <c r="SIR41" s="450"/>
      <c r="SIS41" s="450"/>
      <c r="SIT41" s="450"/>
      <c r="SIU41" s="450"/>
      <c r="SIV41" s="450"/>
      <c r="SIW41" s="450"/>
      <c r="SIX41" s="450"/>
      <c r="SIY41" s="450"/>
      <c r="SIZ41" s="450"/>
      <c r="SJA41" s="450"/>
      <c r="SJB41" s="450"/>
      <c r="SJC41" s="450"/>
      <c r="SJD41" s="450"/>
      <c r="SJE41" s="450"/>
      <c r="SJF41" s="450"/>
      <c r="SJG41" s="450"/>
      <c r="SJH41" s="450"/>
      <c r="SJI41" s="450"/>
      <c r="SJJ41" s="450"/>
      <c r="SJK41" s="450"/>
      <c r="SJL41" s="450"/>
      <c r="SJM41" s="450"/>
      <c r="SJN41" s="450"/>
      <c r="SJO41" s="450"/>
      <c r="SJP41" s="450"/>
      <c r="SJQ41" s="450"/>
      <c r="SJR41" s="450"/>
      <c r="SJS41" s="450"/>
      <c r="SJT41" s="450"/>
      <c r="SJU41" s="450"/>
      <c r="SJV41" s="450"/>
      <c r="SJW41" s="450"/>
      <c r="SJX41" s="450"/>
      <c r="SJY41" s="450"/>
      <c r="SJZ41" s="450"/>
      <c r="SKA41" s="450"/>
      <c r="SKB41" s="450"/>
      <c r="SKC41" s="450"/>
      <c r="SKD41" s="450"/>
      <c r="SKE41" s="450"/>
      <c r="SKF41" s="450"/>
      <c r="SKG41" s="450"/>
      <c r="SKH41" s="450"/>
      <c r="SKI41" s="450"/>
      <c r="SKJ41" s="450"/>
      <c r="SKK41" s="450"/>
      <c r="SKL41" s="450"/>
      <c r="SKM41" s="450"/>
      <c r="SKN41" s="450"/>
      <c r="SKO41" s="450"/>
      <c r="SKP41" s="450"/>
      <c r="SKQ41" s="450"/>
      <c r="SKR41" s="450"/>
      <c r="SKS41" s="450"/>
      <c r="SKT41" s="450"/>
      <c r="SKU41" s="450"/>
      <c r="SKV41" s="450"/>
      <c r="SKW41" s="450"/>
      <c r="SKX41" s="450"/>
      <c r="SKY41" s="450"/>
      <c r="SKZ41" s="450"/>
      <c r="SLA41" s="450"/>
      <c r="SLB41" s="450"/>
      <c r="SLC41" s="450"/>
      <c r="SLD41" s="450"/>
      <c r="SLE41" s="450"/>
      <c r="SLF41" s="450"/>
      <c r="SLG41" s="450"/>
      <c r="SLH41" s="450"/>
      <c r="SLI41" s="450"/>
      <c r="SLJ41" s="450"/>
      <c r="SLK41" s="450"/>
      <c r="SLL41" s="450"/>
      <c r="SLM41" s="450"/>
      <c r="SLN41" s="450"/>
      <c r="SLO41" s="450"/>
      <c r="SLP41" s="450"/>
      <c r="SLQ41" s="450"/>
      <c r="SLR41" s="450"/>
      <c r="SLS41" s="450"/>
      <c r="SLT41" s="450"/>
      <c r="SLU41" s="450"/>
      <c r="SLV41" s="450"/>
      <c r="SLW41" s="450"/>
      <c r="SLX41" s="450"/>
      <c r="SLY41" s="450"/>
      <c r="SLZ41" s="450"/>
      <c r="SMA41" s="450"/>
      <c r="SMB41" s="450"/>
      <c r="SMC41" s="450"/>
      <c r="SMD41" s="450"/>
      <c r="SME41" s="450"/>
      <c r="SMF41" s="450"/>
      <c r="SMG41" s="450"/>
      <c r="SMH41" s="450"/>
      <c r="SMI41" s="450"/>
      <c r="SMJ41" s="450"/>
      <c r="SMK41" s="450"/>
      <c r="SML41" s="450"/>
      <c r="SMM41" s="450"/>
      <c r="SMN41" s="450"/>
      <c r="SMO41" s="450"/>
      <c r="SMP41" s="450"/>
      <c r="SMQ41" s="450"/>
      <c r="SMR41" s="450"/>
      <c r="SMS41" s="450"/>
      <c r="SMT41" s="450"/>
      <c r="SMU41" s="450"/>
      <c r="SMV41" s="450"/>
      <c r="SMW41" s="450"/>
      <c r="SMX41" s="450"/>
      <c r="SMY41" s="450"/>
      <c r="SMZ41" s="450"/>
      <c r="SNA41" s="450"/>
      <c r="SNB41" s="450"/>
      <c r="SNC41" s="450"/>
      <c r="SND41" s="450"/>
      <c r="SNE41" s="450"/>
      <c r="SNF41" s="450"/>
      <c r="SNG41" s="450"/>
      <c r="SNH41" s="450"/>
      <c r="SNI41" s="450"/>
      <c r="SNJ41" s="450"/>
      <c r="SNK41" s="450"/>
      <c r="SNL41" s="450"/>
      <c r="SNM41" s="450"/>
      <c r="SNN41" s="450"/>
      <c r="SNO41" s="450"/>
      <c r="SNP41" s="450"/>
      <c r="SNQ41" s="450"/>
      <c r="SNR41" s="450"/>
      <c r="SNS41" s="450"/>
      <c r="SNT41" s="450"/>
      <c r="SNU41" s="450"/>
      <c r="SNV41" s="450"/>
      <c r="SNW41" s="450"/>
      <c r="SNX41" s="450"/>
      <c r="SNY41" s="450"/>
      <c r="SNZ41" s="450"/>
      <c r="SOA41" s="450"/>
      <c r="SOB41" s="450"/>
      <c r="SOC41" s="450"/>
      <c r="SOD41" s="450"/>
      <c r="SOE41" s="450"/>
      <c r="SOF41" s="450"/>
      <c r="SOG41" s="450"/>
      <c r="SOH41" s="450"/>
      <c r="SOI41" s="450"/>
      <c r="SOJ41" s="450"/>
      <c r="SOK41" s="450"/>
      <c r="SOL41" s="450"/>
      <c r="SOM41" s="450"/>
      <c r="SON41" s="450"/>
      <c r="SOO41" s="450"/>
      <c r="SOP41" s="450"/>
      <c r="SOQ41" s="450"/>
      <c r="SOR41" s="450"/>
      <c r="SOS41" s="450"/>
      <c r="SOT41" s="450"/>
      <c r="SOU41" s="450"/>
      <c r="SOV41" s="450"/>
      <c r="SOW41" s="450"/>
      <c r="SOX41" s="450"/>
      <c r="SOY41" s="450"/>
      <c r="SOZ41" s="450"/>
      <c r="SPA41" s="450"/>
      <c r="SPB41" s="450"/>
      <c r="SPC41" s="450"/>
      <c r="SPD41" s="450"/>
      <c r="SPE41" s="450"/>
      <c r="SPF41" s="450"/>
      <c r="SPG41" s="450"/>
      <c r="SPH41" s="450"/>
      <c r="SPI41" s="450"/>
      <c r="SPJ41" s="450"/>
      <c r="SPK41" s="450"/>
      <c r="SPL41" s="450"/>
      <c r="SPM41" s="450"/>
      <c r="SPN41" s="450"/>
      <c r="SPO41" s="450"/>
      <c r="SPP41" s="450"/>
      <c r="SPQ41" s="450"/>
      <c r="SPR41" s="450"/>
      <c r="SPS41" s="450"/>
      <c r="SPT41" s="450"/>
      <c r="SPU41" s="450"/>
      <c r="SPV41" s="450"/>
      <c r="SPW41" s="450"/>
      <c r="SPX41" s="450"/>
      <c r="SPY41" s="450"/>
      <c r="SPZ41" s="450"/>
      <c r="SQA41" s="450"/>
      <c r="SQB41" s="450"/>
      <c r="SQC41" s="450"/>
      <c r="SQD41" s="450"/>
      <c r="SQE41" s="450"/>
      <c r="SQF41" s="450"/>
      <c r="SQG41" s="450"/>
      <c r="SQH41" s="450"/>
      <c r="SQI41" s="450"/>
      <c r="SQJ41" s="450"/>
      <c r="SQK41" s="450"/>
      <c r="SQL41" s="450"/>
      <c r="SQM41" s="450"/>
      <c r="SQN41" s="450"/>
      <c r="SQO41" s="450"/>
      <c r="SQP41" s="450"/>
      <c r="SQQ41" s="450"/>
      <c r="SQR41" s="450"/>
      <c r="SQS41" s="450"/>
      <c r="SQT41" s="450"/>
      <c r="SQU41" s="450"/>
      <c r="SQV41" s="450"/>
      <c r="SQW41" s="450"/>
      <c r="SQX41" s="450"/>
      <c r="SQY41" s="450"/>
      <c r="SQZ41" s="450"/>
      <c r="SRA41" s="450"/>
      <c r="SRB41" s="450"/>
      <c r="SRC41" s="450"/>
      <c r="SRD41" s="450"/>
      <c r="SRE41" s="450"/>
      <c r="SRF41" s="450"/>
      <c r="SRG41" s="450"/>
      <c r="SRH41" s="450"/>
      <c r="SRI41" s="450"/>
      <c r="SRJ41" s="450"/>
      <c r="SRK41" s="450"/>
      <c r="SRL41" s="450"/>
      <c r="SRM41" s="450"/>
      <c r="SRN41" s="450"/>
      <c r="SRO41" s="450"/>
      <c r="SRP41" s="450"/>
      <c r="SRQ41" s="450"/>
      <c r="SRR41" s="450"/>
      <c r="SRS41" s="450"/>
      <c r="SRT41" s="450"/>
      <c r="SRU41" s="450"/>
      <c r="SRV41" s="450"/>
      <c r="SRW41" s="450"/>
      <c r="SRX41" s="450"/>
      <c r="SRY41" s="450"/>
      <c r="SRZ41" s="450"/>
      <c r="SSA41" s="450"/>
      <c r="SSB41" s="450"/>
      <c r="SSC41" s="450"/>
      <c r="SSD41" s="450"/>
      <c r="SSE41" s="450"/>
      <c r="SSF41" s="450"/>
      <c r="SSG41" s="450"/>
      <c r="SSH41" s="450"/>
      <c r="SSI41" s="450"/>
      <c r="SSJ41" s="450"/>
      <c r="SSK41" s="450"/>
      <c r="SSL41" s="450"/>
      <c r="SSM41" s="450"/>
      <c r="SSN41" s="450"/>
      <c r="SSO41" s="450"/>
      <c r="SSP41" s="450"/>
      <c r="SSQ41" s="450"/>
      <c r="SSR41" s="450"/>
      <c r="SSS41" s="450"/>
      <c r="SST41" s="450"/>
      <c r="SSU41" s="450"/>
      <c r="SSV41" s="450"/>
      <c r="SSW41" s="450"/>
      <c r="SSX41" s="450"/>
      <c r="SSY41" s="450"/>
      <c r="SSZ41" s="450"/>
      <c r="STA41" s="450"/>
      <c r="STB41" s="450"/>
      <c r="STC41" s="450"/>
      <c r="STD41" s="450"/>
      <c r="STE41" s="450"/>
      <c r="STF41" s="450"/>
      <c r="STG41" s="450"/>
      <c r="STH41" s="450"/>
      <c r="STI41" s="450"/>
      <c r="STJ41" s="450"/>
      <c r="STK41" s="450"/>
      <c r="STL41" s="450"/>
      <c r="STM41" s="450"/>
      <c r="STN41" s="450"/>
      <c r="STO41" s="450"/>
      <c r="STP41" s="450"/>
      <c r="STQ41" s="450"/>
      <c r="STR41" s="450"/>
      <c r="STS41" s="450"/>
      <c r="STT41" s="450"/>
      <c r="STU41" s="450"/>
      <c r="STV41" s="450"/>
      <c r="STW41" s="450"/>
      <c r="STX41" s="450"/>
      <c r="STY41" s="450"/>
      <c r="STZ41" s="450"/>
      <c r="SUA41" s="450"/>
      <c r="SUB41" s="450"/>
      <c r="SUC41" s="450"/>
      <c r="SUD41" s="450"/>
      <c r="SUE41" s="450"/>
      <c r="SUF41" s="450"/>
      <c r="SUG41" s="450"/>
      <c r="SUH41" s="450"/>
      <c r="SUI41" s="450"/>
      <c r="SUJ41" s="450"/>
      <c r="SUK41" s="450"/>
      <c r="SUL41" s="450"/>
      <c r="SUM41" s="450"/>
      <c r="SUN41" s="450"/>
      <c r="SUO41" s="450"/>
      <c r="SUP41" s="450"/>
      <c r="SUQ41" s="450"/>
      <c r="SUR41" s="450"/>
      <c r="SUS41" s="450"/>
      <c r="SUT41" s="450"/>
      <c r="SUU41" s="450"/>
      <c r="SUV41" s="450"/>
      <c r="SUW41" s="450"/>
      <c r="SUX41" s="450"/>
      <c r="SUY41" s="450"/>
      <c r="SUZ41" s="450"/>
      <c r="SVA41" s="450"/>
      <c r="SVB41" s="450"/>
      <c r="SVC41" s="450"/>
      <c r="SVD41" s="450"/>
      <c r="SVE41" s="450"/>
      <c r="SVF41" s="450"/>
      <c r="SVG41" s="450"/>
      <c r="SVH41" s="450"/>
      <c r="SVI41" s="450"/>
      <c r="SVJ41" s="450"/>
      <c r="SVK41" s="450"/>
      <c r="SVL41" s="450"/>
      <c r="SVM41" s="450"/>
      <c r="SVN41" s="450"/>
      <c r="SVO41" s="450"/>
      <c r="SVP41" s="450"/>
      <c r="SVQ41" s="450"/>
      <c r="SVR41" s="450"/>
      <c r="SVS41" s="450"/>
      <c r="SVT41" s="450"/>
      <c r="SVU41" s="450"/>
      <c r="SVV41" s="450"/>
      <c r="SVW41" s="450"/>
      <c r="SVX41" s="450"/>
      <c r="SVY41" s="450"/>
      <c r="SVZ41" s="450"/>
      <c r="SWA41" s="450"/>
      <c r="SWB41" s="450"/>
      <c r="SWC41" s="450"/>
      <c r="SWD41" s="450"/>
      <c r="SWE41" s="450"/>
      <c r="SWF41" s="450"/>
      <c r="SWG41" s="450"/>
      <c r="SWH41" s="450"/>
      <c r="SWI41" s="450"/>
      <c r="SWJ41" s="450"/>
      <c r="SWK41" s="450"/>
      <c r="SWL41" s="450"/>
      <c r="SWM41" s="450"/>
      <c r="SWN41" s="450"/>
      <c r="SWO41" s="450"/>
      <c r="SWP41" s="450"/>
      <c r="SWQ41" s="450"/>
      <c r="SWR41" s="450"/>
      <c r="SWS41" s="450"/>
      <c r="SWT41" s="450"/>
      <c r="SWU41" s="450"/>
      <c r="SWV41" s="450"/>
      <c r="SWW41" s="450"/>
      <c r="SWX41" s="450"/>
      <c r="SWY41" s="450"/>
      <c r="SWZ41" s="450"/>
      <c r="SXA41" s="450"/>
      <c r="SXB41" s="450"/>
      <c r="SXC41" s="450"/>
      <c r="SXD41" s="450"/>
      <c r="SXE41" s="450"/>
      <c r="SXF41" s="450"/>
      <c r="SXG41" s="450"/>
      <c r="SXH41" s="450"/>
      <c r="SXI41" s="450"/>
      <c r="SXJ41" s="450"/>
      <c r="SXK41" s="450"/>
      <c r="SXL41" s="450"/>
      <c r="SXM41" s="450"/>
      <c r="SXN41" s="450"/>
      <c r="SXO41" s="450"/>
      <c r="SXP41" s="450"/>
      <c r="SXQ41" s="450"/>
      <c r="SXR41" s="450"/>
      <c r="SXS41" s="450"/>
      <c r="SXT41" s="450"/>
      <c r="SXU41" s="450"/>
      <c r="SXV41" s="450"/>
      <c r="SXW41" s="450"/>
      <c r="SXX41" s="450"/>
      <c r="SXY41" s="450"/>
      <c r="SXZ41" s="450"/>
      <c r="SYA41" s="450"/>
      <c r="SYB41" s="450"/>
      <c r="SYC41" s="450"/>
      <c r="SYD41" s="450"/>
      <c r="SYE41" s="450"/>
      <c r="SYF41" s="450"/>
      <c r="SYG41" s="450"/>
      <c r="SYH41" s="450"/>
      <c r="SYI41" s="450"/>
      <c r="SYJ41" s="450"/>
      <c r="SYK41" s="450"/>
      <c r="SYL41" s="450"/>
      <c r="SYM41" s="450"/>
      <c r="SYN41" s="450"/>
      <c r="SYO41" s="450"/>
      <c r="SYP41" s="450"/>
      <c r="SYQ41" s="450"/>
      <c r="SYR41" s="450"/>
      <c r="SYS41" s="450"/>
      <c r="SYT41" s="450"/>
      <c r="SYU41" s="450"/>
      <c r="SYV41" s="450"/>
      <c r="SYW41" s="450"/>
      <c r="SYX41" s="450"/>
      <c r="SYY41" s="450"/>
      <c r="SYZ41" s="450"/>
      <c r="SZA41" s="450"/>
      <c r="SZB41" s="450"/>
      <c r="SZC41" s="450"/>
      <c r="SZD41" s="450"/>
      <c r="SZE41" s="450"/>
      <c r="SZF41" s="450"/>
      <c r="SZG41" s="450"/>
      <c r="SZH41" s="450"/>
      <c r="SZI41" s="450"/>
      <c r="SZJ41" s="450"/>
      <c r="SZK41" s="450"/>
      <c r="SZL41" s="450"/>
      <c r="SZM41" s="450"/>
      <c r="SZN41" s="450"/>
      <c r="SZO41" s="450"/>
      <c r="SZP41" s="450"/>
      <c r="SZQ41" s="450"/>
      <c r="SZR41" s="450"/>
      <c r="SZS41" s="450"/>
      <c r="SZT41" s="450"/>
      <c r="SZU41" s="450"/>
      <c r="SZV41" s="450"/>
      <c r="SZW41" s="450"/>
      <c r="SZX41" s="450"/>
      <c r="SZY41" s="450"/>
      <c r="SZZ41" s="450"/>
      <c r="TAA41" s="450"/>
      <c r="TAB41" s="450"/>
      <c r="TAC41" s="450"/>
      <c r="TAD41" s="450"/>
      <c r="TAE41" s="450"/>
      <c r="TAF41" s="450"/>
      <c r="TAG41" s="450"/>
      <c r="TAH41" s="450"/>
      <c r="TAI41" s="450"/>
      <c r="TAJ41" s="450"/>
      <c r="TAK41" s="450"/>
      <c r="TAL41" s="450"/>
      <c r="TAM41" s="450"/>
      <c r="TAN41" s="450"/>
      <c r="TAO41" s="450"/>
      <c r="TAP41" s="450"/>
      <c r="TAQ41" s="450"/>
      <c r="TAR41" s="450"/>
      <c r="TAS41" s="450"/>
      <c r="TAT41" s="450"/>
      <c r="TAU41" s="450"/>
      <c r="TAV41" s="450"/>
      <c r="TAW41" s="450"/>
      <c r="TAX41" s="450"/>
      <c r="TAY41" s="450"/>
      <c r="TAZ41" s="450"/>
      <c r="TBA41" s="450"/>
      <c r="TBB41" s="450"/>
      <c r="TBC41" s="450"/>
      <c r="TBD41" s="450"/>
      <c r="TBE41" s="450"/>
      <c r="TBF41" s="450"/>
      <c r="TBG41" s="450"/>
      <c r="TBH41" s="450"/>
      <c r="TBI41" s="450"/>
      <c r="TBJ41" s="450"/>
      <c r="TBK41" s="450"/>
      <c r="TBL41" s="450"/>
      <c r="TBM41" s="450"/>
      <c r="TBN41" s="450"/>
      <c r="TBO41" s="450"/>
      <c r="TBP41" s="450"/>
      <c r="TBQ41" s="450"/>
      <c r="TBR41" s="450"/>
      <c r="TBS41" s="450"/>
      <c r="TBT41" s="450"/>
      <c r="TBU41" s="450"/>
      <c r="TBV41" s="450"/>
      <c r="TBW41" s="450"/>
      <c r="TBX41" s="450"/>
      <c r="TBY41" s="450"/>
      <c r="TBZ41" s="450"/>
      <c r="TCA41" s="450"/>
      <c r="TCB41" s="450"/>
      <c r="TCC41" s="450"/>
      <c r="TCD41" s="450"/>
      <c r="TCE41" s="450"/>
      <c r="TCF41" s="450"/>
      <c r="TCG41" s="450"/>
      <c r="TCH41" s="450"/>
      <c r="TCI41" s="450"/>
      <c r="TCJ41" s="450"/>
      <c r="TCK41" s="450"/>
      <c r="TCL41" s="450"/>
      <c r="TCM41" s="450"/>
      <c r="TCN41" s="450"/>
      <c r="TCO41" s="450"/>
      <c r="TCP41" s="450"/>
      <c r="TCQ41" s="450"/>
      <c r="TCR41" s="450"/>
      <c r="TCS41" s="450"/>
      <c r="TCT41" s="450"/>
      <c r="TCU41" s="450"/>
      <c r="TCV41" s="450"/>
      <c r="TCW41" s="450"/>
      <c r="TCX41" s="450"/>
      <c r="TCY41" s="450"/>
      <c r="TCZ41" s="450"/>
      <c r="TDA41" s="450"/>
      <c r="TDB41" s="450"/>
      <c r="TDC41" s="450"/>
      <c r="TDD41" s="450"/>
      <c r="TDE41" s="450"/>
      <c r="TDF41" s="450"/>
      <c r="TDG41" s="450"/>
      <c r="TDH41" s="450"/>
      <c r="TDI41" s="450"/>
      <c r="TDJ41" s="450"/>
      <c r="TDK41" s="450"/>
      <c r="TDL41" s="450"/>
      <c r="TDM41" s="450"/>
      <c r="TDN41" s="450"/>
      <c r="TDO41" s="450"/>
      <c r="TDP41" s="450"/>
      <c r="TDQ41" s="450"/>
      <c r="TDR41" s="450"/>
      <c r="TDS41" s="450"/>
      <c r="TDT41" s="450"/>
      <c r="TDU41" s="450"/>
      <c r="TDV41" s="450"/>
      <c r="TDW41" s="450"/>
      <c r="TDX41" s="450"/>
      <c r="TDY41" s="450"/>
      <c r="TDZ41" s="450"/>
      <c r="TEA41" s="450"/>
      <c r="TEB41" s="450"/>
      <c r="TEC41" s="450"/>
      <c r="TED41" s="450"/>
      <c r="TEE41" s="450"/>
      <c r="TEF41" s="450"/>
      <c r="TEG41" s="450"/>
      <c r="TEH41" s="450"/>
      <c r="TEI41" s="450"/>
      <c r="TEJ41" s="450"/>
      <c r="TEK41" s="450"/>
      <c r="TEL41" s="450"/>
      <c r="TEM41" s="450"/>
      <c r="TEN41" s="450"/>
      <c r="TEO41" s="450"/>
      <c r="TEP41" s="450"/>
      <c r="TEQ41" s="450"/>
      <c r="TER41" s="450"/>
      <c r="TES41" s="450"/>
      <c r="TET41" s="450"/>
      <c r="TEU41" s="450"/>
      <c r="TEV41" s="450"/>
      <c r="TEW41" s="450"/>
      <c r="TEX41" s="450"/>
      <c r="TEY41" s="450"/>
      <c r="TEZ41" s="450"/>
      <c r="TFA41" s="450"/>
      <c r="TFB41" s="450"/>
      <c r="TFC41" s="450"/>
      <c r="TFD41" s="450"/>
      <c r="TFE41" s="450"/>
      <c r="TFF41" s="450"/>
      <c r="TFG41" s="450"/>
      <c r="TFH41" s="450"/>
      <c r="TFI41" s="450"/>
      <c r="TFJ41" s="450"/>
      <c r="TFK41" s="450"/>
      <c r="TFL41" s="450"/>
      <c r="TFM41" s="450"/>
      <c r="TFN41" s="450"/>
      <c r="TFO41" s="450"/>
      <c r="TFP41" s="450"/>
      <c r="TFQ41" s="450"/>
      <c r="TFR41" s="450"/>
      <c r="TFS41" s="450"/>
      <c r="TFT41" s="450"/>
      <c r="TFU41" s="450"/>
      <c r="TFV41" s="450"/>
      <c r="TFW41" s="450"/>
      <c r="TFX41" s="450"/>
      <c r="TFY41" s="450"/>
      <c r="TFZ41" s="450"/>
      <c r="TGA41" s="450"/>
      <c r="TGB41" s="450"/>
      <c r="TGC41" s="450"/>
      <c r="TGD41" s="450"/>
      <c r="TGE41" s="450"/>
      <c r="TGF41" s="450"/>
      <c r="TGG41" s="450"/>
      <c r="TGH41" s="450"/>
      <c r="TGI41" s="450"/>
      <c r="TGJ41" s="450"/>
      <c r="TGK41" s="450"/>
      <c r="TGL41" s="450"/>
      <c r="TGM41" s="450"/>
      <c r="TGN41" s="450"/>
      <c r="TGO41" s="450"/>
      <c r="TGP41" s="450"/>
      <c r="TGQ41" s="450"/>
      <c r="TGR41" s="450"/>
      <c r="TGS41" s="450"/>
      <c r="TGT41" s="450"/>
      <c r="TGU41" s="450"/>
      <c r="TGV41" s="450"/>
      <c r="TGW41" s="450"/>
      <c r="TGX41" s="450"/>
      <c r="TGY41" s="450"/>
      <c r="TGZ41" s="450"/>
      <c r="THA41" s="450"/>
      <c r="THB41" s="450"/>
      <c r="THC41" s="450"/>
      <c r="THD41" s="450"/>
      <c r="THE41" s="450"/>
      <c r="THF41" s="450"/>
      <c r="THG41" s="450"/>
      <c r="THH41" s="450"/>
      <c r="THI41" s="450"/>
      <c r="THJ41" s="450"/>
      <c r="THK41" s="450"/>
      <c r="THL41" s="450"/>
      <c r="THM41" s="450"/>
      <c r="THN41" s="450"/>
      <c r="THO41" s="450"/>
      <c r="THP41" s="450"/>
      <c r="THQ41" s="450"/>
      <c r="THR41" s="450"/>
      <c r="THS41" s="450"/>
      <c r="THT41" s="450"/>
      <c r="THU41" s="450"/>
      <c r="THV41" s="450"/>
      <c r="THW41" s="450"/>
      <c r="THX41" s="450"/>
      <c r="THY41" s="450"/>
      <c r="THZ41" s="450"/>
      <c r="TIA41" s="450"/>
      <c r="TIB41" s="450"/>
      <c r="TIC41" s="450"/>
      <c r="TID41" s="450"/>
      <c r="TIE41" s="450"/>
      <c r="TIF41" s="450"/>
      <c r="TIG41" s="450"/>
      <c r="TIH41" s="450"/>
      <c r="TII41" s="450"/>
      <c r="TIJ41" s="450"/>
      <c r="TIK41" s="450"/>
      <c r="TIL41" s="450"/>
      <c r="TIM41" s="450"/>
      <c r="TIN41" s="450"/>
      <c r="TIO41" s="450"/>
      <c r="TIP41" s="450"/>
      <c r="TIQ41" s="450"/>
      <c r="TIR41" s="450"/>
      <c r="TIS41" s="450"/>
      <c r="TIT41" s="450"/>
      <c r="TIU41" s="450"/>
      <c r="TIV41" s="450"/>
      <c r="TIW41" s="450"/>
      <c r="TIX41" s="450"/>
      <c r="TIY41" s="450"/>
      <c r="TIZ41" s="450"/>
      <c r="TJA41" s="450"/>
      <c r="TJB41" s="450"/>
      <c r="TJC41" s="450"/>
      <c r="TJD41" s="450"/>
      <c r="TJE41" s="450"/>
      <c r="TJF41" s="450"/>
      <c r="TJG41" s="450"/>
      <c r="TJH41" s="450"/>
      <c r="TJI41" s="450"/>
      <c r="TJJ41" s="450"/>
      <c r="TJK41" s="450"/>
      <c r="TJL41" s="450"/>
      <c r="TJM41" s="450"/>
      <c r="TJN41" s="450"/>
      <c r="TJO41" s="450"/>
      <c r="TJP41" s="450"/>
      <c r="TJQ41" s="450"/>
      <c r="TJR41" s="450"/>
      <c r="TJS41" s="450"/>
      <c r="TJT41" s="450"/>
      <c r="TJU41" s="450"/>
      <c r="TJV41" s="450"/>
      <c r="TJW41" s="450"/>
      <c r="TJX41" s="450"/>
      <c r="TJY41" s="450"/>
      <c r="TJZ41" s="450"/>
      <c r="TKA41" s="450"/>
      <c r="TKB41" s="450"/>
      <c r="TKC41" s="450"/>
      <c r="TKD41" s="450"/>
      <c r="TKE41" s="450"/>
      <c r="TKF41" s="450"/>
      <c r="TKG41" s="450"/>
      <c r="TKH41" s="450"/>
      <c r="TKI41" s="450"/>
      <c r="TKJ41" s="450"/>
      <c r="TKK41" s="450"/>
      <c r="TKL41" s="450"/>
      <c r="TKM41" s="450"/>
      <c r="TKN41" s="450"/>
      <c r="TKO41" s="450"/>
      <c r="TKP41" s="450"/>
      <c r="TKQ41" s="450"/>
      <c r="TKR41" s="450"/>
      <c r="TKS41" s="450"/>
      <c r="TKT41" s="450"/>
      <c r="TKU41" s="450"/>
      <c r="TKV41" s="450"/>
      <c r="TKW41" s="450"/>
      <c r="TKX41" s="450"/>
      <c r="TKY41" s="450"/>
      <c r="TKZ41" s="450"/>
      <c r="TLA41" s="450"/>
      <c r="TLB41" s="450"/>
      <c r="TLC41" s="450"/>
      <c r="TLD41" s="450"/>
      <c r="TLE41" s="450"/>
      <c r="TLF41" s="450"/>
      <c r="TLG41" s="450"/>
      <c r="TLH41" s="450"/>
      <c r="TLI41" s="450"/>
      <c r="TLJ41" s="450"/>
      <c r="TLK41" s="450"/>
      <c r="TLL41" s="450"/>
      <c r="TLM41" s="450"/>
      <c r="TLN41" s="450"/>
      <c r="TLO41" s="450"/>
      <c r="TLP41" s="450"/>
      <c r="TLQ41" s="450"/>
      <c r="TLR41" s="450"/>
      <c r="TLS41" s="450"/>
      <c r="TLT41" s="450"/>
      <c r="TLU41" s="450"/>
      <c r="TLV41" s="450"/>
      <c r="TLW41" s="450"/>
      <c r="TLX41" s="450"/>
      <c r="TLY41" s="450"/>
      <c r="TLZ41" s="450"/>
      <c r="TMA41" s="450"/>
      <c r="TMB41" s="450"/>
      <c r="TMC41" s="450"/>
      <c r="TMD41" s="450"/>
      <c r="TME41" s="450"/>
      <c r="TMF41" s="450"/>
      <c r="TMG41" s="450"/>
      <c r="TMH41" s="450"/>
      <c r="TMI41" s="450"/>
      <c r="TMJ41" s="450"/>
      <c r="TMK41" s="450"/>
      <c r="TML41" s="450"/>
      <c r="TMM41" s="450"/>
      <c r="TMN41" s="450"/>
      <c r="TMO41" s="450"/>
      <c r="TMP41" s="450"/>
      <c r="TMQ41" s="450"/>
      <c r="TMR41" s="450"/>
      <c r="TMS41" s="450"/>
      <c r="TMT41" s="450"/>
      <c r="TMU41" s="450"/>
      <c r="TMV41" s="450"/>
      <c r="TMW41" s="450"/>
      <c r="TMX41" s="450"/>
      <c r="TMY41" s="450"/>
      <c r="TMZ41" s="450"/>
      <c r="TNA41" s="450"/>
      <c r="TNB41" s="450"/>
      <c r="TNC41" s="450"/>
      <c r="TND41" s="450"/>
      <c r="TNE41" s="450"/>
      <c r="TNF41" s="450"/>
      <c r="TNG41" s="450"/>
      <c r="TNH41" s="450"/>
      <c r="TNI41" s="450"/>
      <c r="TNJ41" s="450"/>
      <c r="TNK41" s="450"/>
      <c r="TNL41" s="450"/>
      <c r="TNM41" s="450"/>
      <c r="TNN41" s="450"/>
      <c r="TNO41" s="450"/>
      <c r="TNP41" s="450"/>
      <c r="TNQ41" s="450"/>
      <c r="TNR41" s="450"/>
      <c r="TNS41" s="450"/>
      <c r="TNT41" s="450"/>
      <c r="TNU41" s="450"/>
      <c r="TNV41" s="450"/>
      <c r="TNW41" s="450"/>
      <c r="TNX41" s="450"/>
      <c r="TNY41" s="450"/>
      <c r="TNZ41" s="450"/>
      <c r="TOA41" s="450"/>
      <c r="TOB41" s="450"/>
      <c r="TOC41" s="450"/>
      <c r="TOD41" s="450"/>
      <c r="TOE41" s="450"/>
      <c r="TOF41" s="450"/>
      <c r="TOG41" s="450"/>
      <c r="TOH41" s="450"/>
      <c r="TOI41" s="450"/>
      <c r="TOJ41" s="450"/>
      <c r="TOK41" s="450"/>
      <c r="TOL41" s="450"/>
      <c r="TOM41" s="450"/>
      <c r="TON41" s="450"/>
      <c r="TOO41" s="450"/>
      <c r="TOP41" s="450"/>
      <c r="TOQ41" s="450"/>
      <c r="TOR41" s="450"/>
      <c r="TOS41" s="450"/>
      <c r="TOT41" s="450"/>
      <c r="TOU41" s="450"/>
      <c r="TOV41" s="450"/>
      <c r="TOW41" s="450"/>
      <c r="TOX41" s="450"/>
      <c r="TOY41" s="450"/>
      <c r="TOZ41" s="450"/>
      <c r="TPA41" s="450"/>
      <c r="TPB41" s="450"/>
      <c r="TPC41" s="450"/>
      <c r="TPD41" s="450"/>
      <c r="TPE41" s="450"/>
      <c r="TPF41" s="450"/>
      <c r="TPG41" s="450"/>
      <c r="TPH41" s="450"/>
      <c r="TPI41" s="450"/>
      <c r="TPJ41" s="450"/>
      <c r="TPK41" s="450"/>
      <c r="TPL41" s="450"/>
      <c r="TPM41" s="450"/>
      <c r="TPN41" s="450"/>
      <c r="TPO41" s="450"/>
      <c r="TPP41" s="450"/>
      <c r="TPQ41" s="450"/>
      <c r="TPR41" s="450"/>
      <c r="TPS41" s="450"/>
      <c r="TPT41" s="450"/>
      <c r="TPU41" s="450"/>
      <c r="TPV41" s="450"/>
      <c r="TPW41" s="450"/>
      <c r="TPX41" s="450"/>
      <c r="TPY41" s="450"/>
      <c r="TPZ41" s="450"/>
      <c r="TQA41" s="450"/>
      <c r="TQB41" s="450"/>
      <c r="TQC41" s="450"/>
      <c r="TQD41" s="450"/>
      <c r="TQE41" s="450"/>
      <c r="TQF41" s="450"/>
      <c r="TQG41" s="450"/>
      <c r="TQH41" s="450"/>
      <c r="TQI41" s="450"/>
      <c r="TQJ41" s="450"/>
      <c r="TQK41" s="450"/>
      <c r="TQL41" s="450"/>
      <c r="TQM41" s="450"/>
      <c r="TQN41" s="450"/>
      <c r="TQO41" s="450"/>
      <c r="TQP41" s="450"/>
      <c r="TQQ41" s="450"/>
      <c r="TQR41" s="450"/>
      <c r="TQS41" s="450"/>
      <c r="TQT41" s="450"/>
      <c r="TQU41" s="450"/>
      <c r="TQV41" s="450"/>
      <c r="TQW41" s="450"/>
      <c r="TQX41" s="450"/>
      <c r="TQY41" s="450"/>
      <c r="TQZ41" s="450"/>
      <c r="TRA41" s="450"/>
      <c r="TRB41" s="450"/>
      <c r="TRC41" s="450"/>
      <c r="TRD41" s="450"/>
      <c r="TRE41" s="450"/>
      <c r="TRF41" s="450"/>
      <c r="TRG41" s="450"/>
      <c r="TRH41" s="450"/>
      <c r="TRI41" s="450"/>
      <c r="TRJ41" s="450"/>
      <c r="TRK41" s="450"/>
      <c r="TRL41" s="450"/>
      <c r="TRM41" s="450"/>
      <c r="TRN41" s="450"/>
      <c r="TRO41" s="450"/>
      <c r="TRP41" s="450"/>
      <c r="TRQ41" s="450"/>
      <c r="TRR41" s="450"/>
      <c r="TRS41" s="450"/>
      <c r="TRT41" s="450"/>
      <c r="TRU41" s="450"/>
      <c r="TRV41" s="450"/>
      <c r="TRW41" s="450"/>
      <c r="TRX41" s="450"/>
      <c r="TRY41" s="450"/>
      <c r="TRZ41" s="450"/>
      <c r="TSA41" s="450"/>
      <c r="TSB41" s="450"/>
      <c r="TSC41" s="450"/>
      <c r="TSD41" s="450"/>
      <c r="TSE41" s="450"/>
      <c r="TSF41" s="450"/>
      <c r="TSG41" s="450"/>
      <c r="TSH41" s="450"/>
      <c r="TSI41" s="450"/>
      <c r="TSJ41" s="450"/>
      <c r="TSK41" s="450"/>
      <c r="TSL41" s="450"/>
      <c r="TSM41" s="450"/>
      <c r="TSN41" s="450"/>
      <c r="TSO41" s="450"/>
      <c r="TSP41" s="450"/>
      <c r="TSQ41" s="450"/>
      <c r="TSR41" s="450"/>
      <c r="TSS41" s="450"/>
      <c r="TST41" s="450"/>
      <c r="TSU41" s="450"/>
      <c r="TSV41" s="450"/>
      <c r="TSW41" s="450"/>
      <c r="TSX41" s="450"/>
      <c r="TSY41" s="450"/>
      <c r="TSZ41" s="450"/>
      <c r="TTA41" s="450"/>
      <c r="TTB41" s="450"/>
      <c r="TTC41" s="450"/>
      <c r="TTD41" s="450"/>
      <c r="TTE41" s="450"/>
      <c r="TTF41" s="450"/>
      <c r="TTG41" s="450"/>
      <c r="TTH41" s="450"/>
      <c r="TTI41" s="450"/>
      <c r="TTJ41" s="450"/>
      <c r="TTK41" s="450"/>
      <c r="TTL41" s="450"/>
      <c r="TTM41" s="450"/>
      <c r="TTN41" s="450"/>
      <c r="TTO41" s="450"/>
      <c r="TTP41" s="450"/>
      <c r="TTQ41" s="450"/>
      <c r="TTR41" s="450"/>
      <c r="TTS41" s="450"/>
      <c r="TTT41" s="450"/>
      <c r="TTU41" s="450"/>
      <c r="TTV41" s="450"/>
      <c r="TTW41" s="450"/>
      <c r="TTX41" s="450"/>
      <c r="TTY41" s="450"/>
      <c r="TTZ41" s="450"/>
      <c r="TUA41" s="450"/>
      <c r="TUB41" s="450"/>
      <c r="TUC41" s="450"/>
      <c r="TUD41" s="450"/>
      <c r="TUE41" s="450"/>
      <c r="TUF41" s="450"/>
      <c r="TUG41" s="450"/>
      <c r="TUH41" s="450"/>
      <c r="TUI41" s="450"/>
      <c r="TUJ41" s="450"/>
      <c r="TUK41" s="450"/>
      <c r="TUL41" s="450"/>
      <c r="TUM41" s="450"/>
      <c r="TUN41" s="450"/>
      <c r="TUO41" s="450"/>
      <c r="TUP41" s="450"/>
      <c r="TUQ41" s="450"/>
      <c r="TUR41" s="450"/>
      <c r="TUS41" s="450"/>
      <c r="TUT41" s="450"/>
      <c r="TUU41" s="450"/>
      <c r="TUV41" s="450"/>
      <c r="TUW41" s="450"/>
      <c r="TUX41" s="450"/>
      <c r="TUY41" s="450"/>
      <c r="TUZ41" s="450"/>
      <c r="TVA41" s="450"/>
      <c r="TVB41" s="450"/>
      <c r="TVC41" s="450"/>
      <c r="TVD41" s="450"/>
      <c r="TVE41" s="450"/>
      <c r="TVF41" s="450"/>
      <c r="TVG41" s="450"/>
      <c r="TVH41" s="450"/>
      <c r="TVI41" s="450"/>
      <c r="TVJ41" s="450"/>
      <c r="TVK41" s="450"/>
      <c r="TVL41" s="450"/>
      <c r="TVM41" s="450"/>
      <c r="TVN41" s="450"/>
      <c r="TVO41" s="450"/>
      <c r="TVP41" s="450"/>
      <c r="TVQ41" s="450"/>
      <c r="TVR41" s="450"/>
      <c r="TVS41" s="450"/>
      <c r="TVT41" s="450"/>
      <c r="TVU41" s="450"/>
      <c r="TVV41" s="450"/>
      <c r="TVW41" s="450"/>
      <c r="TVX41" s="450"/>
      <c r="TVY41" s="450"/>
      <c r="TVZ41" s="450"/>
      <c r="TWA41" s="450"/>
      <c r="TWB41" s="450"/>
      <c r="TWC41" s="450"/>
      <c r="TWD41" s="450"/>
      <c r="TWE41" s="450"/>
      <c r="TWF41" s="450"/>
      <c r="TWG41" s="450"/>
      <c r="TWH41" s="450"/>
      <c r="TWI41" s="450"/>
      <c r="TWJ41" s="450"/>
      <c r="TWK41" s="450"/>
      <c r="TWL41" s="450"/>
      <c r="TWM41" s="450"/>
      <c r="TWN41" s="450"/>
      <c r="TWO41" s="450"/>
      <c r="TWP41" s="450"/>
      <c r="TWQ41" s="450"/>
      <c r="TWR41" s="450"/>
      <c r="TWS41" s="450"/>
      <c r="TWT41" s="450"/>
      <c r="TWU41" s="450"/>
      <c r="TWV41" s="450"/>
      <c r="TWW41" s="450"/>
      <c r="TWX41" s="450"/>
      <c r="TWY41" s="450"/>
      <c r="TWZ41" s="450"/>
      <c r="TXA41" s="450"/>
      <c r="TXB41" s="450"/>
      <c r="TXC41" s="450"/>
      <c r="TXD41" s="450"/>
      <c r="TXE41" s="450"/>
      <c r="TXF41" s="450"/>
      <c r="TXG41" s="450"/>
      <c r="TXH41" s="450"/>
      <c r="TXI41" s="450"/>
      <c r="TXJ41" s="450"/>
      <c r="TXK41" s="450"/>
      <c r="TXL41" s="450"/>
      <c r="TXM41" s="450"/>
      <c r="TXN41" s="450"/>
      <c r="TXO41" s="450"/>
      <c r="TXP41" s="450"/>
      <c r="TXQ41" s="450"/>
      <c r="TXR41" s="450"/>
      <c r="TXS41" s="450"/>
      <c r="TXT41" s="450"/>
      <c r="TXU41" s="450"/>
      <c r="TXV41" s="450"/>
      <c r="TXW41" s="450"/>
      <c r="TXX41" s="450"/>
      <c r="TXY41" s="450"/>
      <c r="TXZ41" s="450"/>
      <c r="TYA41" s="450"/>
      <c r="TYB41" s="450"/>
      <c r="TYC41" s="450"/>
      <c r="TYD41" s="450"/>
      <c r="TYE41" s="450"/>
      <c r="TYF41" s="450"/>
      <c r="TYG41" s="450"/>
      <c r="TYH41" s="450"/>
      <c r="TYI41" s="450"/>
      <c r="TYJ41" s="450"/>
      <c r="TYK41" s="450"/>
      <c r="TYL41" s="450"/>
      <c r="TYM41" s="450"/>
      <c r="TYN41" s="450"/>
      <c r="TYO41" s="450"/>
      <c r="TYP41" s="450"/>
      <c r="TYQ41" s="450"/>
      <c r="TYR41" s="450"/>
      <c r="TYS41" s="450"/>
      <c r="TYT41" s="450"/>
      <c r="TYU41" s="450"/>
      <c r="TYV41" s="450"/>
      <c r="TYW41" s="450"/>
      <c r="TYX41" s="450"/>
      <c r="TYY41" s="450"/>
      <c r="TYZ41" s="450"/>
      <c r="TZA41" s="450"/>
      <c r="TZB41" s="450"/>
      <c r="TZC41" s="450"/>
      <c r="TZD41" s="450"/>
      <c r="TZE41" s="450"/>
      <c r="TZF41" s="450"/>
      <c r="TZG41" s="450"/>
      <c r="TZH41" s="450"/>
      <c r="TZI41" s="450"/>
      <c r="TZJ41" s="450"/>
      <c r="TZK41" s="450"/>
      <c r="TZL41" s="450"/>
      <c r="TZM41" s="450"/>
      <c r="TZN41" s="450"/>
      <c r="TZO41" s="450"/>
      <c r="TZP41" s="450"/>
      <c r="TZQ41" s="450"/>
      <c r="TZR41" s="450"/>
      <c r="TZS41" s="450"/>
      <c r="TZT41" s="450"/>
      <c r="TZU41" s="450"/>
      <c r="TZV41" s="450"/>
      <c r="TZW41" s="450"/>
      <c r="TZX41" s="450"/>
      <c r="TZY41" s="450"/>
      <c r="TZZ41" s="450"/>
      <c r="UAA41" s="450"/>
      <c r="UAB41" s="450"/>
      <c r="UAC41" s="450"/>
      <c r="UAD41" s="450"/>
      <c r="UAE41" s="450"/>
      <c r="UAF41" s="450"/>
      <c r="UAG41" s="450"/>
      <c r="UAH41" s="450"/>
      <c r="UAI41" s="450"/>
      <c r="UAJ41" s="450"/>
      <c r="UAK41" s="450"/>
      <c r="UAL41" s="450"/>
      <c r="UAM41" s="450"/>
      <c r="UAN41" s="450"/>
      <c r="UAO41" s="450"/>
      <c r="UAP41" s="450"/>
      <c r="UAQ41" s="450"/>
      <c r="UAR41" s="450"/>
      <c r="UAS41" s="450"/>
      <c r="UAT41" s="450"/>
      <c r="UAU41" s="450"/>
      <c r="UAV41" s="450"/>
      <c r="UAW41" s="450"/>
      <c r="UAX41" s="450"/>
      <c r="UAY41" s="450"/>
      <c r="UAZ41" s="450"/>
      <c r="UBA41" s="450"/>
      <c r="UBB41" s="450"/>
      <c r="UBC41" s="450"/>
      <c r="UBD41" s="450"/>
      <c r="UBE41" s="450"/>
      <c r="UBF41" s="450"/>
      <c r="UBG41" s="450"/>
      <c r="UBH41" s="450"/>
      <c r="UBI41" s="450"/>
      <c r="UBJ41" s="450"/>
      <c r="UBK41" s="450"/>
      <c r="UBL41" s="450"/>
      <c r="UBM41" s="450"/>
      <c r="UBN41" s="450"/>
      <c r="UBO41" s="450"/>
      <c r="UBP41" s="450"/>
      <c r="UBQ41" s="450"/>
      <c r="UBR41" s="450"/>
      <c r="UBS41" s="450"/>
      <c r="UBT41" s="450"/>
      <c r="UBU41" s="450"/>
      <c r="UBV41" s="450"/>
      <c r="UBW41" s="450"/>
      <c r="UBX41" s="450"/>
      <c r="UBY41" s="450"/>
      <c r="UBZ41" s="450"/>
      <c r="UCA41" s="450"/>
      <c r="UCB41" s="450"/>
      <c r="UCC41" s="450"/>
      <c r="UCD41" s="450"/>
      <c r="UCE41" s="450"/>
      <c r="UCF41" s="450"/>
      <c r="UCG41" s="450"/>
      <c r="UCH41" s="450"/>
      <c r="UCI41" s="450"/>
      <c r="UCJ41" s="450"/>
      <c r="UCK41" s="450"/>
      <c r="UCL41" s="450"/>
      <c r="UCM41" s="450"/>
      <c r="UCN41" s="450"/>
      <c r="UCO41" s="450"/>
      <c r="UCP41" s="450"/>
      <c r="UCQ41" s="450"/>
      <c r="UCR41" s="450"/>
      <c r="UCS41" s="450"/>
      <c r="UCT41" s="450"/>
      <c r="UCU41" s="450"/>
      <c r="UCV41" s="450"/>
      <c r="UCW41" s="450"/>
      <c r="UCX41" s="450"/>
      <c r="UCY41" s="450"/>
      <c r="UCZ41" s="450"/>
      <c r="UDA41" s="450"/>
      <c r="UDB41" s="450"/>
      <c r="UDC41" s="450"/>
      <c r="UDD41" s="450"/>
      <c r="UDE41" s="450"/>
      <c r="UDF41" s="450"/>
      <c r="UDG41" s="450"/>
      <c r="UDH41" s="450"/>
      <c r="UDI41" s="450"/>
      <c r="UDJ41" s="450"/>
      <c r="UDK41" s="450"/>
      <c r="UDL41" s="450"/>
      <c r="UDM41" s="450"/>
      <c r="UDN41" s="450"/>
      <c r="UDO41" s="450"/>
      <c r="UDP41" s="450"/>
      <c r="UDQ41" s="450"/>
      <c r="UDR41" s="450"/>
      <c r="UDS41" s="450"/>
      <c r="UDT41" s="450"/>
      <c r="UDU41" s="450"/>
      <c r="UDV41" s="450"/>
      <c r="UDW41" s="450"/>
      <c r="UDX41" s="450"/>
      <c r="UDY41" s="450"/>
      <c r="UDZ41" s="450"/>
      <c r="UEA41" s="450"/>
      <c r="UEB41" s="450"/>
      <c r="UEC41" s="450"/>
      <c r="UED41" s="450"/>
      <c r="UEE41" s="450"/>
      <c r="UEF41" s="450"/>
      <c r="UEG41" s="450"/>
      <c r="UEH41" s="450"/>
      <c r="UEI41" s="450"/>
      <c r="UEJ41" s="450"/>
      <c r="UEK41" s="450"/>
      <c r="UEL41" s="450"/>
      <c r="UEM41" s="450"/>
      <c r="UEN41" s="450"/>
      <c r="UEO41" s="450"/>
      <c r="UEP41" s="450"/>
      <c r="UEQ41" s="450"/>
      <c r="UER41" s="450"/>
      <c r="UES41" s="450"/>
      <c r="UET41" s="450"/>
      <c r="UEU41" s="450"/>
      <c r="UEV41" s="450"/>
      <c r="UEW41" s="450"/>
      <c r="UEX41" s="450"/>
      <c r="UEY41" s="450"/>
      <c r="UEZ41" s="450"/>
      <c r="UFA41" s="450"/>
      <c r="UFB41" s="450"/>
      <c r="UFC41" s="450"/>
      <c r="UFD41" s="450"/>
      <c r="UFE41" s="450"/>
      <c r="UFF41" s="450"/>
      <c r="UFG41" s="450"/>
      <c r="UFH41" s="450"/>
      <c r="UFI41" s="450"/>
      <c r="UFJ41" s="450"/>
      <c r="UFK41" s="450"/>
      <c r="UFL41" s="450"/>
      <c r="UFM41" s="450"/>
      <c r="UFN41" s="450"/>
      <c r="UFO41" s="450"/>
      <c r="UFP41" s="450"/>
      <c r="UFQ41" s="450"/>
      <c r="UFR41" s="450"/>
      <c r="UFS41" s="450"/>
      <c r="UFT41" s="450"/>
      <c r="UFU41" s="450"/>
      <c r="UFV41" s="450"/>
      <c r="UFW41" s="450"/>
      <c r="UFX41" s="450"/>
      <c r="UFY41" s="450"/>
      <c r="UFZ41" s="450"/>
      <c r="UGA41" s="450"/>
      <c r="UGB41" s="450"/>
      <c r="UGC41" s="450"/>
      <c r="UGD41" s="450"/>
      <c r="UGE41" s="450"/>
      <c r="UGF41" s="450"/>
      <c r="UGG41" s="450"/>
      <c r="UGH41" s="450"/>
      <c r="UGI41" s="450"/>
      <c r="UGJ41" s="450"/>
      <c r="UGK41" s="450"/>
      <c r="UGL41" s="450"/>
      <c r="UGM41" s="450"/>
      <c r="UGN41" s="450"/>
      <c r="UGO41" s="450"/>
      <c r="UGP41" s="450"/>
      <c r="UGQ41" s="450"/>
      <c r="UGR41" s="450"/>
      <c r="UGS41" s="450"/>
      <c r="UGT41" s="450"/>
      <c r="UGU41" s="450"/>
      <c r="UGV41" s="450"/>
      <c r="UGW41" s="450"/>
      <c r="UGX41" s="450"/>
      <c r="UGY41" s="450"/>
      <c r="UGZ41" s="450"/>
      <c r="UHA41" s="450"/>
      <c r="UHB41" s="450"/>
      <c r="UHC41" s="450"/>
      <c r="UHD41" s="450"/>
      <c r="UHE41" s="450"/>
      <c r="UHF41" s="450"/>
      <c r="UHG41" s="450"/>
      <c r="UHH41" s="450"/>
      <c r="UHI41" s="450"/>
      <c r="UHJ41" s="450"/>
      <c r="UHK41" s="450"/>
      <c r="UHL41" s="450"/>
      <c r="UHM41" s="450"/>
      <c r="UHN41" s="450"/>
      <c r="UHO41" s="450"/>
      <c r="UHP41" s="450"/>
      <c r="UHQ41" s="450"/>
      <c r="UHR41" s="450"/>
      <c r="UHS41" s="450"/>
      <c r="UHT41" s="450"/>
      <c r="UHU41" s="450"/>
      <c r="UHV41" s="450"/>
      <c r="UHW41" s="450"/>
      <c r="UHX41" s="450"/>
      <c r="UHY41" s="450"/>
      <c r="UHZ41" s="450"/>
      <c r="UIA41" s="450"/>
      <c r="UIB41" s="450"/>
      <c r="UIC41" s="450"/>
      <c r="UID41" s="450"/>
      <c r="UIE41" s="450"/>
      <c r="UIF41" s="450"/>
      <c r="UIG41" s="450"/>
      <c r="UIH41" s="450"/>
      <c r="UII41" s="450"/>
      <c r="UIJ41" s="450"/>
      <c r="UIK41" s="450"/>
      <c r="UIL41" s="450"/>
      <c r="UIM41" s="450"/>
      <c r="UIN41" s="450"/>
      <c r="UIO41" s="450"/>
      <c r="UIP41" s="450"/>
      <c r="UIQ41" s="450"/>
      <c r="UIR41" s="450"/>
      <c r="UIS41" s="450"/>
      <c r="UIT41" s="450"/>
      <c r="UIU41" s="450"/>
      <c r="UIV41" s="450"/>
      <c r="UIW41" s="450"/>
      <c r="UIX41" s="450"/>
      <c r="UIY41" s="450"/>
      <c r="UIZ41" s="450"/>
      <c r="UJA41" s="450"/>
      <c r="UJB41" s="450"/>
      <c r="UJC41" s="450"/>
      <c r="UJD41" s="450"/>
      <c r="UJE41" s="450"/>
      <c r="UJF41" s="450"/>
      <c r="UJG41" s="450"/>
      <c r="UJH41" s="450"/>
      <c r="UJI41" s="450"/>
      <c r="UJJ41" s="450"/>
      <c r="UJK41" s="450"/>
      <c r="UJL41" s="450"/>
      <c r="UJM41" s="450"/>
      <c r="UJN41" s="450"/>
      <c r="UJO41" s="450"/>
      <c r="UJP41" s="450"/>
      <c r="UJQ41" s="450"/>
      <c r="UJR41" s="450"/>
      <c r="UJS41" s="450"/>
      <c r="UJT41" s="450"/>
      <c r="UJU41" s="450"/>
      <c r="UJV41" s="450"/>
      <c r="UJW41" s="450"/>
      <c r="UJX41" s="450"/>
      <c r="UJY41" s="450"/>
      <c r="UJZ41" s="450"/>
      <c r="UKA41" s="450"/>
      <c r="UKB41" s="450"/>
      <c r="UKC41" s="450"/>
      <c r="UKD41" s="450"/>
      <c r="UKE41" s="450"/>
      <c r="UKF41" s="450"/>
      <c r="UKG41" s="450"/>
      <c r="UKH41" s="450"/>
      <c r="UKI41" s="450"/>
      <c r="UKJ41" s="450"/>
      <c r="UKK41" s="450"/>
      <c r="UKL41" s="450"/>
      <c r="UKM41" s="450"/>
      <c r="UKN41" s="450"/>
      <c r="UKO41" s="450"/>
      <c r="UKP41" s="450"/>
      <c r="UKQ41" s="450"/>
      <c r="UKR41" s="450"/>
      <c r="UKS41" s="450"/>
      <c r="UKT41" s="450"/>
      <c r="UKU41" s="450"/>
      <c r="UKV41" s="450"/>
      <c r="UKW41" s="450"/>
      <c r="UKX41" s="450"/>
      <c r="UKY41" s="450"/>
      <c r="UKZ41" s="450"/>
      <c r="ULA41" s="450"/>
      <c r="ULB41" s="450"/>
      <c r="ULC41" s="450"/>
      <c r="ULD41" s="450"/>
      <c r="ULE41" s="450"/>
      <c r="ULF41" s="450"/>
      <c r="ULG41" s="450"/>
      <c r="ULH41" s="450"/>
      <c r="ULI41" s="450"/>
      <c r="ULJ41" s="450"/>
      <c r="ULK41" s="450"/>
      <c r="ULL41" s="450"/>
      <c r="ULM41" s="450"/>
      <c r="ULN41" s="450"/>
      <c r="ULO41" s="450"/>
      <c r="ULP41" s="450"/>
      <c r="ULQ41" s="450"/>
      <c r="ULR41" s="450"/>
      <c r="ULS41" s="450"/>
      <c r="ULT41" s="450"/>
      <c r="ULU41" s="450"/>
      <c r="ULV41" s="450"/>
      <c r="ULW41" s="450"/>
      <c r="ULX41" s="450"/>
      <c r="ULY41" s="450"/>
      <c r="ULZ41" s="450"/>
      <c r="UMA41" s="450"/>
      <c r="UMB41" s="450"/>
      <c r="UMC41" s="450"/>
      <c r="UMD41" s="450"/>
      <c r="UME41" s="450"/>
      <c r="UMF41" s="450"/>
      <c r="UMG41" s="450"/>
      <c r="UMH41" s="450"/>
      <c r="UMI41" s="450"/>
      <c r="UMJ41" s="450"/>
      <c r="UMK41" s="450"/>
      <c r="UML41" s="450"/>
      <c r="UMM41" s="450"/>
      <c r="UMN41" s="450"/>
      <c r="UMO41" s="450"/>
      <c r="UMP41" s="450"/>
      <c r="UMQ41" s="450"/>
      <c r="UMR41" s="450"/>
      <c r="UMS41" s="450"/>
      <c r="UMT41" s="450"/>
      <c r="UMU41" s="450"/>
      <c r="UMV41" s="450"/>
      <c r="UMW41" s="450"/>
      <c r="UMX41" s="450"/>
      <c r="UMY41" s="450"/>
      <c r="UMZ41" s="450"/>
      <c r="UNA41" s="450"/>
      <c r="UNB41" s="450"/>
      <c r="UNC41" s="450"/>
      <c r="UND41" s="450"/>
      <c r="UNE41" s="450"/>
      <c r="UNF41" s="450"/>
      <c r="UNG41" s="450"/>
      <c r="UNH41" s="450"/>
      <c r="UNI41" s="450"/>
      <c r="UNJ41" s="450"/>
      <c r="UNK41" s="450"/>
      <c r="UNL41" s="450"/>
      <c r="UNM41" s="450"/>
      <c r="UNN41" s="450"/>
      <c r="UNO41" s="450"/>
      <c r="UNP41" s="450"/>
      <c r="UNQ41" s="450"/>
      <c r="UNR41" s="450"/>
      <c r="UNS41" s="450"/>
      <c r="UNT41" s="450"/>
      <c r="UNU41" s="450"/>
      <c r="UNV41" s="450"/>
      <c r="UNW41" s="450"/>
      <c r="UNX41" s="450"/>
      <c r="UNY41" s="450"/>
      <c r="UNZ41" s="450"/>
      <c r="UOA41" s="450"/>
      <c r="UOB41" s="450"/>
      <c r="UOC41" s="450"/>
      <c r="UOD41" s="450"/>
      <c r="UOE41" s="450"/>
      <c r="UOF41" s="450"/>
      <c r="UOG41" s="450"/>
      <c r="UOH41" s="450"/>
      <c r="UOI41" s="450"/>
      <c r="UOJ41" s="450"/>
      <c r="UOK41" s="450"/>
      <c r="UOL41" s="450"/>
      <c r="UOM41" s="450"/>
      <c r="UON41" s="450"/>
      <c r="UOO41" s="450"/>
      <c r="UOP41" s="450"/>
      <c r="UOQ41" s="450"/>
      <c r="UOR41" s="450"/>
      <c r="UOS41" s="450"/>
      <c r="UOT41" s="450"/>
      <c r="UOU41" s="450"/>
      <c r="UOV41" s="450"/>
      <c r="UOW41" s="450"/>
      <c r="UOX41" s="450"/>
      <c r="UOY41" s="450"/>
      <c r="UOZ41" s="450"/>
      <c r="UPA41" s="450"/>
      <c r="UPB41" s="450"/>
      <c r="UPC41" s="450"/>
      <c r="UPD41" s="450"/>
      <c r="UPE41" s="450"/>
      <c r="UPF41" s="450"/>
      <c r="UPG41" s="450"/>
      <c r="UPH41" s="450"/>
      <c r="UPI41" s="450"/>
      <c r="UPJ41" s="450"/>
      <c r="UPK41" s="450"/>
      <c r="UPL41" s="450"/>
      <c r="UPM41" s="450"/>
      <c r="UPN41" s="450"/>
      <c r="UPO41" s="450"/>
      <c r="UPP41" s="450"/>
      <c r="UPQ41" s="450"/>
      <c r="UPR41" s="450"/>
      <c r="UPS41" s="450"/>
      <c r="UPT41" s="450"/>
      <c r="UPU41" s="450"/>
      <c r="UPV41" s="450"/>
      <c r="UPW41" s="450"/>
      <c r="UPX41" s="450"/>
      <c r="UPY41" s="450"/>
      <c r="UPZ41" s="450"/>
      <c r="UQA41" s="450"/>
      <c r="UQB41" s="450"/>
      <c r="UQC41" s="450"/>
      <c r="UQD41" s="450"/>
      <c r="UQE41" s="450"/>
      <c r="UQF41" s="450"/>
      <c r="UQG41" s="450"/>
      <c r="UQH41" s="450"/>
      <c r="UQI41" s="450"/>
      <c r="UQJ41" s="450"/>
      <c r="UQK41" s="450"/>
      <c r="UQL41" s="450"/>
      <c r="UQM41" s="450"/>
      <c r="UQN41" s="450"/>
      <c r="UQO41" s="450"/>
      <c r="UQP41" s="450"/>
      <c r="UQQ41" s="450"/>
      <c r="UQR41" s="450"/>
      <c r="UQS41" s="450"/>
      <c r="UQT41" s="450"/>
      <c r="UQU41" s="450"/>
      <c r="UQV41" s="450"/>
      <c r="UQW41" s="450"/>
      <c r="UQX41" s="450"/>
      <c r="UQY41" s="450"/>
      <c r="UQZ41" s="450"/>
      <c r="URA41" s="450"/>
      <c r="URB41" s="450"/>
      <c r="URC41" s="450"/>
      <c r="URD41" s="450"/>
      <c r="URE41" s="450"/>
      <c r="URF41" s="450"/>
      <c r="URG41" s="450"/>
      <c r="URH41" s="450"/>
      <c r="URI41" s="450"/>
      <c r="URJ41" s="450"/>
      <c r="URK41" s="450"/>
      <c r="URL41" s="450"/>
      <c r="URM41" s="450"/>
      <c r="URN41" s="450"/>
      <c r="URO41" s="450"/>
      <c r="URP41" s="450"/>
      <c r="URQ41" s="450"/>
      <c r="URR41" s="450"/>
      <c r="URS41" s="450"/>
      <c r="URT41" s="450"/>
      <c r="URU41" s="450"/>
      <c r="URV41" s="450"/>
      <c r="URW41" s="450"/>
      <c r="URX41" s="450"/>
      <c r="URY41" s="450"/>
      <c r="URZ41" s="450"/>
      <c r="USA41" s="450"/>
      <c r="USB41" s="450"/>
      <c r="USC41" s="450"/>
      <c r="USD41" s="450"/>
      <c r="USE41" s="450"/>
      <c r="USF41" s="450"/>
      <c r="USG41" s="450"/>
      <c r="USH41" s="450"/>
      <c r="USI41" s="450"/>
      <c r="USJ41" s="450"/>
      <c r="USK41" s="450"/>
      <c r="USL41" s="450"/>
      <c r="USM41" s="450"/>
      <c r="USN41" s="450"/>
      <c r="USO41" s="450"/>
      <c r="USP41" s="450"/>
      <c r="USQ41" s="450"/>
      <c r="USR41" s="450"/>
      <c r="USS41" s="450"/>
      <c r="UST41" s="450"/>
      <c r="USU41" s="450"/>
      <c r="USV41" s="450"/>
      <c r="USW41" s="450"/>
      <c r="USX41" s="450"/>
      <c r="USY41" s="450"/>
      <c r="USZ41" s="450"/>
      <c r="UTA41" s="450"/>
      <c r="UTB41" s="450"/>
      <c r="UTC41" s="450"/>
      <c r="UTD41" s="450"/>
      <c r="UTE41" s="450"/>
      <c r="UTF41" s="450"/>
      <c r="UTG41" s="450"/>
      <c r="UTH41" s="450"/>
      <c r="UTI41" s="450"/>
      <c r="UTJ41" s="450"/>
      <c r="UTK41" s="450"/>
      <c r="UTL41" s="450"/>
      <c r="UTM41" s="450"/>
      <c r="UTN41" s="450"/>
      <c r="UTO41" s="450"/>
      <c r="UTP41" s="450"/>
      <c r="UTQ41" s="450"/>
      <c r="UTR41" s="450"/>
      <c r="UTS41" s="450"/>
      <c r="UTT41" s="450"/>
      <c r="UTU41" s="450"/>
      <c r="UTV41" s="450"/>
      <c r="UTW41" s="450"/>
      <c r="UTX41" s="450"/>
      <c r="UTY41" s="450"/>
      <c r="UTZ41" s="450"/>
      <c r="UUA41" s="450"/>
      <c r="UUB41" s="450"/>
      <c r="UUC41" s="450"/>
      <c r="UUD41" s="450"/>
      <c r="UUE41" s="450"/>
      <c r="UUF41" s="450"/>
      <c r="UUG41" s="450"/>
      <c r="UUH41" s="450"/>
      <c r="UUI41" s="450"/>
      <c r="UUJ41" s="450"/>
      <c r="UUK41" s="450"/>
      <c r="UUL41" s="450"/>
      <c r="UUM41" s="450"/>
      <c r="UUN41" s="450"/>
      <c r="UUO41" s="450"/>
      <c r="UUP41" s="450"/>
      <c r="UUQ41" s="450"/>
      <c r="UUR41" s="450"/>
      <c r="UUS41" s="450"/>
      <c r="UUT41" s="450"/>
      <c r="UUU41" s="450"/>
      <c r="UUV41" s="450"/>
      <c r="UUW41" s="450"/>
      <c r="UUX41" s="450"/>
      <c r="UUY41" s="450"/>
      <c r="UUZ41" s="450"/>
      <c r="UVA41" s="450"/>
      <c r="UVB41" s="450"/>
      <c r="UVC41" s="450"/>
      <c r="UVD41" s="450"/>
      <c r="UVE41" s="450"/>
      <c r="UVF41" s="450"/>
      <c r="UVG41" s="450"/>
      <c r="UVH41" s="450"/>
      <c r="UVI41" s="450"/>
      <c r="UVJ41" s="450"/>
      <c r="UVK41" s="450"/>
      <c r="UVL41" s="450"/>
      <c r="UVM41" s="450"/>
      <c r="UVN41" s="450"/>
      <c r="UVO41" s="450"/>
      <c r="UVP41" s="450"/>
      <c r="UVQ41" s="450"/>
      <c r="UVR41" s="450"/>
      <c r="UVS41" s="450"/>
      <c r="UVT41" s="450"/>
      <c r="UVU41" s="450"/>
      <c r="UVV41" s="450"/>
      <c r="UVW41" s="450"/>
      <c r="UVX41" s="450"/>
      <c r="UVY41" s="450"/>
      <c r="UVZ41" s="450"/>
      <c r="UWA41" s="450"/>
      <c r="UWB41" s="450"/>
      <c r="UWC41" s="450"/>
      <c r="UWD41" s="450"/>
      <c r="UWE41" s="450"/>
      <c r="UWF41" s="450"/>
      <c r="UWG41" s="450"/>
      <c r="UWH41" s="450"/>
      <c r="UWI41" s="450"/>
      <c r="UWJ41" s="450"/>
      <c r="UWK41" s="450"/>
      <c r="UWL41" s="450"/>
      <c r="UWM41" s="450"/>
      <c r="UWN41" s="450"/>
      <c r="UWO41" s="450"/>
      <c r="UWP41" s="450"/>
      <c r="UWQ41" s="450"/>
      <c r="UWR41" s="450"/>
      <c r="UWS41" s="450"/>
      <c r="UWT41" s="450"/>
      <c r="UWU41" s="450"/>
      <c r="UWV41" s="450"/>
      <c r="UWW41" s="450"/>
      <c r="UWX41" s="450"/>
      <c r="UWY41" s="450"/>
      <c r="UWZ41" s="450"/>
      <c r="UXA41" s="450"/>
      <c r="UXB41" s="450"/>
      <c r="UXC41" s="450"/>
      <c r="UXD41" s="450"/>
      <c r="UXE41" s="450"/>
      <c r="UXF41" s="450"/>
      <c r="UXG41" s="450"/>
      <c r="UXH41" s="450"/>
      <c r="UXI41" s="450"/>
      <c r="UXJ41" s="450"/>
      <c r="UXK41" s="450"/>
      <c r="UXL41" s="450"/>
      <c r="UXM41" s="450"/>
      <c r="UXN41" s="450"/>
      <c r="UXO41" s="450"/>
      <c r="UXP41" s="450"/>
      <c r="UXQ41" s="450"/>
      <c r="UXR41" s="450"/>
      <c r="UXS41" s="450"/>
      <c r="UXT41" s="450"/>
      <c r="UXU41" s="450"/>
      <c r="UXV41" s="450"/>
      <c r="UXW41" s="450"/>
      <c r="UXX41" s="450"/>
      <c r="UXY41" s="450"/>
      <c r="UXZ41" s="450"/>
      <c r="UYA41" s="450"/>
      <c r="UYB41" s="450"/>
      <c r="UYC41" s="450"/>
      <c r="UYD41" s="450"/>
      <c r="UYE41" s="450"/>
      <c r="UYF41" s="450"/>
      <c r="UYG41" s="450"/>
      <c r="UYH41" s="450"/>
      <c r="UYI41" s="450"/>
      <c r="UYJ41" s="450"/>
      <c r="UYK41" s="450"/>
      <c r="UYL41" s="450"/>
      <c r="UYM41" s="450"/>
      <c r="UYN41" s="450"/>
      <c r="UYO41" s="450"/>
      <c r="UYP41" s="450"/>
      <c r="UYQ41" s="450"/>
      <c r="UYR41" s="450"/>
      <c r="UYS41" s="450"/>
      <c r="UYT41" s="450"/>
      <c r="UYU41" s="450"/>
      <c r="UYV41" s="450"/>
      <c r="UYW41" s="450"/>
      <c r="UYX41" s="450"/>
      <c r="UYY41" s="450"/>
      <c r="UYZ41" s="450"/>
      <c r="UZA41" s="450"/>
      <c r="UZB41" s="450"/>
      <c r="UZC41" s="450"/>
      <c r="UZD41" s="450"/>
      <c r="UZE41" s="450"/>
      <c r="UZF41" s="450"/>
      <c r="UZG41" s="450"/>
      <c r="UZH41" s="450"/>
      <c r="UZI41" s="450"/>
      <c r="UZJ41" s="450"/>
      <c r="UZK41" s="450"/>
      <c r="UZL41" s="450"/>
      <c r="UZM41" s="450"/>
      <c r="UZN41" s="450"/>
      <c r="UZO41" s="450"/>
      <c r="UZP41" s="450"/>
      <c r="UZQ41" s="450"/>
      <c r="UZR41" s="450"/>
      <c r="UZS41" s="450"/>
      <c r="UZT41" s="450"/>
      <c r="UZU41" s="450"/>
      <c r="UZV41" s="450"/>
      <c r="UZW41" s="450"/>
      <c r="UZX41" s="450"/>
      <c r="UZY41" s="450"/>
      <c r="UZZ41" s="450"/>
      <c r="VAA41" s="450"/>
      <c r="VAB41" s="450"/>
      <c r="VAC41" s="450"/>
      <c r="VAD41" s="450"/>
      <c r="VAE41" s="450"/>
      <c r="VAF41" s="450"/>
      <c r="VAG41" s="450"/>
      <c r="VAH41" s="450"/>
      <c r="VAI41" s="450"/>
      <c r="VAJ41" s="450"/>
      <c r="VAK41" s="450"/>
      <c r="VAL41" s="450"/>
      <c r="VAM41" s="450"/>
      <c r="VAN41" s="450"/>
      <c r="VAO41" s="450"/>
      <c r="VAP41" s="450"/>
      <c r="VAQ41" s="450"/>
      <c r="VAR41" s="450"/>
      <c r="VAS41" s="450"/>
      <c r="VAT41" s="450"/>
      <c r="VAU41" s="450"/>
      <c r="VAV41" s="450"/>
      <c r="VAW41" s="450"/>
      <c r="VAX41" s="450"/>
      <c r="VAY41" s="450"/>
      <c r="VAZ41" s="450"/>
      <c r="VBA41" s="450"/>
      <c r="VBB41" s="450"/>
      <c r="VBC41" s="450"/>
      <c r="VBD41" s="450"/>
      <c r="VBE41" s="450"/>
      <c r="VBF41" s="450"/>
      <c r="VBG41" s="450"/>
      <c r="VBH41" s="450"/>
      <c r="VBI41" s="450"/>
      <c r="VBJ41" s="450"/>
      <c r="VBK41" s="450"/>
      <c r="VBL41" s="450"/>
      <c r="VBM41" s="450"/>
      <c r="VBN41" s="450"/>
      <c r="VBO41" s="450"/>
      <c r="VBP41" s="450"/>
      <c r="VBQ41" s="450"/>
      <c r="VBR41" s="450"/>
      <c r="VBS41" s="450"/>
      <c r="VBT41" s="450"/>
      <c r="VBU41" s="450"/>
      <c r="VBV41" s="450"/>
      <c r="VBW41" s="450"/>
      <c r="VBX41" s="450"/>
      <c r="VBY41" s="450"/>
      <c r="VBZ41" s="450"/>
      <c r="VCA41" s="450"/>
      <c r="VCB41" s="450"/>
      <c r="VCC41" s="450"/>
      <c r="VCD41" s="450"/>
      <c r="VCE41" s="450"/>
      <c r="VCF41" s="450"/>
      <c r="VCG41" s="450"/>
      <c r="VCH41" s="450"/>
      <c r="VCI41" s="450"/>
      <c r="VCJ41" s="450"/>
      <c r="VCK41" s="450"/>
      <c r="VCL41" s="450"/>
      <c r="VCM41" s="450"/>
      <c r="VCN41" s="450"/>
      <c r="VCO41" s="450"/>
      <c r="VCP41" s="450"/>
      <c r="VCQ41" s="450"/>
      <c r="VCR41" s="450"/>
      <c r="VCS41" s="450"/>
      <c r="VCT41" s="450"/>
      <c r="VCU41" s="450"/>
      <c r="VCV41" s="450"/>
      <c r="VCW41" s="450"/>
      <c r="VCX41" s="450"/>
      <c r="VCY41" s="450"/>
      <c r="VCZ41" s="450"/>
      <c r="VDA41" s="450"/>
      <c r="VDB41" s="450"/>
      <c r="VDC41" s="450"/>
      <c r="VDD41" s="450"/>
      <c r="VDE41" s="450"/>
      <c r="VDF41" s="450"/>
      <c r="VDG41" s="450"/>
      <c r="VDH41" s="450"/>
      <c r="VDI41" s="450"/>
      <c r="VDJ41" s="450"/>
      <c r="VDK41" s="450"/>
      <c r="VDL41" s="450"/>
      <c r="VDM41" s="450"/>
      <c r="VDN41" s="450"/>
      <c r="VDO41" s="450"/>
      <c r="VDP41" s="450"/>
      <c r="VDQ41" s="450"/>
      <c r="VDR41" s="450"/>
      <c r="VDS41" s="450"/>
      <c r="VDT41" s="450"/>
      <c r="VDU41" s="450"/>
      <c r="VDV41" s="450"/>
      <c r="VDW41" s="450"/>
      <c r="VDX41" s="450"/>
      <c r="VDY41" s="450"/>
      <c r="VDZ41" s="450"/>
      <c r="VEA41" s="450"/>
      <c r="VEB41" s="450"/>
      <c r="VEC41" s="450"/>
      <c r="VED41" s="450"/>
      <c r="VEE41" s="450"/>
      <c r="VEF41" s="450"/>
      <c r="VEG41" s="450"/>
      <c r="VEH41" s="450"/>
      <c r="VEI41" s="450"/>
      <c r="VEJ41" s="450"/>
      <c r="VEK41" s="450"/>
      <c r="VEL41" s="450"/>
      <c r="VEM41" s="450"/>
      <c r="VEN41" s="450"/>
      <c r="VEO41" s="450"/>
      <c r="VEP41" s="450"/>
      <c r="VEQ41" s="450"/>
      <c r="VER41" s="450"/>
      <c r="VES41" s="450"/>
      <c r="VET41" s="450"/>
      <c r="VEU41" s="450"/>
      <c r="VEV41" s="450"/>
      <c r="VEW41" s="450"/>
      <c r="VEX41" s="450"/>
      <c r="VEY41" s="450"/>
      <c r="VEZ41" s="450"/>
      <c r="VFA41" s="450"/>
      <c r="VFB41" s="450"/>
      <c r="VFC41" s="450"/>
      <c r="VFD41" s="450"/>
      <c r="VFE41" s="450"/>
      <c r="VFF41" s="450"/>
      <c r="VFG41" s="450"/>
      <c r="VFH41" s="450"/>
      <c r="VFI41" s="450"/>
      <c r="VFJ41" s="450"/>
      <c r="VFK41" s="450"/>
      <c r="VFL41" s="450"/>
      <c r="VFM41" s="450"/>
      <c r="VFN41" s="450"/>
      <c r="VFO41" s="450"/>
      <c r="VFP41" s="450"/>
      <c r="VFQ41" s="450"/>
      <c r="VFR41" s="450"/>
      <c r="VFS41" s="450"/>
      <c r="VFT41" s="450"/>
      <c r="VFU41" s="450"/>
      <c r="VFV41" s="450"/>
      <c r="VFW41" s="450"/>
      <c r="VFX41" s="450"/>
      <c r="VFY41" s="450"/>
      <c r="VFZ41" s="450"/>
      <c r="VGA41" s="450"/>
      <c r="VGB41" s="450"/>
      <c r="VGC41" s="450"/>
      <c r="VGD41" s="450"/>
      <c r="VGE41" s="450"/>
      <c r="VGF41" s="450"/>
      <c r="VGG41" s="450"/>
      <c r="VGH41" s="450"/>
      <c r="VGI41" s="450"/>
      <c r="VGJ41" s="450"/>
      <c r="VGK41" s="450"/>
      <c r="VGL41" s="450"/>
      <c r="VGM41" s="450"/>
      <c r="VGN41" s="450"/>
      <c r="VGO41" s="450"/>
      <c r="VGP41" s="450"/>
      <c r="VGQ41" s="450"/>
      <c r="VGR41" s="450"/>
      <c r="VGS41" s="450"/>
      <c r="VGT41" s="450"/>
      <c r="VGU41" s="450"/>
      <c r="VGV41" s="450"/>
      <c r="VGW41" s="450"/>
      <c r="VGX41" s="450"/>
      <c r="VGY41" s="450"/>
      <c r="VGZ41" s="450"/>
      <c r="VHA41" s="450"/>
      <c r="VHB41" s="450"/>
      <c r="VHC41" s="450"/>
      <c r="VHD41" s="450"/>
      <c r="VHE41" s="450"/>
      <c r="VHF41" s="450"/>
      <c r="VHG41" s="450"/>
      <c r="VHH41" s="450"/>
      <c r="VHI41" s="450"/>
      <c r="VHJ41" s="450"/>
      <c r="VHK41" s="450"/>
      <c r="VHL41" s="450"/>
      <c r="VHM41" s="450"/>
      <c r="VHN41" s="450"/>
      <c r="VHO41" s="450"/>
      <c r="VHP41" s="450"/>
      <c r="VHQ41" s="450"/>
      <c r="VHR41" s="450"/>
      <c r="VHS41" s="450"/>
      <c r="VHT41" s="450"/>
      <c r="VHU41" s="450"/>
      <c r="VHV41" s="450"/>
      <c r="VHW41" s="450"/>
      <c r="VHX41" s="450"/>
      <c r="VHY41" s="450"/>
      <c r="VHZ41" s="450"/>
      <c r="VIA41" s="450"/>
      <c r="VIB41" s="450"/>
      <c r="VIC41" s="450"/>
      <c r="VID41" s="450"/>
      <c r="VIE41" s="450"/>
      <c r="VIF41" s="450"/>
      <c r="VIG41" s="450"/>
      <c r="VIH41" s="450"/>
      <c r="VII41" s="450"/>
      <c r="VIJ41" s="450"/>
      <c r="VIK41" s="450"/>
      <c r="VIL41" s="450"/>
      <c r="VIM41" s="450"/>
      <c r="VIN41" s="450"/>
      <c r="VIO41" s="450"/>
      <c r="VIP41" s="450"/>
      <c r="VIQ41" s="450"/>
      <c r="VIR41" s="450"/>
      <c r="VIS41" s="450"/>
      <c r="VIT41" s="450"/>
      <c r="VIU41" s="450"/>
      <c r="VIV41" s="450"/>
      <c r="VIW41" s="450"/>
      <c r="VIX41" s="450"/>
      <c r="VIY41" s="450"/>
      <c r="VIZ41" s="450"/>
      <c r="VJA41" s="450"/>
      <c r="VJB41" s="450"/>
      <c r="VJC41" s="450"/>
      <c r="VJD41" s="450"/>
      <c r="VJE41" s="450"/>
      <c r="VJF41" s="450"/>
      <c r="VJG41" s="450"/>
      <c r="VJH41" s="450"/>
      <c r="VJI41" s="450"/>
      <c r="VJJ41" s="450"/>
      <c r="VJK41" s="450"/>
      <c r="VJL41" s="450"/>
      <c r="VJM41" s="450"/>
      <c r="VJN41" s="450"/>
      <c r="VJO41" s="450"/>
      <c r="VJP41" s="450"/>
      <c r="VJQ41" s="450"/>
      <c r="VJR41" s="450"/>
      <c r="VJS41" s="450"/>
      <c r="VJT41" s="450"/>
      <c r="VJU41" s="450"/>
      <c r="VJV41" s="450"/>
      <c r="VJW41" s="450"/>
      <c r="VJX41" s="450"/>
      <c r="VJY41" s="450"/>
      <c r="VJZ41" s="450"/>
      <c r="VKA41" s="450"/>
      <c r="VKB41" s="450"/>
      <c r="VKC41" s="450"/>
      <c r="VKD41" s="450"/>
      <c r="VKE41" s="450"/>
      <c r="VKF41" s="450"/>
      <c r="VKG41" s="450"/>
      <c r="VKH41" s="450"/>
      <c r="VKI41" s="450"/>
      <c r="VKJ41" s="450"/>
      <c r="VKK41" s="450"/>
      <c r="VKL41" s="450"/>
      <c r="VKM41" s="450"/>
      <c r="VKN41" s="450"/>
      <c r="VKO41" s="450"/>
      <c r="VKP41" s="450"/>
      <c r="VKQ41" s="450"/>
      <c r="VKR41" s="450"/>
      <c r="VKS41" s="450"/>
      <c r="VKT41" s="450"/>
      <c r="VKU41" s="450"/>
      <c r="VKV41" s="450"/>
      <c r="VKW41" s="450"/>
      <c r="VKX41" s="450"/>
      <c r="VKY41" s="450"/>
      <c r="VKZ41" s="450"/>
      <c r="VLA41" s="450"/>
      <c r="VLB41" s="450"/>
      <c r="VLC41" s="450"/>
      <c r="VLD41" s="450"/>
      <c r="VLE41" s="450"/>
      <c r="VLF41" s="450"/>
      <c r="VLG41" s="450"/>
      <c r="VLH41" s="450"/>
      <c r="VLI41" s="450"/>
      <c r="VLJ41" s="450"/>
      <c r="VLK41" s="450"/>
      <c r="VLL41" s="450"/>
      <c r="VLM41" s="450"/>
      <c r="VLN41" s="450"/>
      <c r="VLO41" s="450"/>
      <c r="VLP41" s="450"/>
      <c r="VLQ41" s="450"/>
      <c r="VLR41" s="450"/>
      <c r="VLS41" s="450"/>
      <c r="VLT41" s="450"/>
      <c r="VLU41" s="450"/>
      <c r="VLV41" s="450"/>
      <c r="VLW41" s="450"/>
      <c r="VLX41" s="450"/>
      <c r="VLY41" s="450"/>
      <c r="VLZ41" s="450"/>
      <c r="VMA41" s="450"/>
      <c r="VMB41" s="450"/>
      <c r="VMC41" s="450"/>
      <c r="VMD41" s="450"/>
      <c r="VME41" s="450"/>
      <c r="VMF41" s="450"/>
      <c r="VMG41" s="450"/>
      <c r="VMH41" s="450"/>
      <c r="VMI41" s="450"/>
      <c r="VMJ41" s="450"/>
      <c r="VMK41" s="450"/>
      <c r="VML41" s="450"/>
      <c r="VMM41" s="450"/>
      <c r="VMN41" s="450"/>
      <c r="VMO41" s="450"/>
      <c r="VMP41" s="450"/>
      <c r="VMQ41" s="450"/>
      <c r="VMR41" s="450"/>
      <c r="VMS41" s="450"/>
      <c r="VMT41" s="450"/>
      <c r="VMU41" s="450"/>
      <c r="VMV41" s="450"/>
      <c r="VMW41" s="450"/>
      <c r="VMX41" s="450"/>
      <c r="VMY41" s="450"/>
      <c r="VMZ41" s="450"/>
      <c r="VNA41" s="450"/>
      <c r="VNB41" s="450"/>
      <c r="VNC41" s="450"/>
      <c r="VND41" s="450"/>
      <c r="VNE41" s="450"/>
      <c r="VNF41" s="450"/>
      <c r="VNG41" s="450"/>
      <c r="VNH41" s="450"/>
      <c r="VNI41" s="450"/>
      <c r="VNJ41" s="450"/>
      <c r="VNK41" s="450"/>
      <c r="VNL41" s="450"/>
      <c r="VNM41" s="450"/>
      <c r="VNN41" s="450"/>
      <c r="VNO41" s="450"/>
      <c r="VNP41" s="450"/>
      <c r="VNQ41" s="450"/>
      <c r="VNR41" s="450"/>
      <c r="VNS41" s="450"/>
      <c r="VNT41" s="450"/>
      <c r="VNU41" s="450"/>
      <c r="VNV41" s="450"/>
      <c r="VNW41" s="450"/>
      <c r="VNX41" s="450"/>
      <c r="VNY41" s="450"/>
      <c r="VNZ41" s="450"/>
      <c r="VOA41" s="450"/>
      <c r="VOB41" s="450"/>
      <c r="VOC41" s="450"/>
      <c r="VOD41" s="450"/>
      <c r="VOE41" s="450"/>
      <c r="VOF41" s="450"/>
      <c r="VOG41" s="450"/>
      <c r="VOH41" s="450"/>
      <c r="VOI41" s="450"/>
      <c r="VOJ41" s="450"/>
      <c r="VOK41" s="450"/>
      <c r="VOL41" s="450"/>
      <c r="VOM41" s="450"/>
      <c r="VON41" s="450"/>
      <c r="VOO41" s="450"/>
      <c r="VOP41" s="450"/>
      <c r="VOQ41" s="450"/>
      <c r="VOR41" s="450"/>
      <c r="VOS41" s="450"/>
      <c r="VOT41" s="450"/>
      <c r="VOU41" s="450"/>
      <c r="VOV41" s="450"/>
      <c r="VOW41" s="450"/>
      <c r="VOX41" s="450"/>
      <c r="VOY41" s="450"/>
      <c r="VOZ41" s="450"/>
      <c r="VPA41" s="450"/>
      <c r="VPB41" s="450"/>
      <c r="VPC41" s="450"/>
      <c r="VPD41" s="450"/>
      <c r="VPE41" s="450"/>
      <c r="VPF41" s="450"/>
      <c r="VPG41" s="450"/>
      <c r="VPH41" s="450"/>
      <c r="VPI41" s="450"/>
      <c r="VPJ41" s="450"/>
      <c r="VPK41" s="450"/>
      <c r="VPL41" s="450"/>
      <c r="VPM41" s="450"/>
      <c r="VPN41" s="450"/>
      <c r="VPO41" s="450"/>
      <c r="VPP41" s="450"/>
      <c r="VPQ41" s="450"/>
      <c r="VPR41" s="450"/>
      <c r="VPS41" s="450"/>
      <c r="VPT41" s="450"/>
      <c r="VPU41" s="450"/>
      <c r="VPV41" s="450"/>
      <c r="VPW41" s="450"/>
      <c r="VPX41" s="450"/>
      <c r="VPY41" s="450"/>
      <c r="VPZ41" s="450"/>
      <c r="VQA41" s="450"/>
      <c r="VQB41" s="450"/>
      <c r="VQC41" s="450"/>
      <c r="VQD41" s="450"/>
      <c r="VQE41" s="450"/>
      <c r="VQF41" s="450"/>
      <c r="VQG41" s="450"/>
      <c r="VQH41" s="450"/>
      <c r="VQI41" s="450"/>
      <c r="VQJ41" s="450"/>
      <c r="VQK41" s="450"/>
      <c r="VQL41" s="450"/>
      <c r="VQM41" s="450"/>
      <c r="VQN41" s="450"/>
      <c r="VQO41" s="450"/>
      <c r="VQP41" s="450"/>
      <c r="VQQ41" s="450"/>
      <c r="VQR41" s="450"/>
      <c r="VQS41" s="450"/>
      <c r="VQT41" s="450"/>
      <c r="VQU41" s="450"/>
      <c r="VQV41" s="450"/>
      <c r="VQW41" s="450"/>
      <c r="VQX41" s="450"/>
      <c r="VQY41" s="450"/>
      <c r="VQZ41" s="450"/>
      <c r="VRA41" s="450"/>
      <c r="VRB41" s="450"/>
      <c r="VRC41" s="450"/>
      <c r="VRD41" s="450"/>
      <c r="VRE41" s="450"/>
      <c r="VRF41" s="450"/>
      <c r="VRG41" s="450"/>
      <c r="VRH41" s="450"/>
      <c r="VRI41" s="450"/>
      <c r="VRJ41" s="450"/>
      <c r="VRK41" s="450"/>
      <c r="VRL41" s="450"/>
      <c r="VRM41" s="450"/>
      <c r="VRN41" s="450"/>
      <c r="VRO41" s="450"/>
      <c r="VRP41" s="450"/>
      <c r="VRQ41" s="450"/>
      <c r="VRR41" s="450"/>
      <c r="VRS41" s="450"/>
      <c r="VRT41" s="450"/>
      <c r="VRU41" s="450"/>
      <c r="VRV41" s="450"/>
      <c r="VRW41" s="450"/>
      <c r="VRX41" s="450"/>
      <c r="VRY41" s="450"/>
      <c r="VRZ41" s="450"/>
      <c r="VSA41" s="450"/>
      <c r="VSB41" s="450"/>
      <c r="VSC41" s="450"/>
      <c r="VSD41" s="450"/>
      <c r="VSE41" s="450"/>
      <c r="VSF41" s="450"/>
      <c r="VSG41" s="450"/>
      <c r="VSH41" s="450"/>
      <c r="VSI41" s="450"/>
      <c r="VSJ41" s="450"/>
      <c r="VSK41" s="450"/>
      <c r="VSL41" s="450"/>
      <c r="VSM41" s="450"/>
      <c r="VSN41" s="450"/>
      <c r="VSO41" s="450"/>
      <c r="VSP41" s="450"/>
      <c r="VSQ41" s="450"/>
      <c r="VSR41" s="450"/>
      <c r="VSS41" s="450"/>
      <c r="VST41" s="450"/>
      <c r="VSU41" s="450"/>
      <c r="VSV41" s="450"/>
      <c r="VSW41" s="450"/>
      <c r="VSX41" s="450"/>
      <c r="VSY41" s="450"/>
      <c r="VSZ41" s="450"/>
      <c r="VTA41" s="450"/>
      <c r="VTB41" s="450"/>
      <c r="VTC41" s="450"/>
      <c r="VTD41" s="450"/>
      <c r="VTE41" s="450"/>
      <c r="VTF41" s="450"/>
      <c r="VTG41" s="450"/>
      <c r="VTH41" s="450"/>
      <c r="VTI41" s="450"/>
      <c r="VTJ41" s="450"/>
      <c r="VTK41" s="450"/>
      <c r="VTL41" s="450"/>
      <c r="VTM41" s="450"/>
      <c r="VTN41" s="450"/>
      <c r="VTO41" s="450"/>
      <c r="VTP41" s="450"/>
      <c r="VTQ41" s="450"/>
      <c r="VTR41" s="450"/>
      <c r="VTS41" s="450"/>
      <c r="VTT41" s="450"/>
      <c r="VTU41" s="450"/>
      <c r="VTV41" s="450"/>
      <c r="VTW41" s="450"/>
      <c r="VTX41" s="450"/>
      <c r="VTY41" s="450"/>
      <c r="VTZ41" s="450"/>
      <c r="VUA41" s="450"/>
      <c r="VUB41" s="450"/>
      <c r="VUC41" s="450"/>
      <c r="VUD41" s="450"/>
      <c r="VUE41" s="450"/>
      <c r="VUF41" s="450"/>
      <c r="VUG41" s="450"/>
      <c r="VUH41" s="450"/>
      <c r="VUI41" s="450"/>
      <c r="VUJ41" s="450"/>
      <c r="VUK41" s="450"/>
      <c r="VUL41" s="450"/>
      <c r="VUM41" s="450"/>
      <c r="VUN41" s="450"/>
      <c r="VUO41" s="450"/>
      <c r="VUP41" s="450"/>
      <c r="VUQ41" s="450"/>
      <c r="VUR41" s="450"/>
      <c r="VUS41" s="450"/>
      <c r="VUT41" s="450"/>
      <c r="VUU41" s="450"/>
      <c r="VUV41" s="450"/>
      <c r="VUW41" s="450"/>
      <c r="VUX41" s="450"/>
      <c r="VUY41" s="450"/>
      <c r="VUZ41" s="450"/>
      <c r="VVA41" s="450"/>
      <c r="VVB41" s="450"/>
      <c r="VVC41" s="450"/>
      <c r="VVD41" s="450"/>
      <c r="VVE41" s="450"/>
      <c r="VVF41" s="450"/>
      <c r="VVG41" s="450"/>
      <c r="VVH41" s="450"/>
      <c r="VVI41" s="450"/>
      <c r="VVJ41" s="450"/>
      <c r="VVK41" s="450"/>
      <c r="VVL41" s="450"/>
      <c r="VVM41" s="450"/>
      <c r="VVN41" s="450"/>
      <c r="VVO41" s="450"/>
      <c r="VVP41" s="450"/>
      <c r="VVQ41" s="450"/>
      <c r="VVR41" s="450"/>
      <c r="VVS41" s="450"/>
      <c r="VVT41" s="450"/>
      <c r="VVU41" s="450"/>
      <c r="VVV41" s="450"/>
      <c r="VVW41" s="450"/>
      <c r="VVX41" s="450"/>
      <c r="VVY41" s="450"/>
      <c r="VVZ41" s="450"/>
      <c r="VWA41" s="450"/>
      <c r="VWB41" s="450"/>
      <c r="VWC41" s="450"/>
      <c r="VWD41" s="450"/>
      <c r="VWE41" s="450"/>
      <c r="VWF41" s="450"/>
      <c r="VWG41" s="450"/>
      <c r="VWH41" s="450"/>
      <c r="VWI41" s="450"/>
      <c r="VWJ41" s="450"/>
      <c r="VWK41" s="450"/>
      <c r="VWL41" s="450"/>
      <c r="VWM41" s="450"/>
      <c r="VWN41" s="450"/>
      <c r="VWO41" s="450"/>
      <c r="VWP41" s="450"/>
      <c r="VWQ41" s="450"/>
      <c r="VWR41" s="450"/>
      <c r="VWS41" s="450"/>
      <c r="VWT41" s="450"/>
      <c r="VWU41" s="450"/>
      <c r="VWV41" s="450"/>
      <c r="VWW41" s="450"/>
      <c r="VWX41" s="450"/>
      <c r="VWY41" s="450"/>
      <c r="VWZ41" s="450"/>
      <c r="VXA41" s="450"/>
      <c r="VXB41" s="450"/>
      <c r="VXC41" s="450"/>
      <c r="VXD41" s="450"/>
      <c r="VXE41" s="450"/>
      <c r="VXF41" s="450"/>
      <c r="VXG41" s="450"/>
      <c r="VXH41" s="450"/>
      <c r="VXI41" s="450"/>
      <c r="VXJ41" s="450"/>
      <c r="VXK41" s="450"/>
      <c r="VXL41" s="450"/>
      <c r="VXM41" s="450"/>
      <c r="VXN41" s="450"/>
      <c r="VXO41" s="450"/>
      <c r="VXP41" s="450"/>
      <c r="VXQ41" s="450"/>
      <c r="VXR41" s="450"/>
      <c r="VXS41" s="450"/>
      <c r="VXT41" s="450"/>
      <c r="VXU41" s="450"/>
      <c r="VXV41" s="450"/>
      <c r="VXW41" s="450"/>
      <c r="VXX41" s="450"/>
      <c r="VXY41" s="450"/>
      <c r="VXZ41" s="450"/>
      <c r="VYA41" s="450"/>
      <c r="VYB41" s="450"/>
      <c r="VYC41" s="450"/>
      <c r="VYD41" s="450"/>
      <c r="VYE41" s="450"/>
      <c r="VYF41" s="450"/>
      <c r="VYG41" s="450"/>
      <c r="VYH41" s="450"/>
      <c r="VYI41" s="450"/>
      <c r="VYJ41" s="450"/>
      <c r="VYK41" s="450"/>
      <c r="VYL41" s="450"/>
      <c r="VYM41" s="450"/>
      <c r="VYN41" s="450"/>
      <c r="VYO41" s="450"/>
      <c r="VYP41" s="450"/>
      <c r="VYQ41" s="450"/>
      <c r="VYR41" s="450"/>
      <c r="VYS41" s="450"/>
      <c r="VYT41" s="450"/>
      <c r="VYU41" s="450"/>
      <c r="VYV41" s="450"/>
      <c r="VYW41" s="450"/>
      <c r="VYX41" s="450"/>
      <c r="VYY41" s="450"/>
      <c r="VYZ41" s="450"/>
      <c r="VZA41" s="450"/>
      <c r="VZB41" s="450"/>
      <c r="VZC41" s="450"/>
      <c r="VZD41" s="450"/>
      <c r="VZE41" s="450"/>
      <c r="VZF41" s="450"/>
      <c r="VZG41" s="450"/>
      <c r="VZH41" s="450"/>
      <c r="VZI41" s="450"/>
      <c r="VZJ41" s="450"/>
      <c r="VZK41" s="450"/>
      <c r="VZL41" s="450"/>
      <c r="VZM41" s="450"/>
      <c r="VZN41" s="450"/>
      <c r="VZO41" s="450"/>
      <c r="VZP41" s="450"/>
      <c r="VZQ41" s="450"/>
      <c r="VZR41" s="450"/>
      <c r="VZS41" s="450"/>
      <c r="VZT41" s="450"/>
      <c r="VZU41" s="450"/>
      <c r="VZV41" s="450"/>
      <c r="VZW41" s="450"/>
      <c r="VZX41" s="450"/>
      <c r="VZY41" s="450"/>
      <c r="VZZ41" s="450"/>
      <c r="WAA41" s="450"/>
      <c r="WAB41" s="450"/>
      <c r="WAC41" s="450"/>
      <c r="WAD41" s="450"/>
      <c r="WAE41" s="450"/>
      <c r="WAF41" s="450"/>
      <c r="WAG41" s="450"/>
      <c r="WAH41" s="450"/>
      <c r="WAI41" s="450"/>
      <c r="WAJ41" s="450"/>
      <c r="WAK41" s="450"/>
      <c r="WAL41" s="450"/>
      <c r="WAM41" s="450"/>
      <c r="WAN41" s="450"/>
      <c r="WAO41" s="450"/>
      <c r="WAP41" s="450"/>
      <c r="WAQ41" s="450"/>
      <c r="WAR41" s="450"/>
      <c r="WAS41" s="450"/>
      <c r="WAT41" s="450"/>
      <c r="WAU41" s="450"/>
      <c r="WAV41" s="450"/>
      <c r="WAW41" s="450"/>
      <c r="WAX41" s="450"/>
      <c r="WAY41" s="450"/>
      <c r="WAZ41" s="450"/>
      <c r="WBA41" s="450"/>
      <c r="WBB41" s="450"/>
      <c r="WBC41" s="450"/>
      <c r="WBD41" s="450"/>
      <c r="WBE41" s="450"/>
      <c r="WBF41" s="450"/>
      <c r="WBG41" s="450"/>
      <c r="WBH41" s="450"/>
      <c r="WBI41" s="450"/>
      <c r="WBJ41" s="450"/>
      <c r="WBK41" s="450"/>
      <c r="WBL41" s="450"/>
      <c r="WBM41" s="450"/>
      <c r="WBN41" s="450"/>
      <c r="WBO41" s="450"/>
      <c r="WBP41" s="450"/>
      <c r="WBQ41" s="450"/>
      <c r="WBR41" s="450"/>
      <c r="WBS41" s="450"/>
      <c r="WBT41" s="450"/>
      <c r="WBU41" s="450"/>
      <c r="WBV41" s="450"/>
      <c r="WBW41" s="450"/>
      <c r="WBX41" s="450"/>
      <c r="WBY41" s="450"/>
      <c r="WBZ41" s="450"/>
      <c r="WCA41" s="450"/>
      <c r="WCB41" s="450"/>
      <c r="WCC41" s="450"/>
      <c r="WCD41" s="450"/>
      <c r="WCE41" s="450"/>
      <c r="WCF41" s="450"/>
      <c r="WCG41" s="450"/>
      <c r="WCH41" s="450"/>
      <c r="WCI41" s="450"/>
      <c r="WCJ41" s="450"/>
      <c r="WCK41" s="450"/>
      <c r="WCL41" s="450"/>
      <c r="WCM41" s="450"/>
      <c r="WCN41" s="450"/>
      <c r="WCO41" s="450"/>
      <c r="WCP41" s="450"/>
      <c r="WCQ41" s="450"/>
      <c r="WCR41" s="450"/>
      <c r="WCS41" s="450"/>
      <c r="WCT41" s="450"/>
      <c r="WCU41" s="450"/>
      <c r="WCV41" s="450"/>
      <c r="WCW41" s="450"/>
      <c r="WCX41" s="450"/>
      <c r="WCY41" s="450"/>
      <c r="WCZ41" s="450"/>
      <c r="WDA41" s="450"/>
      <c r="WDB41" s="450"/>
      <c r="WDC41" s="450"/>
      <c r="WDD41" s="450"/>
      <c r="WDE41" s="450"/>
      <c r="WDF41" s="450"/>
      <c r="WDG41" s="450"/>
      <c r="WDH41" s="450"/>
      <c r="WDI41" s="450"/>
      <c r="WDJ41" s="450"/>
      <c r="WDK41" s="450"/>
      <c r="WDL41" s="450"/>
      <c r="WDM41" s="450"/>
      <c r="WDN41" s="450"/>
      <c r="WDO41" s="450"/>
      <c r="WDP41" s="450"/>
      <c r="WDQ41" s="450"/>
      <c r="WDR41" s="450"/>
      <c r="WDS41" s="450"/>
      <c r="WDT41" s="450"/>
      <c r="WDU41" s="450"/>
      <c r="WDV41" s="450"/>
      <c r="WDW41" s="450"/>
      <c r="WDX41" s="450"/>
      <c r="WDY41" s="450"/>
      <c r="WDZ41" s="450"/>
      <c r="WEA41" s="450"/>
      <c r="WEB41" s="450"/>
      <c r="WEC41" s="450"/>
      <c r="WED41" s="450"/>
      <c r="WEE41" s="450"/>
      <c r="WEF41" s="450"/>
      <c r="WEG41" s="450"/>
      <c r="WEH41" s="450"/>
      <c r="WEI41" s="450"/>
      <c r="WEJ41" s="450"/>
      <c r="WEK41" s="450"/>
      <c r="WEL41" s="450"/>
      <c r="WEM41" s="450"/>
      <c r="WEN41" s="450"/>
      <c r="WEO41" s="450"/>
      <c r="WEP41" s="450"/>
      <c r="WEQ41" s="450"/>
      <c r="WER41" s="450"/>
      <c r="WES41" s="450"/>
      <c r="WET41" s="450"/>
      <c r="WEU41" s="450"/>
      <c r="WEV41" s="450"/>
      <c r="WEW41" s="450"/>
      <c r="WEX41" s="450"/>
      <c r="WEY41" s="450"/>
      <c r="WEZ41" s="450"/>
      <c r="WFA41" s="450"/>
      <c r="WFB41" s="450"/>
      <c r="WFC41" s="450"/>
      <c r="WFD41" s="450"/>
      <c r="WFE41" s="450"/>
      <c r="WFF41" s="450"/>
      <c r="WFG41" s="450"/>
      <c r="WFH41" s="450"/>
      <c r="WFI41" s="450"/>
      <c r="WFJ41" s="450"/>
      <c r="WFK41" s="450"/>
      <c r="WFL41" s="450"/>
      <c r="WFM41" s="450"/>
      <c r="WFN41" s="450"/>
      <c r="WFO41" s="450"/>
      <c r="WFP41" s="450"/>
      <c r="WFQ41" s="450"/>
      <c r="WFR41" s="450"/>
      <c r="WFS41" s="450"/>
      <c r="WFT41" s="450"/>
      <c r="WFU41" s="450"/>
      <c r="WFV41" s="450"/>
      <c r="WFW41" s="450"/>
      <c r="WFX41" s="450"/>
      <c r="WFY41" s="450"/>
      <c r="WFZ41" s="450"/>
      <c r="WGA41" s="450"/>
      <c r="WGB41" s="450"/>
      <c r="WGC41" s="450"/>
      <c r="WGD41" s="450"/>
      <c r="WGE41" s="450"/>
      <c r="WGF41" s="450"/>
      <c r="WGG41" s="450"/>
      <c r="WGH41" s="450"/>
      <c r="WGI41" s="450"/>
      <c r="WGJ41" s="450"/>
      <c r="WGK41" s="450"/>
      <c r="WGL41" s="450"/>
      <c r="WGM41" s="450"/>
      <c r="WGN41" s="450"/>
      <c r="WGO41" s="450"/>
      <c r="WGP41" s="450"/>
      <c r="WGQ41" s="450"/>
      <c r="WGR41" s="450"/>
      <c r="WGS41" s="450"/>
      <c r="WGT41" s="450"/>
      <c r="WGU41" s="450"/>
      <c r="WGV41" s="450"/>
      <c r="WGW41" s="450"/>
      <c r="WGX41" s="450"/>
      <c r="WGY41" s="450"/>
      <c r="WGZ41" s="450"/>
      <c r="WHA41" s="450"/>
      <c r="WHB41" s="450"/>
      <c r="WHC41" s="450"/>
      <c r="WHD41" s="450"/>
      <c r="WHE41" s="450"/>
      <c r="WHF41" s="450"/>
      <c r="WHG41" s="450"/>
      <c r="WHH41" s="450"/>
      <c r="WHI41" s="450"/>
      <c r="WHJ41" s="450"/>
      <c r="WHK41" s="450"/>
      <c r="WHL41" s="450"/>
      <c r="WHM41" s="450"/>
      <c r="WHN41" s="450"/>
      <c r="WHO41" s="450"/>
      <c r="WHP41" s="450"/>
      <c r="WHQ41" s="450"/>
      <c r="WHR41" s="450"/>
      <c r="WHS41" s="450"/>
      <c r="WHT41" s="450"/>
      <c r="WHU41" s="450"/>
      <c r="WHV41" s="450"/>
      <c r="WHW41" s="450"/>
      <c r="WHX41" s="450"/>
      <c r="WHY41" s="450"/>
      <c r="WHZ41" s="450"/>
      <c r="WIA41" s="450"/>
      <c r="WIB41" s="450"/>
      <c r="WIC41" s="450"/>
      <c r="WID41" s="450"/>
      <c r="WIE41" s="450"/>
      <c r="WIF41" s="450"/>
      <c r="WIG41" s="450"/>
      <c r="WIH41" s="450"/>
      <c r="WII41" s="450"/>
      <c r="WIJ41" s="450"/>
      <c r="WIK41" s="450"/>
      <c r="WIL41" s="450"/>
      <c r="WIM41" s="450"/>
      <c r="WIN41" s="450"/>
      <c r="WIO41" s="450"/>
      <c r="WIP41" s="450"/>
      <c r="WIQ41" s="450"/>
      <c r="WIR41" s="450"/>
      <c r="WIS41" s="450"/>
      <c r="WIT41" s="450"/>
      <c r="WIU41" s="450"/>
      <c r="WIV41" s="450"/>
      <c r="WIW41" s="450"/>
      <c r="WIX41" s="450"/>
      <c r="WIY41" s="450"/>
      <c r="WIZ41" s="450"/>
      <c r="WJA41" s="450"/>
      <c r="WJB41" s="450"/>
      <c r="WJC41" s="450"/>
      <c r="WJD41" s="450"/>
      <c r="WJE41" s="450"/>
      <c r="WJF41" s="450"/>
      <c r="WJG41" s="450"/>
      <c r="WJH41" s="450"/>
      <c r="WJI41" s="450"/>
      <c r="WJJ41" s="450"/>
      <c r="WJK41" s="450"/>
      <c r="WJL41" s="450"/>
      <c r="WJM41" s="450"/>
      <c r="WJN41" s="450"/>
      <c r="WJO41" s="450"/>
      <c r="WJP41" s="450"/>
      <c r="WJQ41" s="450"/>
      <c r="WJR41" s="450"/>
      <c r="WJS41" s="450"/>
      <c r="WJT41" s="450"/>
      <c r="WJU41" s="450"/>
      <c r="WJV41" s="450"/>
      <c r="WJW41" s="450"/>
      <c r="WJX41" s="450"/>
      <c r="WJY41" s="450"/>
      <c r="WJZ41" s="450"/>
      <c r="WKA41" s="450"/>
      <c r="WKB41" s="450"/>
      <c r="WKC41" s="450"/>
      <c r="WKD41" s="450"/>
      <c r="WKE41" s="450"/>
      <c r="WKF41" s="450"/>
      <c r="WKG41" s="450"/>
      <c r="WKH41" s="450"/>
      <c r="WKI41" s="450"/>
      <c r="WKJ41" s="450"/>
      <c r="WKK41" s="450"/>
      <c r="WKL41" s="450"/>
      <c r="WKM41" s="450"/>
      <c r="WKN41" s="450"/>
      <c r="WKO41" s="450"/>
      <c r="WKP41" s="450"/>
      <c r="WKQ41" s="450"/>
      <c r="WKR41" s="450"/>
      <c r="WKS41" s="450"/>
      <c r="WKT41" s="450"/>
      <c r="WKU41" s="450"/>
      <c r="WKV41" s="450"/>
      <c r="WKW41" s="450"/>
      <c r="WKX41" s="450"/>
      <c r="WKY41" s="450"/>
      <c r="WKZ41" s="450"/>
      <c r="WLA41" s="450"/>
      <c r="WLB41" s="450"/>
      <c r="WLC41" s="450"/>
      <c r="WLD41" s="450"/>
      <c r="WLE41" s="450"/>
      <c r="WLF41" s="450"/>
      <c r="WLG41" s="450"/>
      <c r="WLH41" s="450"/>
      <c r="WLI41" s="450"/>
      <c r="WLJ41" s="450"/>
      <c r="WLK41" s="450"/>
      <c r="WLL41" s="450"/>
      <c r="WLM41" s="450"/>
      <c r="WLN41" s="450"/>
      <c r="WLO41" s="450"/>
      <c r="WLP41" s="450"/>
      <c r="WLQ41" s="450"/>
      <c r="WLR41" s="450"/>
      <c r="WLS41" s="450"/>
      <c r="WLT41" s="450"/>
      <c r="WLU41" s="450"/>
      <c r="WLV41" s="450"/>
      <c r="WLW41" s="450"/>
      <c r="WLX41" s="450"/>
      <c r="WLY41" s="450"/>
      <c r="WLZ41" s="450"/>
      <c r="WMA41" s="450"/>
      <c r="WMB41" s="450"/>
      <c r="WMC41" s="450"/>
      <c r="WMD41" s="450"/>
      <c r="WME41" s="450"/>
      <c r="WMF41" s="450"/>
      <c r="WMG41" s="450"/>
      <c r="WMH41" s="450"/>
      <c r="WMI41" s="450"/>
      <c r="WMJ41" s="450"/>
      <c r="WMK41" s="450"/>
      <c r="WML41" s="450"/>
      <c r="WMM41" s="450"/>
      <c r="WMN41" s="450"/>
      <c r="WMO41" s="450"/>
      <c r="WMP41" s="450"/>
      <c r="WMQ41" s="450"/>
      <c r="WMR41" s="450"/>
      <c r="WMS41" s="450"/>
      <c r="WMT41" s="450"/>
      <c r="WMU41" s="450"/>
      <c r="WMV41" s="450"/>
      <c r="WMW41" s="450"/>
      <c r="WMX41" s="450"/>
      <c r="WMY41" s="450"/>
      <c r="WMZ41" s="450"/>
      <c r="WNA41" s="450"/>
      <c r="WNB41" s="450"/>
      <c r="WNC41" s="450"/>
      <c r="WND41" s="450"/>
      <c r="WNE41" s="450"/>
      <c r="WNF41" s="450"/>
      <c r="WNG41" s="450"/>
      <c r="WNH41" s="450"/>
      <c r="WNI41" s="450"/>
      <c r="WNJ41" s="450"/>
      <c r="WNK41" s="450"/>
      <c r="WNL41" s="450"/>
      <c r="WNM41" s="450"/>
      <c r="WNN41" s="450"/>
      <c r="WNO41" s="450"/>
      <c r="WNP41" s="450"/>
      <c r="WNQ41" s="450"/>
      <c r="WNR41" s="450"/>
      <c r="WNS41" s="450"/>
      <c r="WNT41" s="450"/>
      <c r="WNU41" s="450"/>
      <c r="WNV41" s="450"/>
      <c r="WNW41" s="450"/>
      <c r="WNX41" s="450"/>
      <c r="WNY41" s="450"/>
      <c r="WNZ41" s="450"/>
      <c r="WOA41" s="450"/>
      <c r="WOB41" s="450"/>
      <c r="WOC41" s="450"/>
      <c r="WOD41" s="450"/>
      <c r="WOE41" s="450"/>
      <c r="WOF41" s="450"/>
      <c r="WOG41" s="450"/>
      <c r="WOH41" s="450"/>
      <c r="WOI41" s="450"/>
      <c r="WOJ41" s="450"/>
      <c r="WOK41" s="450"/>
      <c r="WOL41" s="450"/>
      <c r="WOM41" s="450"/>
      <c r="WON41" s="450"/>
      <c r="WOO41" s="450"/>
      <c r="WOP41" s="450"/>
      <c r="WOQ41" s="450"/>
      <c r="WOR41" s="450"/>
      <c r="WOS41" s="450"/>
      <c r="WOT41" s="450"/>
      <c r="WOU41" s="450"/>
      <c r="WOV41" s="450"/>
      <c r="WOW41" s="450"/>
      <c r="WOX41" s="450"/>
      <c r="WOY41" s="450"/>
      <c r="WOZ41" s="450"/>
      <c r="WPA41" s="450"/>
      <c r="WPB41" s="450"/>
      <c r="WPC41" s="450"/>
      <c r="WPD41" s="450"/>
      <c r="WPE41" s="450"/>
      <c r="WPF41" s="450"/>
      <c r="WPG41" s="450"/>
      <c r="WPH41" s="450"/>
      <c r="WPI41" s="450"/>
      <c r="WPJ41" s="450"/>
      <c r="WPK41" s="450"/>
      <c r="WPL41" s="450"/>
      <c r="WPM41" s="450"/>
      <c r="WPN41" s="450"/>
      <c r="WPO41" s="450"/>
      <c r="WPP41" s="450"/>
      <c r="WPQ41" s="450"/>
      <c r="WPR41" s="450"/>
      <c r="WPS41" s="450"/>
      <c r="WPT41" s="450"/>
      <c r="WPU41" s="450"/>
      <c r="WPV41" s="450"/>
      <c r="WPW41" s="450"/>
      <c r="WPX41" s="450"/>
      <c r="WPY41" s="450"/>
      <c r="WPZ41" s="450"/>
      <c r="WQA41" s="450"/>
      <c r="WQB41" s="450"/>
      <c r="WQC41" s="450"/>
      <c r="WQD41" s="450"/>
      <c r="WQE41" s="450"/>
      <c r="WQF41" s="450"/>
      <c r="WQG41" s="450"/>
      <c r="WQH41" s="450"/>
      <c r="WQI41" s="450"/>
      <c r="WQJ41" s="450"/>
      <c r="WQK41" s="450"/>
      <c r="WQL41" s="450"/>
      <c r="WQM41" s="450"/>
      <c r="WQN41" s="450"/>
      <c r="WQO41" s="450"/>
      <c r="WQP41" s="450"/>
      <c r="WQQ41" s="450"/>
      <c r="WQR41" s="450"/>
      <c r="WQS41" s="450"/>
      <c r="WQT41" s="450"/>
      <c r="WQU41" s="450"/>
      <c r="WQV41" s="450"/>
      <c r="WQW41" s="450"/>
      <c r="WQX41" s="450"/>
      <c r="WQY41" s="450"/>
      <c r="WQZ41" s="450"/>
      <c r="WRA41" s="450"/>
      <c r="WRB41" s="450"/>
      <c r="WRC41" s="450"/>
      <c r="WRD41" s="450"/>
      <c r="WRE41" s="450"/>
      <c r="WRF41" s="450"/>
      <c r="WRG41" s="450"/>
      <c r="WRH41" s="450"/>
      <c r="WRI41" s="450"/>
      <c r="WRJ41" s="450"/>
      <c r="WRK41" s="450"/>
      <c r="WRL41" s="450"/>
      <c r="WRM41" s="450"/>
      <c r="WRN41" s="450"/>
      <c r="WRO41" s="450"/>
      <c r="WRP41" s="450"/>
      <c r="WRQ41" s="450"/>
      <c r="WRR41" s="450"/>
      <c r="WRS41" s="450"/>
      <c r="WRT41" s="450"/>
      <c r="WRU41" s="450"/>
      <c r="WRV41" s="450"/>
      <c r="WRW41" s="450"/>
      <c r="WRX41" s="450"/>
      <c r="WRY41" s="450"/>
      <c r="WRZ41" s="450"/>
      <c r="WSA41" s="450"/>
      <c r="WSB41" s="450"/>
      <c r="WSC41" s="450"/>
      <c r="WSD41" s="450"/>
      <c r="WSE41" s="450"/>
      <c r="WSF41" s="450"/>
      <c r="WSG41" s="450"/>
      <c r="WSH41" s="450"/>
      <c r="WSI41" s="450"/>
      <c r="WSJ41" s="450"/>
      <c r="WSK41" s="450"/>
      <c r="WSL41" s="450"/>
      <c r="WSM41" s="450"/>
      <c r="WSN41" s="450"/>
      <c r="WSO41" s="450"/>
      <c r="WSP41" s="450"/>
      <c r="WSQ41" s="450"/>
      <c r="WSR41" s="450"/>
      <c r="WSS41" s="450"/>
      <c r="WST41" s="450"/>
      <c r="WSU41" s="450"/>
      <c r="WSV41" s="450"/>
      <c r="WSW41" s="450"/>
      <c r="WSX41" s="450"/>
      <c r="WSY41" s="450"/>
      <c r="WSZ41" s="450"/>
      <c r="WTA41" s="450"/>
      <c r="WTB41" s="450"/>
      <c r="WTC41" s="450"/>
      <c r="WTD41" s="450"/>
      <c r="WTE41" s="450"/>
      <c r="WTF41" s="450"/>
      <c r="WTG41" s="450"/>
      <c r="WTH41" s="450"/>
      <c r="WTI41" s="450"/>
      <c r="WTJ41" s="450"/>
      <c r="WTK41" s="450"/>
      <c r="WTL41" s="450"/>
      <c r="WTM41" s="450"/>
      <c r="WTN41" s="450"/>
      <c r="WTO41" s="450"/>
      <c r="WTP41" s="450"/>
      <c r="WTQ41" s="450"/>
      <c r="WTR41" s="450"/>
      <c r="WTS41" s="450"/>
      <c r="WTT41" s="450"/>
      <c r="WTU41" s="450"/>
      <c r="WTV41" s="450"/>
      <c r="WTW41" s="450"/>
      <c r="WTX41" s="450"/>
      <c r="WTY41" s="450"/>
      <c r="WTZ41" s="450"/>
      <c r="WUA41" s="450"/>
      <c r="WUB41" s="450"/>
      <c r="WUC41" s="450"/>
      <c r="WUD41" s="450"/>
      <c r="WUE41" s="450"/>
      <c r="WUF41" s="450"/>
      <c r="WUG41" s="450"/>
      <c r="WUH41" s="450"/>
      <c r="WUI41" s="450"/>
      <c r="WUJ41" s="450"/>
      <c r="WUK41" s="450"/>
      <c r="WUL41" s="450"/>
      <c r="WUM41" s="450"/>
      <c r="WUN41" s="450"/>
      <c r="WUO41" s="450"/>
      <c r="WUP41" s="450"/>
      <c r="WUQ41" s="450"/>
      <c r="WUR41" s="450"/>
      <c r="WUS41" s="450"/>
      <c r="WUT41" s="450"/>
      <c r="WUU41" s="450"/>
      <c r="WUV41" s="450"/>
      <c r="WUW41" s="450"/>
      <c r="WUX41" s="450"/>
      <c r="WUY41" s="450"/>
      <c r="WUZ41" s="450"/>
      <c r="WVA41" s="450"/>
      <c r="WVB41" s="450"/>
      <c r="WVC41" s="450"/>
      <c r="WVD41" s="450"/>
      <c r="WVE41" s="450"/>
      <c r="WVF41" s="450"/>
      <c r="WVG41" s="450"/>
      <c r="WVH41" s="450"/>
      <c r="WVI41" s="450"/>
      <c r="WVJ41" s="450"/>
      <c r="WVK41" s="450"/>
      <c r="WVL41" s="450"/>
      <c r="WVM41" s="450"/>
      <c r="WVN41" s="450"/>
      <c r="WVO41" s="450"/>
      <c r="WVP41" s="450"/>
      <c r="WVQ41" s="450"/>
      <c r="WVR41" s="450"/>
      <c r="WVS41" s="450"/>
      <c r="WVT41" s="450"/>
      <c r="WVU41" s="450"/>
      <c r="WVV41" s="450"/>
      <c r="WVW41" s="450"/>
      <c r="WVX41" s="450"/>
      <c r="WVY41" s="450"/>
      <c r="WVZ41" s="450"/>
      <c r="WWA41" s="450"/>
      <c r="WWB41" s="450"/>
      <c r="WWC41" s="450"/>
      <c r="WWD41" s="450"/>
      <c r="WWE41" s="450"/>
      <c r="WWF41" s="450"/>
      <c r="WWG41" s="450"/>
      <c r="WWH41" s="450"/>
      <c r="WWI41" s="450"/>
    </row>
    <row r="42" spans="1:16155" s="457" customFormat="1" ht="1.8" customHeight="1">
      <c r="A42" s="450"/>
      <c r="B42" s="450"/>
      <c r="C42" s="451"/>
      <c r="D42" s="2018"/>
      <c r="E42" s="2018"/>
      <c r="F42" s="2018"/>
      <c r="G42" s="2018"/>
      <c r="H42" s="2018"/>
      <c r="I42" s="2018"/>
      <c r="J42" s="2019"/>
      <c r="K42" s="513"/>
      <c r="L42" s="513"/>
      <c r="M42" s="513"/>
      <c r="N42" s="513"/>
      <c r="O42" s="513"/>
      <c r="P42" s="453"/>
      <c r="Q42" s="453"/>
      <c r="R42" s="754"/>
      <c r="S42" s="754"/>
      <c r="T42" s="754"/>
      <c r="U42" s="754"/>
      <c r="V42" s="754"/>
      <c r="W42" s="453"/>
      <c r="X42" s="458"/>
      <c r="AB42" s="536"/>
      <c r="AC42" s="450"/>
      <c r="AE42" s="450"/>
      <c r="AF42" s="438"/>
      <c r="AG42" s="450"/>
      <c r="AH42" s="450"/>
      <c r="AI42" s="450"/>
      <c r="AJ42" s="450"/>
      <c r="AK42" s="450"/>
      <c r="AL42" s="450"/>
      <c r="AM42" s="450"/>
      <c r="AN42" s="450"/>
      <c r="AO42" s="450"/>
      <c r="AP42" s="450"/>
      <c r="AQ42" s="450"/>
      <c r="AR42" s="450"/>
      <c r="AS42" s="450"/>
      <c r="AT42" s="450"/>
      <c r="AU42" s="450"/>
      <c r="AV42" s="450"/>
      <c r="AW42" s="450"/>
      <c r="AX42" s="450"/>
      <c r="AY42" s="450"/>
      <c r="AZ42" s="450"/>
      <c r="BA42" s="450"/>
      <c r="BB42" s="450"/>
      <c r="BC42" s="450"/>
      <c r="BD42" s="450"/>
      <c r="BE42" s="450"/>
      <c r="BF42" s="450"/>
      <c r="BG42" s="450"/>
      <c r="BH42" s="450"/>
      <c r="BI42" s="450"/>
      <c r="BJ42" s="450"/>
      <c r="BK42" s="450"/>
      <c r="BL42" s="450"/>
      <c r="BM42" s="450"/>
      <c r="BN42" s="450"/>
      <c r="BO42" s="450"/>
      <c r="BP42" s="450"/>
      <c r="BQ42" s="450"/>
      <c r="BR42" s="450"/>
      <c r="BS42" s="450"/>
      <c r="BT42" s="450"/>
      <c r="BU42" s="450"/>
      <c r="BV42" s="450"/>
      <c r="BW42" s="450"/>
      <c r="BX42" s="450"/>
      <c r="BY42" s="450"/>
      <c r="BZ42" s="450"/>
      <c r="CA42" s="450"/>
      <c r="CB42" s="450"/>
      <c r="CC42" s="450"/>
      <c r="CD42" s="450"/>
      <c r="CE42" s="450"/>
      <c r="CF42" s="450"/>
      <c r="CG42" s="450"/>
      <c r="CH42" s="450"/>
      <c r="CI42" s="450"/>
      <c r="CJ42" s="450"/>
      <c r="CK42" s="450"/>
      <c r="CL42" s="450"/>
      <c r="CM42" s="450"/>
      <c r="CN42" s="450"/>
      <c r="CO42" s="450"/>
      <c r="CP42" s="450"/>
      <c r="CQ42" s="450"/>
      <c r="CR42" s="450"/>
      <c r="CS42" s="450"/>
      <c r="CT42" s="450"/>
      <c r="CU42" s="450"/>
      <c r="CV42" s="450"/>
      <c r="CW42" s="450"/>
      <c r="CX42" s="450"/>
      <c r="CY42" s="450"/>
      <c r="CZ42" s="450"/>
      <c r="DA42" s="450"/>
      <c r="DB42" s="450"/>
      <c r="DC42" s="450"/>
      <c r="DD42" s="450"/>
      <c r="DE42" s="450"/>
      <c r="DF42" s="450"/>
      <c r="DG42" s="450"/>
      <c r="DH42" s="450"/>
      <c r="DI42" s="450"/>
      <c r="DJ42" s="450"/>
      <c r="DK42" s="450"/>
      <c r="DL42" s="450"/>
      <c r="DM42" s="450"/>
      <c r="DN42" s="450"/>
      <c r="DO42" s="450"/>
      <c r="DP42" s="450"/>
      <c r="DQ42" s="450"/>
      <c r="DR42" s="450"/>
      <c r="DS42" s="450"/>
      <c r="DT42" s="450"/>
      <c r="DU42" s="450"/>
      <c r="DV42" s="450"/>
      <c r="DW42" s="450"/>
      <c r="DX42" s="450"/>
      <c r="DY42" s="450"/>
      <c r="DZ42" s="450"/>
      <c r="EA42" s="450"/>
      <c r="EB42" s="450"/>
      <c r="EC42" s="450"/>
      <c r="ED42" s="450"/>
      <c r="EE42" s="450"/>
      <c r="EF42" s="450"/>
      <c r="EG42" s="450"/>
      <c r="EH42" s="450"/>
      <c r="EI42" s="450"/>
      <c r="EJ42" s="450"/>
      <c r="EK42" s="450"/>
      <c r="EL42" s="450"/>
      <c r="EM42" s="450"/>
      <c r="EN42" s="450"/>
      <c r="EO42" s="450"/>
      <c r="EP42" s="450"/>
      <c r="EQ42" s="450"/>
      <c r="ER42" s="450"/>
      <c r="ES42" s="450"/>
      <c r="ET42" s="450"/>
      <c r="EU42" s="450"/>
      <c r="EV42" s="450"/>
      <c r="EW42" s="450"/>
      <c r="EX42" s="450"/>
      <c r="EY42" s="450"/>
      <c r="EZ42" s="450"/>
      <c r="FA42" s="450"/>
      <c r="FB42" s="450"/>
      <c r="FC42" s="450"/>
      <c r="FD42" s="450"/>
      <c r="FE42" s="450"/>
      <c r="FF42" s="450"/>
      <c r="FG42" s="450"/>
      <c r="FH42" s="450"/>
      <c r="FI42" s="450"/>
      <c r="FJ42" s="450"/>
      <c r="FK42" s="450"/>
      <c r="FL42" s="450"/>
      <c r="FM42" s="450"/>
      <c r="FN42" s="450"/>
      <c r="FO42" s="450"/>
      <c r="FP42" s="450"/>
      <c r="FQ42" s="450"/>
      <c r="FR42" s="450"/>
      <c r="FS42" s="450"/>
      <c r="FT42" s="450"/>
      <c r="FU42" s="450"/>
      <c r="FV42" s="450"/>
      <c r="FW42" s="450"/>
      <c r="FX42" s="450"/>
      <c r="FY42" s="450"/>
      <c r="FZ42" s="450"/>
      <c r="GA42" s="450"/>
      <c r="GB42" s="450"/>
      <c r="GC42" s="450"/>
      <c r="GD42" s="450"/>
      <c r="GE42" s="450"/>
      <c r="GF42" s="450"/>
      <c r="GG42" s="450"/>
      <c r="GH42" s="450"/>
      <c r="GI42" s="450"/>
      <c r="GJ42" s="450"/>
      <c r="GK42" s="450"/>
      <c r="GL42" s="450"/>
      <c r="GM42" s="450"/>
      <c r="GN42" s="450"/>
      <c r="GO42" s="450"/>
      <c r="GP42" s="450"/>
      <c r="GQ42" s="450"/>
      <c r="GR42" s="450"/>
      <c r="GS42" s="450"/>
      <c r="GT42" s="450"/>
      <c r="GU42" s="450"/>
      <c r="GV42" s="450"/>
      <c r="GW42" s="450"/>
      <c r="GX42" s="450"/>
      <c r="GY42" s="450"/>
      <c r="GZ42" s="450"/>
      <c r="HA42" s="450"/>
      <c r="HB42" s="450"/>
      <c r="HC42" s="450"/>
      <c r="HD42" s="450"/>
      <c r="HE42" s="450"/>
      <c r="HF42" s="450"/>
      <c r="HG42" s="450"/>
      <c r="HH42" s="450"/>
      <c r="HI42" s="450"/>
      <c r="HJ42" s="450"/>
      <c r="HK42" s="450"/>
      <c r="HL42" s="450"/>
      <c r="HM42" s="450"/>
      <c r="HN42" s="450"/>
      <c r="HO42" s="450"/>
      <c r="HP42" s="450"/>
      <c r="HQ42" s="450"/>
      <c r="HR42" s="450"/>
      <c r="HS42" s="450"/>
      <c r="HT42" s="450"/>
      <c r="HU42" s="450"/>
      <c r="HV42" s="450"/>
      <c r="HW42" s="450"/>
      <c r="HX42" s="450"/>
      <c r="HY42" s="450"/>
      <c r="HZ42" s="450"/>
      <c r="IA42" s="450"/>
      <c r="IB42" s="450"/>
      <c r="IC42" s="450"/>
      <c r="ID42" s="450"/>
      <c r="IE42" s="450"/>
      <c r="IF42" s="450"/>
      <c r="IG42" s="450"/>
      <c r="IH42" s="450"/>
      <c r="II42" s="450"/>
      <c r="IJ42" s="450"/>
      <c r="IK42" s="450"/>
      <c r="IL42" s="450"/>
      <c r="IM42" s="450"/>
      <c r="IN42" s="450"/>
      <c r="IO42" s="450"/>
      <c r="IP42" s="450"/>
      <c r="IQ42" s="450"/>
      <c r="IR42" s="450"/>
      <c r="IS42" s="450"/>
      <c r="IT42" s="450"/>
      <c r="IU42" s="450"/>
      <c r="IV42" s="450"/>
      <c r="IW42" s="450"/>
      <c r="IX42" s="450"/>
      <c r="IY42" s="450"/>
      <c r="IZ42" s="450"/>
      <c r="JA42" s="450"/>
      <c r="JB42" s="450"/>
      <c r="JC42" s="450"/>
      <c r="JD42" s="450"/>
      <c r="JE42" s="450"/>
      <c r="JF42" s="450"/>
      <c r="JG42" s="450"/>
      <c r="JH42" s="450"/>
      <c r="JI42" s="450"/>
      <c r="JJ42" s="450"/>
      <c r="JK42" s="450"/>
      <c r="JL42" s="450"/>
      <c r="JM42" s="450"/>
      <c r="JN42" s="450"/>
      <c r="JO42" s="450"/>
      <c r="JP42" s="450"/>
      <c r="JQ42" s="450"/>
      <c r="JR42" s="450"/>
      <c r="JS42" s="450"/>
      <c r="JT42" s="450"/>
      <c r="JU42" s="450"/>
      <c r="JV42" s="450"/>
      <c r="JW42" s="450"/>
      <c r="JX42" s="450"/>
      <c r="JY42" s="450"/>
      <c r="JZ42" s="450"/>
      <c r="KA42" s="450"/>
      <c r="KB42" s="450"/>
      <c r="KC42" s="450"/>
      <c r="KD42" s="450"/>
      <c r="KE42" s="450"/>
      <c r="KF42" s="450"/>
      <c r="KG42" s="450"/>
      <c r="KH42" s="450"/>
      <c r="KI42" s="450"/>
      <c r="KJ42" s="450"/>
      <c r="KK42" s="450"/>
      <c r="KL42" s="450"/>
      <c r="KM42" s="450"/>
      <c r="KN42" s="450"/>
      <c r="KO42" s="450"/>
      <c r="KP42" s="450"/>
      <c r="KQ42" s="450"/>
      <c r="KR42" s="450"/>
      <c r="KS42" s="450"/>
      <c r="KT42" s="450"/>
      <c r="KU42" s="450"/>
      <c r="KV42" s="450"/>
      <c r="KW42" s="450"/>
      <c r="KX42" s="450"/>
      <c r="KY42" s="450"/>
      <c r="KZ42" s="450"/>
      <c r="LA42" s="450"/>
      <c r="LB42" s="450"/>
      <c r="LC42" s="450"/>
      <c r="LD42" s="450"/>
      <c r="LE42" s="450"/>
      <c r="LF42" s="450"/>
      <c r="LG42" s="450"/>
      <c r="LH42" s="450"/>
      <c r="LI42" s="450"/>
      <c r="LJ42" s="450"/>
      <c r="LK42" s="450"/>
      <c r="LL42" s="450"/>
      <c r="LM42" s="450"/>
      <c r="LN42" s="450"/>
      <c r="LO42" s="450"/>
      <c r="LP42" s="450"/>
      <c r="LQ42" s="450"/>
      <c r="LR42" s="450"/>
      <c r="LS42" s="450"/>
      <c r="LT42" s="450"/>
      <c r="LU42" s="450"/>
      <c r="LV42" s="450"/>
      <c r="LW42" s="450"/>
      <c r="LX42" s="450"/>
      <c r="LY42" s="450"/>
      <c r="LZ42" s="450"/>
      <c r="MA42" s="450"/>
      <c r="MB42" s="450"/>
      <c r="MC42" s="450"/>
      <c r="MD42" s="450"/>
      <c r="ME42" s="450"/>
      <c r="MF42" s="450"/>
      <c r="MG42" s="450"/>
      <c r="MH42" s="450"/>
      <c r="MI42" s="450"/>
      <c r="MJ42" s="450"/>
      <c r="MK42" s="450"/>
      <c r="ML42" s="450"/>
      <c r="MM42" s="450"/>
      <c r="MN42" s="450"/>
      <c r="MO42" s="450"/>
      <c r="MP42" s="450"/>
      <c r="MQ42" s="450"/>
      <c r="MR42" s="450"/>
      <c r="MS42" s="450"/>
      <c r="MT42" s="450"/>
      <c r="MU42" s="450"/>
      <c r="MV42" s="450"/>
      <c r="MW42" s="450"/>
      <c r="MX42" s="450"/>
      <c r="MY42" s="450"/>
      <c r="MZ42" s="450"/>
      <c r="NA42" s="450"/>
      <c r="NB42" s="450"/>
      <c r="NC42" s="450"/>
      <c r="ND42" s="450"/>
      <c r="NE42" s="450"/>
      <c r="NF42" s="450"/>
      <c r="NG42" s="450"/>
      <c r="NH42" s="450"/>
      <c r="NI42" s="450"/>
      <c r="NJ42" s="450"/>
      <c r="NK42" s="450"/>
      <c r="NL42" s="450"/>
      <c r="NM42" s="450"/>
      <c r="NN42" s="450"/>
      <c r="NO42" s="450"/>
      <c r="NP42" s="450"/>
      <c r="NQ42" s="450"/>
      <c r="NR42" s="450"/>
      <c r="NS42" s="450"/>
      <c r="NT42" s="450"/>
      <c r="NU42" s="450"/>
      <c r="NV42" s="450"/>
      <c r="NW42" s="450"/>
      <c r="NX42" s="450"/>
      <c r="NY42" s="450"/>
      <c r="NZ42" s="450"/>
      <c r="OA42" s="450"/>
      <c r="OB42" s="450"/>
      <c r="OC42" s="450"/>
      <c r="OD42" s="450"/>
      <c r="OE42" s="450"/>
      <c r="OF42" s="450"/>
      <c r="OG42" s="450"/>
      <c r="OH42" s="450"/>
      <c r="OI42" s="450"/>
      <c r="OJ42" s="450"/>
      <c r="OK42" s="450"/>
      <c r="OL42" s="450"/>
      <c r="OM42" s="450"/>
      <c r="ON42" s="450"/>
      <c r="OO42" s="450"/>
      <c r="OP42" s="450"/>
      <c r="OQ42" s="450"/>
      <c r="OR42" s="450"/>
      <c r="OS42" s="450"/>
      <c r="OT42" s="450"/>
      <c r="OU42" s="450"/>
      <c r="OV42" s="450"/>
      <c r="OW42" s="450"/>
      <c r="OX42" s="450"/>
      <c r="OY42" s="450"/>
      <c r="OZ42" s="450"/>
      <c r="PA42" s="450"/>
      <c r="PB42" s="450"/>
      <c r="PC42" s="450"/>
      <c r="PD42" s="450"/>
      <c r="PE42" s="450"/>
      <c r="PF42" s="450"/>
      <c r="PG42" s="450"/>
      <c r="PH42" s="450"/>
      <c r="PI42" s="450"/>
      <c r="PJ42" s="450"/>
      <c r="PK42" s="450"/>
      <c r="PL42" s="450"/>
      <c r="PM42" s="450"/>
      <c r="PN42" s="450"/>
      <c r="PO42" s="450"/>
      <c r="PP42" s="450"/>
      <c r="PQ42" s="450"/>
      <c r="PR42" s="450"/>
      <c r="PS42" s="450"/>
      <c r="PT42" s="450"/>
      <c r="PU42" s="450"/>
      <c r="PV42" s="450"/>
      <c r="PW42" s="450"/>
      <c r="PX42" s="450"/>
      <c r="PY42" s="450"/>
      <c r="PZ42" s="450"/>
      <c r="QA42" s="450"/>
      <c r="QB42" s="450"/>
      <c r="QC42" s="450"/>
      <c r="QD42" s="450"/>
      <c r="QE42" s="450"/>
      <c r="QF42" s="450"/>
      <c r="QG42" s="450"/>
      <c r="QH42" s="450"/>
      <c r="QI42" s="450"/>
      <c r="QJ42" s="450"/>
      <c r="QK42" s="450"/>
      <c r="QL42" s="450"/>
      <c r="QM42" s="450"/>
      <c r="QN42" s="450"/>
      <c r="QO42" s="450"/>
      <c r="QP42" s="450"/>
      <c r="QQ42" s="450"/>
      <c r="QR42" s="450"/>
      <c r="QS42" s="450"/>
      <c r="QT42" s="450"/>
      <c r="QU42" s="450"/>
      <c r="QV42" s="450"/>
      <c r="QW42" s="450"/>
      <c r="QX42" s="450"/>
      <c r="QY42" s="450"/>
      <c r="QZ42" s="450"/>
      <c r="RA42" s="450"/>
      <c r="RB42" s="450"/>
      <c r="RC42" s="450"/>
      <c r="RD42" s="450"/>
      <c r="RE42" s="450"/>
      <c r="RF42" s="450"/>
      <c r="RG42" s="450"/>
      <c r="RH42" s="450"/>
      <c r="RI42" s="450"/>
      <c r="RJ42" s="450"/>
      <c r="RK42" s="450"/>
      <c r="RL42" s="450"/>
      <c r="RM42" s="450"/>
      <c r="RN42" s="450"/>
      <c r="RO42" s="450"/>
      <c r="RP42" s="450"/>
      <c r="RQ42" s="450"/>
      <c r="RR42" s="450"/>
      <c r="RS42" s="450"/>
      <c r="RT42" s="450"/>
      <c r="RU42" s="450"/>
      <c r="RV42" s="450"/>
      <c r="RW42" s="450"/>
      <c r="RX42" s="450"/>
      <c r="RY42" s="450"/>
      <c r="RZ42" s="450"/>
      <c r="SA42" s="450"/>
      <c r="SB42" s="450"/>
      <c r="SC42" s="450"/>
      <c r="SD42" s="450"/>
      <c r="SE42" s="450"/>
      <c r="SF42" s="450"/>
      <c r="SG42" s="450"/>
      <c r="SH42" s="450"/>
      <c r="SI42" s="450"/>
      <c r="SJ42" s="450"/>
      <c r="SK42" s="450"/>
      <c r="SL42" s="450"/>
      <c r="SM42" s="450"/>
      <c r="SN42" s="450"/>
      <c r="SO42" s="450"/>
      <c r="SP42" s="450"/>
      <c r="SQ42" s="450"/>
      <c r="SR42" s="450"/>
      <c r="SS42" s="450"/>
      <c r="ST42" s="450"/>
      <c r="SU42" s="450"/>
      <c r="SV42" s="450"/>
      <c r="SW42" s="450"/>
      <c r="SX42" s="450"/>
      <c r="SY42" s="450"/>
      <c r="SZ42" s="450"/>
      <c r="TA42" s="450"/>
      <c r="TB42" s="450"/>
      <c r="TC42" s="450"/>
      <c r="TD42" s="450"/>
      <c r="TE42" s="450"/>
      <c r="TF42" s="450"/>
      <c r="TG42" s="450"/>
      <c r="TH42" s="450"/>
      <c r="TI42" s="450"/>
      <c r="TJ42" s="450"/>
      <c r="TK42" s="450"/>
      <c r="TL42" s="450"/>
      <c r="TM42" s="450"/>
      <c r="TN42" s="450"/>
      <c r="TO42" s="450"/>
      <c r="TP42" s="450"/>
      <c r="TQ42" s="450"/>
      <c r="TR42" s="450"/>
      <c r="TS42" s="450"/>
      <c r="TT42" s="450"/>
      <c r="TU42" s="450"/>
      <c r="TV42" s="450"/>
      <c r="TW42" s="450"/>
      <c r="TX42" s="450"/>
      <c r="TY42" s="450"/>
      <c r="TZ42" s="450"/>
      <c r="UA42" s="450"/>
      <c r="UB42" s="450"/>
      <c r="UC42" s="450"/>
      <c r="UD42" s="450"/>
      <c r="UE42" s="450"/>
      <c r="UF42" s="450"/>
      <c r="UG42" s="450"/>
      <c r="UH42" s="450"/>
      <c r="UI42" s="450"/>
      <c r="UJ42" s="450"/>
      <c r="UK42" s="450"/>
      <c r="UL42" s="450"/>
      <c r="UM42" s="450"/>
      <c r="UN42" s="450"/>
      <c r="UO42" s="450"/>
      <c r="UP42" s="450"/>
      <c r="UQ42" s="450"/>
      <c r="UR42" s="450"/>
      <c r="US42" s="450"/>
      <c r="UT42" s="450"/>
      <c r="UU42" s="450"/>
      <c r="UV42" s="450"/>
      <c r="UW42" s="450"/>
      <c r="UX42" s="450"/>
      <c r="UY42" s="450"/>
      <c r="UZ42" s="450"/>
      <c r="VA42" s="450"/>
      <c r="VB42" s="450"/>
      <c r="VC42" s="450"/>
      <c r="VD42" s="450"/>
      <c r="VE42" s="450"/>
      <c r="VF42" s="450"/>
      <c r="VG42" s="450"/>
      <c r="VH42" s="450"/>
      <c r="VI42" s="450"/>
      <c r="VJ42" s="450"/>
      <c r="VK42" s="450"/>
      <c r="VL42" s="450"/>
      <c r="VM42" s="450"/>
      <c r="VN42" s="450"/>
      <c r="VO42" s="450"/>
      <c r="VP42" s="450"/>
      <c r="VQ42" s="450"/>
      <c r="VR42" s="450"/>
      <c r="VS42" s="450"/>
      <c r="VT42" s="450"/>
      <c r="VU42" s="450"/>
      <c r="VV42" s="450"/>
      <c r="VW42" s="450"/>
      <c r="VX42" s="450"/>
      <c r="VY42" s="450"/>
      <c r="VZ42" s="450"/>
      <c r="WA42" s="450"/>
      <c r="WB42" s="450"/>
      <c r="WC42" s="450"/>
      <c r="WD42" s="450"/>
      <c r="WE42" s="450"/>
      <c r="WF42" s="450"/>
      <c r="WG42" s="450"/>
      <c r="WH42" s="450"/>
      <c r="WI42" s="450"/>
      <c r="WJ42" s="450"/>
      <c r="WK42" s="450"/>
      <c r="WL42" s="450"/>
      <c r="WM42" s="450"/>
      <c r="WN42" s="450"/>
      <c r="WO42" s="450"/>
      <c r="WP42" s="450"/>
      <c r="WQ42" s="450"/>
      <c r="WR42" s="450"/>
      <c r="WS42" s="450"/>
      <c r="WT42" s="450"/>
      <c r="WU42" s="450"/>
      <c r="WV42" s="450"/>
      <c r="WW42" s="450"/>
      <c r="WX42" s="450"/>
      <c r="WY42" s="450"/>
      <c r="WZ42" s="450"/>
      <c r="XA42" s="450"/>
      <c r="XB42" s="450"/>
      <c r="XC42" s="450"/>
      <c r="XD42" s="450"/>
      <c r="XE42" s="450"/>
      <c r="XF42" s="450"/>
      <c r="XG42" s="450"/>
      <c r="XH42" s="450"/>
      <c r="XI42" s="450"/>
      <c r="XJ42" s="450"/>
      <c r="XK42" s="450"/>
      <c r="XL42" s="450"/>
      <c r="XM42" s="450"/>
      <c r="XN42" s="450"/>
      <c r="XO42" s="450"/>
      <c r="XP42" s="450"/>
      <c r="XQ42" s="450"/>
      <c r="XR42" s="450"/>
      <c r="XS42" s="450"/>
      <c r="XT42" s="450"/>
      <c r="XU42" s="450"/>
      <c r="XV42" s="450"/>
      <c r="XW42" s="450"/>
      <c r="XX42" s="450"/>
      <c r="XY42" s="450"/>
      <c r="XZ42" s="450"/>
      <c r="YA42" s="450"/>
      <c r="YB42" s="450"/>
      <c r="YC42" s="450"/>
      <c r="YD42" s="450"/>
      <c r="YE42" s="450"/>
      <c r="YF42" s="450"/>
      <c r="YG42" s="450"/>
      <c r="YH42" s="450"/>
      <c r="YI42" s="450"/>
      <c r="YJ42" s="450"/>
      <c r="YK42" s="450"/>
      <c r="YL42" s="450"/>
      <c r="YM42" s="450"/>
      <c r="YN42" s="450"/>
      <c r="YO42" s="450"/>
      <c r="YP42" s="450"/>
      <c r="YQ42" s="450"/>
      <c r="YR42" s="450"/>
      <c r="YS42" s="450"/>
      <c r="YT42" s="450"/>
      <c r="YU42" s="450"/>
      <c r="YV42" s="450"/>
      <c r="YW42" s="450"/>
      <c r="YX42" s="450"/>
      <c r="YY42" s="450"/>
      <c r="YZ42" s="450"/>
      <c r="ZA42" s="450"/>
      <c r="ZB42" s="450"/>
      <c r="ZC42" s="450"/>
      <c r="ZD42" s="450"/>
      <c r="ZE42" s="450"/>
      <c r="ZF42" s="450"/>
      <c r="ZG42" s="450"/>
      <c r="ZH42" s="450"/>
      <c r="ZI42" s="450"/>
      <c r="ZJ42" s="450"/>
      <c r="ZK42" s="450"/>
      <c r="ZL42" s="450"/>
      <c r="ZM42" s="450"/>
      <c r="ZN42" s="450"/>
      <c r="ZO42" s="450"/>
      <c r="ZP42" s="450"/>
      <c r="ZQ42" s="450"/>
      <c r="ZR42" s="450"/>
      <c r="ZS42" s="450"/>
      <c r="ZT42" s="450"/>
      <c r="ZU42" s="450"/>
      <c r="ZV42" s="450"/>
      <c r="ZW42" s="450"/>
      <c r="ZX42" s="450"/>
      <c r="ZY42" s="450"/>
      <c r="ZZ42" s="450"/>
      <c r="AAA42" s="450"/>
      <c r="AAB42" s="450"/>
      <c r="AAC42" s="450"/>
      <c r="AAD42" s="450"/>
      <c r="AAE42" s="450"/>
      <c r="AAF42" s="450"/>
      <c r="AAG42" s="450"/>
      <c r="AAH42" s="450"/>
      <c r="AAI42" s="450"/>
      <c r="AAJ42" s="450"/>
      <c r="AAK42" s="450"/>
      <c r="AAL42" s="450"/>
      <c r="AAM42" s="450"/>
      <c r="AAN42" s="450"/>
      <c r="AAO42" s="450"/>
      <c r="AAP42" s="450"/>
      <c r="AAQ42" s="450"/>
      <c r="AAR42" s="450"/>
      <c r="AAS42" s="450"/>
      <c r="AAT42" s="450"/>
      <c r="AAU42" s="450"/>
      <c r="AAV42" s="450"/>
      <c r="AAW42" s="450"/>
      <c r="AAX42" s="450"/>
      <c r="AAY42" s="450"/>
      <c r="AAZ42" s="450"/>
      <c r="ABA42" s="450"/>
      <c r="ABB42" s="450"/>
      <c r="ABC42" s="450"/>
      <c r="ABD42" s="450"/>
      <c r="ABE42" s="450"/>
      <c r="ABF42" s="450"/>
      <c r="ABG42" s="450"/>
      <c r="ABH42" s="450"/>
      <c r="ABI42" s="450"/>
      <c r="ABJ42" s="450"/>
      <c r="ABK42" s="450"/>
      <c r="ABL42" s="450"/>
      <c r="ABM42" s="450"/>
      <c r="ABN42" s="450"/>
      <c r="ABO42" s="450"/>
      <c r="ABP42" s="450"/>
      <c r="ABQ42" s="450"/>
      <c r="ABR42" s="450"/>
      <c r="ABS42" s="450"/>
      <c r="ABT42" s="450"/>
      <c r="ABU42" s="450"/>
      <c r="ABV42" s="450"/>
      <c r="ABW42" s="450"/>
      <c r="ABX42" s="450"/>
      <c r="ABY42" s="450"/>
      <c r="ABZ42" s="450"/>
      <c r="ACA42" s="450"/>
      <c r="ACB42" s="450"/>
      <c r="ACC42" s="450"/>
      <c r="ACD42" s="450"/>
      <c r="ACE42" s="450"/>
      <c r="ACF42" s="450"/>
      <c r="ACG42" s="450"/>
      <c r="ACH42" s="450"/>
      <c r="ACI42" s="450"/>
      <c r="ACJ42" s="450"/>
      <c r="ACK42" s="450"/>
      <c r="ACL42" s="450"/>
      <c r="ACM42" s="450"/>
      <c r="ACN42" s="450"/>
      <c r="ACO42" s="450"/>
      <c r="ACP42" s="450"/>
      <c r="ACQ42" s="450"/>
      <c r="ACR42" s="450"/>
      <c r="ACS42" s="450"/>
      <c r="ACT42" s="450"/>
      <c r="ACU42" s="450"/>
      <c r="ACV42" s="450"/>
      <c r="ACW42" s="450"/>
      <c r="ACX42" s="450"/>
      <c r="ACY42" s="450"/>
      <c r="ACZ42" s="450"/>
      <c r="ADA42" s="450"/>
      <c r="ADB42" s="450"/>
      <c r="ADC42" s="450"/>
      <c r="ADD42" s="450"/>
      <c r="ADE42" s="450"/>
      <c r="ADF42" s="450"/>
      <c r="ADG42" s="450"/>
      <c r="ADH42" s="450"/>
      <c r="ADI42" s="450"/>
      <c r="ADJ42" s="450"/>
      <c r="ADK42" s="450"/>
      <c r="ADL42" s="450"/>
      <c r="ADM42" s="450"/>
      <c r="ADN42" s="450"/>
      <c r="ADO42" s="450"/>
      <c r="ADP42" s="450"/>
      <c r="ADQ42" s="450"/>
      <c r="ADR42" s="450"/>
      <c r="ADS42" s="450"/>
      <c r="ADT42" s="450"/>
      <c r="ADU42" s="450"/>
      <c r="ADV42" s="450"/>
      <c r="ADW42" s="450"/>
      <c r="ADX42" s="450"/>
      <c r="ADY42" s="450"/>
      <c r="ADZ42" s="450"/>
      <c r="AEA42" s="450"/>
      <c r="AEB42" s="450"/>
      <c r="AEC42" s="450"/>
      <c r="AED42" s="450"/>
      <c r="AEE42" s="450"/>
      <c r="AEF42" s="450"/>
      <c r="AEG42" s="450"/>
      <c r="AEH42" s="450"/>
      <c r="AEI42" s="450"/>
      <c r="AEJ42" s="450"/>
      <c r="AEK42" s="450"/>
      <c r="AEL42" s="450"/>
      <c r="AEM42" s="450"/>
      <c r="AEN42" s="450"/>
      <c r="AEO42" s="450"/>
      <c r="AEP42" s="450"/>
      <c r="AEQ42" s="450"/>
      <c r="AER42" s="450"/>
      <c r="AES42" s="450"/>
      <c r="AET42" s="450"/>
      <c r="AEU42" s="450"/>
      <c r="AEV42" s="450"/>
      <c r="AEW42" s="450"/>
      <c r="AEX42" s="450"/>
      <c r="AEY42" s="450"/>
      <c r="AEZ42" s="450"/>
      <c r="AFA42" s="450"/>
      <c r="AFB42" s="450"/>
      <c r="AFC42" s="450"/>
      <c r="AFD42" s="450"/>
      <c r="AFE42" s="450"/>
      <c r="AFF42" s="450"/>
      <c r="AFG42" s="450"/>
      <c r="AFH42" s="450"/>
      <c r="AFI42" s="450"/>
      <c r="AFJ42" s="450"/>
      <c r="AFK42" s="450"/>
      <c r="AFL42" s="450"/>
      <c r="AFM42" s="450"/>
      <c r="AFN42" s="450"/>
      <c r="AFO42" s="450"/>
      <c r="AFP42" s="450"/>
      <c r="AFQ42" s="450"/>
      <c r="AFR42" s="450"/>
      <c r="AFS42" s="450"/>
      <c r="AFT42" s="450"/>
      <c r="AFU42" s="450"/>
      <c r="AFV42" s="450"/>
      <c r="AFW42" s="450"/>
      <c r="AFX42" s="450"/>
      <c r="AFY42" s="450"/>
      <c r="AFZ42" s="450"/>
      <c r="AGA42" s="450"/>
      <c r="AGB42" s="450"/>
      <c r="AGC42" s="450"/>
      <c r="AGD42" s="450"/>
      <c r="AGE42" s="450"/>
      <c r="AGF42" s="450"/>
      <c r="AGG42" s="450"/>
      <c r="AGH42" s="450"/>
      <c r="AGI42" s="450"/>
      <c r="AGJ42" s="450"/>
      <c r="AGK42" s="450"/>
      <c r="AGL42" s="450"/>
      <c r="AGM42" s="450"/>
      <c r="AGN42" s="450"/>
      <c r="AGO42" s="450"/>
      <c r="AGP42" s="450"/>
      <c r="AGQ42" s="450"/>
      <c r="AGR42" s="450"/>
      <c r="AGS42" s="450"/>
      <c r="AGT42" s="450"/>
      <c r="AGU42" s="450"/>
      <c r="AGV42" s="450"/>
      <c r="AGW42" s="450"/>
      <c r="AGX42" s="450"/>
      <c r="AGY42" s="450"/>
      <c r="AGZ42" s="450"/>
      <c r="AHA42" s="450"/>
      <c r="AHB42" s="450"/>
      <c r="AHC42" s="450"/>
      <c r="AHD42" s="450"/>
      <c r="AHE42" s="450"/>
      <c r="AHF42" s="450"/>
      <c r="AHG42" s="450"/>
      <c r="AHH42" s="450"/>
      <c r="AHI42" s="450"/>
      <c r="AHJ42" s="450"/>
      <c r="AHK42" s="450"/>
      <c r="AHL42" s="450"/>
      <c r="AHM42" s="450"/>
      <c r="AHN42" s="450"/>
      <c r="AHO42" s="450"/>
      <c r="AHP42" s="450"/>
      <c r="AHQ42" s="450"/>
      <c r="AHR42" s="450"/>
      <c r="AHS42" s="450"/>
      <c r="AHT42" s="450"/>
      <c r="AHU42" s="450"/>
      <c r="AHV42" s="450"/>
      <c r="AHW42" s="450"/>
      <c r="AHX42" s="450"/>
      <c r="AHY42" s="450"/>
      <c r="AHZ42" s="450"/>
      <c r="AIA42" s="450"/>
      <c r="AIB42" s="450"/>
      <c r="AIC42" s="450"/>
      <c r="AID42" s="450"/>
      <c r="AIE42" s="450"/>
      <c r="AIF42" s="450"/>
      <c r="AIG42" s="450"/>
      <c r="AIH42" s="450"/>
      <c r="AII42" s="450"/>
      <c r="AIJ42" s="450"/>
      <c r="AIK42" s="450"/>
      <c r="AIL42" s="450"/>
      <c r="AIM42" s="450"/>
      <c r="AIN42" s="450"/>
      <c r="AIO42" s="450"/>
      <c r="AIP42" s="450"/>
      <c r="AIQ42" s="450"/>
      <c r="AIR42" s="450"/>
      <c r="AIS42" s="450"/>
      <c r="AIT42" s="450"/>
      <c r="AIU42" s="450"/>
      <c r="AIV42" s="450"/>
      <c r="AIW42" s="450"/>
      <c r="AIX42" s="450"/>
      <c r="AIY42" s="450"/>
      <c r="AIZ42" s="450"/>
      <c r="AJA42" s="450"/>
      <c r="AJB42" s="450"/>
      <c r="AJC42" s="450"/>
      <c r="AJD42" s="450"/>
      <c r="AJE42" s="450"/>
      <c r="AJF42" s="450"/>
      <c r="AJG42" s="450"/>
      <c r="AJH42" s="450"/>
      <c r="AJI42" s="450"/>
      <c r="AJJ42" s="450"/>
      <c r="AJK42" s="450"/>
      <c r="AJL42" s="450"/>
      <c r="AJM42" s="450"/>
      <c r="AJN42" s="450"/>
      <c r="AJO42" s="450"/>
      <c r="AJP42" s="450"/>
      <c r="AJQ42" s="450"/>
      <c r="AJR42" s="450"/>
      <c r="AJS42" s="450"/>
      <c r="AJT42" s="450"/>
      <c r="AJU42" s="450"/>
      <c r="AJV42" s="450"/>
      <c r="AJW42" s="450"/>
      <c r="AJX42" s="450"/>
      <c r="AJY42" s="450"/>
      <c r="AJZ42" s="450"/>
      <c r="AKA42" s="450"/>
      <c r="AKB42" s="450"/>
      <c r="AKC42" s="450"/>
      <c r="AKD42" s="450"/>
      <c r="AKE42" s="450"/>
      <c r="AKF42" s="450"/>
      <c r="AKG42" s="450"/>
      <c r="AKH42" s="450"/>
      <c r="AKI42" s="450"/>
      <c r="AKJ42" s="450"/>
      <c r="AKK42" s="450"/>
      <c r="AKL42" s="450"/>
      <c r="AKM42" s="450"/>
      <c r="AKN42" s="450"/>
      <c r="AKO42" s="450"/>
      <c r="AKP42" s="450"/>
      <c r="AKQ42" s="450"/>
      <c r="AKR42" s="450"/>
      <c r="AKS42" s="450"/>
      <c r="AKT42" s="450"/>
      <c r="AKU42" s="450"/>
      <c r="AKV42" s="450"/>
      <c r="AKW42" s="450"/>
      <c r="AKX42" s="450"/>
      <c r="AKY42" s="450"/>
      <c r="AKZ42" s="450"/>
      <c r="ALA42" s="450"/>
      <c r="ALB42" s="450"/>
      <c r="ALC42" s="450"/>
      <c r="ALD42" s="450"/>
      <c r="ALE42" s="450"/>
      <c r="ALF42" s="450"/>
      <c r="ALG42" s="450"/>
      <c r="ALH42" s="450"/>
      <c r="ALI42" s="450"/>
      <c r="ALJ42" s="450"/>
      <c r="ALK42" s="450"/>
      <c r="ALL42" s="450"/>
      <c r="ALM42" s="450"/>
      <c r="ALN42" s="450"/>
      <c r="ALO42" s="450"/>
      <c r="ALP42" s="450"/>
      <c r="ALQ42" s="450"/>
      <c r="ALR42" s="450"/>
      <c r="ALS42" s="450"/>
      <c r="ALT42" s="450"/>
      <c r="ALU42" s="450"/>
      <c r="ALV42" s="450"/>
      <c r="ALW42" s="450"/>
      <c r="ALX42" s="450"/>
      <c r="ALY42" s="450"/>
      <c r="ALZ42" s="450"/>
      <c r="AMA42" s="450"/>
      <c r="AMB42" s="450"/>
      <c r="AMC42" s="450"/>
      <c r="AMD42" s="450"/>
      <c r="AME42" s="450"/>
      <c r="AMF42" s="450"/>
      <c r="AMG42" s="450"/>
      <c r="AMH42" s="450"/>
      <c r="AMI42" s="450"/>
      <c r="AMJ42" s="450"/>
      <c r="AMK42" s="450"/>
      <c r="AML42" s="450"/>
      <c r="AMM42" s="450"/>
      <c r="AMN42" s="450"/>
      <c r="AMO42" s="450"/>
      <c r="AMP42" s="450"/>
      <c r="AMQ42" s="450"/>
      <c r="AMR42" s="450"/>
      <c r="AMS42" s="450"/>
      <c r="AMT42" s="450"/>
      <c r="AMU42" s="450"/>
      <c r="AMV42" s="450"/>
      <c r="AMW42" s="450"/>
      <c r="AMX42" s="450"/>
      <c r="AMY42" s="450"/>
      <c r="AMZ42" s="450"/>
      <c r="ANA42" s="450"/>
      <c r="ANB42" s="450"/>
      <c r="ANC42" s="450"/>
      <c r="AND42" s="450"/>
      <c r="ANE42" s="450"/>
      <c r="ANF42" s="450"/>
      <c r="ANG42" s="450"/>
      <c r="ANH42" s="450"/>
      <c r="ANI42" s="450"/>
      <c r="ANJ42" s="450"/>
      <c r="ANK42" s="450"/>
      <c r="ANL42" s="450"/>
      <c r="ANM42" s="450"/>
      <c r="ANN42" s="450"/>
      <c r="ANO42" s="450"/>
      <c r="ANP42" s="450"/>
      <c r="ANQ42" s="450"/>
      <c r="ANR42" s="450"/>
      <c r="ANS42" s="450"/>
      <c r="ANT42" s="450"/>
      <c r="ANU42" s="450"/>
      <c r="ANV42" s="450"/>
      <c r="ANW42" s="450"/>
      <c r="ANX42" s="450"/>
      <c r="ANY42" s="450"/>
      <c r="ANZ42" s="450"/>
      <c r="AOA42" s="450"/>
      <c r="AOB42" s="450"/>
      <c r="AOC42" s="450"/>
      <c r="AOD42" s="450"/>
      <c r="AOE42" s="450"/>
      <c r="AOF42" s="450"/>
      <c r="AOG42" s="450"/>
      <c r="AOH42" s="450"/>
      <c r="AOI42" s="450"/>
      <c r="AOJ42" s="450"/>
      <c r="AOK42" s="450"/>
      <c r="AOL42" s="450"/>
      <c r="AOM42" s="450"/>
      <c r="AON42" s="450"/>
      <c r="AOO42" s="450"/>
      <c r="AOP42" s="450"/>
      <c r="AOQ42" s="450"/>
      <c r="AOR42" s="450"/>
      <c r="AOS42" s="450"/>
      <c r="AOT42" s="450"/>
      <c r="AOU42" s="450"/>
      <c r="AOV42" s="450"/>
      <c r="AOW42" s="450"/>
      <c r="AOX42" s="450"/>
      <c r="AOY42" s="450"/>
      <c r="AOZ42" s="450"/>
      <c r="APA42" s="450"/>
      <c r="APB42" s="450"/>
      <c r="APC42" s="450"/>
      <c r="APD42" s="450"/>
      <c r="APE42" s="450"/>
      <c r="APF42" s="450"/>
      <c r="APG42" s="450"/>
      <c r="APH42" s="450"/>
      <c r="API42" s="450"/>
      <c r="APJ42" s="450"/>
      <c r="APK42" s="450"/>
      <c r="APL42" s="450"/>
      <c r="APM42" s="450"/>
      <c r="APN42" s="450"/>
      <c r="APO42" s="450"/>
      <c r="APP42" s="450"/>
      <c r="APQ42" s="450"/>
      <c r="APR42" s="450"/>
      <c r="APS42" s="450"/>
      <c r="APT42" s="450"/>
      <c r="APU42" s="450"/>
      <c r="APV42" s="450"/>
      <c r="APW42" s="450"/>
      <c r="APX42" s="450"/>
      <c r="APY42" s="450"/>
      <c r="APZ42" s="450"/>
      <c r="AQA42" s="450"/>
      <c r="AQB42" s="450"/>
      <c r="AQC42" s="450"/>
      <c r="AQD42" s="450"/>
      <c r="AQE42" s="450"/>
      <c r="AQF42" s="450"/>
      <c r="AQG42" s="450"/>
      <c r="AQH42" s="450"/>
      <c r="AQI42" s="450"/>
      <c r="AQJ42" s="450"/>
      <c r="AQK42" s="450"/>
      <c r="AQL42" s="450"/>
      <c r="AQM42" s="450"/>
      <c r="AQN42" s="450"/>
      <c r="AQO42" s="450"/>
      <c r="AQP42" s="450"/>
      <c r="AQQ42" s="450"/>
      <c r="AQR42" s="450"/>
      <c r="AQS42" s="450"/>
      <c r="AQT42" s="450"/>
      <c r="AQU42" s="450"/>
      <c r="AQV42" s="450"/>
      <c r="AQW42" s="450"/>
      <c r="AQX42" s="450"/>
      <c r="AQY42" s="450"/>
      <c r="AQZ42" s="450"/>
      <c r="ARA42" s="450"/>
      <c r="ARB42" s="450"/>
      <c r="ARC42" s="450"/>
      <c r="ARD42" s="450"/>
      <c r="ARE42" s="450"/>
      <c r="ARF42" s="450"/>
      <c r="ARG42" s="450"/>
      <c r="ARH42" s="450"/>
      <c r="ARI42" s="450"/>
      <c r="ARJ42" s="450"/>
      <c r="ARK42" s="450"/>
      <c r="ARL42" s="450"/>
      <c r="ARM42" s="450"/>
      <c r="ARN42" s="450"/>
      <c r="ARO42" s="450"/>
      <c r="ARP42" s="450"/>
      <c r="ARQ42" s="450"/>
      <c r="ARR42" s="450"/>
      <c r="ARS42" s="450"/>
      <c r="ART42" s="450"/>
      <c r="ARU42" s="450"/>
      <c r="ARV42" s="450"/>
      <c r="ARW42" s="450"/>
      <c r="ARX42" s="450"/>
      <c r="ARY42" s="450"/>
      <c r="ARZ42" s="450"/>
      <c r="ASA42" s="450"/>
      <c r="ASB42" s="450"/>
      <c r="ASC42" s="450"/>
      <c r="ASD42" s="450"/>
      <c r="ASE42" s="450"/>
      <c r="ASF42" s="450"/>
      <c r="ASG42" s="450"/>
      <c r="ASH42" s="450"/>
      <c r="ASI42" s="450"/>
      <c r="ASJ42" s="450"/>
      <c r="ASK42" s="450"/>
      <c r="ASL42" s="450"/>
      <c r="ASM42" s="450"/>
      <c r="ASN42" s="450"/>
      <c r="ASO42" s="450"/>
      <c r="ASP42" s="450"/>
      <c r="ASQ42" s="450"/>
      <c r="ASR42" s="450"/>
      <c r="ASS42" s="450"/>
      <c r="AST42" s="450"/>
      <c r="ASU42" s="450"/>
      <c r="ASV42" s="450"/>
      <c r="ASW42" s="450"/>
      <c r="ASX42" s="450"/>
      <c r="ASY42" s="450"/>
      <c r="ASZ42" s="450"/>
      <c r="ATA42" s="450"/>
      <c r="ATB42" s="450"/>
      <c r="ATC42" s="450"/>
      <c r="ATD42" s="450"/>
      <c r="ATE42" s="450"/>
      <c r="ATF42" s="450"/>
      <c r="ATG42" s="450"/>
      <c r="ATH42" s="450"/>
      <c r="ATI42" s="450"/>
      <c r="ATJ42" s="450"/>
      <c r="ATK42" s="450"/>
      <c r="ATL42" s="450"/>
      <c r="ATM42" s="450"/>
      <c r="ATN42" s="450"/>
      <c r="ATO42" s="450"/>
      <c r="ATP42" s="450"/>
      <c r="ATQ42" s="450"/>
      <c r="ATR42" s="450"/>
      <c r="ATS42" s="450"/>
      <c r="ATT42" s="450"/>
      <c r="ATU42" s="450"/>
      <c r="ATV42" s="450"/>
      <c r="ATW42" s="450"/>
      <c r="ATX42" s="450"/>
      <c r="ATY42" s="450"/>
      <c r="ATZ42" s="450"/>
      <c r="AUA42" s="450"/>
      <c r="AUB42" s="450"/>
      <c r="AUC42" s="450"/>
      <c r="AUD42" s="450"/>
      <c r="AUE42" s="450"/>
      <c r="AUF42" s="450"/>
      <c r="AUG42" s="450"/>
      <c r="AUH42" s="450"/>
      <c r="AUI42" s="450"/>
      <c r="AUJ42" s="450"/>
      <c r="AUK42" s="450"/>
      <c r="AUL42" s="450"/>
      <c r="AUM42" s="450"/>
      <c r="AUN42" s="450"/>
      <c r="AUO42" s="450"/>
      <c r="AUP42" s="450"/>
      <c r="AUQ42" s="450"/>
      <c r="AUR42" s="450"/>
      <c r="AUS42" s="450"/>
      <c r="AUT42" s="450"/>
      <c r="AUU42" s="450"/>
      <c r="AUV42" s="450"/>
      <c r="AUW42" s="450"/>
      <c r="AUX42" s="450"/>
      <c r="AUY42" s="450"/>
      <c r="AUZ42" s="450"/>
      <c r="AVA42" s="450"/>
      <c r="AVB42" s="450"/>
      <c r="AVC42" s="450"/>
      <c r="AVD42" s="450"/>
      <c r="AVE42" s="450"/>
      <c r="AVF42" s="450"/>
      <c r="AVG42" s="450"/>
      <c r="AVH42" s="450"/>
      <c r="AVI42" s="450"/>
      <c r="AVJ42" s="450"/>
      <c r="AVK42" s="450"/>
      <c r="AVL42" s="450"/>
      <c r="AVM42" s="450"/>
      <c r="AVN42" s="450"/>
      <c r="AVO42" s="450"/>
      <c r="AVP42" s="450"/>
      <c r="AVQ42" s="450"/>
      <c r="AVR42" s="450"/>
      <c r="AVS42" s="450"/>
      <c r="AVT42" s="450"/>
      <c r="AVU42" s="450"/>
      <c r="AVV42" s="450"/>
      <c r="AVW42" s="450"/>
      <c r="AVX42" s="450"/>
      <c r="AVY42" s="450"/>
      <c r="AVZ42" s="450"/>
      <c r="AWA42" s="450"/>
      <c r="AWB42" s="450"/>
      <c r="AWC42" s="450"/>
      <c r="AWD42" s="450"/>
      <c r="AWE42" s="450"/>
      <c r="AWF42" s="450"/>
      <c r="AWG42" s="450"/>
      <c r="AWH42" s="450"/>
      <c r="AWI42" s="450"/>
      <c r="AWJ42" s="450"/>
      <c r="AWK42" s="450"/>
      <c r="AWL42" s="450"/>
      <c r="AWM42" s="450"/>
      <c r="AWN42" s="450"/>
      <c r="AWO42" s="450"/>
      <c r="AWP42" s="450"/>
      <c r="AWQ42" s="450"/>
      <c r="AWR42" s="450"/>
      <c r="AWS42" s="450"/>
      <c r="AWT42" s="450"/>
      <c r="AWU42" s="450"/>
      <c r="AWV42" s="450"/>
      <c r="AWW42" s="450"/>
      <c r="AWX42" s="450"/>
      <c r="AWY42" s="450"/>
      <c r="AWZ42" s="450"/>
      <c r="AXA42" s="450"/>
      <c r="AXB42" s="450"/>
      <c r="AXC42" s="450"/>
      <c r="AXD42" s="450"/>
      <c r="AXE42" s="450"/>
      <c r="AXF42" s="450"/>
      <c r="AXG42" s="450"/>
      <c r="AXH42" s="450"/>
      <c r="AXI42" s="450"/>
      <c r="AXJ42" s="450"/>
      <c r="AXK42" s="450"/>
      <c r="AXL42" s="450"/>
      <c r="AXM42" s="450"/>
      <c r="AXN42" s="450"/>
      <c r="AXO42" s="450"/>
      <c r="AXP42" s="450"/>
      <c r="AXQ42" s="450"/>
      <c r="AXR42" s="450"/>
      <c r="AXS42" s="450"/>
      <c r="AXT42" s="450"/>
      <c r="AXU42" s="450"/>
      <c r="AXV42" s="450"/>
      <c r="AXW42" s="450"/>
      <c r="AXX42" s="450"/>
      <c r="AXY42" s="450"/>
      <c r="AXZ42" s="450"/>
      <c r="AYA42" s="450"/>
      <c r="AYB42" s="450"/>
      <c r="AYC42" s="450"/>
      <c r="AYD42" s="450"/>
      <c r="AYE42" s="450"/>
      <c r="AYF42" s="450"/>
      <c r="AYG42" s="450"/>
      <c r="AYH42" s="450"/>
      <c r="AYI42" s="450"/>
      <c r="AYJ42" s="450"/>
      <c r="AYK42" s="450"/>
      <c r="AYL42" s="450"/>
      <c r="AYM42" s="450"/>
      <c r="AYN42" s="450"/>
      <c r="AYO42" s="450"/>
      <c r="AYP42" s="450"/>
      <c r="AYQ42" s="450"/>
      <c r="AYR42" s="450"/>
      <c r="AYS42" s="450"/>
      <c r="AYT42" s="450"/>
      <c r="AYU42" s="450"/>
      <c r="AYV42" s="450"/>
      <c r="AYW42" s="450"/>
      <c r="AYX42" s="450"/>
      <c r="AYY42" s="450"/>
      <c r="AYZ42" s="450"/>
      <c r="AZA42" s="450"/>
      <c r="AZB42" s="450"/>
      <c r="AZC42" s="450"/>
      <c r="AZD42" s="450"/>
      <c r="AZE42" s="450"/>
      <c r="AZF42" s="450"/>
      <c r="AZG42" s="450"/>
      <c r="AZH42" s="450"/>
      <c r="AZI42" s="450"/>
      <c r="AZJ42" s="450"/>
      <c r="AZK42" s="450"/>
      <c r="AZL42" s="450"/>
      <c r="AZM42" s="450"/>
      <c r="AZN42" s="450"/>
      <c r="AZO42" s="450"/>
      <c r="AZP42" s="450"/>
      <c r="AZQ42" s="450"/>
      <c r="AZR42" s="450"/>
      <c r="AZS42" s="450"/>
      <c r="AZT42" s="450"/>
      <c r="AZU42" s="450"/>
      <c r="AZV42" s="450"/>
      <c r="AZW42" s="450"/>
      <c r="AZX42" s="450"/>
      <c r="AZY42" s="450"/>
      <c r="AZZ42" s="450"/>
      <c r="BAA42" s="450"/>
      <c r="BAB42" s="450"/>
      <c r="BAC42" s="450"/>
      <c r="BAD42" s="450"/>
      <c r="BAE42" s="450"/>
      <c r="BAF42" s="450"/>
      <c r="BAG42" s="450"/>
      <c r="BAH42" s="450"/>
      <c r="BAI42" s="450"/>
      <c r="BAJ42" s="450"/>
      <c r="BAK42" s="450"/>
      <c r="BAL42" s="450"/>
      <c r="BAM42" s="450"/>
      <c r="BAN42" s="450"/>
      <c r="BAO42" s="450"/>
      <c r="BAP42" s="450"/>
      <c r="BAQ42" s="450"/>
      <c r="BAR42" s="450"/>
      <c r="BAS42" s="450"/>
      <c r="BAT42" s="450"/>
      <c r="BAU42" s="450"/>
      <c r="BAV42" s="450"/>
      <c r="BAW42" s="450"/>
      <c r="BAX42" s="450"/>
      <c r="BAY42" s="450"/>
      <c r="BAZ42" s="450"/>
      <c r="BBA42" s="450"/>
      <c r="BBB42" s="450"/>
      <c r="BBC42" s="450"/>
      <c r="BBD42" s="450"/>
      <c r="BBE42" s="450"/>
      <c r="BBF42" s="450"/>
      <c r="BBG42" s="450"/>
      <c r="BBH42" s="450"/>
      <c r="BBI42" s="450"/>
      <c r="BBJ42" s="450"/>
      <c r="BBK42" s="450"/>
      <c r="BBL42" s="450"/>
      <c r="BBM42" s="450"/>
      <c r="BBN42" s="450"/>
      <c r="BBO42" s="450"/>
      <c r="BBP42" s="450"/>
      <c r="BBQ42" s="450"/>
      <c r="BBR42" s="450"/>
      <c r="BBS42" s="450"/>
      <c r="BBT42" s="450"/>
      <c r="BBU42" s="450"/>
      <c r="BBV42" s="450"/>
      <c r="BBW42" s="450"/>
      <c r="BBX42" s="450"/>
      <c r="BBY42" s="450"/>
      <c r="BBZ42" s="450"/>
      <c r="BCA42" s="450"/>
      <c r="BCB42" s="450"/>
      <c r="BCC42" s="450"/>
      <c r="BCD42" s="450"/>
      <c r="BCE42" s="450"/>
      <c r="BCF42" s="450"/>
      <c r="BCG42" s="450"/>
      <c r="BCH42" s="450"/>
      <c r="BCI42" s="450"/>
      <c r="BCJ42" s="450"/>
      <c r="BCK42" s="450"/>
      <c r="BCL42" s="450"/>
      <c r="BCM42" s="450"/>
      <c r="BCN42" s="450"/>
      <c r="BCO42" s="450"/>
      <c r="BCP42" s="450"/>
      <c r="BCQ42" s="450"/>
      <c r="BCR42" s="450"/>
      <c r="BCS42" s="450"/>
      <c r="BCT42" s="450"/>
      <c r="BCU42" s="450"/>
      <c r="BCV42" s="450"/>
      <c r="BCW42" s="450"/>
      <c r="BCX42" s="450"/>
      <c r="BCY42" s="450"/>
      <c r="BCZ42" s="450"/>
      <c r="BDA42" s="450"/>
      <c r="BDB42" s="450"/>
      <c r="BDC42" s="450"/>
      <c r="BDD42" s="450"/>
      <c r="BDE42" s="450"/>
      <c r="BDF42" s="450"/>
      <c r="BDG42" s="450"/>
      <c r="BDH42" s="450"/>
      <c r="BDI42" s="450"/>
      <c r="BDJ42" s="450"/>
      <c r="BDK42" s="450"/>
      <c r="BDL42" s="450"/>
      <c r="BDM42" s="450"/>
      <c r="BDN42" s="450"/>
      <c r="BDO42" s="450"/>
      <c r="BDP42" s="450"/>
      <c r="BDQ42" s="450"/>
      <c r="BDR42" s="450"/>
      <c r="BDS42" s="450"/>
      <c r="BDT42" s="450"/>
      <c r="BDU42" s="450"/>
      <c r="BDV42" s="450"/>
      <c r="BDW42" s="450"/>
      <c r="BDX42" s="450"/>
      <c r="BDY42" s="450"/>
      <c r="BDZ42" s="450"/>
      <c r="BEA42" s="450"/>
      <c r="BEB42" s="450"/>
      <c r="BEC42" s="450"/>
      <c r="BED42" s="450"/>
      <c r="BEE42" s="450"/>
      <c r="BEF42" s="450"/>
      <c r="BEG42" s="450"/>
      <c r="BEH42" s="450"/>
      <c r="BEI42" s="450"/>
      <c r="BEJ42" s="450"/>
      <c r="BEK42" s="450"/>
      <c r="BEL42" s="450"/>
      <c r="BEM42" s="450"/>
      <c r="BEN42" s="450"/>
      <c r="BEO42" s="450"/>
      <c r="BEP42" s="450"/>
      <c r="BEQ42" s="450"/>
      <c r="BER42" s="450"/>
      <c r="BES42" s="450"/>
      <c r="BET42" s="450"/>
      <c r="BEU42" s="450"/>
      <c r="BEV42" s="450"/>
      <c r="BEW42" s="450"/>
      <c r="BEX42" s="450"/>
      <c r="BEY42" s="450"/>
      <c r="BEZ42" s="450"/>
      <c r="BFA42" s="450"/>
      <c r="BFB42" s="450"/>
      <c r="BFC42" s="450"/>
      <c r="BFD42" s="450"/>
      <c r="BFE42" s="450"/>
      <c r="BFF42" s="450"/>
      <c r="BFG42" s="450"/>
      <c r="BFH42" s="450"/>
      <c r="BFI42" s="450"/>
      <c r="BFJ42" s="450"/>
      <c r="BFK42" s="450"/>
      <c r="BFL42" s="450"/>
      <c r="BFM42" s="450"/>
      <c r="BFN42" s="450"/>
      <c r="BFO42" s="450"/>
      <c r="BFP42" s="450"/>
      <c r="BFQ42" s="450"/>
      <c r="BFR42" s="450"/>
      <c r="BFS42" s="450"/>
      <c r="BFT42" s="450"/>
      <c r="BFU42" s="450"/>
      <c r="BFV42" s="450"/>
      <c r="BFW42" s="450"/>
      <c r="BFX42" s="450"/>
      <c r="BFY42" s="450"/>
      <c r="BFZ42" s="450"/>
      <c r="BGA42" s="450"/>
      <c r="BGB42" s="450"/>
      <c r="BGC42" s="450"/>
      <c r="BGD42" s="450"/>
      <c r="BGE42" s="450"/>
      <c r="BGF42" s="450"/>
      <c r="BGG42" s="450"/>
      <c r="BGH42" s="450"/>
      <c r="BGI42" s="450"/>
      <c r="BGJ42" s="450"/>
      <c r="BGK42" s="450"/>
      <c r="BGL42" s="450"/>
      <c r="BGM42" s="450"/>
      <c r="BGN42" s="450"/>
      <c r="BGO42" s="450"/>
      <c r="BGP42" s="450"/>
      <c r="BGQ42" s="450"/>
      <c r="BGR42" s="450"/>
      <c r="BGS42" s="450"/>
      <c r="BGT42" s="450"/>
      <c r="BGU42" s="450"/>
      <c r="BGV42" s="450"/>
      <c r="BGW42" s="450"/>
      <c r="BGX42" s="450"/>
      <c r="BGY42" s="450"/>
      <c r="BGZ42" s="450"/>
      <c r="BHA42" s="450"/>
      <c r="BHB42" s="450"/>
      <c r="BHC42" s="450"/>
      <c r="BHD42" s="450"/>
      <c r="BHE42" s="450"/>
      <c r="BHF42" s="450"/>
      <c r="BHG42" s="450"/>
      <c r="BHH42" s="450"/>
      <c r="BHI42" s="450"/>
      <c r="BHJ42" s="450"/>
      <c r="BHK42" s="450"/>
      <c r="BHL42" s="450"/>
      <c r="BHM42" s="450"/>
      <c r="BHN42" s="450"/>
      <c r="BHO42" s="450"/>
      <c r="BHP42" s="450"/>
      <c r="BHQ42" s="450"/>
      <c r="BHR42" s="450"/>
      <c r="BHS42" s="450"/>
      <c r="BHT42" s="450"/>
      <c r="BHU42" s="450"/>
      <c r="BHV42" s="450"/>
      <c r="BHW42" s="450"/>
      <c r="BHX42" s="450"/>
      <c r="BHY42" s="450"/>
      <c r="BHZ42" s="450"/>
      <c r="BIA42" s="450"/>
      <c r="BIB42" s="450"/>
      <c r="BIC42" s="450"/>
      <c r="BID42" s="450"/>
      <c r="BIE42" s="450"/>
      <c r="BIF42" s="450"/>
      <c r="BIG42" s="450"/>
      <c r="BIH42" s="450"/>
      <c r="BII42" s="450"/>
      <c r="BIJ42" s="450"/>
      <c r="BIK42" s="450"/>
      <c r="BIL42" s="450"/>
      <c r="BIM42" s="450"/>
      <c r="BIN42" s="450"/>
      <c r="BIO42" s="450"/>
      <c r="BIP42" s="450"/>
      <c r="BIQ42" s="450"/>
      <c r="BIR42" s="450"/>
      <c r="BIS42" s="450"/>
      <c r="BIT42" s="450"/>
      <c r="BIU42" s="450"/>
      <c r="BIV42" s="450"/>
      <c r="BIW42" s="450"/>
      <c r="BIX42" s="450"/>
      <c r="BIY42" s="450"/>
      <c r="BIZ42" s="450"/>
      <c r="BJA42" s="450"/>
      <c r="BJB42" s="450"/>
      <c r="BJC42" s="450"/>
      <c r="BJD42" s="450"/>
      <c r="BJE42" s="450"/>
      <c r="BJF42" s="450"/>
      <c r="BJG42" s="450"/>
      <c r="BJH42" s="450"/>
      <c r="BJI42" s="450"/>
      <c r="BJJ42" s="450"/>
      <c r="BJK42" s="450"/>
      <c r="BJL42" s="450"/>
      <c r="BJM42" s="450"/>
      <c r="BJN42" s="450"/>
      <c r="BJO42" s="450"/>
      <c r="BJP42" s="450"/>
      <c r="BJQ42" s="450"/>
      <c r="BJR42" s="450"/>
      <c r="BJS42" s="450"/>
      <c r="BJT42" s="450"/>
      <c r="BJU42" s="450"/>
      <c r="BJV42" s="450"/>
      <c r="BJW42" s="450"/>
      <c r="BJX42" s="450"/>
      <c r="BJY42" s="450"/>
      <c r="BJZ42" s="450"/>
      <c r="BKA42" s="450"/>
      <c r="BKB42" s="450"/>
      <c r="BKC42" s="450"/>
      <c r="BKD42" s="450"/>
      <c r="BKE42" s="450"/>
      <c r="BKF42" s="450"/>
      <c r="BKG42" s="450"/>
      <c r="BKH42" s="450"/>
      <c r="BKI42" s="450"/>
      <c r="BKJ42" s="450"/>
      <c r="BKK42" s="450"/>
      <c r="BKL42" s="450"/>
      <c r="BKM42" s="450"/>
      <c r="BKN42" s="450"/>
      <c r="BKO42" s="450"/>
      <c r="BKP42" s="450"/>
      <c r="BKQ42" s="450"/>
      <c r="BKR42" s="450"/>
      <c r="BKS42" s="450"/>
      <c r="BKT42" s="450"/>
      <c r="BKU42" s="450"/>
      <c r="BKV42" s="450"/>
      <c r="BKW42" s="450"/>
      <c r="BKX42" s="450"/>
      <c r="BKY42" s="450"/>
      <c r="BKZ42" s="450"/>
      <c r="BLA42" s="450"/>
      <c r="BLB42" s="450"/>
      <c r="BLC42" s="450"/>
      <c r="BLD42" s="450"/>
      <c r="BLE42" s="450"/>
      <c r="BLF42" s="450"/>
      <c r="BLG42" s="450"/>
      <c r="BLH42" s="450"/>
      <c r="BLI42" s="450"/>
      <c r="BLJ42" s="450"/>
      <c r="BLK42" s="450"/>
      <c r="BLL42" s="450"/>
      <c r="BLM42" s="450"/>
      <c r="BLN42" s="450"/>
      <c r="BLO42" s="450"/>
      <c r="BLP42" s="450"/>
      <c r="BLQ42" s="450"/>
      <c r="BLR42" s="450"/>
      <c r="BLS42" s="450"/>
      <c r="BLT42" s="450"/>
      <c r="BLU42" s="450"/>
      <c r="BLV42" s="450"/>
      <c r="BLW42" s="450"/>
      <c r="BLX42" s="450"/>
      <c r="BLY42" s="450"/>
      <c r="BLZ42" s="450"/>
      <c r="BMA42" s="450"/>
      <c r="BMB42" s="450"/>
      <c r="BMC42" s="450"/>
      <c r="BMD42" s="450"/>
      <c r="BME42" s="450"/>
      <c r="BMF42" s="450"/>
      <c r="BMG42" s="450"/>
      <c r="BMH42" s="450"/>
      <c r="BMI42" s="450"/>
      <c r="BMJ42" s="450"/>
      <c r="BMK42" s="450"/>
      <c r="BML42" s="450"/>
      <c r="BMM42" s="450"/>
      <c r="BMN42" s="450"/>
      <c r="BMO42" s="450"/>
      <c r="BMP42" s="450"/>
      <c r="BMQ42" s="450"/>
      <c r="BMR42" s="450"/>
      <c r="BMS42" s="450"/>
      <c r="BMT42" s="450"/>
      <c r="BMU42" s="450"/>
      <c r="BMV42" s="450"/>
      <c r="BMW42" s="450"/>
      <c r="BMX42" s="450"/>
      <c r="BMY42" s="450"/>
      <c r="BMZ42" s="450"/>
      <c r="BNA42" s="450"/>
      <c r="BNB42" s="450"/>
      <c r="BNC42" s="450"/>
      <c r="BND42" s="450"/>
      <c r="BNE42" s="450"/>
      <c r="BNF42" s="450"/>
      <c r="BNG42" s="450"/>
      <c r="BNH42" s="450"/>
      <c r="BNI42" s="450"/>
      <c r="BNJ42" s="450"/>
      <c r="BNK42" s="450"/>
      <c r="BNL42" s="450"/>
      <c r="BNM42" s="450"/>
      <c r="BNN42" s="450"/>
      <c r="BNO42" s="450"/>
      <c r="BNP42" s="450"/>
      <c r="BNQ42" s="450"/>
      <c r="BNR42" s="450"/>
      <c r="BNS42" s="450"/>
      <c r="BNT42" s="450"/>
      <c r="BNU42" s="450"/>
      <c r="BNV42" s="450"/>
      <c r="BNW42" s="450"/>
      <c r="BNX42" s="450"/>
      <c r="BNY42" s="450"/>
      <c r="BNZ42" s="450"/>
      <c r="BOA42" s="450"/>
      <c r="BOB42" s="450"/>
      <c r="BOC42" s="450"/>
      <c r="BOD42" s="450"/>
      <c r="BOE42" s="450"/>
      <c r="BOF42" s="450"/>
      <c r="BOG42" s="450"/>
      <c r="BOH42" s="450"/>
      <c r="BOI42" s="450"/>
      <c r="BOJ42" s="450"/>
      <c r="BOK42" s="450"/>
      <c r="BOL42" s="450"/>
      <c r="BOM42" s="450"/>
      <c r="BON42" s="450"/>
      <c r="BOO42" s="450"/>
      <c r="BOP42" s="450"/>
      <c r="BOQ42" s="450"/>
      <c r="BOR42" s="450"/>
      <c r="BOS42" s="450"/>
      <c r="BOT42" s="450"/>
      <c r="BOU42" s="450"/>
      <c r="BOV42" s="450"/>
      <c r="BOW42" s="450"/>
      <c r="BOX42" s="450"/>
      <c r="BOY42" s="450"/>
      <c r="BOZ42" s="450"/>
      <c r="BPA42" s="450"/>
      <c r="BPB42" s="450"/>
      <c r="BPC42" s="450"/>
      <c r="BPD42" s="450"/>
      <c r="BPE42" s="450"/>
      <c r="BPF42" s="450"/>
      <c r="BPG42" s="450"/>
      <c r="BPH42" s="450"/>
      <c r="BPI42" s="450"/>
      <c r="BPJ42" s="450"/>
      <c r="BPK42" s="450"/>
      <c r="BPL42" s="450"/>
      <c r="BPM42" s="450"/>
      <c r="BPN42" s="450"/>
      <c r="BPO42" s="450"/>
      <c r="BPP42" s="450"/>
      <c r="BPQ42" s="450"/>
      <c r="BPR42" s="450"/>
      <c r="BPS42" s="450"/>
      <c r="BPT42" s="450"/>
      <c r="BPU42" s="450"/>
      <c r="BPV42" s="450"/>
      <c r="BPW42" s="450"/>
      <c r="BPX42" s="450"/>
      <c r="BPY42" s="450"/>
      <c r="BPZ42" s="450"/>
      <c r="BQA42" s="450"/>
      <c r="BQB42" s="450"/>
      <c r="BQC42" s="450"/>
      <c r="BQD42" s="450"/>
      <c r="BQE42" s="450"/>
      <c r="BQF42" s="450"/>
      <c r="BQG42" s="450"/>
      <c r="BQH42" s="450"/>
      <c r="BQI42" s="450"/>
      <c r="BQJ42" s="450"/>
      <c r="BQK42" s="450"/>
      <c r="BQL42" s="450"/>
      <c r="BQM42" s="450"/>
      <c r="BQN42" s="450"/>
      <c r="BQO42" s="450"/>
      <c r="BQP42" s="450"/>
      <c r="BQQ42" s="450"/>
      <c r="BQR42" s="450"/>
      <c r="BQS42" s="450"/>
      <c r="BQT42" s="450"/>
      <c r="BQU42" s="450"/>
      <c r="BQV42" s="450"/>
      <c r="BQW42" s="450"/>
      <c r="BQX42" s="450"/>
      <c r="BQY42" s="450"/>
      <c r="BQZ42" s="450"/>
      <c r="BRA42" s="450"/>
      <c r="BRB42" s="450"/>
      <c r="BRC42" s="450"/>
      <c r="BRD42" s="450"/>
      <c r="BRE42" s="450"/>
      <c r="BRF42" s="450"/>
      <c r="BRG42" s="450"/>
      <c r="BRH42" s="450"/>
      <c r="BRI42" s="450"/>
      <c r="BRJ42" s="450"/>
      <c r="BRK42" s="450"/>
      <c r="BRL42" s="450"/>
      <c r="BRM42" s="450"/>
      <c r="BRN42" s="450"/>
      <c r="BRO42" s="450"/>
      <c r="BRP42" s="450"/>
      <c r="BRQ42" s="450"/>
      <c r="BRR42" s="450"/>
      <c r="BRS42" s="450"/>
      <c r="BRT42" s="450"/>
      <c r="BRU42" s="450"/>
      <c r="BRV42" s="450"/>
      <c r="BRW42" s="450"/>
      <c r="BRX42" s="450"/>
      <c r="BRY42" s="450"/>
      <c r="BRZ42" s="450"/>
      <c r="BSA42" s="450"/>
      <c r="BSB42" s="450"/>
      <c r="BSC42" s="450"/>
      <c r="BSD42" s="450"/>
      <c r="BSE42" s="450"/>
      <c r="BSF42" s="450"/>
      <c r="BSG42" s="450"/>
      <c r="BSH42" s="450"/>
      <c r="BSI42" s="450"/>
      <c r="BSJ42" s="450"/>
      <c r="BSK42" s="450"/>
      <c r="BSL42" s="450"/>
      <c r="BSM42" s="450"/>
      <c r="BSN42" s="450"/>
      <c r="BSO42" s="450"/>
      <c r="BSP42" s="450"/>
      <c r="BSQ42" s="450"/>
      <c r="BSR42" s="450"/>
      <c r="BSS42" s="450"/>
      <c r="BST42" s="450"/>
      <c r="BSU42" s="450"/>
      <c r="BSV42" s="450"/>
      <c r="BSW42" s="450"/>
      <c r="BSX42" s="450"/>
      <c r="BSY42" s="450"/>
      <c r="BSZ42" s="450"/>
      <c r="BTA42" s="450"/>
      <c r="BTB42" s="450"/>
      <c r="BTC42" s="450"/>
      <c r="BTD42" s="450"/>
      <c r="BTE42" s="450"/>
      <c r="BTF42" s="450"/>
      <c r="BTG42" s="450"/>
      <c r="BTH42" s="450"/>
      <c r="BTI42" s="450"/>
      <c r="BTJ42" s="450"/>
      <c r="BTK42" s="450"/>
      <c r="BTL42" s="450"/>
      <c r="BTM42" s="450"/>
      <c r="BTN42" s="450"/>
      <c r="BTO42" s="450"/>
      <c r="BTP42" s="450"/>
      <c r="BTQ42" s="450"/>
      <c r="BTR42" s="450"/>
      <c r="BTS42" s="450"/>
      <c r="BTT42" s="450"/>
      <c r="BTU42" s="450"/>
      <c r="BTV42" s="450"/>
      <c r="BTW42" s="450"/>
      <c r="BTX42" s="450"/>
      <c r="BTY42" s="450"/>
      <c r="BTZ42" s="450"/>
      <c r="BUA42" s="450"/>
      <c r="BUB42" s="450"/>
      <c r="BUC42" s="450"/>
      <c r="BUD42" s="450"/>
      <c r="BUE42" s="450"/>
      <c r="BUF42" s="450"/>
      <c r="BUG42" s="450"/>
      <c r="BUH42" s="450"/>
      <c r="BUI42" s="450"/>
      <c r="BUJ42" s="450"/>
      <c r="BUK42" s="450"/>
      <c r="BUL42" s="450"/>
      <c r="BUM42" s="450"/>
      <c r="BUN42" s="450"/>
      <c r="BUO42" s="450"/>
      <c r="BUP42" s="450"/>
      <c r="BUQ42" s="450"/>
      <c r="BUR42" s="450"/>
      <c r="BUS42" s="450"/>
      <c r="BUT42" s="450"/>
      <c r="BUU42" s="450"/>
      <c r="BUV42" s="450"/>
      <c r="BUW42" s="450"/>
      <c r="BUX42" s="450"/>
      <c r="BUY42" s="450"/>
      <c r="BUZ42" s="450"/>
      <c r="BVA42" s="450"/>
      <c r="BVB42" s="450"/>
      <c r="BVC42" s="450"/>
      <c r="BVD42" s="450"/>
      <c r="BVE42" s="450"/>
      <c r="BVF42" s="450"/>
      <c r="BVG42" s="450"/>
      <c r="BVH42" s="450"/>
      <c r="BVI42" s="450"/>
      <c r="BVJ42" s="450"/>
      <c r="BVK42" s="450"/>
      <c r="BVL42" s="450"/>
      <c r="BVM42" s="450"/>
      <c r="BVN42" s="450"/>
      <c r="BVO42" s="450"/>
      <c r="BVP42" s="450"/>
      <c r="BVQ42" s="450"/>
      <c r="BVR42" s="450"/>
      <c r="BVS42" s="450"/>
      <c r="BVT42" s="450"/>
      <c r="BVU42" s="450"/>
      <c r="BVV42" s="450"/>
      <c r="BVW42" s="450"/>
      <c r="BVX42" s="450"/>
      <c r="BVY42" s="450"/>
      <c r="BVZ42" s="450"/>
      <c r="BWA42" s="450"/>
      <c r="BWB42" s="450"/>
      <c r="BWC42" s="450"/>
      <c r="BWD42" s="450"/>
      <c r="BWE42" s="450"/>
      <c r="BWF42" s="450"/>
      <c r="BWG42" s="450"/>
      <c r="BWH42" s="450"/>
      <c r="BWI42" s="450"/>
      <c r="BWJ42" s="450"/>
      <c r="BWK42" s="450"/>
      <c r="BWL42" s="450"/>
      <c r="BWM42" s="450"/>
      <c r="BWN42" s="450"/>
      <c r="BWO42" s="450"/>
      <c r="BWP42" s="450"/>
      <c r="BWQ42" s="450"/>
      <c r="BWR42" s="450"/>
      <c r="BWS42" s="450"/>
      <c r="BWT42" s="450"/>
      <c r="BWU42" s="450"/>
      <c r="BWV42" s="450"/>
      <c r="BWW42" s="450"/>
      <c r="BWX42" s="450"/>
      <c r="BWY42" s="450"/>
      <c r="BWZ42" s="450"/>
      <c r="BXA42" s="450"/>
      <c r="BXB42" s="450"/>
      <c r="BXC42" s="450"/>
      <c r="BXD42" s="450"/>
      <c r="BXE42" s="450"/>
      <c r="BXF42" s="450"/>
      <c r="BXG42" s="450"/>
      <c r="BXH42" s="450"/>
      <c r="BXI42" s="450"/>
      <c r="BXJ42" s="450"/>
      <c r="BXK42" s="450"/>
      <c r="BXL42" s="450"/>
      <c r="BXM42" s="450"/>
      <c r="BXN42" s="450"/>
      <c r="BXO42" s="450"/>
      <c r="BXP42" s="450"/>
      <c r="BXQ42" s="450"/>
      <c r="BXR42" s="450"/>
      <c r="BXS42" s="450"/>
      <c r="BXT42" s="450"/>
      <c r="BXU42" s="450"/>
      <c r="BXV42" s="450"/>
      <c r="BXW42" s="450"/>
      <c r="BXX42" s="450"/>
      <c r="BXY42" s="450"/>
      <c r="BXZ42" s="450"/>
      <c r="BYA42" s="450"/>
      <c r="BYB42" s="450"/>
      <c r="BYC42" s="450"/>
      <c r="BYD42" s="450"/>
      <c r="BYE42" s="450"/>
      <c r="BYF42" s="450"/>
      <c r="BYG42" s="450"/>
      <c r="BYH42" s="450"/>
      <c r="BYI42" s="450"/>
      <c r="BYJ42" s="450"/>
      <c r="BYK42" s="450"/>
      <c r="BYL42" s="450"/>
      <c r="BYM42" s="450"/>
      <c r="BYN42" s="450"/>
      <c r="BYO42" s="450"/>
      <c r="BYP42" s="450"/>
      <c r="BYQ42" s="450"/>
      <c r="BYR42" s="450"/>
      <c r="BYS42" s="450"/>
      <c r="BYT42" s="450"/>
      <c r="BYU42" s="450"/>
      <c r="BYV42" s="450"/>
      <c r="BYW42" s="450"/>
      <c r="BYX42" s="450"/>
      <c r="BYY42" s="450"/>
      <c r="BYZ42" s="450"/>
      <c r="BZA42" s="450"/>
      <c r="BZB42" s="450"/>
      <c r="BZC42" s="450"/>
      <c r="BZD42" s="450"/>
      <c r="BZE42" s="450"/>
      <c r="BZF42" s="450"/>
      <c r="BZG42" s="450"/>
      <c r="BZH42" s="450"/>
      <c r="BZI42" s="450"/>
      <c r="BZJ42" s="450"/>
      <c r="BZK42" s="450"/>
      <c r="BZL42" s="450"/>
      <c r="BZM42" s="450"/>
      <c r="BZN42" s="450"/>
      <c r="BZO42" s="450"/>
      <c r="BZP42" s="450"/>
      <c r="BZQ42" s="450"/>
      <c r="BZR42" s="450"/>
      <c r="BZS42" s="450"/>
      <c r="BZT42" s="450"/>
      <c r="BZU42" s="450"/>
      <c r="BZV42" s="450"/>
      <c r="BZW42" s="450"/>
      <c r="BZX42" s="450"/>
      <c r="BZY42" s="450"/>
      <c r="BZZ42" s="450"/>
      <c r="CAA42" s="450"/>
      <c r="CAB42" s="450"/>
      <c r="CAC42" s="450"/>
      <c r="CAD42" s="450"/>
      <c r="CAE42" s="450"/>
      <c r="CAF42" s="450"/>
      <c r="CAG42" s="450"/>
      <c r="CAH42" s="450"/>
      <c r="CAI42" s="450"/>
      <c r="CAJ42" s="450"/>
      <c r="CAK42" s="450"/>
      <c r="CAL42" s="450"/>
      <c r="CAM42" s="450"/>
      <c r="CAN42" s="450"/>
      <c r="CAO42" s="450"/>
      <c r="CAP42" s="450"/>
      <c r="CAQ42" s="450"/>
      <c r="CAR42" s="450"/>
      <c r="CAS42" s="450"/>
      <c r="CAT42" s="450"/>
      <c r="CAU42" s="450"/>
      <c r="CAV42" s="450"/>
      <c r="CAW42" s="450"/>
      <c r="CAX42" s="450"/>
      <c r="CAY42" s="450"/>
      <c r="CAZ42" s="450"/>
      <c r="CBA42" s="450"/>
      <c r="CBB42" s="450"/>
      <c r="CBC42" s="450"/>
      <c r="CBD42" s="450"/>
      <c r="CBE42" s="450"/>
      <c r="CBF42" s="450"/>
      <c r="CBG42" s="450"/>
      <c r="CBH42" s="450"/>
      <c r="CBI42" s="450"/>
      <c r="CBJ42" s="450"/>
      <c r="CBK42" s="450"/>
      <c r="CBL42" s="450"/>
      <c r="CBM42" s="450"/>
      <c r="CBN42" s="450"/>
      <c r="CBO42" s="450"/>
      <c r="CBP42" s="450"/>
      <c r="CBQ42" s="450"/>
      <c r="CBR42" s="450"/>
      <c r="CBS42" s="450"/>
      <c r="CBT42" s="450"/>
      <c r="CBU42" s="450"/>
      <c r="CBV42" s="450"/>
      <c r="CBW42" s="450"/>
      <c r="CBX42" s="450"/>
      <c r="CBY42" s="450"/>
      <c r="CBZ42" s="450"/>
      <c r="CCA42" s="450"/>
      <c r="CCB42" s="450"/>
      <c r="CCC42" s="450"/>
      <c r="CCD42" s="450"/>
      <c r="CCE42" s="450"/>
      <c r="CCF42" s="450"/>
      <c r="CCG42" s="450"/>
      <c r="CCH42" s="450"/>
      <c r="CCI42" s="450"/>
      <c r="CCJ42" s="450"/>
      <c r="CCK42" s="450"/>
      <c r="CCL42" s="450"/>
      <c r="CCM42" s="450"/>
      <c r="CCN42" s="450"/>
      <c r="CCO42" s="450"/>
      <c r="CCP42" s="450"/>
      <c r="CCQ42" s="450"/>
      <c r="CCR42" s="450"/>
      <c r="CCS42" s="450"/>
      <c r="CCT42" s="450"/>
      <c r="CCU42" s="450"/>
      <c r="CCV42" s="450"/>
      <c r="CCW42" s="450"/>
      <c r="CCX42" s="450"/>
      <c r="CCY42" s="450"/>
      <c r="CCZ42" s="450"/>
      <c r="CDA42" s="450"/>
      <c r="CDB42" s="450"/>
      <c r="CDC42" s="450"/>
      <c r="CDD42" s="450"/>
      <c r="CDE42" s="450"/>
      <c r="CDF42" s="450"/>
      <c r="CDG42" s="450"/>
      <c r="CDH42" s="450"/>
      <c r="CDI42" s="450"/>
      <c r="CDJ42" s="450"/>
      <c r="CDK42" s="450"/>
      <c r="CDL42" s="450"/>
      <c r="CDM42" s="450"/>
      <c r="CDN42" s="450"/>
      <c r="CDO42" s="450"/>
      <c r="CDP42" s="450"/>
      <c r="CDQ42" s="450"/>
      <c r="CDR42" s="450"/>
      <c r="CDS42" s="450"/>
      <c r="CDT42" s="450"/>
      <c r="CDU42" s="450"/>
      <c r="CDV42" s="450"/>
      <c r="CDW42" s="450"/>
      <c r="CDX42" s="450"/>
      <c r="CDY42" s="450"/>
      <c r="CDZ42" s="450"/>
      <c r="CEA42" s="450"/>
      <c r="CEB42" s="450"/>
      <c r="CEC42" s="450"/>
      <c r="CED42" s="450"/>
      <c r="CEE42" s="450"/>
      <c r="CEF42" s="450"/>
      <c r="CEG42" s="450"/>
      <c r="CEH42" s="450"/>
      <c r="CEI42" s="450"/>
      <c r="CEJ42" s="450"/>
      <c r="CEK42" s="450"/>
      <c r="CEL42" s="450"/>
      <c r="CEM42" s="450"/>
      <c r="CEN42" s="450"/>
      <c r="CEO42" s="450"/>
      <c r="CEP42" s="450"/>
      <c r="CEQ42" s="450"/>
      <c r="CER42" s="450"/>
      <c r="CES42" s="450"/>
      <c r="CET42" s="450"/>
      <c r="CEU42" s="450"/>
      <c r="CEV42" s="450"/>
      <c r="CEW42" s="450"/>
      <c r="CEX42" s="450"/>
      <c r="CEY42" s="450"/>
      <c r="CEZ42" s="450"/>
      <c r="CFA42" s="450"/>
      <c r="CFB42" s="450"/>
      <c r="CFC42" s="450"/>
      <c r="CFD42" s="450"/>
      <c r="CFE42" s="450"/>
      <c r="CFF42" s="450"/>
      <c r="CFG42" s="450"/>
      <c r="CFH42" s="450"/>
      <c r="CFI42" s="450"/>
      <c r="CFJ42" s="450"/>
      <c r="CFK42" s="450"/>
      <c r="CFL42" s="450"/>
      <c r="CFM42" s="450"/>
      <c r="CFN42" s="450"/>
      <c r="CFO42" s="450"/>
      <c r="CFP42" s="450"/>
      <c r="CFQ42" s="450"/>
      <c r="CFR42" s="450"/>
      <c r="CFS42" s="450"/>
      <c r="CFT42" s="450"/>
      <c r="CFU42" s="450"/>
      <c r="CFV42" s="450"/>
      <c r="CFW42" s="450"/>
      <c r="CFX42" s="450"/>
      <c r="CFY42" s="450"/>
      <c r="CFZ42" s="450"/>
      <c r="CGA42" s="450"/>
      <c r="CGB42" s="450"/>
      <c r="CGC42" s="450"/>
      <c r="CGD42" s="450"/>
      <c r="CGE42" s="450"/>
      <c r="CGF42" s="450"/>
      <c r="CGG42" s="450"/>
      <c r="CGH42" s="450"/>
      <c r="CGI42" s="450"/>
      <c r="CGJ42" s="450"/>
      <c r="CGK42" s="450"/>
      <c r="CGL42" s="450"/>
      <c r="CGM42" s="450"/>
      <c r="CGN42" s="450"/>
      <c r="CGO42" s="450"/>
      <c r="CGP42" s="450"/>
      <c r="CGQ42" s="450"/>
      <c r="CGR42" s="450"/>
      <c r="CGS42" s="450"/>
      <c r="CGT42" s="450"/>
      <c r="CGU42" s="450"/>
      <c r="CGV42" s="450"/>
      <c r="CGW42" s="450"/>
      <c r="CGX42" s="450"/>
      <c r="CGY42" s="450"/>
      <c r="CGZ42" s="450"/>
      <c r="CHA42" s="450"/>
      <c r="CHB42" s="450"/>
      <c r="CHC42" s="450"/>
      <c r="CHD42" s="450"/>
      <c r="CHE42" s="450"/>
      <c r="CHF42" s="450"/>
      <c r="CHG42" s="450"/>
      <c r="CHH42" s="450"/>
      <c r="CHI42" s="450"/>
      <c r="CHJ42" s="450"/>
      <c r="CHK42" s="450"/>
      <c r="CHL42" s="450"/>
      <c r="CHM42" s="450"/>
      <c r="CHN42" s="450"/>
      <c r="CHO42" s="450"/>
      <c r="CHP42" s="450"/>
      <c r="CHQ42" s="450"/>
      <c r="CHR42" s="450"/>
      <c r="CHS42" s="450"/>
      <c r="CHT42" s="450"/>
      <c r="CHU42" s="450"/>
      <c r="CHV42" s="450"/>
      <c r="CHW42" s="450"/>
      <c r="CHX42" s="450"/>
      <c r="CHY42" s="450"/>
      <c r="CHZ42" s="450"/>
      <c r="CIA42" s="450"/>
      <c r="CIB42" s="450"/>
      <c r="CIC42" s="450"/>
      <c r="CID42" s="450"/>
      <c r="CIE42" s="450"/>
      <c r="CIF42" s="450"/>
      <c r="CIG42" s="450"/>
      <c r="CIH42" s="450"/>
      <c r="CII42" s="450"/>
      <c r="CIJ42" s="450"/>
      <c r="CIK42" s="450"/>
      <c r="CIL42" s="450"/>
      <c r="CIM42" s="450"/>
      <c r="CIN42" s="450"/>
      <c r="CIO42" s="450"/>
      <c r="CIP42" s="450"/>
      <c r="CIQ42" s="450"/>
      <c r="CIR42" s="450"/>
      <c r="CIS42" s="450"/>
      <c r="CIT42" s="450"/>
      <c r="CIU42" s="450"/>
      <c r="CIV42" s="450"/>
      <c r="CIW42" s="450"/>
      <c r="CIX42" s="450"/>
      <c r="CIY42" s="450"/>
      <c r="CIZ42" s="450"/>
      <c r="CJA42" s="450"/>
      <c r="CJB42" s="450"/>
      <c r="CJC42" s="450"/>
      <c r="CJD42" s="450"/>
      <c r="CJE42" s="450"/>
      <c r="CJF42" s="450"/>
      <c r="CJG42" s="450"/>
      <c r="CJH42" s="450"/>
      <c r="CJI42" s="450"/>
      <c r="CJJ42" s="450"/>
      <c r="CJK42" s="450"/>
      <c r="CJL42" s="450"/>
      <c r="CJM42" s="450"/>
      <c r="CJN42" s="450"/>
      <c r="CJO42" s="450"/>
      <c r="CJP42" s="450"/>
      <c r="CJQ42" s="450"/>
      <c r="CJR42" s="450"/>
      <c r="CJS42" s="450"/>
      <c r="CJT42" s="450"/>
      <c r="CJU42" s="450"/>
      <c r="CJV42" s="450"/>
      <c r="CJW42" s="450"/>
      <c r="CJX42" s="450"/>
      <c r="CJY42" s="450"/>
      <c r="CJZ42" s="450"/>
      <c r="CKA42" s="450"/>
      <c r="CKB42" s="450"/>
      <c r="CKC42" s="450"/>
      <c r="CKD42" s="450"/>
      <c r="CKE42" s="450"/>
      <c r="CKF42" s="450"/>
      <c r="CKG42" s="450"/>
      <c r="CKH42" s="450"/>
      <c r="CKI42" s="450"/>
      <c r="CKJ42" s="450"/>
      <c r="CKK42" s="450"/>
      <c r="CKL42" s="450"/>
      <c r="CKM42" s="450"/>
      <c r="CKN42" s="450"/>
      <c r="CKO42" s="450"/>
      <c r="CKP42" s="450"/>
      <c r="CKQ42" s="450"/>
      <c r="CKR42" s="450"/>
      <c r="CKS42" s="450"/>
      <c r="CKT42" s="450"/>
      <c r="CKU42" s="450"/>
      <c r="CKV42" s="450"/>
      <c r="CKW42" s="450"/>
      <c r="CKX42" s="450"/>
      <c r="CKY42" s="450"/>
      <c r="CKZ42" s="450"/>
      <c r="CLA42" s="450"/>
      <c r="CLB42" s="450"/>
      <c r="CLC42" s="450"/>
      <c r="CLD42" s="450"/>
      <c r="CLE42" s="450"/>
      <c r="CLF42" s="450"/>
      <c r="CLG42" s="450"/>
      <c r="CLH42" s="450"/>
      <c r="CLI42" s="450"/>
      <c r="CLJ42" s="450"/>
      <c r="CLK42" s="450"/>
      <c r="CLL42" s="450"/>
      <c r="CLM42" s="450"/>
      <c r="CLN42" s="450"/>
      <c r="CLO42" s="450"/>
      <c r="CLP42" s="450"/>
      <c r="CLQ42" s="450"/>
      <c r="CLR42" s="450"/>
      <c r="CLS42" s="450"/>
      <c r="CLT42" s="450"/>
      <c r="CLU42" s="450"/>
      <c r="CLV42" s="450"/>
      <c r="CLW42" s="450"/>
      <c r="CLX42" s="450"/>
      <c r="CLY42" s="450"/>
      <c r="CLZ42" s="450"/>
      <c r="CMA42" s="450"/>
      <c r="CMB42" s="450"/>
      <c r="CMC42" s="450"/>
      <c r="CMD42" s="450"/>
      <c r="CME42" s="450"/>
      <c r="CMF42" s="450"/>
      <c r="CMG42" s="450"/>
      <c r="CMH42" s="450"/>
      <c r="CMI42" s="450"/>
      <c r="CMJ42" s="450"/>
      <c r="CMK42" s="450"/>
      <c r="CML42" s="450"/>
      <c r="CMM42" s="450"/>
      <c r="CMN42" s="450"/>
      <c r="CMO42" s="450"/>
      <c r="CMP42" s="450"/>
      <c r="CMQ42" s="450"/>
      <c r="CMR42" s="450"/>
      <c r="CMS42" s="450"/>
      <c r="CMT42" s="450"/>
      <c r="CMU42" s="450"/>
      <c r="CMV42" s="450"/>
      <c r="CMW42" s="450"/>
      <c r="CMX42" s="450"/>
      <c r="CMY42" s="450"/>
      <c r="CMZ42" s="450"/>
      <c r="CNA42" s="450"/>
      <c r="CNB42" s="450"/>
      <c r="CNC42" s="450"/>
      <c r="CND42" s="450"/>
      <c r="CNE42" s="450"/>
      <c r="CNF42" s="450"/>
      <c r="CNG42" s="450"/>
      <c r="CNH42" s="450"/>
      <c r="CNI42" s="450"/>
      <c r="CNJ42" s="450"/>
      <c r="CNK42" s="450"/>
      <c r="CNL42" s="450"/>
      <c r="CNM42" s="450"/>
      <c r="CNN42" s="450"/>
      <c r="CNO42" s="450"/>
      <c r="CNP42" s="450"/>
      <c r="CNQ42" s="450"/>
      <c r="CNR42" s="450"/>
      <c r="CNS42" s="450"/>
      <c r="CNT42" s="450"/>
      <c r="CNU42" s="450"/>
      <c r="CNV42" s="450"/>
      <c r="CNW42" s="450"/>
      <c r="CNX42" s="450"/>
      <c r="CNY42" s="450"/>
      <c r="CNZ42" s="450"/>
      <c r="COA42" s="450"/>
      <c r="COB42" s="450"/>
      <c r="COC42" s="450"/>
      <c r="COD42" s="450"/>
      <c r="COE42" s="450"/>
      <c r="COF42" s="450"/>
      <c r="COG42" s="450"/>
      <c r="COH42" s="450"/>
      <c r="COI42" s="450"/>
      <c r="COJ42" s="450"/>
      <c r="COK42" s="450"/>
      <c r="COL42" s="450"/>
      <c r="COM42" s="450"/>
      <c r="CON42" s="450"/>
      <c r="COO42" s="450"/>
      <c r="COP42" s="450"/>
      <c r="COQ42" s="450"/>
      <c r="COR42" s="450"/>
      <c r="COS42" s="450"/>
      <c r="COT42" s="450"/>
      <c r="COU42" s="450"/>
      <c r="COV42" s="450"/>
      <c r="COW42" s="450"/>
      <c r="COX42" s="450"/>
      <c r="COY42" s="450"/>
      <c r="COZ42" s="450"/>
      <c r="CPA42" s="450"/>
      <c r="CPB42" s="450"/>
      <c r="CPC42" s="450"/>
      <c r="CPD42" s="450"/>
      <c r="CPE42" s="450"/>
      <c r="CPF42" s="450"/>
      <c r="CPG42" s="450"/>
      <c r="CPH42" s="450"/>
      <c r="CPI42" s="450"/>
      <c r="CPJ42" s="450"/>
      <c r="CPK42" s="450"/>
      <c r="CPL42" s="450"/>
      <c r="CPM42" s="450"/>
      <c r="CPN42" s="450"/>
      <c r="CPO42" s="450"/>
      <c r="CPP42" s="450"/>
      <c r="CPQ42" s="450"/>
      <c r="CPR42" s="450"/>
      <c r="CPS42" s="450"/>
      <c r="CPT42" s="450"/>
      <c r="CPU42" s="450"/>
      <c r="CPV42" s="450"/>
      <c r="CPW42" s="450"/>
      <c r="CPX42" s="450"/>
      <c r="CPY42" s="450"/>
      <c r="CPZ42" s="450"/>
      <c r="CQA42" s="450"/>
      <c r="CQB42" s="450"/>
      <c r="CQC42" s="450"/>
      <c r="CQD42" s="450"/>
      <c r="CQE42" s="450"/>
      <c r="CQF42" s="450"/>
      <c r="CQG42" s="450"/>
      <c r="CQH42" s="450"/>
      <c r="CQI42" s="450"/>
      <c r="CQJ42" s="450"/>
      <c r="CQK42" s="450"/>
      <c r="CQL42" s="450"/>
      <c r="CQM42" s="450"/>
      <c r="CQN42" s="450"/>
      <c r="CQO42" s="450"/>
      <c r="CQP42" s="450"/>
      <c r="CQQ42" s="450"/>
      <c r="CQR42" s="450"/>
      <c r="CQS42" s="450"/>
      <c r="CQT42" s="450"/>
      <c r="CQU42" s="450"/>
      <c r="CQV42" s="450"/>
      <c r="CQW42" s="450"/>
      <c r="CQX42" s="450"/>
      <c r="CQY42" s="450"/>
      <c r="CQZ42" s="450"/>
      <c r="CRA42" s="450"/>
      <c r="CRB42" s="450"/>
      <c r="CRC42" s="450"/>
      <c r="CRD42" s="450"/>
      <c r="CRE42" s="450"/>
      <c r="CRF42" s="450"/>
      <c r="CRG42" s="450"/>
      <c r="CRH42" s="450"/>
      <c r="CRI42" s="450"/>
      <c r="CRJ42" s="450"/>
      <c r="CRK42" s="450"/>
      <c r="CRL42" s="450"/>
      <c r="CRM42" s="450"/>
      <c r="CRN42" s="450"/>
      <c r="CRO42" s="450"/>
      <c r="CRP42" s="450"/>
      <c r="CRQ42" s="450"/>
      <c r="CRR42" s="450"/>
      <c r="CRS42" s="450"/>
      <c r="CRT42" s="450"/>
      <c r="CRU42" s="450"/>
      <c r="CRV42" s="450"/>
      <c r="CRW42" s="450"/>
      <c r="CRX42" s="450"/>
      <c r="CRY42" s="450"/>
      <c r="CRZ42" s="450"/>
      <c r="CSA42" s="450"/>
      <c r="CSB42" s="450"/>
      <c r="CSC42" s="450"/>
      <c r="CSD42" s="450"/>
      <c r="CSE42" s="450"/>
      <c r="CSF42" s="450"/>
      <c r="CSG42" s="450"/>
      <c r="CSH42" s="450"/>
      <c r="CSI42" s="450"/>
      <c r="CSJ42" s="450"/>
      <c r="CSK42" s="450"/>
      <c r="CSL42" s="450"/>
      <c r="CSM42" s="450"/>
      <c r="CSN42" s="450"/>
      <c r="CSO42" s="450"/>
      <c r="CSP42" s="450"/>
      <c r="CSQ42" s="450"/>
      <c r="CSR42" s="450"/>
      <c r="CSS42" s="450"/>
      <c r="CST42" s="450"/>
      <c r="CSU42" s="450"/>
      <c r="CSV42" s="450"/>
      <c r="CSW42" s="450"/>
      <c r="CSX42" s="450"/>
      <c r="CSY42" s="450"/>
      <c r="CSZ42" s="450"/>
      <c r="CTA42" s="450"/>
      <c r="CTB42" s="450"/>
      <c r="CTC42" s="450"/>
      <c r="CTD42" s="450"/>
      <c r="CTE42" s="450"/>
      <c r="CTF42" s="450"/>
      <c r="CTG42" s="450"/>
      <c r="CTH42" s="450"/>
      <c r="CTI42" s="450"/>
      <c r="CTJ42" s="450"/>
      <c r="CTK42" s="450"/>
      <c r="CTL42" s="450"/>
      <c r="CTM42" s="450"/>
      <c r="CTN42" s="450"/>
      <c r="CTO42" s="450"/>
      <c r="CTP42" s="450"/>
      <c r="CTQ42" s="450"/>
      <c r="CTR42" s="450"/>
      <c r="CTS42" s="450"/>
      <c r="CTT42" s="450"/>
      <c r="CTU42" s="450"/>
      <c r="CTV42" s="450"/>
      <c r="CTW42" s="450"/>
      <c r="CTX42" s="450"/>
      <c r="CTY42" s="450"/>
      <c r="CTZ42" s="450"/>
      <c r="CUA42" s="450"/>
      <c r="CUB42" s="450"/>
      <c r="CUC42" s="450"/>
      <c r="CUD42" s="450"/>
      <c r="CUE42" s="450"/>
      <c r="CUF42" s="450"/>
      <c r="CUG42" s="450"/>
      <c r="CUH42" s="450"/>
      <c r="CUI42" s="450"/>
      <c r="CUJ42" s="450"/>
      <c r="CUK42" s="450"/>
      <c r="CUL42" s="450"/>
      <c r="CUM42" s="450"/>
      <c r="CUN42" s="450"/>
      <c r="CUO42" s="450"/>
      <c r="CUP42" s="450"/>
      <c r="CUQ42" s="450"/>
      <c r="CUR42" s="450"/>
      <c r="CUS42" s="450"/>
      <c r="CUT42" s="450"/>
      <c r="CUU42" s="450"/>
      <c r="CUV42" s="450"/>
      <c r="CUW42" s="450"/>
      <c r="CUX42" s="450"/>
      <c r="CUY42" s="450"/>
      <c r="CUZ42" s="450"/>
      <c r="CVA42" s="450"/>
      <c r="CVB42" s="450"/>
      <c r="CVC42" s="450"/>
      <c r="CVD42" s="450"/>
      <c r="CVE42" s="450"/>
      <c r="CVF42" s="450"/>
      <c r="CVG42" s="450"/>
      <c r="CVH42" s="450"/>
      <c r="CVI42" s="450"/>
      <c r="CVJ42" s="450"/>
      <c r="CVK42" s="450"/>
      <c r="CVL42" s="450"/>
      <c r="CVM42" s="450"/>
      <c r="CVN42" s="450"/>
      <c r="CVO42" s="450"/>
      <c r="CVP42" s="450"/>
      <c r="CVQ42" s="450"/>
      <c r="CVR42" s="450"/>
      <c r="CVS42" s="450"/>
      <c r="CVT42" s="450"/>
      <c r="CVU42" s="450"/>
      <c r="CVV42" s="450"/>
      <c r="CVW42" s="450"/>
      <c r="CVX42" s="450"/>
      <c r="CVY42" s="450"/>
      <c r="CVZ42" s="450"/>
      <c r="CWA42" s="450"/>
      <c r="CWB42" s="450"/>
      <c r="CWC42" s="450"/>
      <c r="CWD42" s="450"/>
      <c r="CWE42" s="450"/>
      <c r="CWF42" s="450"/>
      <c r="CWG42" s="450"/>
      <c r="CWH42" s="450"/>
      <c r="CWI42" s="450"/>
      <c r="CWJ42" s="450"/>
      <c r="CWK42" s="450"/>
      <c r="CWL42" s="450"/>
      <c r="CWM42" s="450"/>
      <c r="CWN42" s="450"/>
      <c r="CWO42" s="450"/>
      <c r="CWP42" s="450"/>
      <c r="CWQ42" s="450"/>
      <c r="CWR42" s="450"/>
      <c r="CWS42" s="450"/>
      <c r="CWT42" s="450"/>
      <c r="CWU42" s="450"/>
      <c r="CWV42" s="450"/>
      <c r="CWW42" s="450"/>
      <c r="CWX42" s="450"/>
      <c r="CWY42" s="450"/>
      <c r="CWZ42" s="450"/>
      <c r="CXA42" s="450"/>
      <c r="CXB42" s="450"/>
      <c r="CXC42" s="450"/>
      <c r="CXD42" s="450"/>
      <c r="CXE42" s="450"/>
      <c r="CXF42" s="450"/>
      <c r="CXG42" s="450"/>
      <c r="CXH42" s="450"/>
      <c r="CXI42" s="450"/>
      <c r="CXJ42" s="450"/>
      <c r="CXK42" s="450"/>
      <c r="CXL42" s="450"/>
      <c r="CXM42" s="450"/>
      <c r="CXN42" s="450"/>
      <c r="CXO42" s="450"/>
      <c r="CXP42" s="450"/>
      <c r="CXQ42" s="450"/>
      <c r="CXR42" s="450"/>
      <c r="CXS42" s="450"/>
      <c r="CXT42" s="450"/>
      <c r="CXU42" s="450"/>
      <c r="CXV42" s="450"/>
      <c r="CXW42" s="450"/>
      <c r="CXX42" s="450"/>
      <c r="CXY42" s="450"/>
      <c r="CXZ42" s="450"/>
      <c r="CYA42" s="450"/>
      <c r="CYB42" s="450"/>
      <c r="CYC42" s="450"/>
      <c r="CYD42" s="450"/>
      <c r="CYE42" s="450"/>
      <c r="CYF42" s="450"/>
      <c r="CYG42" s="450"/>
      <c r="CYH42" s="450"/>
      <c r="CYI42" s="450"/>
      <c r="CYJ42" s="450"/>
      <c r="CYK42" s="450"/>
      <c r="CYL42" s="450"/>
      <c r="CYM42" s="450"/>
      <c r="CYN42" s="450"/>
      <c r="CYO42" s="450"/>
      <c r="CYP42" s="450"/>
      <c r="CYQ42" s="450"/>
      <c r="CYR42" s="450"/>
      <c r="CYS42" s="450"/>
      <c r="CYT42" s="450"/>
      <c r="CYU42" s="450"/>
      <c r="CYV42" s="450"/>
      <c r="CYW42" s="450"/>
      <c r="CYX42" s="450"/>
      <c r="CYY42" s="450"/>
      <c r="CYZ42" s="450"/>
      <c r="CZA42" s="450"/>
      <c r="CZB42" s="450"/>
      <c r="CZC42" s="450"/>
      <c r="CZD42" s="450"/>
      <c r="CZE42" s="450"/>
      <c r="CZF42" s="450"/>
      <c r="CZG42" s="450"/>
      <c r="CZH42" s="450"/>
      <c r="CZI42" s="450"/>
      <c r="CZJ42" s="450"/>
      <c r="CZK42" s="450"/>
      <c r="CZL42" s="450"/>
      <c r="CZM42" s="450"/>
      <c r="CZN42" s="450"/>
      <c r="CZO42" s="450"/>
      <c r="CZP42" s="450"/>
      <c r="CZQ42" s="450"/>
      <c r="CZR42" s="450"/>
      <c r="CZS42" s="450"/>
      <c r="CZT42" s="450"/>
      <c r="CZU42" s="450"/>
      <c r="CZV42" s="450"/>
      <c r="CZW42" s="450"/>
      <c r="CZX42" s="450"/>
      <c r="CZY42" s="450"/>
      <c r="CZZ42" s="450"/>
      <c r="DAA42" s="450"/>
      <c r="DAB42" s="450"/>
      <c r="DAC42" s="450"/>
      <c r="DAD42" s="450"/>
      <c r="DAE42" s="450"/>
      <c r="DAF42" s="450"/>
      <c r="DAG42" s="450"/>
      <c r="DAH42" s="450"/>
      <c r="DAI42" s="450"/>
      <c r="DAJ42" s="450"/>
      <c r="DAK42" s="450"/>
      <c r="DAL42" s="450"/>
      <c r="DAM42" s="450"/>
      <c r="DAN42" s="450"/>
      <c r="DAO42" s="450"/>
      <c r="DAP42" s="450"/>
      <c r="DAQ42" s="450"/>
      <c r="DAR42" s="450"/>
      <c r="DAS42" s="450"/>
      <c r="DAT42" s="450"/>
      <c r="DAU42" s="450"/>
      <c r="DAV42" s="450"/>
      <c r="DAW42" s="450"/>
      <c r="DAX42" s="450"/>
      <c r="DAY42" s="450"/>
      <c r="DAZ42" s="450"/>
      <c r="DBA42" s="450"/>
      <c r="DBB42" s="450"/>
      <c r="DBC42" s="450"/>
      <c r="DBD42" s="450"/>
      <c r="DBE42" s="450"/>
      <c r="DBF42" s="450"/>
      <c r="DBG42" s="450"/>
      <c r="DBH42" s="450"/>
      <c r="DBI42" s="450"/>
      <c r="DBJ42" s="450"/>
      <c r="DBK42" s="450"/>
      <c r="DBL42" s="450"/>
      <c r="DBM42" s="450"/>
      <c r="DBN42" s="450"/>
      <c r="DBO42" s="450"/>
      <c r="DBP42" s="450"/>
      <c r="DBQ42" s="450"/>
      <c r="DBR42" s="450"/>
      <c r="DBS42" s="450"/>
      <c r="DBT42" s="450"/>
      <c r="DBU42" s="450"/>
      <c r="DBV42" s="450"/>
      <c r="DBW42" s="450"/>
      <c r="DBX42" s="450"/>
      <c r="DBY42" s="450"/>
      <c r="DBZ42" s="450"/>
      <c r="DCA42" s="450"/>
      <c r="DCB42" s="450"/>
      <c r="DCC42" s="450"/>
      <c r="DCD42" s="450"/>
      <c r="DCE42" s="450"/>
      <c r="DCF42" s="450"/>
      <c r="DCG42" s="450"/>
      <c r="DCH42" s="450"/>
      <c r="DCI42" s="450"/>
      <c r="DCJ42" s="450"/>
      <c r="DCK42" s="450"/>
      <c r="DCL42" s="450"/>
      <c r="DCM42" s="450"/>
      <c r="DCN42" s="450"/>
      <c r="DCO42" s="450"/>
      <c r="DCP42" s="450"/>
      <c r="DCQ42" s="450"/>
      <c r="DCR42" s="450"/>
      <c r="DCS42" s="450"/>
      <c r="DCT42" s="450"/>
      <c r="DCU42" s="450"/>
      <c r="DCV42" s="450"/>
      <c r="DCW42" s="450"/>
      <c r="DCX42" s="450"/>
      <c r="DCY42" s="450"/>
      <c r="DCZ42" s="450"/>
      <c r="DDA42" s="450"/>
      <c r="DDB42" s="450"/>
      <c r="DDC42" s="450"/>
      <c r="DDD42" s="450"/>
      <c r="DDE42" s="450"/>
      <c r="DDF42" s="450"/>
      <c r="DDG42" s="450"/>
      <c r="DDH42" s="450"/>
      <c r="DDI42" s="450"/>
      <c r="DDJ42" s="450"/>
      <c r="DDK42" s="450"/>
      <c r="DDL42" s="450"/>
      <c r="DDM42" s="450"/>
      <c r="DDN42" s="450"/>
      <c r="DDO42" s="450"/>
      <c r="DDP42" s="450"/>
      <c r="DDQ42" s="450"/>
      <c r="DDR42" s="450"/>
      <c r="DDS42" s="450"/>
      <c r="DDT42" s="450"/>
      <c r="DDU42" s="450"/>
      <c r="DDV42" s="450"/>
      <c r="DDW42" s="450"/>
      <c r="DDX42" s="450"/>
      <c r="DDY42" s="450"/>
      <c r="DDZ42" s="450"/>
      <c r="DEA42" s="450"/>
      <c r="DEB42" s="450"/>
      <c r="DEC42" s="450"/>
      <c r="DED42" s="450"/>
      <c r="DEE42" s="450"/>
      <c r="DEF42" s="450"/>
      <c r="DEG42" s="450"/>
      <c r="DEH42" s="450"/>
      <c r="DEI42" s="450"/>
      <c r="DEJ42" s="450"/>
      <c r="DEK42" s="450"/>
      <c r="DEL42" s="450"/>
      <c r="DEM42" s="450"/>
      <c r="DEN42" s="450"/>
      <c r="DEO42" s="450"/>
      <c r="DEP42" s="450"/>
      <c r="DEQ42" s="450"/>
      <c r="DER42" s="450"/>
      <c r="DES42" s="450"/>
      <c r="DET42" s="450"/>
      <c r="DEU42" s="450"/>
      <c r="DEV42" s="450"/>
      <c r="DEW42" s="450"/>
      <c r="DEX42" s="450"/>
      <c r="DEY42" s="450"/>
      <c r="DEZ42" s="450"/>
      <c r="DFA42" s="450"/>
      <c r="DFB42" s="450"/>
      <c r="DFC42" s="450"/>
      <c r="DFD42" s="450"/>
      <c r="DFE42" s="450"/>
      <c r="DFF42" s="450"/>
      <c r="DFG42" s="450"/>
      <c r="DFH42" s="450"/>
      <c r="DFI42" s="450"/>
      <c r="DFJ42" s="450"/>
      <c r="DFK42" s="450"/>
      <c r="DFL42" s="450"/>
      <c r="DFM42" s="450"/>
      <c r="DFN42" s="450"/>
      <c r="DFO42" s="450"/>
      <c r="DFP42" s="450"/>
      <c r="DFQ42" s="450"/>
      <c r="DFR42" s="450"/>
      <c r="DFS42" s="450"/>
      <c r="DFT42" s="450"/>
      <c r="DFU42" s="450"/>
      <c r="DFV42" s="450"/>
      <c r="DFW42" s="450"/>
      <c r="DFX42" s="450"/>
      <c r="DFY42" s="450"/>
      <c r="DFZ42" s="450"/>
      <c r="DGA42" s="450"/>
      <c r="DGB42" s="450"/>
      <c r="DGC42" s="450"/>
      <c r="DGD42" s="450"/>
      <c r="DGE42" s="450"/>
      <c r="DGF42" s="450"/>
      <c r="DGG42" s="450"/>
      <c r="DGH42" s="450"/>
      <c r="DGI42" s="450"/>
      <c r="DGJ42" s="450"/>
      <c r="DGK42" s="450"/>
      <c r="DGL42" s="450"/>
      <c r="DGM42" s="450"/>
      <c r="DGN42" s="450"/>
      <c r="DGO42" s="450"/>
      <c r="DGP42" s="450"/>
      <c r="DGQ42" s="450"/>
      <c r="DGR42" s="450"/>
      <c r="DGS42" s="450"/>
      <c r="DGT42" s="450"/>
      <c r="DGU42" s="450"/>
      <c r="DGV42" s="450"/>
      <c r="DGW42" s="450"/>
      <c r="DGX42" s="450"/>
      <c r="DGY42" s="450"/>
      <c r="DGZ42" s="450"/>
      <c r="DHA42" s="450"/>
      <c r="DHB42" s="450"/>
      <c r="DHC42" s="450"/>
      <c r="DHD42" s="450"/>
      <c r="DHE42" s="450"/>
      <c r="DHF42" s="450"/>
      <c r="DHG42" s="450"/>
      <c r="DHH42" s="450"/>
      <c r="DHI42" s="450"/>
      <c r="DHJ42" s="450"/>
      <c r="DHK42" s="450"/>
      <c r="DHL42" s="450"/>
      <c r="DHM42" s="450"/>
      <c r="DHN42" s="450"/>
      <c r="DHO42" s="450"/>
      <c r="DHP42" s="450"/>
      <c r="DHQ42" s="450"/>
      <c r="DHR42" s="450"/>
      <c r="DHS42" s="450"/>
      <c r="DHT42" s="450"/>
      <c r="DHU42" s="450"/>
      <c r="DHV42" s="450"/>
      <c r="DHW42" s="450"/>
      <c r="DHX42" s="450"/>
      <c r="DHY42" s="450"/>
      <c r="DHZ42" s="450"/>
      <c r="DIA42" s="450"/>
      <c r="DIB42" s="450"/>
      <c r="DIC42" s="450"/>
      <c r="DID42" s="450"/>
      <c r="DIE42" s="450"/>
      <c r="DIF42" s="450"/>
      <c r="DIG42" s="450"/>
      <c r="DIH42" s="450"/>
      <c r="DII42" s="450"/>
      <c r="DIJ42" s="450"/>
      <c r="DIK42" s="450"/>
      <c r="DIL42" s="450"/>
      <c r="DIM42" s="450"/>
      <c r="DIN42" s="450"/>
      <c r="DIO42" s="450"/>
      <c r="DIP42" s="450"/>
      <c r="DIQ42" s="450"/>
      <c r="DIR42" s="450"/>
      <c r="DIS42" s="450"/>
      <c r="DIT42" s="450"/>
      <c r="DIU42" s="450"/>
      <c r="DIV42" s="450"/>
      <c r="DIW42" s="450"/>
      <c r="DIX42" s="450"/>
      <c r="DIY42" s="450"/>
      <c r="DIZ42" s="450"/>
      <c r="DJA42" s="450"/>
      <c r="DJB42" s="450"/>
      <c r="DJC42" s="450"/>
      <c r="DJD42" s="450"/>
      <c r="DJE42" s="450"/>
      <c r="DJF42" s="450"/>
      <c r="DJG42" s="450"/>
      <c r="DJH42" s="450"/>
      <c r="DJI42" s="450"/>
      <c r="DJJ42" s="450"/>
      <c r="DJK42" s="450"/>
      <c r="DJL42" s="450"/>
      <c r="DJM42" s="450"/>
      <c r="DJN42" s="450"/>
      <c r="DJO42" s="450"/>
      <c r="DJP42" s="450"/>
      <c r="DJQ42" s="450"/>
      <c r="DJR42" s="450"/>
      <c r="DJS42" s="450"/>
      <c r="DJT42" s="450"/>
      <c r="DJU42" s="450"/>
      <c r="DJV42" s="450"/>
      <c r="DJW42" s="450"/>
      <c r="DJX42" s="450"/>
      <c r="DJY42" s="450"/>
      <c r="DJZ42" s="450"/>
      <c r="DKA42" s="450"/>
      <c r="DKB42" s="450"/>
      <c r="DKC42" s="450"/>
      <c r="DKD42" s="450"/>
      <c r="DKE42" s="450"/>
      <c r="DKF42" s="450"/>
      <c r="DKG42" s="450"/>
      <c r="DKH42" s="450"/>
      <c r="DKI42" s="450"/>
      <c r="DKJ42" s="450"/>
      <c r="DKK42" s="450"/>
      <c r="DKL42" s="450"/>
      <c r="DKM42" s="450"/>
      <c r="DKN42" s="450"/>
      <c r="DKO42" s="450"/>
      <c r="DKP42" s="450"/>
      <c r="DKQ42" s="450"/>
      <c r="DKR42" s="450"/>
      <c r="DKS42" s="450"/>
      <c r="DKT42" s="450"/>
      <c r="DKU42" s="450"/>
      <c r="DKV42" s="450"/>
      <c r="DKW42" s="450"/>
      <c r="DKX42" s="450"/>
      <c r="DKY42" s="450"/>
      <c r="DKZ42" s="450"/>
      <c r="DLA42" s="450"/>
      <c r="DLB42" s="450"/>
      <c r="DLC42" s="450"/>
      <c r="DLD42" s="450"/>
      <c r="DLE42" s="450"/>
      <c r="DLF42" s="450"/>
      <c r="DLG42" s="450"/>
      <c r="DLH42" s="450"/>
      <c r="DLI42" s="450"/>
      <c r="DLJ42" s="450"/>
      <c r="DLK42" s="450"/>
      <c r="DLL42" s="450"/>
      <c r="DLM42" s="450"/>
      <c r="DLN42" s="450"/>
      <c r="DLO42" s="450"/>
      <c r="DLP42" s="450"/>
      <c r="DLQ42" s="450"/>
      <c r="DLR42" s="450"/>
      <c r="DLS42" s="450"/>
      <c r="DLT42" s="450"/>
      <c r="DLU42" s="450"/>
      <c r="DLV42" s="450"/>
      <c r="DLW42" s="450"/>
      <c r="DLX42" s="450"/>
      <c r="DLY42" s="450"/>
      <c r="DLZ42" s="450"/>
      <c r="DMA42" s="450"/>
      <c r="DMB42" s="450"/>
      <c r="DMC42" s="450"/>
      <c r="DMD42" s="450"/>
      <c r="DME42" s="450"/>
      <c r="DMF42" s="450"/>
      <c r="DMG42" s="450"/>
      <c r="DMH42" s="450"/>
      <c r="DMI42" s="450"/>
      <c r="DMJ42" s="450"/>
      <c r="DMK42" s="450"/>
      <c r="DML42" s="450"/>
      <c r="DMM42" s="450"/>
      <c r="DMN42" s="450"/>
      <c r="DMO42" s="450"/>
      <c r="DMP42" s="450"/>
      <c r="DMQ42" s="450"/>
      <c r="DMR42" s="450"/>
      <c r="DMS42" s="450"/>
      <c r="DMT42" s="450"/>
      <c r="DMU42" s="450"/>
      <c r="DMV42" s="450"/>
      <c r="DMW42" s="450"/>
      <c r="DMX42" s="450"/>
      <c r="DMY42" s="450"/>
      <c r="DMZ42" s="450"/>
      <c r="DNA42" s="450"/>
      <c r="DNB42" s="450"/>
      <c r="DNC42" s="450"/>
      <c r="DND42" s="450"/>
      <c r="DNE42" s="450"/>
      <c r="DNF42" s="450"/>
      <c r="DNG42" s="450"/>
      <c r="DNH42" s="450"/>
      <c r="DNI42" s="450"/>
      <c r="DNJ42" s="450"/>
      <c r="DNK42" s="450"/>
      <c r="DNL42" s="450"/>
      <c r="DNM42" s="450"/>
      <c r="DNN42" s="450"/>
      <c r="DNO42" s="450"/>
      <c r="DNP42" s="450"/>
      <c r="DNQ42" s="450"/>
      <c r="DNR42" s="450"/>
      <c r="DNS42" s="450"/>
      <c r="DNT42" s="450"/>
      <c r="DNU42" s="450"/>
      <c r="DNV42" s="450"/>
      <c r="DNW42" s="450"/>
      <c r="DNX42" s="450"/>
      <c r="DNY42" s="450"/>
      <c r="DNZ42" s="450"/>
      <c r="DOA42" s="450"/>
      <c r="DOB42" s="450"/>
      <c r="DOC42" s="450"/>
      <c r="DOD42" s="450"/>
      <c r="DOE42" s="450"/>
      <c r="DOF42" s="450"/>
      <c r="DOG42" s="450"/>
      <c r="DOH42" s="450"/>
      <c r="DOI42" s="450"/>
      <c r="DOJ42" s="450"/>
      <c r="DOK42" s="450"/>
      <c r="DOL42" s="450"/>
      <c r="DOM42" s="450"/>
      <c r="DON42" s="450"/>
      <c r="DOO42" s="450"/>
      <c r="DOP42" s="450"/>
      <c r="DOQ42" s="450"/>
      <c r="DOR42" s="450"/>
      <c r="DOS42" s="450"/>
      <c r="DOT42" s="450"/>
      <c r="DOU42" s="450"/>
      <c r="DOV42" s="450"/>
      <c r="DOW42" s="450"/>
      <c r="DOX42" s="450"/>
      <c r="DOY42" s="450"/>
      <c r="DOZ42" s="450"/>
      <c r="DPA42" s="450"/>
      <c r="DPB42" s="450"/>
      <c r="DPC42" s="450"/>
      <c r="DPD42" s="450"/>
      <c r="DPE42" s="450"/>
      <c r="DPF42" s="450"/>
      <c r="DPG42" s="450"/>
      <c r="DPH42" s="450"/>
      <c r="DPI42" s="450"/>
      <c r="DPJ42" s="450"/>
      <c r="DPK42" s="450"/>
      <c r="DPL42" s="450"/>
      <c r="DPM42" s="450"/>
      <c r="DPN42" s="450"/>
      <c r="DPO42" s="450"/>
      <c r="DPP42" s="450"/>
      <c r="DPQ42" s="450"/>
      <c r="DPR42" s="450"/>
      <c r="DPS42" s="450"/>
      <c r="DPT42" s="450"/>
      <c r="DPU42" s="450"/>
      <c r="DPV42" s="450"/>
      <c r="DPW42" s="450"/>
      <c r="DPX42" s="450"/>
      <c r="DPY42" s="450"/>
      <c r="DPZ42" s="450"/>
      <c r="DQA42" s="450"/>
      <c r="DQB42" s="450"/>
      <c r="DQC42" s="450"/>
      <c r="DQD42" s="450"/>
      <c r="DQE42" s="450"/>
      <c r="DQF42" s="450"/>
      <c r="DQG42" s="450"/>
      <c r="DQH42" s="450"/>
      <c r="DQI42" s="450"/>
      <c r="DQJ42" s="450"/>
      <c r="DQK42" s="450"/>
      <c r="DQL42" s="450"/>
      <c r="DQM42" s="450"/>
      <c r="DQN42" s="450"/>
      <c r="DQO42" s="450"/>
      <c r="DQP42" s="450"/>
      <c r="DQQ42" s="450"/>
      <c r="DQR42" s="450"/>
      <c r="DQS42" s="450"/>
      <c r="DQT42" s="450"/>
      <c r="DQU42" s="450"/>
      <c r="DQV42" s="450"/>
      <c r="DQW42" s="450"/>
      <c r="DQX42" s="450"/>
      <c r="DQY42" s="450"/>
      <c r="DQZ42" s="450"/>
      <c r="DRA42" s="450"/>
      <c r="DRB42" s="450"/>
      <c r="DRC42" s="450"/>
      <c r="DRD42" s="450"/>
      <c r="DRE42" s="450"/>
      <c r="DRF42" s="450"/>
      <c r="DRG42" s="450"/>
      <c r="DRH42" s="450"/>
      <c r="DRI42" s="450"/>
      <c r="DRJ42" s="450"/>
      <c r="DRK42" s="450"/>
      <c r="DRL42" s="450"/>
      <c r="DRM42" s="450"/>
      <c r="DRN42" s="450"/>
      <c r="DRO42" s="450"/>
      <c r="DRP42" s="450"/>
      <c r="DRQ42" s="450"/>
      <c r="DRR42" s="450"/>
      <c r="DRS42" s="450"/>
      <c r="DRT42" s="450"/>
      <c r="DRU42" s="450"/>
      <c r="DRV42" s="450"/>
      <c r="DRW42" s="450"/>
      <c r="DRX42" s="450"/>
      <c r="DRY42" s="450"/>
      <c r="DRZ42" s="450"/>
      <c r="DSA42" s="450"/>
      <c r="DSB42" s="450"/>
      <c r="DSC42" s="450"/>
      <c r="DSD42" s="450"/>
      <c r="DSE42" s="450"/>
      <c r="DSF42" s="450"/>
      <c r="DSG42" s="450"/>
      <c r="DSH42" s="450"/>
      <c r="DSI42" s="450"/>
      <c r="DSJ42" s="450"/>
      <c r="DSK42" s="450"/>
      <c r="DSL42" s="450"/>
      <c r="DSM42" s="450"/>
      <c r="DSN42" s="450"/>
      <c r="DSO42" s="450"/>
      <c r="DSP42" s="450"/>
      <c r="DSQ42" s="450"/>
      <c r="DSR42" s="450"/>
      <c r="DSS42" s="450"/>
      <c r="DST42" s="450"/>
      <c r="DSU42" s="450"/>
      <c r="DSV42" s="450"/>
      <c r="DSW42" s="450"/>
      <c r="DSX42" s="450"/>
      <c r="DSY42" s="450"/>
      <c r="DSZ42" s="450"/>
      <c r="DTA42" s="450"/>
      <c r="DTB42" s="450"/>
      <c r="DTC42" s="450"/>
      <c r="DTD42" s="450"/>
      <c r="DTE42" s="450"/>
      <c r="DTF42" s="450"/>
      <c r="DTG42" s="450"/>
      <c r="DTH42" s="450"/>
      <c r="DTI42" s="450"/>
      <c r="DTJ42" s="450"/>
      <c r="DTK42" s="450"/>
      <c r="DTL42" s="450"/>
      <c r="DTM42" s="450"/>
      <c r="DTN42" s="450"/>
      <c r="DTO42" s="450"/>
      <c r="DTP42" s="450"/>
      <c r="DTQ42" s="450"/>
      <c r="DTR42" s="450"/>
      <c r="DTS42" s="450"/>
      <c r="DTT42" s="450"/>
      <c r="DTU42" s="450"/>
      <c r="DTV42" s="450"/>
      <c r="DTW42" s="450"/>
      <c r="DTX42" s="450"/>
      <c r="DTY42" s="450"/>
      <c r="DTZ42" s="450"/>
      <c r="DUA42" s="450"/>
      <c r="DUB42" s="450"/>
      <c r="DUC42" s="450"/>
      <c r="DUD42" s="450"/>
      <c r="DUE42" s="450"/>
      <c r="DUF42" s="450"/>
      <c r="DUG42" s="450"/>
      <c r="DUH42" s="450"/>
      <c r="DUI42" s="450"/>
      <c r="DUJ42" s="450"/>
      <c r="DUK42" s="450"/>
      <c r="DUL42" s="450"/>
      <c r="DUM42" s="450"/>
      <c r="DUN42" s="450"/>
      <c r="DUO42" s="450"/>
      <c r="DUP42" s="450"/>
      <c r="DUQ42" s="450"/>
      <c r="DUR42" s="450"/>
      <c r="DUS42" s="450"/>
      <c r="DUT42" s="450"/>
      <c r="DUU42" s="450"/>
      <c r="DUV42" s="450"/>
      <c r="DUW42" s="450"/>
      <c r="DUX42" s="450"/>
      <c r="DUY42" s="450"/>
      <c r="DUZ42" s="450"/>
      <c r="DVA42" s="450"/>
      <c r="DVB42" s="450"/>
      <c r="DVC42" s="450"/>
      <c r="DVD42" s="450"/>
      <c r="DVE42" s="450"/>
      <c r="DVF42" s="450"/>
      <c r="DVG42" s="450"/>
      <c r="DVH42" s="450"/>
      <c r="DVI42" s="450"/>
      <c r="DVJ42" s="450"/>
      <c r="DVK42" s="450"/>
      <c r="DVL42" s="450"/>
      <c r="DVM42" s="450"/>
      <c r="DVN42" s="450"/>
      <c r="DVO42" s="450"/>
      <c r="DVP42" s="450"/>
      <c r="DVQ42" s="450"/>
      <c r="DVR42" s="450"/>
      <c r="DVS42" s="450"/>
      <c r="DVT42" s="450"/>
      <c r="DVU42" s="450"/>
      <c r="DVV42" s="450"/>
      <c r="DVW42" s="450"/>
      <c r="DVX42" s="450"/>
      <c r="DVY42" s="450"/>
      <c r="DVZ42" s="450"/>
      <c r="DWA42" s="450"/>
      <c r="DWB42" s="450"/>
      <c r="DWC42" s="450"/>
      <c r="DWD42" s="450"/>
      <c r="DWE42" s="450"/>
      <c r="DWF42" s="450"/>
      <c r="DWG42" s="450"/>
      <c r="DWH42" s="450"/>
      <c r="DWI42" s="450"/>
      <c r="DWJ42" s="450"/>
      <c r="DWK42" s="450"/>
      <c r="DWL42" s="450"/>
      <c r="DWM42" s="450"/>
      <c r="DWN42" s="450"/>
      <c r="DWO42" s="450"/>
      <c r="DWP42" s="450"/>
      <c r="DWQ42" s="450"/>
      <c r="DWR42" s="450"/>
      <c r="DWS42" s="450"/>
      <c r="DWT42" s="450"/>
      <c r="DWU42" s="450"/>
      <c r="DWV42" s="450"/>
      <c r="DWW42" s="450"/>
      <c r="DWX42" s="450"/>
      <c r="DWY42" s="450"/>
      <c r="DWZ42" s="450"/>
      <c r="DXA42" s="450"/>
      <c r="DXB42" s="450"/>
      <c r="DXC42" s="450"/>
      <c r="DXD42" s="450"/>
      <c r="DXE42" s="450"/>
      <c r="DXF42" s="450"/>
      <c r="DXG42" s="450"/>
      <c r="DXH42" s="450"/>
      <c r="DXI42" s="450"/>
      <c r="DXJ42" s="450"/>
      <c r="DXK42" s="450"/>
      <c r="DXL42" s="450"/>
      <c r="DXM42" s="450"/>
      <c r="DXN42" s="450"/>
      <c r="DXO42" s="450"/>
      <c r="DXP42" s="450"/>
      <c r="DXQ42" s="450"/>
      <c r="DXR42" s="450"/>
      <c r="DXS42" s="450"/>
      <c r="DXT42" s="450"/>
      <c r="DXU42" s="450"/>
      <c r="DXV42" s="450"/>
      <c r="DXW42" s="450"/>
      <c r="DXX42" s="450"/>
      <c r="DXY42" s="450"/>
      <c r="DXZ42" s="450"/>
      <c r="DYA42" s="450"/>
      <c r="DYB42" s="450"/>
      <c r="DYC42" s="450"/>
      <c r="DYD42" s="450"/>
      <c r="DYE42" s="450"/>
      <c r="DYF42" s="450"/>
      <c r="DYG42" s="450"/>
      <c r="DYH42" s="450"/>
      <c r="DYI42" s="450"/>
      <c r="DYJ42" s="450"/>
      <c r="DYK42" s="450"/>
      <c r="DYL42" s="450"/>
      <c r="DYM42" s="450"/>
      <c r="DYN42" s="450"/>
      <c r="DYO42" s="450"/>
      <c r="DYP42" s="450"/>
      <c r="DYQ42" s="450"/>
      <c r="DYR42" s="450"/>
      <c r="DYS42" s="450"/>
      <c r="DYT42" s="450"/>
      <c r="DYU42" s="450"/>
      <c r="DYV42" s="450"/>
      <c r="DYW42" s="450"/>
      <c r="DYX42" s="450"/>
      <c r="DYY42" s="450"/>
      <c r="DYZ42" s="450"/>
      <c r="DZA42" s="450"/>
      <c r="DZB42" s="450"/>
      <c r="DZC42" s="450"/>
      <c r="DZD42" s="450"/>
      <c r="DZE42" s="450"/>
      <c r="DZF42" s="450"/>
      <c r="DZG42" s="450"/>
      <c r="DZH42" s="450"/>
      <c r="DZI42" s="450"/>
      <c r="DZJ42" s="450"/>
      <c r="DZK42" s="450"/>
      <c r="DZL42" s="450"/>
      <c r="DZM42" s="450"/>
      <c r="DZN42" s="450"/>
      <c r="DZO42" s="450"/>
      <c r="DZP42" s="450"/>
      <c r="DZQ42" s="450"/>
      <c r="DZR42" s="450"/>
      <c r="DZS42" s="450"/>
      <c r="DZT42" s="450"/>
      <c r="DZU42" s="450"/>
      <c r="DZV42" s="450"/>
      <c r="DZW42" s="450"/>
      <c r="DZX42" s="450"/>
      <c r="DZY42" s="450"/>
      <c r="DZZ42" s="450"/>
      <c r="EAA42" s="450"/>
      <c r="EAB42" s="450"/>
      <c r="EAC42" s="450"/>
      <c r="EAD42" s="450"/>
      <c r="EAE42" s="450"/>
      <c r="EAF42" s="450"/>
      <c r="EAG42" s="450"/>
      <c r="EAH42" s="450"/>
      <c r="EAI42" s="450"/>
      <c r="EAJ42" s="450"/>
      <c r="EAK42" s="450"/>
      <c r="EAL42" s="450"/>
      <c r="EAM42" s="450"/>
      <c r="EAN42" s="450"/>
      <c r="EAO42" s="450"/>
      <c r="EAP42" s="450"/>
      <c r="EAQ42" s="450"/>
      <c r="EAR42" s="450"/>
      <c r="EAS42" s="450"/>
      <c r="EAT42" s="450"/>
      <c r="EAU42" s="450"/>
      <c r="EAV42" s="450"/>
      <c r="EAW42" s="450"/>
      <c r="EAX42" s="450"/>
      <c r="EAY42" s="450"/>
      <c r="EAZ42" s="450"/>
      <c r="EBA42" s="450"/>
      <c r="EBB42" s="450"/>
      <c r="EBC42" s="450"/>
      <c r="EBD42" s="450"/>
      <c r="EBE42" s="450"/>
      <c r="EBF42" s="450"/>
      <c r="EBG42" s="450"/>
      <c r="EBH42" s="450"/>
      <c r="EBI42" s="450"/>
      <c r="EBJ42" s="450"/>
      <c r="EBK42" s="450"/>
      <c r="EBL42" s="450"/>
      <c r="EBM42" s="450"/>
      <c r="EBN42" s="450"/>
      <c r="EBO42" s="450"/>
      <c r="EBP42" s="450"/>
      <c r="EBQ42" s="450"/>
      <c r="EBR42" s="450"/>
      <c r="EBS42" s="450"/>
      <c r="EBT42" s="450"/>
      <c r="EBU42" s="450"/>
      <c r="EBV42" s="450"/>
      <c r="EBW42" s="450"/>
      <c r="EBX42" s="450"/>
      <c r="EBY42" s="450"/>
      <c r="EBZ42" s="450"/>
      <c r="ECA42" s="450"/>
      <c r="ECB42" s="450"/>
      <c r="ECC42" s="450"/>
      <c r="ECD42" s="450"/>
      <c r="ECE42" s="450"/>
      <c r="ECF42" s="450"/>
      <c r="ECG42" s="450"/>
      <c r="ECH42" s="450"/>
      <c r="ECI42" s="450"/>
      <c r="ECJ42" s="450"/>
      <c r="ECK42" s="450"/>
      <c r="ECL42" s="450"/>
      <c r="ECM42" s="450"/>
      <c r="ECN42" s="450"/>
      <c r="ECO42" s="450"/>
      <c r="ECP42" s="450"/>
      <c r="ECQ42" s="450"/>
      <c r="ECR42" s="450"/>
      <c r="ECS42" s="450"/>
      <c r="ECT42" s="450"/>
      <c r="ECU42" s="450"/>
      <c r="ECV42" s="450"/>
      <c r="ECW42" s="450"/>
      <c r="ECX42" s="450"/>
      <c r="ECY42" s="450"/>
      <c r="ECZ42" s="450"/>
      <c r="EDA42" s="450"/>
      <c r="EDB42" s="450"/>
      <c r="EDC42" s="450"/>
      <c r="EDD42" s="450"/>
      <c r="EDE42" s="450"/>
      <c r="EDF42" s="450"/>
      <c r="EDG42" s="450"/>
      <c r="EDH42" s="450"/>
      <c r="EDI42" s="450"/>
      <c r="EDJ42" s="450"/>
      <c r="EDK42" s="450"/>
      <c r="EDL42" s="450"/>
      <c r="EDM42" s="450"/>
      <c r="EDN42" s="450"/>
      <c r="EDO42" s="450"/>
      <c r="EDP42" s="450"/>
      <c r="EDQ42" s="450"/>
      <c r="EDR42" s="450"/>
      <c r="EDS42" s="450"/>
      <c r="EDT42" s="450"/>
      <c r="EDU42" s="450"/>
      <c r="EDV42" s="450"/>
      <c r="EDW42" s="450"/>
      <c r="EDX42" s="450"/>
      <c r="EDY42" s="450"/>
      <c r="EDZ42" s="450"/>
      <c r="EEA42" s="450"/>
      <c r="EEB42" s="450"/>
      <c r="EEC42" s="450"/>
      <c r="EED42" s="450"/>
      <c r="EEE42" s="450"/>
      <c r="EEF42" s="450"/>
      <c r="EEG42" s="450"/>
      <c r="EEH42" s="450"/>
      <c r="EEI42" s="450"/>
      <c r="EEJ42" s="450"/>
      <c r="EEK42" s="450"/>
      <c r="EEL42" s="450"/>
      <c r="EEM42" s="450"/>
      <c r="EEN42" s="450"/>
      <c r="EEO42" s="450"/>
      <c r="EEP42" s="450"/>
      <c r="EEQ42" s="450"/>
      <c r="EER42" s="450"/>
      <c r="EES42" s="450"/>
      <c r="EET42" s="450"/>
      <c r="EEU42" s="450"/>
      <c r="EEV42" s="450"/>
      <c r="EEW42" s="450"/>
      <c r="EEX42" s="450"/>
      <c r="EEY42" s="450"/>
      <c r="EEZ42" s="450"/>
      <c r="EFA42" s="450"/>
      <c r="EFB42" s="450"/>
      <c r="EFC42" s="450"/>
      <c r="EFD42" s="450"/>
      <c r="EFE42" s="450"/>
      <c r="EFF42" s="450"/>
      <c r="EFG42" s="450"/>
      <c r="EFH42" s="450"/>
      <c r="EFI42" s="450"/>
      <c r="EFJ42" s="450"/>
      <c r="EFK42" s="450"/>
      <c r="EFL42" s="450"/>
      <c r="EFM42" s="450"/>
      <c r="EFN42" s="450"/>
      <c r="EFO42" s="450"/>
      <c r="EFP42" s="450"/>
      <c r="EFQ42" s="450"/>
      <c r="EFR42" s="450"/>
      <c r="EFS42" s="450"/>
      <c r="EFT42" s="450"/>
      <c r="EFU42" s="450"/>
      <c r="EFV42" s="450"/>
      <c r="EFW42" s="450"/>
      <c r="EFX42" s="450"/>
      <c r="EFY42" s="450"/>
      <c r="EFZ42" s="450"/>
      <c r="EGA42" s="450"/>
      <c r="EGB42" s="450"/>
      <c r="EGC42" s="450"/>
      <c r="EGD42" s="450"/>
      <c r="EGE42" s="450"/>
      <c r="EGF42" s="450"/>
      <c r="EGG42" s="450"/>
      <c r="EGH42" s="450"/>
      <c r="EGI42" s="450"/>
      <c r="EGJ42" s="450"/>
      <c r="EGK42" s="450"/>
      <c r="EGL42" s="450"/>
      <c r="EGM42" s="450"/>
      <c r="EGN42" s="450"/>
      <c r="EGO42" s="450"/>
      <c r="EGP42" s="450"/>
      <c r="EGQ42" s="450"/>
      <c r="EGR42" s="450"/>
      <c r="EGS42" s="450"/>
      <c r="EGT42" s="450"/>
      <c r="EGU42" s="450"/>
      <c r="EGV42" s="450"/>
      <c r="EGW42" s="450"/>
      <c r="EGX42" s="450"/>
      <c r="EGY42" s="450"/>
      <c r="EGZ42" s="450"/>
      <c r="EHA42" s="450"/>
      <c r="EHB42" s="450"/>
      <c r="EHC42" s="450"/>
      <c r="EHD42" s="450"/>
      <c r="EHE42" s="450"/>
      <c r="EHF42" s="450"/>
      <c r="EHG42" s="450"/>
      <c r="EHH42" s="450"/>
      <c r="EHI42" s="450"/>
      <c r="EHJ42" s="450"/>
      <c r="EHK42" s="450"/>
      <c r="EHL42" s="450"/>
      <c r="EHM42" s="450"/>
      <c r="EHN42" s="450"/>
      <c r="EHO42" s="450"/>
      <c r="EHP42" s="450"/>
      <c r="EHQ42" s="450"/>
      <c r="EHR42" s="450"/>
      <c r="EHS42" s="450"/>
      <c r="EHT42" s="450"/>
      <c r="EHU42" s="450"/>
      <c r="EHV42" s="450"/>
      <c r="EHW42" s="450"/>
      <c r="EHX42" s="450"/>
      <c r="EHY42" s="450"/>
      <c r="EHZ42" s="450"/>
      <c r="EIA42" s="450"/>
      <c r="EIB42" s="450"/>
      <c r="EIC42" s="450"/>
      <c r="EID42" s="450"/>
      <c r="EIE42" s="450"/>
      <c r="EIF42" s="450"/>
      <c r="EIG42" s="450"/>
      <c r="EIH42" s="450"/>
      <c r="EII42" s="450"/>
      <c r="EIJ42" s="450"/>
      <c r="EIK42" s="450"/>
      <c r="EIL42" s="450"/>
      <c r="EIM42" s="450"/>
      <c r="EIN42" s="450"/>
      <c r="EIO42" s="450"/>
      <c r="EIP42" s="450"/>
      <c r="EIQ42" s="450"/>
      <c r="EIR42" s="450"/>
      <c r="EIS42" s="450"/>
      <c r="EIT42" s="450"/>
      <c r="EIU42" s="450"/>
      <c r="EIV42" s="450"/>
      <c r="EIW42" s="450"/>
      <c r="EIX42" s="450"/>
      <c r="EIY42" s="450"/>
      <c r="EIZ42" s="450"/>
      <c r="EJA42" s="450"/>
      <c r="EJB42" s="450"/>
      <c r="EJC42" s="450"/>
      <c r="EJD42" s="450"/>
      <c r="EJE42" s="450"/>
      <c r="EJF42" s="450"/>
      <c r="EJG42" s="450"/>
      <c r="EJH42" s="450"/>
      <c r="EJI42" s="450"/>
      <c r="EJJ42" s="450"/>
      <c r="EJK42" s="450"/>
      <c r="EJL42" s="450"/>
      <c r="EJM42" s="450"/>
      <c r="EJN42" s="450"/>
      <c r="EJO42" s="450"/>
      <c r="EJP42" s="450"/>
      <c r="EJQ42" s="450"/>
      <c r="EJR42" s="450"/>
      <c r="EJS42" s="450"/>
      <c r="EJT42" s="450"/>
      <c r="EJU42" s="450"/>
      <c r="EJV42" s="450"/>
      <c r="EJW42" s="450"/>
      <c r="EJX42" s="450"/>
      <c r="EJY42" s="450"/>
      <c r="EJZ42" s="450"/>
      <c r="EKA42" s="450"/>
      <c r="EKB42" s="450"/>
      <c r="EKC42" s="450"/>
      <c r="EKD42" s="450"/>
      <c r="EKE42" s="450"/>
      <c r="EKF42" s="450"/>
      <c r="EKG42" s="450"/>
      <c r="EKH42" s="450"/>
      <c r="EKI42" s="450"/>
      <c r="EKJ42" s="450"/>
      <c r="EKK42" s="450"/>
      <c r="EKL42" s="450"/>
      <c r="EKM42" s="450"/>
      <c r="EKN42" s="450"/>
      <c r="EKO42" s="450"/>
      <c r="EKP42" s="450"/>
      <c r="EKQ42" s="450"/>
      <c r="EKR42" s="450"/>
      <c r="EKS42" s="450"/>
      <c r="EKT42" s="450"/>
      <c r="EKU42" s="450"/>
      <c r="EKV42" s="450"/>
      <c r="EKW42" s="450"/>
      <c r="EKX42" s="450"/>
      <c r="EKY42" s="450"/>
      <c r="EKZ42" s="450"/>
      <c r="ELA42" s="450"/>
      <c r="ELB42" s="450"/>
      <c r="ELC42" s="450"/>
      <c r="ELD42" s="450"/>
      <c r="ELE42" s="450"/>
      <c r="ELF42" s="450"/>
      <c r="ELG42" s="450"/>
      <c r="ELH42" s="450"/>
      <c r="ELI42" s="450"/>
      <c r="ELJ42" s="450"/>
      <c r="ELK42" s="450"/>
      <c r="ELL42" s="450"/>
      <c r="ELM42" s="450"/>
      <c r="ELN42" s="450"/>
      <c r="ELO42" s="450"/>
      <c r="ELP42" s="450"/>
      <c r="ELQ42" s="450"/>
      <c r="ELR42" s="450"/>
      <c r="ELS42" s="450"/>
      <c r="ELT42" s="450"/>
      <c r="ELU42" s="450"/>
      <c r="ELV42" s="450"/>
      <c r="ELW42" s="450"/>
      <c r="ELX42" s="450"/>
      <c r="ELY42" s="450"/>
      <c r="ELZ42" s="450"/>
      <c r="EMA42" s="450"/>
      <c r="EMB42" s="450"/>
      <c r="EMC42" s="450"/>
      <c r="EMD42" s="450"/>
      <c r="EME42" s="450"/>
      <c r="EMF42" s="450"/>
      <c r="EMG42" s="450"/>
      <c r="EMH42" s="450"/>
      <c r="EMI42" s="450"/>
      <c r="EMJ42" s="450"/>
      <c r="EMK42" s="450"/>
      <c r="EML42" s="450"/>
      <c r="EMM42" s="450"/>
      <c r="EMN42" s="450"/>
      <c r="EMO42" s="450"/>
      <c r="EMP42" s="450"/>
      <c r="EMQ42" s="450"/>
      <c r="EMR42" s="450"/>
      <c r="EMS42" s="450"/>
      <c r="EMT42" s="450"/>
      <c r="EMU42" s="450"/>
      <c r="EMV42" s="450"/>
      <c r="EMW42" s="450"/>
      <c r="EMX42" s="450"/>
      <c r="EMY42" s="450"/>
      <c r="EMZ42" s="450"/>
      <c r="ENA42" s="450"/>
      <c r="ENB42" s="450"/>
      <c r="ENC42" s="450"/>
      <c r="END42" s="450"/>
      <c r="ENE42" s="450"/>
      <c r="ENF42" s="450"/>
      <c r="ENG42" s="450"/>
      <c r="ENH42" s="450"/>
      <c r="ENI42" s="450"/>
      <c r="ENJ42" s="450"/>
      <c r="ENK42" s="450"/>
      <c r="ENL42" s="450"/>
      <c r="ENM42" s="450"/>
      <c r="ENN42" s="450"/>
      <c r="ENO42" s="450"/>
      <c r="ENP42" s="450"/>
      <c r="ENQ42" s="450"/>
      <c r="ENR42" s="450"/>
      <c r="ENS42" s="450"/>
      <c r="ENT42" s="450"/>
      <c r="ENU42" s="450"/>
      <c r="ENV42" s="450"/>
      <c r="ENW42" s="450"/>
      <c r="ENX42" s="450"/>
      <c r="ENY42" s="450"/>
      <c r="ENZ42" s="450"/>
      <c r="EOA42" s="450"/>
      <c r="EOB42" s="450"/>
      <c r="EOC42" s="450"/>
      <c r="EOD42" s="450"/>
      <c r="EOE42" s="450"/>
      <c r="EOF42" s="450"/>
      <c r="EOG42" s="450"/>
      <c r="EOH42" s="450"/>
      <c r="EOI42" s="450"/>
      <c r="EOJ42" s="450"/>
      <c r="EOK42" s="450"/>
      <c r="EOL42" s="450"/>
      <c r="EOM42" s="450"/>
      <c r="EON42" s="450"/>
      <c r="EOO42" s="450"/>
      <c r="EOP42" s="450"/>
      <c r="EOQ42" s="450"/>
      <c r="EOR42" s="450"/>
      <c r="EOS42" s="450"/>
      <c r="EOT42" s="450"/>
      <c r="EOU42" s="450"/>
      <c r="EOV42" s="450"/>
      <c r="EOW42" s="450"/>
      <c r="EOX42" s="450"/>
      <c r="EOY42" s="450"/>
      <c r="EOZ42" s="450"/>
      <c r="EPA42" s="450"/>
      <c r="EPB42" s="450"/>
      <c r="EPC42" s="450"/>
      <c r="EPD42" s="450"/>
      <c r="EPE42" s="450"/>
      <c r="EPF42" s="450"/>
      <c r="EPG42" s="450"/>
      <c r="EPH42" s="450"/>
      <c r="EPI42" s="450"/>
      <c r="EPJ42" s="450"/>
      <c r="EPK42" s="450"/>
      <c r="EPL42" s="450"/>
      <c r="EPM42" s="450"/>
      <c r="EPN42" s="450"/>
      <c r="EPO42" s="450"/>
      <c r="EPP42" s="450"/>
      <c r="EPQ42" s="450"/>
      <c r="EPR42" s="450"/>
      <c r="EPS42" s="450"/>
      <c r="EPT42" s="450"/>
      <c r="EPU42" s="450"/>
      <c r="EPV42" s="450"/>
      <c r="EPW42" s="450"/>
      <c r="EPX42" s="450"/>
      <c r="EPY42" s="450"/>
      <c r="EPZ42" s="450"/>
      <c r="EQA42" s="450"/>
      <c r="EQB42" s="450"/>
      <c r="EQC42" s="450"/>
      <c r="EQD42" s="450"/>
      <c r="EQE42" s="450"/>
      <c r="EQF42" s="450"/>
      <c r="EQG42" s="450"/>
      <c r="EQH42" s="450"/>
      <c r="EQI42" s="450"/>
      <c r="EQJ42" s="450"/>
      <c r="EQK42" s="450"/>
      <c r="EQL42" s="450"/>
      <c r="EQM42" s="450"/>
      <c r="EQN42" s="450"/>
      <c r="EQO42" s="450"/>
      <c r="EQP42" s="450"/>
      <c r="EQQ42" s="450"/>
      <c r="EQR42" s="450"/>
      <c r="EQS42" s="450"/>
      <c r="EQT42" s="450"/>
      <c r="EQU42" s="450"/>
      <c r="EQV42" s="450"/>
      <c r="EQW42" s="450"/>
      <c r="EQX42" s="450"/>
      <c r="EQY42" s="450"/>
      <c r="EQZ42" s="450"/>
      <c r="ERA42" s="450"/>
      <c r="ERB42" s="450"/>
      <c r="ERC42" s="450"/>
      <c r="ERD42" s="450"/>
      <c r="ERE42" s="450"/>
      <c r="ERF42" s="450"/>
      <c r="ERG42" s="450"/>
      <c r="ERH42" s="450"/>
      <c r="ERI42" s="450"/>
      <c r="ERJ42" s="450"/>
      <c r="ERK42" s="450"/>
      <c r="ERL42" s="450"/>
      <c r="ERM42" s="450"/>
      <c r="ERN42" s="450"/>
      <c r="ERO42" s="450"/>
      <c r="ERP42" s="450"/>
      <c r="ERQ42" s="450"/>
      <c r="ERR42" s="450"/>
      <c r="ERS42" s="450"/>
      <c r="ERT42" s="450"/>
      <c r="ERU42" s="450"/>
      <c r="ERV42" s="450"/>
      <c r="ERW42" s="450"/>
      <c r="ERX42" s="450"/>
      <c r="ERY42" s="450"/>
      <c r="ERZ42" s="450"/>
      <c r="ESA42" s="450"/>
      <c r="ESB42" s="450"/>
      <c r="ESC42" s="450"/>
      <c r="ESD42" s="450"/>
      <c r="ESE42" s="450"/>
      <c r="ESF42" s="450"/>
      <c r="ESG42" s="450"/>
      <c r="ESH42" s="450"/>
      <c r="ESI42" s="450"/>
      <c r="ESJ42" s="450"/>
      <c r="ESK42" s="450"/>
      <c r="ESL42" s="450"/>
      <c r="ESM42" s="450"/>
      <c r="ESN42" s="450"/>
      <c r="ESO42" s="450"/>
      <c r="ESP42" s="450"/>
      <c r="ESQ42" s="450"/>
      <c r="ESR42" s="450"/>
      <c r="ESS42" s="450"/>
      <c r="EST42" s="450"/>
      <c r="ESU42" s="450"/>
      <c r="ESV42" s="450"/>
      <c r="ESW42" s="450"/>
      <c r="ESX42" s="450"/>
      <c r="ESY42" s="450"/>
      <c r="ESZ42" s="450"/>
      <c r="ETA42" s="450"/>
      <c r="ETB42" s="450"/>
      <c r="ETC42" s="450"/>
      <c r="ETD42" s="450"/>
      <c r="ETE42" s="450"/>
      <c r="ETF42" s="450"/>
      <c r="ETG42" s="450"/>
      <c r="ETH42" s="450"/>
      <c r="ETI42" s="450"/>
      <c r="ETJ42" s="450"/>
      <c r="ETK42" s="450"/>
      <c r="ETL42" s="450"/>
      <c r="ETM42" s="450"/>
      <c r="ETN42" s="450"/>
      <c r="ETO42" s="450"/>
      <c r="ETP42" s="450"/>
      <c r="ETQ42" s="450"/>
      <c r="ETR42" s="450"/>
      <c r="ETS42" s="450"/>
      <c r="ETT42" s="450"/>
      <c r="ETU42" s="450"/>
      <c r="ETV42" s="450"/>
      <c r="ETW42" s="450"/>
      <c r="ETX42" s="450"/>
      <c r="ETY42" s="450"/>
      <c r="ETZ42" s="450"/>
      <c r="EUA42" s="450"/>
      <c r="EUB42" s="450"/>
      <c r="EUC42" s="450"/>
      <c r="EUD42" s="450"/>
      <c r="EUE42" s="450"/>
      <c r="EUF42" s="450"/>
      <c r="EUG42" s="450"/>
      <c r="EUH42" s="450"/>
      <c r="EUI42" s="450"/>
      <c r="EUJ42" s="450"/>
      <c r="EUK42" s="450"/>
      <c r="EUL42" s="450"/>
      <c r="EUM42" s="450"/>
      <c r="EUN42" s="450"/>
      <c r="EUO42" s="450"/>
      <c r="EUP42" s="450"/>
      <c r="EUQ42" s="450"/>
      <c r="EUR42" s="450"/>
      <c r="EUS42" s="450"/>
      <c r="EUT42" s="450"/>
      <c r="EUU42" s="450"/>
      <c r="EUV42" s="450"/>
      <c r="EUW42" s="450"/>
      <c r="EUX42" s="450"/>
      <c r="EUY42" s="450"/>
      <c r="EUZ42" s="450"/>
      <c r="EVA42" s="450"/>
      <c r="EVB42" s="450"/>
      <c r="EVC42" s="450"/>
      <c r="EVD42" s="450"/>
      <c r="EVE42" s="450"/>
      <c r="EVF42" s="450"/>
      <c r="EVG42" s="450"/>
      <c r="EVH42" s="450"/>
      <c r="EVI42" s="450"/>
      <c r="EVJ42" s="450"/>
      <c r="EVK42" s="450"/>
      <c r="EVL42" s="450"/>
      <c r="EVM42" s="450"/>
      <c r="EVN42" s="450"/>
      <c r="EVO42" s="450"/>
      <c r="EVP42" s="450"/>
      <c r="EVQ42" s="450"/>
      <c r="EVR42" s="450"/>
      <c r="EVS42" s="450"/>
      <c r="EVT42" s="450"/>
      <c r="EVU42" s="450"/>
      <c r="EVV42" s="450"/>
      <c r="EVW42" s="450"/>
      <c r="EVX42" s="450"/>
      <c r="EVY42" s="450"/>
      <c r="EVZ42" s="450"/>
      <c r="EWA42" s="450"/>
      <c r="EWB42" s="450"/>
      <c r="EWC42" s="450"/>
      <c r="EWD42" s="450"/>
      <c r="EWE42" s="450"/>
      <c r="EWF42" s="450"/>
      <c r="EWG42" s="450"/>
      <c r="EWH42" s="450"/>
      <c r="EWI42" s="450"/>
      <c r="EWJ42" s="450"/>
      <c r="EWK42" s="450"/>
      <c r="EWL42" s="450"/>
      <c r="EWM42" s="450"/>
      <c r="EWN42" s="450"/>
      <c r="EWO42" s="450"/>
      <c r="EWP42" s="450"/>
      <c r="EWQ42" s="450"/>
      <c r="EWR42" s="450"/>
      <c r="EWS42" s="450"/>
      <c r="EWT42" s="450"/>
      <c r="EWU42" s="450"/>
      <c r="EWV42" s="450"/>
      <c r="EWW42" s="450"/>
      <c r="EWX42" s="450"/>
      <c r="EWY42" s="450"/>
      <c r="EWZ42" s="450"/>
      <c r="EXA42" s="450"/>
      <c r="EXB42" s="450"/>
      <c r="EXC42" s="450"/>
      <c r="EXD42" s="450"/>
      <c r="EXE42" s="450"/>
      <c r="EXF42" s="450"/>
      <c r="EXG42" s="450"/>
      <c r="EXH42" s="450"/>
      <c r="EXI42" s="450"/>
      <c r="EXJ42" s="450"/>
      <c r="EXK42" s="450"/>
      <c r="EXL42" s="450"/>
      <c r="EXM42" s="450"/>
      <c r="EXN42" s="450"/>
      <c r="EXO42" s="450"/>
      <c r="EXP42" s="450"/>
      <c r="EXQ42" s="450"/>
      <c r="EXR42" s="450"/>
      <c r="EXS42" s="450"/>
      <c r="EXT42" s="450"/>
      <c r="EXU42" s="450"/>
      <c r="EXV42" s="450"/>
      <c r="EXW42" s="450"/>
      <c r="EXX42" s="450"/>
      <c r="EXY42" s="450"/>
      <c r="EXZ42" s="450"/>
      <c r="EYA42" s="450"/>
      <c r="EYB42" s="450"/>
      <c r="EYC42" s="450"/>
      <c r="EYD42" s="450"/>
      <c r="EYE42" s="450"/>
      <c r="EYF42" s="450"/>
      <c r="EYG42" s="450"/>
      <c r="EYH42" s="450"/>
      <c r="EYI42" s="450"/>
      <c r="EYJ42" s="450"/>
      <c r="EYK42" s="450"/>
      <c r="EYL42" s="450"/>
      <c r="EYM42" s="450"/>
      <c r="EYN42" s="450"/>
      <c r="EYO42" s="450"/>
      <c r="EYP42" s="450"/>
      <c r="EYQ42" s="450"/>
      <c r="EYR42" s="450"/>
      <c r="EYS42" s="450"/>
      <c r="EYT42" s="450"/>
      <c r="EYU42" s="450"/>
      <c r="EYV42" s="450"/>
      <c r="EYW42" s="450"/>
      <c r="EYX42" s="450"/>
      <c r="EYY42" s="450"/>
      <c r="EYZ42" s="450"/>
      <c r="EZA42" s="450"/>
      <c r="EZB42" s="450"/>
      <c r="EZC42" s="450"/>
      <c r="EZD42" s="450"/>
      <c r="EZE42" s="450"/>
      <c r="EZF42" s="450"/>
      <c r="EZG42" s="450"/>
      <c r="EZH42" s="450"/>
      <c r="EZI42" s="450"/>
      <c r="EZJ42" s="450"/>
      <c r="EZK42" s="450"/>
      <c r="EZL42" s="450"/>
      <c r="EZM42" s="450"/>
      <c r="EZN42" s="450"/>
      <c r="EZO42" s="450"/>
      <c r="EZP42" s="450"/>
      <c r="EZQ42" s="450"/>
      <c r="EZR42" s="450"/>
      <c r="EZS42" s="450"/>
      <c r="EZT42" s="450"/>
      <c r="EZU42" s="450"/>
      <c r="EZV42" s="450"/>
      <c r="EZW42" s="450"/>
      <c r="EZX42" s="450"/>
      <c r="EZY42" s="450"/>
      <c r="EZZ42" s="450"/>
      <c r="FAA42" s="450"/>
      <c r="FAB42" s="450"/>
      <c r="FAC42" s="450"/>
      <c r="FAD42" s="450"/>
      <c r="FAE42" s="450"/>
      <c r="FAF42" s="450"/>
      <c r="FAG42" s="450"/>
      <c r="FAH42" s="450"/>
      <c r="FAI42" s="450"/>
      <c r="FAJ42" s="450"/>
      <c r="FAK42" s="450"/>
      <c r="FAL42" s="450"/>
      <c r="FAM42" s="450"/>
      <c r="FAN42" s="450"/>
      <c r="FAO42" s="450"/>
      <c r="FAP42" s="450"/>
      <c r="FAQ42" s="450"/>
      <c r="FAR42" s="450"/>
      <c r="FAS42" s="450"/>
      <c r="FAT42" s="450"/>
      <c r="FAU42" s="450"/>
      <c r="FAV42" s="450"/>
      <c r="FAW42" s="450"/>
      <c r="FAX42" s="450"/>
      <c r="FAY42" s="450"/>
      <c r="FAZ42" s="450"/>
      <c r="FBA42" s="450"/>
      <c r="FBB42" s="450"/>
      <c r="FBC42" s="450"/>
      <c r="FBD42" s="450"/>
      <c r="FBE42" s="450"/>
      <c r="FBF42" s="450"/>
      <c r="FBG42" s="450"/>
      <c r="FBH42" s="450"/>
      <c r="FBI42" s="450"/>
      <c r="FBJ42" s="450"/>
      <c r="FBK42" s="450"/>
      <c r="FBL42" s="450"/>
      <c r="FBM42" s="450"/>
      <c r="FBN42" s="450"/>
      <c r="FBO42" s="450"/>
      <c r="FBP42" s="450"/>
      <c r="FBQ42" s="450"/>
      <c r="FBR42" s="450"/>
      <c r="FBS42" s="450"/>
      <c r="FBT42" s="450"/>
      <c r="FBU42" s="450"/>
      <c r="FBV42" s="450"/>
      <c r="FBW42" s="450"/>
      <c r="FBX42" s="450"/>
      <c r="FBY42" s="450"/>
      <c r="FBZ42" s="450"/>
      <c r="FCA42" s="450"/>
      <c r="FCB42" s="450"/>
      <c r="FCC42" s="450"/>
      <c r="FCD42" s="450"/>
      <c r="FCE42" s="450"/>
      <c r="FCF42" s="450"/>
      <c r="FCG42" s="450"/>
      <c r="FCH42" s="450"/>
      <c r="FCI42" s="450"/>
      <c r="FCJ42" s="450"/>
      <c r="FCK42" s="450"/>
      <c r="FCL42" s="450"/>
      <c r="FCM42" s="450"/>
      <c r="FCN42" s="450"/>
      <c r="FCO42" s="450"/>
      <c r="FCP42" s="450"/>
      <c r="FCQ42" s="450"/>
      <c r="FCR42" s="450"/>
      <c r="FCS42" s="450"/>
      <c r="FCT42" s="450"/>
      <c r="FCU42" s="450"/>
      <c r="FCV42" s="450"/>
      <c r="FCW42" s="450"/>
      <c r="FCX42" s="450"/>
      <c r="FCY42" s="450"/>
      <c r="FCZ42" s="450"/>
      <c r="FDA42" s="450"/>
      <c r="FDB42" s="450"/>
      <c r="FDC42" s="450"/>
      <c r="FDD42" s="450"/>
      <c r="FDE42" s="450"/>
      <c r="FDF42" s="450"/>
      <c r="FDG42" s="450"/>
      <c r="FDH42" s="450"/>
      <c r="FDI42" s="450"/>
      <c r="FDJ42" s="450"/>
      <c r="FDK42" s="450"/>
      <c r="FDL42" s="450"/>
      <c r="FDM42" s="450"/>
      <c r="FDN42" s="450"/>
      <c r="FDO42" s="450"/>
      <c r="FDP42" s="450"/>
      <c r="FDQ42" s="450"/>
      <c r="FDR42" s="450"/>
      <c r="FDS42" s="450"/>
      <c r="FDT42" s="450"/>
      <c r="FDU42" s="450"/>
      <c r="FDV42" s="450"/>
      <c r="FDW42" s="450"/>
      <c r="FDX42" s="450"/>
      <c r="FDY42" s="450"/>
      <c r="FDZ42" s="450"/>
      <c r="FEA42" s="450"/>
      <c r="FEB42" s="450"/>
      <c r="FEC42" s="450"/>
      <c r="FED42" s="450"/>
      <c r="FEE42" s="450"/>
      <c r="FEF42" s="450"/>
      <c r="FEG42" s="450"/>
      <c r="FEH42" s="450"/>
      <c r="FEI42" s="450"/>
      <c r="FEJ42" s="450"/>
      <c r="FEK42" s="450"/>
      <c r="FEL42" s="450"/>
      <c r="FEM42" s="450"/>
      <c r="FEN42" s="450"/>
      <c r="FEO42" s="450"/>
      <c r="FEP42" s="450"/>
      <c r="FEQ42" s="450"/>
      <c r="FER42" s="450"/>
      <c r="FES42" s="450"/>
      <c r="FET42" s="450"/>
      <c r="FEU42" s="450"/>
      <c r="FEV42" s="450"/>
      <c r="FEW42" s="450"/>
      <c r="FEX42" s="450"/>
      <c r="FEY42" s="450"/>
      <c r="FEZ42" s="450"/>
      <c r="FFA42" s="450"/>
      <c r="FFB42" s="450"/>
      <c r="FFC42" s="450"/>
      <c r="FFD42" s="450"/>
      <c r="FFE42" s="450"/>
      <c r="FFF42" s="450"/>
      <c r="FFG42" s="450"/>
      <c r="FFH42" s="450"/>
      <c r="FFI42" s="450"/>
      <c r="FFJ42" s="450"/>
      <c r="FFK42" s="450"/>
      <c r="FFL42" s="450"/>
      <c r="FFM42" s="450"/>
      <c r="FFN42" s="450"/>
      <c r="FFO42" s="450"/>
      <c r="FFP42" s="450"/>
      <c r="FFQ42" s="450"/>
      <c r="FFR42" s="450"/>
      <c r="FFS42" s="450"/>
      <c r="FFT42" s="450"/>
      <c r="FFU42" s="450"/>
      <c r="FFV42" s="450"/>
      <c r="FFW42" s="450"/>
      <c r="FFX42" s="450"/>
      <c r="FFY42" s="450"/>
      <c r="FFZ42" s="450"/>
      <c r="FGA42" s="450"/>
      <c r="FGB42" s="450"/>
      <c r="FGC42" s="450"/>
      <c r="FGD42" s="450"/>
      <c r="FGE42" s="450"/>
      <c r="FGF42" s="450"/>
      <c r="FGG42" s="450"/>
      <c r="FGH42" s="450"/>
      <c r="FGI42" s="450"/>
      <c r="FGJ42" s="450"/>
      <c r="FGK42" s="450"/>
      <c r="FGL42" s="450"/>
      <c r="FGM42" s="450"/>
      <c r="FGN42" s="450"/>
      <c r="FGO42" s="450"/>
      <c r="FGP42" s="450"/>
      <c r="FGQ42" s="450"/>
      <c r="FGR42" s="450"/>
      <c r="FGS42" s="450"/>
      <c r="FGT42" s="450"/>
      <c r="FGU42" s="450"/>
      <c r="FGV42" s="450"/>
      <c r="FGW42" s="450"/>
      <c r="FGX42" s="450"/>
      <c r="FGY42" s="450"/>
      <c r="FGZ42" s="450"/>
      <c r="FHA42" s="450"/>
      <c r="FHB42" s="450"/>
      <c r="FHC42" s="450"/>
      <c r="FHD42" s="450"/>
      <c r="FHE42" s="450"/>
      <c r="FHF42" s="450"/>
      <c r="FHG42" s="450"/>
      <c r="FHH42" s="450"/>
      <c r="FHI42" s="450"/>
      <c r="FHJ42" s="450"/>
      <c r="FHK42" s="450"/>
      <c r="FHL42" s="450"/>
      <c r="FHM42" s="450"/>
      <c r="FHN42" s="450"/>
      <c r="FHO42" s="450"/>
      <c r="FHP42" s="450"/>
      <c r="FHQ42" s="450"/>
      <c r="FHR42" s="450"/>
      <c r="FHS42" s="450"/>
      <c r="FHT42" s="450"/>
      <c r="FHU42" s="450"/>
      <c r="FHV42" s="450"/>
      <c r="FHW42" s="450"/>
      <c r="FHX42" s="450"/>
      <c r="FHY42" s="450"/>
      <c r="FHZ42" s="450"/>
      <c r="FIA42" s="450"/>
      <c r="FIB42" s="450"/>
      <c r="FIC42" s="450"/>
      <c r="FID42" s="450"/>
      <c r="FIE42" s="450"/>
      <c r="FIF42" s="450"/>
      <c r="FIG42" s="450"/>
      <c r="FIH42" s="450"/>
      <c r="FII42" s="450"/>
      <c r="FIJ42" s="450"/>
      <c r="FIK42" s="450"/>
      <c r="FIL42" s="450"/>
      <c r="FIM42" s="450"/>
      <c r="FIN42" s="450"/>
      <c r="FIO42" s="450"/>
      <c r="FIP42" s="450"/>
      <c r="FIQ42" s="450"/>
      <c r="FIR42" s="450"/>
      <c r="FIS42" s="450"/>
      <c r="FIT42" s="450"/>
      <c r="FIU42" s="450"/>
      <c r="FIV42" s="450"/>
      <c r="FIW42" s="450"/>
      <c r="FIX42" s="450"/>
      <c r="FIY42" s="450"/>
      <c r="FIZ42" s="450"/>
      <c r="FJA42" s="450"/>
      <c r="FJB42" s="450"/>
      <c r="FJC42" s="450"/>
      <c r="FJD42" s="450"/>
      <c r="FJE42" s="450"/>
      <c r="FJF42" s="450"/>
      <c r="FJG42" s="450"/>
      <c r="FJH42" s="450"/>
      <c r="FJI42" s="450"/>
      <c r="FJJ42" s="450"/>
      <c r="FJK42" s="450"/>
      <c r="FJL42" s="450"/>
      <c r="FJM42" s="450"/>
      <c r="FJN42" s="450"/>
      <c r="FJO42" s="450"/>
      <c r="FJP42" s="450"/>
      <c r="FJQ42" s="450"/>
      <c r="FJR42" s="450"/>
      <c r="FJS42" s="450"/>
      <c r="FJT42" s="450"/>
      <c r="FJU42" s="450"/>
      <c r="FJV42" s="450"/>
      <c r="FJW42" s="450"/>
      <c r="FJX42" s="450"/>
      <c r="FJY42" s="450"/>
      <c r="FJZ42" s="450"/>
      <c r="FKA42" s="450"/>
      <c r="FKB42" s="450"/>
      <c r="FKC42" s="450"/>
      <c r="FKD42" s="450"/>
      <c r="FKE42" s="450"/>
      <c r="FKF42" s="450"/>
      <c r="FKG42" s="450"/>
      <c r="FKH42" s="450"/>
      <c r="FKI42" s="450"/>
      <c r="FKJ42" s="450"/>
      <c r="FKK42" s="450"/>
      <c r="FKL42" s="450"/>
      <c r="FKM42" s="450"/>
      <c r="FKN42" s="450"/>
      <c r="FKO42" s="450"/>
      <c r="FKP42" s="450"/>
      <c r="FKQ42" s="450"/>
      <c r="FKR42" s="450"/>
      <c r="FKS42" s="450"/>
      <c r="FKT42" s="450"/>
      <c r="FKU42" s="450"/>
      <c r="FKV42" s="450"/>
      <c r="FKW42" s="450"/>
      <c r="FKX42" s="450"/>
      <c r="FKY42" s="450"/>
      <c r="FKZ42" s="450"/>
      <c r="FLA42" s="450"/>
      <c r="FLB42" s="450"/>
      <c r="FLC42" s="450"/>
      <c r="FLD42" s="450"/>
      <c r="FLE42" s="450"/>
      <c r="FLF42" s="450"/>
      <c r="FLG42" s="450"/>
      <c r="FLH42" s="450"/>
      <c r="FLI42" s="450"/>
      <c r="FLJ42" s="450"/>
      <c r="FLK42" s="450"/>
      <c r="FLL42" s="450"/>
      <c r="FLM42" s="450"/>
      <c r="FLN42" s="450"/>
      <c r="FLO42" s="450"/>
      <c r="FLP42" s="450"/>
      <c r="FLQ42" s="450"/>
      <c r="FLR42" s="450"/>
      <c r="FLS42" s="450"/>
      <c r="FLT42" s="450"/>
      <c r="FLU42" s="450"/>
      <c r="FLV42" s="450"/>
      <c r="FLW42" s="450"/>
      <c r="FLX42" s="450"/>
      <c r="FLY42" s="450"/>
      <c r="FLZ42" s="450"/>
      <c r="FMA42" s="450"/>
      <c r="FMB42" s="450"/>
      <c r="FMC42" s="450"/>
      <c r="FMD42" s="450"/>
      <c r="FME42" s="450"/>
      <c r="FMF42" s="450"/>
      <c r="FMG42" s="450"/>
      <c r="FMH42" s="450"/>
      <c r="FMI42" s="450"/>
      <c r="FMJ42" s="450"/>
      <c r="FMK42" s="450"/>
      <c r="FML42" s="450"/>
      <c r="FMM42" s="450"/>
      <c r="FMN42" s="450"/>
      <c r="FMO42" s="450"/>
      <c r="FMP42" s="450"/>
      <c r="FMQ42" s="450"/>
      <c r="FMR42" s="450"/>
      <c r="FMS42" s="450"/>
      <c r="FMT42" s="450"/>
      <c r="FMU42" s="450"/>
      <c r="FMV42" s="450"/>
      <c r="FMW42" s="450"/>
      <c r="FMX42" s="450"/>
      <c r="FMY42" s="450"/>
      <c r="FMZ42" s="450"/>
      <c r="FNA42" s="450"/>
      <c r="FNB42" s="450"/>
      <c r="FNC42" s="450"/>
      <c r="FND42" s="450"/>
      <c r="FNE42" s="450"/>
      <c r="FNF42" s="450"/>
      <c r="FNG42" s="450"/>
      <c r="FNH42" s="450"/>
      <c r="FNI42" s="450"/>
      <c r="FNJ42" s="450"/>
      <c r="FNK42" s="450"/>
      <c r="FNL42" s="450"/>
      <c r="FNM42" s="450"/>
      <c r="FNN42" s="450"/>
      <c r="FNO42" s="450"/>
      <c r="FNP42" s="450"/>
      <c r="FNQ42" s="450"/>
      <c r="FNR42" s="450"/>
      <c r="FNS42" s="450"/>
      <c r="FNT42" s="450"/>
      <c r="FNU42" s="450"/>
      <c r="FNV42" s="450"/>
      <c r="FNW42" s="450"/>
      <c r="FNX42" s="450"/>
      <c r="FNY42" s="450"/>
      <c r="FNZ42" s="450"/>
      <c r="FOA42" s="450"/>
      <c r="FOB42" s="450"/>
      <c r="FOC42" s="450"/>
      <c r="FOD42" s="450"/>
      <c r="FOE42" s="450"/>
      <c r="FOF42" s="450"/>
      <c r="FOG42" s="450"/>
      <c r="FOH42" s="450"/>
      <c r="FOI42" s="450"/>
      <c r="FOJ42" s="450"/>
      <c r="FOK42" s="450"/>
      <c r="FOL42" s="450"/>
      <c r="FOM42" s="450"/>
      <c r="FON42" s="450"/>
      <c r="FOO42" s="450"/>
      <c r="FOP42" s="450"/>
      <c r="FOQ42" s="450"/>
      <c r="FOR42" s="450"/>
      <c r="FOS42" s="450"/>
      <c r="FOT42" s="450"/>
      <c r="FOU42" s="450"/>
      <c r="FOV42" s="450"/>
      <c r="FOW42" s="450"/>
      <c r="FOX42" s="450"/>
      <c r="FOY42" s="450"/>
      <c r="FOZ42" s="450"/>
      <c r="FPA42" s="450"/>
      <c r="FPB42" s="450"/>
      <c r="FPC42" s="450"/>
      <c r="FPD42" s="450"/>
      <c r="FPE42" s="450"/>
      <c r="FPF42" s="450"/>
      <c r="FPG42" s="450"/>
      <c r="FPH42" s="450"/>
      <c r="FPI42" s="450"/>
      <c r="FPJ42" s="450"/>
      <c r="FPK42" s="450"/>
      <c r="FPL42" s="450"/>
      <c r="FPM42" s="450"/>
      <c r="FPN42" s="450"/>
      <c r="FPO42" s="450"/>
      <c r="FPP42" s="450"/>
      <c r="FPQ42" s="450"/>
      <c r="FPR42" s="450"/>
      <c r="FPS42" s="450"/>
      <c r="FPT42" s="450"/>
      <c r="FPU42" s="450"/>
      <c r="FPV42" s="450"/>
      <c r="FPW42" s="450"/>
      <c r="FPX42" s="450"/>
      <c r="FPY42" s="450"/>
      <c r="FPZ42" s="450"/>
      <c r="FQA42" s="450"/>
      <c r="FQB42" s="450"/>
      <c r="FQC42" s="450"/>
      <c r="FQD42" s="450"/>
      <c r="FQE42" s="450"/>
      <c r="FQF42" s="450"/>
      <c r="FQG42" s="450"/>
      <c r="FQH42" s="450"/>
      <c r="FQI42" s="450"/>
      <c r="FQJ42" s="450"/>
      <c r="FQK42" s="450"/>
      <c r="FQL42" s="450"/>
      <c r="FQM42" s="450"/>
      <c r="FQN42" s="450"/>
      <c r="FQO42" s="450"/>
      <c r="FQP42" s="450"/>
      <c r="FQQ42" s="450"/>
      <c r="FQR42" s="450"/>
      <c r="FQS42" s="450"/>
      <c r="FQT42" s="450"/>
      <c r="FQU42" s="450"/>
      <c r="FQV42" s="450"/>
      <c r="FQW42" s="450"/>
      <c r="FQX42" s="450"/>
      <c r="FQY42" s="450"/>
      <c r="FQZ42" s="450"/>
      <c r="FRA42" s="450"/>
      <c r="FRB42" s="450"/>
      <c r="FRC42" s="450"/>
      <c r="FRD42" s="450"/>
      <c r="FRE42" s="450"/>
      <c r="FRF42" s="450"/>
      <c r="FRG42" s="450"/>
      <c r="FRH42" s="450"/>
      <c r="FRI42" s="450"/>
      <c r="FRJ42" s="450"/>
      <c r="FRK42" s="450"/>
      <c r="FRL42" s="450"/>
      <c r="FRM42" s="450"/>
      <c r="FRN42" s="450"/>
      <c r="FRO42" s="450"/>
      <c r="FRP42" s="450"/>
      <c r="FRQ42" s="450"/>
      <c r="FRR42" s="450"/>
      <c r="FRS42" s="450"/>
      <c r="FRT42" s="450"/>
      <c r="FRU42" s="450"/>
      <c r="FRV42" s="450"/>
      <c r="FRW42" s="450"/>
      <c r="FRX42" s="450"/>
      <c r="FRY42" s="450"/>
      <c r="FRZ42" s="450"/>
      <c r="FSA42" s="450"/>
      <c r="FSB42" s="450"/>
      <c r="FSC42" s="450"/>
      <c r="FSD42" s="450"/>
      <c r="FSE42" s="450"/>
      <c r="FSF42" s="450"/>
      <c r="FSG42" s="450"/>
      <c r="FSH42" s="450"/>
      <c r="FSI42" s="450"/>
      <c r="FSJ42" s="450"/>
      <c r="FSK42" s="450"/>
      <c r="FSL42" s="450"/>
      <c r="FSM42" s="450"/>
      <c r="FSN42" s="450"/>
      <c r="FSO42" s="450"/>
      <c r="FSP42" s="450"/>
      <c r="FSQ42" s="450"/>
      <c r="FSR42" s="450"/>
      <c r="FSS42" s="450"/>
      <c r="FST42" s="450"/>
      <c r="FSU42" s="450"/>
      <c r="FSV42" s="450"/>
      <c r="FSW42" s="450"/>
      <c r="FSX42" s="450"/>
      <c r="FSY42" s="450"/>
      <c r="FSZ42" s="450"/>
      <c r="FTA42" s="450"/>
      <c r="FTB42" s="450"/>
      <c r="FTC42" s="450"/>
      <c r="FTD42" s="450"/>
      <c r="FTE42" s="450"/>
      <c r="FTF42" s="450"/>
      <c r="FTG42" s="450"/>
      <c r="FTH42" s="450"/>
      <c r="FTI42" s="450"/>
      <c r="FTJ42" s="450"/>
      <c r="FTK42" s="450"/>
      <c r="FTL42" s="450"/>
      <c r="FTM42" s="450"/>
      <c r="FTN42" s="450"/>
      <c r="FTO42" s="450"/>
      <c r="FTP42" s="450"/>
      <c r="FTQ42" s="450"/>
      <c r="FTR42" s="450"/>
      <c r="FTS42" s="450"/>
      <c r="FTT42" s="450"/>
      <c r="FTU42" s="450"/>
      <c r="FTV42" s="450"/>
      <c r="FTW42" s="450"/>
      <c r="FTX42" s="450"/>
      <c r="FTY42" s="450"/>
      <c r="FTZ42" s="450"/>
      <c r="FUA42" s="450"/>
      <c r="FUB42" s="450"/>
      <c r="FUC42" s="450"/>
      <c r="FUD42" s="450"/>
      <c r="FUE42" s="450"/>
      <c r="FUF42" s="450"/>
      <c r="FUG42" s="450"/>
      <c r="FUH42" s="450"/>
      <c r="FUI42" s="450"/>
      <c r="FUJ42" s="450"/>
      <c r="FUK42" s="450"/>
      <c r="FUL42" s="450"/>
      <c r="FUM42" s="450"/>
      <c r="FUN42" s="450"/>
      <c r="FUO42" s="450"/>
      <c r="FUP42" s="450"/>
      <c r="FUQ42" s="450"/>
      <c r="FUR42" s="450"/>
      <c r="FUS42" s="450"/>
      <c r="FUT42" s="450"/>
      <c r="FUU42" s="450"/>
      <c r="FUV42" s="450"/>
      <c r="FUW42" s="450"/>
      <c r="FUX42" s="450"/>
      <c r="FUY42" s="450"/>
      <c r="FUZ42" s="450"/>
      <c r="FVA42" s="450"/>
      <c r="FVB42" s="450"/>
      <c r="FVC42" s="450"/>
      <c r="FVD42" s="450"/>
      <c r="FVE42" s="450"/>
      <c r="FVF42" s="450"/>
      <c r="FVG42" s="450"/>
      <c r="FVH42" s="450"/>
      <c r="FVI42" s="450"/>
      <c r="FVJ42" s="450"/>
      <c r="FVK42" s="450"/>
      <c r="FVL42" s="450"/>
      <c r="FVM42" s="450"/>
      <c r="FVN42" s="450"/>
      <c r="FVO42" s="450"/>
      <c r="FVP42" s="450"/>
      <c r="FVQ42" s="450"/>
      <c r="FVR42" s="450"/>
      <c r="FVS42" s="450"/>
      <c r="FVT42" s="450"/>
      <c r="FVU42" s="450"/>
      <c r="FVV42" s="450"/>
      <c r="FVW42" s="450"/>
      <c r="FVX42" s="450"/>
      <c r="FVY42" s="450"/>
      <c r="FVZ42" s="450"/>
      <c r="FWA42" s="450"/>
      <c r="FWB42" s="450"/>
      <c r="FWC42" s="450"/>
      <c r="FWD42" s="450"/>
      <c r="FWE42" s="450"/>
      <c r="FWF42" s="450"/>
      <c r="FWG42" s="450"/>
      <c r="FWH42" s="450"/>
      <c r="FWI42" s="450"/>
      <c r="FWJ42" s="450"/>
      <c r="FWK42" s="450"/>
      <c r="FWL42" s="450"/>
      <c r="FWM42" s="450"/>
      <c r="FWN42" s="450"/>
      <c r="FWO42" s="450"/>
      <c r="FWP42" s="450"/>
      <c r="FWQ42" s="450"/>
      <c r="FWR42" s="450"/>
      <c r="FWS42" s="450"/>
      <c r="FWT42" s="450"/>
      <c r="FWU42" s="450"/>
      <c r="FWV42" s="450"/>
      <c r="FWW42" s="450"/>
      <c r="FWX42" s="450"/>
      <c r="FWY42" s="450"/>
      <c r="FWZ42" s="450"/>
      <c r="FXA42" s="450"/>
      <c r="FXB42" s="450"/>
      <c r="FXC42" s="450"/>
      <c r="FXD42" s="450"/>
      <c r="FXE42" s="450"/>
      <c r="FXF42" s="450"/>
      <c r="FXG42" s="450"/>
      <c r="FXH42" s="450"/>
      <c r="FXI42" s="450"/>
      <c r="FXJ42" s="450"/>
      <c r="FXK42" s="450"/>
      <c r="FXL42" s="450"/>
      <c r="FXM42" s="450"/>
      <c r="FXN42" s="450"/>
      <c r="FXO42" s="450"/>
      <c r="FXP42" s="450"/>
      <c r="FXQ42" s="450"/>
      <c r="FXR42" s="450"/>
      <c r="FXS42" s="450"/>
      <c r="FXT42" s="450"/>
      <c r="FXU42" s="450"/>
      <c r="FXV42" s="450"/>
      <c r="FXW42" s="450"/>
      <c r="FXX42" s="450"/>
      <c r="FXY42" s="450"/>
      <c r="FXZ42" s="450"/>
      <c r="FYA42" s="450"/>
      <c r="FYB42" s="450"/>
      <c r="FYC42" s="450"/>
      <c r="FYD42" s="450"/>
      <c r="FYE42" s="450"/>
      <c r="FYF42" s="450"/>
      <c r="FYG42" s="450"/>
      <c r="FYH42" s="450"/>
      <c r="FYI42" s="450"/>
      <c r="FYJ42" s="450"/>
      <c r="FYK42" s="450"/>
      <c r="FYL42" s="450"/>
      <c r="FYM42" s="450"/>
      <c r="FYN42" s="450"/>
      <c r="FYO42" s="450"/>
      <c r="FYP42" s="450"/>
      <c r="FYQ42" s="450"/>
      <c r="FYR42" s="450"/>
      <c r="FYS42" s="450"/>
      <c r="FYT42" s="450"/>
      <c r="FYU42" s="450"/>
      <c r="FYV42" s="450"/>
      <c r="FYW42" s="450"/>
      <c r="FYX42" s="450"/>
      <c r="FYY42" s="450"/>
      <c r="FYZ42" s="450"/>
      <c r="FZA42" s="450"/>
      <c r="FZB42" s="450"/>
      <c r="FZC42" s="450"/>
      <c r="FZD42" s="450"/>
      <c r="FZE42" s="450"/>
      <c r="FZF42" s="450"/>
      <c r="FZG42" s="450"/>
      <c r="FZH42" s="450"/>
      <c r="FZI42" s="450"/>
      <c r="FZJ42" s="450"/>
      <c r="FZK42" s="450"/>
      <c r="FZL42" s="450"/>
      <c r="FZM42" s="450"/>
      <c r="FZN42" s="450"/>
      <c r="FZO42" s="450"/>
      <c r="FZP42" s="450"/>
      <c r="FZQ42" s="450"/>
      <c r="FZR42" s="450"/>
      <c r="FZS42" s="450"/>
      <c r="FZT42" s="450"/>
      <c r="FZU42" s="450"/>
      <c r="FZV42" s="450"/>
      <c r="FZW42" s="450"/>
      <c r="FZX42" s="450"/>
      <c r="FZY42" s="450"/>
      <c r="FZZ42" s="450"/>
      <c r="GAA42" s="450"/>
      <c r="GAB42" s="450"/>
      <c r="GAC42" s="450"/>
      <c r="GAD42" s="450"/>
      <c r="GAE42" s="450"/>
      <c r="GAF42" s="450"/>
      <c r="GAG42" s="450"/>
      <c r="GAH42" s="450"/>
      <c r="GAI42" s="450"/>
      <c r="GAJ42" s="450"/>
      <c r="GAK42" s="450"/>
      <c r="GAL42" s="450"/>
      <c r="GAM42" s="450"/>
      <c r="GAN42" s="450"/>
      <c r="GAO42" s="450"/>
      <c r="GAP42" s="450"/>
      <c r="GAQ42" s="450"/>
      <c r="GAR42" s="450"/>
      <c r="GAS42" s="450"/>
      <c r="GAT42" s="450"/>
      <c r="GAU42" s="450"/>
      <c r="GAV42" s="450"/>
      <c r="GAW42" s="450"/>
      <c r="GAX42" s="450"/>
      <c r="GAY42" s="450"/>
      <c r="GAZ42" s="450"/>
      <c r="GBA42" s="450"/>
      <c r="GBB42" s="450"/>
      <c r="GBC42" s="450"/>
      <c r="GBD42" s="450"/>
      <c r="GBE42" s="450"/>
      <c r="GBF42" s="450"/>
      <c r="GBG42" s="450"/>
      <c r="GBH42" s="450"/>
      <c r="GBI42" s="450"/>
      <c r="GBJ42" s="450"/>
      <c r="GBK42" s="450"/>
      <c r="GBL42" s="450"/>
      <c r="GBM42" s="450"/>
      <c r="GBN42" s="450"/>
      <c r="GBO42" s="450"/>
      <c r="GBP42" s="450"/>
      <c r="GBQ42" s="450"/>
      <c r="GBR42" s="450"/>
      <c r="GBS42" s="450"/>
      <c r="GBT42" s="450"/>
      <c r="GBU42" s="450"/>
      <c r="GBV42" s="450"/>
      <c r="GBW42" s="450"/>
      <c r="GBX42" s="450"/>
      <c r="GBY42" s="450"/>
      <c r="GBZ42" s="450"/>
      <c r="GCA42" s="450"/>
      <c r="GCB42" s="450"/>
      <c r="GCC42" s="450"/>
      <c r="GCD42" s="450"/>
      <c r="GCE42" s="450"/>
      <c r="GCF42" s="450"/>
      <c r="GCG42" s="450"/>
      <c r="GCH42" s="450"/>
      <c r="GCI42" s="450"/>
      <c r="GCJ42" s="450"/>
      <c r="GCK42" s="450"/>
      <c r="GCL42" s="450"/>
      <c r="GCM42" s="450"/>
      <c r="GCN42" s="450"/>
      <c r="GCO42" s="450"/>
      <c r="GCP42" s="450"/>
      <c r="GCQ42" s="450"/>
      <c r="GCR42" s="450"/>
      <c r="GCS42" s="450"/>
      <c r="GCT42" s="450"/>
      <c r="GCU42" s="450"/>
      <c r="GCV42" s="450"/>
      <c r="GCW42" s="450"/>
      <c r="GCX42" s="450"/>
      <c r="GCY42" s="450"/>
      <c r="GCZ42" s="450"/>
      <c r="GDA42" s="450"/>
      <c r="GDB42" s="450"/>
      <c r="GDC42" s="450"/>
      <c r="GDD42" s="450"/>
      <c r="GDE42" s="450"/>
      <c r="GDF42" s="450"/>
      <c r="GDG42" s="450"/>
      <c r="GDH42" s="450"/>
      <c r="GDI42" s="450"/>
      <c r="GDJ42" s="450"/>
      <c r="GDK42" s="450"/>
      <c r="GDL42" s="450"/>
      <c r="GDM42" s="450"/>
      <c r="GDN42" s="450"/>
      <c r="GDO42" s="450"/>
      <c r="GDP42" s="450"/>
      <c r="GDQ42" s="450"/>
      <c r="GDR42" s="450"/>
      <c r="GDS42" s="450"/>
      <c r="GDT42" s="450"/>
      <c r="GDU42" s="450"/>
      <c r="GDV42" s="450"/>
      <c r="GDW42" s="450"/>
      <c r="GDX42" s="450"/>
      <c r="GDY42" s="450"/>
      <c r="GDZ42" s="450"/>
      <c r="GEA42" s="450"/>
      <c r="GEB42" s="450"/>
      <c r="GEC42" s="450"/>
      <c r="GED42" s="450"/>
      <c r="GEE42" s="450"/>
      <c r="GEF42" s="450"/>
      <c r="GEG42" s="450"/>
      <c r="GEH42" s="450"/>
      <c r="GEI42" s="450"/>
      <c r="GEJ42" s="450"/>
      <c r="GEK42" s="450"/>
      <c r="GEL42" s="450"/>
      <c r="GEM42" s="450"/>
      <c r="GEN42" s="450"/>
      <c r="GEO42" s="450"/>
      <c r="GEP42" s="450"/>
      <c r="GEQ42" s="450"/>
      <c r="GER42" s="450"/>
      <c r="GES42" s="450"/>
      <c r="GET42" s="450"/>
      <c r="GEU42" s="450"/>
      <c r="GEV42" s="450"/>
      <c r="GEW42" s="450"/>
      <c r="GEX42" s="450"/>
      <c r="GEY42" s="450"/>
      <c r="GEZ42" s="450"/>
      <c r="GFA42" s="450"/>
      <c r="GFB42" s="450"/>
      <c r="GFC42" s="450"/>
      <c r="GFD42" s="450"/>
      <c r="GFE42" s="450"/>
      <c r="GFF42" s="450"/>
      <c r="GFG42" s="450"/>
      <c r="GFH42" s="450"/>
      <c r="GFI42" s="450"/>
      <c r="GFJ42" s="450"/>
      <c r="GFK42" s="450"/>
      <c r="GFL42" s="450"/>
      <c r="GFM42" s="450"/>
      <c r="GFN42" s="450"/>
      <c r="GFO42" s="450"/>
      <c r="GFP42" s="450"/>
      <c r="GFQ42" s="450"/>
      <c r="GFR42" s="450"/>
      <c r="GFS42" s="450"/>
      <c r="GFT42" s="450"/>
      <c r="GFU42" s="450"/>
      <c r="GFV42" s="450"/>
      <c r="GFW42" s="450"/>
      <c r="GFX42" s="450"/>
      <c r="GFY42" s="450"/>
      <c r="GFZ42" s="450"/>
      <c r="GGA42" s="450"/>
      <c r="GGB42" s="450"/>
      <c r="GGC42" s="450"/>
      <c r="GGD42" s="450"/>
      <c r="GGE42" s="450"/>
      <c r="GGF42" s="450"/>
      <c r="GGG42" s="450"/>
      <c r="GGH42" s="450"/>
      <c r="GGI42" s="450"/>
      <c r="GGJ42" s="450"/>
      <c r="GGK42" s="450"/>
      <c r="GGL42" s="450"/>
      <c r="GGM42" s="450"/>
      <c r="GGN42" s="450"/>
      <c r="GGO42" s="450"/>
      <c r="GGP42" s="450"/>
      <c r="GGQ42" s="450"/>
      <c r="GGR42" s="450"/>
      <c r="GGS42" s="450"/>
      <c r="GGT42" s="450"/>
      <c r="GGU42" s="450"/>
      <c r="GGV42" s="450"/>
      <c r="GGW42" s="450"/>
      <c r="GGX42" s="450"/>
      <c r="GGY42" s="450"/>
      <c r="GGZ42" s="450"/>
      <c r="GHA42" s="450"/>
      <c r="GHB42" s="450"/>
      <c r="GHC42" s="450"/>
      <c r="GHD42" s="450"/>
      <c r="GHE42" s="450"/>
      <c r="GHF42" s="450"/>
      <c r="GHG42" s="450"/>
      <c r="GHH42" s="450"/>
      <c r="GHI42" s="450"/>
      <c r="GHJ42" s="450"/>
      <c r="GHK42" s="450"/>
      <c r="GHL42" s="450"/>
      <c r="GHM42" s="450"/>
      <c r="GHN42" s="450"/>
      <c r="GHO42" s="450"/>
      <c r="GHP42" s="450"/>
      <c r="GHQ42" s="450"/>
      <c r="GHR42" s="450"/>
      <c r="GHS42" s="450"/>
      <c r="GHT42" s="450"/>
      <c r="GHU42" s="450"/>
      <c r="GHV42" s="450"/>
      <c r="GHW42" s="450"/>
      <c r="GHX42" s="450"/>
      <c r="GHY42" s="450"/>
      <c r="GHZ42" s="450"/>
      <c r="GIA42" s="450"/>
      <c r="GIB42" s="450"/>
      <c r="GIC42" s="450"/>
      <c r="GID42" s="450"/>
      <c r="GIE42" s="450"/>
      <c r="GIF42" s="450"/>
      <c r="GIG42" s="450"/>
      <c r="GIH42" s="450"/>
      <c r="GII42" s="450"/>
      <c r="GIJ42" s="450"/>
      <c r="GIK42" s="450"/>
      <c r="GIL42" s="450"/>
      <c r="GIM42" s="450"/>
      <c r="GIN42" s="450"/>
      <c r="GIO42" s="450"/>
      <c r="GIP42" s="450"/>
      <c r="GIQ42" s="450"/>
      <c r="GIR42" s="450"/>
      <c r="GIS42" s="450"/>
      <c r="GIT42" s="450"/>
      <c r="GIU42" s="450"/>
      <c r="GIV42" s="450"/>
      <c r="GIW42" s="450"/>
      <c r="GIX42" s="450"/>
      <c r="GIY42" s="450"/>
      <c r="GIZ42" s="450"/>
      <c r="GJA42" s="450"/>
      <c r="GJB42" s="450"/>
      <c r="GJC42" s="450"/>
      <c r="GJD42" s="450"/>
      <c r="GJE42" s="450"/>
      <c r="GJF42" s="450"/>
      <c r="GJG42" s="450"/>
      <c r="GJH42" s="450"/>
      <c r="GJI42" s="450"/>
      <c r="GJJ42" s="450"/>
      <c r="GJK42" s="450"/>
      <c r="GJL42" s="450"/>
      <c r="GJM42" s="450"/>
      <c r="GJN42" s="450"/>
      <c r="GJO42" s="450"/>
      <c r="GJP42" s="450"/>
      <c r="GJQ42" s="450"/>
      <c r="GJR42" s="450"/>
      <c r="GJS42" s="450"/>
      <c r="GJT42" s="450"/>
      <c r="GJU42" s="450"/>
      <c r="GJV42" s="450"/>
      <c r="GJW42" s="450"/>
      <c r="GJX42" s="450"/>
      <c r="GJY42" s="450"/>
      <c r="GJZ42" s="450"/>
      <c r="GKA42" s="450"/>
      <c r="GKB42" s="450"/>
      <c r="GKC42" s="450"/>
      <c r="GKD42" s="450"/>
      <c r="GKE42" s="450"/>
      <c r="GKF42" s="450"/>
      <c r="GKG42" s="450"/>
      <c r="GKH42" s="450"/>
      <c r="GKI42" s="450"/>
      <c r="GKJ42" s="450"/>
      <c r="GKK42" s="450"/>
      <c r="GKL42" s="450"/>
      <c r="GKM42" s="450"/>
      <c r="GKN42" s="450"/>
      <c r="GKO42" s="450"/>
      <c r="GKP42" s="450"/>
      <c r="GKQ42" s="450"/>
      <c r="GKR42" s="450"/>
      <c r="GKS42" s="450"/>
      <c r="GKT42" s="450"/>
      <c r="GKU42" s="450"/>
      <c r="GKV42" s="450"/>
      <c r="GKW42" s="450"/>
      <c r="GKX42" s="450"/>
      <c r="GKY42" s="450"/>
      <c r="GKZ42" s="450"/>
      <c r="GLA42" s="450"/>
      <c r="GLB42" s="450"/>
      <c r="GLC42" s="450"/>
      <c r="GLD42" s="450"/>
      <c r="GLE42" s="450"/>
      <c r="GLF42" s="450"/>
      <c r="GLG42" s="450"/>
      <c r="GLH42" s="450"/>
      <c r="GLI42" s="450"/>
      <c r="GLJ42" s="450"/>
      <c r="GLK42" s="450"/>
      <c r="GLL42" s="450"/>
      <c r="GLM42" s="450"/>
      <c r="GLN42" s="450"/>
      <c r="GLO42" s="450"/>
      <c r="GLP42" s="450"/>
      <c r="GLQ42" s="450"/>
      <c r="GLR42" s="450"/>
      <c r="GLS42" s="450"/>
      <c r="GLT42" s="450"/>
      <c r="GLU42" s="450"/>
      <c r="GLV42" s="450"/>
      <c r="GLW42" s="450"/>
      <c r="GLX42" s="450"/>
      <c r="GLY42" s="450"/>
      <c r="GLZ42" s="450"/>
      <c r="GMA42" s="450"/>
      <c r="GMB42" s="450"/>
      <c r="GMC42" s="450"/>
      <c r="GMD42" s="450"/>
      <c r="GME42" s="450"/>
      <c r="GMF42" s="450"/>
      <c r="GMG42" s="450"/>
      <c r="GMH42" s="450"/>
      <c r="GMI42" s="450"/>
      <c r="GMJ42" s="450"/>
      <c r="GMK42" s="450"/>
      <c r="GML42" s="450"/>
      <c r="GMM42" s="450"/>
      <c r="GMN42" s="450"/>
      <c r="GMO42" s="450"/>
      <c r="GMP42" s="450"/>
      <c r="GMQ42" s="450"/>
      <c r="GMR42" s="450"/>
      <c r="GMS42" s="450"/>
      <c r="GMT42" s="450"/>
      <c r="GMU42" s="450"/>
      <c r="GMV42" s="450"/>
      <c r="GMW42" s="450"/>
      <c r="GMX42" s="450"/>
      <c r="GMY42" s="450"/>
      <c r="GMZ42" s="450"/>
      <c r="GNA42" s="450"/>
      <c r="GNB42" s="450"/>
      <c r="GNC42" s="450"/>
      <c r="GND42" s="450"/>
      <c r="GNE42" s="450"/>
      <c r="GNF42" s="450"/>
      <c r="GNG42" s="450"/>
      <c r="GNH42" s="450"/>
      <c r="GNI42" s="450"/>
      <c r="GNJ42" s="450"/>
      <c r="GNK42" s="450"/>
      <c r="GNL42" s="450"/>
      <c r="GNM42" s="450"/>
      <c r="GNN42" s="450"/>
      <c r="GNO42" s="450"/>
      <c r="GNP42" s="450"/>
      <c r="GNQ42" s="450"/>
      <c r="GNR42" s="450"/>
      <c r="GNS42" s="450"/>
      <c r="GNT42" s="450"/>
      <c r="GNU42" s="450"/>
      <c r="GNV42" s="450"/>
      <c r="GNW42" s="450"/>
      <c r="GNX42" s="450"/>
      <c r="GNY42" s="450"/>
      <c r="GNZ42" s="450"/>
      <c r="GOA42" s="450"/>
      <c r="GOB42" s="450"/>
      <c r="GOC42" s="450"/>
      <c r="GOD42" s="450"/>
      <c r="GOE42" s="450"/>
      <c r="GOF42" s="450"/>
      <c r="GOG42" s="450"/>
      <c r="GOH42" s="450"/>
      <c r="GOI42" s="450"/>
      <c r="GOJ42" s="450"/>
      <c r="GOK42" s="450"/>
      <c r="GOL42" s="450"/>
      <c r="GOM42" s="450"/>
      <c r="GON42" s="450"/>
      <c r="GOO42" s="450"/>
      <c r="GOP42" s="450"/>
      <c r="GOQ42" s="450"/>
      <c r="GOR42" s="450"/>
      <c r="GOS42" s="450"/>
      <c r="GOT42" s="450"/>
      <c r="GOU42" s="450"/>
      <c r="GOV42" s="450"/>
      <c r="GOW42" s="450"/>
      <c r="GOX42" s="450"/>
      <c r="GOY42" s="450"/>
      <c r="GOZ42" s="450"/>
      <c r="GPA42" s="450"/>
      <c r="GPB42" s="450"/>
      <c r="GPC42" s="450"/>
      <c r="GPD42" s="450"/>
      <c r="GPE42" s="450"/>
      <c r="GPF42" s="450"/>
      <c r="GPG42" s="450"/>
      <c r="GPH42" s="450"/>
      <c r="GPI42" s="450"/>
      <c r="GPJ42" s="450"/>
      <c r="GPK42" s="450"/>
      <c r="GPL42" s="450"/>
      <c r="GPM42" s="450"/>
      <c r="GPN42" s="450"/>
      <c r="GPO42" s="450"/>
      <c r="GPP42" s="450"/>
      <c r="GPQ42" s="450"/>
      <c r="GPR42" s="450"/>
      <c r="GPS42" s="450"/>
      <c r="GPT42" s="450"/>
      <c r="GPU42" s="450"/>
      <c r="GPV42" s="450"/>
      <c r="GPW42" s="450"/>
      <c r="GPX42" s="450"/>
      <c r="GPY42" s="450"/>
      <c r="GPZ42" s="450"/>
      <c r="GQA42" s="450"/>
      <c r="GQB42" s="450"/>
      <c r="GQC42" s="450"/>
      <c r="GQD42" s="450"/>
      <c r="GQE42" s="450"/>
      <c r="GQF42" s="450"/>
      <c r="GQG42" s="450"/>
      <c r="GQH42" s="450"/>
      <c r="GQI42" s="450"/>
      <c r="GQJ42" s="450"/>
      <c r="GQK42" s="450"/>
      <c r="GQL42" s="450"/>
      <c r="GQM42" s="450"/>
      <c r="GQN42" s="450"/>
      <c r="GQO42" s="450"/>
      <c r="GQP42" s="450"/>
      <c r="GQQ42" s="450"/>
      <c r="GQR42" s="450"/>
      <c r="GQS42" s="450"/>
      <c r="GQT42" s="450"/>
      <c r="GQU42" s="450"/>
      <c r="GQV42" s="450"/>
      <c r="GQW42" s="450"/>
      <c r="GQX42" s="450"/>
      <c r="GQY42" s="450"/>
      <c r="GQZ42" s="450"/>
      <c r="GRA42" s="450"/>
      <c r="GRB42" s="450"/>
      <c r="GRC42" s="450"/>
      <c r="GRD42" s="450"/>
      <c r="GRE42" s="450"/>
      <c r="GRF42" s="450"/>
      <c r="GRG42" s="450"/>
      <c r="GRH42" s="450"/>
      <c r="GRI42" s="450"/>
      <c r="GRJ42" s="450"/>
      <c r="GRK42" s="450"/>
      <c r="GRL42" s="450"/>
      <c r="GRM42" s="450"/>
      <c r="GRN42" s="450"/>
      <c r="GRO42" s="450"/>
      <c r="GRP42" s="450"/>
      <c r="GRQ42" s="450"/>
      <c r="GRR42" s="450"/>
      <c r="GRS42" s="450"/>
      <c r="GRT42" s="450"/>
      <c r="GRU42" s="450"/>
      <c r="GRV42" s="450"/>
      <c r="GRW42" s="450"/>
      <c r="GRX42" s="450"/>
      <c r="GRY42" s="450"/>
      <c r="GRZ42" s="450"/>
      <c r="GSA42" s="450"/>
      <c r="GSB42" s="450"/>
      <c r="GSC42" s="450"/>
      <c r="GSD42" s="450"/>
      <c r="GSE42" s="450"/>
      <c r="GSF42" s="450"/>
      <c r="GSG42" s="450"/>
      <c r="GSH42" s="450"/>
      <c r="GSI42" s="450"/>
      <c r="GSJ42" s="450"/>
      <c r="GSK42" s="450"/>
      <c r="GSL42" s="450"/>
      <c r="GSM42" s="450"/>
      <c r="GSN42" s="450"/>
      <c r="GSO42" s="450"/>
      <c r="GSP42" s="450"/>
      <c r="GSQ42" s="450"/>
      <c r="GSR42" s="450"/>
      <c r="GSS42" s="450"/>
      <c r="GST42" s="450"/>
      <c r="GSU42" s="450"/>
      <c r="GSV42" s="450"/>
      <c r="GSW42" s="450"/>
      <c r="GSX42" s="450"/>
      <c r="GSY42" s="450"/>
      <c r="GSZ42" s="450"/>
      <c r="GTA42" s="450"/>
      <c r="GTB42" s="450"/>
      <c r="GTC42" s="450"/>
      <c r="GTD42" s="450"/>
      <c r="GTE42" s="450"/>
      <c r="GTF42" s="450"/>
      <c r="GTG42" s="450"/>
      <c r="GTH42" s="450"/>
      <c r="GTI42" s="450"/>
      <c r="GTJ42" s="450"/>
      <c r="GTK42" s="450"/>
      <c r="GTL42" s="450"/>
      <c r="GTM42" s="450"/>
      <c r="GTN42" s="450"/>
      <c r="GTO42" s="450"/>
      <c r="GTP42" s="450"/>
      <c r="GTQ42" s="450"/>
      <c r="GTR42" s="450"/>
      <c r="GTS42" s="450"/>
      <c r="GTT42" s="450"/>
      <c r="GTU42" s="450"/>
      <c r="GTV42" s="450"/>
      <c r="GTW42" s="450"/>
      <c r="GTX42" s="450"/>
      <c r="GTY42" s="450"/>
      <c r="GTZ42" s="450"/>
      <c r="GUA42" s="450"/>
      <c r="GUB42" s="450"/>
      <c r="GUC42" s="450"/>
      <c r="GUD42" s="450"/>
      <c r="GUE42" s="450"/>
      <c r="GUF42" s="450"/>
      <c r="GUG42" s="450"/>
      <c r="GUH42" s="450"/>
      <c r="GUI42" s="450"/>
      <c r="GUJ42" s="450"/>
      <c r="GUK42" s="450"/>
      <c r="GUL42" s="450"/>
      <c r="GUM42" s="450"/>
      <c r="GUN42" s="450"/>
      <c r="GUO42" s="450"/>
      <c r="GUP42" s="450"/>
      <c r="GUQ42" s="450"/>
      <c r="GUR42" s="450"/>
      <c r="GUS42" s="450"/>
      <c r="GUT42" s="450"/>
      <c r="GUU42" s="450"/>
      <c r="GUV42" s="450"/>
      <c r="GUW42" s="450"/>
      <c r="GUX42" s="450"/>
      <c r="GUY42" s="450"/>
      <c r="GUZ42" s="450"/>
      <c r="GVA42" s="450"/>
      <c r="GVB42" s="450"/>
      <c r="GVC42" s="450"/>
      <c r="GVD42" s="450"/>
      <c r="GVE42" s="450"/>
      <c r="GVF42" s="450"/>
      <c r="GVG42" s="450"/>
      <c r="GVH42" s="450"/>
      <c r="GVI42" s="450"/>
      <c r="GVJ42" s="450"/>
      <c r="GVK42" s="450"/>
      <c r="GVL42" s="450"/>
      <c r="GVM42" s="450"/>
      <c r="GVN42" s="450"/>
      <c r="GVO42" s="450"/>
      <c r="GVP42" s="450"/>
      <c r="GVQ42" s="450"/>
      <c r="GVR42" s="450"/>
      <c r="GVS42" s="450"/>
      <c r="GVT42" s="450"/>
      <c r="GVU42" s="450"/>
      <c r="GVV42" s="450"/>
      <c r="GVW42" s="450"/>
      <c r="GVX42" s="450"/>
      <c r="GVY42" s="450"/>
      <c r="GVZ42" s="450"/>
      <c r="GWA42" s="450"/>
      <c r="GWB42" s="450"/>
      <c r="GWC42" s="450"/>
      <c r="GWD42" s="450"/>
      <c r="GWE42" s="450"/>
      <c r="GWF42" s="450"/>
      <c r="GWG42" s="450"/>
      <c r="GWH42" s="450"/>
      <c r="GWI42" s="450"/>
      <c r="GWJ42" s="450"/>
      <c r="GWK42" s="450"/>
      <c r="GWL42" s="450"/>
      <c r="GWM42" s="450"/>
      <c r="GWN42" s="450"/>
      <c r="GWO42" s="450"/>
      <c r="GWP42" s="450"/>
      <c r="GWQ42" s="450"/>
      <c r="GWR42" s="450"/>
      <c r="GWS42" s="450"/>
      <c r="GWT42" s="450"/>
      <c r="GWU42" s="450"/>
      <c r="GWV42" s="450"/>
      <c r="GWW42" s="450"/>
      <c r="GWX42" s="450"/>
      <c r="GWY42" s="450"/>
      <c r="GWZ42" s="450"/>
      <c r="GXA42" s="450"/>
      <c r="GXB42" s="450"/>
      <c r="GXC42" s="450"/>
      <c r="GXD42" s="450"/>
      <c r="GXE42" s="450"/>
      <c r="GXF42" s="450"/>
      <c r="GXG42" s="450"/>
      <c r="GXH42" s="450"/>
      <c r="GXI42" s="450"/>
      <c r="GXJ42" s="450"/>
      <c r="GXK42" s="450"/>
      <c r="GXL42" s="450"/>
      <c r="GXM42" s="450"/>
      <c r="GXN42" s="450"/>
      <c r="GXO42" s="450"/>
      <c r="GXP42" s="450"/>
      <c r="GXQ42" s="450"/>
      <c r="GXR42" s="450"/>
      <c r="GXS42" s="450"/>
      <c r="GXT42" s="450"/>
      <c r="GXU42" s="450"/>
      <c r="GXV42" s="450"/>
      <c r="GXW42" s="450"/>
      <c r="GXX42" s="450"/>
      <c r="GXY42" s="450"/>
      <c r="GXZ42" s="450"/>
      <c r="GYA42" s="450"/>
      <c r="GYB42" s="450"/>
      <c r="GYC42" s="450"/>
      <c r="GYD42" s="450"/>
      <c r="GYE42" s="450"/>
      <c r="GYF42" s="450"/>
      <c r="GYG42" s="450"/>
      <c r="GYH42" s="450"/>
      <c r="GYI42" s="450"/>
      <c r="GYJ42" s="450"/>
      <c r="GYK42" s="450"/>
      <c r="GYL42" s="450"/>
      <c r="GYM42" s="450"/>
      <c r="GYN42" s="450"/>
      <c r="GYO42" s="450"/>
      <c r="GYP42" s="450"/>
      <c r="GYQ42" s="450"/>
      <c r="GYR42" s="450"/>
      <c r="GYS42" s="450"/>
      <c r="GYT42" s="450"/>
      <c r="GYU42" s="450"/>
      <c r="GYV42" s="450"/>
      <c r="GYW42" s="450"/>
      <c r="GYX42" s="450"/>
      <c r="GYY42" s="450"/>
      <c r="GYZ42" s="450"/>
      <c r="GZA42" s="450"/>
      <c r="GZB42" s="450"/>
      <c r="GZC42" s="450"/>
      <c r="GZD42" s="450"/>
      <c r="GZE42" s="450"/>
      <c r="GZF42" s="450"/>
      <c r="GZG42" s="450"/>
      <c r="GZH42" s="450"/>
      <c r="GZI42" s="450"/>
      <c r="GZJ42" s="450"/>
      <c r="GZK42" s="450"/>
      <c r="GZL42" s="450"/>
      <c r="GZM42" s="450"/>
      <c r="GZN42" s="450"/>
      <c r="GZO42" s="450"/>
      <c r="GZP42" s="450"/>
      <c r="GZQ42" s="450"/>
      <c r="GZR42" s="450"/>
      <c r="GZS42" s="450"/>
      <c r="GZT42" s="450"/>
      <c r="GZU42" s="450"/>
      <c r="GZV42" s="450"/>
      <c r="GZW42" s="450"/>
      <c r="GZX42" s="450"/>
      <c r="GZY42" s="450"/>
      <c r="GZZ42" s="450"/>
      <c r="HAA42" s="450"/>
      <c r="HAB42" s="450"/>
      <c r="HAC42" s="450"/>
      <c r="HAD42" s="450"/>
      <c r="HAE42" s="450"/>
      <c r="HAF42" s="450"/>
      <c r="HAG42" s="450"/>
      <c r="HAH42" s="450"/>
      <c r="HAI42" s="450"/>
      <c r="HAJ42" s="450"/>
      <c r="HAK42" s="450"/>
      <c r="HAL42" s="450"/>
      <c r="HAM42" s="450"/>
      <c r="HAN42" s="450"/>
      <c r="HAO42" s="450"/>
      <c r="HAP42" s="450"/>
      <c r="HAQ42" s="450"/>
      <c r="HAR42" s="450"/>
      <c r="HAS42" s="450"/>
      <c r="HAT42" s="450"/>
      <c r="HAU42" s="450"/>
      <c r="HAV42" s="450"/>
      <c r="HAW42" s="450"/>
      <c r="HAX42" s="450"/>
      <c r="HAY42" s="450"/>
      <c r="HAZ42" s="450"/>
      <c r="HBA42" s="450"/>
      <c r="HBB42" s="450"/>
      <c r="HBC42" s="450"/>
      <c r="HBD42" s="450"/>
      <c r="HBE42" s="450"/>
      <c r="HBF42" s="450"/>
      <c r="HBG42" s="450"/>
      <c r="HBH42" s="450"/>
      <c r="HBI42" s="450"/>
      <c r="HBJ42" s="450"/>
      <c r="HBK42" s="450"/>
      <c r="HBL42" s="450"/>
      <c r="HBM42" s="450"/>
      <c r="HBN42" s="450"/>
      <c r="HBO42" s="450"/>
      <c r="HBP42" s="450"/>
      <c r="HBQ42" s="450"/>
      <c r="HBR42" s="450"/>
      <c r="HBS42" s="450"/>
      <c r="HBT42" s="450"/>
      <c r="HBU42" s="450"/>
      <c r="HBV42" s="450"/>
      <c r="HBW42" s="450"/>
      <c r="HBX42" s="450"/>
      <c r="HBY42" s="450"/>
      <c r="HBZ42" s="450"/>
      <c r="HCA42" s="450"/>
      <c r="HCB42" s="450"/>
      <c r="HCC42" s="450"/>
      <c r="HCD42" s="450"/>
      <c r="HCE42" s="450"/>
      <c r="HCF42" s="450"/>
      <c r="HCG42" s="450"/>
      <c r="HCH42" s="450"/>
      <c r="HCI42" s="450"/>
      <c r="HCJ42" s="450"/>
      <c r="HCK42" s="450"/>
      <c r="HCL42" s="450"/>
      <c r="HCM42" s="450"/>
      <c r="HCN42" s="450"/>
      <c r="HCO42" s="450"/>
      <c r="HCP42" s="450"/>
      <c r="HCQ42" s="450"/>
      <c r="HCR42" s="450"/>
      <c r="HCS42" s="450"/>
      <c r="HCT42" s="450"/>
      <c r="HCU42" s="450"/>
      <c r="HCV42" s="450"/>
      <c r="HCW42" s="450"/>
      <c r="HCX42" s="450"/>
      <c r="HCY42" s="450"/>
      <c r="HCZ42" s="450"/>
      <c r="HDA42" s="450"/>
      <c r="HDB42" s="450"/>
      <c r="HDC42" s="450"/>
      <c r="HDD42" s="450"/>
      <c r="HDE42" s="450"/>
      <c r="HDF42" s="450"/>
      <c r="HDG42" s="450"/>
      <c r="HDH42" s="450"/>
      <c r="HDI42" s="450"/>
      <c r="HDJ42" s="450"/>
      <c r="HDK42" s="450"/>
      <c r="HDL42" s="450"/>
      <c r="HDM42" s="450"/>
      <c r="HDN42" s="450"/>
      <c r="HDO42" s="450"/>
      <c r="HDP42" s="450"/>
      <c r="HDQ42" s="450"/>
      <c r="HDR42" s="450"/>
      <c r="HDS42" s="450"/>
      <c r="HDT42" s="450"/>
      <c r="HDU42" s="450"/>
      <c r="HDV42" s="450"/>
      <c r="HDW42" s="450"/>
      <c r="HDX42" s="450"/>
      <c r="HDY42" s="450"/>
      <c r="HDZ42" s="450"/>
      <c r="HEA42" s="450"/>
      <c r="HEB42" s="450"/>
      <c r="HEC42" s="450"/>
      <c r="HED42" s="450"/>
      <c r="HEE42" s="450"/>
      <c r="HEF42" s="450"/>
      <c r="HEG42" s="450"/>
      <c r="HEH42" s="450"/>
      <c r="HEI42" s="450"/>
      <c r="HEJ42" s="450"/>
      <c r="HEK42" s="450"/>
      <c r="HEL42" s="450"/>
      <c r="HEM42" s="450"/>
      <c r="HEN42" s="450"/>
      <c r="HEO42" s="450"/>
      <c r="HEP42" s="450"/>
      <c r="HEQ42" s="450"/>
      <c r="HER42" s="450"/>
      <c r="HES42" s="450"/>
      <c r="HET42" s="450"/>
      <c r="HEU42" s="450"/>
      <c r="HEV42" s="450"/>
      <c r="HEW42" s="450"/>
      <c r="HEX42" s="450"/>
      <c r="HEY42" s="450"/>
      <c r="HEZ42" s="450"/>
      <c r="HFA42" s="450"/>
      <c r="HFB42" s="450"/>
      <c r="HFC42" s="450"/>
      <c r="HFD42" s="450"/>
      <c r="HFE42" s="450"/>
      <c r="HFF42" s="450"/>
      <c r="HFG42" s="450"/>
      <c r="HFH42" s="450"/>
      <c r="HFI42" s="450"/>
      <c r="HFJ42" s="450"/>
      <c r="HFK42" s="450"/>
      <c r="HFL42" s="450"/>
      <c r="HFM42" s="450"/>
      <c r="HFN42" s="450"/>
      <c r="HFO42" s="450"/>
      <c r="HFP42" s="450"/>
      <c r="HFQ42" s="450"/>
      <c r="HFR42" s="450"/>
      <c r="HFS42" s="450"/>
      <c r="HFT42" s="450"/>
      <c r="HFU42" s="450"/>
      <c r="HFV42" s="450"/>
      <c r="HFW42" s="450"/>
      <c r="HFX42" s="450"/>
      <c r="HFY42" s="450"/>
      <c r="HFZ42" s="450"/>
      <c r="HGA42" s="450"/>
      <c r="HGB42" s="450"/>
      <c r="HGC42" s="450"/>
      <c r="HGD42" s="450"/>
      <c r="HGE42" s="450"/>
      <c r="HGF42" s="450"/>
      <c r="HGG42" s="450"/>
      <c r="HGH42" s="450"/>
      <c r="HGI42" s="450"/>
      <c r="HGJ42" s="450"/>
      <c r="HGK42" s="450"/>
      <c r="HGL42" s="450"/>
      <c r="HGM42" s="450"/>
      <c r="HGN42" s="450"/>
      <c r="HGO42" s="450"/>
      <c r="HGP42" s="450"/>
      <c r="HGQ42" s="450"/>
      <c r="HGR42" s="450"/>
      <c r="HGS42" s="450"/>
      <c r="HGT42" s="450"/>
      <c r="HGU42" s="450"/>
      <c r="HGV42" s="450"/>
      <c r="HGW42" s="450"/>
      <c r="HGX42" s="450"/>
      <c r="HGY42" s="450"/>
      <c r="HGZ42" s="450"/>
      <c r="HHA42" s="450"/>
      <c r="HHB42" s="450"/>
      <c r="HHC42" s="450"/>
      <c r="HHD42" s="450"/>
      <c r="HHE42" s="450"/>
      <c r="HHF42" s="450"/>
      <c r="HHG42" s="450"/>
      <c r="HHH42" s="450"/>
      <c r="HHI42" s="450"/>
      <c r="HHJ42" s="450"/>
      <c r="HHK42" s="450"/>
      <c r="HHL42" s="450"/>
      <c r="HHM42" s="450"/>
      <c r="HHN42" s="450"/>
      <c r="HHO42" s="450"/>
      <c r="HHP42" s="450"/>
      <c r="HHQ42" s="450"/>
      <c r="HHR42" s="450"/>
      <c r="HHS42" s="450"/>
      <c r="HHT42" s="450"/>
      <c r="HHU42" s="450"/>
      <c r="HHV42" s="450"/>
      <c r="HHW42" s="450"/>
      <c r="HHX42" s="450"/>
      <c r="HHY42" s="450"/>
      <c r="HHZ42" s="450"/>
      <c r="HIA42" s="450"/>
      <c r="HIB42" s="450"/>
      <c r="HIC42" s="450"/>
      <c r="HID42" s="450"/>
      <c r="HIE42" s="450"/>
      <c r="HIF42" s="450"/>
      <c r="HIG42" s="450"/>
      <c r="HIH42" s="450"/>
      <c r="HII42" s="450"/>
      <c r="HIJ42" s="450"/>
      <c r="HIK42" s="450"/>
      <c r="HIL42" s="450"/>
      <c r="HIM42" s="450"/>
      <c r="HIN42" s="450"/>
      <c r="HIO42" s="450"/>
      <c r="HIP42" s="450"/>
      <c r="HIQ42" s="450"/>
      <c r="HIR42" s="450"/>
      <c r="HIS42" s="450"/>
      <c r="HIT42" s="450"/>
      <c r="HIU42" s="450"/>
      <c r="HIV42" s="450"/>
      <c r="HIW42" s="450"/>
      <c r="HIX42" s="450"/>
      <c r="HIY42" s="450"/>
      <c r="HIZ42" s="450"/>
      <c r="HJA42" s="450"/>
      <c r="HJB42" s="450"/>
      <c r="HJC42" s="450"/>
      <c r="HJD42" s="450"/>
      <c r="HJE42" s="450"/>
      <c r="HJF42" s="450"/>
      <c r="HJG42" s="450"/>
      <c r="HJH42" s="450"/>
      <c r="HJI42" s="450"/>
      <c r="HJJ42" s="450"/>
      <c r="HJK42" s="450"/>
      <c r="HJL42" s="450"/>
      <c r="HJM42" s="450"/>
      <c r="HJN42" s="450"/>
      <c r="HJO42" s="450"/>
      <c r="HJP42" s="450"/>
      <c r="HJQ42" s="450"/>
      <c r="HJR42" s="450"/>
      <c r="HJS42" s="450"/>
      <c r="HJT42" s="450"/>
      <c r="HJU42" s="450"/>
      <c r="HJV42" s="450"/>
      <c r="HJW42" s="450"/>
      <c r="HJX42" s="450"/>
      <c r="HJY42" s="450"/>
      <c r="HJZ42" s="450"/>
      <c r="HKA42" s="450"/>
      <c r="HKB42" s="450"/>
      <c r="HKC42" s="450"/>
      <c r="HKD42" s="450"/>
      <c r="HKE42" s="450"/>
      <c r="HKF42" s="450"/>
      <c r="HKG42" s="450"/>
      <c r="HKH42" s="450"/>
      <c r="HKI42" s="450"/>
      <c r="HKJ42" s="450"/>
      <c r="HKK42" s="450"/>
      <c r="HKL42" s="450"/>
      <c r="HKM42" s="450"/>
      <c r="HKN42" s="450"/>
      <c r="HKO42" s="450"/>
      <c r="HKP42" s="450"/>
      <c r="HKQ42" s="450"/>
      <c r="HKR42" s="450"/>
      <c r="HKS42" s="450"/>
      <c r="HKT42" s="450"/>
      <c r="HKU42" s="450"/>
      <c r="HKV42" s="450"/>
      <c r="HKW42" s="450"/>
      <c r="HKX42" s="450"/>
      <c r="HKY42" s="450"/>
      <c r="HKZ42" s="450"/>
      <c r="HLA42" s="450"/>
      <c r="HLB42" s="450"/>
      <c r="HLC42" s="450"/>
      <c r="HLD42" s="450"/>
      <c r="HLE42" s="450"/>
      <c r="HLF42" s="450"/>
      <c r="HLG42" s="450"/>
      <c r="HLH42" s="450"/>
      <c r="HLI42" s="450"/>
      <c r="HLJ42" s="450"/>
      <c r="HLK42" s="450"/>
      <c r="HLL42" s="450"/>
      <c r="HLM42" s="450"/>
      <c r="HLN42" s="450"/>
      <c r="HLO42" s="450"/>
      <c r="HLP42" s="450"/>
      <c r="HLQ42" s="450"/>
      <c r="HLR42" s="450"/>
      <c r="HLS42" s="450"/>
      <c r="HLT42" s="450"/>
      <c r="HLU42" s="450"/>
      <c r="HLV42" s="450"/>
      <c r="HLW42" s="450"/>
      <c r="HLX42" s="450"/>
      <c r="HLY42" s="450"/>
      <c r="HLZ42" s="450"/>
      <c r="HMA42" s="450"/>
      <c r="HMB42" s="450"/>
      <c r="HMC42" s="450"/>
      <c r="HMD42" s="450"/>
      <c r="HME42" s="450"/>
      <c r="HMF42" s="450"/>
      <c r="HMG42" s="450"/>
      <c r="HMH42" s="450"/>
      <c r="HMI42" s="450"/>
      <c r="HMJ42" s="450"/>
      <c r="HMK42" s="450"/>
      <c r="HML42" s="450"/>
      <c r="HMM42" s="450"/>
      <c r="HMN42" s="450"/>
      <c r="HMO42" s="450"/>
      <c r="HMP42" s="450"/>
      <c r="HMQ42" s="450"/>
      <c r="HMR42" s="450"/>
      <c r="HMS42" s="450"/>
      <c r="HMT42" s="450"/>
      <c r="HMU42" s="450"/>
      <c r="HMV42" s="450"/>
      <c r="HMW42" s="450"/>
      <c r="HMX42" s="450"/>
      <c r="HMY42" s="450"/>
      <c r="HMZ42" s="450"/>
      <c r="HNA42" s="450"/>
      <c r="HNB42" s="450"/>
      <c r="HNC42" s="450"/>
      <c r="HND42" s="450"/>
      <c r="HNE42" s="450"/>
      <c r="HNF42" s="450"/>
      <c r="HNG42" s="450"/>
      <c r="HNH42" s="450"/>
      <c r="HNI42" s="450"/>
      <c r="HNJ42" s="450"/>
      <c r="HNK42" s="450"/>
      <c r="HNL42" s="450"/>
      <c r="HNM42" s="450"/>
      <c r="HNN42" s="450"/>
      <c r="HNO42" s="450"/>
      <c r="HNP42" s="450"/>
      <c r="HNQ42" s="450"/>
      <c r="HNR42" s="450"/>
      <c r="HNS42" s="450"/>
      <c r="HNT42" s="450"/>
      <c r="HNU42" s="450"/>
      <c r="HNV42" s="450"/>
      <c r="HNW42" s="450"/>
      <c r="HNX42" s="450"/>
      <c r="HNY42" s="450"/>
      <c r="HNZ42" s="450"/>
      <c r="HOA42" s="450"/>
      <c r="HOB42" s="450"/>
      <c r="HOC42" s="450"/>
      <c r="HOD42" s="450"/>
      <c r="HOE42" s="450"/>
      <c r="HOF42" s="450"/>
      <c r="HOG42" s="450"/>
      <c r="HOH42" s="450"/>
      <c r="HOI42" s="450"/>
      <c r="HOJ42" s="450"/>
      <c r="HOK42" s="450"/>
      <c r="HOL42" s="450"/>
      <c r="HOM42" s="450"/>
      <c r="HON42" s="450"/>
      <c r="HOO42" s="450"/>
      <c r="HOP42" s="450"/>
      <c r="HOQ42" s="450"/>
      <c r="HOR42" s="450"/>
      <c r="HOS42" s="450"/>
      <c r="HOT42" s="450"/>
      <c r="HOU42" s="450"/>
      <c r="HOV42" s="450"/>
      <c r="HOW42" s="450"/>
      <c r="HOX42" s="450"/>
      <c r="HOY42" s="450"/>
      <c r="HOZ42" s="450"/>
      <c r="HPA42" s="450"/>
      <c r="HPB42" s="450"/>
      <c r="HPC42" s="450"/>
      <c r="HPD42" s="450"/>
      <c r="HPE42" s="450"/>
      <c r="HPF42" s="450"/>
      <c r="HPG42" s="450"/>
      <c r="HPH42" s="450"/>
      <c r="HPI42" s="450"/>
      <c r="HPJ42" s="450"/>
      <c r="HPK42" s="450"/>
      <c r="HPL42" s="450"/>
      <c r="HPM42" s="450"/>
      <c r="HPN42" s="450"/>
      <c r="HPO42" s="450"/>
      <c r="HPP42" s="450"/>
      <c r="HPQ42" s="450"/>
      <c r="HPR42" s="450"/>
      <c r="HPS42" s="450"/>
      <c r="HPT42" s="450"/>
      <c r="HPU42" s="450"/>
      <c r="HPV42" s="450"/>
      <c r="HPW42" s="450"/>
      <c r="HPX42" s="450"/>
      <c r="HPY42" s="450"/>
      <c r="HPZ42" s="450"/>
      <c r="HQA42" s="450"/>
      <c r="HQB42" s="450"/>
      <c r="HQC42" s="450"/>
      <c r="HQD42" s="450"/>
      <c r="HQE42" s="450"/>
      <c r="HQF42" s="450"/>
      <c r="HQG42" s="450"/>
      <c r="HQH42" s="450"/>
      <c r="HQI42" s="450"/>
      <c r="HQJ42" s="450"/>
      <c r="HQK42" s="450"/>
      <c r="HQL42" s="450"/>
      <c r="HQM42" s="450"/>
      <c r="HQN42" s="450"/>
      <c r="HQO42" s="450"/>
      <c r="HQP42" s="450"/>
      <c r="HQQ42" s="450"/>
      <c r="HQR42" s="450"/>
      <c r="HQS42" s="450"/>
      <c r="HQT42" s="450"/>
      <c r="HQU42" s="450"/>
      <c r="HQV42" s="450"/>
      <c r="HQW42" s="450"/>
      <c r="HQX42" s="450"/>
      <c r="HQY42" s="450"/>
      <c r="HQZ42" s="450"/>
      <c r="HRA42" s="450"/>
      <c r="HRB42" s="450"/>
      <c r="HRC42" s="450"/>
      <c r="HRD42" s="450"/>
      <c r="HRE42" s="450"/>
      <c r="HRF42" s="450"/>
      <c r="HRG42" s="450"/>
      <c r="HRH42" s="450"/>
      <c r="HRI42" s="450"/>
      <c r="HRJ42" s="450"/>
      <c r="HRK42" s="450"/>
      <c r="HRL42" s="450"/>
      <c r="HRM42" s="450"/>
      <c r="HRN42" s="450"/>
      <c r="HRO42" s="450"/>
      <c r="HRP42" s="450"/>
      <c r="HRQ42" s="450"/>
      <c r="HRR42" s="450"/>
      <c r="HRS42" s="450"/>
      <c r="HRT42" s="450"/>
      <c r="HRU42" s="450"/>
      <c r="HRV42" s="450"/>
      <c r="HRW42" s="450"/>
      <c r="HRX42" s="450"/>
      <c r="HRY42" s="450"/>
      <c r="HRZ42" s="450"/>
      <c r="HSA42" s="450"/>
      <c r="HSB42" s="450"/>
      <c r="HSC42" s="450"/>
      <c r="HSD42" s="450"/>
      <c r="HSE42" s="450"/>
      <c r="HSF42" s="450"/>
      <c r="HSG42" s="450"/>
      <c r="HSH42" s="450"/>
      <c r="HSI42" s="450"/>
      <c r="HSJ42" s="450"/>
      <c r="HSK42" s="450"/>
      <c r="HSL42" s="450"/>
      <c r="HSM42" s="450"/>
      <c r="HSN42" s="450"/>
      <c r="HSO42" s="450"/>
      <c r="HSP42" s="450"/>
      <c r="HSQ42" s="450"/>
      <c r="HSR42" s="450"/>
      <c r="HSS42" s="450"/>
      <c r="HST42" s="450"/>
      <c r="HSU42" s="450"/>
      <c r="HSV42" s="450"/>
      <c r="HSW42" s="450"/>
      <c r="HSX42" s="450"/>
      <c r="HSY42" s="450"/>
      <c r="HSZ42" s="450"/>
      <c r="HTA42" s="450"/>
      <c r="HTB42" s="450"/>
      <c r="HTC42" s="450"/>
      <c r="HTD42" s="450"/>
      <c r="HTE42" s="450"/>
      <c r="HTF42" s="450"/>
      <c r="HTG42" s="450"/>
      <c r="HTH42" s="450"/>
      <c r="HTI42" s="450"/>
      <c r="HTJ42" s="450"/>
      <c r="HTK42" s="450"/>
      <c r="HTL42" s="450"/>
      <c r="HTM42" s="450"/>
      <c r="HTN42" s="450"/>
      <c r="HTO42" s="450"/>
      <c r="HTP42" s="450"/>
      <c r="HTQ42" s="450"/>
      <c r="HTR42" s="450"/>
      <c r="HTS42" s="450"/>
      <c r="HTT42" s="450"/>
      <c r="HTU42" s="450"/>
      <c r="HTV42" s="450"/>
      <c r="HTW42" s="450"/>
      <c r="HTX42" s="450"/>
      <c r="HTY42" s="450"/>
      <c r="HTZ42" s="450"/>
      <c r="HUA42" s="450"/>
      <c r="HUB42" s="450"/>
      <c r="HUC42" s="450"/>
      <c r="HUD42" s="450"/>
      <c r="HUE42" s="450"/>
      <c r="HUF42" s="450"/>
      <c r="HUG42" s="450"/>
      <c r="HUH42" s="450"/>
      <c r="HUI42" s="450"/>
      <c r="HUJ42" s="450"/>
      <c r="HUK42" s="450"/>
      <c r="HUL42" s="450"/>
      <c r="HUM42" s="450"/>
      <c r="HUN42" s="450"/>
      <c r="HUO42" s="450"/>
      <c r="HUP42" s="450"/>
      <c r="HUQ42" s="450"/>
      <c r="HUR42" s="450"/>
      <c r="HUS42" s="450"/>
      <c r="HUT42" s="450"/>
      <c r="HUU42" s="450"/>
      <c r="HUV42" s="450"/>
      <c r="HUW42" s="450"/>
      <c r="HUX42" s="450"/>
      <c r="HUY42" s="450"/>
      <c r="HUZ42" s="450"/>
      <c r="HVA42" s="450"/>
      <c r="HVB42" s="450"/>
      <c r="HVC42" s="450"/>
      <c r="HVD42" s="450"/>
      <c r="HVE42" s="450"/>
      <c r="HVF42" s="450"/>
      <c r="HVG42" s="450"/>
      <c r="HVH42" s="450"/>
      <c r="HVI42" s="450"/>
      <c r="HVJ42" s="450"/>
      <c r="HVK42" s="450"/>
      <c r="HVL42" s="450"/>
      <c r="HVM42" s="450"/>
      <c r="HVN42" s="450"/>
      <c r="HVO42" s="450"/>
      <c r="HVP42" s="450"/>
      <c r="HVQ42" s="450"/>
      <c r="HVR42" s="450"/>
      <c r="HVS42" s="450"/>
      <c r="HVT42" s="450"/>
      <c r="HVU42" s="450"/>
      <c r="HVV42" s="450"/>
      <c r="HVW42" s="450"/>
      <c r="HVX42" s="450"/>
      <c r="HVY42" s="450"/>
      <c r="HVZ42" s="450"/>
      <c r="HWA42" s="450"/>
      <c r="HWB42" s="450"/>
      <c r="HWC42" s="450"/>
      <c r="HWD42" s="450"/>
      <c r="HWE42" s="450"/>
      <c r="HWF42" s="450"/>
      <c r="HWG42" s="450"/>
      <c r="HWH42" s="450"/>
      <c r="HWI42" s="450"/>
      <c r="HWJ42" s="450"/>
      <c r="HWK42" s="450"/>
      <c r="HWL42" s="450"/>
      <c r="HWM42" s="450"/>
      <c r="HWN42" s="450"/>
      <c r="HWO42" s="450"/>
      <c r="HWP42" s="450"/>
      <c r="HWQ42" s="450"/>
      <c r="HWR42" s="450"/>
      <c r="HWS42" s="450"/>
      <c r="HWT42" s="450"/>
      <c r="HWU42" s="450"/>
      <c r="HWV42" s="450"/>
      <c r="HWW42" s="450"/>
      <c r="HWX42" s="450"/>
      <c r="HWY42" s="450"/>
      <c r="HWZ42" s="450"/>
      <c r="HXA42" s="450"/>
      <c r="HXB42" s="450"/>
      <c r="HXC42" s="450"/>
      <c r="HXD42" s="450"/>
      <c r="HXE42" s="450"/>
      <c r="HXF42" s="450"/>
      <c r="HXG42" s="450"/>
      <c r="HXH42" s="450"/>
      <c r="HXI42" s="450"/>
      <c r="HXJ42" s="450"/>
      <c r="HXK42" s="450"/>
      <c r="HXL42" s="450"/>
      <c r="HXM42" s="450"/>
      <c r="HXN42" s="450"/>
      <c r="HXO42" s="450"/>
      <c r="HXP42" s="450"/>
      <c r="HXQ42" s="450"/>
      <c r="HXR42" s="450"/>
      <c r="HXS42" s="450"/>
      <c r="HXT42" s="450"/>
      <c r="HXU42" s="450"/>
      <c r="HXV42" s="450"/>
      <c r="HXW42" s="450"/>
      <c r="HXX42" s="450"/>
      <c r="HXY42" s="450"/>
      <c r="HXZ42" s="450"/>
      <c r="HYA42" s="450"/>
      <c r="HYB42" s="450"/>
      <c r="HYC42" s="450"/>
      <c r="HYD42" s="450"/>
      <c r="HYE42" s="450"/>
      <c r="HYF42" s="450"/>
      <c r="HYG42" s="450"/>
      <c r="HYH42" s="450"/>
      <c r="HYI42" s="450"/>
      <c r="HYJ42" s="450"/>
      <c r="HYK42" s="450"/>
      <c r="HYL42" s="450"/>
      <c r="HYM42" s="450"/>
      <c r="HYN42" s="450"/>
      <c r="HYO42" s="450"/>
      <c r="HYP42" s="450"/>
      <c r="HYQ42" s="450"/>
      <c r="HYR42" s="450"/>
      <c r="HYS42" s="450"/>
      <c r="HYT42" s="450"/>
      <c r="HYU42" s="450"/>
      <c r="HYV42" s="450"/>
      <c r="HYW42" s="450"/>
      <c r="HYX42" s="450"/>
      <c r="HYY42" s="450"/>
      <c r="HYZ42" s="450"/>
      <c r="HZA42" s="450"/>
      <c r="HZB42" s="450"/>
      <c r="HZC42" s="450"/>
      <c r="HZD42" s="450"/>
      <c r="HZE42" s="450"/>
      <c r="HZF42" s="450"/>
      <c r="HZG42" s="450"/>
      <c r="HZH42" s="450"/>
      <c r="HZI42" s="450"/>
      <c r="HZJ42" s="450"/>
      <c r="HZK42" s="450"/>
      <c r="HZL42" s="450"/>
      <c r="HZM42" s="450"/>
      <c r="HZN42" s="450"/>
      <c r="HZO42" s="450"/>
      <c r="HZP42" s="450"/>
      <c r="HZQ42" s="450"/>
      <c r="HZR42" s="450"/>
      <c r="HZS42" s="450"/>
      <c r="HZT42" s="450"/>
      <c r="HZU42" s="450"/>
      <c r="HZV42" s="450"/>
      <c r="HZW42" s="450"/>
      <c r="HZX42" s="450"/>
      <c r="HZY42" s="450"/>
      <c r="HZZ42" s="450"/>
      <c r="IAA42" s="450"/>
      <c r="IAB42" s="450"/>
      <c r="IAC42" s="450"/>
      <c r="IAD42" s="450"/>
      <c r="IAE42" s="450"/>
      <c r="IAF42" s="450"/>
      <c r="IAG42" s="450"/>
      <c r="IAH42" s="450"/>
      <c r="IAI42" s="450"/>
      <c r="IAJ42" s="450"/>
      <c r="IAK42" s="450"/>
      <c r="IAL42" s="450"/>
      <c r="IAM42" s="450"/>
      <c r="IAN42" s="450"/>
      <c r="IAO42" s="450"/>
      <c r="IAP42" s="450"/>
      <c r="IAQ42" s="450"/>
      <c r="IAR42" s="450"/>
      <c r="IAS42" s="450"/>
      <c r="IAT42" s="450"/>
      <c r="IAU42" s="450"/>
      <c r="IAV42" s="450"/>
      <c r="IAW42" s="450"/>
      <c r="IAX42" s="450"/>
      <c r="IAY42" s="450"/>
      <c r="IAZ42" s="450"/>
      <c r="IBA42" s="450"/>
      <c r="IBB42" s="450"/>
      <c r="IBC42" s="450"/>
      <c r="IBD42" s="450"/>
      <c r="IBE42" s="450"/>
      <c r="IBF42" s="450"/>
      <c r="IBG42" s="450"/>
      <c r="IBH42" s="450"/>
      <c r="IBI42" s="450"/>
      <c r="IBJ42" s="450"/>
      <c r="IBK42" s="450"/>
      <c r="IBL42" s="450"/>
      <c r="IBM42" s="450"/>
      <c r="IBN42" s="450"/>
      <c r="IBO42" s="450"/>
      <c r="IBP42" s="450"/>
      <c r="IBQ42" s="450"/>
      <c r="IBR42" s="450"/>
      <c r="IBS42" s="450"/>
      <c r="IBT42" s="450"/>
      <c r="IBU42" s="450"/>
      <c r="IBV42" s="450"/>
      <c r="IBW42" s="450"/>
      <c r="IBX42" s="450"/>
      <c r="IBY42" s="450"/>
      <c r="IBZ42" s="450"/>
      <c r="ICA42" s="450"/>
      <c r="ICB42" s="450"/>
      <c r="ICC42" s="450"/>
      <c r="ICD42" s="450"/>
      <c r="ICE42" s="450"/>
      <c r="ICF42" s="450"/>
      <c r="ICG42" s="450"/>
      <c r="ICH42" s="450"/>
      <c r="ICI42" s="450"/>
      <c r="ICJ42" s="450"/>
      <c r="ICK42" s="450"/>
      <c r="ICL42" s="450"/>
      <c r="ICM42" s="450"/>
      <c r="ICN42" s="450"/>
      <c r="ICO42" s="450"/>
      <c r="ICP42" s="450"/>
      <c r="ICQ42" s="450"/>
      <c r="ICR42" s="450"/>
      <c r="ICS42" s="450"/>
      <c r="ICT42" s="450"/>
      <c r="ICU42" s="450"/>
      <c r="ICV42" s="450"/>
      <c r="ICW42" s="450"/>
      <c r="ICX42" s="450"/>
      <c r="ICY42" s="450"/>
      <c r="ICZ42" s="450"/>
      <c r="IDA42" s="450"/>
      <c r="IDB42" s="450"/>
      <c r="IDC42" s="450"/>
      <c r="IDD42" s="450"/>
      <c r="IDE42" s="450"/>
      <c r="IDF42" s="450"/>
      <c r="IDG42" s="450"/>
      <c r="IDH42" s="450"/>
      <c r="IDI42" s="450"/>
      <c r="IDJ42" s="450"/>
      <c r="IDK42" s="450"/>
      <c r="IDL42" s="450"/>
      <c r="IDM42" s="450"/>
      <c r="IDN42" s="450"/>
      <c r="IDO42" s="450"/>
      <c r="IDP42" s="450"/>
      <c r="IDQ42" s="450"/>
      <c r="IDR42" s="450"/>
      <c r="IDS42" s="450"/>
      <c r="IDT42" s="450"/>
      <c r="IDU42" s="450"/>
      <c r="IDV42" s="450"/>
      <c r="IDW42" s="450"/>
      <c r="IDX42" s="450"/>
      <c r="IDY42" s="450"/>
      <c r="IDZ42" s="450"/>
      <c r="IEA42" s="450"/>
      <c r="IEB42" s="450"/>
      <c r="IEC42" s="450"/>
      <c r="IED42" s="450"/>
      <c r="IEE42" s="450"/>
      <c r="IEF42" s="450"/>
      <c r="IEG42" s="450"/>
      <c r="IEH42" s="450"/>
      <c r="IEI42" s="450"/>
      <c r="IEJ42" s="450"/>
      <c r="IEK42" s="450"/>
      <c r="IEL42" s="450"/>
      <c r="IEM42" s="450"/>
      <c r="IEN42" s="450"/>
      <c r="IEO42" s="450"/>
      <c r="IEP42" s="450"/>
      <c r="IEQ42" s="450"/>
      <c r="IER42" s="450"/>
      <c r="IES42" s="450"/>
      <c r="IET42" s="450"/>
      <c r="IEU42" s="450"/>
      <c r="IEV42" s="450"/>
      <c r="IEW42" s="450"/>
      <c r="IEX42" s="450"/>
      <c r="IEY42" s="450"/>
      <c r="IEZ42" s="450"/>
      <c r="IFA42" s="450"/>
      <c r="IFB42" s="450"/>
      <c r="IFC42" s="450"/>
      <c r="IFD42" s="450"/>
      <c r="IFE42" s="450"/>
      <c r="IFF42" s="450"/>
      <c r="IFG42" s="450"/>
      <c r="IFH42" s="450"/>
      <c r="IFI42" s="450"/>
      <c r="IFJ42" s="450"/>
      <c r="IFK42" s="450"/>
      <c r="IFL42" s="450"/>
      <c r="IFM42" s="450"/>
      <c r="IFN42" s="450"/>
      <c r="IFO42" s="450"/>
      <c r="IFP42" s="450"/>
      <c r="IFQ42" s="450"/>
      <c r="IFR42" s="450"/>
      <c r="IFS42" s="450"/>
      <c r="IFT42" s="450"/>
      <c r="IFU42" s="450"/>
      <c r="IFV42" s="450"/>
      <c r="IFW42" s="450"/>
      <c r="IFX42" s="450"/>
      <c r="IFY42" s="450"/>
      <c r="IFZ42" s="450"/>
      <c r="IGA42" s="450"/>
      <c r="IGB42" s="450"/>
      <c r="IGC42" s="450"/>
      <c r="IGD42" s="450"/>
      <c r="IGE42" s="450"/>
      <c r="IGF42" s="450"/>
      <c r="IGG42" s="450"/>
      <c r="IGH42" s="450"/>
      <c r="IGI42" s="450"/>
      <c r="IGJ42" s="450"/>
      <c r="IGK42" s="450"/>
      <c r="IGL42" s="450"/>
      <c r="IGM42" s="450"/>
      <c r="IGN42" s="450"/>
      <c r="IGO42" s="450"/>
      <c r="IGP42" s="450"/>
      <c r="IGQ42" s="450"/>
      <c r="IGR42" s="450"/>
      <c r="IGS42" s="450"/>
      <c r="IGT42" s="450"/>
      <c r="IGU42" s="450"/>
      <c r="IGV42" s="450"/>
      <c r="IGW42" s="450"/>
      <c r="IGX42" s="450"/>
      <c r="IGY42" s="450"/>
      <c r="IGZ42" s="450"/>
      <c r="IHA42" s="450"/>
      <c r="IHB42" s="450"/>
      <c r="IHC42" s="450"/>
      <c r="IHD42" s="450"/>
      <c r="IHE42" s="450"/>
      <c r="IHF42" s="450"/>
      <c r="IHG42" s="450"/>
      <c r="IHH42" s="450"/>
      <c r="IHI42" s="450"/>
      <c r="IHJ42" s="450"/>
      <c r="IHK42" s="450"/>
      <c r="IHL42" s="450"/>
      <c r="IHM42" s="450"/>
      <c r="IHN42" s="450"/>
      <c r="IHO42" s="450"/>
      <c r="IHP42" s="450"/>
      <c r="IHQ42" s="450"/>
      <c r="IHR42" s="450"/>
      <c r="IHS42" s="450"/>
      <c r="IHT42" s="450"/>
      <c r="IHU42" s="450"/>
      <c r="IHV42" s="450"/>
      <c r="IHW42" s="450"/>
      <c r="IHX42" s="450"/>
      <c r="IHY42" s="450"/>
      <c r="IHZ42" s="450"/>
      <c r="IIA42" s="450"/>
      <c r="IIB42" s="450"/>
      <c r="IIC42" s="450"/>
      <c r="IID42" s="450"/>
      <c r="IIE42" s="450"/>
      <c r="IIF42" s="450"/>
      <c r="IIG42" s="450"/>
      <c r="IIH42" s="450"/>
      <c r="III42" s="450"/>
      <c r="IIJ42" s="450"/>
      <c r="IIK42" s="450"/>
      <c r="IIL42" s="450"/>
      <c r="IIM42" s="450"/>
      <c r="IIN42" s="450"/>
      <c r="IIO42" s="450"/>
      <c r="IIP42" s="450"/>
      <c r="IIQ42" s="450"/>
      <c r="IIR42" s="450"/>
      <c r="IIS42" s="450"/>
      <c r="IIT42" s="450"/>
      <c r="IIU42" s="450"/>
      <c r="IIV42" s="450"/>
      <c r="IIW42" s="450"/>
      <c r="IIX42" s="450"/>
      <c r="IIY42" s="450"/>
      <c r="IIZ42" s="450"/>
      <c r="IJA42" s="450"/>
      <c r="IJB42" s="450"/>
      <c r="IJC42" s="450"/>
      <c r="IJD42" s="450"/>
      <c r="IJE42" s="450"/>
      <c r="IJF42" s="450"/>
      <c r="IJG42" s="450"/>
      <c r="IJH42" s="450"/>
      <c r="IJI42" s="450"/>
      <c r="IJJ42" s="450"/>
      <c r="IJK42" s="450"/>
      <c r="IJL42" s="450"/>
      <c r="IJM42" s="450"/>
      <c r="IJN42" s="450"/>
      <c r="IJO42" s="450"/>
      <c r="IJP42" s="450"/>
      <c r="IJQ42" s="450"/>
      <c r="IJR42" s="450"/>
      <c r="IJS42" s="450"/>
      <c r="IJT42" s="450"/>
      <c r="IJU42" s="450"/>
      <c r="IJV42" s="450"/>
      <c r="IJW42" s="450"/>
      <c r="IJX42" s="450"/>
      <c r="IJY42" s="450"/>
      <c r="IJZ42" s="450"/>
      <c r="IKA42" s="450"/>
      <c r="IKB42" s="450"/>
      <c r="IKC42" s="450"/>
      <c r="IKD42" s="450"/>
      <c r="IKE42" s="450"/>
      <c r="IKF42" s="450"/>
      <c r="IKG42" s="450"/>
      <c r="IKH42" s="450"/>
      <c r="IKI42" s="450"/>
      <c r="IKJ42" s="450"/>
      <c r="IKK42" s="450"/>
      <c r="IKL42" s="450"/>
      <c r="IKM42" s="450"/>
      <c r="IKN42" s="450"/>
      <c r="IKO42" s="450"/>
      <c r="IKP42" s="450"/>
      <c r="IKQ42" s="450"/>
      <c r="IKR42" s="450"/>
      <c r="IKS42" s="450"/>
      <c r="IKT42" s="450"/>
      <c r="IKU42" s="450"/>
      <c r="IKV42" s="450"/>
      <c r="IKW42" s="450"/>
      <c r="IKX42" s="450"/>
      <c r="IKY42" s="450"/>
      <c r="IKZ42" s="450"/>
      <c r="ILA42" s="450"/>
      <c r="ILB42" s="450"/>
      <c r="ILC42" s="450"/>
      <c r="ILD42" s="450"/>
      <c r="ILE42" s="450"/>
      <c r="ILF42" s="450"/>
      <c r="ILG42" s="450"/>
      <c r="ILH42" s="450"/>
      <c r="ILI42" s="450"/>
      <c r="ILJ42" s="450"/>
      <c r="ILK42" s="450"/>
      <c r="ILL42" s="450"/>
      <c r="ILM42" s="450"/>
      <c r="ILN42" s="450"/>
      <c r="ILO42" s="450"/>
      <c r="ILP42" s="450"/>
      <c r="ILQ42" s="450"/>
      <c r="ILR42" s="450"/>
      <c r="ILS42" s="450"/>
      <c r="ILT42" s="450"/>
      <c r="ILU42" s="450"/>
      <c r="ILV42" s="450"/>
      <c r="ILW42" s="450"/>
      <c r="ILX42" s="450"/>
      <c r="ILY42" s="450"/>
      <c r="ILZ42" s="450"/>
      <c r="IMA42" s="450"/>
      <c r="IMB42" s="450"/>
      <c r="IMC42" s="450"/>
      <c r="IMD42" s="450"/>
      <c r="IME42" s="450"/>
      <c r="IMF42" s="450"/>
      <c r="IMG42" s="450"/>
      <c r="IMH42" s="450"/>
      <c r="IMI42" s="450"/>
      <c r="IMJ42" s="450"/>
      <c r="IMK42" s="450"/>
      <c r="IML42" s="450"/>
      <c r="IMM42" s="450"/>
      <c r="IMN42" s="450"/>
      <c r="IMO42" s="450"/>
      <c r="IMP42" s="450"/>
      <c r="IMQ42" s="450"/>
      <c r="IMR42" s="450"/>
      <c r="IMS42" s="450"/>
      <c r="IMT42" s="450"/>
      <c r="IMU42" s="450"/>
      <c r="IMV42" s="450"/>
      <c r="IMW42" s="450"/>
      <c r="IMX42" s="450"/>
      <c r="IMY42" s="450"/>
      <c r="IMZ42" s="450"/>
      <c r="INA42" s="450"/>
      <c r="INB42" s="450"/>
      <c r="INC42" s="450"/>
      <c r="IND42" s="450"/>
      <c r="INE42" s="450"/>
      <c r="INF42" s="450"/>
      <c r="ING42" s="450"/>
      <c r="INH42" s="450"/>
      <c r="INI42" s="450"/>
      <c r="INJ42" s="450"/>
      <c r="INK42" s="450"/>
      <c r="INL42" s="450"/>
      <c r="INM42" s="450"/>
      <c r="INN42" s="450"/>
      <c r="INO42" s="450"/>
      <c r="INP42" s="450"/>
      <c r="INQ42" s="450"/>
      <c r="INR42" s="450"/>
      <c r="INS42" s="450"/>
      <c r="INT42" s="450"/>
      <c r="INU42" s="450"/>
      <c r="INV42" s="450"/>
      <c r="INW42" s="450"/>
      <c r="INX42" s="450"/>
      <c r="INY42" s="450"/>
      <c r="INZ42" s="450"/>
      <c r="IOA42" s="450"/>
      <c r="IOB42" s="450"/>
      <c r="IOC42" s="450"/>
      <c r="IOD42" s="450"/>
      <c r="IOE42" s="450"/>
      <c r="IOF42" s="450"/>
      <c r="IOG42" s="450"/>
      <c r="IOH42" s="450"/>
      <c r="IOI42" s="450"/>
      <c r="IOJ42" s="450"/>
      <c r="IOK42" s="450"/>
      <c r="IOL42" s="450"/>
      <c r="IOM42" s="450"/>
      <c r="ION42" s="450"/>
      <c r="IOO42" s="450"/>
      <c r="IOP42" s="450"/>
      <c r="IOQ42" s="450"/>
      <c r="IOR42" s="450"/>
      <c r="IOS42" s="450"/>
      <c r="IOT42" s="450"/>
      <c r="IOU42" s="450"/>
      <c r="IOV42" s="450"/>
      <c r="IOW42" s="450"/>
      <c r="IOX42" s="450"/>
      <c r="IOY42" s="450"/>
      <c r="IOZ42" s="450"/>
      <c r="IPA42" s="450"/>
      <c r="IPB42" s="450"/>
      <c r="IPC42" s="450"/>
      <c r="IPD42" s="450"/>
      <c r="IPE42" s="450"/>
      <c r="IPF42" s="450"/>
      <c r="IPG42" s="450"/>
      <c r="IPH42" s="450"/>
      <c r="IPI42" s="450"/>
      <c r="IPJ42" s="450"/>
      <c r="IPK42" s="450"/>
      <c r="IPL42" s="450"/>
      <c r="IPM42" s="450"/>
      <c r="IPN42" s="450"/>
      <c r="IPO42" s="450"/>
      <c r="IPP42" s="450"/>
      <c r="IPQ42" s="450"/>
      <c r="IPR42" s="450"/>
      <c r="IPS42" s="450"/>
      <c r="IPT42" s="450"/>
      <c r="IPU42" s="450"/>
      <c r="IPV42" s="450"/>
      <c r="IPW42" s="450"/>
      <c r="IPX42" s="450"/>
      <c r="IPY42" s="450"/>
      <c r="IPZ42" s="450"/>
      <c r="IQA42" s="450"/>
      <c r="IQB42" s="450"/>
      <c r="IQC42" s="450"/>
      <c r="IQD42" s="450"/>
      <c r="IQE42" s="450"/>
      <c r="IQF42" s="450"/>
      <c r="IQG42" s="450"/>
      <c r="IQH42" s="450"/>
      <c r="IQI42" s="450"/>
      <c r="IQJ42" s="450"/>
      <c r="IQK42" s="450"/>
      <c r="IQL42" s="450"/>
      <c r="IQM42" s="450"/>
      <c r="IQN42" s="450"/>
      <c r="IQO42" s="450"/>
      <c r="IQP42" s="450"/>
      <c r="IQQ42" s="450"/>
      <c r="IQR42" s="450"/>
      <c r="IQS42" s="450"/>
      <c r="IQT42" s="450"/>
      <c r="IQU42" s="450"/>
      <c r="IQV42" s="450"/>
      <c r="IQW42" s="450"/>
      <c r="IQX42" s="450"/>
      <c r="IQY42" s="450"/>
      <c r="IQZ42" s="450"/>
      <c r="IRA42" s="450"/>
      <c r="IRB42" s="450"/>
      <c r="IRC42" s="450"/>
      <c r="IRD42" s="450"/>
      <c r="IRE42" s="450"/>
      <c r="IRF42" s="450"/>
      <c r="IRG42" s="450"/>
      <c r="IRH42" s="450"/>
      <c r="IRI42" s="450"/>
      <c r="IRJ42" s="450"/>
      <c r="IRK42" s="450"/>
      <c r="IRL42" s="450"/>
      <c r="IRM42" s="450"/>
      <c r="IRN42" s="450"/>
      <c r="IRO42" s="450"/>
      <c r="IRP42" s="450"/>
      <c r="IRQ42" s="450"/>
      <c r="IRR42" s="450"/>
      <c r="IRS42" s="450"/>
      <c r="IRT42" s="450"/>
      <c r="IRU42" s="450"/>
      <c r="IRV42" s="450"/>
      <c r="IRW42" s="450"/>
      <c r="IRX42" s="450"/>
      <c r="IRY42" s="450"/>
      <c r="IRZ42" s="450"/>
      <c r="ISA42" s="450"/>
      <c r="ISB42" s="450"/>
      <c r="ISC42" s="450"/>
      <c r="ISD42" s="450"/>
      <c r="ISE42" s="450"/>
      <c r="ISF42" s="450"/>
      <c r="ISG42" s="450"/>
      <c r="ISH42" s="450"/>
      <c r="ISI42" s="450"/>
      <c r="ISJ42" s="450"/>
      <c r="ISK42" s="450"/>
      <c r="ISL42" s="450"/>
      <c r="ISM42" s="450"/>
      <c r="ISN42" s="450"/>
      <c r="ISO42" s="450"/>
      <c r="ISP42" s="450"/>
      <c r="ISQ42" s="450"/>
      <c r="ISR42" s="450"/>
      <c r="ISS42" s="450"/>
      <c r="IST42" s="450"/>
      <c r="ISU42" s="450"/>
      <c r="ISV42" s="450"/>
      <c r="ISW42" s="450"/>
      <c r="ISX42" s="450"/>
      <c r="ISY42" s="450"/>
      <c r="ISZ42" s="450"/>
      <c r="ITA42" s="450"/>
      <c r="ITB42" s="450"/>
      <c r="ITC42" s="450"/>
      <c r="ITD42" s="450"/>
      <c r="ITE42" s="450"/>
      <c r="ITF42" s="450"/>
      <c r="ITG42" s="450"/>
      <c r="ITH42" s="450"/>
      <c r="ITI42" s="450"/>
      <c r="ITJ42" s="450"/>
      <c r="ITK42" s="450"/>
      <c r="ITL42" s="450"/>
      <c r="ITM42" s="450"/>
      <c r="ITN42" s="450"/>
      <c r="ITO42" s="450"/>
      <c r="ITP42" s="450"/>
      <c r="ITQ42" s="450"/>
      <c r="ITR42" s="450"/>
      <c r="ITS42" s="450"/>
      <c r="ITT42" s="450"/>
      <c r="ITU42" s="450"/>
      <c r="ITV42" s="450"/>
      <c r="ITW42" s="450"/>
      <c r="ITX42" s="450"/>
      <c r="ITY42" s="450"/>
      <c r="ITZ42" s="450"/>
      <c r="IUA42" s="450"/>
      <c r="IUB42" s="450"/>
      <c r="IUC42" s="450"/>
      <c r="IUD42" s="450"/>
      <c r="IUE42" s="450"/>
      <c r="IUF42" s="450"/>
      <c r="IUG42" s="450"/>
      <c r="IUH42" s="450"/>
      <c r="IUI42" s="450"/>
      <c r="IUJ42" s="450"/>
      <c r="IUK42" s="450"/>
      <c r="IUL42" s="450"/>
      <c r="IUM42" s="450"/>
      <c r="IUN42" s="450"/>
      <c r="IUO42" s="450"/>
      <c r="IUP42" s="450"/>
      <c r="IUQ42" s="450"/>
      <c r="IUR42" s="450"/>
      <c r="IUS42" s="450"/>
      <c r="IUT42" s="450"/>
      <c r="IUU42" s="450"/>
      <c r="IUV42" s="450"/>
      <c r="IUW42" s="450"/>
      <c r="IUX42" s="450"/>
      <c r="IUY42" s="450"/>
      <c r="IUZ42" s="450"/>
      <c r="IVA42" s="450"/>
      <c r="IVB42" s="450"/>
      <c r="IVC42" s="450"/>
      <c r="IVD42" s="450"/>
      <c r="IVE42" s="450"/>
      <c r="IVF42" s="450"/>
      <c r="IVG42" s="450"/>
      <c r="IVH42" s="450"/>
      <c r="IVI42" s="450"/>
      <c r="IVJ42" s="450"/>
      <c r="IVK42" s="450"/>
      <c r="IVL42" s="450"/>
      <c r="IVM42" s="450"/>
      <c r="IVN42" s="450"/>
      <c r="IVO42" s="450"/>
      <c r="IVP42" s="450"/>
      <c r="IVQ42" s="450"/>
      <c r="IVR42" s="450"/>
      <c r="IVS42" s="450"/>
      <c r="IVT42" s="450"/>
      <c r="IVU42" s="450"/>
      <c r="IVV42" s="450"/>
      <c r="IVW42" s="450"/>
      <c r="IVX42" s="450"/>
      <c r="IVY42" s="450"/>
      <c r="IVZ42" s="450"/>
      <c r="IWA42" s="450"/>
      <c r="IWB42" s="450"/>
      <c r="IWC42" s="450"/>
      <c r="IWD42" s="450"/>
      <c r="IWE42" s="450"/>
      <c r="IWF42" s="450"/>
      <c r="IWG42" s="450"/>
      <c r="IWH42" s="450"/>
      <c r="IWI42" s="450"/>
      <c r="IWJ42" s="450"/>
      <c r="IWK42" s="450"/>
      <c r="IWL42" s="450"/>
      <c r="IWM42" s="450"/>
      <c r="IWN42" s="450"/>
      <c r="IWO42" s="450"/>
      <c r="IWP42" s="450"/>
      <c r="IWQ42" s="450"/>
      <c r="IWR42" s="450"/>
      <c r="IWS42" s="450"/>
      <c r="IWT42" s="450"/>
      <c r="IWU42" s="450"/>
      <c r="IWV42" s="450"/>
      <c r="IWW42" s="450"/>
      <c r="IWX42" s="450"/>
      <c r="IWY42" s="450"/>
      <c r="IWZ42" s="450"/>
      <c r="IXA42" s="450"/>
      <c r="IXB42" s="450"/>
      <c r="IXC42" s="450"/>
      <c r="IXD42" s="450"/>
      <c r="IXE42" s="450"/>
      <c r="IXF42" s="450"/>
      <c r="IXG42" s="450"/>
      <c r="IXH42" s="450"/>
      <c r="IXI42" s="450"/>
      <c r="IXJ42" s="450"/>
      <c r="IXK42" s="450"/>
      <c r="IXL42" s="450"/>
      <c r="IXM42" s="450"/>
      <c r="IXN42" s="450"/>
      <c r="IXO42" s="450"/>
      <c r="IXP42" s="450"/>
      <c r="IXQ42" s="450"/>
      <c r="IXR42" s="450"/>
      <c r="IXS42" s="450"/>
      <c r="IXT42" s="450"/>
      <c r="IXU42" s="450"/>
      <c r="IXV42" s="450"/>
      <c r="IXW42" s="450"/>
      <c r="IXX42" s="450"/>
      <c r="IXY42" s="450"/>
      <c r="IXZ42" s="450"/>
      <c r="IYA42" s="450"/>
      <c r="IYB42" s="450"/>
      <c r="IYC42" s="450"/>
      <c r="IYD42" s="450"/>
      <c r="IYE42" s="450"/>
      <c r="IYF42" s="450"/>
      <c r="IYG42" s="450"/>
      <c r="IYH42" s="450"/>
      <c r="IYI42" s="450"/>
      <c r="IYJ42" s="450"/>
      <c r="IYK42" s="450"/>
      <c r="IYL42" s="450"/>
      <c r="IYM42" s="450"/>
      <c r="IYN42" s="450"/>
      <c r="IYO42" s="450"/>
      <c r="IYP42" s="450"/>
      <c r="IYQ42" s="450"/>
      <c r="IYR42" s="450"/>
      <c r="IYS42" s="450"/>
      <c r="IYT42" s="450"/>
      <c r="IYU42" s="450"/>
      <c r="IYV42" s="450"/>
      <c r="IYW42" s="450"/>
      <c r="IYX42" s="450"/>
      <c r="IYY42" s="450"/>
      <c r="IYZ42" s="450"/>
      <c r="IZA42" s="450"/>
      <c r="IZB42" s="450"/>
      <c r="IZC42" s="450"/>
      <c r="IZD42" s="450"/>
      <c r="IZE42" s="450"/>
      <c r="IZF42" s="450"/>
      <c r="IZG42" s="450"/>
      <c r="IZH42" s="450"/>
      <c r="IZI42" s="450"/>
      <c r="IZJ42" s="450"/>
      <c r="IZK42" s="450"/>
      <c r="IZL42" s="450"/>
      <c r="IZM42" s="450"/>
      <c r="IZN42" s="450"/>
      <c r="IZO42" s="450"/>
      <c r="IZP42" s="450"/>
      <c r="IZQ42" s="450"/>
      <c r="IZR42" s="450"/>
      <c r="IZS42" s="450"/>
      <c r="IZT42" s="450"/>
      <c r="IZU42" s="450"/>
      <c r="IZV42" s="450"/>
      <c r="IZW42" s="450"/>
      <c r="IZX42" s="450"/>
      <c r="IZY42" s="450"/>
      <c r="IZZ42" s="450"/>
      <c r="JAA42" s="450"/>
      <c r="JAB42" s="450"/>
      <c r="JAC42" s="450"/>
      <c r="JAD42" s="450"/>
      <c r="JAE42" s="450"/>
      <c r="JAF42" s="450"/>
      <c r="JAG42" s="450"/>
      <c r="JAH42" s="450"/>
      <c r="JAI42" s="450"/>
      <c r="JAJ42" s="450"/>
      <c r="JAK42" s="450"/>
      <c r="JAL42" s="450"/>
      <c r="JAM42" s="450"/>
      <c r="JAN42" s="450"/>
      <c r="JAO42" s="450"/>
      <c r="JAP42" s="450"/>
      <c r="JAQ42" s="450"/>
      <c r="JAR42" s="450"/>
      <c r="JAS42" s="450"/>
      <c r="JAT42" s="450"/>
      <c r="JAU42" s="450"/>
      <c r="JAV42" s="450"/>
      <c r="JAW42" s="450"/>
      <c r="JAX42" s="450"/>
      <c r="JAY42" s="450"/>
      <c r="JAZ42" s="450"/>
      <c r="JBA42" s="450"/>
      <c r="JBB42" s="450"/>
      <c r="JBC42" s="450"/>
      <c r="JBD42" s="450"/>
      <c r="JBE42" s="450"/>
      <c r="JBF42" s="450"/>
      <c r="JBG42" s="450"/>
      <c r="JBH42" s="450"/>
      <c r="JBI42" s="450"/>
      <c r="JBJ42" s="450"/>
      <c r="JBK42" s="450"/>
      <c r="JBL42" s="450"/>
      <c r="JBM42" s="450"/>
      <c r="JBN42" s="450"/>
      <c r="JBO42" s="450"/>
      <c r="JBP42" s="450"/>
      <c r="JBQ42" s="450"/>
      <c r="JBR42" s="450"/>
      <c r="JBS42" s="450"/>
      <c r="JBT42" s="450"/>
      <c r="JBU42" s="450"/>
      <c r="JBV42" s="450"/>
      <c r="JBW42" s="450"/>
      <c r="JBX42" s="450"/>
      <c r="JBY42" s="450"/>
      <c r="JBZ42" s="450"/>
      <c r="JCA42" s="450"/>
      <c r="JCB42" s="450"/>
      <c r="JCC42" s="450"/>
      <c r="JCD42" s="450"/>
      <c r="JCE42" s="450"/>
      <c r="JCF42" s="450"/>
      <c r="JCG42" s="450"/>
      <c r="JCH42" s="450"/>
      <c r="JCI42" s="450"/>
      <c r="JCJ42" s="450"/>
      <c r="JCK42" s="450"/>
      <c r="JCL42" s="450"/>
      <c r="JCM42" s="450"/>
      <c r="JCN42" s="450"/>
      <c r="JCO42" s="450"/>
      <c r="JCP42" s="450"/>
      <c r="JCQ42" s="450"/>
      <c r="JCR42" s="450"/>
      <c r="JCS42" s="450"/>
      <c r="JCT42" s="450"/>
      <c r="JCU42" s="450"/>
      <c r="JCV42" s="450"/>
      <c r="JCW42" s="450"/>
      <c r="JCX42" s="450"/>
      <c r="JCY42" s="450"/>
      <c r="JCZ42" s="450"/>
      <c r="JDA42" s="450"/>
      <c r="JDB42" s="450"/>
      <c r="JDC42" s="450"/>
      <c r="JDD42" s="450"/>
      <c r="JDE42" s="450"/>
      <c r="JDF42" s="450"/>
      <c r="JDG42" s="450"/>
      <c r="JDH42" s="450"/>
      <c r="JDI42" s="450"/>
      <c r="JDJ42" s="450"/>
      <c r="JDK42" s="450"/>
      <c r="JDL42" s="450"/>
      <c r="JDM42" s="450"/>
      <c r="JDN42" s="450"/>
      <c r="JDO42" s="450"/>
      <c r="JDP42" s="450"/>
      <c r="JDQ42" s="450"/>
      <c r="JDR42" s="450"/>
      <c r="JDS42" s="450"/>
      <c r="JDT42" s="450"/>
      <c r="JDU42" s="450"/>
      <c r="JDV42" s="450"/>
      <c r="JDW42" s="450"/>
      <c r="JDX42" s="450"/>
      <c r="JDY42" s="450"/>
      <c r="JDZ42" s="450"/>
      <c r="JEA42" s="450"/>
      <c r="JEB42" s="450"/>
      <c r="JEC42" s="450"/>
      <c r="JED42" s="450"/>
      <c r="JEE42" s="450"/>
      <c r="JEF42" s="450"/>
      <c r="JEG42" s="450"/>
      <c r="JEH42" s="450"/>
      <c r="JEI42" s="450"/>
      <c r="JEJ42" s="450"/>
      <c r="JEK42" s="450"/>
      <c r="JEL42" s="450"/>
      <c r="JEM42" s="450"/>
      <c r="JEN42" s="450"/>
      <c r="JEO42" s="450"/>
      <c r="JEP42" s="450"/>
      <c r="JEQ42" s="450"/>
      <c r="JER42" s="450"/>
      <c r="JES42" s="450"/>
      <c r="JET42" s="450"/>
      <c r="JEU42" s="450"/>
      <c r="JEV42" s="450"/>
      <c r="JEW42" s="450"/>
      <c r="JEX42" s="450"/>
      <c r="JEY42" s="450"/>
      <c r="JEZ42" s="450"/>
      <c r="JFA42" s="450"/>
      <c r="JFB42" s="450"/>
      <c r="JFC42" s="450"/>
      <c r="JFD42" s="450"/>
      <c r="JFE42" s="450"/>
      <c r="JFF42" s="450"/>
      <c r="JFG42" s="450"/>
      <c r="JFH42" s="450"/>
      <c r="JFI42" s="450"/>
      <c r="JFJ42" s="450"/>
      <c r="JFK42" s="450"/>
      <c r="JFL42" s="450"/>
      <c r="JFM42" s="450"/>
      <c r="JFN42" s="450"/>
      <c r="JFO42" s="450"/>
      <c r="JFP42" s="450"/>
      <c r="JFQ42" s="450"/>
      <c r="JFR42" s="450"/>
      <c r="JFS42" s="450"/>
      <c r="JFT42" s="450"/>
      <c r="JFU42" s="450"/>
      <c r="JFV42" s="450"/>
      <c r="JFW42" s="450"/>
      <c r="JFX42" s="450"/>
      <c r="JFY42" s="450"/>
      <c r="JFZ42" s="450"/>
      <c r="JGA42" s="450"/>
      <c r="JGB42" s="450"/>
      <c r="JGC42" s="450"/>
      <c r="JGD42" s="450"/>
      <c r="JGE42" s="450"/>
      <c r="JGF42" s="450"/>
      <c r="JGG42" s="450"/>
      <c r="JGH42" s="450"/>
      <c r="JGI42" s="450"/>
      <c r="JGJ42" s="450"/>
      <c r="JGK42" s="450"/>
      <c r="JGL42" s="450"/>
      <c r="JGM42" s="450"/>
      <c r="JGN42" s="450"/>
      <c r="JGO42" s="450"/>
      <c r="JGP42" s="450"/>
      <c r="JGQ42" s="450"/>
      <c r="JGR42" s="450"/>
      <c r="JGS42" s="450"/>
      <c r="JGT42" s="450"/>
      <c r="JGU42" s="450"/>
      <c r="JGV42" s="450"/>
      <c r="JGW42" s="450"/>
      <c r="JGX42" s="450"/>
      <c r="JGY42" s="450"/>
      <c r="JGZ42" s="450"/>
      <c r="JHA42" s="450"/>
      <c r="JHB42" s="450"/>
      <c r="JHC42" s="450"/>
      <c r="JHD42" s="450"/>
      <c r="JHE42" s="450"/>
      <c r="JHF42" s="450"/>
      <c r="JHG42" s="450"/>
      <c r="JHH42" s="450"/>
      <c r="JHI42" s="450"/>
      <c r="JHJ42" s="450"/>
      <c r="JHK42" s="450"/>
      <c r="JHL42" s="450"/>
      <c r="JHM42" s="450"/>
      <c r="JHN42" s="450"/>
      <c r="JHO42" s="450"/>
      <c r="JHP42" s="450"/>
      <c r="JHQ42" s="450"/>
      <c r="JHR42" s="450"/>
      <c r="JHS42" s="450"/>
      <c r="JHT42" s="450"/>
      <c r="JHU42" s="450"/>
      <c r="JHV42" s="450"/>
      <c r="JHW42" s="450"/>
      <c r="JHX42" s="450"/>
      <c r="JHY42" s="450"/>
      <c r="JHZ42" s="450"/>
      <c r="JIA42" s="450"/>
      <c r="JIB42" s="450"/>
      <c r="JIC42" s="450"/>
      <c r="JID42" s="450"/>
      <c r="JIE42" s="450"/>
      <c r="JIF42" s="450"/>
      <c r="JIG42" s="450"/>
      <c r="JIH42" s="450"/>
      <c r="JII42" s="450"/>
      <c r="JIJ42" s="450"/>
      <c r="JIK42" s="450"/>
      <c r="JIL42" s="450"/>
      <c r="JIM42" s="450"/>
      <c r="JIN42" s="450"/>
      <c r="JIO42" s="450"/>
      <c r="JIP42" s="450"/>
      <c r="JIQ42" s="450"/>
      <c r="JIR42" s="450"/>
      <c r="JIS42" s="450"/>
      <c r="JIT42" s="450"/>
      <c r="JIU42" s="450"/>
      <c r="JIV42" s="450"/>
      <c r="JIW42" s="450"/>
      <c r="JIX42" s="450"/>
      <c r="JIY42" s="450"/>
      <c r="JIZ42" s="450"/>
      <c r="JJA42" s="450"/>
      <c r="JJB42" s="450"/>
      <c r="JJC42" s="450"/>
      <c r="JJD42" s="450"/>
      <c r="JJE42" s="450"/>
      <c r="JJF42" s="450"/>
      <c r="JJG42" s="450"/>
      <c r="JJH42" s="450"/>
      <c r="JJI42" s="450"/>
      <c r="JJJ42" s="450"/>
      <c r="JJK42" s="450"/>
      <c r="JJL42" s="450"/>
      <c r="JJM42" s="450"/>
      <c r="JJN42" s="450"/>
      <c r="JJO42" s="450"/>
      <c r="JJP42" s="450"/>
      <c r="JJQ42" s="450"/>
      <c r="JJR42" s="450"/>
      <c r="JJS42" s="450"/>
      <c r="JJT42" s="450"/>
      <c r="JJU42" s="450"/>
      <c r="JJV42" s="450"/>
      <c r="JJW42" s="450"/>
      <c r="JJX42" s="450"/>
      <c r="JJY42" s="450"/>
      <c r="JJZ42" s="450"/>
      <c r="JKA42" s="450"/>
      <c r="JKB42" s="450"/>
      <c r="JKC42" s="450"/>
      <c r="JKD42" s="450"/>
      <c r="JKE42" s="450"/>
      <c r="JKF42" s="450"/>
      <c r="JKG42" s="450"/>
      <c r="JKH42" s="450"/>
      <c r="JKI42" s="450"/>
      <c r="JKJ42" s="450"/>
      <c r="JKK42" s="450"/>
      <c r="JKL42" s="450"/>
      <c r="JKM42" s="450"/>
      <c r="JKN42" s="450"/>
      <c r="JKO42" s="450"/>
      <c r="JKP42" s="450"/>
      <c r="JKQ42" s="450"/>
      <c r="JKR42" s="450"/>
      <c r="JKS42" s="450"/>
      <c r="JKT42" s="450"/>
      <c r="JKU42" s="450"/>
      <c r="JKV42" s="450"/>
      <c r="JKW42" s="450"/>
      <c r="JKX42" s="450"/>
      <c r="JKY42" s="450"/>
      <c r="JKZ42" s="450"/>
      <c r="JLA42" s="450"/>
      <c r="JLB42" s="450"/>
      <c r="JLC42" s="450"/>
      <c r="JLD42" s="450"/>
      <c r="JLE42" s="450"/>
      <c r="JLF42" s="450"/>
      <c r="JLG42" s="450"/>
      <c r="JLH42" s="450"/>
      <c r="JLI42" s="450"/>
      <c r="JLJ42" s="450"/>
      <c r="JLK42" s="450"/>
      <c r="JLL42" s="450"/>
      <c r="JLM42" s="450"/>
      <c r="JLN42" s="450"/>
      <c r="JLO42" s="450"/>
      <c r="JLP42" s="450"/>
      <c r="JLQ42" s="450"/>
      <c r="JLR42" s="450"/>
      <c r="JLS42" s="450"/>
      <c r="JLT42" s="450"/>
      <c r="JLU42" s="450"/>
      <c r="JLV42" s="450"/>
      <c r="JLW42" s="450"/>
      <c r="JLX42" s="450"/>
      <c r="JLY42" s="450"/>
      <c r="JLZ42" s="450"/>
      <c r="JMA42" s="450"/>
      <c r="JMB42" s="450"/>
      <c r="JMC42" s="450"/>
      <c r="JMD42" s="450"/>
      <c r="JME42" s="450"/>
      <c r="JMF42" s="450"/>
      <c r="JMG42" s="450"/>
      <c r="JMH42" s="450"/>
      <c r="JMI42" s="450"/>
      <c r="JMJ42" s="450"/>
      <c r="JMK42" s="450"/>
      <c r="JML42" s="450"/>
      <c r="JMM42" s="450"/>
      <c r="JMN42" s="450"/>
      <c r="JMO42" s="450"/>
      <c r="JMP42" s="450"/>
      <c r="JMQ42" s="450"/>
      <c r="JMR42" s="450"/>
      <c r="JMS42" s="450"/>
      <c r="JMT42" s="450"/>
      <c r="JMU42" s="450"/>
      <c r="JMV42" s="450"/>
      <c r="JMW42" s="450"/>
      <c r="JMX42" s="450"/>
      <c r="JMY42" s="450"/>
      <c r="JMZ42" s="450"/>
      <c r="JNA42" s="450"/>
      <c r="JNB42" s="450"/>
      <c r="JNC42" s="450"/>
      <c r="JND42" s="450"/>
      <c r="JNE42" s="450"/>
      <c r="JNF42" s="450"/>
      <c r="JNG42" s="450"/>
      <c r="JNH42" s="450"/>
      <c r="JNI42" s="450"/>
      <c r="JNJ42" s="450"/>
      <c r="JNK42" s="450"/>
      <c r="JNL42" s="450"/>
      <c r="JNM42" s="450"/>
      <c r="JNN42" s="450"/>
      <c r="JNO42" s="450"/>
      <c r="JNP42" s="450"/>
      <c r="JNQ42" s="450"/>
      <c r="JNR42" s="450"/>
      <c r="JNS42" s="450"/>
      <c r="JNT42" s="450"/>
      <c r="JNU42" s="450"/>
      <c r="JNV42" s="450"/>
      <c r="JNW42" s="450"/>
      <c r="JNX42" s="450"/>
      <c r="JNY42" s="450"/>
      <c r="JNZ42" s="450"/>
      <c r="JOA42" s="450"/>
      <c r="JOB42" s="450"/>
      <c r="JOC42" s="450"/>
      <c r="JOD42" s="450"/>
      <c r="JOE42" s="450"/>
      <c r="JOF42" s="450"/>
      <c r="JOG42" s="450"/>
      <c r="JOH42" s="450"/>
      <c r="JOI42" s="450"/>
      <c r="JOJ42" s="450"/>
      <c r="JOK42" s="450"/>
      <c r="JOL42" s="450"/>
      <c r="JOM42" s="450"/>
      <c r="JON42" s="450"/>
      <c r="JOO42" s="450"/>
      <c r="JOP42" s="450"/>
      <c r="JOQ42" s="450"/>
      <c r="JOR42" s="450"/>
      <c r="JOS42" s="450"/>
      <c r="JOT42" s="450"/>
      <c r="JOU42" s="450"/>
      <c r="JOV42" s="450"/>
      <c r="JOW42" s="450"/>
      <c r="JOX42" s="450"/>
      <c r="JOY42" s="450"/>
      <c r="JOZ42" s="450"/>
      <c r="JPA42" s="450"/>
      <c r="JPB42" s="450"/>
      <c r="JPC42" s="450"/>
      <c r="JPD42" s="450"/>
      <c r="JPE42" s="450"/>
      <c r="JPF42" s="450"/>
      <c r="JPG42" s="450"/>
      <c r="JPH42" s="450"/>
      <c r="JPI42" s="450"/>
      <c r="JPJ42" s="450"/>
      <c r="JPK42" s="450"/>
      <c r="JPL42" s="450"/>
      <c r="JPM42" s="450"/>
      <c r="JPN42" s="450"/>
      <c r="JPO42" s="450"/>
      <c r="JPP42" s="450"/>
      <c r="JPQ42" s="450"/>
      <c r="JPR42" s="450"/>
      <c r="JPS42" s="450"/>
      <c r="JPT42" s="450"/>
      <c r="JPU42" s="450"/>
      <c r="JPV42" s="450"/>
      <c r="JPW42" s="450"/>
      <c r="JPX42" s="450"/>
      <c r="JPY42" s="450"/>
      <c r="JPZ42" s="450"/>
      <c r="JQA42" s="450"/>
      <c r="JQB42" s="450"/>
      <c r="JQC42" s="450"/>
      <c r="JQD42" s="450"/>
      <c r="JQE42" s="450"/>
      <c r="JQF42" s="450"/>
      <c r="JQG42" s="450"/>
      <c r="JQH42" s="450"/>
      <c r="JQI42" s="450"/>
      <c r="JQJ42" s="450"/>
      <c r="JQK42" s="450"/>
      <c r="JQL42" s="450"/>
      <c r="JQM42" s="450"/>
      <c r="JQN42" s="450"/>
      <c r="JQO42" s="450"/>
      <c r="JQP42" s="450"/>
      <c r="JQQ42" s="450"/>
      <c r="JQR42" s="450"/>
      <c r="JQS42" s="450"/>
      <c r="JQT42" s="450"/>
      <c r="JQU42" s="450"/>
      <c r="JQV42" s="450"/>
      <c r="JQW42" s="450"/>
      <c r="JQX42" s="450"/>
      <c r="JQY42" s="450"/>
      <c r="JQZ42" s="450"/>
      <c r="JRA42" s="450"/>
      <c r="JRB42" s="450"/>
      <c r="JRC42" s="450"/>
      <c r="JRD42" s="450"/>
      <c r="JRE42" s="450"/>
      <c r="JRF42" s="450"/>
      <c r="JRG42" s="450"/>
      <c r="JRH42" s="450"/>
      <c r="JRI42" s="450"/>
      <c r="JRJ42" s="450"/>
      <c r="JRK42" s="450"/>
      <c r="JRL42" s="450"/>
      <c r="JRM42" s="450"/>
      <c r="JRN42" s="450"/>
      <c r="JRO42" s="450"/>
      <c r="JRP42" s="450"/>
      <c r="JRQ42" s="450"/>
      <c r="JRR42" s="450"/>
      <c r="JRS42" s="450"/>
      <c r="JRT42" s="450"/>
      <c r="JRU42" s="450"/>
      <c r="JRV42" s="450"/>
      <c r="JRW42" s="450"/>
      <c r="JRX42" s="450"/>
      <c r="JRY42" s="450"/>
      <c r="JRZ42" s="450"/>
      <c r="JSA42" s="450"/>
      <c r="JSB42" s="450"/>
      <c r="JSC42" s="450"/>
      <c r="JSD42" s="450"/>
      <c r="JSE42" s="450"/>
      <c r="JSF42" s="450"/>
      <c r="JSG42" s="450"/>
      <c r="JSH42" s="450"/>
      <c r="JSI42" s="450"/>
      <c r="JSJ42" s="450"/>
      <c r="JSK42" s="450"/>
      <c r="JSL42" s="450"/>
      <c r="JSM42" s="450"/>
      <c r="JSN42" s="450"/>
      <c r="JSO42" s="450"/>
      <c r="JSP42" s="450"/>
      <c r="JSQ42" s="450"/>
      <c r="JSR42" s="450"/>
      <c r="JSS42" s="450"/>
      <c r="JST42" s="450"/>
      <c r="JSU42" s="450"/>
      <c r="JSV42" s="450"/>
      <c r="JSW42" s="450"/>
      <c r="JSX42" s="450"/>
      <c r="JSY42" s="450"/>
      <c r="JSZ42" s="450"/>
      <c r="JTA42" s="450"/>
      <c r="JTB42" s="450"/>
      <c r="JTC42" s="450"/>
      <c r="JTD42" s="450"/>
      <c r="JTE42" s="450"/>
      <c r="JTF42" s="450"/>
      <c r="JTG42" s="450"/>
      <c r="JTH42" s="450"/>
      <c r="JTI42" s="450"/>
      <c r="JTJ42" s="450"/>
      <c r="JTK42" s="450"/>
      <c r="JTL42" s="450"/>
      <c r="JTM42" s="450"/>
      <c r="JTN42" s="450"/>
      <c r="JTO42" s="450"/>
      <c r="JTP42" s="450"/>
      <c r="JTQ42" s="450"/>
      <c r="JTR42" s="450"/>
      <c r="JTS42" s="450"/>
      <c r="JTT42" s="450"/>
      <c r="JTU42" s="450"/>
      <c r="JTV42" s="450"/>
      <c r="JTW42" s="450"/>
      <c r="JTX42" s="450"/>
      <c r="JTY42" s="450"/>
      <c r="JTZ42" s="450"/>
      <c r="JUA42" s="450"/>
      <c r="JUB42" s="450"/>
      <c r="JUC42" s="450"/>
      <c r="JUD42" s="450"/>
      <c r="JUE42" s="450"/>
      <c r="JUF42" s="450"/>
      <c r="JUG42" s="450"/>
      <c r="JUH42" s="450"/>
      <c r="JUI42" s="450"/>
      <c r="JUJ42" s="450"/>
      <c r="JUK42" s="450"/>
      <c r="JUL42" s="450"/>
      <c r="JUM42" s="450"/>
      <c r="JUN42" s="450"/>
      <c r="JUO42" s="450"/>
      <c r="JUP42" s="450"/>
      <c r="JUQ42" s="450"/>
      <c r="JUR42" s="450"/>
      <c r="JUS42" s="450"/>
      <c r="JUT42" s="450"/>
      <c r="JUU42" s="450"/>
      <c r="JUV42" s="450"/>
      <c r="JUW42" s="450"/>
      <c r="JUX42" s="450"/>
      <c r="JUY42" s="450"/>
      <c r="JUZ42" s="450"/>
      <c r="JVA42" s="450"/>
      <c r="JVB42" s="450"/>
      <c r="JVC42" s="450"/>
      <c r="JVD42" s="450"/>
      <c r="JVE42" s="450"/>
      <c r="JVF42" s="450"/>
      <c r="JVG42" s="450"/>
      <c r="JVH42" s="450"/>
      <c r="JVI42" s="450"/>
      <c r="JVJ42" s="450"/>
      <c r="JVK42" s="450"/>
      <c r="JVL42" s="450"/>
      <c r="JVM42" s="450"/>
      <c r="JVN42" s="450"/>
      <c r="JVO42" s="450"/>
      <c r="JVP42" s="450"/>
      <c r="JVQ42" s="450"/>
      <c r="JVR42" s="450"/>
      <c r="JVS42" s="450"/>
      <c r="JVT42" s="450"/>
      <c r="JVU42" s="450"/>
      <c r="JVV42" s="450"/>
      <c r="JVW42" s="450"/>
      <c r="JVX42" s="450"/>
      <c r="JVY42" s="450"/>
      <c r="JVZ42" s="450"/>
      <c r="JWA42" s="450"/>
      <c r="JWB42" s="450"/>
      <c r="JWC42" s="450"/>
      <c r="JWD42" s="450"/>
      <c r="JWE42" s="450"/>
      <c r="JWF42" s="450"/>
      <c r="JWG42" s="450"/>
      <c r="JWH42" s="450"/>
      <c r="JWI42" s="450"/>
      <c r="JWJ42" s="450"/>
      <c r="JWK42" s="450"/>
      <c r="JWL42" s="450"/>
      <c r="JWM42" s="450"/>
      <c r="JWN42" s="450"/>
      <c r="JWO42" s="450"/>
      <c r="JWP42" s="450"/>
      <c r="JWQ42" s="450"/>
      <c r="JWR42" s="450"/>
      <c r="JWS42" s="450"/>
      <c r="JWT42" s="450"/>
      <c r="JWU42" s="450"/>
      <c r="JWV42" s="450"/>
      <c r="JWW42" s="450"/>
      <c r="JWX42" s="450"/>
      <c r="JWY42" s="450"/>
      <c r="JWZ42" s="450"/>
      <c r="JXA42" s="450"/>
      <c r="JXB42" s="450"/>
      <c r="JXC42" s="450"/>
      <c r="JXD42" s="450"/>
      <c r="JXE42" s="450"/>
      <c r="JXF42" s="450"/>
      <c r="JXG42" s="450"/>
      <c r="JXH42" s="450"/>
      <c r="JXI42" s="450"/>
      <c r="JXJ42" s="450"/>
      <c r="JXK42" s="450"/>
      <c r="JXL42" s="450"/>
      <c r="JXM42" s="450"/>
      <c r="JXN42" s="450"/>
      <c r="JXO42" s="450"/>
      <c r="JXP42" s="450"/>
      <c r="JXQ42" s="450"/>
      <c r="JXR42" s="450"/>
      <c r="JXS42" s="450"/>
      <c r="JXT42" s="450"/>
      <c r="JXU42" s="450"/>
      <c r="JXV42" s="450"/>
      <c r="JXW42" s="450"/>
      <c r="JXX42" s="450"/>
      <c r="JXY42" s="450"/>
      <c r="JXZ42" s="450"/>
      <c r="JYA42" s="450"/>
      <c r="JYB42" s="450"/>
      <c r="JYC42" s="450"/>
      <c r="JYD42" s="450"/>
      <c r="JYE42" s="450"/>
      <c r="JYF42" s="450"/>
      <c r="JYG42" s="450"/>
      <c r="JYH42" s="450"/>
      <c r="JYI42" s="450"/>
      <c r="JYJ42" s="450"/>
      <c r="JYK42" s="450"/>
      <c r="JYL42" s="450"/>
      <c r="JYM42" s="450"/>
      <c r="JYN42" s="450"/>
      <c r="JYO42" s="450"/>
      <c r="JYP42" s="450"/>
      <c r="JYQ42" s="450"/>
      <c r="JYR42" s="450"/>
      <c r="JYS42" s="450"/>
      <c r="JYT42" s="450"/>
      <c r="JYU42" s="450"/>
      <c r="JYV42" s="450"/>
      <c r="JYW42" s="450"/>
      <c r="JYX42" s="450"/>
      <c r="JYY42" s="450"/>
      <c r="JYZ42" s="450"/>
      <c r="JZA42" s="450"/>
      <c r="JZB42" s="450"/>
      <c r="JZC42" s="450"/>
      <c r="JZD42" s="450"/>
      <c r="JZE42" s="450"/>
      <c r="JZF42" s="450"/>
      <c r="JZG42" s="450"/>
      <c r="JZH42" s="450"/>
      <c r="JZI42" s="450"/>
      <c r="JZJ42" s="450"/>
      <c r="JZK42" s="450"/>
      <c r="JZL42" s="450"/>
      <c r="JZM42" s="450"/>
      <c r="JZN42" s="450"/>
      <c r="JZO42" s="450"/>
      <c r="JZP42" s="450"/>
      <c r="JZQ42" s="450"/>
      <c r="JZR42" s="450"/>
      <c r="JZS42" s="450"/>
      <c r="JZT42" s="450"/>
      <c r="JZU42" s="450"/>
      <c r="JZV42" s="450"/>
      <c r="JZW42" s="450"/>
      <c r="JZX42" s="450"/>
      <c r="JZY42" s="450"/>
      <c r="JZZ42" s="450"/>
      <c r="KAA42" s="450"/>
      <c r="KAB42" s="450"/>
      <c r="KAC42" s="450"/>
      <c r="KAD42" s="450"/>
      <c r="KAE42" s="450"/>
      <c r="KAF42" s="450"/>
      <c r="KAG42" s="450"/>
      <c r="KAH42" s="450"/>
      <c r="KAI42" s="450"/>
      <c r="KAJ42" s="450"/>
      <c r="KAK42" s="450"/>
      <c r="KAL42" s="450"/>
      <c r="KAM42" s="450"/>
      <c r="KAN42" s="450"/>
      <c r="KAO42" s="450"/>
      <c r="KAP42" s="450"/>
      <c r="KAQ42" s="450"/>
      <c r="KAR42" s="450"/>
      <c r="KAS42" s="450"/>
      <c r="KAT42" s="450"/>
      <c r="KAU42" s="450"/>
      <c r="KAV42" s="450"/>
      <c r="KAW42" s="450"/>
      <c r="KAX42" s="450"/>
      <c r="KAY42" s="450"/>
      <c r="KAZ42" s="450"/>
      <c r="KBA42" s="450"/>
      <c r="KBB42" s="450"/>
      <c r="KBC42" s="450"/>
      <c r="KBD42" s="450"/>
      <c r="KBE42" s="450"/>
      <c r="KBF42" s="450"/>
      <c r="KBG42" s="450"/>
      <c r="KBH42" s="450"/>
      <c r="KBI42" s="450"/>
      <c r="KBJ42" s="450"/>
      <c r="KBK42" s="450"/>
      <c r="KBL42" s="450"/>
      <c r="KBM42" s="450"/>
      <c r="KBN42" s="450"/>
      <c r="KBO42" s="450"/>
      <c r="KBP42" s="450"/>
      <c r="KBQ42" s="450"/>
      <c r="KBR42" s="450"/>
      <c r="KBS42" s="450"/>
      <c r="KBT42" s="450"/>
      <c r="KBU42" s="450"/>
      <c r="KBV42" s="450"/>
      <c r="KBW42" s="450"/>
      <c r="KBX42" s="450"/>
      <c r="KBY42" s="450"/>
      <c r="KBZ42" s="450"/>
      <c r="KCA42" s="450"/>
      <c r="KCB42" s="450"/>
      <c r="KCC42" s="450"/>
      <c r="KCD42" s="450"/>
      <c r="KCE42" s="450"/>
      <c r="KCF42" s="450"/>
      <c r="KCG42" s="450"/>
      <c r="KCH42" s="450"/>
      <c r="KCI42" s="450"/>
      <c r="KCJ42" s="450"/>
      <c r="KCK42" s="450"/>
      <c r="KCL42" s="450"/>
      <c r="KCM42" s="450"/>
      <c r="KCN42" s="450"/>
      <c r="KCO42" s="450"/>
      <c r="KCP42" s="450"/>
      <c r="KCQ42" s="450"/>
      <c r="KCR42" s="450"/>
      <c r="KCS42" s="450"/>
      <c r="KCT42" s="450"/>
      <c r="KCU42" s="450"/>
      <c r="KCV42" s="450"/>
      <c r="KCW42" s="450"/>
      <c r="KCX42" s="450"/>
      <c r="KCY42" s="450"/>
      <c r="KCZ42" s="450"/>
      <c r="KDA42" s="450"/>
      <c r="KDB42" s="450"/>
      <c r="KDC42" s="450"/>
      <c r="KDD42" s="450"/>
      <c r="KDE42" s="450"/>
      <c r="KDF42" s="450"/>
      <c r="KDG42" s="450"/>
      <c r="KDH42" s="450"/>
      <c r="KDI42" s="450"/>
      <c r="KDJ42" s="450"/>
      <c r="KDK42" s="450"/>
      <c r="KDL42" s="450"/>
      <c r="KDM42" s="450"/>
      <c r="KDN42" s="450"/>
      <c r="KDO42" s="450"/>
      <c r="KDP42" s="450"/>
      <c r="KDQ42" s="450"/>
      <c r="KDR42" s="450"/>
      <c r="KDS42" s="450"/>
      <c r="KDT42" s="450"/>
      <c r="KDU42" s="450"/>
      <c r="KDV42" s="450"/>
      <c r="KDW42" s="450"/>
      <c r="KDX42" s="450"/>
      <c r="KDY42" s="450"/>
      <c r="KDZ42" s="450"/>
      <c r="KEA42" s="450"/>
      <c r="KEB42" s="450"/>
      <c r="KEC42" s="450"/>
      <c r="KED42" s="450"/>
      <c r="KEE42" s="450"/>
      <c r="KEF42" s="450"/>
      <c r="KEG42" s="450"/>
      <c r="KEH42" s="450"/>
      <c r="KEI42" s="450"/>
      <c r="KEJ42" s="450"/>
      <c r="KEK42" s="450"/>
      <c r="KEL42" s="450"/>
      <c r="KEM42" s="450"/>
      <c r="KEN42" s="450"/>
      <c r="KEO42" s="450"/>
      <c r="KEP42" s="450"/>
      <c r="KEQ42" s="450"/>
      <c r="KER42" s="450"/>
      <c r="KES42" s="450"/>
      <c r="KET42" s="450"/>
      <c r="KEU42" s="450"/>
      <c r="KEV42" s="450"/>
      <c r="KEW42" s="450"/>
      <c r="KEX42" s="450"/>
      <c r="KEY42" s="450"/>
      <c r="KEZ42" s="450"/>
      <c r="KFA42" s="450"/>
      <c r="KFB42" s="450"/>
      <c r="KFC42" s="450"/>
      <c r="KFD42" s="450"/>
      <c r="KFE42" s="450"/>
      <c r="KFF42" s="450"/>
      <c r="KFG42" s="450"/>
      <c r="KFH42" s="450"/>
      <c r="KFI42" s="450"/>
      <c r="KFJ42" s="450"/>
      <c r="KFK42" s="450"/>
      <c r="KFL42" s="450"/>
      <c r="KFM42" s="450"/>
      <c r="KFN42" s="450"/>
      <c r="KFO42" s="450"/>
      <c r="KFP42" s="450"/>
      <c r="KFQ42" s="450"/>
      <c r="KFR42" s="450"/>
      <c r="KFS42" s="450"/>
      <c r="KFT42" s="450"/>
      <c r="KFU42" s="450"/>
      <c r="KFV42" s="450"/>
      <c r="KFW42" s="450"/>
      <c r="KFX42" s="450"/>
      <c r="KFY42" s="450"/>
      <c r="KFZ42" s="450"/>
      <c r="KGA42" s="450"/>
      <c r="KGB42" s="450"/>
      <c r="KGC42" s="450"/>
      <c r="KGD42" s="450"/>
      <c r="KGE42" s="450"/>
      <c r="KGF42" s="450"/>
      <c r="KGG42" s="450"/>
      <c r="KGH42" s="450"/>
      <c r="KGI42" s="450"/>
      <c r="KGJ42" s="450"/>
      <c r="KGK42" s="450"/>
      <c r="KGL42" s="450"/>
      <c r="KGM42" s="450"/>
      <c r="KGN42" s="450"/>
      <c r="KGO42" s="450"/>
      <c r="KGP42" s="450"/>
      <c r="KGQ42" s="450"/>
      <c r="KGR42" s="450"/>
      <c r="KGS42" s="450"/>
      <c r="KGT42" s="450"/>
      <c r="KGU42" s="450"/>
      <c r="KGV42" s="450"/>
      <c r="KGW42" s="450"/>
      <c r="KGX42" s="450"/>
      <c r="KGY42" s="450"/>
      <c r="KGZ42" s="450"/>
      <c r="KHA42" s="450"/>
      <c r="KHB42" s="450"/>
      <c r="KHC42" s="450"/>
      <c r="KHD42" s="450"/>
      <c r="KHE42" s="450"/>
      <c r="KHF42" s="450"/>
      <c r="KHG42" s="450"/>
      <c r="KHH42" s="450"/>
      <c r="KHI42" s="450"/>
      <c r="KHJ42" s="450"/>
      <c r="KHK42" s="450"/>
      <c r="KHL42" s="450"/>
      <c r="KHM42" s="450"/>
      <c r="KHN42" s="450"/>
      <c r="KHO42" s="450"/>
      <c r="KHP42" s="450"/>
      <c r="KHQ42" s="450"/>
      <c r="KHR42" s="450"/>
      <c r="KHS42" s="450"/>
      <c r="KHT42" s="450"/>
      <c r="KHU42" s="450"/>
      <c r="KHV42" s="450"/>
      <c r="KHW42" s="450"/>
      <c r="KHX42" s="450"/>
      <c r="KHY42" s="450"/>
      <c r="KHZ42" s="450"/>
      <c r="KIA42" s="450"/>
      <c r="KIB42" s="450"/>
      <c r="KIC42" s="450"/>
      <c r="KID42" s="450"/>
      <c r="KIE42" s="450"/>
      <c r="KIF42" s="450"/>
      <c r="KIG42" s="450"/>
      <c r="KIH42" s="450"/>
      <c r="KII42" s="450"/>
      <c r="KIJ42" s="450"/>
      <c r="KIK42" s="450"/>
      <c r="KIL42" s="450"/>
      <c r="KIM42" s="450"/>
      <c r="KIN42" s="450"/>
      <c r="KIO42" s="450"/>
      <c r="KIP42" s="450"/>
      <c r="KIQ42" s="450"/>
      <c r="KIR42" s="450"/>
      <c r="KIS42" s="450"/>
      <c r="KIT42" s="450"/>
      <c r="KIU42" s="450"/>
      <c r="KIV42" s="450"/>
      <c r="KIW42" s="450"/>
      <c r="KIX42" s="450"/>
      <c r="KIY42" s="450"/>
      <c r="KIZ42" s="450"/>
      <c r="KJA42" s="450"/>
      <c r="KJB42" s="450"/>
      <c r="KJC42" s="450"/>
      <c r="KJD42" s="450"/>
      <c r="KJE42" s="450"/>
      <c r="KJF42" s="450"/>
      <c r="KJG42" s="450"/>
      <c r="KJH42" s="450"/>
      <c r="KJI42" s="450"/>
      <c r="KJJ42" s="450"/>
      <c r="KJK42" s="450"/>
      <c r="KJL42" s="450"/>
      <c r="KJM42" s="450"/>
      <c r="KJN42" s="450"/>
      <c r="KJO42" s="450"/>
      <c r="KJP42" s="450"/>
      <c r="KJQ42" s="450"/>
      <c r="KJR42" s="450"/>
      <c r="KJS42" s="450"/>
      <c r="KJT42" s="450"/>
      <c r="KJU42" s="450"/>
      <c r="KJV42" s="450"/>
      <c r="KJW42" s="450"/>
      <c r="KJX42" s="450"/>
      <c r="KJY42" s="450"/>
      <c r="KJZ42" s="450"/>
      <c r="KKA42" s="450"/>
      <c r="KKB42" s="450"/>
      <c r="KKC42" s="450"/>
      <c r="KKD42" s="450"/>
      <c r="KKE42" s="450"/>
      <c r="KKF42" s="450"/>
      <c r="KKG42" s="450"/>
      <c r="KKH42" s="450"/>
      <c r="KKI42" s="450"/>
      <c r="KKJ42" s="450"/>
      <c r="KKK42" s="450"/>
      <c r="KKL42" s="450"/>
      <c r="KKM42" s="450"/>
      <c r="KKN42" s="450"/>
      <c r="KKO42" s="450"/>
      <c r="KKP42" s="450"/>
      <c r="KKQ42" s="450"/>
      <c r="KKR42" s="450"/>
      <c r="KKS42" s="450"/>
      <c r="KKT42" s="450"/>
      <c r="KKU42" s="450"/>
      <c r="KKV42" s="450"/>
      <c r="KKW42" s="450"/>
      <c r="KKX42" s="450"/>
      <c r="KKY42" s="450"/>
      <c r="KKZ42" s="450"/>
      <c r="KLA42" s="450"/>
      <c r="KLB42" s="450"/>
      <c r="KLC42" s="450"/>
      <c r="KLD42" s="450"/>
      <c r="KLE42" s="450"/>
      <c r="KLF42" s="450"/>
      <c r="KLG42" s="450"/>
      <c r="KLH42" s="450"/>
      <c r="KLI42" s="450"/>
      <c r="KLJ42" s="450"/>
      <c r="KLK42" s="450"/>
      <c r="KLL42" s="450"/>
      <c r="KLM42" s="450"/>
      <c r="KLN42" s="450"/>
      <c r="KLO42" s="450"/>
      <c r="KLP42" s="450"/>
      <c r="KLQ42" s="450"/>
      <c r="KLR42" s="450"/>
      <c r="KLS42" s="450"/>
      <c r="KLT42" s="450"/>
      <c r="KLU42" s="450"/>
      <c r="KLV42" s="450"/>
      <c r="KLW42" s="450"/>
      <c r="KLX42" s="450"/>
      <c r="KLY42" s="450"/>
      <c r="KLZ42" s="450"/>
      <c r="KMA42" s="450"/>
      <c r="KMB42" s="450"/>
      <c r="KMC42" s="450"/>
      <c r="KMD42" s="450"/>
      <c r="KME42" s="450"/>
      <c r="KMF42" s="450"/>
      <c r="KMG42" s="450"/>
      <c r="KMH42" s="450"/>
      <c r="KMI42" s="450"/>
      <c r="KMJ42" s="450"/>
      <c r="KMK42" s="450"/>
      <c r="KML42" s="450"/>
      <c r="KMM42" s="450"/>
      <c r="KMN42" s="450"/>
      <c r="KMO42" s="450"/>
      <c r="KMP42" s="450"/>
      <c r="KMQ42" s="450"/>
      <c r="KMR42" s="450"/>
      <c r="KMS42" s="450"/>
      <c r="KMT42" s="450"/>
      <c r="KMU42" s="450"/>
      <c r="KMV42" s="450"/>
      <c r="KMW42" s="450"/>
      <c r="KMX42" s="450"/>
      <c r="KMY42" s="450"/>
      <c r="KMZ42" s="450"/>
      <c r="KNA42" s="450"/>
      <c r="KNB42" s="450"/>
      <c r="KNC42" s="450"/>
      <c r="KND42" s="450"/>
      <c r="KNE42" s="450"/>
      <c r="KNF42" s="450"/>
      <c r="KNG42" s="450"/>
      <c r="KNH42" s="450"/>
      <c r="KNI42" s="450"/>
      <c r="KNJ42" s="450"/>
      <c r="KNK42" s="450"/>
      <c r="KNL42" s="450"/>
      <c r="KNM42" s="450"/>
      <c r="KNN42" s="450"/>
      <c r="KNO42" s="450"/>
      <c r="KNP42" s="450"/>
      <c r="KNQ42" s="450"/>
      <c r="KNR42" s="450"/>
      <c r="KNS42" s="450"/>
      <c r="KNT42" s="450"/>
      <c r="KNU42" s="450"/>
      <c r="KNV42" s="450"/>
      <c r="KNW42" s="450"/>
      <c r="KNX42" s="450"/>
      <c r="KNY42" s="450"/>
      <c r="KNZ42" s="450"/>
      <c r="KOA42" s="450"/>
      <c r="KOB42" s="450"/>
      <c r="KOC42" s="450"/>
      <c r="KOD42" s="450"/>
      <c r="KOE42" s="450"/>
      <c r="KOF42" s="450"/>
      <c r="KOG42" s="450"/>
      <c r="KOH42" s="450"/>
      <c r="KOI42" s="450"/>
      <c r="KOJ42" s="450"/>
      <c r="KOK42" s="450"/>
      <c r="KOL42" s="450"/>
      <c r="KOM42" s="450"/>
      <c r="KON42" s="450"/>
      <c r="KOO42" s="450"/>
      <c r="KOP42" s="450"/>
      <c r="KOQ42" s="450"/>
      <c r="KOR42" s="450"/>
      <c r="KOS42" s="450"/>
      <c r="KOT42" s="450"/>
      <c r="KOU42" s="450"/>
      <c r="KOV42" s="450"/>
      <c r="KOW42" s="450"/>
      <c r="KOX42" s="450"/>
      <c r="KOY42" s="450"/>
      <c r="KOZ42" s="450"/>
      <c r="KPA42" s="450"/>
      <c r="KPB42" s="450"/>
      <c r="KPC42" s="450"/>
      <c r="KPD42" s="450"/>
      <c r="KPE42" s="450"/>
      <c r="KPF42" s="450"/>
      <c r="KPG42" s="450"/>
      <c r="KPH42" s="450"/>
      <c r="KPI42" s="450"/>
      <c r="KPJ42" s="450"/>
      <c r="KPK42" s="450"/>
      <c r="KPL42" s="450"/>
      <c r="KPM42" s="450"/>
      <c r="KPN42" s="450"/>
      <c r="KPO42" s="450"/>
      <c r="KPP42" s="450"/>
      <c r="KPQ42" s="450"/>
      <c r="KPR42" s="450"/>
      <c r="KPS42" s="450"/>
      <c r="KPT42" s="450"/>
      <c r="KPU42" s="450"/>
      <c r="KPV42" s="450"/>
      <c r="KPW42" s="450"/>
      <c r="KPX42" s="450"/>
      <c r="KPY42" s="450"/>
      <c r="KPZ42" s="450"/>
      <c r="KQA42" s="450"/>
      <c r="KQB42" s="450"/>
      <c r="KQC42" s="450"/>
      <c r="KQD42" s="450"/>
      <c r="KQE42" s="450"/>
      <c r="KQF42" s="450"/>
      <c r="KQG42" s="450"/>
      <c r="KQH42" s="450"/>
      <c r="KQI42" s="450"/>
      <c r="KQJ42" s="450"/>
      <c r="KQK42" s="450"/>
      <c r="KQL42" s="450"/>
      <c r="KQM42" s="450"/>
      <c r="KQN42" s="450"/>
      <c r="KQO42" s="450"/>
      <c r="KQP42" s="450"/>
      <c r="KQQ42" s="450"/>
      <c r="KQR42" s="450"/>
      <c r="KQS42" s="450"/>
      <c r="KQT42" s="450"/>
      <c r="KQU42" s="450"/>
      <c r="KQV42" s="450"/>
      <c r="KQW42" s="450"/>
      <c r="KQX42" s="450"/>
      <c r="KQY42" s="450"/>
      <c r="KQZ42" s="450"/>
      <c r="KRA42" s="450"/>
      <c r="KRB42" s="450"/>
      <c r="KRC42" s="450"/>
      <c r="KRD42" s="450"/>
      <c r="KRE42" s="450"/>
      <c r="KRF42" s="450"/>
      <c r="KRG42" s="450"/>
      <c r="KRH42" s="450"/>
      <c r="KRI42" s="450"/>
      <c r="KRJ42" s="450"/>
      <c r="KRK42" s="450"/>
      <c r="KRL42" s="450"/>
      <c r="KRM42" s="450"/>
      <c r="KRN42" s="450"/>
      <c r="KRO42" s="450"/>
      <c r="KRP42" s="450"/>
      <c r="KRQ42" s="450"/>
      <c r="KRR42" s="450"/>
      <c r="KRS42" s="450"/>
      <c r="KRT42" s="450"/>
      <c r="KRU42" s="450"/>
      <c r="KRV42" s="450"/>
      <c r="KRW42" s="450"/>
      <c r="KRX42" s="450"/>
      <c r="KRY42" s="450"/>
      <c r="KRZ42" s="450"/>
      <c r="KSA42" s="450"/>
      <c r="KSB42" s="450"/>
      <c r="KSC42" s="450"/>
      <c r="KSD42" s="450"/>
      <c r="KSE42" s="450"/>
      <c r="KSF42" s="450"/>
      <c r="KSG42" s="450"/>
      <c r="KSH42" s="450"/>
      <c r="KSI42" s="450"/>
      <c r="KSJ42" s="450"/>
      <c r="KSK42" s="450"/>
      <c r="KSL42" s="450"/>
      <c r="KSM42" s="450"/>
      <c r="KSN42" s="450"/>
      <c r="KSO42" s="450"/>
      <c r="KSP42" s="450"/>
      <c r="KSQ42" s="450"/>
      <c r="KSR42" s="450"/>
      <c r="KSS42" s="450"/>
      <c r="KST42" s="450"/>
      <c r="KSU42" s="450"/>
      <c r="KSV42" s="450"/>
      <c r="KSW42" s="450"/>
      <c r="KSX42" s="450"/>
      <c r="KSY42" s="450"/>
      <c r="KSZ42" s="450"/>
      <c r="KTA42" s="450"/>
      <c r="KTB42" s="450"/>
      <c r="KTC42" s="450"/>
      <c r="KTD42" s="450"/>
      <c r="KTE42" s="450"/>
      <c r="KTF42" s="450"/>
      <c r="KTG42" s="450"/>
      <c r="KTH42" s="450"/>
      <c r="KTI42" s="450"/>
      <c r="KTJ42" s="450"/>
      <c r="KTK42" s="450"/>
      <c r="KTL42" s="450"/>
      <c r="KTM42" s="450"/>
      <c r="KTN42" s="450"/>
      <c r="KTO42" s="450"/>
      <c r="KTP42" s="450"/>
      <c r="KTQ42" s="450"/>
      <c r="KTR42" s="450"/>
      <c r="KTS42" s="450"/>
      <c r="KTT42" s="450"/>
      <c r="KTU42" s="450"/>
      <c r="KTV42" s="450"/>
      <c r="KTW42" s="450"/>
      <c r="KTX42" s="450"/>
      <c r="KTY42" s="450"/>
      <c r="KTZ42" s="450"/>
      <c r="KUA42" s="450"/>
      <c r="KUB42" s="450"/>
      <c r="KUC42" s="450"/>
      <c r="KUD42" s="450"/>
      <c r="KUE42" s="450"/>
      <c r="KUF42" s="450"/>
      <c r="KUG42" s="450"/>
      <c r="KUH42" s="450"/>
      <c r="KUI42" s="450"/>
      <c r="KUJ42" s="450"/>
      <c r="KUK42" s="450"/>
      <c r="KUL42" s="450"/>
      <c r="KUM42" s="450"/>
      <c r="KUN42" s="450"/>
      <c r="KUO42" s="450"/>
      <c r="KUP42" s="450"/>
      <c r="KUQ42" s="450"/>
      <c r="KUR42" s="450"/>
      <c r="KUS42" s="450"/>
      <c r="KUT42" s="450"/>
      <c r="KUU42" s="450"/>
      <c r="KUV42" s="450"/>
      <c r="KUW42" s="450"/>
      <c r="KUX42" s="450"/>
      <c r="KUY42" s="450"/>
      <c r="KUZ42" s="450"/>
      <c r="KVA42" s="450"/>
      <c r="KVB42" s="450"/>
      <c r="KVC42" s="450"/>
      <c r="KVD42" s="450"/>
      <c r="KVE42" s="450"/>
      <c r="KVF42" s="450"/>
      <c r="KVG42" s="450"/>
      <c r="KVH42" s="450"/>
      <c r="KVI42" s="450"/>
      <c r="KVJ42" s="450"/>
      <c r="KVK42" s="450"/>
      <c r="KVL42" s="450"/>
      <c r="KVM42" s="450"/>
      <c r="KVN42" s="450"/>
      <c r="KVO42" s="450"/>
      <c r="KVP42" s="450"/>
      <c r="KVQ42" s="450"/>
      <c r="KVR42" s="450"/>
      <c r="KVS42" s="450"/>
      <c r="KVT42" s="450"/>
      <c r="KVU42" s="450"/>
      <c r="KVV42" s="450"/>
      <c r="KVW42" s="450"/>
      <c r="KVX42" s="450"/>
      <c r="KVY42" s="450"/>
      <c r="KVZ42" s="450"/>
      <c r="KWA42" s="450"/>
      <c r="KWB42" s="450"/>
      <c r="KWC42" s="450"/>
      <c r="KWD42" s="450"/>
      <c r="KWE42" s="450"/>
      <c r="KWF42" s="450"/>
      <c r="KWG42" s="450"/>
      <c r="KWH42" s="450"/>
      <c r="KWI42" s="450"/>
      <c r="KWJ42" s="450"/>
      <c r="KWK42" s="450"/>
      <c r="KWL42" s="450"/>
      <c r="KWM42" s="450"/>
      <c r="KWN42" s="450"/>
      <c r="KWO42" s="450"/>
      <c r="KWP42" s="450"/>
      <c r="KWQ42" s="450"/>
      <c r="KWR42" s="450"/>
      <c r="KWS42" s="450"/>
      <c r="KWT42" s="450"/>
      <c r="KWU42" s="450"/>
      <c r="KWV42" s="450"/>
      <c r="KWW42" s="450"/>
      <c r="KWX42" s="450"/>
      <c r="KWY42" s="450"/>
      <c r="KWZ42" s="450"/>
      <c r="KXA42" s="450"/>
      <c r="KXB42" s="450"/>
      <c r="KXC42" s="450"/>
      <c r="KXD42" s="450"/>
      <c r="KXE42" s="450"/>
      <c r="KXF42" s="450"/>
      <c r="KXG42" s="450"/>
      <c r="KXH42" s="450"/>
      <c r="KXI42" s="450"/>
      <c r="KXJ42" s="450"/>
      <c r="KXK42" s="450"/>
      <c r="KXL42" s="450"/>
      <c r="KXM42" s="450"/>
      <c r="KXN42" s="450"/>
      <c r="KXO42" s="450"/>
      <c r="KXP42" s="450"/>
      <c r="KXQ42" s="450"/>
      <c r="KXR42" s="450"/>
      <c r="KXS42" s="450"/>
      <c r="KXT42" s="450"/>
      <c r="KXU42" s="450"/>
      <c r="KXV42" s="450"/>
      <c r="KXW42" s="450"/>
      <c r="KXX42" s="450"/>
      <c r="KXY42" s="450"/>
      <c r="KXZ42" s="450"/>
      <c r="KYA42" s="450"/>
      <c r="KYB42" s="450"/>
      <c r="KYC42" s="450"/>
      <c r="KYD42" s="450"/>
      <c r="KYE42" s="450"/>
      <c r="KYF42" s="450"/>
      <c r="KYG42" s="450"/>
      <c r="KYH42" s="450"/>
      <c r="KYI42" s="450"/>
      <c r="KYJ42" s="450"/>
      <c r="KYK42" s="450"/>
      <c r="KYL42" s="450"/>
      <c r="KYM42" s="450"/>
      <c r="KYN42" s="450"/>
      <c r="KYO42" s="450"/>
      <c r="KYP42" s="450"/>
      <c r="KYQ42" s="450"/>
      <c r="KYR42" s="450"/>
      <c r="KYS42" s="450"/>
      <c r="KYT42" s="450"/>
      <c r="KYU42" s="450"/>
      <c r="KYV42" s="450"/>
      <c r="KYW42" s="450"/>
      <c r="KYX42" s="450"/>
      <c r="KYY42" s="450"/>
      <c r="KYZ42" s="450"/>
      <c r="KZA42" s="450"/>
      <c r="KZB42" s="450"/>
      <c r="KZC42" s="450"/>
      <c r="KZD42" s="450"/>
      <c r="KZE42" s="450"/>
      <c r="KZF42" s="450"/>
      <c r="KZG42" s="450"/>
      <c r="KZH42" s="450"/>
      <c r="KZI42" s="450"/>
      <c r="KZJ42" s="450"/>
      <c r="KZK42" s="450"/>
      <c r="KZL42" s="450"/>
      <c r="KZM42" s="450"/>
      <c r="KZN42" s="450"/>
      <c r="KZO42" s="450"/>
      <c r="KZP42" s="450"/>
      <c r="KZQ42" s="450"/>
      <c r="KZR42" s="450"/>
      <c r="KZS42" s="450"/>
      <c r="KZT42" s="450"/>
      <c r="KZU42" s="450"/>
      <c r="KZV42" s="450"/>
      <c r="KZW42" s="450"/>
      <c r="KZX42" s="450"/>
      <c r="KZY42" s="450"/>
      <c r="KZZ42" s="450"/>
      <c r="LAA42" s="450"/>
      <c r="LAB42" s="450"/>
      <c r="LAC42" s="450"/>
      <c r="LAD42" s="450"/>
      <c r="LAE42" s="450"/>
      <c r="LAF42" s="450"/>
      <c r="LAG42" s="450"/>
      <c r="LAH42" s="450"/>
      <c r="LAI42" s="450"/>
      <c r="LAJ42" s="450"/>
      <c r="LAK42" s="450"/>
      <c r="LAL42" s="450"/>
      <c r="LAM42" s="450"/>
      <c r="LAN42" s="450"/>
      <c r="LAO42" s="450"/>
      <c r="LAP42" s="450"/>
      <c r="LAQ42" s="450"/>
      <c r="LAR42" s="450"/>
      <c r="LAS42" s="450"/>
      <c r="LAT42" s="450"/>
      <c r="LAU42" s="450"/>
      <c r="LAV42" s="450"/>
      <c r="LAW42" s="450"/>
      <c r="LAX42" s="450"/>
      <c r="LAY42" s="450"/>
      <c r="LAZ42" s="450"/>
      <c r="LBA42" s="450"/>
      <c r="LBB42" s="450"/>
      <c r="LBC42" s="450"/>
      <c r="LBD42" s="450"/>
      <c r="LBE42" s="450"/>
      <c r="LBF42" s="450"/>
      <c r="LBG42" s="450"/>
      <c r="LBH42" s="450"/>
      <c r="LBI42" s="450"/>
      <c r="LBJ42" s="450"/>
      <c r="LBK42" s="450"/>
      <c r="LBL42" s="450"/>
      <c r="LBM42" s="450"/>
      <c r="LBN42" s="450"/>
      <c r="LBO42" s="450"/>
      <c r="LBP42" s="450"/>
      <c r="LBQ42" s="450"/>
      <c r="LBR42" s="450"/>
      <c r="LBS42" s="450"/>
      <c r="LBT42" s="450"/>
      <c r="LBU42" s="450"/>
      <c r="LBV42" s="450"/>
      <c r="LBW42" s="450"/>
      <c r="LBX42" s="450"/>
      <c r="LBY42" s="450"/>
      <c r="LBZ42" s="450"/>
      <c r="LCA42" s="450"/>
      <c r="LCB42" s="450"/>
      <c r="LCC42" s="450"/>
      <c r="LCD42" s="450"/>
      <c r="LCE42" s="450"/>
      <c r="LCF42" s="450"/>
      <c r="LCG42" s="450"/>
      <c r="LCH42" s="450"/>
      <c r="LCI42" s="450"/>
      <c r="LCJ42" s="450"/>
      <c r="LCK42" s="450"/>
      <c r="LCL42" s="450"/>
      <c r="LCM42" s="450"/>
      <c r="LCN42" s="450"/>
      <c r="LCO42" s="450"/>
      <c r="LCP42" s="450"/>
      <c r="LCQ42" s="450"/>
      <c r="LCR42" s="450"/>
      <c r="LCS42" s="450"/>
      <c r="LCT42" s="450"/>
      <c r="LCU42" s="450"/>
      <c r="LCV42" s="450"/>
      <c r="LCW42" s="450"/>
      <c r="LCX42" s="450"/>
      <c r="LCY42" s="450"/>
      <c r="LCZ42" s="450"/>
      <c r="LDA42" s="450"/>
      <c r="LDB42" s="450"/>
      <c r="LDC42" s="450"/>
      <c r="LDD42" s="450"/>
      <c r="LDE42" s="450"/>
      <c r="LDF42" s="450"/>
      <c r="LDG42" s="450"/>
      <c r="LDH42" s="450"/>
      <c r="LDI42" s="450"/>
      <c r="LDJ42" s="450"/>
      <c r="LDK42" s="450"/>
      <c r="LDL42" s="450"/>
      <c r="LDM42" s="450"/>
      <c r="LDN42" s="450"/>
      <c r="LDO42" s="450"/>
      <c r="LDP42" s="450"/>
      <c r="LDQ42" s="450"/>
      <c r="LDR42" s="450"/>
      <c r="LDS42" s="450"/>
      <c r="LDT42" s="450"/>
      <c r="LDU42" s="450"/>
      <c r="LDV42" s="450"/>
      <c r="LDW42" s="450"/>
      <c r="LDX42" s="450"/>
      <c r="LDY42" s="450"/>
      <c r="LDZ42" s="450"/>
      <c r="LEA42" s="450"/>
      <c r="LEB42" s="450"/>
      <c r="LEC42" s="450"/>
      <c r="LED42" s="450"/>
      <c r="LEE42" s="450"/>
      <c r="LEF42" s="450"/>
      <c r="LEG42" s="450"/>
      <c r="LEH42" s="450"/>
      <c r="LEI42" s="450"/>
      <c r="LEJ42" s="450"/>
      <c r="LEK42" s="450"/>
      <c r="LEL42" s="450"/>
      <c r="LEM42" s="450"/>
      <c r="LEN42" s="450"/>
      <c r="LEO42" s="450"/>
      <c r="LEP42" s="450"/>
      <c r="LEQ42" s="450"/>
      <c r="LER42" s="450"/>
      <c r="LES42" s="450"/>
      <c r="LET42" s="450"/>
      <c r="LEU42" s="450"/>
      <c r="LEV42" s="450"/>
      <c r="LEW42" s="450"/>
      <c r="LEX42" s="450"/>
      <c r="LEY42" s="450"/>
      <c r="LEZ42" s="450"/>
      <c r="LFA42" s="450"/>
      <c r="LFB42" s="450"/>
      <c r="LFC42" s="450"/>
      <c r="LFD42" s="450"/>
      <c r="LFE42" s="450"/>
      <c r="LFF42" s="450"/>
      <c r="LFG42" s="450"/>
      <c r="LFH42" s="450"/>
      <c r="LFI42" s="450"/>
      <c r="LFJ42" s="450"/>
      <c r="LFK42" s="450"/>
      <c r="LFL42" s="450"/>
      <c r="LFM42" s="450"/>
      <c r="LFN42" s="450"/>
      <c r="LFO42" s="450"/>
      <c r="LFP42" s="450"/>
      <c r="LFQ42" s="450"/>
      <c r="LFR42" s="450"/>
      <c r="LFS42" s="450"/>
      <c r="LFT42" s="450"/>
      <c r="LFU42" s="450"/>
      <c r="LFV42" s="450"/>
      <c r="LFW42" s="450"/>
      <c r="LFX42" s="450"/>
      <c r="LFY42" s="450"/>
      <c r="LFZ42" s="450"/>
      <c r="LGA42" s="450"/>
      <c r="LGB42" s="450"/>
      <c r="LGC42" s="450"/>
      <c r="LGD42" s="450"/>
      <c r="LGE42" s="450"/>
      <c r="LGF42" s="450"/>
      <c r="LGG42" s="450"/>
      <c r="LGH42" s="450"/>
      <c r="LGI42" s="450"/>
      <c r="LGJ42" s="450"/>
      <c r="LGK42" s="450"/>
      <c r="LGL42" s="450"/>
      <c r="LGM42" s="450"/>
      <c r="LGN42" s="450"/>
      <c r="LGO42" s="450"/>
      <c r="LGP42" s="450"/>
      <c r="LGQ42" s="450"/>
      <c r="LGR42" s="450"/>
      <c r="LGS42" s="450"/>
      <c r="LGT42" s="450"/>
      <c r="LGU42" s="450"/>
      <c r="LGV42" s="450"/>
      <c r="LGW42" s="450"/>
      <c r="LGX42" s="450"/>
      <c r="LGY42" s="450"/>
      <c r="LGZ42" s="450"/>
      <c r="LHA42" s="450"/>
      <c r="LHB42" s="450"/>
      <c r="LHC42" s="450"/>
      <c r="LHD42" s="450"/>
      <c r="LHE42" s="450"/>
      <c r="LHF42" s="450"/>
      <c r="LHG42" s="450"/>
      <c r="LHH42" s="450"/>
      <c r="LHI42" s="450"/>
      <c r="LHJ42" s="450"/>
      <c r="LHK42" s="450"/>
      <c r="LHL42" s="450"/>
      <c r="LHM42" s="450"/>
      <c r="LHN42" s="450"/>
      <c r="LHO42" s="450"/>
      <c r="LHP42" s="450"/>
      <c r="LHQ42" s="450"/>
      <c r="LHR42" s="450"/>
      <c r="LHS42" s="450"/>
      <c r="LHT42" s="450"/>
      <c r="LHU42" s="450"/>
      <c r="LHV42" s="450"/>
      <c r="LHW42" s="450"/>
      <c r="LHX42" s="450"/>
      <c r="LHY42" s="450"/>
      <c r="LHZ42" s="450"/>
      <c r="LIA42" s="450"/>
      <c r="LIB42" s="450"/>
      <c r="LIC42" s="450"/>
      <c r="LID42" s="450"/>
      <c r="LIE42" s="450"/>
      <c r="LIF42" s="450"/>
      <c r="LIG42" s="450"/>
      <c r="LIH42" s="450"/>
      <c r="LII42" s="450"/>
      <c r="LIJ42" s="450"/>
      <c r="LIK42" s="450"/>
      <c r="LIL42" s="450"/>
      <c r="LIM42" s="450"/>
      <c r="LIN42" s="450"/>
      <c r="LIO42" s="450"/>
      <c r="LIP42" s="450"/>
      <c r="LIQ42" s="450"/>
      <c r="LIR42" s="450"/>
      <c r="LIS42" s="450"/>
      <c r="LIT42" s="450"/>
      <c r="LIU42" s="450"/>
      <c r="LIV42" s="450"/>
      <c r="LIW42" s="450"/>
      <c r="LIX42" s="450"/>
      <c r="LIY42" s="450"/>
      <c r="LIZ42" s="450"/>
      <c r="LJA42" s="450"/>
      <c r="LJB42" s="450"/>
      <c r="LJC42" s="450"/>
      <c r="LJD42" s="450"/>
      <c r="LJE42" s="450"/>
      <c r="LJF42" s="450"/>
      <c r="LJG42" s="450"/>
      <c r="LJH42" s="450"/>
      <c r="LJI42" s="450"/>
      <c r="LJJ42" s="450"/>
      <c r="LJK42" s="450"/>
      <c r="LJL42" s="450"/>
      <c r="LJM42" s="450"/>
      <c r="LJN42" s="450"/>
      <c r="LJO42" s="450"/>
      <c r="LJP42" s="450"/>
      <c r="LJQ42" s="450"/>
      <c r="LJR42" s="450"/>
      <c r="LJS42" s="450"/>
      <c r="LJT42" s="450"/>
      <c r="LJU42" s="450"/>
      <c r="LJV42" s="450"/>
      <c r="LJW42" s="450"/>
      <c r="LJX42" s="450"/>
      <c r="LJY42" s="450"/>
      <c r="LJZ42" s="450"/>
      <c r="LKA42" s="450"/>
      <c r="LKB42" s="450"/>
      <c r="LKC42" s="450"/>
      <c r="LKD42" s="450"/>
      <c r="LKE42" s="450"/>
      <c r="LKF42" s="450"/>
      <c r="LKG42" s="450"/>
      <c r="LKH42" s="450"/>
      <c r="LKI42" s="450"/>
      <c r="LKJ42" s="450"/>
      <c r="LKK42" s="450"/>
      <c r="LKL42" s="450"/>
      <c r="LKM42" s="450"/>
      <c r="LKN42" s="450"/>
      <c r="LKO42" s="450"/>
      <c r="LKP42" s="450"/>
      <c r="LKQ42" s="450"/>
      <c r="LKR42" s="450"/>
      <c r="LKS42" s="450"/>
      <c r="LKT42" s="450"/>
      <c r="LKU42" s="450"/>
      <c r="LKV42" s="450"/>
      <c r="LKW42" s="450"/>
      <c r="LKX42" s="450"/>
      <c r="LKY42" s="450"/>
      <c r="LKZ42" s="450"/>
      <c r="LLA42" s="450"/>
      <c r="LLB42" s="450"/>
      <c r="LLC42" s="450"/>
      <c r="LLD42" s="450"/>
      <c r="LLE42" s="450"/>
      <c r="LLF42" s="450"/>
      <c r="LLG42" s="450"/>
      <c r="LLH42" s="450"/>
      <c r="LLI42" s="450"/>
      <c r="LLJ42" s="450"/>
      <c r="LLK42" s="450"/>
      <c r="LLL42" s="450"/>
      <c r="LLM42" s="450"/>
      <c r="LLN42" s="450"/>
      <c r="LLO42" s="450"/>
      <c r="LLP42" s="450"/>
      <c r="LLQ42" s="450"/>
      <c r="LLR42" s="450"/>
      <c r="LLS42" s="450"/>
      <c r="LLT42" s="450"/>
      <c r="LLU42" s="450"/>
      <c r="LLV42" s="450"/>
      <c r="LLW42" s="450"/>
      <c r="LLX42" s="450"/>
      <c r="LLY42" s="450"/>
      <c r="LLZ42" s="450"/>
      <c r="LMA42" s="450"/>
      <c r="LMB42" s="450"/>
      <c r="LMC42" s="450"/>
      <c r="LMD42" s="450"/>
      <c r="LME42" s="450"/>
      <c r="LMF42" s="450"/>
      <c r="LMG42" s="450"/>
      <c r="LMH42" s="450"/>
      <c r="LMI42" s="450"/>
      <c r="LMJ42" s="450"/>
      <c r="LMK42" s="450"/>
      <c r="LML42" s="450"/>
      <c r="LMM42" s="450"/>
      <c r="LMN42" s="450"/>
      <c r="LMO42" s="450"/>
      <c r="LMP42" s="450"/>
      <c r="LMQ42" s="450"/>
      <c r="LMR42" s="450"/>
      <c r="LMS42" s="450"/>
      <c r="LMT42" s="450"/>
      <c r="LMU42" s="450"/>
      <c r="LMV42" s="450"/>
      <c r="LMW42" s="450"/>
      <c r="LMX42" s="450"/>
      <c r="LMY42" s="450"/>
      <c r="LMZ42" s="450"/>
      <c r="LNA42" s="450"/>
      <c r="LNB42" s="450"/>
      <c r="LNC42" s="450"/>
      <c r="LND42" s="450"/>
      <c r="LNE42" s="450"/>
      <c r="LNF42" s="450"/>
      <c r="LNG42" s="450"/>
      <c r="LNH42" s="450"/>
      <c r="LNI42" s="450"/>
      <c r="LNJ42" s="450"/>
      <c r="LNK42" s="450"/>
      <c r="LNL42" s="450"/>
      <c r="LNM42" s="450"/>
      <c r="LNN42" s="450"/>
      <c r="LNO42" s="450"/>
      <c r="LNP42" s="450"/>
      <c r="LNQ42" s="450"/>
      <c r="LNR42" s="450"/>
      <c r="LNS42" s="450"/>
      <c r="LNT42" s="450"/>
      <c r="LNU42" s="450"/>
      <c r="LNV42" s="450"/>
      <c r="LNW42" s="450"/>
      <c r="LNX42" s="450"/>
      <c r="LNY42" s="450"/>
      <c r="LNZ42" s="450"/>
      <c r="LOA42" s="450"/>
      <c r="LOB42" s="450"/>
      <c r="LOC42" s="450"/>
      <c r="LOD42" s="450"/>
      <c r="LOE42" s="450"/>
      <c r="LOF42" s="450"/>
      <c r="LOG42" s="450"/>
      <c r="LOH42" s="450"/>
      <c r="LOI42" s="450"/>
      <c r="LOJ42" s="450"/>
      <c r="LOK42" s="450"/>
      <c r="LOL42" s="450"/>
      <c r="LOM42" s="450"/>
      <c r="LON42" s="450"/>
      <c r="LOO42" s="450"/>
      <c r="LOP42" s="450"/>
      <c r="LOQ42" s="450"/>
      <c r="LOR42" s="450"/>
      <c r="LOS42" s="450"/>
      <c r="LOT42" s="450"/>
      <c r="LOU42" s="450"/>
      <c r="LOV42" s="450"/>
      <c r="LOW42" s="450"/>
      <c r="LOX42" s="450"/>
      <c r="LOY42" s="450"/>
      <c r="LOZ42" s="450"/>
      <c r="LPA42" s="450"/>
      <c r="LPB42" s="450"/>
      <c r="LPC42" s="450"/>
      <c r="LPD42" s="450"/>
      <c r="LPE42" s="450"/>
      <c r="LPF42" s="450"/>
      <c r="LPG42" s="450"/>
      <c r="LPH42" s="450"/>
      <c r="LPI42" s="450"/>
      <c r="LPJ42" s="450"/>
      <c r="LPK42" s="450"/>
      <c r="LPL42" s="450"/>
      <c r="LPM42" s="450"/>
      <c r="LPN42" s="450"/>
      <c r="LPO42" s="450"/>
      <c r="LPP42" s="450"/>
      <c r="LPQ42" s="450"/>
      <c r="LPR42" s="450"/>
      <c r="LPS42" s="450"/>
      <c r="LPT42" s="450"/>
      <c r="LPU42" s="450"/>
      <c r="LPV42" s="450"/>
      <c r="LPW42" s="450"/>
      <c r="LPX42" s="450"/>
      <c r="LPY42" s="450"/>
      <c r="LPZ42" s="450"/>
      <c r="LQA42" s="450"/>
      <c r="LQB42" s="450"/>
      <c r="LQC42" s="450"/>
      <c r="LQD42" s="450"/>
      <c r="LQE42" s="450"/>
      <c r="LQF42" s="450"/>
      <c r="LQG42" s="450"/>
      <c r="LQH42" s="450"/>
      <c r="LQI42" s="450"/>
      <c r="LQJ42" s="450"/>
      <c r="LQK42" s="450"/>
      <c r="LQL42" s="450"/>
      <c r="LQM42" s="450"/>
      <c r="LQN42" s="450"/>
      <c r="LQO42" s="450"/>
      <c r="LQP42" s="450"/>
      <c r="LQQ42" s="450"/>
      <c r="LQR42" s="450"/>
      <c r="LQS42" s="450"/>
      <c r="LQT42" s="450"/>
      <c r="LQU42" s="450"/>
      <c r="LQV42" s="450"/>
      <c r="LQW42" s="450"/>
      <c r="LQX42" s="450"/>
      <c r="LQY42" s="450"/>
      <c r="LQZ42" s="450"/>
      <c r="LRA42" s="450"/>
      <c r="LRB42" s="450"/>
      <c r="LRC42" s="450"/>
      <c r="LRD42" s="450"/>
      <c r="LRE42" s="450"/>
      <c r="LRF42" s="450"/>
      <c r="LRG42" s="450"/>
      <c r="LRH42" s="450"/>
      <c r="LRI42" s="450"/>
      <c r="LRJ42" s="450"/>
      <c r="LRK42" s="450"/>
      <c r="LRL42" s="450"/>
      <c r="LRM42" s="450"/>
      <c r="LRN42" s="450"/>
      <c r="LRO42" s="450"/>
      <c r="LRP42" s="450"/>
      <c r="LRQ42" s="450"/>
      <c r="LRR42" s="450"/>
      <c r="LRS42" s="450"/>
      <c r="LRT42" s="450"/>
      <c r="LRU42" s="450"/>
      <c r="LRV42" s="450"/>
      <c r="LRW42" s="450"/>
      <c r="LRX42" s="450"/>
      <c r="LRY42" s="450"/>
      <c r="LRZ42" s="450"/>
      <c r="LSA42" s="450"/>
      <c r="LSB42" s="450"/>
      <c r="LSC42" s="450"/>
      <c r="LSD42" s="450"/>
      <c r="LSE42" s="450"/>
      <c r="LSF42" s="450"/>
      <c r="LSG42" s="450"/>
      <c r="LSH42" s="450"/>
      <c r="LSI42" s="450"/>
      <c r="LSJ42" s="450"/>
      <c r="LSK42" s="450"/>
      <c r="LSL42" s="450"/>
      <c r="LSM42" s="450"/>
      <c r="LSN42" s="450"/>
      <c r="LSO42" s="450"/>
      <c r="LSP42" s="450"/>
      <c r="LSQ42" s="450"/>
      <c r="LSR42" s="450"/>
      <c r="LSS42" s="450"/>
      <c r="LST42" s="450"/>
      <c r="LSU42" s="450"/>
      <c r="LSV42" s="450"/>
      <c r="LSW42" s="450"/>
      <c r="LSX42" s="450"/>
      <c r="LSY42" s="450"/>
      <c r="LSZ42" s="450"/>
      <c r="LTA42" s="450"/>
      <c r="LTB42" s="450"/>
      <c r="LTC42" s="450"/>
      <c r="LTD42" s="450"/>
      <c r="LTE42" s="450"/>
      <c r="LTF42" s="450"/>
      <c r="LTG42" s="450"/>
      <c r="LTH42" s="450"/>
      <c r="LTI42" s="450"/>
      <c r="LTJ42" s="450"/>
      <c r="LTK42" s="450"/>
      <c r="LTL42" s="450"/>
      <c r="LTM42" s="450"/>
      <c r="LTN42" s="450"/>
      <c r="LTO42" s="450"/>
      <c r="LTP42" s="450"/>
      <c r="LTQ42" s="450"/>
      <c r="LTR42" s="450"/>
      <c r="LTS42" s="450"/>
      <c r="LTT42" s="450"/>
      <c r="LTU42" s="450"/>
      <c r="LTV42" s="450"/>
      <c r="LTW42" s="450"/>
      <c r="LTX42" s="450"/>
      <c r="LTY42" s="450"/>
      <c r="LTZ42" s="450"/>
      <c r="LUA42" s="450"/>
      <c r="LUB42" s="450"/>
      <c r="LUC42" s="450"/>
      <c r="LUD42" s="450"/>
      <c r="LUE42" s="450"/>
      <c r="LUF42" s="450"/>
      <c r="LUG42" s="450"/>
      <c r="LUH42" s="450"/>
      <c r="LUI42" s="450"/>
      <c r="LUJ42" s="450"/>
      <c r="LUK42" s="450"/>
      <c r="LUL42" s="450"/>
      <c r="LUM42" s="450"/>
      <c r="LUN42" s="450"/>
      <c r="LUO42" s="450"/>
      <c r="LUP42" s="450"/>
      <c r="LUQ42" s="450"/>
      <c r="LUR42" s="450"/>
      <c r="LUS42" s="450"/>
      <c r="LUT42" s="450"/>
      <c r="LUU42" s="450"/>
      <c r="LUV42" s="450"/>
      <c r="LUW42" s="450"/>
      <c r="LUX42" s="450"/>
      <c r="LUY42" s="450"/>
      <c r="LUZ42" s="450"/>
      <c r="LVA42" s="450"/>
      <c r="LVB42" s="450"/>
      <c r="LVC42" s="450"/>
      <c r="LVD42" s="450"/>
      <c r="LVE42" s="450"/>
      <c r="LVF42" s="450"/>
      <c r="LVG42" s="450"/>
      <c r="LVH42" s="450"/>
      <c r="LVI42" s="450"/>
      <c r="LVJ42" s="450"/>
      <c r="LVK42" s="450"/>
      <c r="LVL42" s="450"/>
      <c r="LVM42" s="450"/>
      <c r="LVN42" s="450"/>
      <c r="LVO42" s="450"/>
      <c r="LVP42" s="450"/>
      <c r="LVQ42" s="450"/>
      <c r="LVR42" s="450"/>
      <c r="LVS42" s="450"/>
      <c r="LVT42" s="450"/>
      <c r="LVU42" s="450"/>
      <c r="LVV42" s="450"/>
      <c r="LVW42" s="450"/>
      <c r="LVX42" s="450"/>
      <c r="LVY42" s="450"/>
      <c r="LVZ42" s="450"/>
      <c r="LWA42" s="450"/>
      <c r="LWB42" s="450"/>
      <c r="LWC42" s="450"/>
      <c r="LWD42" s="450"/>
      <c r="LWE42" s="450"/>
      <c r="LWF42" s="450"/>
      <c r="LWG42" s="450"/>
      <c r="LWH42" s="450"/>
      <c r="LWI42" s="450"/>
      <c r="LWJ42" s="450"/>
      <c r="LWK42" s="450"/>
      <c r="LWL42" s="450"/>
      <c r="LWM42" s="450"/>
      <c r="LWN42" s="450"/>
      <c r="LWO42" s="450"/>
      <c r="LWP42" s="450"/>
      <c r="LWQ42" s="450"/>
      <c r="LWR42" s="450"/>
      <c r="LWS42" s="450"/>
      <c r="LWT42" s="450"/>
      <c r="LWU42" s="450"/>
      <c r="LWV42" s="450"/>
      <c r="LWW42" s="450"/>
      <c r="LWX42" s="450"/>
      <c r="LWY42" s="450"/>
      <c r="LWZ42" s="450"/>
      <c r="LXA42" s="450"/>
      <c r="LXB42" s="450"/>
      <c r="LXC42" s="450"/>
      <c r="LXD42" s="450"/>
      <c r="LXE42" s="450"/>
      <c r="LXF42" s="450"/>
      <c r="LXG42" s="450"/>
      <c r="LXH42" s="450"/>
      <c r="LXI42" s="450"/>
      <c r="LXJ42" s="450"/>
      <c r="LXK42" s="450"/>
      <c r="LXL42" s="450"/>
      <c r="LXM42" s="450"/>
      <c r="LXN42" s="450"/>
      <c r="LXO42" s="450"/>
      <c r="LXP42" s="450"/>
      <c r="LXQ42" s="450"/>
      <c r="LXR42" s="450"/>
      <c r="LXS42" s="450"/>
      <c r="LXT42" s="450"/>
      <c r="LXU42" s="450"/>
      <c r="LXV42" s="450"/>
      <c r="LXW42" s="450"/>
      <c r="LXX42" s="450"/>
      <c r="LXY42" s="450"/>
      <c r="LXZ42" s="450"/>
      <c r="LYA42" s="450"/>
      <c r="LYB42" s="450"/>
      <c r="LYC42" s="450"/>
      <c r="LYD42" s="450"/>
      <c r="LYE42" s="450"/>
      <c r="LYF42" s="450"/>
      <c r="LYG42" s="450"/>
      <c r="LYH42" s="450"/>
      <c r="LYI42" s="450"/>
      <c r="LYJ42" s="450"/>
      <c r="LYK42" s="450"/>
      <c r="LYL42" s="450"/>
      <c r="LYM42" s="450"/>
      <c r="LYN42" s="450"/>
      <c r="LYO42" s="450"/>
      <c r="LYP42" s="450"/>
      <c r="LYQ42" s="450"/>
      <c r="LYR42" s="450"/>
      <c r="LYS42" s="450"/>
      <c r="LYT42" s="450"/>
      <c r="LYU42" s="450"/>
      <c r="LYV42" s="450"/>
      <c r="LYW42" s="450"/>
      <c r="LYX42" s="450"/>
      <c r="LYY42" s="450"/>
      <c r="LYZ42" s="450"/>
      <c r="LZA42" s="450"/>
      <c r="LZB42" s="450"/>
      <c r="LZC42" s="450"/>
      <c r="LZD42" s="450"/>
      <c r="LZE42" s="450"/>
      <c r="LZF42" s="450"/>
      <c r="LZG42" s="450"/>
      <c r="LZH42" s="450"/>
      <c r="LZI42" s="450"/>
      <c r="LZJ42" s="450"/>
      <c r="LZK42" s="450"/>
      <c r="LZL42" s="450"/>
      <c r="LZM42" s="450"/>
      <c r="LZN42" s="450"/>
      <c r="LZO42" s="450"/>
      <c r="LZP42" s="450"/>
      <c r="LZQ42" s="450"/>
      <c r="LZR42" s="450"/>
      <c r="LZS42" s="450"/>
      <c r="LZT42" s="450"/>
      <c r="LZU42" s="450"/>
      <c r="LZV42" s="450"/>
      <c r="LZW42" s="450"/>
      <c r="LZX42" s="450"/>
      <c r="LZY42" s="450"/>
      <c r="LZZ42" s="450"/>
      <c r="MAA42" s="450"/>
      <c r="MAB42" s="450"/>
      <c r="MAC42" s="450"/>
      <c r="MAD42" s="450"/>
      <c r="MAE42" s="450"/>
      <c r="MAF42" s="450"/>
      <c r="MAG42" s="450"/>
      <c r="MAH42" s="450"/>
      <c r="MAI42" s="450"/>
      <c r="MAJ42" s="450"/>
      <c r="MAK42" s="450"/>
      <c r="MAL42" s="450"/>
      <c r="MAM42" s="450"/>
      <c r="MAN42" s="450"/>
      <c r="MAO42" s="450"/>
      <c r="MAP42" s="450"/>
      <c r="MAQ42" s="450"/>
      <c r="MAR42" s="450"/>
      <c r="MAS42" s="450"/>
      <c r="MAT42" s="450"/>
      <c r="MAU42" s="450"/>
      <c r="MAV42" s="450"/>
      <c r="MAW42" s="450"/>
      <c r="MAX42" s="450"/>
      <c r="MAY42" s="450"/>
      <c r="MAZ42" s="450"/>
      <c r="MBA42" s="450"/>
      <c r="MBB42" s="450"/>
      <c r="MBC42" s="450"/>
      <c r="MBD42" s="450"/>
      <c r="MBE42" s="450"/>
      <c r="MBF42" s="450"/>
      <c r="MBG42" s="450"/>
      <c r="MBH42" s="450"/>
      <c r="MBI42" s="450"/>
      <c r="MBJ42" s="450"/>
      <c r="MBK42" s="450"/>
      <c r="MBL42" s="450"/>
      <c r="MBM42" s="450"/>
      <c r="MBN42" s="450"/>
      <c r="MBO42" s="450"/>
      <c r="MBP42" s="450"/>
      <c r="MBQ42" s="450"/>
      <c r="MBR42" s="450"/>
      <c r="MBS42" s="450"/>
      <c r="MBT42" s="450"/>
      <c r="MBU42" s="450"/>
      <c r="MBV42" s="450"/>
      <c r="MBW42" s="450"/>
      <c r="MBX42" s="450"/>
      <c r="MBY42" s="450"/>
      <c r="MBZ42" s="450"/>
      <c r="MCA42" s="450"/>
      <c r="MCB42" s="450"/>
      <c r="MCC42" s="450"/>
      <c r="MCD42" s="450"/>
      <c r="MCE42" s="450"/>
      <c r="MCF42" s="450"/>
      <c r="MCG42" s="450"/>
      <c r="MCH42" s="450"/>
      <c r="MCI42" s="450"/>
      <c r="MCJ42" s="450"/>
      <c r="MCK42" s="450"/>
      <c r="MCL42" s="450"/>
      <c r="MCM42" s="450"/>
      <c r="MCN42" s="450"/>
      <c r="MCO42" s="450"/>
      <c r="MCP42" s="450"/>
      <c r="MCQ42" s="450"/>
      <c r="MCR42" s="450"/>
      <c r="MCS42" s="450"/>
      <c r="MCT42" s="450"/>
      <c r="MCU42" s="450"/>
      <c r="MCV42" s="450"/>
      <c r="MCW42" s="450"/>
      <c r="MCX42" s="450"/>
      <c r="MCY42" s="450"/>
      <c r="MCZ42" s="450"/>
      <c r="MDA42" s="450"/>
      <c r="MDB42" s="450"/>
      <c r="MDC42" s="450"/>
      <c r="MDD42" s="450"/>
      <c r="MDE42" s="450"/>
      <c r="MDF42" s="450"/>
      <c r="MDG42" s="450"/>
      <c r="MDH42" s="450"/>
      <c r="MDI42" s="450"/>
      <c r="MDJ42" s="450"/>
      <c r="MDK42" s="450"/>
      <c r="MDL42" s="450"/>
      <c r="MDM42" s="450"/>
      <c r="MDN42" s="450"/>
      <c r="MDO42" s="450"/>
      <c r="MDP42" s="450"/>
      <c r="MDQ42" s="450"/>
      <c r="MDR42" s="450"/>
      <c r="MDS42" s="450"/>
      <c r="MDT42" s="450"/>
      <c r="MDU42" s="450"/>
      <c r="MDV42" s="450"/>
      <c r="MDW42" s="450"/>
      <c r="MDX42" s="450"/>
      <c r="MDY42" s="450"/>
      <c r="MDZ42" s="450"/>
      <c r="MEA42" s="450"/>
      <c r="MEB42" s="450"/>
      <c r="MEC42" s="450"/>
      <c r="MED42" s="450"/>
      <c r="MEE42" s="450"/>
      <c r="MEF42" s="450"/>
      <c r="MEG42" s="450"/>
      <c r="MEH42" s="450"/>
      <c r="MEI42" s="450"/>
      <c r="MEJ42" s="450"/>
      <c r="MEK42" s="450"/>
      <c r="MEL42" s="450"/>
      <c r="MEM42" s="450"/>
      <c r="MEN42" s="450"/>
      <c r="MEO42" s="450"/>
      <c r="MEP42" s="450"/>
      <c r="MEQ42" s="450"/>
      <c r="MER42" s="450"/>
      <c r="MES42" s="450"/>
      <c r="MET42" s="450"/>
      <c r="MEU42" s="450"/>
      <c r="MEV42" s="450"/>
      <c r="MEW42" s="450"/>
      <c r="MEX42" s="450"/>
      <c r="MEY42" s="450"/>
      <c r="MEZ42" s="450"/>
      <c r="MFA42" s="450"/>
      <c r="MFB42" s="450"/>
      <c r="MFC42" s="450"/>
      <c r="MFD42" s="450"/>
      <c r="MFE42" s="450"/>
      <c r="MFF42" s="450"/>
      <c r="MFG42" s="450"/>
      <c r="MFH42" s="450"/>
      <c r="MFI42" s="450"/>
      <c r="MFJ42" s="450"/>
      <c r="MFK42" s="450"/>
      <c r="MFL42" s="450"/>
      <c r="MFM42" s="450"/>
      <c r="MFN42" s="450"/>
      <c r="MFO42" s="450"/>
      <c r="MFP42" s="450"/>
      <c r="MFQ42" s="450"/>
      <c r="MFR42" s="450"/>
      <c r="MFS42" s="450"/>
      <c r="MFT42" s="450"/>
      <c r="MFU42" s="450"/>
      <c r="MFV42" s="450"/>
      <c r="MFW42" s="450"/>
      <c r="MFX42" s="450"/>
      <c r="MFY42" s="450"/>
      <c r="MFZ42" s="450"/>
      <c r="MGA42" s="450"/>
      <c r="MGB42" s="450"/>
      <c r="MGC42" s="450"/>
      <c r="MGD42" s="450"/>
      <c r="MGE42" s="450"/>
      <c r="MGF42" s="450"/>
      <c r="MGG42" s="450"/>
      <c r="MGH42" s="450"/>
      <c r="MGI42" s="450"/>
      <c r="MGJ42" s="450"/>
      <c r="MGK42" s="450"/>
      <c r="MGL42" s="450"/>
      <c r="MGM42" s="450"/>
      <c r="MGN42" s="450"/>
      <c r="MGO42" s="450"/>
      <c r="MGP42" s="450"/>
      <c r="MGQ42" s="450"/>
      <c r="MGR42" s="450"/>
      <c r="MGS42" s="450"/>
      <c r="MGT42" s="450"/>
      <c r="MGU42" s="450"/>
      <c r="MGV42" s="450"/>
      <c r="MGW42" s="450"/>
      <c r="MGX42" s="450"/>
      <c r="MGY42" s="450"/>
      <c r="MGZ42" s="450"/>
      <c r="MHA42" s="450"/>
      <c r="MHB42" s="450"/>
      <c r="MHC42" s="450"/>
      <c r="MHD42" s="450"/>
      <c r="MHE42" s="450"/>
      <c r="MHF42" s="450"/>
      <c r="MHG42" s="450"/>
      <c r="MHH42" s="450"/>
      <c r="MHI42" s="450"/>
      <c r="MHJ42" s="450"/>
      <c r="MHK42" s="450"/>
      <c r="MHL42" s="450"/>
      <c r="MHM42" s="450"/>
      <c r="MHN42" s="450"/>
      <c r="MHO42" s="450"/>
      <c r="MHP42" s="450"/>
      <c r="MHQ42" s="450"/>
      <c r="MHR42" s="450"/>
      <c r="MHS42" s="450"/>
      <c r="MHT42" s="450"/>
      <c r="MHU42" s="450"/>
      <c r="MHV42" s="450"/>
      <c r="MHW42" s="450"/>
      <c r="MHX42" s="450"/>
      <c r="MHY42" s="450"/>
      <c r="MHZ42" s="450"/>
      <c r="MIA42" s="450"/>
      <c r="MIB42" s="450"/>
      <c r="MIC42" s="450"/>
      <c r="MID42" s="450"/>
      <c r="MIE42" s="450"/>
      <c r="MIF42" s="450"/>
      <c r="MIG42" s="450"/>
      <c r="MIH42" s="450"/>
      <c r="MII42" s="450"/>
      <c r="MIJ42" s="450"/>
      <c r="MIK42" s="450"/>
      <c r="MIL42" s="450"/>
      <c r="MIM42" s="450"/>
      <c r="MIN42" s="450"/>
      <c r="MIO42" s="450"/>
      <c r="MIP42" s="450"/>
      <c r="MIQ42" s="450"/>
      <c r="MIR42" s="450"/>
      <c r="MIS42" s="450"/>
      <c r="MIT42" s="450"/>
      <c r="MIU42" s="450"/>
      <c r="MIV42" s="450"/>
      <c r="MIW42" s="450"/>
      <c r="MIX42" s="450"/>
      <c r="MIY42" s="450"/>
      <c r="MIZ42" s="450"/>
      <c r="MJA42" s="450"/>
      <c r="MJB42" s="450"/>
      <c r="MJC42" s="450"/>
      <c r="MJD42" s="450"/>
      <c r="MJE42" s="450"/>
      <c r="MJF42" s="450"/>
      <c r="MJG42" s="450"/>
      <c r="MJH42" s="450"/>
      <c r="MJI42" s="450"/>
      <c r="MJJ42" s="450"/>
      <c r="MJK42" s="450"/>
      <c r="MJL42" s="450"/>
      <c r="MJM42" s="450"/>
      <c r="MJN42" s="450"/>
      <c r="MJO42" s="450"/>
      <c r="MJP42" s="450"/>
      <c r="MJQ42" s="450"/>
      <c r="MJR42" s="450"/>
      <c r="MJS42" s="450"/>
      <c r="MJT42" s="450"/>
      <c r="MJU42" s="450"/>
      <c r="MJV42" s="450"/>
      <c r="MJW42" s="450"/>
      <c r="MJX42" s="450"/>
      <c r="MJY42" s="450"/>
      <c r="MJZ42" s="450"/>
      <c r="MKA42" s="450"/>
      <c r="MKB42" s="450"/>
      <c r="MKC42" s="450"/>
      <c r="MKD42" s="450"/>
      <c r="MKE42" s="450"/>
      <c r="MKF42" s="450"/>
      <c r="MKG42" s="450"/>
      <c r="MKH42" s="450"/>
      <c r="MKI42" s="450"/>
      <c r="MKJ42" s="450"/>
      <c r="MKK42" s="450"/>
      <c r="MKL42" s="450"/>
      <c r="MKM42" s="450"/>
      <c r="MKN42" s="450"/>
      <c r="MKO42" s="450"/>
      <c r="MKP42" s="450"/>
      <c r="MKQ42" s="450"/>
      <c r="MKR42" s="450"/>
      <c r="MKS42" s="450"/>
      <c r="MKT42" s="450"/>
      <c r="MKU42" s="450"/>
      <c r="MKV42" s="450"/>
      <c r="MKW42" s="450"/>
      <c r="MKX42" s="450"/>
      <c r="MKY42" s="450"/>
      <c r="MKZ42" s="450"/>
      <c r="MLA42" s="450"/>
      <c r="MLB42" s="450"/>
      <c r="MLC42" s="450"/>
      <c r="MLD42" s="450"/>
      <c r="MLE42" s="450"/>
      <c r="MLF42" s="450"/>
      <c r="MLG42" s="450"/>
      <c r="MLH42" s="450"/>
      <c r="MLI42" s="450"/>
      <c r="MLJ42" s="450"/>
      <c r="MLK42" s="450"/>
      <c r="MLL42" s="450"/>
      <c r="MLM42" s="450"/>
      <c r="MLN42" s="450"/>
      <c r="MLO42" s="450"/>
      <c r="MLP42" s="450"/>
      <c r="MLQ42" s="450"/>
      <c r="MLR42" s="450"/>
      <c r="MLS42" s="450"/>
      <c r="MLT42" s="450"/>
      <c r="MLU42" s="450"/>
      <c r="MLV42" s="450"/>
      <c r="MLW42" s="450"/>
      <c r="MLX42" s="450"/>
      <c r="MLY42" s="450"/>
      <c r="MLZ42" s="450"/>
      <c r="MMA42" s="450"/>
      <c r="MMB42" s="450"/>
      <c r="MMC42" s="450"/>
      <c r="MMD42" s="450"/>
      <c r="MME42" s="450"/>
      <c r="MMF42" s="450"/>
      <c r="MMG42" s="450"/>
      <c r="MMH42" s="450"/>
      <c r="MMI42" s="450"/>
      <c r="MMJ42" s="450"/>
      <c r="MMK42" s="450"/>
      <c r="MML42" s="450"/>
      <c r="MMM42" s="450"/>
      <c r="MMN42" s="450"/>
      <c r="MMO42" s="450"/>
      <c r="MMP42" s="450"/>
      <c r="MMQ42" s="450"/>
      <c r="MMR42" s="450"/>
      <c r="MMS42" s="450"/>
      <c r="MMT42" s="450"/>
      <c r="MMU42" s="450"/>
      <c r="MMV42" s="450"/>
      <c r="MMW42" s="450"/>
      <c r="MMX42" s="450"/>
      <c r="MMY42" s="450"/>
      <c r="MMZ42" s="450"/>
      <c r="MNA42" s="450"/>
      <c r="MNB42" s="450"/>
      <c r="MNC42" s="450"/>
      <c r="MND42" s="450"/>
      <c r="MNE42" s="450"/>
      <c r="MNF42" s="450"/>
      <c r="MNG42" s="450"/>
      <c r="MNH42" s="450"/>
      <c r="MNI42" s="450"/>
      <c r="MNJ42" s="450"/>
      <c r="MNK42" s="450"/>
      <c r="MNL42" s="450"/>
      <c r="MNM42" s="450"/>
      <c r="MNN42" s="450"/>
      <c r="MNO42" s="450"/>
      <c r="MNP42" s="450"/>
      <c r="MNQ42" s="450"/>
      <c r="MNR42" s="450"/>
      <c r="MNS42" s="450"/>
      <c r="MNT42" s="450"/>
      <c r="MNU42" s="450"/>
      <c r="MNV42" s="450"/>
      <c r="MNW42" s="450"/>
      <c r="MNX42" s="450"/>
      <c r="MNY42" s="450"/>
      <c r="MNZ42" s="450"/>
      <c r="MOA42" s="450"/>
      <c r="MOB42" s="450"/>
      <c r="MOC42" s="450"/>
      <c r="MOD42" s="450"/>
      <c r="MOE42" s="450"/>
      <c r="MOF42" s="450"/>
      <c r="MOG42" s="450"/>
      <c r="MOH42" s="450"/>
      <c r="MOI42" s="450"/>
      <c r="MOJ42" s="450"/>
      <c r="MOK42" s="450"/>
      <c r="MOL42" s="450"/>
      <c r="MOM42" s="450"/>
      <c r="MON42" s="450"/>
      <c r="MOO42" s="450"/>
      <c r="MOP42" s="450"/>
      <c r="MOQ42" s="450"/>
      <c r="MOR42" s="450"/>
      <c r="MOS42" s="450"/>
      <c r="MOT42" s="450"/>
      <c r="MOU42" s="450"/>
      <c r="MOV42" s="450"/>
      <c r="MOW42" s="450"/>
      <c r="MOX42" s="450"/>
      <c r="MOY42" s="450"/>
      <c r="MOZ42" s="450"/>
      <c r="MPA42" s="450"/>
      <c r="MPB42" s="450"/>
      <c r="MPC42" s="450"/>
      <c r="MPD42" s="450"/>
      <c r="MPE42" s="450"/>
      <c r="MPF42" s="450"/>
      <c r="MPG42" s="450"/>
      <c r="MPH42" s="450"/>
      <c r="MPI42" s="450"/>
      <c r="MPJ42" s="450"/>
      <c r="MPK42" s="450"/>
      <c r="MPL42" s="450"/>
      <c r="MPM42" s="450"/>
      <c r="MPN42" s="450"/>
      <c r="MPO42" s="450"/>
      <c r="MPP42" s="450"/>
      <c r="MPQ42" s="450"/>
      <c r="MPR42" s="450"/>
      <c r="MPS42" s="450"/>
      <c r="MPT42" s="450"/>
      <c r="MPU42" s="450"/>
      <c r="MPV42" s="450"/>
      <c r="MPW42" s="450"/>
      <c r="MPX42" s="450"/>
      <c r="MPY42" s="450"/>
      <c r="MPZ42" s="450"/>
      <c r="MQA42" s="450"/>
      <c r="MQB42" s="450"/>
      <c r="MQC42" s="450"/>
      <c r="MQD42" s="450"/>
      <c r="MQE42" s="450"/>
      <c r="MQF42" s="450"/>
      <c r="MQG42" s="450"/>
      <c r="MQH42" s="450"/>
      <c r="MQI42" s="450"/>
      <c r="MQJ42" s="450"/>
      <c r="MQK42" s="450"/>
      <c r="MQL42" s="450"/>
      <c r="MQM42" s="450"/>
      <c r="MQN42" s="450"/>
      <c r="MQO42" s="450"/>
      <c r="MQP42" s="450"/>
      <c r="MQQ42" s="450"/>
      <c r="MQR42" s="450"/>
      <c r="MQS42" s="450"/>
      <c r="MQT42" s="450"/>
      <c r="MQU42" s="450"/>
      <c r="MQV42" s="450"/>
      <c r="MQW42" s="450"/>
      <c r="MQX42" s="450"/>
      <c r="MQY42" s="450"/>
      <c r="MQZ42" s="450"/>
      <c r="MRA42" s="450"/>
      <c r="MRB42" s="450"/>
      <c r="MRC42" s="450"/>
      <c r="MRD42" s="450"/>
      <c r="MRE42" s="450"/>
      <c r="MRF42" s="450"/>
      <c r="MRG42" s="450"/>
      <c r="MRH42" s="450"/>
      <c r="MRI42" s="450"/>
      <c r="MRJ42" s="450"/>
      <c r="MRK42" s="450"/>
      <c r="MRL42" s="450"/>
      <c r="MRM42" s="450"/>
      <c r="MRN42" s="450"/>
      <c r="MRO42" s="450"/>
      <c r="MRP42" s="450"/>
      <c r="MRQ42" s="450"/>
      <c r="MRR42" s="450"/>
      <c r="MRS42" s="450"/>
      <c r="MRT42" s="450"/>
      <c r="MRU42" s="450"/>
      <c r="MRV42" s="450"/>
      <c r="MRW42" s="450"/>
      <c r="MRX42" s="450"/>
      <c r="MRY42" s="450"/>
      <c r="MRZ42" s="450"/>
      <c r="MSA42" s="450"/>
      <c r="MSB42" s="450"/>
      <c r="MSC42" s="450"/>
      <c r="MSD42" s="450"/>
      <c r="MSE42" s="450"/>
      <c r="MSF42" s="450"/>
      <c r="MSG42" s="450"/>
      <c r="MSH42" s="450"/>
      <c r="MSI42" s="450"/>
      <c r="MSJ42" s="450"/>
      <c r="MSK42" s="450"/>
      <c r="MSL42" s="450"/>
      <c r="MSM42" s="450"/>
      <c r="MSN42" s="450"/>
      <c r="MSO42" s="450"/>
      <c r="MSP42" s="450"/>
      <c r="MSQ42" s="450"/>
      <c r="MSR42" s="450"/>
      <c r="MSS42" s="450"/>
      <c r="MST42" s="450"/>
      <c r="MSU42" s="450"/>
      <c r="MSV42" s="450"/>
      <c r="MSW42" s="450"/>
      <c r="MSX42" s="450"/>
      <c r="MSY42" s="450"/>
      <c r="MSZ42" s="450"/>
      <c r="MTA42" s="450"/>
      <c r="MTB42" s="450"/>
      <c r="MTC42" s="450"/>
      <c r="MTD42" s="450"/>
      <c r="MTE42" s="450"/>
      <c r="MTF42" s="450"/>
      <c r="MTG42" s="450"/>
      <c r="MTH42" s="450"/>
      <c r="MTI42" s="450"/>
      <c r="MTJ42" s="450"/>
      <c r="MTK42" s="450"/>
      <c r="MTL42" s="450"/>
      <c r="MTM42" s="450"/>
      <c r="MTN42" s="450"/>
      <c r="MTO42" s="450"/>
      <c r="MTP42" s="450"/>
      <c r="MTQ42" s="450"/>
      <c r="MTR42" s="450"/>
      <c r="MTS42" s="450"/>
      <c r="MTT42" s="450"/>
      <c r="MTU42" s="450"/>
      <c r="MTV42" s="450"/>
      <c r="MTW42" s="450"/>
      <c r="MTX42" s="450"/>
      <c r="MTY42" s="450"/>
      <c r="MTZ42" s="450"/>
      <c r="MUA42" s="450"/>
      <c r="MUB42" s="450"/>
      <c r="MUC42" s="450"/>
      <c r="MUD42" s="450"/>
      <c r="MUE42" s="450"/>
      <c r="MUF42" s="450"/>
      <c r="MUG42" s="450"/>
      <c r="MUH42" s="450"/>
      <c r="MUI42" s="450"/>
      <c r="MUJ42" s="450"/>
      <c r="MUK42" s="450"/>
      <c r="MUL42" s="450"/>
      <c r="MUM42" s="450"/>
      <c r="MUN42" s="450"/>
      <c r="MUO42" s="450"/>
      <c r="MUP42" s="450"/>
      <c r="MUQ42" s="450"/>
      <c r="MUR42" s="450"/>
      <c r="MUS42" s="450"/>
      <c r="MUT42" s="450"/>
      <c r="MUU42" s="450"/>
      <c r="MUV42" s="450"/>
      <c r="MUW42" s="450"/>
      <c r="MUX42" s="450"/>
      <c r="MUY42" s="450"/>
      <c r="MUZ42" s="450"/>
      <c r="MVA42" s="450"/>
      <c r="MVB42" s="450"/>
      <c r="MVC42" s="450"/>
      <c r="MVD42" s="450"/>
      <c r="MVE42" s="450"/>
      <c r="MVF42" s="450"/>
      <c r="MVG42" s="450"/>
      <c r="MVH42" s="450"/>
      <c r="MVI42" s="450"/>
      <c r="MVJ42" s="450"/>
      <c r="MVK42" s="450"/>
      <c r="MVL42" s="450"/>
      <c r="MVM42" s="450"/>
      <c r="MVN42" s="450"/>
      <c r="MVO42" s="450"/>
      <c r="MVP42" s="450"/>
      <c r="MVQ42" s="450"/>
      <c r="MVR42" s="450"/>
      <c r="MVS42" s="450"/>
      <c r="MVT42" s="450"/>
      <c r="MVU42" s="450"/>
      <c r="MVV42" s="450"/>
      <c r="MVW42" s="450"/>
      <c r="MVX42" s="450"/>
      <c r="MVY42" s="450"/>
      <c r="MVZ42" s="450"/>
      <c r="MWA42" s="450"/>
      <c r="MWB42" s="450"/>
      <c r="MWC42" s="450"/>
      <c r="MWD42" s="450"/>
      <c r="MWE42" s="450"/>
      <c r="MWF42" s="450"/>
      <c r="MWG42" s="450"/>
      <c r="MWH42" s="450"/>
      <c r="MWI42" s="450"/>
      <c r="MWJ42" s="450"/>
      <c r="MWK42" s="450"/>
      <c r="MWL42" s="450"/>
      <c r="MWM42" s="450"/>
      <c r="MWN42" s="450"/>
      <c r="MWO42" s="450"/>
      <c r="MWP42" s="450"/>
      <c r="MWQ42" s="450"/>
      <c r="MWR42" s="450"/>
      <c r="MWS42" s="450"/>
      <c r="MWT42" s="450"/>
      <c r="MWU42" s="450"/>
      <c r="MWV42" s="450"/>
      <c r="MWW42" s="450"/>
      <c r="MWX42" s="450"/>
      <c r="MWY42" s="450"/>
      <c r="MWZ42" s="450"/>
      <c r="MXA42" s="450"/>
      <c r="MXB42" s="450"/>
      <c r="MXC42" s="450"/>
      <c r="MXD42" s="450"/>
      <c r="MXE42" s="450"/>
      <c r="MXF42" s="450"/>
      <c r="MXG42" s="450"/>
      <c r="MXH42" s="450"/>
      <c r="MXI42" s="450"/>
      <c r="MXJ42" s="450"/>
      <c r="MXK42" s="450"/>
      <c r="MXL42" s="450"/>
      <c r="MXM42" s="450"/>
      <c r="MXN42" s="450"/>
      <c r="MXO42" s="450"/>
      <c r="MXP42" s="450"/>
      <c r="MXQ42" s="450"/>
      <c r="MXR42" s="450"/>
      <c r="MXS42" s="450"/>
      <c r="MXT42" s="450"/>
      <c r="MXU42" s="450"/>
      <c r="MXV42" s="450"/>
      <c r="MXW42" s="450"/>
      <c r="MXX42" s="450"/>
      <c r="MXY42" s="450"/>
      <c r="MXZ42" s="450"/>
      <c r="MYA42" s="450"/>
      <c r="MYB42" s="450"/>
      <c r="MYC42" s="450"/>
      <c r="MYD42" s="450"/>
      <c r="MYE42" s="450"/>
      <c r="MYF42" s="450"/>
      <c r="MYG42" s="450"/>
      <c r="MYH42" s="450"/>
      <c r="MYI42" s="450"/>
      <c r="MYJ42" s="450"/>
      <c r="MYK42" s="450"/>
      <c r="MYL42" s="450"/>
      <c r="MYM42" s="450"/>
      <c r="MYN42" s="450"/>
      <c r="MYO42" s="450"/>
      <c r="MYP42" s="450"/>
      <c r="MYQ42" s="450"/>
      <c r="MYR42" s="450"/>
      <c r="MYS42" s="450"/>
      <c r="MYT42" s="450"/>
      <c r="MYU42" s="450"/>
      <c r="MYV42" s="450"/>
      <c r="MYW42" s="450"/>
      <c r="MYX42" s="450"/>
      <c r="MYY42" s="450"/>
      <c r="MYZ42" s="450"/>
      <c r="MZA42" s="450"/>
      <c r="MZB42" s="450"/>
      <c r="MZC42" s="450"/>
      <c r="MZD42" s="450"/>
      <c r="MZE42" s="450"/>
      <c r="MZF42" s="450"/>
      <c r="MZG42" s="450"/>
      <c r="MZH42" s="450"/>
      <c r="MZI42" s="450"/>
      <c r="MZJ42" s="450"/>
      <c r="MZK42" s="450"/>
      <c r="MZL42" s="450"/>
      <c r="MZM42" s="450"/>
      <c r="MZN42" s="450"/>
      <c r="MZO42" s="450"/>
      <c r="MZP42" s="450"/>
      <c r="MZQ42" s="450"/>
      <c r="MZR42" s="450"/>
      <c r="MZS42" s="450"/>
      <c r="MZT42" s="450"/>
      <c r="MZU42" s="450"/>
      <c r="MZV42" s="450"/>
      <c r="MZW42" s="450"/>
      <c r="MZX42" s="450"/>
      <c r="MZY42" s="450"/>
      <c r="MZZ42" s="450"/>
      <c r="NAA42" s="450"/>
      <c r="NAB42" s="450"/>
      <c r="NAC42" s="450"/>
      <c r="NAD42" s="450"/>
      <c r="NAE42" s="450"/>
      <c r="NAF42" s="450"/>
      <c r="NAG42" s="450"/>
      <c r="NAH42" s="450"/>
      <c r="NAI42" s="450"/>
      <c r="NAJ42" s="450"/>
      <c r="NAK42" s="450"/>
      <c r="NAL42" s="450"/>
      <c r="NAM42" s="450"/>
      <c r="NAN42" s="450"/>
      <c r="NAO42" s="450"/>
      <c r="NAP42" s="450"/>
      <c r="NAQ42" s="450"/>
      <c r="NAR42" s="450"/>
      <c r="NAS42" s="450"/>
      <c r="NAT42" s="450"/>
      <c r="NAU42" s="450"/>
      <c r="NAV42" s="450"/>
      <c r="NAW42" s="450"/>
      <c r="NAX42" s="450"/>
      <c r="NAY42" s="450"/>
      <c r="NAZ42" s="450"/>
      <c r="NBA42" s="450"/>
      <c r="NBB42" s="450"/>
      <c r="NBC42" s="450"/>
      <c r="NBD42" s="450"/>
      <c r="NBE42" s="450"/>
      <c r="NBF42" s="450"/>
      <c r="NBG42" s="450"/>
      <c r="NBH42" s="450"/>
      <c r="NBI42" s="450"/>
      <c r="NBJ42" s="450"/>
      <c r="NBK42" s="450"/>
      <c r="NBL42" s="450"/>
      <c r="NBM42" s="450"/>
      <c r="NBN42" s="450"/>
      <c r="NBO42" s="450"/>
      <c r="NBP42" s="450"/>
      <c r="NBQ42" s="450"/>
      <c r="NBR42" s="450"/>
      <c r="NBS42" s="450"/>
      <c r="NBT42" s="450"/>
      <c r="NBU42" s="450"/>
      <c r="NBV42" s="450"/>
      <c r="NBW42" s="450"/>
      <c r="NBX42" s="450"/>
      <c r="NBY42" s="450"/>
      <c r="NBZ42" s="450"/>
      <c r="NCA42" s="450"/>
      <c r="NCB42" s="450"/>
      <c r="NCC42" s="450"/>
      <c r="NCD42" s="450"/>
      <c r="NCE42" s="450"/>
      <c r="NCF42" s="450"/>
      <c r="NCG42" s="450"/>
      <c r="NCH42" s="450"/>
      <c r="NCI42" s="450"/>
      <c r="NCJ42" s="450"/>
      <c r="NCK42" s="450"/>
      <c r="NCL42" s="450"/>
      <c r="NCM42" s="450"/>
      <c r="NCN42" s="450"/>
      <c r="NCO42" s="450"/>
      <c r="NCP42" s="450"/>
      <c r="NCQ42" s="450"/>
      <c r="NCR42" s="450"/>
      <c r="NCS42" s="450"/>
      <c r="NCT42" s="450"/>
      <c r="NCU42" s="450"/>
      <c r="NCV42" s="450"/>
      <c r="NCW42" s="450"/>
      <c r="NCX42" s="450"/>
      <c r="NCY42" s="450"/>
      <c r="NCZ42" s="450"/>
      <c r="NDA42" s="450"/>
      <c r="NDB42" s="450"/>
      <c r="NDC42" s="450"/>
      <c r="NDD42" s="450"/>
      <c r="NDE42" s="450"/>
      <c r="NDF42" s="450"/>
      <c r="NDG42" s="450"/>
      <c r="NDH42" s="450"/>
      <c r="NDI42" s="450"/>
      <c r="NDJ42" s="450"/>
      <c r="NDK42" s="450"/>
      <c r="NDL42" s="450"/>
      <c r="NDM42" s="450"/>
      <c r="NDN42" s="450"/>
      <c r="NDO42" s="450"/>
      <c r="NDP42" s="450"/>
      <c r="NDQ42" s="450"/>
      <c r="NDR42" s="450"/>
      <c r="NDS42" s="450"/>
      <c r="NDT42" s="450"/>
      <c r="NDU42" s="450"/>
      <c r="NDV42" s="450"/>
      <c r="NDW42" s="450"/>
      <c r="NDX42" s="450"/>
      <c r="NDY42" s="450"/>
      <c r="NDZ42" s="450"/>
      <c r="NEA42" s="450"/>
      <c r="NEB42" s="450"/>
      <c r="NEC42" s="450"/>
      <c r="NED42" s="450"/>
      <c r="NEE42" s="450"/>
      <c r="NEF42" s="450"/>
      <c r="NEG42" s="450"/>
      <c r="NEH42" s="450"/>
      <c r="NEI42" s="450"/>
      <c r="NEJ42" s="450"/>
      <c r="NEK42" s="450"/>
      <c r="NEL42" s="450"/>
      <c r="NEM42" s="450"/>
      <c r="NEN42" s="450"/>
      <c r="NEO42" s="450"/>
      <c r="NEP42" s="450"/>
      <c r="NEQ42" s="450"/>
      <c r="NER42" s="450"/>
      <c r="NES42" s="450"/>
      <c r="NET42" s="450"/>
      <c r="NEU42" s="450"/>
      <c r="NEV42" s="450"/>
      <c r="NEW42" s="450"/>
      <c r="NEX42" s="450"/>
      <c r="NEY42" s="450"/>
      <c r="NEZ42" s="450"/>
      <c r="NFA42" s="450"/>
      <c r="NFB42" s="450"/>
      <c r="NFC42" s="450"/>
      <c r="NFD42" s="450"/>
      <c r="NFE42" s="450"/>
      <c r="NFF42" s="450"/>
      <c r="NFG42" s="450"/>
      <c r="NFH42" s="450"/>
      <c r="NFI42" s="450"/>
      <c r="NFJ42" s="450"/>
      <c r="NFK42" s="450"/>
      <c r="NFL42" s="450"/>
      <c r="NFM42" s="450"/>
      <c r="NFN42" s="450"/>
      <c r="NFO42" s="450"/>
      <c r="NFP42" s="450"/>
      <c r="NFQ42" s="450"/>
      <c r="NFR42" s="450"/>
      <c r="NFS42" s="450"/>
      <c r="NFT42" s="450"/>
      <c r="NFU42" s="450"/>
      <c r="NFV42" s="450"/>
      <c r="NFW42" s="450"/>
      <c r="NFX42" s="450"/>
      <c r="NFY42" s="450"/>
      <c r="NFZ42" s="450"/>
      <c r="NGA42" s="450"/>
      <c r="NGB42" s="450"/>
      <c r="NGC42" s="450"/>
      <c r="NGD42" s="450"/>
      <c r="NGE42" s="450"/>
      <c r="NGF42" s="450"/>
      <c r="NGG42" s="450"/>
      <c r="NGH42" s="450"/>
      <c r="NGI42" s="450"/>
      <c r="NGJ42" s="450"/>
      <c r="NGK42" s="450"/>
      <c r="NGL42" s="450"/>
      <c r="NGM42" s="450"/>
      <c r="NGN42" s="450"/>
      <c r="NGO42" s="450"/>
      <c r="NGP42" s="450"/>
      <c r="NGQ42" s="450"/>
      <c r="NGR42" s="450"/>
      <c r="NGS42" s="450"/>
      <c r="NGT42" s="450"/>
      <c r="NGU42" s="450"/>
      <c r="NGV42" s="450"/>
      <c r="NGW42" s="450"/>
      <c r="NGX42" s="450"/>
      <c r="NGY42" s="450"/>
      <c r="NGZ42" s="450"/>
      <c r="NHA42" s="450"/>
      <c r="NHB42" s="450"/>
      <c r="NHC42" s="450"/>
      <c r="NHD42" s="450"/>
      <c r="NHE42" s="450"/>
      <c r="NHF42" s="450"/>
      <c r="NHG42" s="450"/>
      <c r="NHH42" s="450"/>
      <c r="NHI42" s="450"/>
      <c r="NHJ42" s="450"/>
      <c r="NHK42" s="450"/>
      <c r="NHL42" s="450"/>
      <c r="NHM42" s="450"/>
      <c r="NHN42" s="450"/>
      <c r="NHO42" s="450"/>
      <c r="NHP42" s="450"/>
      <c r="NHQ42" s="450"/>
      <c r="NHR42" s="450"/>
      <c r="NHS42" s="450"/>
      <c r="NHT42" s="450"/>
      <c r="NHU42" s="450"/>
      <c r="NHV42" s="450"/>
      <c r="NHW42" s="450"/>
      <c r="NHX42" s="450"/>
      <c r="NHY42" s="450"/>
      <c r="NHZ42" s="450"/>
      <c r="NIA42" s="450"/>
      <c r="NIB42" s="450"/>
      <c r="NIC42" s="450"/>
      <c r="NID42" s="450"/>
      <c r="NIE42" s="450"/>
      <c r="NIF42" s="450"/>
      <c r="NIG42" s="450"/>
      <c r="NIH42" s="450"/>
      <c r="NII42" s="450"/>
      <c r="NIJ42" s="450"/>
      <c r="NIK42" s="450"/>
      <c r="NIL42" s="450"/>
      <c r="NIM42" s="450"/>
      <c r="NIN42" s="450"/>
      <c r="NIO42" s="450"/>
      <c r="NIP42" s="450"/>
      <c r="NIQ42" s="450"/>
      <c r="NIR42" s="450"/>
      <c r="NIS42" s="450"/>
      <c r="NIT42" s="450"/>
      <c r="NIU42" s="450"/>
      <c r="NIV42" s="450"/>
      <c r="NIW42" s="450"/>
      <c r="NIX42" s="450"/>
      <c r="NIY42" s="450"/>
      <c r="NIZ42" s="450"/>
      <c r="NJA42" s="450"/>
      <c r="NJB42" s="450"/>
      <c r="NJC42" s="450"/>
      <c r="NJD42" s="450"/>
      <c r="NJE42" s="450"/>
      <c r="NJF42" s="450"/>
      <c r="NJG42" s="450"/>
      <c r="NJH42" s="450"/>
      <c r="NJI42" s="450"/>
      <c r="NJJ42" s="450"/>
      <c r="NJK42" s="450"/>
      <c r="NJL42" s="450"/>
      <c r="NJM42" s="450"/>
      <c r="NJN42" s="450"/>
      <c r="NJO42" s="450"/>
      <c r="NJP42" s="450"/>
      <c r="NJQ42" s="450"/>
      <c r="NJR42" s="450"/>
      <c r="NJS42" s="450"/>
      <c r="NJT42" s="450"/>
      <c r="NJU42" s="450"/>
      <c r="NJV42" s="450"/>
      <c r="NJW42" s="450"/>
      <c r="NJX42" s="450"/>
      <c r="NJY42" s="450"/>
      <c r="NJZ42" s="450"/>
      <c r="NKA42" s="450"/>
      <c r="NKB42" s="450"/>
      <c r="NKC42" s="450"/>
      <c r="NKD42" s="450"/>
      <c r="NKE42" s="450"/>
      <c r="NKF42" s="450"/>
      <c r="NKG42" s="450"/>
      <c r="NKH42" s="450"/>
      <c r="NKI42" s="450"/>
      <c r="NKJ42" s="450"/>
      <c r="NKK42" s="450"/>
      <c r="NKL42" s="450"/>
      <c r="NKM42" s="450"/>
      <c r="NKN42" s="450"/>
      <c r="NKO42" s="450"/>
      <c r="NKP42" s="450"/>
      <c r="NKQ42" s="450"/>
      <c r="NKR42" s="450"/>
      <c r="NKS42" s="450"/>
      <c r="NKT42" s="450"/>
      <c r="NKU42" s="450"/>
      <c r="NKV42" s="450"/>
      <c r="NKW42" s="450"/>
      <c r="NKX42" s="450"/>
      <c r="NKY42" s="450"/>
      <c r="NKZ42" s="450"/>
      <c r="NLA42" s="450"/>
      <c r="NLB42" s="450"/>
      <c r="NLC42" s="450"/>
      <c r="NLD42" s="450"/>
      <c r="NLE42" s="450"/>
      <c r="NLF42" s="450"/>
      <c r="NLG42" s="450"/>
      <c r="NLH42" s="450"/>
      <c r="NLI42" s="450"/>
      <c r="NLJ42" s="450"/>
      <c r="NLK42" s="450"/>
      <c r="NLL42" s="450"/>
      <c r="NLM42" s="450"/>
      <c r="NLN42" s="450"/>
      <c r="NLO42" s="450"/>
      <c r="NLP42" s="450"/>
      <c r="NLQ42" s="450"/>
      <c r="NLR42" s="450"/>
      <c r="NLS42" s="450"/>
      <c r="NLT42" s="450"/>
      <c r="NLU42" s="450"/>
      <c r="NLV42" s="450"/>
      <c r="NLW42" s="450"/>
      <c r="NLX42" s="450"/>
      <c r="NLY42" s="450"/>
      <c r="NLZ42" s="450"/>
      <c r="NMA42" s="450"/>
      <c r="NMB42" s="450"/>
      <c r="NMC42" s="450"/>
      <c r="NMD42" s="450"/>
      <c r="NME42" s="450"/>
      <c r="NMF42" s="450"/>
      <c r="NMG42" s="450"/>
      <c r="NMH42" s="450"/>
      <c r="NMI42" s="450"/>
      <c r="NMJ42" s="450"/>
      <c r="NMK42" s="450"/>
      <c r="NML42" s="450"/>
      <c r="NMM42" s="450"/>
      <c r="NMN42" s="450"/>
      <c r="NMO42" s="450"/>
      <c r="NMP42" s="450"/>
      <c r="NMQ42" s="450"/>
      <c r="NMR42" s="450"/>
      <c r="NMS42" s="450"/>
      <c r="NMT42" s="450"/>
      <c r="NMU42" s="450"/>
      <c r="NMV42" s="450"/>
      <c r="NMW42" s="450"/>
      <c r="NMX42" s="450"/>
      <c r="NMY42" s="450"/>
      <c r="NMZ42" s="450"/>
      <c r="NNA42" s="450"/>
      <c r="NNB42" s="450"/>
      <c r="NNC42" s="450"/>
      <c r="NND42" s="450"/>
      <c r="NNE42" s="450"/>
      <c r="NNF42" s="450"/>
      <c r="NNG42" s="450"/>
      <c r="NNH42" s="450"/>
      <c r="NNI42" s="450"/>
      <c r="NNJ42" s="450"/>
      <c r="NNK42" s="450"/>
      <c r="NNL42" s="450"/>
      <c r="NNM42" s="450"/>
      <c r="NNN42" s="450"/>
      <c r="NNO42" s="450"/>
      <c r="NNP42" s="450"/>
      <c r="NNQ42" s="450"/>
      <c r="NNR42" s="450"/>
      <c r="NNS42" s="450"/>
      <c r="NNT42" s="450"/>
      <c r="NNU42" s="450"/>
      <c r="NNV42" s="450"/>
      <c r="NNW42" s="450"/>
      <c r="NNX42" s="450"/>
      <c r="NNY42" s="450"/>
      <c r="NNZ42" s="450"/>
      <c r="NOA42" s="450"/>
      <c r="NOB42" s="450"/>
      <c r="NOC42" s="450"/>
      <c r="NOD42" s="450"/>
      <c r="NOE42" s="450"/>
      <c r="NOF42" s="450"/>
      <c r="NOG42" s="450"/>
      <c r="NOH42" s="450"/>
      <c r="NOI42" s="450"/>
      <c r="NOJ42" s="450"/>
      <c r="NOK42" s="450"/>
      <c r="NOL42" s="450"/>
      <c r="NOM42" s="450"/>
      <c r="NON42" s="450"/>
      <c r="NOO42" s="450"/>
      <c r="NOP42" s="450"/>
      <c r="NOQ42" s="450"/>
      <c r="NOR42" s="450"/>
      <c r="NOS42" s="450"/>
      <c r="NOT42" s="450"/>
      <c r="NOU42" s="450"/>
      <c r="NOV42" s="450"/>
      <c r="NOW42" s="450"/>
      <c r="NOX42" s="450"/>
      <c r="NOY42" s="450"/>
      <c r="NOZ42" s="450"/>
      <c r="NPA42" s="450"/>
      <c r="NPB42" s="450"/>
      <c r="NPC42" s="450"/>
      <c r="NPD42" s="450"/>
      <c r="NPE42" s="450"/>
      <c r="NPF42" s="450"/>
      <c r="NPG42" s="450"/>
      <c r="NPH42" s="450"/>
      <c r="NPI42" s="450"/>
      <c r="NPJ42" s="450"/>
      <c r="NPK42" s="450"/>
      <c r="NPL42" s="450"/>
      <c r="NPM42" s="450"/>
      <c r="NPN42" s="450"/>
      <c r="NPO42" s="450"/>
      <c r="NPP42" s="450"/>
      <c r="NPQ42" s="450"/>
      <c r="NPR42" s="450"/>
      <c r="NPS42" s="450"/>
      <c r="NPT42" s="450"/>
      <c r="NPU42" s="450"/>
      <c r="NPV42" s="450"/>
      <c r="NPW42" s="450"/>
      <c r="NPX42" s="450"/>
      <c r="NPY42" s="450"/>
      <c r="NPZ42" s="450"/>
      <c r="NQA42" s="450"/>
      <c r="NQB42" s="450"/>
      <c r="NQC42" s="450"/>
      <c r="NQD42" s="450"/>
      <c r="NQE42" s="450"/>
      <c r="NQF42" s="450"/>
      <c r="NQG42" s="450"/>
      <c r="NQH42" s="450"/>
      <c r="NQI42" s="450"/>
      <c r="NQJ42" s="450"/>
      <c r="NQK42" s="450"/>
      <c r="NQL42" s="450"/>
      <c r="NQM42" s="450"/>
      <c r="NQN42" s="450"/>
      <c r="NQO42" s="450"/>
      <c r="NQP42" s="450"/>
      <c r="NQQ42" s="450"/>
      <c r="NQR42" s="450"/>
      <c r="NQS42" s="450"/>
      <c r="NQT42" s="450"/>
      <c r="NQU42" s="450"/>
      <c r="NQV42" s="450"/>
      <c r="NQW42" s="450"/>
      <c r="NQX42" s="450"/>
      <c r="NQY42" s="450"/>
      <c r="NQZ42" s="450"/>
      <c r="NRA42" s="450"/>
      <c r="NRB42" s="450"/>
      <c r="NRC42" s="450"/>
      <c r="NRD42" s="450"/>
      <c r="NRE42" s="450"/>
      <c r="NRF42" s="450"/>
      <c r="NRG42" s="450"/>
      <c r="NRH42" s="450"/>
      <c r="NRI42" s="450"/>
      <c r="NRJ42" s="450"/>
      <c r="NRK42" s="450"/>
      <c r="NRL42" s="450"/>
      <c r="NRM42" s="450"/>
      <c r="NRN42" s="450"/>
      <c r="NRO42" s="450"/>
      <c r="NRP42" s="450"/>
      <c r="NRQ42" s="450"/>
      <c r="NRR42" s="450"/>
      <c r="NRS42" s="450"/>
      <c r="NRT42" s="450"/>
      <c r="NRU42" s="450"/>
      <c r="NRV42" s="450"/>
      <c r="NRW42" s="450"/>
      <c r="NRX42" s="450"/>
      <c r="NRY42" s="450"/>
      <c r="NRZ42" s="450"/>
      <c r="NSA42" s="450"/>
      <c r="NSB42" s="450"/>
      <c r="NSC42" s="450"/>
      <c r="NSD42" s="450"/>
      <c r="NSE42" s="450"/>
      <c r="NSF42" s="450"/>
      <c r="NSG42" s="450"/>
      <c r="NSH42" s="450"/>
      <c r="NSI42" s="450"/>
      <c r="NSJ42" s="450"/>
      <c r="NSK42" s="450"/>
      <c r="NSL42" s="450"/>
      <c r="NSM42" s="450"/>
      <c r="NSN42" s="450"/>
      <c r="NSO42" s="450"/>
      <c r="NSP42" s="450"/>
      <c r="NSQ42" s="450"/>
      <c r="NSR42" s="450"/>
      <c r="NSS42" s="450"/>
      <c r="NST42" s="450"/>
      <c r="NSU42" s="450"/>
      <c r="NSV42" s="450"/>
      <c r="NSW42" s="450"/>
      <c r="NSX42" s="450"/>
      <c r="NSY42" s="450"/>
      <c r="NSZ42" s="450"/>
      <c r="NTA42" s="450"/>
      <c r="NTB42" s="450"/>
      <c r="NTC42" s="450"/>
      <c r="NTD42" s="450"/>
      <c r="NTE42" s="450"/>
      <c r="NTF42" s="450"/>
      <c r="NTG42" s="450"/>
      <c r="NTH42" s="450"/>
      <c r="NTI42" s="450"/>
      <c r="NTJ42" s="450"/>
      <c r="NTK42" s="450"/>
      <c r="NTL42" s="450"/>
      <c r="NTM42" s="450"/>
      <c r="NTN42" s="450"/>
      <c r="NTO42" s="450"/>
      <c r="NTP42" s="450"/>
      <c r="NTQ42" s="450"/>
      <c r="NTR42" s="450"/>
      <c r="NTS42" s="450"/>
      <c r="NTT42" s="450"/>
      <c r="NTU42" s="450"/>
      <c r="NTV42" s="450"/>
      <c r="NTW42" s="450"/>
      <c r="NTX42" s="450"/>
      <c r="NTY42" s="450"/>
      <c r="NTZ42" s="450"/>
      <c r="NUA42" s="450"/>
      <c r="NUB42" s="450"/>
      <c r="NUC42" s="450"/>
      <c r="NUD42" s="450"/>
      <c r="NUE42" s="450"/>
      <c r="NUF42" s="450"/>
      <c r="NUG42" s="450"/>
      <c r="NUH42" s="450"/>
      <c r="NUI42" s="450"/>
      <c r="NUJ42" s="450"/>
      <c r="NUK42" s="450"/>
      <c r="NUL42" s="450"/>
      <c r="NUM42" s="450"/>
      <c r="NUN42" s="450"/>
      <c r="NUO42" s="450"/>
      <c r="NUP42" s="450"/>
      <c r="NUQ42" s="450"/>
      <c r="NUR42" s="450"/>
      <c r="NUS42" s="450"/>
      <c r="NUT42" s="450"/>
      <c r="NUU42" s="450"/>
      <c r="NUV42" s="450"/>
      <c r="NUW42" s="450"/>
      <c r="NUX42" s="450"/>
      <c r="NUY42" s="450"/>
      <c r="NUZ42" s="450"/>
      <c r="NVA42" s="450"/>
      <c r="NVB42" s="450"/>
      <c r="NVC42" s="450"/>
      <c r="NVD42" s="450"/>
      <c r="NVE42" s="450"/>
      <c r="NVF42" s="450"/>
      <c r="NVG42" s="450"/>
      <c r="NVH42" s="450"/>
      <c r="NVI42" s="450"/>
      <c r="NVJ42" s="450"/>
      <c r="NVK42" s="450"/>
      <c r="NVL42" s="450"/>
      <c r="NVM42" s="450"/>
      <c r="NVN42" s="450"/>
      <c r="NVO42" s="450"/>
      <c r="NVP42" s="450"/>
      <c r="NVQ42" s="450"/>
      <c r="NVR42" s="450"/>
      <c r="NVS42" s="450"/>
      <c r="NVT42" s="450"/>
      <c r="NVU42" s="450"/>
      <c r="NVV42" s="450"/>
      <c r="NVW42" s="450"/>
      <c r="NVX42" s="450"/>
      <c r="NVY42" s="450"/>
      <c r="NVZ42" s="450"/>
      <c r="NWA42" s="450"/>
      <c r="NWB42" s="450"/>
      <c r="NWC42" s="450"/>
      <c r="NWD42" s="450"/>
      <c r="NWE42" s="450"/>
      <c r="NWF42" s="450"/>
      <c r="NWG42" s="450"/>
      <c r="NWH42" s="450"/>
      <c r="NWI42" s="450"/>
      <c r="NWJ42" s="450"/>
      <c r="NWK42" s="450"/>
      <c r="NWL42" s="450"/>
      <c r="NWM42" s="450"/>
      <c r="NWN42" s="450"/>
      <c r="NWO42" s="450"/>
      <c r="NWP42" s="450"/>
      <c r="NWQ42" s="450"/>
      <c r="NWR42" s="450"/>
      <c r="NWS42" s="450"/>
      <c r="NWT42" s="450"/>
      <c r="NWU42" s="450"/>
      <c r="NWV42" s="450"/>
      <c r="NWW42" s="450"/>
      <c r="NWX42" s="450"/>
      <c r="NWY42" s="450"/>
      <c r="NWZ42" s="450"/>
      <c r="NXA42" s="450"/>
      <c r="NXB42" s="450"/>
      <c r="NXC42" s="450"/>
      <c r="NXD42" s="450"/>
      <c r="NXE42" s="450"/>
      <c r="NXF42" s="450"/>
      <c r="NXG42" s="450"/>
      <c r="NXH42" s="450"/>
      <c r="NXI42" s="450"/>
      <c r="NXJ42" s="450"/>
      <c r="NXK42" s="450"/>
      <c r="NXL42" s="450"/>
      <c r="NXM42" s="450"/>
      <c r="NXN42" s="450"/>
      <c r="NXO42" s="450"/>
      <c r="NXP42" s="450"/>
      <c r="NXQ42" s="450"/>
      <c r="NXR42" s="450"/>
      <c r="NXS42" s="450"/>
      <c r="NXT42" s="450"/>
      <c r="NXU42" s="450"/>
      <c r="NXV42" s="450"/>
      <c r="NXW42" s="450"/>
      <c r="NXX42" s="450"/>
      <c r="NXY42" s="450"/>
      <c r="NXZ42" s="450"/>
      <c r="NYA42" s="450"/>
      <c r="NYB42" s="450"/>
      <c r="NYC42" s="450"/>
      <c r="NYD42" s="450"/>
      <c r="NYE42" s="450"/>
      <c r="NYF42" s="450"/>
      <c r="NYG42" s="450"/>
      <c r="NYH42" s="450"/>
      <c r="NYI42" s="450"/>
      <c r="NYJ42" s="450"/>
      <c r="NYK42" s="450"/>
      <c r="NYL42" s="450"/>
      <c r="NYM42" s="450"/>
      <c r="NYN42" s="450"/>
      <c r="NYO42" s="450"/>
      <c r="NYP42" s="450"/>
      <c r="NYQ42" s="450"/>
      <c r="NYR42" s="450"/>
      <c r="NYS42" s="450"/>
      <c r="NYT42" s="450"/>
      <c r="NYU42" s="450"/>
      <c r="NYV42" s="450"/>
      <c r="NYW42" s="450"/>
      <c r="NYX42" s="450"/>
      <c r="NYY42" s="450"/>
      <c r="NYZ42" s="450"/>
      <c r="NZA42" s="450"/>
      <c r="NZB42" s="450"/>
      <c r="NZC42" s="450"/>
      <c r="NZD42" s="450"/>
      <c r="NZE42" s="450"/>
      <c r="NZF42" s="450"/>
      <c r="NZG42" s="450"/>
      <c r="NZH42" s="450"/>
      <c r="NZI42" s="450"/>
      <c r="NZJ42" s="450"/>
      <c r="NZK42" s="450"/>
      <c r="NZL42" s="450"/>
      <c r="NZM42" s="450"/>
      <c r="NZN42" s="450"/>
      <c r="NZO42" s="450"/>
      <c r="NZP42" s="450"/>
      <c r="NZQ42" s="450"/>
      <c r="NZR42" s="450"/>
      <c r="NZS42" s="450"/>
      <c r="NZT42" s="450"/>
      <c r="NZU42" s="450"/>
      <c r="NZV42" s="450"/>
      <c r="NZW42" s="450"/>
      <c r="NZX42" s="450"/>
      <c r="NZY42" s="450"/>
      <c r="NZZ42" s="450"/>
      <c r="OAA42" s="450"/>
      <c r="OAB42" s="450"/>
      <c r="OAC42" s="450"/>
      <c r="OAD42" s="450"/>
      <c r="OAE42" s="450"/>
      <c r="OAF42" s="450"/>
      <c r="OAG42" s="450"/>
      <c r="OAH42" s="450"/>
      <c r="OAI42" s="450"/>
      <c r="OAJ42" s="450"/>
      <c r="OAK42" s="450"/>
      <c r="OAL42" s="450"/>
      <c r="OAM42" s="450"/>
      <c r="OAN42" s="450"/>
      <c r="OAO42" s="450"/>
      <c r="OAP42" s="450"/>
      <c r="OAQ42" s="450"/>
      <c r="OAR42" s="450"/>
      <c r="OAS42" s="450"/>
      <c r="OAT42" s="450"/>
      <c r="OAU42" s="450"/>
      <c r="OAV42" s="450"/>
      <c r="OAW42" s="450"/>
      <c r="OAX42" s="450"/>
      <c r="OAY42" s="450"/>
      <c r="OAZ42" s="450"/>
      <c r="OBA42" s="450"/>
      <c r="OBB42" s="450"/>
      <c r="OBC42" s="450"/>
      <c r="OBD42" s="450"/>
      <c r="OBE42" s="450"/>
      <c r="OBF42" s="450"/>
      <c r="OBG42" s="450"/>
      <c r="OBH42" s="450"/>
      <c r="OBI42" s="450"/>
      <c r="OBJ42" s="450"/>
      <c r="OBK42" s="450"/>
      <c r="OBL42" s="450"/>
      <c r="OBM42" s="450"/>
      <c r="OBN42" s="450"/>
      <c r="OBO42" s="450"/>
      <c r="OBP42" s="450"/>
      <c r="OBQ42" s="450"/>
      <c r="OBR42" s="450"/>
      <c r="OBS42" s="450"/>
      <c r="OBT42" s="450"/>
      <c r="OBU42" s="450"/>
      <c r="OBV42" s="450"/>
      <c r="OBW42" s="450"/>
      <c r="OBX42" s="450"/>
      <c r="OBY42" s="450"/>
      <c r="OBZ42" s="450"/>
      <c r="OCA42" s="450"/>
      <c r="OCB42" s="450"/>
      <c r="OCC42" s="450"/>
      <c r="OCD42" s="450"/>
      <c r="OCE42" s="450"/>
      <c r="OCF42" s="450"/>
      <c r="OCG42" s="450"/>
      <c r="OCH42" s="450"/>
      <c r="OCI42" s="450"/>
      <c r="OCJ42" s="450"/>
      <c r="OCK42" s="450"/>
      <c r="OCL42" s="450"/>
      <c r="OCM42" s="450"/>
      <c r="OCN42" s="450"/>
      <c r="OCO42" s="450"/>
      <c r="OCP42" s="450"/>
      <c r="OCQ42" s="450"/>
      <c r="OCR42" s="450"/>
      <c r="OCS42" s="450"/>
      <c r="OCT42" s="450"/>
      <c r="OCU42" s="450"/>
      <c r="OCV42" s="450"/>
      <c r="OCW42" s="450"/>
      <c r="OCX42" s="450"/>
      <c r="OCY42" s="450"/>
      <c r="OCZ42" s="450"/>
      <c r="ODA42" s="450"/>
      <c r="ODB42" s="450"/>
      <c r="ODC42" s="450"/>
      <c r="ODD42" s="450"/>
      <c r="ODE42" s="450"/>
      <c r="ODF42" s="450"/>
      <c r="ODG42" s="450"/>
      <c r="ODH42" s="450"/>
      <c r="ODI42" s="450"/>
      <c r="ODJ42" s="450"/>
      <c r="ODK42" s="450"/>
      <c r="ODL42" s="450"/>
      <c r="ODM42" s="450"/>
      <c r="ODN42" s="450"/>
      <c r="ODO42" s="450"/>
      <c r="ODP42" s="450"/>
      <c r="ODQ42" s="450"/>
      <c r="ODR42" s="450"/>
      <c r="ODS42" s="450"/>
      <c r="ODT42" s="450"/>
      <c r="ODU42" s="450"/>
      <c r="ODV42" s="450"/>
      <c r="ODW42" s="450"/>
      <c r="ODX42" s="450"/>
      <c r="ODY42" s="450"/>
      <c r="ODZ42" s="450"/>
      <c r="OEA42" s="450"/>
      <c r="OEB42" s="450"/>
      <c r="OEC42" s="450"/>
      <c r="OED42" s="450"/>
      <c r="OEE42" s="450"/>
      <c r="OEF42" s="450"/>
      <c r="OEG42" s="450"/>
      <c r="OEH42" s="450"/>
      <c r="OEI42" s="450"/>
      <c r="OEJ42" s="450"/>
      <c r="OEK42" s="450"/>
      <c r="OEL42" s="450"/>
      <c r="OEM42" s="450"/>
      <c r="OEN42" s="450"/>
      <c r="OEO42" s="450"/>
      <c r="OEP42" s="450"/>
      <c r="OEQ42" s="450"/>
      <c r="OER42" s="450"/>
      <c r="OES42" s="450"/>
      <c r="OET42" s="450"/>
      <c r="OEU42" s="450"/>
      <c r="OEV42" s="450"/>
      <c r="OEW42" s="450"/>
      <c r="OEX42" s="450"/>
      <c r="OEY42" s="450"/>
      <c r="OEZ42" s="450"/>
      <c r="OFA42" s="450"/>
      <c r="OFB42" s="450"/>
      <c r="OFC42" s="450"/>
      <c r="OFD42" s="450"/>
      <c r="OFE42" s="450"/>
      <c r="OFF42" s="450"/>
      <c r="OFG42" s="450"/>
      <c r="OFH42" s="450"/>
      <c r="OFI42" s="450"/>
      <c r="OFJ42" s="450"/>
      <c r="OFK42" s="450"/>
      <c r="OFL42" s="450"/>
      <c r="OFM42" s="450"/>
      <c r="OFN42" s="450"/>
      <c r="OFO42" s="450"/>
      <c r="OFP42" s="450"/>
      <c r="OFQ42" s="450"/>
      <c r="OFR42" s="450"/>
      <c r="OFS42" s="450"/>
      <c r="OFT42" s="450"/>
      <c r="OFU42" s="450"/>
      <c r="OFV42" s="450"/>
      <c r="OFW42" s="450"/>
      <c r="OFX42" s="450"/>
      <c r="OFY42" s="450"/>
      <c r="OFZ42" s="450"/>
      <c r="OGA42" s="450"/>
      <c r="OGB42" s="450"/>
      <c r="OGC42" s="450"/>
      <c r="OGD42" s="450"/>
      <c r="OGE42" s="450"/>
      <c r="OGF42" s="450"/>
      <c r="OGG42" s="450"/>
      <c r="OGH42" s="450"/>
      <c r="OGI42" s="450"/>
      <c r="OGJ42" s="450"/>
      <c r="OGK42" s="450"/>
      <c r="OGL42" s="450"/>
      <c r="OGM42" s="450"/>
      <c r="OGN42" s="450"/>
      <c r="OGO42" s="450"/>
      <c r="OGP42" s="450"/>
      <c r="OGQ42" s="450"/>
      <c r="OGR42" s="450"/>
      <c r="OGS42" s="450"/>
      <c r="OGT42" s="450"/>
      <c r="OGU42" s="450"/>
      <c r="OGV42" s="450"/>
      <c r="OGW42" s="450"/>
      <c r="OGX42" s="450"/>
      <c r="OGY42" s="450"/>
      <c r="OGZ42" s="450"/>
      <c r="OHA42" s="450"/>
      <c r="OHB42" s="450"/>
      <c r="OHC42" s="450"/>
      <c r="OHD42" s="450"/>
      <c r="OHE42" s="450"/>
      <c r="OHF42" s="450"/>
      <c r="OHG42" s="450"/>
      <c r="OHH42" s="450"/>
      <c r="OHI42" s="450"/>
      <c r="OHJ42" s="450"/>
      <c r="OHK42" s="450"/>
      <c r="OHL42" s="450"/>
      <c r="OHM42" s="450"/>
      <c r="OHN42" s="450"/>
      <c r="OHO42" s="450"/>
      <c r="OHP42" s="450"/>
      <c r="OHQ42" s="450"/>
      <c r="OHR42" s="450"/>
      <c r="OHS42" s="450"/>
      <c r="OHT42" s="450"/>
      <c r="OHU42" s="450"/>
      <c r="OHV42" s="450"/>
      <c r="OHW42" s="450"/>
      <c r="OHX42" s="450"/>
      <c r="OHY42" s="450"/>
      <c r="OHZ42" s="450"/>
      <c r="OIA42" s="450"/>
      <c r="OIB42" s="450"/>
      <c r="OIC42" s="450"/>
      <c r="OID42" s="450"/>
      <c r="OIE42" s="450"/>
      <c r="OIF42" s="450"/>
      <c r="OIG42" s="450"/>
      <c r="OIH42" s="450"/>
      <c r="OII42" s="450"/>
      <c r="OIJ42" s="450"/>
      <c r="OIK42" s="450"/>
      <c r="OIL42" s="450"/>
      <c r="OIM42" s="450"/>
      <c r="OIN42" s="450"/>
      <c r="OIO42" s="450"/>
      <c r="OIP42" s="450"/>
      <c r="OIQ42" s="450"/>
      <c r="OIR42" s="450"/>
      <c r="OIS42" s="450"/>
      <c r="OIT42" s="450"/>
      <c r="OIU42" s="450"/>
      <c r="OIV42" s="450"/>
      <c r="OIW42" s="450"/>
      <c r="OIX42" s="450"/>
      <c r="OIY42" s="450"/>
      <c r="OIZ42" s="450"/>
      <c r="OJA42" s="450"/>
      <c r="OJB42" s="450"/>
      <c r="OJC42" s="450"/>
      <c r="OJD42" s="450"/>
      <c r="OJE42" s="450"/>
      <c r="OJF42" s="450"/>
      <c r="OJG42" s="450"/>
      <c r="OJH42" s="450"/>
      <c r="OJI42" s="450"/>
      <c r="OJJ42" s="450"/>
      <c r="OJK42" s="450"/>
      <c r="OJL42" s="450"/>
      <c r="OJM42" s="450"/>
      <c r="OJN42" s="450"/>
      <c r="OJO42" s="450"/>
      <c r="OJP42" s="450"/>
      <c r="OJQ42" s="450"/>
      <c r="OJR42" s="450"/>
      <c r="OJS42" s="450"/>
      <c r="OJT42" s="450"/>
      <c r="OJU42" s="450"/>
      <c r="OJV42" s="450"/>
      <c r="OJW42" s="450"/>
      <c r="OJX42" s="450"/>
      <c r="OJY42" s="450"/>
      <c r="OJZ42" s="450"/>
      <c r="OKA42" s="450"/>
      <c r="OKB42" s="450"/>
      <c r="OKC42" s="450"/>
      <c r="OKD42" s="450"/>
      <c r="OKE42" s="450"/>
      <c r="OKF42" s="450"/>
      <c r="OKG42" s="450"/>
      <c r="OKH42" s="450"/>
      <c r="OKI42" s="450"/>
      <c r="OKJ42" s="450"/>
      <c r="OKK42" s="450"/>
      <c r="OKL42" s="450"/>
      <c r="OKM42" s="450"/>
      <c r="OKN42" s="450"/>
      <c r="OKO42" s="450"/>
      <c r="OKP42" s="450"/>
      <c r="OKQ42" s="450"/>
      <c r="OKR42" s="450"/>
      <c r="OKS42" s="450"/>
      <c r="OKT42" s="450"/>
      <c r="OKU42" s="450"/>
      <c r="OKV42" s="450"/>
      <c r="OKW42" s="450"/>
      <c r="OKX42" s="450"/>
      <c r="OKY42" s="450"/>
      <c r="OKZ42" s="450"/>
      <c r="OLA42" s="450"/>
      <c r="OLB42" s="450"/>
      <c r="OLC42" s="450"/>
      <c r="OLD42" s="450"/>
      <c r="OLE42" s="450"/>
      <c r="OLF42" s="450"/>
      <c r="OLG42" s="450"/>
      <c r="OLH42" s="450"/>
      <c r="OLI42" s="450"/>
      <c r="OLJ42" s="450"/>
      <c r="OLK42" s="450"/>
      <c r="OLL42" s="450"/>
      <c r="OLM42" s="450"/>
      <c r="OLN42" s="450"/>
      <c r="OLO42" s="450"/>
      <c r="OLP42" s="450"/>
      <c r="OLQ42" s="450"/>
      <c r="OLR42" s="450"/>
      <c r="OLS42" s="450"/>
      <c r="OLT42" s="450"/>
      <c r="OLU42" s="450"/>
      <c r="OLV42" s="450"/>
      <c r="OLW42" s="450"/>
      <c r="OLX42" s="450"/>
      <c r="OLY42" s="450"/>
      <c r="OLZ42" s="450"/>
      <c r="OMA42" s="450"/>
      <c r="OMB42" s="450"/>
      <c r="OMC42" s="450"/>
      <c r="OMD42" s="450"/>
      <c r="OME42" s="450"/>
      <c r="OMF42" s="450"/>
      <c r="OMG42" s="450"/>
      <c r="OMH42" s="450"/>
      <c r="OMI42" s="450"/>
      <c r="OMJ42" s="450"/>
      <c r="OMK42" s="450"/>
      <c r="OML42" s="450"/>
      <c r="OMM42" s="450"/>
      <c r="OMN42" s="450"/>
      <c r="OMO42" s="450"/>
      <c r="OMP42" s="450"/>
      <c r="OMQ42" s="450"/>
      <c r="OMR42" s="450"/>
      <c r="OMS42" s="450"/>
      <c r="OMT42" s="450"/>
      <c r="OMU42" s="450"/>
      <c r="OMV42" s="450"/>
      <c r="OMW42" s="450"/>
      <c r="OMX42" s="450"/>
      <c r="OMY42" s="450"/>
      <c r="OMZ42" s="450"/>
      <c r="ONA42" s="450"/>
      <c r="ONB42" s="450"/>
      <c r="ONC42" s="450"/>
      <c r="OND42" s="450"/>
      <c r="ONE42" s="450"/>
      <c r="ONF42" s="450"/>
      <c r="ONG42" s="450"/>
      <c r="ONH42" s="450"/>
      <c r="ONI42" s="450"/>
      <c r="ONJ42" s="450"/>
      <c r="ONK42" s="450"/>
      <c r="ONL42" s="450"/>
      <c r="ONM42" s="450"/>
      <c r="ONN42" s="450"/>
      <c r="ONO42" s="450"/>
      <c r="ONP42" s="450"/>
      <c r="ONQ42" s="450"/>
      <c r="ONR42" s="450"/>
      <c r="ONS42" s="450"/>
      <c r="ONT42" s="450"/>
      <c r="ONU42" s="450"/>
      <c r="ONV42" s="450"/>
      <c r="ONW42" s="450"/>
      <c r="ONX42" s="450"/>
      <c r="ONY42" s="450"/>
      <c r="ONZ42" s="450"/>
      <c r="OOA42" s="450"/>
      <c r="OOB42" s="450"/>
      <c r="OOC42" s="450"/>
      <c r="OOD42" s="450"/>
      <c r="OOE42" s="450"/>
      <c r="OOF42" s="450"/>
      <c r="OOG42" s="450"/>
      <c r="OOH42" s="450"/>
      <c r="OOI42" s="450"/>
      <c r="OOJ42" s="450"/>
      <c r="OOK42" s="450"/>
      <c r="OOL42" s="450"/>
      <c r="OOM42" s="450"/>
      <c r="OON42" s="450"/>
      <c r="OOO42" s="450"/>
      <c r="OOP42" s="450"/>
      <c r="OOQ42" s="450"/>
      <c r="OOR42" s="450"/>
      <c r="OOS42" s="450"/>
      <c r="OOT42" s="450"/>
      <c r="OOU42" s="450"/>
      <c r="OOV42" s="450"/>
      <c r="OOW42" s="450"/>
      <c r="OOX42" s="450"/>
      <c r="OOY42" s="450"/>
      <c r="OOZ42" s="450"/>
      <c r="OPA42" s="450"/>
      <c r="OPB42" s="450"/>
      <c r="OPC42" s="450"/>
      <c r="OPD42" s="450"/>
      <c r="OPE42" s="450"/>
      <c r="OPF42" s="450"/>
      <c r="OPG42" s="450"/>
      <c r="OPH42" s="450"/>
      <c r="OPI42" s="450"/>
      <c r="OPJ42" s="450"/>
      <c r="OPK42" s="450"/>
      <c r="OPL42" s="450"/>
      <c r="OPM42" s="450"/>
      <c r="OPN42" s="450"/>
      <c r="OPO42" s="450"/>
      <c r="OPP42" s="450"/>
      <c r="OPQ42" s="450"/>
      <c r="OPR42" s="450"/>
      <c r="OPS42" s="450"/>
      <c r="OPT42" s="450"/>
      <c r="OPU42" s="450"/>
      <c r="OPV42" s="450"/>
      <c r="OPW42" s="450"/>
      <c r="OPX42" s="450"/>
      <c r="OPY42" s="450"/>
      <c r="OPZ42" s="450"/>
      <c r="OQA42" s="450"/>
      <c r="OQB42" s="450"/>
      <c r="OQC42" s="450"/>
      <c r="OQD42" s="450"/>
      <c r="OQE42" s="450"/>
      <c r="OQF42" s="450"/>
      <c r="OQG42" s="450"/>
      <c r="OQH42" s="450"/>
      <c r="OQI42" s="450"/>
      <c r="OQJ42" s="450"/>
      <c r="OQK42" s="450"/>
      <c r="OQL42" s="450"/>
      <c r="OQM42" s="450"/>
      <c r="OQN42" s="450"/>
      <c r="OQO42" s="450"/>
      <c r="OQP42" s="450"/>
      <c r="OQQ42" s="450"/>
      <c r="OQR42" s="450"/>
      <c r="OQS42" s="450"/>
      <c r="OQT42" s="450"/>
      <c r="OQU42" s="450"/>
      <c r="OQV42" s="450"/>
      <c r="OQW42" s="450"/>
      <c r="OQX42" s="450"/>
      <c r="OQY42" s="450"/>
      <c r="OQZ42" s="450"/>
      <c r="ORA42" s="450"/>
      <c r="ORB42" s="450"/>
      <c r="ORC42" s="450"/>
      <c r="ORD42" s="450"/>
      <c r="ORE42" s="450"/>
      <c r="ORF42" s="450"/>
      <c r="ORG42" s="450"/>
      <c r="ORH42" s="450"/>
      <c r="ORI42" s="450"/>
      <c r="ORJ42" s="450"/>
      <c r="ORK42" s="450"/>
      <c r="ORL42" s="450"/>
      <c r="ORM42" s="450"/>
      <c r="ORN42" s="450"/>
      <c r="ORO42" s="450"/>
      <c r="ORP42" s="450"/>
      <c r="ORQ42" s="450"/>
      <c r="ORR42" s="450"/>
      <c r="ORS42" s="450"/>
      <c r="ORT42" s="450"/>
      <c r="ORU42" s="450"/>
      <c r="ORV42" s="450"/>
      <c r="ORW42" s="450"/>
      <c r="ORX42" s="450"/>
      <c r="ORY42" s="450"/>
      <c r="ORZ42" s="450"/>
      <c r="OSA42" s="450"/>
      <c r="OSB42" s="450"/>
      <c r="OSC42" s="450"/>
      <c r="OSD42" s="450"/>
      <c r="OSE42" s="450"/>
      <c r="OSF42" s="450"/>
      <c r="OSG42" s="450"/>
      <c r="OSH42" s="450"/>
      <c r="OSI42" s="450"/>
      <c r="OSJ42" s="450"/>
      <c r="OSK42" s="450"/>
      <c r="OSL42" s="450"/>
      <c r="OSM42" s="450"/>
      <c r="OSN42" s="450"/>
      <c r="OSO42" s="450"/>
      <c r="OSP42" s="450"/>
      <c r="OSQ42" s="450"/>
      <c r="OSR42" s="450"/>
      <c r="OSS42" s="450"/>
      <c r="OST42" s="450"/>
      <c r="OSU42" s="450"/>
      <c r="OSV42" s="450"/>
      <c r="OSW42" s="450"/>
      <c r="OSX42" s="450"/>
      <c r="OSY42" s="450"/>
      <c r="OSZ42" s="450"/>
      <c r="OTA42" s="450"/>
      <c r="OTB42" s="450"/>
      <c r="OTC42" s="450"/>
      <c r="OTD42" s="450"/>
      <c r="OTE42" s="450"/>
      <c r="OTF42" s="450"/>
      <c r="OTG42" s="450"/>
      <c r="OTH42" s="450"/>
      <c r="OTI42" s="450"/>
      <c r="OTJ42" s="450"/>
      <c r="OTK42" s="450"/>
      <c r="OTL42" s="450"/>
      <c r="OTM42" s="450"/>
      <c r="OTN42" s="450"/>
      <c r="OTO42" s="450"/>
      <c r="OTP42" s="450"/>
      <c r="OTQ42" s="450"/>
      <c r="OTR42" s="450"/>
      <c r="OTS42" s="450"/>
      <c r="OTT42" s="450"/>
      <c r="OTU42" s="450"/>
      <c r="OTV42" s="450"/>
      <c r="OTW42" s="450"/>
      <c r="OTX42" s="450"/>
      <c r="OTY42" s="450"/>
      <c r="OTZ42" s="450"/>
      <c r="OUA42" s="450"/>
      <c r="OUB42" s="450"/>
      <c r="OUC42" s="450"/>
      <c r="OUD42" s="450"/>
      <c r="OUE42" s="450"/>
      <c r="OUF42" s="450"/>
      <c r="OUG42" s="450"/>
      <c r="OUH42" s="450"/>
      <c r="OUI42" s="450"/>
      <c r="OUJ42" s="450"/>
      <c r="OUK42" s="450"/>
      <c r="OUL42" s="450"/>
      <c r="OUM42" s="450"/>
      <c r="OUN42" s="450"/>
      <c r="OUO42" s="450"/>
      <c r="OUP42" s="450"/>
      <c r="OUQ42" s="450"/>
      <c r="OUR42" s="450"/>
      <c r="OUS42" s="450"/>
      <c r="OUT42" s="450"/>
      <c r="OUU42" s="450"/>
      <c r="OUV42" s="450"/>
      <c r="OUW42" s="450"/>
      <c r="OUX42" s="450"/>
      <c r="OUY42" s="450"/>
      <c r="OUZ42" s="450"/>
      <c r="OVA42" s="450"/>
      <c r="OVB42" s="450"/>
      <c r="OVC42" s="450"/>
      <c r="OVD42" s="450"/>
      <c r="OVE42" s="450"/>
      <c r="OVF42" s="450"/>
      <c r="OVG42" s="450"/>
      <c r="OVH42" s="450"/>
      <c r="OVI42" s="450"/>
      <c r="OVJ42" s="450"/>
      <c r="OVK42" s="450"/>
      <c r="OVL42" s="450"/>
      <c r="OVM42" s="450"/>
      <c r="OVN42" s="450"/>
      <c r="OVO42" s="450"/>
      <c r="OVP42" s="450"/>
      <c r="OVQ42" s="450"/>
      <c r="OVR42" s="450"/>
      <c r="OVS42" s="450"/>
      <c r="OVT42" s="450"/>
      <c r="OVU42" s="450"/>
      <c r="OVV42" s="450"/>
      <c r="OVW42" s="450"/>
      <c r="OVX42" s="450"/>
      <c r="OVY42" s="450"/>
      <c r="OVZ42" s="450"/>
      <c r="OWA42" s="450"/>
      <c r="OWB42" s="450"/>
      <c r="OWC42" s="450"/>
      <c r="OWD42" s="450"/>
      <c r="OWE42" s="450"/>
      <c r="OWF42" s="450"/>
      <c r="OWG42" s="450"/>
      <c r="OWH42" s="450"/>
      <c r="OWI42" s="450"/>
      <c r="OWJ42" s="450"/>
      <c r="OWK42" s="450"/>
      <c r="OWL42" s="450"/>
      <c r="OWM42" s="450"/>
      <c r="OWN42" s="450"/>
      <c r="OWO42" s="450"/>
      <c r="OWP42" s="450"/>
      <c r="OWQ42" s="450"/>
      <c r="OWR42" s="450"/>
      <c r="OWS42" s="450"/>
      <c r="OWT42" s="450"/>
      <c r="OWU42" s="450"/>
      <c r="OWV42" s="450"/>
      <c r="OWW42" s="450"/>
      <c r="OWX42" s="450"/>
      <c r="OWY42" s="450"/>
      <c r="OWZ42" s="450"/>
      <c r="OXA42" s="450"/>
      <c r="OXB42" s="450"/>
      <c r="OXC42" s="450"/>
      <c r="OXD42" s="450"/>
      <c r="OXE42" s="450"/>
      <c r="OXF42" s="450"/>
      <c r="OXG42" s="450"/>
      <c r="OXH42" s="450"/>
      <c r="OXI42" s="450"/>
      <c r="OXJ42" s="450"/>
      <c r="OXK42" s="450"/>
      <c r="OXL42" s="450"/>
      <c r="OXM42" s="450"/>
      <c r="OXN42" s="450"/>
      <c r="OXO42" s="450"/>
      <c r="OXP42" s="450"/>
      <c r="OXQ42" s="450"/>
      <c r="OXR42" s="450"/>
      <c r="OXS42" s="450"/>
      <c r="OXT42" s="450"/>
      <c r="OXU42" s="450"/>
      <c r="OXV42" s="450"/>
      <c r="OXW42" s="450"/>
      <c r="OXX42" s="450"/>
      <c r="OXY42" s="450"/>
      <c r="OXZ42" s="450"/>
      <c r="OYA42" s="450"/>
      <c r="OYB42" s="450"/>
      <c r="OYC42" s="450"/>
      <c r="OYD42" s="450"/>
      <c r="OYE42" s="450"/>
      <c r="OYF42" s="450"/>
      <c r="OYG42" s="450"/>
      <c r="OYH42" s="450"/>
      <c r="OYI42" s="450"/>
      <c r="OYJ42" s="450"/>
      <c r="OYK42" s="450"/>
      <c r="OYL42" s="450"/>
      <c r="OYM42" s="450"/>
      <c r="OYN42" s="450"/>
      <c r="OYO42" s="450"/>
      <c r="OYP42" s="450"/>
      <c r="OYQ42" s="450"/>
      <c r="OYR42" s="450"/>
      <c r="OYS42" s="450"/>
      <c r="OYT42" s="450"/>
      <c r="OYU42" s="450"/>
      <c r="OYV42" s="450"/>
      <c r="OYW42" s="450"/>
      <c r="OYX42" s="450"/>
      <c r="OYY42" s="450"/>
      <c r="OYZ42" s="450"/>
      <c r="OZA42" s="450"/>
      <c r="OZB42" s="450"/>
      <c r="OZC42" s="450"/>
      <c r="OZD42" s="450"/>
      <c r="OZE42" s="450"/>
      <c r="OZF42" s="450"/>
      <c r="OZG42" s="450"/>
      <c r="OZH42" s="450"/>
      <c r="OZI42" s="450"/>
      <c r="OZJ42" s="450"/>
      <c r="OZK42" s="450"/>
      <c r="OZL42" s="450"/>
      <c r="OZM42" s="450"/>
      <c r="OZN42" s="450"/>
      <c r="OZO42" s="450"/>
      <c r="OZP42" s="450"/>
      <c r="OZQ42" s="450"/>
      <c r="OZR42" s="450"/>
      <c r="OZS42" s="450"/>
      <c r="OZT42" s="450"/>
      <c r="OZU42" s="450"/>
      <c r="OZV42" s="450"/>
      <c r="OZW42" s="450"/>
      <c r="OZX42" s="450"/>
      <c r="OZY42" s="450"/>
      <c r="OZZ42" s="450"/>
      <c r="PAA42" s="450"/>
      <c r="PAB42" s="450"/>
      <c r="PAC42" s="450"/>
      <c r="PAD42" s="450"/>
      <c r="PAE42" s="450"/>
      <c r="PAF42" s="450"/>
      <c r="PAG42" s="450"/>
      <c r="PAH42" s="450"/>
      <c r="PAI42" s="450"/>
      <c r="PAJ42" s="450"/>
      <c r="PAK42" s="450"/>
      <c r="PAL42" s="450"/>
      <c r="PAM42" s="450"/>
      <c r="PAN42" s="450"/>
      <c r="PAO42" s="450"/>
      <c r="PAP42" s="450"/>
      <c r="PAQ42" s="450"/>
      <c r="PAR42" s="450"/>
      <c r="PAS42" s="450"/>
      <c r="PAT42" s="450"/>
      <c r="PAU42" s="450"/>
      <c r="PAV42" s="450"/>
      <c r="PAW42" s="450"/>
      <c r="PAX42" s="450"/>
      <c r="PAY42" s="450"/>
      <c r="PAZ42" s="450"/>
      <c r="PBA42" s="450"/>
      <c r="PBB42" s="450"/>
      <c r="PBC42" s="450"/>
      <c r="PBD42" s="450"/>
      <c r="PBE42" s="450"/>
      <c r="PBF42" s="450"/>
      <c r="PBG42" s="450"/>
      <c r="PBH42" s="450"/>
      <c r="PBI42" s="450"/>
      <c r="PBJ42" s="450"/>
      <c r="PBK42" s="450"/>
      <c r="PBL42" s="450"/>
      <c r="PBM42" s="450"/>
      <c r="PBN42" s="450"/>
      <c r="PBO42" s="450"/>
      <c r="PBP42" s="450"/>
      <c r="PBQ42" s="450"/>
      <c r="PBR42" s="450"/>
      <c r="PBS42" s="450"/>
      <c r="PBT42" s="450"/>
      <c r="PBU42" s="450"/>
      <c r="PBV42" s="450"/>
      <c r="PBW42" s="450"/>
      <c r="PBX42" s="450"/>
      <c r="PBY42" s="450"/>
      <c r="PBZ42" s="450"/>
      <c r="PCA42" s="450"/>
      <c r="PCB42" s="450"/>
      <c r="PCC42" s="450"/>
      <c r="PCD42" s="450"/>
      <c r="PCE42" s="450"/>
      <c r="PCF42" s="450"/>
      <c r="PCG42" s="450"/>
      <c r="PCH42" s="450"/>
      <c r="PCI42" s="450"/>
      <c r="PCJ42" s="450"/>
      <c r="PCK42" s="450"/>
      <c r="PCL42" s="450"/>
      <c r="PCM42" s="450"/>
      <c r="PCN42" s="450"/>
      <c r="PCO42" s="450"/>
      <c r="PCP42" s="450"/>
      <c r="PCQ42" s="450"/>
      <c r="PCR42" s="450"/>
      <c r="PCS42" s="450"/>
      <c r="PCT42" s="450"/>
      <c r="PCU42" s="450"/>
      <c r="PCV42" s="450"/>
      <c r="PCW42" s="450"/>
      <c r="PCX42" s="450"/>
      <c r="PCY42" s="450"/>
      <c r="PCZ42" s="450"/>
      <c r="PDA42" s="450"/>
      <c r="PDB42" s="450"/>
      <c r="PDC42" s="450"/>
      <c r="PDD42" s="450"/>
      <c r="PDE42" s="450"/>
      <c r="PDF42" s="450"/>
      <c r="PDG42" s="450"/>
      <c r="PDH42" s="450"/>
      <c r="PDI42" s="450"/>
      <c r="PDJ42" s="450"/>
      <c r="PDK42" s="450"/>
      <c r="PDL42" s="450"/>
      <c r="PDM42" s="450"/>
      <c r="PDN42" s="450"/>
      <c r="PDO42" s="450"/>
      <c r="PDP42" s="450"/>
      <c r="PDQ42" s="450"/>
      <c r="PDR42" s="450"/>
      <c r="PDS42" s="450"/>
      <c r="PDT42" s="450"/>
      <c r="PDU42" s="450"/>
      <c r="PDV42" s="450"/>
      <c r="PDW42" s="450"/>
      <c r="PDX42" s="450"/>
      <c r="PDY42" s="450"/>
      <c r="PDZ42" s="450"/>
      <c r="PEA42" s="450"/>
      <c r="PEB42" s="450"/>
      <c r="PEC42" s="450"/>
      <c r="PED42" s="450"/>
      <c r="PEE42" s="450"/>
      <c r="PEF42" s="450"/>
      <c r="PEG42" s="450"/>
      <c r="PEH42" s="450"/>
      <c r="PEI42" s="450"/>
      <c r="PEJ42" s="450"/>
      <c r="PEK42" s="450"/>
      <c r="PEL42" s="450"/>
      <c r="PEM42" s="450"/>
      <c r="PEN42" s="450"/>
      <c r="PEO42" s="450"/>
      <c r="PEP42" s="450"/>
      <c r="PEQ42" s="450"/>
      <c r="PER42" s="450"/>
      <c r="PES42" s="450"/>
      <c r="PET42" s="450"/>
      <c r="PEU42" s="450"/>
      <c r="PEV42" s="450"/>
      <c r="PEW42" s="450"/>
      <c r="PEX42" s="450"/>
      <c r="PEY42" s="450"/>
      <c r="PEZ42" s="450"/>
      <c r="PFA42" s="450"/>
      <c r="PFB42" s="450"/>
      <c r="PFC42" s="450"/>
      <c r="PFD42" s="450"/>
      <c r="PFE42" s="450"/>
      <c r="PFF42" s="450"/>
      <c r="PFG42" s="450"/>
      <c r="PFH42" s="450"/>
      <c r="PFI42" s="450"/>
      <c r="PFJ42" s="450"/>
      <c r="PFK42" s="450"/>
      <c r="PFL42" s="450"/>
      <c r="PFM42" s="450"/>
      <c r="PFN42" s="450"/>
      <c r="PFO42" s="450"/>
      <c r="PFP42" s="450"/>
      <c r="PFQ42" s="450"/>
      <c r="PFR42" s="450"/>
      <c r="PFS42" s="450"/>
      <c r="PFT42" s="450"/>
      <c r="PFU42" s="450"/>
      <c r="PFV42" s="450"/>
      <c r="PFW42" s="450"/>
      <c r="PFX42" s="450"/>
      <c r="PFY42" s="450"/>
      <c r="PFZ42" s="450"/>
      <c r="PGA42" s="450"/>
      <c r="PGB42" s="450"/>
      <c r="PGC42" s="450"/>
      <c r="PGD42" s="450"/>
      <c r="PGE42" s="450"/>
      <c r="PGF42" s="450"/>
      <c r="PGG42" s="450"/>
      <c r="PGH42" s="450"/>
      <c r="PGI42" s="450"/>
      <c r="PGJ42" s="450"/>
      <c r="PGK42" s="450"/>
      <c r="PGL42" s="450"/>
      <c r="PGM42" s="450"/>
      <c r="PGN42" s="450"/>
      <c r="PGO42" s="450"/>
      <c r="PGP42" s="450"/>
      <c r="PGQ42" s="450"/>
      <c r="PGR42" s="450"/>
      <c r="PGS42" s="450"/>
      <c r="PGT42" s="450"/>
      <c r="PGU42" s="450"/>
      <c r="PGV42" s="450"/>
      <c r="PGW42" s="450"/>
      <c r="PGX42" s="450"/>
      <c r="PGY42" s="450"/>
      <c r="PGZ42" s="450"/>
      <c r="PHA42" s="450"/>
      <c r="PHB42" s="450"/>
      <c r="PHC42" s="450"/>
      <c r="PHD42" s="450"/>
      <c r="PHE42" s="450"/>
      <c r="PHF42" s="450"/>
      <c r="PHG42" s="450"/>
      <c r="PHH42" s="450"/>
      <c r="PHI42" s="450"/>
      <c r="PHJ42" s="450"/>
      <c r="PHK42" s="450"/>
      <c r="PHL42" s="450"/>
      <c r="PHM42" s="450"/>
      <c r="PHN42" s="450"/>
      <c r="PHO42" s="450"/>
      <c r="PHP42" s="450"/>
      <c r="PHQ42" s="450"/>
      <c r="PHR42" s="450"/>
      <c r="PHS42" s="450"/>
      <c r="PHT42" s="450"/>
      <c r="PHU42" s="450"/>
      <c r="PHV42" s="450"/>
      <c r="PHW42" s="450"/>
      <c r="PHX42" s="450"/>
      <c r="PHY42" s="450"/>
      <c r="PHZ42" s="450"/>
      <c r="PIA42" s="450"/>
      <c r="PIB42" s="450"/>
      <c r="PIC42" s="450"/>
      <c r="PID42" s="450"/>
      <c r="PIE42" s="450"/>
      <c r="PIF42" s="450"/>
      <c r="PIG42" s="450"/>
      <c r="PIH42" s="450"/>
      <c r="PII42" s="450"/>
      <c r="PIJ42" s="450"/>
      <c r="PIK42" s="450"/>
      <c r="PIL42" s="450"/>
      <c r="PIM42" s="450"/>
      <c r="PIN42" s="450"/>
      <c r="PIO42" s="450"/>
      <c r="PIP42" s="450"/>
      <c r="PIQ42" s="450"/>
      <c r="PIR42" s="450"/>
      <c r="PIS42" s="450"/>
      <c r="PIT42" s="450"/>
      <c r="PIU42" s="450"/>
      <c r="PIV42" s="450"/>
      <c r="PIW42" s="450"/>
      <c r="PIX42" s="450"/>
      <c r="PIY42" s="450"/>
      <c r="PIZ42" s="450"/>
      <c r="PJA42" s="450"/>
      <c r="PJB42" s="450"/>
      <c r="PJC42" s="450"/>
      <c r="PJD42" s="450"/>
      <c r="PJE42" s="450"/>
      <c r="PJF42" s="450"/>
      <c r="PJG42" s="450"/>
      <c r="PJH42" s="450"/>
      <c r="PJI42" s="450"/>
      <c r="PJJ42" s="450"/>
      <c r="PJK42" s="450"/>
      <c r="PJL42" s="450"/>
      <c r="PJM42" s="450"/>
      <c r="PJN42" s="450"/>
      <c r="PJO42" s="450"/>
      <c r="PJP42" s="450"/>
      <c r="PJQ42" s="450"/>
      <c r="PJR42" s="450"/>
      <c r="PJS42" s="450"/>
      <c r="PJT42" s="450"/>
      <c r="PJU42" s="450"/>
      <c r="PJV42" s="450"/>
      <c r="PJW42" s="450"/>
      <c r="PJX42" s="450"/>
      <c r="PJY42" s="450"/>
      <c r="PJZ42" s="450"/>
      <c r="PKA42" s="450"/>
      <c r="PKB42" s="450"/>
      <c r="PKC42" s="450"/>
      <c r="PKD42" s="450"/>
      <c r="PKE42" s="450"/>
      <c r="PKF42" s="450"/>
      <c r="PKG42" s="450"/>
      <c r="PKH42" s="450"/>
      <c r="PKI42" s="450"/>
      <c r="PKJ42" s="450"/>
      <c r="PKK42" s="450"/>
      <c r="PKL42" s="450"/>
      <c r="PKM42" s="450"/>
      <c r="PKN42" s="450"/>
      <c r="PKO42" s="450"/>
      <c r="PKP42" s="450"/>
      <c r="PKQ42" s="450"/>
      <c r="PKR42" s="450"/>
      <c r="PKS42" s="450"/>
      <c r="PKT42" s="450"/>
      <c r="PKU42" s="450"/>
      <c r="PKV42" s="450"/>
      <c r="PKW42" s="450"/>
      <c r="PKX42" s="450"/>
      <c r="PKY42" s="450"/>
      <c r="PKZ42" s="450"/>
      <c r="PLA42" s="450"/>
      <c r="PLB42" s="450"/>
      <c r="PLC42" s="450"/>
      <c r="PLD42" s="450"/>
      <c r="PLE42" s="450"/>
      <c r="PLF42" s="450"/>
      <c r="PLG42" s="450"/>
      <c r="PLH42" s="450"/>
      <c r="PLI42" s="450"/>
      <c r="PLJ42" s="450"/>
      <c r="PLK42" s="450"/>
      <c r="PLL42" s="450"/>
      <c r="PLM42" s="450"/>
      <c r="PLN42" s="450"/>
      <c r="PLO42" s="450"/>
      <c r="PLP42" s="450"/>
      <c r="PLQ42" s="450"/>
      <c r="PLR42" s="450"/>
      <c r="PLS42" s="450"/>
      <c r="PLT42" s="450"/>
      <c r="PLU42" s="450"/>
      <c r="PLV42" s="450"/>
      <c r="PLW42" s="450"/>
      <c r="PLX42" s="450"/>
      <c r="PLY42" s="450"/>
      <c r="PLZ42" s="450"/>
      <c r="PMA42" s="450"/>
      <c r="PMB42" s="450"/>
      <c r="PMC42" s="450"/>
      <c r="PMD42" s="450"/>
      <c r="PME42" s="450"/>
      <c r="PMF42" s="450"/>
      <c r="PMG42" s="450"/>
      <c r="PMH42" s="450"/>
      <c r="PMI42" s="450"/>
      <c r="PMJ42" s="450"/>
      <c r="PMK42" s="450"/>
      <c r="PML42" s="450"/>
      <c r="PMM42" s="450"/>
      <c r="PMN42" s="450"/>
      <c r="PMO42" s="450"/>
      <c r="PMP42" s="450"/>
      <c r="PMQ42" s="450"/>
      <c r="PMR42" s="450"/>
      <c r="PMS42" s="450"/>
      <c r="PMT42" s="450"/>
      <c r="PMU42" s="450"/>
      <c r="PMV42" s="450"/>
      <c r="PMW42" s="450"/>
      <c r="PMX42" s="450"/>
      <c r="PMY42" s="450"/>
      <c r="PMZ42" s="450"/>
      <c r="PNA42" s="450"/>
      <c r="PNB42" s="450"/>
      <c r="PNC42" s="450"/>
      <c r="PND42" s="450"/>
      <c r="PNE42" s="450"/>
      <c r="PNF42" s="450"/>
      <c r="PNG42" s="450"/>
      <c r="PNH42" s="450"/>
      <c r="PNI42" s="450"/>
      <c r="PNJ42" s="450"/>
      <c r="PNK42" s="450"/>
      <c r="PNL42" s="450"/>
      <c r="PNM42" s="450"/>
      <c r="PNN42" s="450"/>
      <c r="PNO42" s="450"/>
      <c r="PNP42" s="450"/>
      <c r="PNQ42" s="450"/>
      <c r="PNR42" s="450"/>
      <c r="PNS42" s="450"/>
      <c r="PNT42" s="450"/>
      <c r="PNU42" s="450"/>
      <c r="PNV42" s="450"/>
      <c r="PNW42" s="450"/>
      <c r="PNX42" s="450"/>
      <c r="PNY42" s="450"/>
      <c r="PNZ42" s="450"/>
      <c r="POA42" s="450"/>
      <c r="POB42" s="450"/>
      <c r="POC42" s="450"/>
      <c r="POD42" s="450"/>
      <c r="POE42" s="450"/>
      <c r="POF42" s="450"/>
      <c r="POG42" s="450"/>
      <c r="POH42" s="450"/>
      <c r="POI42" s="450"/>
      <c r="POJ42" s="450"/>
      <c r="POK42" s="450"/>
      <c r="POL42" s="450"/>
      <c r="POM42" s="450"/>
      <c r="PON42" s="450"/>
      <c r="POO42" s="450"/>
      <c r="POP42" s="450"/>
      <c r="POQ42" s="450"/>
      <c r="POR42" s="450"/>
      <c r="POS42" s="450"/>
      <c r="POT42" s="450"/>
      <c r="POU42" s="450"/>
      <c r="POV42" s="450"/>
      <c r="POW42" s="450"/>
      <c r="POX42" s="450"/>
      <c r="POY42" s="450"/>
      <c r="POZ42" s="450"/>
      <c r="PPA42" s="450"/>
      <c r="PPB42" s="450"/>
      <c r="PPC42" s="450"/>
      <c r="PPD42" s="450"/>
      <c r="PPE42" s="450"/>
      <c r="PPF42" s="450"/>
      <c r="PPG42" s="450"/>
      <c r="PPH42" s="450"/>
      <c r="PPI42" s="450"/>
      <c r="PPJ42" s="450"/>
      <c r="PPK42" s="450"/>
      <c r="PPL42" s="450"/>
      <c r="PPM42" s="450"/>
      <c r="PPN42" s="450"/>
      <c r="PPO42" s="450"/>
      <c r="PPP42" s="450"/>
      <c r="PPQ42" s="450"/>
      <c r="PPR42" s="450"/>
      <c r="PPS42" s="450"/>
      <c r="PPT42" s="450"/>
      <c r="PPU42" s="450"/>
      <c r="PPV42" s="450"/>
      <c r="PPW42" s="450"/>
      <c r="PPX42" s="450"/>
      <c r="PPY42" s="450"/>
      <c r="PPZ42" s="450"/>
      <c r="PQA42" s="450"/>
      <c r="PQB42" s="450"/>
      <c r="PQC42" s="450"/>
      <c r="PQD42" s="450"/>
      <c r="PQE42" s="450"/>
      <c r="PQF42" s="450"/>
      <c r="PQG42" s="450"/>
      <c r="PQH42" s="450"/>
      <c r="PQI42" s="450"/>
      <c r="PQJ42" s="450"/>
      <c r="PQK42" s="450"/>
      <c r="PQL42" s="450"/>
      <c r="PQM42" s="450"/>
      <c r="PQN42" s="450"/>
      <c r="PQO42" s="450"/>
      <c r="PQP42" s="450"/>
      <c r="PQQ42" s="450"/>
      <c r="PQR42" s="450"/>
      <c r="PQS42" s="450"/>
      <c r="PQT42" s="450"/>
      <c r="PQU42" s="450"/>
      <c r="PQV42" s="450"/>
      <c r="PQW42" s="450"/>
      <c r="PQX42" s="450"/>
      <c r="PQY42" s="450"/>
      <c r="PQZ42" s="450"/>
      <c r="PRA42" s="450"/>
      <c r="PRB42" s="450"/>
      <c r="PRC42" s="450"/>
      <c r="PRD42" s="450"/>
      <c r="PRE42" s="450"/>
      <c r="PRF42" s="450"/>
      <c r="PRG42" s="450"/>
      <c r="PRH42" s="450"/>
      <c r="PRI42" s="450"/>
      <c r="PRJ42" s="450"/>
      <c r="PRK42" s="450"/>
      <c r="PRL42" s="450"/>
      <c r="PRM42" s="450"/>
      <c r="PRN42" s="450"/>
      <c r="PRO42" s="450"/>
      <c r="PRP42" s="450"/>
      <c r="PRQ42" s="450"/>
      <c r="PRR42" s="450"/>
      <c r="PRS42" s="450"/>
      <c r="PRT42" s="450"/>
      <c r="PRU42" s="450"/>
      <c r="PRV42" s="450"/>
      <c r="PRW42" s="450"/>
      <c r="PRX42" s="450"/>
      <c r="PRY42" s="450"/>
      <c r="PRZ42" s="450"/>
      <c r="PSA42" s="450"/>
      <c r="PSB42" s="450"/>
      <c r="PSC42" s="450"/>
      <c r="PSD42" s="450"/>
      <c r="PSE42" s="450"/>
      <c r="PSF42" s="450"/>
      <c r="PSG42" s="450"/>
      <c r="PSH42" s="450"/>
      <c r="PSI42" s="450"/>
      <c r="PSJ42" s="450"/>
      <c r="PSK42" s="450"/>
      <c r="PSL42" s="450"/>
      <c r="PSM42" s="450"/>
      <c r="PSN42" s="450"/>
      <c r="PSO42" s="450"/>
      <c r="PSP42" s="450"/>
      <c r="PSQ42" s="450"/>
      <c r="PSR42" s="450"/>
      <c r="PSS42" s="450"/>
      <c r="PST42" s="450"/>
      <c r="PSU42" s="450"/>
      <c r="PSV42" s="450"/>
      <c r="PSW42" s="450"/>
      <c r="PSX42" s="450"/>
      <c r="PSY42" s="450"/>
      <c r="PSZ42" s="450"/>
      <c r="PTA42" s="450"/>
      <c r="PTB42" s="450"/>
      <c r="PTC42" s="450"/>
      <c r="PTD42" s="450"/>
      <c r="PTE42" s="450"/>
      <c r="PTF42" s="450"/>
      <c r="PTG42" s="450"/>
      <c r="PTH42" s="450"/>
      <c r="PTI42" s="450"/>
      <c r="PTJ42" s="450"/>
      <c r="PTK42" s="450"/>
      <c r="PTL42" s="450"/>
      <c r="PTM42" s="450"/>
      <c r="PTN42" s="450"/>
      <c r="PTO42" s="450"/>
      <c r="PTP42" s="450"/>
      <c r="PTQ42" s="450"/>
      <c r="PTR42" s="450"/>
      <c r="PTS42" s="450"/>
      <c r="PTT42" s="450"/>
      <c r="PTU42" s="450"/>
      <c r="PTV42" s="450"/>
      <c r="PTW42" s="450"/>
      <c r="PTX42" s="450"/>
      <c r="PTY42" s="450"/>
      <c r="PTZ42" s="450"/>
      <c r="PUA42" s="450"/>
      <c r="PUB42" s="450"/>
      <c r="PUC42" s="450"/>
      <c r="PUD42" s="450"/>
      <c r="PUE42" s="450"/>
      <c r="PUF42" s="450"/>
      <c r="PUG42" s="450"/>
      <c r="PUH42" s="450"/>
      <c r="PUI42" s="450"/>
      <c r="PUJ42" s="450"/>
      <c r="PUK42" s="450"/>
      <c r="PUL42" s="450"/>
      <c r="PUM42" s="450"/>
      <c r="PUN42" s="450"/>
      <c r="PUO42" s="450"/>
      <c r="PUP42" s="450"/>
      <c r="PUQ42" s="450"/>
      <c r="PUR42" s="450"/>
      <c r="PUS42" s="450"/>
      <c r="PUT42" s="450"/>
      <c r="PUU42" s="450"/>
      <c r="PUV42" s="450"/>
      <c r="PUW42" s="450"/>
      <c r="PUX42" s="450"/>
      <c r="PUY42" s="450"/>
      <c r="PUZ42" s="450"/>
      <c r="PVA42" s="450"/>
      <c r="PVB42" s="450"/>
      <c r="PVC42" s="450"/>
      <c r="PVD42" s="450"/>
      <c r="PVE42" s="450"/>
      <c r="PVF42" s="450"/>
      <c r="PVG42" s="450"/>
      <c r="PVH42" s="450"/>
      <c r="PVI42" s="450"/>
      <c r="PVJ42" s="450"/>
      <c r="PVK42" s="450"/>
      <c r="PVL42" s="450"/>
      <c r="PVM42" s="450"/>
      <c r="PVN42" s="450"/>
      <c r="PVO42" s="450"/>
      <c r="PVP42" s="450"/>
      <c r="PVQ42" s="450"/>
      <c r="PVR42" s="450"/>
      <c r="PVS42" s="450"/>
      <c r="PVT42" s="450"/>
      <c r="PVU42" s="450"/>
      <c r="PVV42" s="450"/>
      <c r="PVW42" s="450"/>
      <c r="PVX42" s="450"/>
      <c r="PVY42" s="450"/>
      <c r="PVZ42" s="450"/>
      <c r="PWA42" s="450"/>
      <c r="PWB42" s="450"/>
      <c r="PWC42" s="450"/>
      <c r="PWD42" s="450"/>
      <c r="PWE42" s="450"/>
      <c r="PWF42" s="450"/>
      <c r="PWG42" s="450"/>
      <c r="PWH42" s="450"/>
      <c r="PWI42" s="450"/>
      <c r="PWJ42" s="450"/>
      <c r="PWK42" s="450"/>
      <c r="PWL42" s="450"/>
      <c r="PWM42" s="450"/>
      <c r="PWN42" s="450"/>
      <c r="PWO42" s="450"/>
      <c r="PWP42" s="450"/>
      <c r="PWQ42" s="450"/>
      <c r="PWR42" s="450"/>
      <c r="PWS42" s="450"/>
      <c r="PWT42" s="450"/>
      <c r="PWU42" s="450"/>
      <c r="PWV42" s="450"/>
      <c r="PWW42" s="450"/>
      <c r="PWX42" s="450"/>
      <c r="PWY42" s="450"/>
      <c r="PWZ42" s="450"/>
      <c r="PXA42" s="450"/>
      <c r="PXB42" s="450"/>
      <c r="PXC42" s="450"/>
      <c r="PXD42" s="450"/>
      <c r="PXE42" s="450"/>
      <c r="PXF42" s="450"/>
      <c r="PXG42" s="450"/>
      <c r="PXH42" s="450"/>
      <c r="PXI42" s="450"/>
      <c r="PXJ42" s="450"/>
      <c r="PXK42" s="450"/>
      <c r="PXL42" s="450"/>
      <c r="PXM42" s="450"/>
      <c r="PXN42" s="450"/>
      <c r="PXO42" s="450"/>
      <c r="PXP42" s="450"/>
      <c r="PXQ42" s="450"/>
      <c r="PXR42" s="450"/>
      <c r="PXS42" s="450"/>
      <c r="PXT42" s="450"/>
      <c r="PXU42" s="450"/>
      <c r="PXV42" s="450"/>
      <c r="PXW42" s="450"/>
      <c r="PXX42" s="450"/>
      <c r="PXY42" s="450"/>
      <c r="PXZ42" s="450"/>
      <c r="PYA42" s="450"/>
      <c r="PYB42" s="450"/>
      <c r="PYC42" s="450"/>
      <c r="PYD42" s="450"/>
      <c r="PYE42" s="450"/>
      <c r="PYF42" s="450"/>
      <c r="PYG42" s="450"/>
      <c r="PYH42" s="450"/>
      <c r="PYI42" s="450"/>
      <c r="PYJ42" s="450"/>
      <c r="PYK42" s="450"/>
      <c r="PYL42" s="450"/>
      <c r="PYM42" s="450"/>
      <c r="PYN42" s="450"/>
      <c r="PYO42" s="450"/>
      <c r="PYP42" s="450"/>
      <c r="PYQ42" s="450"/>
      <c r="PYR42" s="450"/>
      <c r="PYS42" s="450"/>
      <c r="PYT42" s="450"/>
      <c r="PYU42" s="450"/>
      <c r="PYV42" s="450"/>
      <c r="PYW42" s="450"/>
      <c r="PYX42" s="450"/>
      <c r="PYY42" s="450"/>
      <c r="PYZ42" s="450"/>
      <c r="PZA42" s="450"/>
      <c r="PZB42" s="450"/>
      <c r="PZC42" s="450"/>
      <c r="PZD42" s="450"/>
      <c r="PZE42" s="450"/>
      <c r="PZF42" s="450"/>
      <c r="PZG42" s="450"/>
      <c r="PZH42" s="450"/>
      <c r="PZI42" s="450"/>
      <c r="PZJ42" s="450"/>
      <c r="PZK42" s="450"/>
      <c r="PZL42" s="450"/>
      <c r="PZM42" s="450"/>
      <c r="PZN42" s="450"/>
      <c r="PZO42" s="450"/>
      <c r="PZP42" s="450"/>
      <c r="PZQ42" s="450"/>
      <c r="PZR42" s="450"/>
      <c r="PZS42" s="450"/>
      <c r="PZT42" s="450"/>
      <c r="PZU42" s="450"/>
      <c r="PZV42" s="450"/>
      <c r="PZW42" s="450"/>
      <c r="PZX42" s="450"/>
      <c r="PZY42" s="450"/>
      <c r="PZZ42" s="450"/>
      <c r="QAA42" s="450"/>
      <c r="QAB42" s="450"/>
      <c r="QAC42" s="450"/>
      <c r="QAD42" s="450"/>
      <c r="QAE42" s="450"/>
      <c r="QAF42" s="450"/>
      <c r="QAG42" s="450"/>
      <c r="QAH42" s="450"/>
      <c r="QAI42" s="450"/>
      <c r="QAJ42" s="450"/>
      <c r="QAK42" s="450"/>
      <c r="QAL42" s="450"/>
      <c r="QAM42" s="450"/>
      <c r="QAN42" s="450"/>
      <c r="QAO42" s="450"/>
      <c r="QAP42" s="450"/>
      <c r="QAQ42" s="450"/>
      <c r="QAR42" s="450"/>
      <c r="QAS42" s="450"/>
      <c r="QAT42" s="450"/>
      <c r="QAU42" s="450"/>
      <c r="QAV42" s="450"/>
      <c r="QAW42" s="450"/>
      <c r="QAX42" s="450"/>
      <c r="QAY42" s="450"/>
      <c r="QAZ42" s="450"/>
      <c r="QBA42" s="450"/>
      <c r="QBB42" s="450"/>
      <c r="QBC42" s="450"/>
      <c r="QBD42" s="450"/>
      <c r="QBE42" s="450"/>
      <c r="QBF42" s="450"/>
      <c r="QBG42" s="450"/>
      <c r="QBH42" s="450"/>
      <c r="QBI42" s="450"/>
      <c r="QBJ42" s="450"/>
      <c r="QBK42" s="450"/>
      <c r="QBL42" s="450"/>
      <c r="QBM42" s="450"/>
      <c r="QBN42" s="450"/>
      <c r="QBO42" s="450"/>
      <c r="QBP42" s="450"/>
      <c r="QBQ42" s="450"/>
      <c r="QBR42" s="450"/>
      <c r="QBS42" s="450"/>
      <c r="QBT42" s="450"/>
      <c r="QBU42" s="450"/>
      <c r="QBV42" s="450"/>
      <c r="QBW42" s="450"/>
      <c r="QBX42" s="450"/>
      <c r="QBY42" s="450"/>
      <c r="QBZ42" s="450"/>
      <c r="QCA42" s="450"/>
      <c r="QCB42" s="450"/>
      <c r="QCC42" s="450"/>
      <c r="QCD42" s="450"/>
      <c r="QCE42" s="450"/>
      <c r="QCF42" s="450"/>
      <c r="QCG42" s="450"/>
      <c r="QCH42" s="450"/>
      <c r="QCI42" s="450"/>
      <c r="QCJ42" s="450"/>
      <c r="QCK42" s="450"/>
      <c r="QCL42" s="450"/>
      <c r="QCM42" s="450"/>
      <c r="QCN42" s="450"/>
      <c r="QCO42" s="450"/>
      <c r="QCP42" s="450"/>
      <c r="QCQ42" s="450"/>
      <c r="QCR42" s="450"/>
      <c r="QCS42" s="450"/>
      <c r="QCT42" s="450"/>
      <c r="QCU42" s="450"/>
      <c r="QCV42" s="450"/>
      <c r="QCW42" s="450"/>
      <c r="QCX42" s="450"/>
      <c r="QCY42" s="450"/>
      <c r="QCZ42" s="450"/>
      <c r="QDA42" s="450"/>
      <c r="QDB42" s="450"/>
      <c r="QDC42" s="450"/>
      <c r="QDD42" s="450"/>
      <c r="QDE42" s="450"/>
      <c r="QDF42" s="450"/>
      <c r="QDG42" s="450"/>
      <c r="QDH42" s="450"/>
      <c r="QDI42" s="450"/>
      <c r="QDJ42" s="450"/>
      <c r="QDK42" s="450"/>
      <c r="QDL42" s="450"/>
      <c r="QDM42" s="450"/>
      <c r="QDN42" s="450"/>
      <c r="QDO42" s="450"/>
      <c r="QDP42" s="450"/>
      <c r="QDQ42" s="450"/>
      <c r="QDR42" s="450"/>
      <c r="QDS42" s="450"/>
      <c r="QDT42" s="450"/>
      <c r="QDU42" s="450"/>
      <c r="QDV42" s="450"/>
      <c r="QDW42" s="450"/>
      <c r="QDX42" s="450"/>
      <c r="QDY42" s="450"/>
      <c r="QDZ42" s="450"/>
      <c r="QEA42" s="450"/>
      <c r="QEB42" s="450"/>
      <c r="QEC42" s="450"/>
      <c r="QED42" s="450"/>
      <c r="QEE42" s="450"/>
      <c r="QEF42" s="450"/>
      <c r="QEG42" s="450"/>
      <c r="QEH42" s="450"/>
      <c r="QEI42" s="450"/>
      <c r="QEJ42" s="450"/>
      <c r="QEK42" s="450"/>
      <c r="QEL42" s="450"/>
      <c r="QEM42" s="450"/>
      <c r="QEN42" s="450"/>
      <c r="QEO42" s="450"/>
      <c r="QEP42" s="450"/>
      <c r="QEQ42" s="450"/>
      <c r="QER42" s="450"/>
      <c r="QES42" s="450"/>
      <c r="QET42" s="450"/>
      <c r="QEU42" s="450"/>
      <c r="QEV42" s="450"/>
      <c r="QEW42" s="450"/>
      <c r="QEX42" s="450"/>
      <c r="QEY42" s="450"/>
      <c r="QEZ42" s="450"/>
      <c r="QFA42" s="450"/>
      <c r="QFB42" s="450"/>
      <c r="QFC42" s="450"/>
      <c r="QFD42" s="450"/>
      <c r="QFE42" s="450"/>
      <c r="QFF42" s="450"/>
      <c r="QFG42" s="450"/>
      <c r="QFH42" s="450"/>
      <c r="QFI42" s="450"/>
      <c r="QFJ42" s="450"/>
      <c r="QFK42" s="450"/>
      <c r="QFL42" s="450"/>
      <c r="QFM42" s="450"/>
      <c r="QFN42" s="450"/>
      <c r="QFO42" s="450"/>
      <c r="QFP42" s="450"/>
      <c r="QFQ42" s="450"/>
      <c r="QFR42" s="450"/>
      <c r="QFS42" s="450"/>
      <c r="QFT42" s="450"/>
      <c r="QFU42" s="450"/>
      <c r="QFV42" s="450"/>
      <c r="QFW42" s="450"/>
      <c r="QFX42" s="450"/>
      <c r="QFY42" s="450"/>
      <c r="QFZ42" s="450"/>
      <c r="QGA42" s="450"/>
      <c r="QGB42" s="450"/>
      <c r="QGC42" s="450"/>
      <c r="QGD42" s="450"/>
      <c r="QGE42" s="450"/>
      <c r="QGF42" s="450"/>
      <c r="QGG42" s="450"/>
      <c r="QGH42" s="450"/>
      <c r="QGI42" s="450"/>
      <c r="QGJ42" s="450"/>
      <c r="QGK42" s="450"/>
      <c r="QGL42" s="450"/>
      <c r="QGM42" s="450"/>
      <c r="QGN42" s="450"/>
      <c r="QGO42" s="450"/>
      <c r="QGP42" s="450"/>
      <c r="QGQ42" s="450"/>
      <c r="QGR42" s="450"/>
      <c r="QGS42" s="450"/>
      <c r="QGT42" s="450"/>
      <c r="QGU42" s="450"/>
      <c r="QGV42" s="450"/>
      <c r="QGW42" s="450"/>
      <c r="QGX42" s="450"/>
      <c r="QGY42" s="450"/>
      <c r="QGZ42" s="450"/>
      <c r="QHA42" s="450"/>
      <c r="QHB42" s="450"/>
      <c r="QHC42" s="450"/>
      <c r="QHD42" s="450"/>
      <c r="QHE42" s="450"/>
      <c r="QHF42" s="450"/>
      <c r="QHG42" s="450"/>
      <c r="QHH42" s="450"/>
      <c r="QHI42" s="450"/>
      <c r="QHJ42" s="450"/>
      <c r="QHK42" s="450"/>
      <c r="QHL42" s="450"/>
      <c r="QHM42" s="450"/>
      <c r="QHN42" s="450"/>
      <c r="QHO42" s="450"/>
      <c r="QHP42" s="450"/>
      <c r="QHQ42" s="450"/>
      <c r="QHR42" s="450"/>
      <c r="QHS42" s="450"/>
      <c r="QHT42" s="450"/>
      <c r="QHU42" s="450"/>
      <c r="QHV42" s="450"/>
      <c r="QHW42" s="450"/>
      <c r="QHX42" s="450"/>
      <c r="QHY42" s="450"/>
      <c r="QHZ42" s="450"/>
      <c r="QIA42" s="450"/>
      <c r="QIB42" s="450"/>
      <c r="QIC42" s="450"/>
      <c r="QID42" s="450"/>
      <c r="QIE42" s="450"/>
      <c r="QIF42" s="450"/>
      <c r="QIG42" s="450"/>
      <c r="QIH42" s="450"/>
      <c r="QII42" s="450"/>
      <c r="QIJ42" s="450"/>
      <c r="QIK42" s="450"/>
      <c r="QIL42" s="450"/>
      <c r="QIM42" s="450"/>
      <c r="QIN42" s="450"/>
      <c r="QIO42" s="450"/>
      <c r="QIP42" s="450"/>
      <c r="QIQ42" s="450"/>
      <c r="QIR42" s="450"/>
      <c r="QIS42" s="450"/>
      <c r="QIT42" s="450"/>
      <c r="QIU42" s="450"/>
      <c r="QIV42" s="450"/>
      <c r="QIW42" s="450"/>
      <c r="QIX42" s="450"/>
      <c r="QIY42" s="450"/>
      <c r="QIZ42" s="450"/>
      <c r="QJA42" s="450"/>
      <c r="QJB42" s="450"/>
      <c r="QJC42" s="450"/>
      <c r="QJD42" s="450"/>
      <c r="QJE42" s="450"/>
      <c r="QJF42" s="450"/>
      <c r="QJG42" s="450"/>
      <c r="QJH42" s="450"/>
      <c r="QJI42" s="450"/>
      <c r="QJJ42" s="450"/>
      <c r="QJK42" s="450"/>
      <c r="QJL42" s="450"/>
      <c r="QJM42" s="450"/>
      <c r="QJN42" s="450"/>
      <c r="QJO42" s="450"/>
      <c r="QJP42" s="450"/>
      <c r="QJQ42" s="450"/>
      <c r="QJR42" s="450"/>
      <c r="QJS42" s="450"/>
      <c r="QJT42" s="450"/>
      <c r="QJU42" s="450"/>
      <c r="QJV42" s="450"/>
      <c r="QJW42" s="450"/>
      <c r="QJX42" s="450"/>
      <c r="QJY42" s="450"/>
      <c r="QJZ42" s="450"/>
      <c r="QKA42" s="450"/>
      <c r="QKB42" s="450"/>
      <c r="QKC42" s="450"/>
      <c r="QKD42" s="450"/>
      <c r="QKE42" s="450"/>
      <c r="QKF42" s="450"/>
      <c r="QKG42" s="450"/>
      <c r="QKH42" s="450"/>
      <c r="QKI42" s="450"/>
      <c r="QKJ42" s="450"/>
      <c r="QKK42" s="450"/>
      <c r="QKL42" s="450"/>
      <c r="QKM42" s="450"/>
      <c r="QKN42" s="450"/>
      <c r="QKO42" s="450"/>
      <c r="QKP42" s="450"/>
      <c r="QKQ42" s="450"/>
      <c r="QKR42" s="450"/>
      <c r="QKS42" s="450"/>
      <c r="QKT42" s="450"/>
      <c r="QKU42" s="450"/>
      <c r="QKV42" s="450"/>
      <c r="QKW42" s="450"/>
      <c r="QKX42" s="450"/>
      <c r="QKY42" s="450"/>
      <c r="QKZ42" s="450"/>
      <c r="QLA42" s="450"/>
      <c r="QLB42" s="450"/>
      <c r="QLC42" s="450"/>
      <c r="QLD42" s="450"/>
      <c r="QLE42" s="450"/>
      <c r="QLF42" s="450"/>
      <c r="QLG42" s="450"/>
      <c r="QLH42" s="450"/>
      <c r="QLI42" s="450"/>
      <c r="QLJ42" s="450"/>
      <c r="QLK42" s="450"/>
      <c r="QLL42" s="450"/>
      <c r="QLM42" s="450"/>
      <c r="QLN42" s="450"/>
      <c r="QLO42" s="450"/>
      <c r="QLP42" s="450"/>
      <c r="QLQ42" s="450"/>
      <c r="QLR42" s="450"/>
      <c r="QLS42" s="450"/>
      <c r="QLT42" s="450"/>
      <c r="QLU42" s="450"/>
      <c r="QLV42" s="450"/>
      <c r="QLW42" s="450"/>
      <c r="QLX42" s="450"/>
      <c r="QLY42" s="450"/>
      <c r="QLZ42" s="450"/>
      <c r="QMA42" s="450"/>
      <c r="QMB42" s="450"/>
      <c r="QMC42" s="450"/>
      <c r="QMD42" s="450"/>
      <c r="QME42" s="450"/>
      <c r="QMF42" s="450"/>
      <c r="QMG42" s="450"/>
      <c r="QMH42" s="450"/>
      <c r="QMI42" s="450"/>
      <c r="QMJ42" s="450"/>
      <c r="QMK42" s="450"/>
      <c r="QML42" s="450"/>
      <c r="QMM42" s="450"/>
      <c r="QMN42" s="450"/>
      <c r="QMO42" s="450"/>
      <c r="QMP42" s="450"/>
      <c r="QMQ42" s="450"/>
      <c r="QMR42" s="450"/>
      <c r="QMS42" s="450"/>
      <c r="QMT42" s="450"/>
      <c r="QMU42" s="450"/>
      <c r="QMV42" s="450"/>
      <c r="QMW42" s="450"/>
      <c r="QMX42" s="450"/>
      <c r="QMY42" s="450"/>
      <c r="QMZ42" s="450"/>
      <c r="QNA42" s="450"/>
      <c r="QNB42" s="450"/>
      <c r="QNC42" s="450"/>
      <c r="QND42" s="450"/>
      <c r="QNE42" s="450"/>
      <c r="QNF42" s="450"/>
      <c r="QNG42" s="450"/>
      <c r="QNH42" s="450"/>
      <c r="QNI42" s="450"/>
      <c r="QNJ42" s="450"/>
      <c r="QNK42" s="450"/>
      <c r="QNL42" s="450"/>
      <c r="QNM42" s="450"/>
      <c r="QNN42" s="450"/>
      <c r="QNO42" s="450"/>
      <c r="QNP42" s="450"/>
      <c r="QNQ42" s="450"/>
      <c r="QNR42" s="450"/>
      <c r="QNS42" s="450"/>
      <c r="QNT42" s="450"/>
      <c r="QNU42" s="450"/>
      <c r="QNV42" s="450"/>
      <c r="QNW42" s="450"/>
      <c r="QNX42" s="450"/>
      <c r="QNY42" s="450"/>
      <c r="QNZ42" s="450"/>
      <c r="QOA42" s="450"/>
      <c r="QOB42" s="450"/>
      <c r="QOC42" s="450"/>
      <c r="QOD42" s="450"/>
      <c r="QOE42" s="450"/>
      <c r="QOF42" s="450"/>
      <c r="QOG42" s="450"/>
      <c r="QOH42" s="450"/>
      <c r="QOI42" s="450"/>
      <c r="QOJ42" s="450"/>
      <c r="QOK42" s="450"/>
      <c r="QOL42" s="450"/>
      <c r="QOM42" s="450"/>
      <c r="QON42" s="450"/>
      <c r="QOO42" s="450"/>
      <c r="QOP42" s="450"/>
      <c r="QOQ42" s="450"/>
      <c r="QOR42" s="450"/>
      <c r="QOS42" s="450"/>
      <c r="QOT42" s="450"/>
      <c r="QOU42" s="450"/>
      <c r="QOV42" s="450"/>
      <c r="QOW42" s="450"/>
      <c r="QOX42" s="450"/>
      <c r="QOY42" s="450"/>
      <c r="QOZ42" s="450"/>
      <c r="QPA42" s="450"/>
      <c r="QPB42" s="450"/>
      <c r="QPC42" s="450"/>
      <c r="QPD42" s="450"/>
      <c r="QPE42" s="450"/>
      <c r="QPF42" s="450"/>
      <c r="QPG42" s="450"/>
      <c r="QPH42" s="450"/>
      <c r="QPI42" s="450"/>
      <c r="QPJ42" s="450"/>
      <c r="QPK42" s="450"/>
      <c r="QPL42" s="450"/>
      <c r="QPM42" s="450"/>
      <c r="QPN42" s="450"/>
      <c r="QPO42" s="450"/>
      <c r="QPP42" s="450"/>
      <c r="QPQ42" s="450"/>
      <c r="QPR42" s="450"/>
      <c r="QPS42" s="450"/>
      <c r="QPT42" s="450"/>
      <c r="QPU42" s="450"/>
      <c r="QPV42" s="450"/>
      <c r="QPW42" s="450"/>
      <c r="QPX42" s="450"/>
      <c r="QPY42" s="450"/>
      <c r="QPZ42" s="450"/>
      <c r="QQA42" s="450"/>
      <c r="QQB42" s="450"/>
      <c r="QQC42" s="450"/>
      <c r="QQD42" s="450"/>
      <c r="QQE42" s="450"/>
      <c r="QQF42" s="450"/>
      <c r="QQG42" s="450"/>
      <c r="QQH42" s="450"/>
      <c r="QQI42" s="450"/>
      <c r="QQJ42" s="450"/>
      <c r="QQK42" s="450"/>
      <c r="QQL42" s="450"/>
      <c r="QQM42" s="450"/>
      <c r="QQN42" s="450"/>
      <c r="QQO42" s="450"/>
      <c r="QQP42" s="450"/>
      <c r="QQQ42" s="450"/>
      <c r="QQR42" s="450"/>
      <c r="QQS42" s="450"/>
      <c r="QQT42" s="450"/>
      <c r="QQU42" s="450"/>
      <c r="QQV42" s="450"/>
      <c r="QQW42" s="450"/>
      <c r="QQX42" s="450"/>
      <c r="QQY42" s="450"/>
      <c r="QQZ42" s="450"/>
      <c r="QRA42" s="450"/>
      <c r="QRB42" s="450"/>
      <c r="QRC42" s="450"/>
      <c r="QRD42" s="450"/>
      <c r="QRE42" s="450"/>
      <c r="QRF42" s="450"/>
      <c r="QRG42" s="450"/>
      <c r="QRH42" s="450"/>
      <c r="QRI42" s="450"/>
      <c r="QRJ42" s="450"/>
      <c r="QRK42" s="450"/>
      <c r="QRL42" s="450"/>
      <c r="QRM42" s="450"/>
      <c r="QRN42" s="450"/>
      <c r="QRO42" s="450"/>
      <c r="QRP42" s="450"/>
      <c r="QRQ42" s="450"/>
      <c r="QRR42" s="450"/>
      <c r="QRS42" s="450"/>
      <c r="QRT42" s="450"/>
      <c r="QRU42" s="450"/>
      <c r="QRV42" s="450"/>
      <c r="QRW42" s="450"/>
      <c r="QRX42" s="450"/>
      <c r="QRY42" s="450"/>
      <c r="QRZ42" s="450"/>
      <c r="QSA42" s="450"/>
      <c r="QSB42" s="450"/>
      <c r="QSC42" s="450"/>
      <c r="QSD42" s="450"/>
      <c r="QSE42" s="450"/>
      <c r="QSF42" s="450"/>
      <c r="QSG42" s="450"/>
      <c r="QSH42" s="450"/>
      <c r="QSI42" s="450"/>
      <c r="QSJ42" s="450"/>
      <c r="QSK42" s="450"/>
      <c r="QSL42" s="450"/>
      <c r="QSM42" s="450"/>
      <c r="QSN42" s="450"/>
      <c r="QSO42" s="450"/>
      <c r="QSP42" s="450"/>
      <c r="QSQ42" s="450"/>
      <c r="QSR42" s="450"/>
      <c r="QSS42" s="450"/>
      <c r="QST42" s="450"/>
      <c r="QSU42" s="450"/>
      <c r="QSV42" s="450"/>
      <c r="QSW42" s="450"/>
      <c r="QSX42" s="450"/>
      <c r="QSY42" s="450"/>
      <c r="QSZ42" s="450"/>
      <c r="QTA42" s="450"/>
      <c r="QTB42" s="450"/>
      <c r="QTC42" s="450"/>
      <c r="QTD42" s="450"/>
      <c r="QTE42" s="450"/>
      <c r="QTF42" s="450"/>
      <c r="QTG42" s="450"/>
      <c r="QTH42" s="450"/>
      <c r="QTI42" s="450"/>
      <c r="QTJ42" s="450"/>
      <c r="QTK42" s="450"/>
      <c r="QTL42" s="450"/>
      <c r="QTM42" s="450"/>
      <c r="QTN42" s="450"/>
      <c r="QTO42" s="450"/>
      <c r="QTP42" s="450"/>
      <c r="QTQ42" s="450"/>
      <c r="QTR42" s="450"/>
      <c r="QTS42" s="450"/>
      <c r="QTT42" s="450"/>
      <c r="QTU42" s="450"/>
      <c r="QTV42" s="450"/>
      <c r="QTW42" s="450"/>
      <c r="QTX42" s="450"/>
      <c r="QTY42" s="450"/>
      <c r="QTZ42" s="450"/>
      <c r="QUA42" s="450"/>
      <c r="QUB42" s="450"/>
      <c r="QUC42" s="450"/>
      <c r="QUD42" s="450"/>
      <c r="QUE42" s="450"/>
      <c r="QUF42" s="450"/>
      <c r="QUG42" s="450"/>
      <c r="QUH42" s="450"/>
      <c r="QUI42" s="450"/>
      <c r="QUJ42" s="450"/>
      <c r="QUK42" s="450"/>
      <c r="QUL42" s="450"/>
      <c r="QUM42" s="450"/>
      <c r="QUN42" s="450"/>
      <c r="QUO42" s="450"/>
      <c r="QUP42" s="450"/>
      <c r="QUQ42" s="450"/>
      <c r="QUR42" s="450"/>
      <c r="QUS42" s="450"/>
      <c r="QUT42" s="450"/>
      <c r="QUU42" s="450"/>
      <c r="QUV42" s="450"/>
      <c r="QUW42" s="450"/>
      <c r="QUX42" s="450"/>
      <c r="QUY42" s="450"/>
      <c r="QUZ42" s="450"/>
      <c r="QVA42" s="450"/>
      <c r="QVB42" s="450"/>
      <c r="QVC42" s="450"/>
      <c r="QVD42" s="450"/>
      <c r="QVE42" s="450"/>
      <c r="QVF42" s="450"/>
      <c r="QVG42" s="450"/>
      <c r="QVH42" s="450"/>
      <c r="QVI42" s="450"/>
      <c r="QVJ42" s="450"/>
      <c r="QVK42" s="450"/>
      <c r="QVL42" s="450"/>
      <c r="QVM42" s="450"/>
      <c r="QVN42" s="450"/>
      <c r="QVO42" s="450"/>
      <c r="QVP42" s="450"/>
      <c r="QVQ42" s="450"/>
      <c r="QVR42" s="450"/>
      <c r="QVS42" s="450"/>
      <c r="QVT42" s="450"/>
      <c r="QVU42" s="450"/>
      <c r="QVV42" s="450"/>
      <c r="QVW42" s="450"/>
      <c r="QVX42" s="450"/>
      <c r="QVY42" s="450"/>
      <c r="QVZ42" s="450"/>
      <c r="QWA42" s="450"/>
      <c r="QWB42" s="450"/>
      <c r="QWC42" s="450"/>
      <c r="QWD42" s="450"/>
      <c r="QWE42" s="450"/>
      <c r="QWF42" s="450"/>
      <c r="QWG42" s="450"/>
      <c r="QWH42" s="450"/>
      <c r="QWI42" s="450"/>
      <c r="QWJ42" s="450"/>
      <c r="QWK42" s="450"/>
      <c r="QWL42" s="450"/>
      <c r="QWM42" s="450"/>
      <c r="QWN42" s="450"/>
      <c r="QWO42" s="450"/>
      <c r="QWP42" s="450"/>
      <c r="QWQ42" s="450"/>
      <c r="QWR42" s="450"/>
      <c r="QWS42" s="450"/>
      <c r="QWT42" s="450"/>
      <c r="QWU42" s="450"/>
      <c r="QWV42" s="450"/>
      <c r="QWW42" s="450"/>
      <c r="QWX42" s="450"/>
      <c r="QWY42" s="450"/>
      <c r="QWZ42" s="450"/>
      <c r="QXA42" s="450"/>
      <c r="QXB42" s="450"/>
      <c r="QXC42" s="450"/>
      <c r="QXD42" s="450"/>
      <c r="QXE42" s="450"/>
      <c r="QXF42" s="450"/>
      <c r="QXG42" s="450"/>
      <c r="QXH42" s="450"/>
      <c r="QXI42" s="450"/>
      <c r="QXJ42" s="450"/>
      <c r="QXK42" s="450"/>
      <c r="QXL42" s="450"/>
      <c r="QXM42" s="450"/>
      <c r="QXN42" s="450"/>
      <c r="QXO42" s="450"/>
      <c r="QXP42" s="450"/>
      <c r="QXQ42" s="450"/>
      <c r="QXR42" s="450"/>
      <c r="QXS42" s="450"/>
      <c r="QXT42" s="450"/>
      <c r="QXU42" s="450"/>
      <c r="QXV42" s="450"/>
      <c r="QXW42" s="450"/>
      <c r="QXX42" s="450"/>
      <c r="QXY42" s="450"/>
      <c r="QXZ42" s="450"/>
      <c r="QYA42" s="450"/>
      <c r="QYB42" s="450"/>
      <c r="QYC42" s="450"/>
      <c r="QYD42" s="450"/>
      <c r="QYE42" s="450"/>
      <c r="QYF42" s="450"/>
      <c r="QYG42" s="450"/>
      <c r="QYH42" s="450"/>
      <c r="QYI42" s="450"/>
      <c r="QYJ42" s="450"/>
      <c r="QYK42" s="450"/>
      <c r="QYL42" s="450"/>
      <c r="QYM42" s="450"/>
      <c r="QYN42" s="450"/>
      <c r="QYO42" s="450"/>
      <c r="QYP42" s="450"/>
      <c r="QYQ42" s="450"/>
      <c r="QYR42" s="450"/>
      <c r="QYS42" s="450"/>
      <c r="QYT42" s="450"/>
      <c r="QYU42" s="450"/>
      <c r="QYV42" s="450"/>
      <c r="QYW42" s="450"/>
      <c r="QYX42" s="450"/>
      <c r="QYY42" s="450"/>
      <c r="QYZ42" s="450"/>
      <c r="QZA42" s="450"/>
      <c r="QZB42" s="450"/>
      <c r="QZC42" s="450"/>
      <c r="QZD42" s="450"/>
      <c r="QZE42" s="450"/>
      <c r="QZF42" s="450"/>
      <c r="QZG42" s="450"/>
      <c r="QZH42" s="450"/>
      <c r="QZI42" s="450"/>
      <c r="QZJ42" s="450"/>
      <c r="QZK42" s="450"/>
      <c r="QZL42" s="450"/>
      <c r="QZM42" s="450"/>
      <c r="QZN42" s="450"/>
      <c r="QZO42" s="450"/>
      <c r="QZP42" s="450"/>
      <c r="QZQ42" s="450"/>
      <c r="QZR42" s="450"/>
      <c r="QZS42" s="450"/>
      <c r="QZT42" s="450"/>
      <c r="QZU42" s="450"/>
      <c r="QZV42" s="450"/>
      <c r="QZW42" s="450"/>
      <c r="QZX42" s="450"/>
      <c r="QZY42" s="450"/>
      <c r="QZZ42" s="450"/>
      <c r="RAA42" s="450"/>
      <c r="RAB42" s="450"/>
      <c r="RAC42" s="450"/>
      <c r="RAD42" s="450"/>
      <c r="RAE42" s="450"/>
      <c r="RAF42" s="450"/>
      <c r="RAG42" s="450"/>
      <c r="RAH42" s="450"/>
      <c r="RAI42" s="450"/>
      <c r="RAJ42" s="450"/>
      <c r="RAK42" s="450"/>
      <c r="RAL42" s="450"/>
      <c r="RAM42" s="450"/>
      <c r="RAN42" s="450"/>
      <c r="RAO42" s="450"/>
      <c r="RAP42" s="450"/>
      <c r="RAQ42" s="450"/>
      <c r="RAR42" s="450"/>
      <c r="RAS42" s="450"/>
      <c r="RAT42" s="450"/>
      <c r="RAU42" s="450"/>
      <c r="RAV42" s="450"/>
      <c r="RAW42" s="450"/>
      <c r="RAX42" s="450"/>
      <c r="RAY42" s="450"/>
      <c r="RAZ42" s="450"/>
      <c r="RBA42" s="450"/>
      <c r="RBB42" s="450"/>
      <c r="RBC42" s="450"/>
      <c r="RBD42" s="450"/>
      <c r="RBE42" s="450"/>
      <c r="RBF42" s="450"/>
      <c r="RBG42" s="450"/>
      <c r="RBH42" s="450"/>
      <c r="RBI42" s="450"/>
      <c r="RBJ42" s="450"/>
      <c r="RBK42" s="450"/>
      <c r="RBL42" s="450"/>
      <c r="RBM42" s="450"/>
      <c r="RBN42" s="450"/>
      <c r="RBO42" s="450"/>
      <c r="RBP42" s="450"/>
      <c r="RBQ42" s="450"/>
      <c r="RBR42" s="450"/>
      <c r="RBS42" s="450"/>
      <c r="RBT42" s="450"/>
      <c r="RBU42" s="450"/>
      <c r="RBV42" s="450"/>
      <c r="RBW42" s="450"/>
      <c r="RBX42" s="450"/>
      <c r="RBY42" s="450"/>
      <c r="RBZ42" s="450"/>
      <c r="RCA42" s="450"/>
      <c r="RCB42" s="450"/>
      <c r="RCC42" s="450"/>
      <c r="RCD42" s="450"/>
      <c r="RCE42" s="450"/>
      <c r="RCF42" s="450"/>
      <c r="RCG42" s="450"/>
      <c r="RCH42" s="450"/>
      <c r="RCI42" s="450"/>
      <c r="RCJ42" s="450"/>
      <c r="RCK42" s="450"/>
      <c r="RCL42" s="450"/>
      <c r="RCM42" s="450"/>
      <c r="RCN42" s="450"/>
      <c r="RCO42" s="450"/>
      <c r="RCP42" s="450"/>
      <c r="RCQ42" s="450"/>
      <c r="RCR42" s="450"/>
      <c r="RCS42" s="450"/>
      <c r="RCT42" s="450"/>
      <c r="RCU42" s="450"/>
      <c r="RCV42" s="450"/>
      <c r="RCW42" s="450"/>
      <c r="RCX42" s="450"/>
      <c r="RCY42" s="450"/>
      <c r="RCZ42" s="450"/>
      <c r="RDA42" s="450"/>
      <c r="RDB42" s="450"/>
      <c r="RDC42" s="450"/>
      <c r="RDD42" s="450"/>
      <c r="RDE42" s="450"/>
      <c r="RDF42" s="450"/>
      <c r="RDG42" s="450"/>
      <c r="RDH42" s="450"/>
      <c r="RDI42" s="450"/>
      <c r="RDJ42" s="450"/>
      <c r="RDK42" s="450"/>
      <c r="RDL42" s="450"/>
      <c r="RDM42" s="450"/>
      <c r="RDN42" s="450"/>
      <c r="RDO42" s="450"/>
      <c r="RDP42" s="450"/>
      <c r="RDQ42" s="450"/>
      <c r="RDR42" s="450"/>
      <c r="RDS42" s="450"/>
      <c r="RDT42" s="450"/>
      <c r="RDU42" s="450"/>
      <c r="RDV42" s="450"/>
      <c r="RDW42" s="450"/>
      <c r="RDX42" s="450"/>
      <c r="RDY42" s="450"/>
      <c r="RDZ42" s="450"/>
      <c r="REA42" s="450"/>
      <c r="REB42" s="450"/>
      <c r="REC42" s="450"/>
      <c r="RED42" s="450"/>
      <c r="REE42" s="450"/>
      <c r="REF42" s="450"/>
      <c r="REG42" s="450"/>
      <c r="REH42" s="450"/>
      <c r="REI42" s="450"/>
      <c r="REJ42" s="450"/>
      <c r="REK42" s="450"/>
      <c r="REL42" s="450"/>
      <c r="REM42" s="450"/>
      <c r="REN42" s="450"/>
      <c r="REO42" s="450"/>
      <c r="REP42" s="450"/>
      <c r="REQ42" s="450"/>
      <c r="RER42" s="450"/>
      <c r="RES42" s="450"/>
      <c r="RET42" s="450"/>
      <c r="REU42" s="450"/>
      <c r="REV42" s="450"/>
      <c r="REW42" s="450"/>
      <c r="REX42" s="450"/>
      <c r="REY42" s="450"/>
      <c r="REZ42" s="450"/>
      <c r="RFA42" s="450"/>
      <c r="RFB42" s="450"/>
      <c r="RFC42" s="450"/>
      <c r="RFD42" s="450"/>
      <c r="RFE42" s="450"/>
      <c r="RFF42" s="450"/>
      <c r="RFG42" s="450"/>
      <c r="RFH42" s="450"/>
      <c r="RFI42" s="450"/>
      <c r="RFJ42" s="450"/>
      <c r="RFK42" s="450"/>
      <c r="RFL42" s="450"/>
      <c r="RFM42" s="450"/>
      <c r="RFN42" s="450"/>
      <c r="RFO42" s="450"/>
      <c r="RFP42" s="450"/>
      <c r="RFQ42" s="450"/>
      <c r="RFR42" s="450"/>
      <c r="RFS42" s="450"/>
      <c r="RFT42" s="450"/>
      <c r="RFU42" s="450"/>
      <c r="RFV42" s="450"/>
      <c r="RFW42" s="450"/>
      <c r="RFX42" s="450"/>
      <c r="RFY42" s="450"/>
      <c r="RFZ42" s="450"/>
      <c r="RGA42" s="450"/>
      <c r="RGB42" s="450"/>
      <c r="RGC42" s="450"/>
      <c r="RGD42" s="450"/>
      <c r="RGE42" s="450"/>
      <c r="RGF42" s="450"/>
      <c r="RGG42" s="450"/>
      <c r="RGH42" s="450"/>
      <c r="RGI42" s="450"/>
      <c r="RGJ42" s="450"/>
      <c r="RGK42" s="450"/>
      <c r="RGL42" s="450"/>
      <c r="RGM42" s="450"/>
      <c r="RGN42" s="450"/>
      <c r="RGO42" s="450"/>
      <c r="RGP42" s="450"/>
      <c r="RGQ42" s="450"/>
      <c r="RGR42" s="450"/>
      <c r="RGS42" s="450"/>
      <c r="RGT42" s="450"/>
      <c r="RGU42" s="450"/>
      <c r="RGV42" s="450"/>
      <c r="RGW42" s="450"/>
      <c r="RGX42" s="450"/>
      <c r="RGY42" s="450"/>
      <c r="RGZ42" s="450"/>
      <c r="RHA42" s="450"/>
      <c r="RHB42" s="450"/>
      <c r="RHC42" s="450"/>
      <c r="RHD42" s="450"/>
      <c r="RHE42" s="450"/>
      <c r="RHF42" s="450"/>
      <c r="RHG42" s="450"/>
      <c r="RHH42" s="450"/>
      <c r="RHI42" s="450"/>
      <c r="RHJ42" s="450"/>
      <c r="RHK42" s="450"/>
      <c r="RHL42" s="450"/>
      <c r="RHM42" s="450"/>
      <c r="RHN42" s="450"/>
      <c r="RHO42" s="450"/>
      <c r="RHP42" s="450"/>
      <c r="RHQ42" s="450"/>
      <c r="RHR42" s="450"/>
      <c r="RHS42" s="450"/>
      <c r="RHT42" s="450"/>
      <c r="RHU42" s="450"/>
      <c r="RHV42" s="450"/>
      <c r="RHW42" s="450"/>
      <c r="RHX42" s="450"/>
      <c r="RHY42" s="450"/>
      <c r="RHZ42" s="450"/>
      <c r="RIA42" s="450"/>
      <c r="RIB42" s="450"/>
      <c r="RIC42" s="450"/>
      <c r="RID42" s="450"/>
      <c r="RIE42" s="450"/>
      <c r="RIF42" s="450"/>
      <c r="RIG42" s="450"/>
      <c r="RIH42" s="450"/>
      <c r="RII42" s="450"/>
      <c r="RIJ42" s="450"/>
      <c r="RIK42" s="450"/>
      <c r="RIL42" s="450"/>
      <c r="RIM42" s="450"/>
      <c r="RIN42" s="450"/>
      <c r="RIO42" s="450"/>
      <c r="RIP42" s="450"/>
      <c r="RIQ42" s="450"/>
      <c r="RIR42" s="450"/>
      <c r="RIS42" s="450"/>
      <c r="RIT42" s="450"/>
      <c r="RIU42" s="450"/>
      <c r="RIV42" s="450"/>
      <c r="RIW42" s="450"/>
      <c r="RIX42" s="450"/>
      <c r="RIY42" s="450"/>
      <c r="RIZ42" s="450"/>
      <c r="RJA42" s="450"/>
      <c r="RJB42" s="450"/>
      <c r="RJC42" s="450"/>
      <c r="RJD42" s="450"/>
      <c r="RJE42" s="450"/>
      <c r="RJF42" s="450"/>
      <c r="RJG42" s="450"/>
      <c r="RJH42" s="450"/>
      <c r="RJI42" s="450"/>
      <c r="RJJ42" s="450"/>
      <c r="RJK42" s="450"/>
      <c r="RJL42" s="450"/>
      <c r="RJM42" s="450"/>
      <c r="RJN42" s="450"/>
      <c r="RJO42" s="450"/>
      <c r="RJP42" s="450"/>
      <c r="RJQ42" s="450"/>
      <c r="RJR42" s="450"/>
      <c r="RJS42" s="450"/>
      <c r="RJT42" s="450"/>
      <c r="RJU42" s="450"/>
      <c r="RJV42" s="450"/>
      <c r="RJW42" s="450"/>
      <c r="RJX42" s="450"/>
      <c r="RJY42" s="450"/>
      <c r="RJZ42" s="450"/>
      <c r="RKA42" s="450"/>
      <c r="RKB42" s="450"/>
      <c r="RKC42" s="450"/>
      <c r="RKD42" s="450"/>
      <c r="RKE42" s="450"/>
      <c r="RKF42" s="450"/>
      <c r="RKG42" s="450"/>
      <c r="RKH42" s="450"/>
      <c r="RKI42" s="450"/>
      <c r="RKJ42" s="450"/>
      <c r="RKK42" s="450"/>
      <c r="RKL42" s="450"/>
      <c r="RKM42" s="450"/>
      <c r="RKN42" s="450"/>
      <c r="RKO42" s="450"/>
      <c r="RKP42" s="450"/>
      <c r="RKQ42" s="450"/>
      <c r="RKR42" s="450"/>
      <c r="RKS42" s="450"/>
      <c r="RKT42" s="450"/>
      <c r="RKU42" s="450"/>
      <c r="RKV42" s="450"/>
      <c r="RKW42" s="450"/>
      <c r="RKX42" s="450"/>
      <c r="RKY42" s="450"/>
      <c r="RKZ42" s="450"/>
      <c r="RLA42" s="450"/>
      <c r="RLB42" s="450"/>
      <c r="RLC42" s="450"/>
      <c r="RLD42" s="450"/>
      <c r="RLE42" s="450"/>
      <c r="RLF42" s="450"/>
      <c r="RLG42" s="450"/>
      <c r="RLH42" s="450"/>
      <c r="RLI42" s="450"/>
      <c r="RLJ42" s="450"/>
      <c r="RLK42" s="450"/>
      <c r="RLL42" s="450"/>
      <c r="RLM42" s="450"/>
      <c r="RLN42" s="450"/>
      <c r="RLO42" s="450"/>
      <c r="RLP42" s="450"/>
      <c r="RLQ42" s="450"/>
      <c r="RLR42" s="450"/>
      <c r="RLS42" s="450"/>
      <c r="RLT42" s="450"/>
      <c r="RLU42" s="450"/>
      <c r="RLV42" s="450"/>
      <c r="RLW42" s="450"/>
      <c r="RLX42" s="450"/>
      <c r="RLY42" s="450"/>
      <c r="RLZ42" s="450"/>
      <c r="RMA42" s="450"/>
      <c r="RMB42" s="450"/>
      <c r="RMC42" s="450"/>
      <c r="RMD42" s="450"/>
      <c r="RME42" s="450"/>
      <c r="RMF42" s="450"/>
      <c r="RMG42" s="450"/>
      <c r="RMH42" s="450"/>
      <c r="RMI42" s="450"/>
      <c r="RMJ42" s="450"/>
      <c r="RMK42" s="450"/>
      <c r="RML42" s="450"/>
      <c r="RMM42" s="450"/>
      <c r="RMN42" s="450"/>
      <c r="RMO42" s="450"/>
      <c r="RMP42" s="450"/>
      <c r="RMQ42" s="450"/>
      <c r="RMR42" s="450"/>
      <c r="RMS42" s="450"/>
      <c r="RMT42" s="450"/>
      <c r="RMU42" s="450"/>
      <c r="RMV42" s="450"/>
      <c r="RMW42" s="450"/>
      <c r="RMX42" s="450"/>
      <c r="RMY42" s="450"/>
      <c r="RMZ42" s="450"/>
      <c r="RNA42" s="450"/>
      <c r="RNB42" s="450"/>
      <c r="RNC42" s="450"/>
      <c r="RND42" s="450"/>
      <c r="RNE42" s="450"/>
      <c r="RNF42" s="450"/>
      <c r="RNG42" s="450"/>
      <c r="RNH42" s="450"/>
      <c r="RNI42" s="450"/>
      <c r="RNJ42" s="450"/>
      <c r="RNK42" s="450"/>
      <c r="RNL42" s="450"/>
      <c r="RNM42" s="450"/>
      <c r="RNN42" s="450"/>
      <c r="RNO42" s="450"/>
      <c r="RNP42" s="450"/>
      <c r="RNQ42" s="450"/>
      <c r="RNR42" s="450"/>
      <c r="RNS42" s="450"/>
      <c r="RNT42" s="450"/>
      <c r="RNU42" s="450"/>
      <c r="RNV42" s="450"/>
      <c r="RNW42" s="450"/>
      <c r="RNX42" s="450"/>
      <c r="RNY42" s="450"/>
      <c r="RNZ42" s="450"/>
      <c r="ROA42" s="450"/>
      <c r="ROB42" s="450"/>
      <c r="ROC42" s="450"/>
      <c r="ROD42" s="450"/>
      <c r="ROE42" s="450"/>
      <c r="ROF42" s="450"/>
      <c r="ROG42" s="450"/>
      <c r="ROH42" s="450"/>
      <c r="ROI42" s="450"/>
      <c r="ROJ42" s="450"/>
      <c r="ROK42" s="450"/>
      <c r="ROL42" s="450"/>
      <c r="ROM42" s="450"/>
      <c r="RON42" s="450"/>
      <c r="ROO42" s="450"/>
      <c r="ROP42" s="450"/>
      <c r="ROQ42" s="450"/>
      <c r="ROR42" s="450"/>
      <c r="ROS42" s="450"/>
      <c r="ROT42" s="450"/>
      <c r="ROU42" s="450"/>
      <c r="ROV42" s="450"/>
      <c r="ROW42" s="450"/>
      <c r="ROX42" s="450"/>
      <c r="ROY42" s="450"/>
      <c r="ROZ42" s="450"/>
      <c r="RPA42" s="450"/>
      <c r="RPB42" s="450"/>
      <c r="RPC42" s="450"/>
      <c r="RPD42" s="450"/>
      <c r="RPE42" s="450"/>
      <c r="RPF42" s="450"/>
      <c r="RPG42" s="450"/>
      <c r="RPH42" s="450"/>
      <c r="RPI42" s="450"/>
      <c r="RPJ42" s="450"/>
      <c r="RPK42" s="450"/>
      <c r="RPL42" s="450"/>
      <c r="RPM42" s="450"/>
      <c r="RPN42" s="450"/>
      <c r="RPO42" s="450"/>
      <c r="RPP42" s="450"/>
      <c r="RPQ42" s="450"/>
      <c r="RPR42" s="450"/>
      <c r="RPS42" s="450"/>
      <c r="RPT42" s="450"/>
      <c r="RPU42" s="450"/>
      <c r="RPV42" s="450"/>
      <c r="RPW42" s="450"/>
      <c r="RPX42" s="450"/>
      <c r="RPY42" s="450"/>
      <c r="RPZ42" s="450"/>
      <c r="RQA42" s="450"/>
      <c r="RQB42" s="450"/>
      <c r="RQC42" s="450"/>
      <c r="RQD42" s="450"/>
      <c r="RQE42" s="450"/>
      <c r="RQF42" s="450"/>
      <c r="RQG42" s="450"/>
      <c r="RQH42" s="450"/>
      <c r="RQI42" s="450"/>
      <c r="RQJ42" s="450"/>
      <c r="RQK42" s="450"/>
      <c r="RQL42" s="450"/>
      <c r="RQM42" s="450"/>
      <c r="RQN42" s="450"/>
      <c r="RQO42" s="450"/>
      <c r="RQP42" s="450"/>
      <c r="RQQ42" s="450"/>
      <c r="RQR42" s="450"/>
      <c r="RQS42" s="450"/>
      <c r="RQT42" s="450"/>
      <c r="RQU42" s="450"/>
      <c r="RQV42" s="450"/>
      <c r="RQW42" s="450"/>
      <c r="RQX42" s="450"/>
      <c r="RQY42" s="450"/>
      <c r="RQZ42" s="450"/>
      <c r="RRA42" s="450"/>
      <c r="RRB42" s="450"/>
      <c r="RRC42" s="450"/>
      <c r="RRD42" s="450"/>
      <c r="RRE42" s="450"/>
      <c r="RRF42" s="450"/>
      <c r="RRG42" s="450"/>
      <c r="RRH42" s="450"/>
      <c r="RRI42" s="450"/>
      <c r="RRJ42" s="450"/>
      <c r="RRK42" s="450"/>
      <c r="RRL42" s="450"/>
      <c r="RRM42" s="450"/>
      <c r="RRN42" s="450"/>
      <c r="RRO42" s="450"/>
      <c r="RRP42" s="450"/>
      <c r="RRQ42" s="450"/>
      <c r="RRR42" s="450"/>
      <c r="RRS42" s="450"/>
      <c r="RRT42" s="450"/>
      <c r="RRU42" s="450"/>
      <c r="RRV42" s="450"/>
      <c r="RRW42" s="450"/>
      <c r="RRX42" s="450"/>
      <c r="RRY42" s="450"/>
      <c r="RRZ42" s="450"/>
      <c r="RSA42" s="450"/>
      <c r="RSB42" s="450"/>
      <c r="RSC42" s="450"/>
      <c r="RSD42" s="450"/>
      <c r="RSE42" s="450"/>
      <c r="RSF42" s="450"/>
      <c r="RSG42" s="450"/>
      <c r="RSH42" s="450"/>
      <c r="RSI42" s="450"/>
      <c r="RSJ42" s="450"/>
      <c r="RSK42" s="450"/>
      <c r="RSL42" s="450"/>
      <c r="RSM42" s="450"/>
      <c r="RSN42" s="450"/>
      <c r="RSO42" s="450"/>
      <c r="RSP42" s="450"/>
      <c r="RSQ42" s="450"/>
      <c r="RSR42" s="450"/>
      <c r="RSS42" s="450"/>
      <c r="RST42" s="450"/>
      <c r="RSU42" s="450"/>
      <c r="RSV42" s="450"/>
      <c r="RSW42" s="450"/>
      <c r="RSX42" s="450"/>
      <c r="RSY42" s="450"/>
      <c r="RSZ42" s="450"/>
      <c r="RTA42" s="450"/>
      <c r="RTB42" s="450"/>
      <c r="RTC42" s="450"/>
      <c r="RTD42" s="450"/>
      <c r="RTE42" s="450"/>
      <c r="RTF42" s="450"/>
      <c r="RTG42" s="450"/>
      <c r="RTH42" s="450"/>
      <c r="RTI42" s="450"/>
      <c r="RTJ42" s="450"/>
      <c r="RTK42" s="450"/>
      <c r="RTL42" s="450"/>
      <c r="RTM42" s="450"/>
      <c r="RTN42" s="450"/>
      <c r="RTO42" s="450"/>
      <c r="RTP42" s="450"/>
      <c r="RTQ42" s="450"/>
      <c r="RTR42" s="450"/>
      <c r="RTS42" s="450"/>
      <c r="RTT42" s="450"/>
      <c r="RTU42" s="450"/>
      <c r="RTV42" s="450"/>
      <c r="RTW42" s="450"/>
      <c r="RTX42" s="450"/>
      <c r="RTY42" s="450"/>
      <c r="RTZ42" s="450"/>
      <c r="RUA42" s="450"/>
      <c r="RUB42" s="450"/>
      <c r="RUC42" s="450"/>
      <c r="RUD42" s="450"/>
      <c r="RUE42" s="450"/>
      <c r="RUF42" s="450"/>
      <c r="RUG42" s="450"/>
      <c r="RUH42" s="450"/>
      <c r="RUI42" s="450"/>
      <c r="RUJ42" s="450"/>
      <c r="RUK42" s="450"/>
      <c r="RUL42" s="450"/>
      <c r="RUM42" s="450"/>
      <c r="RUN42" s="450"/>
      <c r="RUO42" s="450"/>
      <c r="RUP42" s="450"/>
      <c r="RUQ42" s="450"/>
      <c r="RUR42" s="450"/>
      <c r="RUS42" s="450"/>
      <c r="RUT42" s="450"/>
      <c r="RUU42" s="450"/>
      <c r="RUV42" s="450"/>
      <c r="RUW42" s="450"/>
      <c r="RUX42" s="450"/>
      <c r="RUY42" s="450"/>
      <c r="RUZ42" s="450"/>
      <c r="RVA42" s="450"/>
      <c r="RVB42" s="450"/>
      <c r="RVC42" s="450"/>
      <c r="RVD42" s="450"/>
      <c r="RVE42" s="450"/>
      <c r="RVF42" s="450"/>
      <c r="RVG42" s="450"/>
      <c r="RVH42" s="450"/>
      <c r="RVI42" s="450"/>
      <c r="RVJ42" s="450"/>
      <c r="RVK42" s="450"/>
      <c r="RVL42" s="450"/>
      <c r="RVM42" s="450"/>
      <c r="RVN42" s="450"/>
      <c r="RVO42" s="450"/>
      <c r="RVP42" s="450"/>
      <c r="RVQ42" s="450"/>
      <c r="RVR42" s="450"/>
      <c r="RVS42" s="450"/>
      <c r="RVT42" s="450"/>
      <c r="RVU42" s="450"/>
      <c r="RVV42" s="450"/>
      <c r="RVW42" s="450"/>
      <c r="RVX42" s="450"/>
      <c r="RVY42" s="450"/>
      <c r="RVZ42" s="450"/>
      <c r="RWA42" s="450"/>
      <c r="RWB42" s="450"/>
      <c r="RWC42" s="450"/>
      <c r="RWD42" s="450"/>
      <c r="RWE42" s="450"/>
      <c r="RWF42" s="450"/>
      <c r="RWG42" s="450"/>
      <c r="RWH42" s="450"/>
      <c r="RWI42" s="450"/>
      <c r="RWJ42" s="450"/>
      <c r="RWK42" s="450"/>
      <c r="RWL42" s="450"/>
      <c r="RWM42" s="450"/>
      <c r="RWN42" s="450"/>
      <c r="RWO42" s="450"/>
      <c r="RWP42" s="450"/>
      <c r="RWQ42" s="450"/>
      <c r="RWR42" s="450"/>
      <c r="RWS42" s="450"/>
      <c r="RWT42" s="450"/>
      <c r="RWU42" s="450"/>
      <c r="RWV42" s="450"/>
      <c r="RWW42" s="450"/>
      <c r="RWX42" s="450"/>
      <c r="RWY42" s="450"/>
      <c r="RWZ42" s="450"/>
      <c r="RXA42" s="450"/>
      <c r="RXB42" s="450"/>
      <c r="RXC42" s="450"/>
      <c r="RXD42" s="450"/>
      <c r="RXE42" s="450"/>
      <c r="RXF42" s="450"/>
      <c r="RXG42" s="450"/>
      <c r="RXH42" s="450"/>
      <c r="RXI42" s="450"/>
      <c r="RXJ42" s="450"/>
      <c r="RXK42" s="450"/>
      <c r="RXL42" s="450"/>
      <c r="RXM42" s="450"/>
      <c r="RXN42" s="450"/>
      <c r="RXO42" s="450"/>
      <c r="RXP42" s="450"/>
      <c r="RXQ42" s="450"/>
      <c r="RXR42" s="450"/>
      <c r="RXS42" s="450"/>
      <c r="RXT42" s="450"/>
      <c r="RXU42" s="450"/>
      <c r="RXV42" s="450"/>
      <c r="RXW42" s="450"/>
      <c r="RXX42" s="450"/>
      <c r="RXY42" s="450"/>
      <c r="RXZ42" s="450"/>
      <c r="RYA42" s="450"/>
      <c r="RYB42" s="450"/>
      <c r="RYC42" s="450"/>
      <c r="RYD42" s="450"/>
      <c r="RYE42" s="450"/>
      <c r="RYF42" s="450"/>
      <c r="RYG42" s="450"/>
      <c r="RYH42" s="450"/>
      <c r="RYI42" s="450"/>
      <c r="RYJ42" s="450"/>
      <c r="RYK42" s="450"/>
      <c r="RYL42" s="450"/>
      <c r="RYM42" s="450"/>
      <c r="RYN42" s="450"/>
      <c r="RYO42" s="450"/>
      <c r="RYP42" s="450"/>
      <c r="RYQ42" s="450"/>
      <c r="RYR42" s="450"/>
      <c r="RYS42" s="450"/>
      <c r="RYT42" s="450"/>
      <c r="RYU42" s="450"/>
      <c r="RYV42" s="450"/>
      <c r="RYW42" s="450"/>
      <c r="RYX42" s="450"/>
      <c r="RYY42" s="450"/>
      <c r="RYZ42" s="450"/>
      <c r="RZA42" s="450"/>
      <c r="RZB42" s="450"/>
      <c r="RZC42" s="450"/>
      <c r="RZD42" s="450"/>
      <c r="RZE42" s="450"/>
      <c r="RZF42" s="450"/>
      <c r="RZG42" s="450"/>
      <c r="RZH42" s="450"/>
      <c r="RZI42" s="450"/>
      <c r="RZJ42" s="450"/>
      <c r="RZK42" s="450"/>
      <c r="RZL42" s="450"/>
      <c r="RZM42" s="450"/>
      <c r="RZN42" s="450"/>
      <c r="RZO42" s="450"/>
      <c r="RZP42" s="450"/>
      <c r="RZQ42" s="450"/>
      <c r="RZR42" s="450"/>
      <c r="RZS42" s="450"/>
      <c r="RZT42" s="450"/>
      <c r="RZU42" s="450"/>
      <c r="RZV42" s="450"/>
      <c r="RZW42" s="450"/>
      <c r="RZX42" s="450"/>
      <c r="RZY42" s="450"/>
      <c r="RZZ42" s="450"/>
      <c r="SAA42" s="450"/>
      <c r="SAB42" s="450"/>
      <c r="SAC42" s="450"/>
      <c r="SAD42" s="450"/>
      <c r="SAE42" s="450"/>
      <c r="SAF42" s="450"/>
      <c r="SAG42" s="450"/>
      <c r="SAH42" s="450"/>
      <c r="SAI42" s="450"/>
      <c r="SAJ42" s="450"/>
      <c r="SAK42" s="450"/>
      <c r="SAL42" s="450"/>
      <c r="SAM42" s="450"/>
      <c r="SAN42" s="450"/>
      <c r="SAO42" s="450"/>
      <c r="SAP42" s="450"/>
      <c r="SAQ42" s="450"/>
      <c r="SAR42" s="450"/>
      <c r="SAS42" s="450"/>
      <c r="SAT42" s="450"/>
      <c r="SAU42" s="450"/>
      <c r="SAV42" s="450"/>
      <c r="SAW42" s="450"/>
      <c r="SAX42" s="450"/>
      <c r="SAY42" s="450"/>
      <c r="SAZ42" s="450"/>
      <c r="SBA42" s="450"/>
      <c r="SBB42" s="450"/>
      <c r="SBC42" s="450"/>
      <c r="SBD42" s="450"/>
      <c r="SBE42" s="450"/>
      <c r="SBF42" s="450"/>
      <c r="SBG42" s="450"/>
      <c r="SBH42" s="450"/>
      <c r="SBI42" s="450"/>
      <c r="SBJ42" s="450"/>
      <c r="SBK42" s="450"/>
      <c r="SBL42" s="450"/>
      <c r="SBM42" s="450"/>
      <c r="SBN42" s="450"/>
      <c r="SBO42" s="450"/>
      <c r="SBP42" s="450"/>
      <c r="SBQ42" s="450"/>
      <c r="SBR42" s="450"/>
      <c r="SBS42" s="450"/>
      <c r="SBT42" s="450"/>
      <c r="SBU42" s="450"/>
      <c r="SBV42" s="450"/>
      <c r="SBW42" s="450"/>
      <c r="SBX42" s="450"/>
      <c r="SBY42" s="450"/>
      <c r="SBZ42" s="450"/>
      <c r="SCA42" s="450"/>
      <c r="SCB42" s="450"/>
      <c r="SCC42" s="450"/>
      <c r="SCD42" s="450"/>
      <c r="SCE42" s="450"/>
      <c r="SCF42" s="450"/>
      <c r="SCG42" s="450"/>
      <c r="SCH42" s="450"/>
      <c r="SCI42" s="450"/>
      <c r="SCJ42" s="450"/>
      <c r="SCK42" s="450"/>
      <c r="SCL42" s="450"/>
      <c r="SCM42" s="450"/>
      <c r="SCN42" s="450"/>
      <c r="SCO42" s="450"/>
      <c r="SCP42" s="450"/>
      <c r="SCQ42" s="450"/>
      <c r="SCR42" s="450"/>
      <c r="SCS42" s="450"/>
      <c r="SCT42" s="450"/>
      <c r="SCU42" s="450"/>
      <c r="SCV42" s="450"/>
      <c r="SCW42" s="450"/>
      <c r="SCX42" s="450"/>
      <c r="SCY42" s="450"/>
      <c r="SCZ42" s="450"/>
      <c r="SDA42" s="450"/>
      <c r="SDB42" s="450"/>
      <c r="SDC42" s="450"/>
      <c r="SDD42" s="450"/>
      <c r="SDE42" s="450"/>
      <c r="SDF42" s="450"/>
      <c r="SDG42" s="450"/>
      <c r="SDH42" s="450"/>
      <c r="SDI42" s="450"/>
      <c r="SDJ42" s="450"/>
      <c r="SDK42" s="450"/>
      <c r="SDL42" s="450"/>
      <c r="SDM42" s="450"/>
      <c r="SDN42" s="450"/>
      <c r="SDO42" s="450"/>
      <c r="SDP42" s="450"/>
      <c r="SDQ42" s="450"/>
      <c r="SDR42" s="450"/>
      <c r="SDS42" s="450"/>
      <c r="SDT42" s="450"/>
      <c r="SDU42" s="450"/>
      <c r="SDV42" s="450"/>
      <c r="SDW42" s="450"/>
      <c r="SDX42" s="450"/>
      <c r="SDY42" s="450"/>
      <c r="SDZ42" s="450"/>
      <c r="SEA42" s="450"/>
      <c r="SEB42" s="450"/>
      <c r="SEC42" s="450"/>
      <c r="SED42" s="450"/>
      <c r="SEE42" s="450"/>
      <c r="SEF42" s="450"/>
      <c r="SEG42" s="450"/>
      <c r="SEH42" s="450"/>
      <c r="SEI42" s="450"/>
      <c r="SEJ42" s="450"/>
      <c r="SEK42" s="450"/>
      <c r="SEL42" s="450"/>
      <c r="SEM42" s="450"/>
      <c r="SEN42" s="450"/>
      <c r="SEO42" s="450"/>
      <c r="SEP42" s="450"/>
      <c r="SEQ42" s="450"/>
      <c r="SER42" s="450"/>
      <c r="SES42" s="450"/>
      <c r="SET42" s="450"/>
      <c r="SEU42" s="450"/>
      <c r="SEV42" s="450"/>
      <c r="SEW42" s="450"/>
      <c r="SEX42" s="450"/>
      <c r="SEY42" s="450"/>
      <c r="SEZ42" s="450"/>
      <c r="SFA42" s="450"/>
      <c r="SFB42" s="450"/>
      <c r="SFC42" s="450"/>
      <c r="SFD42" s="450"/>
      <c r="SFE42" s="450"/>
      <c r="SFF42" s="450"/>
      <c r="SFG42" s="450"/>
      <c r="SFH42" s="450"/>
      <c r="SFI42" s="450"/>
      <c r="SFJ42" s="450"/>
      <c r="SFK42" s="450"/>
      <c r="SFL42" s="450"/>
      <c r="SFM42" s="450"/>
      <c r="SFN42" s="450"/>
      <c r="SFO42" s="450"/>
      <c r="SFP42" s="450"/>
      <c r="SFQ42" s="450"/>
      <c r="SFR42" s="450"/>
      <c r="SFS42" s="450"/>
      <c r="SFT42" s="450"/>
      <c r="SFU42" s="450"/>
      <c r="SFV42" s="450"/>
      <c r="SFW42" s="450"/>
      <c r="SFX42" s="450"/>
      <c r="SFY42" s="450"/>
      <c r="SFZ42" s="450"/>
      <c r="SGA42" s="450"/>
      <c r="SGB42" s="450"/>
      <c r="SGC42" s="450"/>
      <c r="SGD42" s="450"/>
      <c r="SGE42" s="450"/>
      <c r="SGF42" s="450"/>
      <c r="SGG42" s="450"/>
      <c r="SGH42" s="450"/>
      <c r="SGI42" s="450"/>
      <c r="SGJ42" s="450"/>
      <c r="SGK42" s="450"/>
      <c r="SGL42" s="450"/>
      <c r="SGM42" s="450"/>
      <c r="SGN42" s="450"/>
      <c r="SGO42" s="450"/>
      <c r="SGP42" s="450"/>
      <c r="SGQ42" s="450"/>
      <c r="SGR42" s="450"/>
      <c r="SGS42" s="450"/>
      <c r="SGT42" s="450"/>
      <c r="SGU42" s="450"/>
      <c r="SGV42" s="450"/>
      <c r="SGW42" s="450"/>
      <c r="SGX42" s="450"/>
      <c r="SGY42" s="450"/>
      <c r="SGZ42" s="450"/>
      <c r="SHA42" s="450"/>
      <c r="SHB42" s="450"/>
      <c r="SHC42" s="450"/>
      <c r="SHD42" s="450"/>
      <c r="SHE42" s="450"/>
      <c r="SHF42" s="450"/>
      <c r="SHG42" s="450"/>
      <c r="SHH42" s="450"/>
      <c r="SHI42" s="450"/>
      <c r="SHJ42" s="450"/>
      <c r="SHK42" s="450"/>
      <c r="SHL42" s="450"/>
      <c r="SHM42" s="450"/>
      <c r="SHN42" s="450"/>
      <c r="SHO42" s="450"/>
      <c r="SHP42" s="450"/>
      <c r="SHQ42" s="450"/>
      <c r="SHR42" s="450"/>
      <c r="SHS42" s="450"/>
      <c r="SHT42" s="450"/>
      <c r="SHU42" s="450"/>
      <c r="SHV42" s="450"/>
      <c r="SHW42" s="450"/>
      <c r="SHX42" s="450"/>
      <c r="SHY42" s="450"/>
      <c r="SHZ42" s="450"/>
      <c r="SIA42" s="450"/>
      <c r="SIB42" s="450"/>
      <c r="SIC42" s="450"/>
      <c r="SID42" s="450"/>
      <c r="SIE42" s="450"/>
      <c r="SIF42" s="450"/>
      <c r="SIG42" s="450"/>
      <c r="SIH42" s="450"/>
      <c r="SII42" s="450"/>
      <c r="SIJ42" s="450"/>
      <c r="SIK42" s="450"/>
      <c r="SIL42" s="450"/>
      <c r="SIM42" s="450"/>
      <c r="SIN42" s="450"/>
      <c r="SIO42" s="450"/>
      <c r="SIP42" s="450"/>
      <c r="SIQ42" s="450"/>
      <c r="SIR42" s="450"/>
      <c r="SIS42" s="450"/>
      <c r="SIT42" s="450"/>
      <c r="SIU42" s="450"/>
      <c r="SIV42" s="450"/>
      <c r="SIW42" s="450"/>
      <c r="SIX42" s="450"/>
      <c r="SIY42" s="450"/>
      <c r="SIZ42" s="450"/>
      <c r="SJA42" s="450"/>
      <c r="SJB42" s="450"/>
      <c r="SJC42" s="450"/>
      <c r="SJD42" s="450"/>
      <c r="SJE42" s="450"/>
      <c r="SJF42" s="450"/>
      <c r="SJG42" s="450"/>
      <c r="SJH42" s="450"/>
      <c r="SJI42" s="450"/>
      <c r="SJJ42" s="450"/>
      <c r="SJK42" s="450"/>
      <c r="SJL42" s="450"/>
      <c r="SJM42" s="450"/>
      <c r="SJN42" s="450"/>
      <c r="SJO42" s="450"/>
      <c r="SJP42" s="450"/>
      <c r="SJQ42" s="450"/>
      <c r="SJR42" s="450"/>
      <c r="SJS42" s="450"/>
      <c r="SJT42" s="450"/>
      <c r="SJU42" s="450"/>
      <c r="SJV42" s="450"/>
      <c r="SJW42" s="450"/>
      <c r="SJX42" s="450"/>
      <c r="SJY42" s="450"/>
      <c r="SJZ42" s="450"/>
      <c r="SKA42" s="450"/>
      <c r="SKB42" s="450"/>
      <c r="SKC42" s="450"/>
      <c r="SKD42" s="450"/>
      <c r="SKE42" s="450"/>
      <c r="SKF42" s="450"/>
      <c r="SKG42" s="450"/>
      <c r="SKH42" s="450"/>
      <c r="SKI42" s="450"/>
      <c r="SKJ42" s="450"/>
      <c r="SKK42" s="450"/>
      <c r="SKL42" s="450"/>
      <c r="SKM42" s="450"/>
      <c r="SKN42" s="450"/>
      <c r="SKO42" s="450"/>
      <c r="SKP42" s="450"/>
      <c r="SKQ42" s="450"/>
      <c r="SKR42" s="450"/>
      <c r="SKS42" s="450"/>
      <c r="SKT42" s="450"/>
      <c r="SKU42" s="450"/>
      <c r="SKV42" s="450"/>
      <c r="SKW42" s="450"/>
      <c r="SKX42" s="450"/>
      <c r="SKY42" s="450"/>
      <c r="SKZ42" s="450"/>
      <c r="SLA42" s="450"/>
      <c r="SLB42" s="450"/>
      <c r="SLC42" s="450"/>
      <c r="SLD42" s="450"/>
      <c r="SLE42" s="450"/>
      <c r="SLF42" s="450"/>
      <c r="SLG42" s="450"/>
      <c r="SLH42" s="450"/>
      <c r="SLI42" s="450"/>
      <c r="SLJ42" s="450"/>
      <c r="SLK42" s="450"/>
      <c r="SLL42" s="450"/>
      <c r="SLM42" s="450"/>
      <c r="SLN42" s="450"/>
      <c r="SLO42" s="450"/>
      <c r="SLP42" s="450"/>
      <c r="SLQ42" s="450"/>
      <c r="SLR42" s="450"/>
      <c r="SLS42" s="450"/>
      <c r="SLT42" s="450"/>
      <c r="SLU42" s="450"/>
      <c r="SLV42" s="450"/>
      <c r="SLW42" s="450"/>
      <c r="SLX42" s="450"/>
      <c r="SLY42" s="450"/>
      <c r="SLZ42" s="450"/>
      <c r="SMA42" s="450"/>
      <c r="SMB42" s="450"/>
      <c r="SMC42" s="450"/>
      <c r="SMD42" s="450"/>
      <c r="SME42" s="450"/>
      <c r="SMF42" s="450"/>
      <c r="SMG42" s="450"/>
      <c r="SMH42" s="450"/>
      <c r="SMI42" s="450"/>
      <c r="SMJ42" s="450"/>
      <c r="SMK42" s="450"/>
      <c r="SML42" s="450"/>
      <c r="SMM42" s="450"/>
      <c r="SMN42" s="450"/>
      <c r="SMO42" s="450"/>
      <c r="SMP42" s="450"/>
      <c r="SMQ42" s="450"/>
      <c r="SMR42" s="450"/>
      <c r="SMS42" s="450"/>
      <c r="SMT42" s="450"/>
      <c r="SMU42" s="450"/>
      <c r="SMV42" s="450"/>
      <c r="SMW42" s="450"/>
      <c r="SMX42" s="450"/>
      <c r="SMY42" s="450"/>
      <c r="SMZ42" s="450"/>
      <c r="SNA42" s="450"/>
      <c r="SNB42" s="450"/>
      <c r="SNC42" s="450"/>
      <c r="SND42" s="450"/>
      <c r="SNE42" s="450"/>
      <c r="SNF42" s="450"/>
      <c r="SNG42" s="450"/>
      <c r="SNH42" s="450"/>
      <c r="SNI42" s="450"/>
      <c r="SNJ42" s="450"/>
      <c r="SNK42" s="450"/>
      <c r="SNL42" s="450"/>
      <c r="SNM42" s="450"/>
      <c r="SNN42" s="450"/>
      <c r="SNO42" s="450"/>
      <c r="SNP42" s="450"/>
      <c r="SNQ42" s="450"/>
      <c r="SNR42" s="450"/>
      <c r="SNS42" s="450"/>
      <c r="SNT42" s="450"/>
      <c r="SNU42" s="450"/>
      <c r="SNV42" s="450"/>
      <c r="SNW42" s="450"/>
      <c r="SNX42" s="450"/>
      <c r="SNY42" s="450"/>
      <c r="SNZ42" s="450"/>
      <c r="SOA42" s="450"/>
      <c r="SOB42" s="450"/>
      <c r="SOC42" s="450"/>
      <c r="SOD42" s="450"/>
      <c r="SOE42" s="450"/>
      <c r="SOF42" s="450"/>
      <c r="SOG42" s="450"/>
      <c r="SOH42" s="450"/>
      <c r="SOI42" s="450"/>
      <c r="SOJ42" s="450"/>
      <c r="SOK42" s="450"/>
      <c r="SOL42" s="450"/>
      <c r="SOM42" s="450"/>
      <c r="SON42" s="450"/>
      <c r="SOO42" s="450"/>
      <c r="SOP42" s="450"/>
      <c r="SOQ42" s="450"/>
      <c r="SOR42" s="450"/>
      <c r="SOS42" s="450"/>
      <c r="SOT42" s="450"/>
      <c r="SOU42" s="450"/>
      <c r="SOV42" s="450"/>
      <c r="SOW42" s="450"/>
      <c r="SOX42" s="450"/>
      <c r="SOY42" s="450"/>
      <c r="SOZ42" s="450"/>
      <c r="SPA42" s="450"/>
      <c r="SPB42" s="450"/>
      <c r="SPC42" s="450"/>
      <c r="SPD42" s="450"/>
      <c r="SPE42" s="450"/>
      <c r="SPF42" s="450"/>
      <c r="SPG42" s="450"/>
      <c r="SPH42" s="450"/>
      <c r="SPI42" s="450"/>
      <c r="SPJ42" s="450"/>
      <c r="SPK42" s="450"/>
      <c r="SPL42" s="450"/>
      <c r="SPM42" s="450"/>
      <c r="SPN42" s="450"/>
      <c r="SPO42" s="450"/>
      <c r="SPP42" s="450"/>
      <c r="SPQ42" s="450"/>
      <c r="SPR42" s="450"/>
      <c r="SPS42" s="450"/>
      <c r="SPT42" s="450"/>
      <c r="SPU42" s="450"/>
      <c r="SPV42" s="450"/>
      <c r="SPW42" s="450"/>
      <c r="SPX42" s="450"/>
      <c r="SPY42" s="450"/>
      <c r="SPZ42" s="450"/>
      <c r="SQA42" s="450"/>
      <c r="SQB42" s="450"/>
      <c r="SQC42" s="450"/>
      <c r="SQD42" s="450"/>
      <c r="SQE42" s="450"/>
      <c r="SQF42" s="450"/>
      <c r="SQG42" s="450"/>
      <c r="SQH42" s="450"/>
      <c r="SQI42" s="450"/>
      <c r="SQJ42" s="450"/>
      <c r="SQK42" s="450"/>
      <c r="SQL42" s="450"/>
      <c r="SQM42" s="450"/>
      <c r="SQN42" s="450"/>
      <c r="SQO42" s="450"/>
      <c r="SQP42" s="450"/>
      <c r="SQQ42" s="450"/>
      <c r="SQR42" s="450"/>
      <c r="SQS42" s="450"/>
      <c r="SQT42" s="450"/>
      <c r="SQU42" s="450"/>
      <c r="SQV42" s="450"/>
      <c r="SQW42" s="450"/>
      <c r="SQX42" s="450"/>
      <c r="SQY42" s="450"/>
      <c r="SQZ42" s="450"/>
      <c r="SRA42" s="450"/>
      <c r="SRB42" s="450"/>
      <c r="SRC42" s="450"/>
      <c r="SRD42" s="450"/>
      <c r="SRE42" s="450"/>
      <c r="SRF42" s="450"/>
      <c r="SRG42" s="450"/>
      <c r="SRH42" s="450"/>
      <c r="SRI42" s="450"/>
      <c r="SRJ42" s="450"/>
      <c r="SRK42" s="450"/>
      <c r="SRL42" s="450"/>
      <c r="SRM42" s="450"/>
      <c r="SRN42" s="450"/>
      <c r="SRO42" s="450"/>
      <c r="SRP42" s="450"/>
      <c r="SRQ42" s="450"/>
      <c r="SRR42" s="450"/>
      <c r="SRS42" s="450"/>
      <c r="SRT42" s="450"/>
      <c r="SRU42" s="450"/>
      <c r="SRV42" s="450"/>
      <c r="SRW42" s="450"/>
      <c r="SRX42" s="450"/>
      <c r="SRY42" s="450"/>
      <c r="SRZ42" s="450"/>
      <c r="SSA42" s="450"/>
      <c r="SSB42" s="450"/>
      <c r="SSC42" s="450"/>
      <c r="SSD42" s="450"/>
      <c r="SSE42" s="450"/>
      <c r="SSF42" s="450"/>
      <c r="SSG42" s="450"/>
      <c r="SSH42" s="450"/>
      <c r="SSI42" s="450"/>
      <c r="SSJ42" s="450"/>
      <c r="SSK42" s="450"/>
      <c r="SSL42" s="450"/>
      <c r="SSM42" s="450"/>
      <c r="SSN42" s="450"/>
      <c r="SSO42" s="450"/>
      <c r="SSP42" s="450"/>
      <c r="SSQ42" s="450"/>
      <c r="SSR42" s="450"/>
      <c r="SSS42" s="450"/>
      <c r="SST42" s="450"/>
      <c r="SSU42" s="450"/>
      <c r="SSV42" s="450"/>
      <c r="SSW42" s="450"/>
      <c r="SSX42" s="450"/>
      <c r="SSY42" s="450"/>
      <c r="SSZ42" s="450"/>
      <c r="STA42" s="450"/>
      <c r="STB42" s="450"/>
      <c r="STC42" s="450"/>
      <c r="STD42" s="450"/>
      <c r="STE42" s="450"/>
      <c r="STF42" s="450"/>
      <c r="STG42" s="450"/>
      <c r="STH42" s="450"/>
      <c r="STI42" s="450"/>
      <c r="STJ42" s="450"/>
      <c r="STK42" s="450"/>
      <c r="STL42" s="450"/>
      <c r="STM42" s="450"/>
      <c r="STN42" s="450"/>
      <c r="STO42" s="450"/>
      <c r="STP42" s="450"/>
      <c r="STQ42" s="450"/>
      <c r="STR42" s="450"/>
      <c r="STS42" s="450"/>
      <c r="STT42" s="450"/>
      <c r="STU42" s="450"/>
      <c r="STV42" s="450"/>
      <c r="STW42" s="450"/>
      <c r="STX42" s="450"/>
      <c r="STY42" s="450"/>
      <c r="STZ42" s="450"/>
      <c r="SUA42" s="450"/>
      <c r="SUB42" s="450"/>
      <c r="SUC42" s="450"/>
      <c r="SUD42" s="450"/>
      <c r="SUE42" s="450"/>
      <c r="SUF42" s="450"/>
      <c r="SUG42" s="450"/>
      <c r="SUH42" s="450"/>
      <c r="SUI42" s="450"/>
      <c r="SUJ42" s="450"/>
      <c r="SUK42" s="450"/>
      <c r="SUL42" s="450"/>
      <c r="SUM42" s="450"/>
      <c r="SUN42" s="450"/>
      <c r="SUO42" s="450"/>
      <c r="SUP42" s="450"/>
      <c r="SUQ42" s="450"/>
      <c r="SUR42" s="450"/>
      <c r="SUS42" s="450"/>
      <c r="SUT42" s="450"/>
      <c r="SUU42" s="450"/>
      <c r="SUV42" s="450"/>
      <c r="SUW42" s="450"/>
      <c r="SUX42" s="450"/>
      <c r="SUY42" s="450"/>
      <c r="SUZ42" s="450"/>
      <c r="SVA42" s="450"/>
      <c r="SVB42" s="450"/>
      <c r="SVC42" s="450"/>
      <c r="SVD42" s="450"/>
      <c r="SVE42" s="450"/>
      <c r="SVF42" s="450"/>
      <c r="SVG42" s="450"/>
      <c r="SVH42" s="450"/>
      <c r="SVI42" s="450"/>
      <c r="SVJ42" s="450"/>
      <c r="SVK42" s="450"/>
      <c r="SVL42" s="450"/>
      <c r="SVM42" s="450"/>
      <c r="SVN42" s="450"/>
      <c r="SVO42" s="450"/>
      <c r="SVP42" s="450"/>
      <c r="SVQ42" s="450"/>
      <c r="SVR42" s="450"/>
      <c r="SVS42" s="450"/>
      <c r="SVT42" s="450"/>
      <c r="SVU42" s="450"/>
      <c r="SVV42" s="450"/>
      <c r="SVW42" s="450"/>
      <c r="SVX42" s="450"/>
      <c r="SVY42" s="450"/>
      <c r="SVZ42" s="450"/>
      <c r="SWA42" s="450"/>
      <c r="SWB42" s="450"/>
      <c r="SWC42" s="450"/>
      <c r="SWD42" s="450"/>
      <c r="SWE42" s="450"/>
      <c r="SWF42" s="450"/>
      <c r="SWG42" s="450"/>
      <c r="SWH42" s="450"/>
      <c r="SWI42" s="450"/>
      <c r="SWJ42" s="450"/>
      <c r="SWK42" s="450"/>
      <c r="SWL42" s="450"/>
      <c r="SWM42" s="450"/>
      <c r="SWN42" s="450"/>
      <c r="SWO42" s="450"/>
      <c r="SWP42" s="450"/>
      <c r="SWQ42" s="450"/>
      <c r="SWR42" s="450"/>
      <c r="SWS42" s="450"/>
      <c r="SWT42" s="450"/>
      <c r="SWU42" s="450"/>
      <c r="SWV42" s="450"/>
      <c r="SWW42" s="450"/>
      <c r="SWX42" s="450"/>
      <c r="SWY42" s="450"/>
      <c r="SWZ42" s="450"/>
      <c r="SXA42" s="450"/>
      <c r="SXB42" s="450"/>
      <c r="SXC42" s="450"/>
      <c r="SXD42" s="450"/>
      <c r="SXE42" s="450"/>
      <c r="SXF42" s="450"/>
      <c r="SXG42" s="450"/>
      <c r="SXH42" s="450"/>
      <c r="SXI42" s="450"/>
      <c r="SXJ42" s="450"/>
      <c r="SXK42" s="450"/>
      <c r="SXL42" s="450"/>
      <c r="SXM42" s="450"/>
      <c r="SXN42" s="450"/>
      <c r="SXO42" s="450"/>
      <c r="SXP42" s="450"/>
      <c r="SXQ42" s="450"/>
      <c r="SXR42" s="450"/>
      <c r="SXS42" s="450"/>
      <c r="SXT42" s="450"/>
      <c r="SXU42" s="450"/>
      <c r="SXV42" s="450"/>
      <c r="SXW42" s="450"/>
      <c r="SXX42" s="450"/>
      <c r="SXY42" s="450"/>
      <c r="SXZ42" s="450"/>
      <c r="SYA42" s="450"/>
      <c r="SYB42" s="450"/>
      <c r="SYC42" s="450"/>
      <c r="SYD42" s="450"/>
      <c r="SYE42" s="450"/>
      <c r="SYF42" s="450"/>
      <c r="SYG42" s="450"/>
      <c r="SYH42" s="450"/>
      <c r="SYI42" s="450"/>
      <c r="SYJ42" s="450"/>
      <c r="SYK42" s="450"/>
      <c r="SYL42" s="450"/>
      <c r="SYM42" s="450"/>
      <c r="SYN42" s="450"/>
      <c r="SYO42" s="450"/>
      <c r="SYP42" s="450"/>
      <c r="SYQ42" s="450"/>
      <c r="SYR42" s="450"/>
      <c r="SYS42" s="450"/>
      <c r="SYT42" s="450"/>
      <c r="SYU42" s="450"/>
      <c r="SYV42" s="450"/>
      <c r="SYW42" s="450"/>
      <c r="SYX42" s="450"/>
      <c r="SYY42" s="450"/>
      <c r="SYZ42" s="450"/>
      <c r="SZA42" s="450"/>
      <c r="SZB42" s="450"/>
      <c r="SZC42" s="450"/>
      <c r="SZD42" s="450"/>
      <c r="SZE42" s="450"/>
      <c r="SZF42" s="450"/>
      <c r="SZG42" s="450"/>
      <c r="SZH42" s="450"/>
      <c r="SZI42" s="450"/>
      <c r="SZJ42" s="450"/>
      <c r="SZK42" s="450"/>
      <c r="SZL42" s="450"/>
      <c r="SZM42" s="450"/>
      <c r="SZN42" s="450"/>
      <c r="SZO42" s="450"/>
      <c r="SZP42" s="450"/>
      <c r="SZQ42" s="450"/>
      <c r="SZR42" s="450"/>
      <c r="SZS42" s="450"/>
      <c r="SZT42" s="450"/>
      <c r="SZU42" s="450"/>
      <c r="SZV42" s="450"/>
      <c r="SZW42" s="450"/>
      <c r="SZX42" s="450"/>
      <c r="SZY42" s="450"/>
      <c r="SZZ42" s="450"/>
      <c r="TAA42" s="450"/>
      <c r="TAB42" s="450"/>
      <c r="TAC42" s="450"/>
      <c r="TAD42" s="450"/>
      <c r="TAE42" s="450"/>
      <c r="TAF42" s="450"/>
      <c r="TAG42" s="450"/>
      <c r="TAH42" s="450"/>
      <c r="TAI42" s="450"/>
      <c r="TAJ42" s="450"/>
      <c r="TAK42" s="450"/>
      <c r="TAL42" s="450"/>
      <c r="TAM42" s="450"/>
      <c r="TAN42" s="450"/>
      <c r="TAO42" s="450"/>
      <c r="TAP42" s="450"/>
      <c r="TAQ42" s="450"/>
      <c r="TAR42" s="450"/>
      <c r="TAS42" s="450"/>
      <c r="TAT42" s="450"/>
      <c r="TAU42" s="450"/>
      <c r="TAV42" s="450"/>
      <c r="TAW42" s="450"/>
      <c r="TAX42" s="450"/>
      <c r="TAY42" s="450"/>
      <c r="TAZ42" s="450"/>
      <c r="TBA42" s="450"/>
      <c r="TBB42" s="450"/>
      <c r="TBC42" s="450"/>
      <c r="TBD42" s="450"/>
      <c r="TBE42" s="450"/>
      <c r="TBF42" s="450"/>
      <c r="TBG42" s="450"/>
      <c r="TBH42" s="450"/>
      <c r="TBI42" s="450"/>
      <c r="TBJ42" s="450"/>
      <c r="TBK42" s="450"/>
      <c r="TBL42" s="450"/>
      <c r="TBM42" s="450"/>
      <c r="TBN42" s="450"/>
      <c r="TBO42" s="450"/>
      <c r="TBP42" s="450"/>
      <c r="TBQ42" s="450"/>
      <c r="TBR42" s="450"/>
      <c r="TBS42" s="450"/>
      <c r="TBT42" s="450"/>
      <c r="TBU42" s="450"/>
      <c r="TBV42" s="450"/>
      <c r="TBW42" s="450"/>
      <c r="TBX42" s="450"/>
      <c r="TBY42" s="450"/>
      <c r="TBZ42" s="450"/>
      <c r="TCA42" s="450"/>
      <c r="TCB42" s="450"/>
      <c r="TCC42" s="450"/>
      <c r="TCD42" s="450"/>
      <c r="TCE42" s="450"/>
      <c r="TCF42" s="450"/>
      <c r="TCG42" s="450"/>
      <c r="TCH42" s="450"/>
      <c r="TCI42" s="450"/>
      <c r="TCJ42" s="450"/>
      <c r="TCK42" s="450"/>
      <c r="TCL42" s="450"/>
      <c r="TCM42" s="450"/>
      <c r="TCN42" s="450"/>
      <c r="TCO42" s="450"/>
      <c r="TCP42" s="450"/>
      <c r="TCQ42" s="450"/>
      <c r="TCR42" s="450"/>
      <c r="TCS42" s="450"/>
      <c r="TCT42" s="450"/>
      <c r="TCU42" s="450"/>
      <c r="TCV42" s="450"/>
      <c r="TCW42" s="450"/>
      <c r="TCX42" s="450"/>
      <c r="TCY42" s="450"/>
      <c r="TCZ42" s="450"/>
      <c r="TDA42" s="450"/>
      <c r="TDB42" s="450"/>
      <c r="TDC42" s="450"/>
      <c r="TDD42" s="450"/>
      <c r="TDE42" s="450"/>
      <c r="TDF42" s="450"/>
      <c r="TDG42" s="450"/>
      <c r="TDH42" s="450"/>
      <c r="TDI42" s="450"/>
      <c r="TDJ42" s="450"/>
      <c r="TDK42" s="450"/>
      <c r="TDL42" s="450"/>
      <c r="TDM42" s="450"/>
      <c r="TDN42" s="450"/>
      <c r="TDO42" s="450"/>
      <c r="TDP42" s="450"/>
      <c r="TDQ42" s="450"/>
      <c r="TDR42" s="450"/>
      <c r="TDS42" s="450"/>
      <c r="TDT42" s="450"/>
      <c r="TDU42" s="450"/>
      <c r="TDV42" s="450"/>
      <c r="TDW42" s="450"/>
      <c r="TDX42" s="450"/>
      <c r="TDY42" s="450"/>
      <c r="TDZ42" s="450"/>
      <c r="TEA42" s="450"/>
      <c r="TEB42" s="450"/>
      <c r="TEC42" s="450"/>
      <c r="TED42" s="450"/>
      <c r="TEE42" s="450"/>
      <c r="TEF42" s="450"/>
      <c r="TEG42" s="450"/>
      <c r="TEH42" s="450"/>
      <c r="TEI42" s="450"/>
      <c r="TEJ42" s="450"/>
      <c r="TEK42" s="450"/>
      <c r="TEL42" s="450"/>
      <c r="TEM42" s="450"/>
      <c r="TEN42" s="450"/>
      <c r="TEO42" s="450"/>
      <c r="TEP42" s="450"/>
      <c r="TEQ42" s="450"/>
      <c r="TER42" s="450"/>
      <c r="TES42" s="450"/>
      <c r="TET42" s="450"/>
      <c r="TEU42" s="450"/>
      <c r="TEV42" s="450"/>
      <c r="TEW42" s="450"/>
      <c r="TEX42" s="450"/>
      <c r="TEY42" s="450"/>
      <c r="TEZ42" s="450"/>
      <c r="TFA42" s="450"/>
      <c r="TFB42" s="450"/>
      <c r="TFC42" s="450"/>
      <c r="TFD42" s="450"/>
      <c r="TFE42" s="450"/>
      <c r="TFF42" s="450"/>
      <c r="TFG42" s="450"/>
      <c r="TFH42" s="450"/>
      <c r="TFI42" s="450"/>
      <c r="TFJ42" s="450"/>
      <c r="TFK42" s="450"/>
      <c r="TFL42" s="450"/>
      <c r="TFM42" s="450"/>
      <c r="TFN42" s="450"/>
      <c r="TFO42" s="450"/>
      <c r="TFP42" s="450"/>
      <c r="TFQ42" s="450"/>
      <c r="TFR42" s="450"/>
      <c r="TFS42" s="450"/>
      <c r="TFT42" s="450"/>
      <c r="TFU42" s="450"/>
      <c r="TFV42" s="450"/>
      <c r="TFW42" s="450"/>
      <c r="TFX42" s="450"/>
      <c r="TFY42" s="450"/>
      <c r="TFZ42" s="450"/>
      <c r="TGA42" s="450"/>
      <c r="TGB42" s="450"/>
      <c r="TGC42" s="450"/>
      <c r="TGD42" s="450"/>
      <c r="TGE42" s="450"/>
      <c r="TGF42" s="450"/>
      <c r="TGG42" s="450"/>
      <c r="TGH42" s="450"/>
      <c r="TGI42" s="450"/>
      <c r="TGJ42" s="450"/>
      <c r="TGK42" s="450"/>
      <c r="TGL42" s="450"/>
      <c r="TGM42" s="450"/>
      <c r="TGN42" s="450"/>
      <c r="TGO42" s="450"/>
      <c r="TGP42" s="450"/>
      <c r="TGQ42" s="450"/>
      <c r="TGR42" s="450"/>
      <c r="TGS42" s="450"/>
      <c r="TGT42" s="450"/>
      <c r="TGU42" s="450"/>
      <c r="TGV42" s="450"/>
      <c r="TGW42" s="450"/>
      <c r="TGX42" s="450"/>
      <c r="TGY42" s="450"/>
      <c r="TGZ42" s="450"/>
      <c r="THA42" s="450"/>
      <c r="THB42" s="450"/>
      <c r="THC42" s="450"/>
      <c r="THD42" s="450"/>
      <c r="THE42" s="450"/>
      <c r="THF42" s="450"/>
      <c r="THG42" s="450"/>
      <c r="THH42" s="450"/>
      <c r="THI42" s="450"/>
      <c r="THJ42" s="450"/>
      <c r="THK42" s="450"/>
      <c r="THL42" s="450"/>
      <c r="THM42" s="450"/>
      <c r="THN42" s="450"/>
      <c r="THO42" s="450"/>
      <c r="THP42" s="450"/>
      <c r="THQ42" s="450"/>
      <c r="THR42" s="450"/>
      <c r="THS42" s="450"/>
      <c r="THT42" s="450"/>
      <c r="THU42" s="450"/>
      <c r="THV42" s="450"/>
      <c r="THW42" s="450"/>
      <c r="THX42" s="450"/>
      <c r="THY42" s="450"/>
      <c r="THZ42" s="450"/>
      <c r="TIA42" s="450"/>
      <c r="TIB42" s="450"/>
      <c r="TIC42" s="450"/>
      <c r="TID42" s="450"/>
      <c r="TIE42" s="450"/>
      <c r="TIF42" s="450"/>
      <c r="TIG42" s="450"/>
      <c r="TIH42" s="450"/>
      <c r="TII42" s="450"/>
      <c r="TIJ42" s="450"/>
      <c r="TIK42" s="450"/>
      <c r="TIL42" s="450"/>
      <c r="TIM42" s="450"/>
      <c r="TIN42" s="450"/>
      <c r="TIO42" s="450"/>
      <c r="TIP42" s="450"/>
      <c r="TIQ42" s="450"/>
      <c r="TIR42" s="450"/>
      <c r="TIS42" s="450"/>
      <c r="TIT42" s="450"/>
      <c r="TIU42" s="450"/>
      <c r="TIV42" s="450"/>
      <c r="TIW42" s="450"/>
      <c r="TIX42" s="450"/>
      <c r="TIY42" s="450"/>
      <c r="TIZ42" s="450"/>
      <c r="TJA42" s="450"/>
      <c r="TJB42" s="450"/>
      <c r="TJC42" s="450"/>
      <c r="TJD42" s="450"/>
      <c r="TJE42" s="450"/>
      <c r="TJF42" s="450"/>
      <c r="TJG42" s="450"/>
      <c r="TJH42" s="450"/>
      <c r="TJI42" s="450"/>
      <c r="TJJ42" s="450"/>
      <c r="TJK42" s="450"/>
      <c r="TJL42" s="450"/>
      <c r="TJM42" s="450"/>
      <c r="TJN42" s="450"/>
      <c r="TJO42" s="450"/>
      <c r="TJP42" s="450"/>
      <c r="TJQ42" s="450"/>
      <c r="TJR42" s="450"/>
      <c r="TJS42" s="450"/>
      <c r="TJT42" s="450"/>
      <c r="TJU42" s="450"/>
      <c r="TJV42" s="450"/>
      <c r="TJW42" s="450"/>
      <c r="TJX42" s="450"/>
      <c r="TJY42" s="450"/>
      <c r="TJZ42" s="450"/>
      <c r="TKA42" s="450"/>
      <c r="TKB42" s="450"/>
      <c r="TKC42" s="450"/>
      <c r="TKD42" s="450"/>
      <c r="TKE42" s="450"/>
      <c r="TKF42" s="450"/>
      <c r="TKG42" s="450"/>
      <c r="TKH42" s="450"/>
      <c r="TKI42" s="450"/>
      <c r="TKJ42" s="450"/>
      <c r="TKK42" s="450"/>
      <c r="TKL42" s="450"/>
      <c r="TKM42" s="450"/>
      <c r="TKN42" s="450"/>
      <c r="TKO42" s="450"/>
      <c r="TKP42" s="450"/>
      <c r="TKQ42" s="450"/>
      <c r="TKR42" s="450"/>
      <c r="TKS42" s="450"/>
      <c r="TKT42" s="450"/>
      <c r="TKU42" s="450"/>
      <c r="TKV42" s="450"/>
      <c r="TKW42" s="450"/>
      <c r="TKX42" s="450"/>
      <c r="TKY42" s="450"/>
      <c r="TKZ42" s="450"/>
      <c r="TLA42" s="450"/>
      <c r="TLB42" s="450"/>
      <c r="TLC42" s="450"/>
      <c r="TLD42" s="450"/>
      <c r="TLE42" s="450"/>
      <c r="TLF42" s="450"/>
      <c r="TLG42" s="450"/>
      <c r="TLH42" s="450"/>
      <c r="TLI42" s="450"/>
      <c r="TLJ42" s="450"/>
      <c r="TLK42" s="450"/>
      <c r="TLL42" s="450"/>
      <c r="TLM42" s="450"/>
      <c r="TLN42" s="450"/>
      <c r="TLO42" s="450"/>
      <c r="TLP42" s="450"/>
      <c r="TLQ42" s="450"/>
      <c r="TLR42" s="450"/>
      <c r="TLS42" s="450"/>
      <c r="TLT42" s="450"/>
      <c r="TLU42" s="450"/>
      <c r="TLV42" s="450"/>
      <c r="TLW42" s="450"/>
      <c r="TLX42" s="450"/>
      <c r="TLY42" s="450"/>
      <c r="TLZ42" s="450"/>
      <c r="TMA42" s="450"/>
      <c r="TMB42" s="450"/>
      <c r="TMC42" s="450"/>
      <c r="TMD42" s="450"/>
      <c r="TME42" s="450"/>
      <c r="TMF42" s="450"/>
      <c r="TMG42" s="450"/>
      <c r="TMH42" s="450"/>
      <c r="TMI42" s="450"/>
      <c r="TMJ42" s="450"/>
      <c r="TMK42" s="450"/>
      <c r="TML42" s="450"/>
      <c r="TMM42" s="450"/>
      <c r="TMN42" s="450"/>
      <c r="TMO42" s="450"/>
      <c r="TMP42" s="450"/>
      <c r="TMQ42" s="450"/>
      <c r="TMR42" s="450"/>
      <c r="TMS42" s="450"/>
      <c r="TMT42" s="450"/>
      <c r="TMU42" s="450"/>
      <c r="TMV42" s="450"/>
      <c r="TMW42" s="450"/>
      <c r="TMX42" s="450"/>
      <c r="TMY42" s="450"/>
      <c r="TMZ42" s="450"/>
      <c r="TNA42" s="450"/>
      <c r="TNB42" s="450"/>
      <c r="TNC42" s="450"/>
      <c r="TND42" s="450"/>
      <c r="TNE42" s="450"/>
      <c r="TNF42" s="450"/>
      <c r="TNG42" s="450"/>
      <c r="TNH42" s="450"/>
      <c r="TNI42" s="450"/>
      <c r="TNJ42" s="450"/>
      <c r="TNK42" s="450"/>
      <c r="TNL42" s="450"/>
      <c r="TNM42" s="450"/>
      <c r="TNN42" s="450"/>
      <c r="TNO42" s="450"/>
      <c r="TNP42" s="450"/>
      <c r="TNQ42" s="450"/>
      <c r="TNR42" s="450"/>
      <c r="TNS42" s="450"/>
      <c r="TNT42" s="450"/>
      <c r="TNU42" s="450"/>
      <c r="TNV42" s="450"/>
      <c r="TNW42" s="450"/>
      <c r="TNX42" s="450"/>
      <c r="TNY42" s="450"/>
      <c r="TNZ42" s="450"/>
      <c r="TOA42" s="450"/>
      <c r="TOB42" s="450"/>
      <c r="TOC42" s="450"/>
      <c r="TOD42" s="450"/>
      <c r="TOE42" s="450"/>
      <c r="TOF42" s="450"/>
      <c r="TOG42" s="450"/>
      <c r="TOH42" s="450"/>
      <c r="TOI42" s="450"/>
      <c r="TOJ42" s="450"/>
      <c r="TOK42" s="450"/>
      <c r="TOL42" s="450"/>
      <c r="TOM42" s="450"/>
      <c r="TON42" s="450"/>
      <c r="TOO42" s="450"/>
      <c r="TOP42" s="450"/>
      <c r="TOQ42" s="450"/>
      <c r="TOR42" s="450"/>
      <c r="TOS42" s="450"/>
      <c r="TOT42" s="450"/>
      <c r="TOU42" s="450"/>
      <c r="TOV42" s="450"/>
      <c r="TOW42" s="450"/>
      <c r="TOX42" s="450"/>
      <c r="TOY42" s="450"/>
      <c r="TOZ42" s="450"/>
      <c r="TPA42" s="450"/>
      <c r="TPB42" s="450"/>
      <c r="TPC42" s="450"/>
      <c r="TPD42" s="450"/>
      <c r="TPE42" s="450"/>
      <c r="TPF42" s="450"/>
      <c r="TPG42" s="450"/>
      <c r="TPH42" s="450"/>
      <c r="TPI42" s="450"/>
      <c r="TPJ42" s="450"/>
      <c r="TPK42" s="450"/>
      <c r="TPL42" s="450"/>
      <c r="TPM42" s="450"/>
      <c r="TPN42" s="450"/>
      <c r="TPO42" s="450"/>
      <c r="TPP42" s="450"/>
      <c r="TPQ42" s="450"/>
      <c r="TPR42" s="450"/>
      <c r="TPS42" s="450"/>
      <c r="TPT42" s="450"/>
      <c r="TPU42" s="450"/>
      <c r="TPV42" s="450"/>
      <c r="TPW42" s="450"/>
      <c r="TPX42" s="450"/>
      <c r="TPY42" s="450"/>
      <c r="TPZ42" s="450"/>
      <c r="TQA42" s="450"/>
      <c r="TQB42" s="450"/>
      <c r="TQC42" s="450"/>
      <c r="TQD42" s="450"/>
      <c r="TQE42" s="450"/>
      <c r="TQF42" s="450"/>
      <c r="TQG42" s="450"/>
      <c r="TQH42" s="450"/>
      <c r="TQI42" s="450"/>
      <c r="TQJ42" s="450"/>
      <c r="TQK42" s="450"/>
      <c r="TQL42" s="450"/>
      <c r="TQM42" s="450"/>
      <c r="TQN42" s="450"/>
      <c r="TQO42" s="450"/>
      <c r="TQP42" s="450"/>
      <c r="TQQ42" s="450"/>
      <c r="TQR42" s="450"/>
      <c r="TQS42" s="450"/>
      <c r="TQT42" s="450"/>
      <c r="TQU42" s="450"/>
      <c r="TQV42" s="450"/>
      <c r="TQW42" s="450"/>
      <c r="TQX42" s="450"/>
      <c r="TQY42" s="450"/>
      <c r="TQZ42" s="450"/>
      <c r="TRA42" s="450"/>
      <c r="TRB42" s="450"/>
      <c r="TRC42" s="450"/>
      <c r="TRD42" s="450"/>
      <c r="TRE42" s="450"/>
      <c r="TRF42" s="450"/>
      <c r="TRG42" s="450"/>
      <c r="TRH42" s="450"/>
      <c r="TRI42" s="450"/>
      <c r="TRJ42" s="450"/>
      <c r="TRK42" s="450"/>
      <c r="TRL42" s="450"/>
      <c r="TRM42" s="450"/>
      <c r="TRN42" s="450"/>
      <c r="TRO42" s="450"/>
      <c r="TRP42" s="450"/>
      <c r="TRQ42" s="450"/>
      <c r="TRR42" s="450"/>
      <c r="TRS42" s="450"/>
      <c r="TRT42" s="450"/>
      <c r="TRU42" s="450"/>
      <c r="TRV42" s="450"/>
      <c r="TRW42" s="450"/>
      <c r="TRX42" s="450"/>
      <c r="TRY42" s="450"/>
      <c r="TRZ42" s="450"/>
      <c r="TSA42" s="450"/>
      <c r="TSB42" s="450"/>
      <c r="TSC42" s="450"/>
      <c r="TSD42" s="450"/>
      <c r="TSE42" s="450"/>
      <c r="TSF42" s="450"/>
      <c r="TSG42" s="450"/>
      <c r="TSH42" s="450"/>
      <c r="TSI42" s="450"/>
      <c r="TSJ42" s="450"/>
      <c r="TSK42" s="450"/>
      <c r="TSL42" s="450"/>
      <c r="TSM42" s="450"/>
      <c r="TSN42" s="450"/>
      <c r="TSO42" s="450"/>
      <c r="TSP42" s="450"/>
      <c r="TSQ42" s="450"/>
      <c r="TSR42" s="450"/>
      <c r="TSS42" s="450"/>
      <c r="TST42" s="450"/>
      <c r="TSU42" s="450"/>
      <c r="TSV42" s="450"/>
      <c r="TSW42" s="450"/>
      <c r="TSX42" s="450"/>
      <c r="TSY42" s="450"/>
      <c r="TSZ42" s="450"/>
      <c r="TTA42" s="450"/>
      <c r="TTB42" s="450"/>
      <c r="TTC42" s="450"/>
      <c r="TTD42" s="450"/>
      <c r="TTE42" s="450"/>
      <c r="TTF42" s="450"/>
      <c r="TTG42" s="450"/>
      <c r="TTH42" s="450"/>
      <c r="TTI42" s="450"/>
      <c r="TTJ42" s="450"/>
      <c r="TTK42" s="450"/>
      <c r="TTL42" s="450"/>
      <c r="TTM42" s="450"/>
      <c r="TTN42" s="450"/>
      <c r="TTO42" s="450"/>
      <c r="TTP42" s="450"/>
      <c r="TTQ42" s="450"/>
      <c r="TTR42" s="450"/>
      <c r="TTS42" s="450"/>
      <c r="TTT42" s="450"/>
      <c r="TTU42" s="450"/>
      <c r="TTV42" s="450"/>
      <c r="TTW42" s="450"/>
      <c r="TTX42" s="450"/>
      <c r="TTY42" s="450"/>
      <c r="TTZ42" s="450"/>
      <c r="TUA42" s="450"/>
      <c r="TUB42" s="450"/>
      <c r="TUC42" s="450"/>
      <c r="TUD42" s="450"/>
      <c r="TUE42" s="450"/>
      <c r="TUF42" s="450"/>
      <c r="TUG42" s="450"/>
      <c r="TUH42" s="450"/>
      <c r="TUI42" s="450"/>
      <c r="TUJ42" s="450"/>
      <c r="TUK42" s="450"/>
      <c r="TUL42" s="450"/>
      <c r="TUM42" s="450"/>
      <c r="TUN42" s="450"/>
      <c r="TUO42" s="450"/>
      <c r="TUP42" s="450"/>
      <c r="TUQ42" s="450"/>
      <c r="TUR42" s="450"/>
      <c r="TUS42" s="450"/>
      <c r="TUT42" s="450"/>
      <c r="TUU42" s="450"/>
      <c r="TUV42" s="450"/>
      <c r="TUW42" s="450"/>
      <c r="TUX42" s="450"/>
      <c r="TUY42" s="450"/>
      <c r="TUZ42" s="450"/>
      <c r="TVA42" s="450"/>
      <c r="TVB42" s="450"/>
      <c r="TVC42" s="450"/>
      <c r="TVD42" s="450"/>
      <c r="TVE42" s="450"/>
      <c r="TVF42" s="450"/>
      <c r="TVG42" s="450"/>
      <c r="TVH42" s="450"/>
      <c r="TVI42" s="450"/>
      <c r="TVJ42" s="450"/>
      <c r="TVK42" s="450"/>
      <c r="TVL42" s="450"/>
      <c r="TVM42" s="450"/>
      <c r="TVN42" s="450"/>
      <c r="TVO42" s="450"/>
      <c r="TVP42" s="450"/>
      <c r="TVQ42" s="450"/>
      <c r="TVR42" s="450"/>
      <c r="TVS42" s="450"/>
      <c r="TVT42" s="450"/>
      <c r="TVU42" s="450"/>
      <c r="TVV42" s="450"/>
      <c r="TVW42" s="450"/>
      <c r="TVX42" s="450"/>
      <c r="TVY42" s="450"/>
      <c r="TVZ42" s="450"/>
      <c r="TWA42" s="450"/>
      <c r="TWB42" s="450"/>
      <c r="TWC42" s="450"/>
      <c r="TWD42" s="450"/>
      <c r="TWE42" s="450"/>
      <c r="TWF42" s="450"/>
      <c r="TWG42" s="450"/>
      <c r="TWH42" s="450"/>
      <c r="TWI42" s="450"/>
      <c r="TWJ42" s="450"/>
      <c r="TWK42" s="450"/>
      <c r="TWL42" s="450"/>
      <c r="TWM42" s="450"/>
      <c r="TWN42" s="450"/>
      <c r="TWO42" s="450"/>
      <c r="TWP42" s="450"/>
      <c r="TWQ42" s="450"/>
      <c r="TWR42" s="450"/>
      <c r="TWS42" s="450"/>
      <c r="TWT42" s="450"/>
      <c r="TWU42" s="450"/>
      <c r="TWV42" s="450"/>
      <c r="TWW42" s="450"/>
      <c r="TWX42" s="450"/>
      <c r="TWY42" s="450"/>
      <c r="TWZ42" s="450"/>
      <c r="TXA42" s="450"/>
      <c r="TXB42" s="450"/>
      <c r="TXC42" s="450"/>
      <c r="TXD42" s="450"/>
      <c r="TXE42" s="450"/>
      <c r="TXF42" s="450"/>
      <c r="TXG42" s="450"/>
      <c r="TXH42" s="450"/>
      <c r="TXI42" s="450"/>
      <c r="TXJ42" s="450"/>
      <c r="TXK42" s="450"/>
      <c r="TXL42" s="450"/>
      <c r="TXM42" s="450"/>
      <c r="TXN42" s="450"/>
      <c r="TXO42" s="450"/>
      <c r="TXP42" s="450"/>
      <c r="TXQ42" s="450"/>
      <c r="TXR42" s="450"/>
      <c r="TXS42" s="450"/>
      <c r="TXT42" s="450"/>
      <c r="TXU42" s="450"/>
      <c r="TXV42" s="450"/>
      <c r="TXW42" s="450"/>
      <c r="TXX42" s="450"/>
      <c r="TXY42" s="450"/>
      <c r="TXZ42" s="450"/>
      <c r="TYA42" s="450"/>
      <c r="TYB42" s="450"/>
      <c r="TYC42" s="450"/>
      <c r="TYD42" s="450"/>
      <c r="TYE42" s="450"/>
      <c r="TYF42" s="450"/>
      <c r="TYG42" s="450"/>
      <c r="TYH42" s="450"/>
      <c r="TYI42" s="450"/>
      <c r="TYJ42" s="450"/>
      <c r="TYK42" s="450"/>
      <c r="TYL42" s="450"/>
      <c r="TYM42" s="450"/>
      <c r="TYN42" s="450"/>
      <c r="TYO42" s="450"/>
      <c r="TYP42" s="450"/>
      <c r="TYQ42" s="450"/>
      <c r="TYR42" s="450"/>
      <c r="TYS42" s="450"/>
      <c r="TYT42" s="450"/>
      <c r="TYU42" s="450"/>
      <c r="TYV42" s="450"/>
      <c r="TYW42" s="450"/>
      <c r="TYX42" s="450"/>
      <c r="TYY42" s="450"/>
      <c r="TYZ42" s="450"/>
      <c r="TZA42" s="450"/>
      <c r="TZB42" s="450"/>
      <c r="TZC42" s="450"/>
      <c r="TZD42" s="450"/>
      <c r="TZE42" s="450"/>
      <c r="TZF42" s="450"/>
      <c r="TZG42" s="450"/>
      <c r="TZH42" s="450"/>
      <c r="TZI42" s="450"/>
      <c r="TZJ42" s="450"/>
      <c r="TZK42" s="450"/>
      <c r="TZL42" s="450"/>
      <c r="TZM42" s="450"/>
      <c r="TZN42" s="450"/>
      <c r="TZO42" s="450"/>
      <c r="TZP42" s="450"/>
      <c r="TZQ42" s="450"/>
      <c r="TZR42" s="450"/>
      <c r="TZS42" s="450"/>
      <c r="TZT42" s="450"/>
      <c r="TZU42" s="450"/>
      <c r="TZV42" s="450"/>
      <c r="TZW42" s="450"/>
      <c r="TZX42" s="450"/>
      <c r="TZY42" s="450"/>
      <c r="TZZ42" s="450"/>
      <c r="UAA42" s="450"/>
      <c r="UAB42" s="450"/>
      <c r="UAC42" s="450"/>
      <c r="UAD42" s="450"/>
      <c r="UAE42" s="450"/>
      <c r="UAF42" s="450"/>
      <c r="UAG42" s="450"/>
      <c r="UAH42" s="450"/>
      <c r="UAI42" s="450"/>
      <c r="UAJ42" s="450"/>
      <c r="UAK42" s="450"/>
      <c r="UAL42" s="450"/>
      <c r="UAM42" s="450"/>
      <c r="UAN42" s="450"/>
      <c r="UAO42" s="450"/>
      <c r="UAP42" s="450"/>
      <c r="UAQ42" s="450"/>
      <c r="UAR42" s="450"/>
      <c r="UAS42" s="450"/>
      <c r="UAT42" s="450"/>
      <c r="UAU42" s="450"/>
      <c r="UAV42" s="450"/>
      <c r="UAW42" s="450"/>
      <c r="UAX42" s="450"/>
      <c r="UAY42" s="450"/>
      <c r="UAZ42" s="450"/>
      <c r="UBA42" s="450"/>
      <c r="UBB42" s="450"/>
      <c r="UBC42" s="450"/>
      <c r="UBD42" s="450"/>
      <c r="UBE42" s="450"/>
      <c r="UBF42" s="450"/>
      <c r="UBG42" s="450"/>
      <c r="UBH42" s="450"/>
      <c r="UBI42" s="450"/>
      <c r="UBJ42" s="450"/>
      <c r="UBK42" s="450"/>
      <c r="UBL42" s="450"/>
      <c r="UBM42" s="450"/>
      <c r="UBN42" s="450"/>
      <c r="UBO42" s="450"/>
      <c r="UBP42" s="450"/>
      <c r="UBQ42" s="450"/>
      <c r="UBR42" s="450"/>
      <c r="UBS42" s="450"/>
      <c r="UBT42" s="450"/>
      <c r="UBU42" s="450"/>
      <c r="UBV42" s="450"/>
      <c r="UBW42" s="450"/>
      <c r="UBX42" s="450"/>
      <c r="UBY42" s="450"/>
      <c r="UBZ42" s="450"/>
      <c r="UCA42" s="450"/>
      <c r="UCB42" s="450"/>
      <c r="UCC42" s="450"/>
      <c r="UCD42" s="450"/>
      <c r="UCE42" s="450"/>
      <c r="UCF42" s="450"/>
      <c r="UCG42" s="450"/>
      <c r="UCH42" s="450"/>
      <c r="UCI42" s="450"/>
      <c r="UCJ42" s="450"/>
      <c r="UCK42" s="450"/>
      <c r="UCL42" s="450"/>
      <c r="UCM42" s="450"/>
      <c r="UCN42" s="450"/>
      <c r="UCO42" s="450"/>
      <c r="UCP42" s="450"/>
      <c r="UCQ42" s="450"/>
      <c r="UCR42" s="450"/>
      <c r="UCS42" s="450"/>
      <c r="UCT42" s="450"/>
      <c r="UCU42" s="450"/>
      <c r="UCV42" s="450"/>
      <c r="UCW42" s="450"/>
      <c r="UCX42" s="450"/>
      <c r="UCY42" s="450"/>
      <c r="UCZ42" s="450"/>
      <c r="UDA42" s="450"/>
      <c r="UDB42" s="450"/>
      <c r="UDC42" s="450"/>
      <c r="UDD42" s="450"/>
      <c r="UDE42" s="450"/>
      <c r="UDF42" s="450"/>
      <c r="UDG42" s="450"/>
      <c r="UDH42" s="450"/>
      <c r="UDI42" s="450"/>
      <c r="UDJ42" s="450"/>
      <c r="UDK42" s="450"/>
      <c r="UDL42" s="450"/>
      <c r="UDM42" s="450"/>
      <c r="UDN42" s="450"/>
      <c r="UDO42" s="450"/>
      <c r="UDP42" s="450"/>
      <c r="UDQ42" s="450"/>
      <c r="UDR42" s="450"/>
      <c r="UDS42" s="450"/>
      <c r="UDT42" s="450"/>
      <c r="UDU42" s="450"/>
      <c r="UDV42" s="450"/>
      <c r="UDW42" s="450"/>
      <c r="UDX42" s="450"/>
      <c r="UDY42" s="450"/>
      <c r="UDZ42" s="450"/>
      <c r="UEA42" s="450"/>
      <c r="UEB42" s="450"/>
      <c r="UEC42" s="450"/>
      <c r="UED42" s="450"/>
      <c r="UEE42" s="450"/>
      <c r="UEF42" s="450"/>
      <c r="UEG42" s="450"/>
      <c r="UEH42" s="450"/>
      <c r="UEI42" s="450"/>
      <c r="UEJ42" s="450"/>
      <c r="UEK42" s="450"/>
      <c r="UEL42" s="450"/>
      <c r="UEM42" s="450"/>
      <c r="UEN42" s="450"/>
      <c r="UEO42" s="450"/>
      <c r="UEP42" s="450"/>
      <c r="UEQ42" s="450"/>
      <c r="UER42" s="450"/>
      <c r="UES42" s="450"/>
      <c r="UET42" s="450"/>
      <c r="UEU42" s="450"/>
      <c r="UEV42" s="450"/>
      <c r="UEW42" s="450"/>
      <c r="UEX42" s="450"/>
      <c r="UEY42" s="450"/>
      <c r="UEZ42" s="450"/>
      <c r="UFA42" s="450"/>
      <c r="UFB42" s="450"/>
      <c r="UFC42" s="450"/>
      <c r="UFD42" s="450"/>
      <c r="UFE42" s="450"/>
      <c r="UFF42" s="450"/>
      <c r="UFG42" s="450"/>
      <c r="UFH42" s="450"/>
      <c r="UFI42" s="450"/>
      <c r="UFJ42" s="450"/>
      <c r="UFK42" s="450"/>
      <c r="UFL42" s="450"/>
      <c r="UFM42" s="450"/>
      <c r="UFN42" s="450"/>
      <c r="UFO42" s="450"/>
      <c r="UFP42" s="450"/>
      <c r="UFQ42" s="450"/>
      <c r="UFR42" s="450"/>
      <c r="UFS42" s="450"/>
      <c r="UFT42" s="450"/>
      <c r="UFU42" s="450"/>
      <c r="UFV42" s="450"/>
      <c r="UFW42" s="450"/>
      <c r="UFX42" s="450"/>
      <c r="UFY42" s="450"/>
      <c r="UFZ42" s="450"/>
      <c r="UGA42" s="450"/>
      <c r="UGB42" s="450"/>
      <c r="UGC42" s="450"/>
      <c r="UGD42" s="450"/>
      <c r="UGE42" s="450"/>
      <c r="UGF42" s="450"/>
      <c r="UGG42" s="450"/>
      <c r="UGH42" s="450"/>
      <c r="UGI42" s="450"/>
      <c r="UGJ42" s="450"/>
      <c r="UGK42" s="450"/>
      <c r="UGL42" s="450"/>
      <c r="UGM42" s="450"/>
      <c r="UGN42" s="450"/>
      <c r="UGO42" s="450"/>
      <c r="UGP42" s="450"/>
      <c r="UGQ42" s="450"/>
      <c r="UGR42" s="450"/>
      <c r="UGS42" s="450"/>
      <c r="UGT42" s="450"/>
      <c r="UGU42" s="450"/>
      <c r="UGV42" s="450"/>
      <c r="UGW42" s="450"/>
      <c r="UGX42" s="450"/>
      <c r="UGY42" s="450"/>
      <c r="UGZ42" s="450"/>
      <c r="UHA42" s="450"/>
      <c r="UHB42" s="450"/>
      <c r="UHC42" s="450"/>
      <c r="UHD42" s="450"/>
      <c r="UHE42" s="450"/>
      <c r="UHF42" s="450"/>
      <c r="UHG42" s="450"/>
      <c r="UHH42" s="450"/>
      <c r="UHI42" s="450"/>
      <c r="UHJ42" s="450"/>
      <c r="UHK42" s="450"/>
      <c r="UHL42" s="450"/>
      <c r="UHM42" s="450"/>
      <c r="UHN42" s="450"/>
      <c r="UHO42" s="450"/>
      <c r="UHP42" s="450"/>
      <c r="UHQ42" s="450"/>
      <c r="UHR42" s="450"/>
      <c r="UHS42" s="450"/>
      <c r="UHT42" s="450"/>
      <c r="UHU42" s="450"/>
      <c r="UHV42" s="450"/>
      <c r="UHW42" s="450"/>
      <c r="UHX42" s="450"/>
      <c r="UHY42" s="450"/>
      <c r="UHZ42" s="450"/>
      <c r="UIA42" s="450"/>
      <c r="UIB42" s="450"/>
      <c r="UIC42" s="450"/>
      <c r="UID42" s="450"/>
      <c r="UIE42" s="450"/>
      <c r="UIF42" s="450"/>
      <c r="UIG42" s="450"/>
      <c r="UIH42" s="450"/>
      <c r="UII42" s="450"/>
      <c r="UIJ42" s="450"/>
      <c r="UIK42" s="450"/>
      <c r="UIL42" s="450"/>
      <c r="UIM42" s="450"/>
      <c r="UIN42" s="450"/>
      <c r="UIO42" s="450"/>
      <c r="UIP42" s="450"/>
      <c r="UIQ42" s="450"/>
      <c r="UIR42" s="450"/>
      <c r="UIS42" s="450"/>
      <c r="UIT42" s="450"/>
      <c r="UIU42" s="450"/>
      <c r="UIV42" s="450"/>
      <c r="UIW42" s="450"/>
      <c r="UIX42" s="450"/>
      <c r="UIY42" s="450"/>
      <c r="UIZ42" s="450"/>
      <c r="UJA42" s="450"/>
      <c r="UJB42" s="450"/>
      <c r="UJC42" s="450"/>
      <c r="UJD42" s="450"/>
      <c r="UJE42" s="450"/>
      <c r="UJF42" s="450"/>
      <c r="UJG42" s="450"/>
      <c r="UJH42" s="450"/>
      <c r="UJI42" s="450"/>
      <c r="UJJ42" s="450"/>
      <c r="UJK42" s="450"/>
      <c r="UJL42" s="450"/>
      <c r="UJM42" s="450"/>
      <c r="UJN42" s="450"/>
      <c r="UJO42" s="450"/>
      <c r="UJP42" s="450"/>
      <c r="UJQ42" s="450"/>
      <c r="UJR42" s="450"/>
      <c r="UJS42" s="450"/>
      <c r="UJT42" s="450"/>
      <c r="UJU42" s="450"/>
      <c r="UJV42" s="450"/>
      <c r="UJW42" s="450"/>
      <c r="UJX42" s="450"/>
      <c r="UJY42" s="450"/>
      <c r="UJZ42" s="450"/>
      <c r="UKA42" s="450"/>
      <c r="UKB42" s="450"/>
      <c r="UKC42" s="450"/>
      <c r="UKD42" s="450"/>
      <c r="UKE42" s="450"/>
      <c r="UKF42" s="450"/>
      <c r="UKG42" s="450"/>
      <c r="UKH42" s="450"/>
      <c r="UKI42" s="450"/>
      <c r="UKJ42" s="450"/>
      <c r="UKK42" s="450"/>
      <c r="UKL42" s="450"/>
      <c r="UKM42" s="450"/>
      <c r="UKN42" s="450"/>
      <c r="UKO42" s="450"/>
      <c r="UKP42" s="450"/>
      <c r="UKQ42" s="450"/>
      <c r="UKR42" s="450"/>
      <c r="UKS42" s="450"/>
      <c r="UKT42" s="450"/>
      <c r="UKU42" s="450"/>
      <c r="UKV42" s="450"/>
      <c r="UKW42" s="450"/>
      <c r="UKX42" s="450"/>
      <c r="UKY42" s="450"/>
      <c r="UKZ42" s="450"/>
      <c r="ULA42" s="450"/>
      <c r="ULB42" s="450"/>
      <c r="ULC42" s="450"/>
      <c r="ULD42" s="450"/>
      <c r="ULE42" s="450"/>
      <c r="ULF42" s="450"/>
      <c r="ULG42" s="450"/>
      <c r="ULH42" s="450"/>
      <c r="ULI42" s="450"/>
      <c r="ULJ42" s="450"/>
      <c r="ULK42" s="450"/>
      <c r="ULL42" s="450"/>
      <c r="ULM42" s="450"/>
      <c r="ULN42" s="450"/>
      <c r="ULO42" s="450"/>
      <c r="ULP42" s="450"/>
      <c r="ULQ42" s="450"/>
      <c r="ULR42" s="450"/>
      <c r="ULS42" s="450"/>
      <c r="ULT42" s="450"/>
      <c r="ULU42" s="450"/>
      <c r="ULV42" s="450"/>
      <c r="ULW42" s="450"/>
      <c r="ULX42" s="450"/>
      <c r="ULY42" s="450"/>
      <c r="ULZ42" s="450"/>
      <c r="UMA42" s="450"/>
      <c r="UMB42" s="450"/>
      <c r="UMC42" s="450"/>
      <c r="UMD42" s="450"/>
      <c r="UME42" s="450"/>
      <c r="UMF42" s="450"/>
      <c r="UMG42" s="450"/>
      <c r="UMH42" s="450"/>
      <c r="UMI42" s="450"/>
      <c r="UMJ42" s="450"/>
      <c r="UMK42" s="450"/>
      <c r="UML42" s="450"/>
      <c r="UMM42" s="450"/>
      <c r="UMN42" s="450"/>
      <c r="UMO42" s="450"/>
      <c r="UMP42" s="450"/>
      <c r="UMQ42" s="450"/>
      <c r="UMR42" s="450"/>
      <c r="UMS42" s="450"/>
      <c r="UMT42" s="450"/>
      <c r="UMU42" s="450"/>
      <c r="UMV42" s="450"/>
      <c r="UMW42" s="450"/>
      <c r="UMX42" s="450"/>
      <c r="UMY42" s="450"/>
      <c r="UMZ42" s="450"/>
      <c r="UNA42" s="450"/>
      <c r="UNB42" s="450"/>
      <c r="UNC42" s="450"/>
      <c r="UND42" s="450"/>
      <c r="UNE42" s="450"/>
      <c r="UNF42" s="450"/>
      <c r="UNG42" s="450"/>
      <c r="UNH42" s="450"/>
      <c r="UNI42" s="450"/>
      <c r="UNJ42" s="450"/>
      <c r="UNK42" s="450"/>
      <c r="UNL42" s="450"/>
      <c r="UNM42" s="450"/>
      <c r="UNN42" s="450"/>
      <c r="UNO42" s="450"/>
      <c r="UNP42" s="450"/>
      <c r="UNQ42" s="450"/>
      <c r="UNR42" s="450"/>
      <c r="UNS42" s="450"/>
      <c r="UNT42" s="450"/>
      <c r="UNU42" s="450"/>
      <c r="UNV42" s="450"/>
      <c r="UNW42" s="450"/>
      <c r="UNX42" s="450"/>
      <c r="UNY42" s="450"/>
      <c r="UNZ42" s="450"/>
      <c r="UOA42" s="450"/>
      <c r="UOB42" s="450"/>
      <c r="UOC42" s="450"/>
      <c r="UOD42" s="450"/>
      <c r="UOE42" s="450"/>
      <c r="UOF42" s="450"/>
      <c r="UOG42" s="450"/>
      <c r="UOH42" s="450"/>
      <c r="UOI42" s="450"/>
      <c r="UOJ42" s="450"/>
      <c r="UOK42" s="450"/>
      <c r="UOL42" s="450"/>
      <c r="UOM42" s="450"/>
      <c r="UON42" s="450"/>
      <c r="UOO42" s="450"/>
      <c r="UOP42" s="450"/>
      <c r="UOQ42" s="450"/>
      <c r="UOR42" s="450"/>
      <c r="UOS42" s="450"/>
      <c r="UOT42" s="450"/>
      <c r="UOU42" s="450"/>
      <c r="UOV42" s="450"/>
      <c r="UOW42" s="450"/>
      <c r="UOX42" s="450"/>
      <c r="UOY42" s="450"/>
      <c r="UOZ42" s="450"/>
      <c r="UPA42" s="450"/>
      <c r="UPB42" s="450"/>
      <c r="UPC42" s="450"/>
      <c r="UPD42" s="450"/>
      <c r="UPE42" s="450"/>
      <c r="UPF42" s="450"/>
      <c r="UPG42" s="450"/>
      <c r="UPH42" s="450"/>
      <c r="UPI42" s="450"/>
      <c r="UPJ42" s="450"/>
      <c r="UPK42" s="450"/>
      <c r="UPL42" s="450"/>
      <c r="UPM42" s="450"/>
      <c r="UPN42" s="450"/>
      <c r="UPO42" s="450"/>
      <c r="UPP42" s="450"/>
      <c r="UPQ42" s="450"/>
      <c r="UPR42" s="450"/>
      <c r="UPS42" s="450"/>
      <c r="UPT42" s="450"/>
      <c r="UPU42" s="450"/>
      <c r="UPV42" s="450"/>
      <c r="UPW42" s="450"/>
      <c r="UPX42" s="450"/>
      <c r="UPY42" s="450"/>
      <c r="UPZ42" s="450"/>
      <c r="UQA42" s="450"/>
      <c r="UQB42" s="450"/>
      <c r="UQC42" s="450"/>
      <c r="UQD42" s="450"/>
      <c r="UQE42" s="450"/>
      <c r="UQF42" s="450"/>
      <c r="UQG42" s="450"/>
      <c r="UQH42" s="450"/>
      <c r="UQI42" s="450"/>
      <c r="UQJ42" s="450"/>
      <c r="UQK42" s="450"/>
      <c r="UQL42" s="450"/>
      <c r="UQM42" s="450"/>
      <c r="UQN42" s="450"/>
      <c r="UQO42" s="450"/>
      <c r="UQP42" s="450"/>
      <c r="UQQ42" s="450"/>
      <c r="UQR42" s="450"/>
      <c r="UQS42" s="450"/>
      <c r="UQT42" s="450"/>
      <c r="UQU42" s="450"/>
      <c r="UQV42" s="450"/>
      <c r="UQW42" s="450"/>
      <c r="UQX42" s="450"/>
      <c r="UQY42" s="450"/>
      <c r="UQZ42" s="450"/>
      <c r="URA42" s="450"/>
      <c r="URB42" s="450"/>
      <c r="URC42" s="450"/>
      <c r="URD42" s="450"/>
      <c r="URE42" s="450"/>
      <c r="URF42" s="450"/>
      <c r="URG42" s="450"/>
      <c r="URH42" s="450"/>
      <c r="URI42" s="450"/>
      <c r="URJ42" s="450"/>
      <c r="URK42" s="450"/>
      <c r="URL42" s="450"/>
      <c r="URM42" s="450"/>
      <c r="URN42" s="450"/>
      <c r="URO42" s="450"/>
      <c r="URP42" s="450"/>
      <c r="URQ42" s="450"/>
      <c r="URR42" s="450"/>
      <c r="URS42" s="450"/>
      <c r="URT42" s="450"/>
      <c r="URU42" s="450"/>
      <c r="URV42" s="450"/>
      <c r="URW42" s="450"/>
      <c r="URX42" s="450"/>
      <c r="URY42" s="450"/>
      <c r="URZ42" s="450"/>
      <c r="USA42" s="450"/>
      <c r="USB42" s="450"/>
      <c r="USC42" s="450"/>
      <c r="USD42" s="450"/>
      <c r="USE42" s="450"/>
      <c r="USF42" s="450"/>
      <c r="USG42" s="450"/>
      <c r="USH42" s="450"/>
      <c r="USI42" s="450"/>
      <c r="USJ42" s="450"/>
      <c r="USK42" s="450"/>
      <c r="USL42" s="450"/>
      <c r="USM42" s="450"/>
      <c r="USN42" s="450"/>
      <c r="USO42" s="450"/>
      <c r="USP42" s="450"/>
      <c r="USQ42" s="450"/>
      <c r="USR42" s="450"/>
      <c r="USS42" s="450"/>
      <c r="UST42" s="450"/>
      <c r="USU42" s="450"/>
      <c r="USV42" s="450"/>
      <c r="USW42" s="450"/>
      <c r="USX42" s="450"/>
      <c r="USY42" s="450"/>
      <c r="USZ42" s="450"/>
      <c r="UTA42" s="450"/>
      <c r="UTB42" s="450"/>
      <c r="UTC42" s="450"/>
      <c r="UTD42" s="450"/>
      <c r="UTE42" s="450"/>
      <c r="UTF42" s="450"/>
      <c r="UTG42" s="450"/>
      <c r="UTH42" s="450"/>
      <c r="UTI42" s="450"/>
      <c r="UTJ42" s="450"/>
      <c r="UTK42" s="450"/>
      <c r="UTL42" s="450"/>
      <c r="UTM42" s="450"/>
      <c r="UTN42" s="450"/>
      <c r="UTO42" s="450"/>
      <c r="UTP42" s="450"/>
      <c r="UTQ42" s="450"/>
      <c r="UTR42" s="450"/>
      <c r="UTS42" s="450"/>
      <c r="UTT42" s="450"/>
      <c r="UTU42" s="450"/>
      <c r="UTV42" s="450"/>
      <c r="UTW42" s="450"/>
      <c r="UTX42" s="450"/>
      <c r="UTY42" s="450"/>
      <c r="UTZ42" s="450"/>
      <c r="UUA42" s="450"/>
      <c r="UUB42" s="450"/>
      <c r="UUC42" s="450"/>
      <c r="UUD42" s="450"/>
      <c r="UUE42" s="450"/>
      <c r="UUF42" s="450"/>
      <c r="UUG42" s="450"/>
      <c r="UUH42" s="450"/>
      <c r="UUI42" s="450"/>
      <c r="UUJ42" s="450"/>
      <c r="UUK42" s="450"/>
      <c r="UUL42" s="450"/>
      <c r="UUM42" s="450"/>
      <c r="UUN42" s="450"/>
      <c r="UUO42" s="450"/>
      <c r="UUP42" s="450"/>
      <c r="UUQ42" s="450"/>
      <c r="UUR42" s="450"/>
      <c r="UUS42" s="450"/>
      <c r="UUT42" s="450"/>
      <c r="UUU42" s="450"/>
      <c r="UUV42" s="450"/>
      <c r="UUW42" s="450"/>
      <c r="UUX42" s="450"/>
      <c r="UUY42" s="450"/>
      <c r="UUZ42" s="450"/>
      <c r="UVA42" s="450"/>
      <c r="UVB42" s="450"/>
      <c r="UVC42" s="450"/>
      <c r="UVD42" s="450"/>
      <c r="UVE42" s="450"/>
      <c r="UVF42" s="450"/>
      <c r="UVG42" s="450"/>
      <c r="UVH42" s="450"/>
      <c r="UVI42" s="450"/>
      <c r="UVJ42" s="450"/>
      <c r="UVK42" s="450"/>
      <c r="UVL42" s="450"/>
      <c r="UVM42" s="450"/>
      <c r="UVN42" s="450"/>
      <c r="UVO42" s="450"/>
      <c r="UVP42" s="450"/>
      <c r="UVQ42" s="450"/>
      <c r="UVR42" s="450"/>
      <c r="UVS42" s="450"/>
      <c r="UVT42" s="450"/>
      <c r="UVU42" s="450"/>
      <c r="UVV42" s="450"/>
      <c r="UVW42" s="450"/>
      <c r="UVX42" s="450"/>
      <c r="UVY42" s="450"/>
      <c r="UVZ42" s="450"/>
      <c r="UWA42" s="450"/>
      <c r="UWB42" s="450"/>
      <c r="UWC42" s="450"/>
      <c r="UWD42" s="450"/>
      <c r="UWE42" s="450"/>
      <c r="UWF42" s="450"/>
      <c r="UWG42" s="450"/>
      <c r="UWH42" s="450"/>
      <c r="UWI42" s="450"/>
      <c r="UWJ42" s="450"/>
      <c r="UWK42" s="450"/>
      <c r="UWL42" s="450"/>
      <c r="UWM42" s="450"/>
      <c r="UWN42" s="450"/>
      <c r="UWO42" s="450"/>
      <c r="UWP42" s="450"/>
      <c r="UWQ42" s="450"/>
      <c r="UWR42" s="450"/>
      <c r="UWS42" s="450"/>
      <c r="UWT42" s="450"/>
      <c r="UWU42" s="450"/>
      <c r="UWV42" s="450"/>
      <c r="UWW42" s="450"/>
      <c r="UWX42" s="450"/>
      <c r="UWY42" s="450"/>
      <c r="UWZ42" s="450"/>
      <c r="UXA42" s="450"/>
      <c r="UXB42" s="450"/>
      <c r="UXC42" s="450"/>
      <c r="UXD42" s="450"/>
      <c r="UXE42" s="450"/>
      <c r="UXF42" s="450"/>
      <c r="UXG42" s="450"/>
      <c r="UXH42" s="450"/>
      <c r="UXI42" s="450"/>
      <c r="UXJ42" s="450"/>
      <c r="UXK42" s="450"/>
      <c r="UXL42" s="450"/>
      <c r="UXM42" s="450"/>
      <c r="UXN42" s="450"/>
      <c r="UXO42" s="450"/>
      <c r="UXP42" s="450"/>
      <c r="UXQ42" s="450"/>
      <c r="UXR42" s="450"/>
      <c r="UXS42" s="450"/>
      <c r="UXT42" s="450"/>
      <c r="UXU42" s="450"/>
      <c r="UXV42" s="450"/>
      <c r="UXW42" s="450"/>
      <c r="UXX42" s="450"/>
      <c r="UXY42" s="450"/>
      <c r="UXZ42" s="450"/>
      <c r="UYA42" s="450"/>
      <c r="UYB42" s="450"/>
      <c r="UYC42" s="450"/>
      <c r="UYD42" s="450"/>
      <c r="UYE42" s="450"/>
      <c r="UYF42" s="450"/>
      <c r="UYG42" s="450"/>
      <c r="UYH42" s="450"/>
      <c r="UYI42" s="450"/>
      <c r="UYJ42" s="450"/>
      <c r="UYK42" s="450"/>
      <c r="UYL42" s="450"/>
      <c r="UYM42" s="450"/>
      <c r="UYN42" s="450"/>
      <c r="UYO42" s="450"/>
      <c r="UYP42" s="450"/>
      <c r="UYQ42" s="450"/>
      <c r="UYR42" s="450"/>
      <c r="UYS42" s="450"/>
      <c r="UYT42" s="450"/>
      <c r="UYU42" s="450"/>
      <c r="UYV42" s="450"/>
      <c r="UYW42" s="450"/>
      <c r="UYX42" s="450"/>
      <c r="UYY42" s="450"/>
      <c r="UYZ42" s="450"/>
      <c r="UZA42" s="450"/>
      <c r="UZB42" s="450"/>
      <c r="UZC42" s="450"/>
      <c r="UZD42" s="450"/>
      <c r="UZE42" s="450"/>
      <c r="UZF42" s="450"/>
      <c r="UZG42" s="450"/>
      <c r="UZH42" s="450"/>
      <c r="UZI42" s="450"/>
      <c r="UZJ42" s="450"/>
      <c r="UZK42" s="450"/>
      <c r="UZL42" s="450"/>
      <c r="UZM42" s="450"/>
      <c r="UZN42" s="450"/>
      <c r="UZO42" s="450"/>
      <c r="UZP42" s="450"/>
      <c r="UZQ42" s="450"/>
      <c r="UZR42" s="450"/>
      <c r="UZS42" s="450"/>
      <c r="UZT42" s="450"/>
      <c r="UZU42" s="450"/>
      <c r="UZV42" s="450"/>
      <c r="UZW42" s="450"/>
      <c r="UZX42" s="450"/>
      <c r="UZY42" s="450"/>
      <c r="UZZ42" s="450"/>
      <c r="VAA42" s="450"/>
      <c r="VAB42" s="450"/>
      <c r="VAC42" s="450"/>
      <c r="VAD42" s="450"/>
      <c r="VAE42" s="450"/>
      <c r="VAF42" s="450"/>
      <c r="VAG42" s="450"/>
      <c r="VAH42" s="450"/>
      <c r="VAI42" s="450"/>
      <c r="VAJ42" s="450"/>
      <c r="VAK42" s="450"/>
      <c r="VAL42" s="450"/>
      <c r="VAM42" s="450"/>
      <c r="VAN42" s="450"/>
      <c r="VAO42" s="450"/>
      <c r="VAP42" s="450"/>
      <c r="VAQ42" s="450"/>
      <c r="VAR42" s="450"/>
      <c r="VAS42" s="450"/>
      <c r="VAT42" s="450"/>
      <c r="VAU42" s="450"/>
      <c r="VAV42" s="450"/>
      <c r="VAW42" s="450"/>
      <c r="VAX42" s="450"/>
      <c r="VAY42" s="450"/>
      <c r="VAZ42" s="450"/>
      <c r="VBA42" s="450"/>
      <c r="VBB42" s="450"/>
      <c r="VBC42" s="450"/>
      <c r="VBD42" s="450"/>
      <c r="VBE42" s="450"/>
      <c r="VBF42" s="450"/>
      <c r="VBG42" s="450"/>
      <c r="VBH42" s="450"/>
      <c r="VBI42" s="450"/>
      <c r="VBJ42" s="450"/>
      <c r="VBK42" s="450"/>
      <c r="VBL42" s="450"/>
      <c r="VBM42" s="450"/>
      <c r="VBN42" s="450"/>
      <c r="VBO42" s="450"/>
      <c r="VBP42" s="450"/>
      <c r="VBQ42" s="450"/>
      <c r="VBR42" s="450"/>
      <c r="VBS42" s="450"/>
      <c r="VBT42" s="450"/>
      <c r="VBU42" s="450"/>
      <c r="VBV42" s="450"/>
      <c r="VBW42" s="450"/>
      <c r="VBX42" s="450"/>
      <c r="VBY42" s="450"/>
      <c r="VBZ42" s="450"/>
      <c r="VCA42" s="450"/>
      <c r="VCB42" s="450"/>
      <c r="VCC42" s="450"/>
      <c r="VCD42" s="450"/>
      <c r="VCE42" s="450"/>
      <c r="VCF42" s="450"/>
      <c r="VCG42" s="450"/>
      <c r="VCH42" s="450"/>
      <c r="VCI42" s="450"/>
      <c r="VCJ42" s="450"/>
      <c r="VCK42" s="450"/>
      <c r="VCL42" s="450"/>
      <c r="VCM42" s="450"/>
      <c r="VCN42" s="450"/>
      <c r="VCO42" s="450"/>
      <c r="VCP42" s="450"/>
      <c r="VCQ42" s="450"/>
      <c r="VCR42" s="450"/>
      <c r="VCS42" s="450"/>
      <c r="VCT42" s="450"/>
      <c r="VCU42" s="450"/>
      <c r="VCV42" s="450"/>
      <c r="VCW42" s="450"/>
      <c r="VCX42" s="450"/>
      <c r="VCY42" s="450"/>
      <c r="VCZ42" s="450"/>
      <c r="VDA42" s="450"/>
      <c r="VDB42" s="450"/>
      <c r="VDC42" s="450"/>
      <c r="VDD42" s="450"/>
      <c r="VDE42" s="450"/>
      <c r="VDF42" s="450"/>
      <c r="VDG42" s="450"/>
      <c r="VDH42" s="450"/>
      <c r="VDI42" s="450"/>
      <c r="VDJ42" s="450"/>
      <c r="VDK42" s="450"/>
      <c r="VDL42" s="450"/>
      <c r="VDM42" s="450"/>
      <c r="VDN42" s="450"/>
      <c r="VDO42" s="450"/>
      <c r="VDP42" s="450"/>
      <c r="VDQ42" s="450"/>
      <c r="VDR42" s="450"/>
      <c r="VDS42" s="450"/>
      <c r="VDT42" s="450"/>
      <c r="VDU42" s="450"/>
      <c r="VDV42" s="450"/>
      <c r="VDW42" s="450"/>
      <c r="VDX42" s="450"/>
      <c r="VDY42" s="450"/>
      <c r="VDZ42" s="450"/>
      <c r="VEA42" s="450"/>
      <c r="VEB42" s="450"/>
      <c r="VEC42" s="450"/>
      <c r="VED42" s="450"/>
      <c r="VEE42" s="450"/>
      <c r="VEF42" s="450"/>
      <c r="VEG42" s="450"/>
      <c r="VEH42" s="450"/>
      <c r="VEI42" s="450"/>
      <c r="VEJ42" s="450"/>
      <c r="VEK42" s="450"/>
      <c r="VEL42" s="450"/>
      <c r="VEM42" s="450"/>
      <c r="VEN42" s="450"/>
      <c r="VEO42" s="450"/>
      <c r="VEP42" s="450"/>
      <c r="VEQ42" s="450"/>
      <c r="VER42" s="450"/>
      <c r="VES42" s="450"/>
      <c r="VET42" s="450"/>
      <c r="VEU42" s="450"/>
      <c r="VEV42" s="450"/>
      <c r="VEW42" s="450"/>
      <c r="VEX42" s="450"/>
      <c r="VEY42" s="450"/>
      <c r="VEZ42" s="450"/>
      <c r="VFA42" s="450"/>
      <c r="VFB42" s="450"/>
      <c r="VFC42" s="450"/>
      <c r="VFD42" s="450"/>
      <c r="VFE42" s="450"/>
      <c r="VFF42" s="450"/>
      <c r="VFG42" s="450"/>
      <c r="VFH42" s="450"/>
      <c r="VFI42" s="450"/>
      <c r="VFJ42" s="450"/>
      <c r="VFK42" s="450"/>
      <c r="VFL42" s="450"/>
      <c r="VFM42" s="450"/>
      <c r="VFN42" s="450"/>
      <c r="VFO42" s="450"/>
      <c r="VFP42" s="450"/>
      <c r="VFQ42" s="450"/>
      <c r="VFR42" s="450"/>
      <c r="VFS42" s="450"/>
      <c r="VFT42" s="450"/>
      <c r="VFU42" s="450"/>
      <c r="VFV42" s="450"/>
      <c r="VFW42" s="450"/>
      <c r="VFX42" s="450"/>
      <c r="VFY42" s="450"/>
      <c r="VFZ42" s="450"/>
      <c r="VGA42" s="450"/>
      <c r="VGB42" s="450"/>
      <c r="VGC42" s="450"/>
      <c r="VGD42" s="450"/>
      <c r="VGE42" s="450"/>
      <c r="VGF42" s="450"/>
      <c r="VGG42" s="450"/>
      <c r="VGH42" s="450"/>
      <c r="VGI42" s="450"/>
      <c r="VGJ42" s="450"/>
      <c r="VGK42" s="450"/>
      <c r="VGL42" s="450"/>
      <c r="VGM42" s="450"/>
      <c r="VGN42" s="450"/>
      <c r="VGO42" s="450"/>
      <c r="VGP42" s="450"/>
      <c r="VGQ42" s="450"/>
      <c r="VGR42" s="450"/>
      <c r="VGS42" s="450"/>
      <c r="VGT42" s="450"/>
      <c r="VGU42" s="450"/>
      <c r="VGV42" s="450"/>
      <c r="VGW42" s="450"/>
      <c r="VGX42" s="450"/>
      <c r="VGY42" s="450"/>
      <c r="VGZ42" s="450"/>
      <c r="VHA42" s="450"/>
      <c r="VHB42" s="450"/>
      <c r="VHC42" s="450"/>
      <c r="VHD42" s="450"/>
      <c r="VHE42" s="450"/>
      <c r="VHF42" s="450"/>
      <c r="VHG42" s="450"/>
      <c r="VHH42" s="450"/>
      <c r="VHI42" s="450"/>
      <c r="VHJ42" s="450"/>
      <c r="VHK42" s="450"/>
      <c r="VHL42" s="450"/>
      <c r="VHM42" s="450"/>
      <c r="VHN42" s="450"/>
      <c r="VHO42" s="450"/>
      <c r="VHP42" s="450"/>
      <c r="VHQ42" s="450"/>
      <c r="VHR42" s="450"/>
      <c r="VHS42" s="450"/>
      <c r="VHT42" s="450"/>
      <c r="VHU42" s="450"/>
      <c r="VHV42" s="450"/>
      <c r="VHW42" s="450"/>
      <c r="VHX42" s="450"/>
      <c r="VHY42" s="450"/>
      <c r="VHZ42" s="450"/>
      <c r="VIA42" s="450"/>
      <c r="VIB42" s="450"/>
      <c r="VIC42" s="450"/>
      <c r="VID42" s="450"/>
      <c r="VIE42" s="450"/>
      <c r="VIF42" s="450"/>
      <c r="VIG42" s="450"/>
      <c r="VIH42" s="450"/>
      <c r="VII42" s="450"/>
      <c r="VIJ42" s="450"/>
      <c r="VIK42" s="450"/>
      <c r="VIL42" s="450"/>
      <c r="VIM42" s="450"/>
      <c r="VIN42" s="450"/>
      <c r="VIO42" s="450"/>
      <c r="VIP42" s="450"/>
      <c r="VIQ42" s="450"/>
      <c r="VIR42" s="450"/>
      <c r="VIS42" s="450"/>
      <c r="VIT42" s="450"/>
      <c r="VIU42" s="450"/>
      <c r="VIV42" s="450"/>
      <c r="VIW42" s="450"/>
      <c r="VIX42" s="450"/>
      <c r="VIY42" s="450"/>
      <c r="VIZ42" s="450"/>
      <c r="VJA42" s="450"/>
      <c r="VJB42" s="450"/>
      <c r="VJC42" s="450"/>
      <c r="VJD42" s="450"/>
      <c r="VJE42" s="450"/>
      <c r="VJF42" s="450"/>
      <c r="VJG42" s="450"/>
      <c r="VJH42" s="450"/>
      <c r="VJI42" s="450"/>
      <c r="VJJ42" s="450"/>
      <c r="VJK42" s="450"/>
      <c r="VJL42" s="450"/>
      <c r="VJM42" s="450"/>
      <c r="VJN42" s="450"/>
      <c r="VJO42" s="450"/>
      <c r="VJP42" s="450"/>
      <c r="VJQ42" s="450"/>
      <c r="VJR42" s="450"/>
      <c r="VJS42" s="450"/>
      <c r="VJT42" s="450"/>
      <c r="VJU42" s="450"/>
      <c r="VJV42" s="450"/>
      <c r="VJW42" s="450"/>
      <c r="VJX42" s="450"/>
      <c r="VJY42" s="450"/>
      <c r="VJZ42" s="450"/>
      <c r="VKA42" s="450"/>
      <c r="VKB42" s="450"/>
      <c r="VKC42" s="450"/>
      <c r="VKD42" s="450"/>
      <c r="VKE42" s="450"/>
      <c r="VKF42" s="450"/>
      <c r="VKG42" s="450"/>
      <c r="VKH42" s="450"/>
      <c r="VKI42" s="450"/>
      <c r="VKJ42" s="450"/>
      <c r="VKK42" s="450"/>
      <c r="VKL42" s="450"/>
      <c r="VKM42" s="450"/>
      <c r="VKN42" s="450"/>
      <c r="VKO42" s="450"/>
      <c r="VKP42" s="450"/>
      <c r="VKQ42" s="450"/>
      <c r="VKR42" s="450"/>
      <c r="VKS42" s="450"/>
      <c r="VKT42" s="450"/>
      <c r="VKU42" s="450"/>
      <c r="VKV42" s="450"/>
      <c r="VKW42" s="450"/>
      <c r="VKX42" s="450"/>
      <c r="VKY42" s="450"/>
      <c r="VKZ42" s="450"/>
      <c r="VLA42" s="450"/>
      <c r="VLB42" s="450"/>
      <c r="VLC42" s="450"/>
      <c r="VLD42" s="450"/>
      <c r="VLE42" s="450"/>
      <c r="VLF42" s="450"/>
      <c r="VLG42" s="450"/>
      <c r="VLH42" s="450"/>
      <c r="VLI42" s="450"/>
      <c r="VLJ42" s="450"/>
      <c r="VLK42" s="450"/>
      <c r="VLL42" s="450"/>
      <c r="VLM42" s="450"/>
      <c r="VLN42" s="450"/>
      <c r="VLO42" s="450"/>
      <c r="VLP42" s="450"/>
      <c r="VLQ42" s="450"/>
      <c r="VLR42" s="450"/>
      <c r="VLS42" s="450"/>
      <c r="VLT42" s="450"/>
      <c r="VLU42" s="450"/>
      <c r="VLV42" s="450"/>
      <c r="VLW42" s="450"/>
      <c r="VLX42" s="450"/>
      <c r="VLY42" s="450"/>
      <c r="VLZ42" s="450"/>
      <c r="VMA42" s="450"/>
      <c r="VMB42" s="450"/>
      <c r="VMC42" s="450"/>
      <c r="VMD42" s="450"/>
      <c r="VME42" s="450"/>
      <c r="VMF42" s="450"/>
      <c r="VMG42" s="450"/>
      <c r="VMH42" s="450"/>
      <c r="VMI42" s="450"/>
      <c r="VMJ42" s="450"/>
      <c r="VMK42" s="450"/>
      <c r="VML42" s="450"/>
      <c r="VMM42" s="450"/>
      <c r="VMN42" s="450"/>
      <c r="VMO42" s="450"/>
      <c r="VMP42" s="450"/>
      <c r="VMQ42" s="450"/>
      <c r="VMR42" s="450"/>
      <c r="VMS42" s="450"/>
      <c r="VMT42" s="450"/>
      <c r="VMU42" s="450"/>
      <c r="VMV42" s="450"/>
      <c r="VMW42" s="450"/>
      <c r="VMX42" s="450"/>
      <c r="VMY42" s="450"/>
      <c r="VMZ42" s="450"/>
      <c r="VNA42" s="450"/>
      <c r="VNB42" s="450"/>
      <c r="VNC42" s="450"/>
      <c r="VND42" s="450"/>
      <c r="VNE42" s="450"/>
      <c r="VNF42" s="450"/>
      <c r="VNG42" s="450"/>
      <c r="VNH42" s="450"/>
      <c r="VNI42" s="450"/>
      <c r="VNJ42" s="450"/>
      <c r="VNK42" s="450"/>
      <c r="VNL42" s="450"/>
      <c r="VNM42" s="450"/>
      <c r="VNN42" s="450"/>
      <c r="VNO42" s="450"/>
      <c r="VNP42" s="450"/>
      <c r="VNQ42" s="450"/>
      <c r="VNR42" s="450"/>
      <c r="VNS42" s="450"/>
      <c r="VNT42" s="450"/>
      <c r="VNU42" s="450"/>
      <c r="VNV42" s="450"/>
      <c r="VNW42" s="450"/>
      <c r="VNX42" s="450"/>
      <c r="VNY42" s="450"/>
      <c r="VNZ42" s="450"/>
      <c r="VOA42" s="450"/>
      <c r="VOB42" s="450"/>
      <c r="VOC42" s="450"/>
      <c r="VOD42" s="450"/>
      <c r="VOE42" s="450"/>
      <c r="VOF42" s="450"/>
      <c r="VOG42" s="450"/>
      <c r="VOH42" s="450"/>
      <c r="VOI42" s="450"/>
      <c r="VOJ42" s="450"/>
      <c r="VOK42" s="450"/>
      <c r="VOL42" s="450"/>
      <c r="VOM42" s="450"/>
      <c r="VON42" s="450"/>
      <c r="VOO42" s="450"/>
      <c r="VOP42" s="450"/>
      <c r="VOQ42" s="450"/>
      <c r="VOR42" s="450"/>
      <c r="VOS42" s="450"/>
      <c r="VOT42" s="450"/>
      <c r="VOU42" s="450"/>
      <c r="VOV42" s="450"/>
      <c r="VOW42" s="450"/>
      <c r="VOX42" s="450"/>
      <c r="VOY42" s="450"/>
      <c r="VOZ42" s="450"/>
      <c r="VPA42" s="450"/>
      <c r="VPB42" s="450"/>
      <c r="VPC42" s="450"/>
      <c r="VPD42" s="450"/>
      <c r="VPE42" s="450"/>
      <c r="VPF42" s="450"/>
      <c r="VPG42" s="450"/>
      <c r="VPH42" s="450"/>
      <c r="VPI42" s="450"/>
      <c r="VPJ42" s="450"/>
      <c r="VPK42" s="450"/>
      <c r="VPL42" s="450"/>
      <c r="VPM42" s="450"/>
      <c r="VPN42" s="450"/>
      <c r="VPO42" s="450"/>
      <c r="VPP42" s="450"/>
      <c r="VPQ42" s="450"/>
      <c r="VPR42" s="450"/>
      <c r="VPS42" s="450"/>
      <c r="VPT42" s="450"/>
      <c r="VPU42" s="450"/>
      <c r="VPV42" s="450"/>
      <c r="VPW42" s="450"/>
      <c r="VPX42" s="450"/>
      <c r="VPY42" s="450"/>
      <c r="VPZ42" s="450"/>
      <c r="VQA42" s="450"/>
      <c r="VQB42" s="450"/>
      <c r="VQC42" s="450"/>
      <c r="VQD42" s="450"/>
      <c r="VQE42" s="450"/>
      <c r="VQF42" s="450"/>
      <c r="VQG42" s="450"/>
      <c r="VQH42" s="450"/>
      <c r="VQI42" s="450"/>
      <c r="VQJ42" s="450"/>
      <c r="VQK42" s="450"/>
      <c r="VQL42" s="450"/>
      <c r="VQM42" s="450"/>
      <c r="VQN42" s="450"/>
      <c r="VQO42" s="450"/>
      <c r="VQP42" s="450"/>
      <c r="VQQ42" s="450"/>
      <c r="VQR42" s="450"/>
      <c r="VQS42" s="450"/>
      <c r="VQT42" s="450"/>
      <c r="VQU42" s="450"/>
      <c r="VQV42" s="450"/>
      <c r="VQW42" s="450"/>
      <c r="VQX42" s="450"/>
      <c r="VQY42" s="450"/>
      <c r="VQZ42" s="450"/>
      <c r="VRA42" s="450"/>
      <c r="VRB42" s="450"/>
      <c r="VRC42" s="450"/>
      <c r="VRD42" s="450"/>
      <c r="VRE42" s="450"/>
      <c r="VRF42" s="450"/>
      <c r="VRG42" s="450"/>
      <c r="VRH42" s="450"/>
      <c r="VRI42" s="450"/>
      <c r="VRJ42" s="450"/>
      <c r="VRK42" s="450"/>
      <c r="VRL42" s="450"/>
      <c r="VRM42" s="450"/>
      <c r="VRN42" s="450"/>
      <c r="VRO42" s="450"/>
      <c r="VRP42" s="450"/>
      <c r="VRQ42" s="450"/>
      <c r="VRR42" s="450"/>
      <c r="VRS42" s="450"/>
      <c r="VRT42" s="450"/>
      <c r="VRU42" s="450"/>
      <c r="VRV42" s="450"/>
      <c r="VRW42" s="450"/>
      <c r="VRX42" s="450"/>
      <c r="VRY42" s="450"/>
      <c r="VRZ42" s="450"/>
      <c r="VSA42" s="450"/>
      <c r="VSB42" s="450"/>
      <c r="VSC42" s="450"/>
      <c r="VSD42" s="450"/>
      <c r="VSE42" s="450"/>
      <c r="VSF42" s="450"/>
      <c r="VSG42" s="450"/>
      <c r="VSH42" s="450"/>
      <c r="VSI42" s="450"/>
      <c r="VSJ42" s="450"/>
      <c r="VSK42" s="450"/>
      <c r="VSL42" s="450"/>
      <c r="VSM42" s="450"/>
      <c r="VSN42" s="450"/>
      <c r="VSO42" s="450"/>
      <c r="VSP42" s="450"/>
      <c r="VSQ42" s="450"/>
      <c r="VSR42" s="450"/>
      <c r="VSS42" s="450"/>
      <c r="VST42" s="450"/>
      <c r="VSU42" s="450"/>
      <c r="VSV42" s="450"/>
      <c r="VSW42" s="450"/>
      <c r="VSX42" s="450"/>
      <c r="VSY42" s="450"/>
      <c r="VSZ42" s="450"/>
      <c r="VTA42" s="450"/>
      <c r="VTB42" s="450"/>
      <c r="VTC42" s="450"/>
      <c r="VTD42" s="450"/>
      <c r="VTE42" s="450"/>
      <c r="VTF42" s="450"/>
      <c r="VTG42" s="450"/>
      <c r="VTH42" s="450"/>
      <c r="VTI42" s="450"/>
      <c r="VTJ42" s="450"/>
      <c r="VTK42" s="450"/>
      <c r="VTL42" s="450"/>
      <c r="VTM42" s="450"/>
      <c r="VTN42" s="450"/>
      <c r="VTO42" s="450"/>
      <c r="VTP42" s="450"/>
      <c r="VTQ42" s="450"/>
      <c r="VTR42" s="450"/>
      <c r="VTS42" s="450"/>
      <c r="VTT42" s="450"/>
      <c r="VTU42" s="450"/>
      <c r="VTV42" s="450"/>
      <c r="VTW42" s="450"/>
      <c r="VTX42" s="450"/>
      <c r="VTY42" s="450"/>
      <c r="VTZ42" s="450"/>
      <c r="VUA42" s="450"/>
      <c r="VUB42" s="450"/>
      <c r="VUC42" s="450"/>
      <c r="VUD42" s="450"/>
      <c r="VUE42" s="450"/>
      <c r="VUF42" s="450"/>
      <c r="VUG42" s="450"/>
      <c r="VUH42" s="450"/>
      <c r="VUI42" s="450"/>
      <c r="VUJ42" s="450"/>
      <c r="VUK42" s="450"/>
      <c r="VUL42" s="450"/>
      <c r="VUM42" s="450"/>
      <c r="VUN42" s="450"/>
      <c r="VUO42" s="450"/>
      <c r="VUP42" s="450"/>
      <c r="VUQ42" s="450"/>
      <c r="VUR42" s="450"/>
      <c r="VUS42" s="450"/>
      <c r="VUT42" s="450"/>
      <c r="VUU42" s="450"/>
      <c r="VUV42" s="450"/>
      <c r="VUW42" s="450"/>
      <c r="VUX42" s="450"/>
      <c r="VUY42" s="450"/>
      <c r="VUZ42" s="450"/>
      <c r="VVA42" s="450"/>
      <c r="VVB42" s="450"/>
      <c r="VVC42" s="450"/>
      <c r="VVD42" s="450"/>
      <c r="VVE42" s="450"/>
      <c r="VVF42" s="450"/>
      <c r="VVG42" s="450"/>
      <c r="VVH42" s="450"/>
      <c r="VVI42" s="450"/>
      <c r="VVJ42" s="450"/>
      <c r="VVK42" s="450"/>
      <c r="VVL42" s="450"/>
      <c r="VVM42" s="450"/>
      <c r="VVN42" s="450"/>
      <c r="VVO42" s="450"/>
      <c r="VVP42" s="450"/>
      <c r="VVQ42" s="450"/>
      <c r="VVR42" s="450"/>
      <c r="VVS42" s="450"/>
      <c r="VVT42" s="450"/>
      <c r="VVU42" s="450"/>
      <c r="VVV42" s="450"/>
      <c r="VVW42" s="450"/>
      <c r="VVX42" s="450"/>
      <c r="VVY42" s="450"/>
      <c r="VVZ42" s="450"/>
      <c r="VWA42" s="450"/>
      <c r="VWB42" s="450"/>
      <c r="VWC42" s="450"/>
      <c r="VWD42" s="450"/>
      <c r="VWE42" s="450"/>
      <c r="VWF42" s="450"/>
      <c r="VWG42" s="450"/>
      <c r="VWH42" s="450"/>
      <c r="VWI42" s="450"/>
      <c r="VWJ42" s="450"/>
      <c r="VWK42" s="450"/>
      <c r="VWL42" s="450"/>
      <c r="VWM42" s="450"/>
      <c r="VWN42" s="450"/>
      <c r="VWO42" s="450"/>
      <c r="VWP42" s="450"/>
      <c r="VWQ42" s="450"/>
      <c r="VWR42" s="450"/>
      <c r="VWS42" s="450"/>
      <c r="VWT42" s="450"/>
      <c r="VWU42" s="450"/>
      <c r="VWV42" s="450"/>
      <c r="VWW42" s="450"/>
      <c r="VWX42" s="450"/>
      <c r="VWY42" s="450"/>
      <c r="VWZ42" s="450"/>
      <c r="VXA42" s="450"/>
      <c r="VXB42" s="450"/>
      <c r="VXC42" s="450"/>
      <c r="VXD42" s="450"/>
      <c r="VXE42" s="450"/>
      <c r="VXF42" s="450"/>
      <c r="VXG42" s="450"/>
      <c r="VXH42" s="450"/>
      <c r="VXI42" s="450"/>
      <c r="VXJ42" s="450"/>
      <c r="VXK42" s="450"/>
      <c r="VXL42" s="450"/>
      <c r="VXM42" s="450"/>
      <c r="VXN42" s="450"/>
      <c r="VXO42" s="450"/>
      <c r="VXP42" s="450"/>
      <c r="VXQ42" s="450"/>
      <c r="VXR42" s="450"/>
      <c r="VXS42" s="450"/>
      <c r="VXT42" s="450"/>
      <c r="VXU42" s="450"/>
      <c r="VXV42" s="450"/>
      <c r="VXW42" s="450"/>
      <c r="VXX42" s="450"/>
      <c r="VXY42" s="450"/>
      <c r="VXZ42" s="450"/>
      <c r="VYA42" s="450"/>
      <c r="VYB42" s="450"/>
      <c r="VYC42" s="450"/>
      <c r="VYD42" s="450"/>
      <c r="VYE42" s="450"/>
      <c r="VYF42" s="450"/>
      <c r="VYG42" s="450"/>
      <c r="VYH42" s="450"/>
      <c r="VYI42" s="450"/>
      <c r="VYJ42" s="450"/>
      <c r="VYK42" s="450"/>
      <c r="VYL42" s="450"/>
      <c r="VYM42" s="450"/>
      <c r="VYN42" s="450"/>
      <c r="VYO42" s="450"/>
      <c r="VYP42" s="450"/>
      <c r="VYQ42" s="450"/>
      <c r="VYR42" s="450"/>
      <c r="VYS42" s="450"/>
      <c r="VYT42" s="450"/>
      <c r="VYU42" s="450"/>
      <c r="VYV42" s="450"/>
      <c r="VYW42" s="450"/>
      <c r="VYX42" s="450"/>
      <c r="VYY42" s="450"/>
      <c r="VYZ42" s="450"/>
      <c r="VZA42" s="450"/>
      <c r="VZB42" s="450"/>
      <c r="VZC42" s="450"/>
      <c r="VZD42" s="450"/>
      <c r="VZE42" s="450"/>
      <c r="VZF42" s="450"/>
      <c r="VZG42" s="450"/>
      <c r="VZH42" s="450"/>
      <c r="VZI42" s="450"/>
      <c r="VZJ42" s="450"/>
      <c r="VZK42" s="450"/>
      <c r="VZL42" s="450"/>
      <c r="VZM42" s="450"/>
      <c r="VZN42" s="450"/>
      <c r="VZO42" s="450"/>
      <c r="VZP42" s="450"/>
      <c r="VZQ42" s="450"/>
      <c r="VZR42" s="450"/>
      <c r="VZS42" s="450"/>
      <c r="VZT42" s="450"/>
      <c r="VZU42" s="450"/>
      <c r="VZV42" s="450"/>
      <c r="VZW42" s="450"/>
      <c r="VZX42" s="450"/>
      <c r="VZY42" s="450"/>
      <c r="VZZ42" s="450"/>
      <c r="WAA42" s="450"/>
      <c r="WAB42" s="450"/>
      <c r="WAC42" s="450"/>
      <c r="WAD42" s="450"/>
      <c r="WAE42" s="450"/>
      <c r="WAF42" s="450"/>
      <c r="WAG42" s="450"/>
      <c r="WAH42" s="450"/>
      <c r="WAI42" s="450"/>
      <c r="WAJ42" s="450"/>
      <c r="WAK42" s="450"/>
      <c r="WAL42" s="450"/>
      <c r="WAM42" s="450"/>
      <c r="WAN42" s="450"/>
      <c r="WAO42" s="450"/>
      <c r="WAP42" s="450"/>
      <c r="WAQ42" s="450"/>
      <c r="WAR42" s="450"/>
      <c r="WAS42" s="450"/>
      <c r="WAT42" s="450"/>
      <c r="WAU42" s="450"/>
      <c r="WAV42" s="450"/>
      <c r="WAW42" s="450"/>
      <c r="WAX42" s="450"/>
      <c r="WAY42" s="450"/>
      <c r="WAZ42" s="450"/>
      <c r="WBA42" s="450"/>
      <c r="WBB42" s="450"/>
      <c r="WBC42" s="450"/>
      <c r="WBD42" s="450"/>
      <c r="WBE42" s="450"/>
      <c r="WBF42" s="450"/>
      <c r="WBG42" s="450"/>
      <c r="WBH42" s="450"/>
      <c r="WBI42" s="450"/>
      <c r="WBJ42" s="450"/>
      <c r="WBK42" s="450"/>
      <c r="WBL42" s="450"/>
      <c r="WBM42" s="450"/>
      <c r="WBN42" s="450"/>
      <c r="WBO42" s="450"/>
      <c r="WBP42" s="450"/>
      <c r="WBQ42" s="450"/>
      <c r="WBR42" s="450"/>
      <c r="WBS42" s="450"/>
      <c r="WBT42" s="450"/>
      <c r="WBU42" s="450"/>
      <c r="WBV42" s="450"/>
      <c r="WBW42" s="450"/>
      <c r="WBX42" s="450"/>
      <c r="WBY42" s="450"/>
      <c r="WBZ42" s="450"/>
      <c r="WCA42" s="450"/>
      <c r="WCB42" s="450"/>
      <c r="WCC42" s="450"/>
      <c r="WCD42" s="450"/>
      <c r="WCE42" s="450"/>
      <c r="WCF42" s="450"/>
      <c r="WCG42" s="450"/>
      <c r="WCH42" s="450"/>
      <c r="WCI42" s="450"/>
      <c r="WCJ42" s="450"/>
      <c r="WCK42" s="450"/>
      <c r="WCL42" s="450"/>
      <c r="WCM42" s="450"/>
      <c r="WCN42" s="450"/>
      <c r="WCO42" s="450"/>
      <c r="WCP42" s="450"/>
      <c r="WCQ42" s="450"/>
      <c r="WCR42" s="450"/>
      <c r="WCS42" s="450"/>
      <c r="WCT42" s="450"/>
      <c r="WCU42" s="450"/>
      <c r="WCV42" s="450"/>
      <c r="WCW42" s="450"/>
      <c r="WCX42" s="450"/>
      <c r="WCY42" s="450"/>
      <c r="WCZ42" s="450"/>
      <c r="WDA42" s="450"/>
      <c r="WDB42" s="450"/>
      <c r="WDC42" s="450"/>
      <c r="WDD42" s="450"/>
      <c r="WDE42" s="450"/>
      <c r="WDF42" s="450"/>
      <c r="WDG42" s="450"/>
      <c r="WDH42" s="450"/>
      <c r="WDI42" s="450"/>
      <c r="WDJ42" s="450"/>
      <c r="WDK42" s="450"/>
      <c r="WDL42" s="450"/>
      <c r="WDM42" s="450"/>
      <c r="WDN42" s="450"/>
      <c r="WDO42" s="450"/>
      <c r="WDP42" s="450"/>
      <c r="WDQ42" s="450"/>
      <c r="WDR42" s="450"/>
      <c r="WDS42" s="450"/>
      <c r="WDT42" s="450"/>
      <c r="WDU42" s="450"/>
      <c r="WDV42" s="450"/>
      <c r="WDW42" s="450"/>
      <c r="WDX42" s="450"/>
      <c r="WDY42" s="450"/>
      <c r="WDZ42" s="450"/>
      <c r="WEA42" s="450"/>
      <c r="WEB42" s="450"/>
      <c r="WEC42" s="450"/>
      <c r="WED42" s="450"/>
      <c r="WEE42" s="450"/>
      <c r="WEF42" s="450"/>
      <c r="WEG42" s="450"/>
      <c r="WEH42" s="450"/>
      <c r="WEI42" s="450"/>
      <c r="WEJ42" s="450"/>
      <c r="WEK42" s="450"/>
      <c r="WEL42" s="450"/>
      <c r="WEM42" s="450"/>
      <c r="WEN42" s="450"/>
      <c r="WEO42" s="450"/>
      <c r="WEP42" s="450"/>
      <c r="WEQ42" s="450"/>
      <c r="WER42" s="450"/>
      <c r="WES42" s="450"/>
      <c r="WET42" s="450"/>
      <c r="WEU42" s="450"/>
      <c r="WEV42" s="450"/>
      <c r="WEW42" s="450"/>
      <c r="WEX42" s="450"/>
      <c r="WEY42" s="450"/>
      <c r="WEZ42" s="450"/>
      <c r="WFA42" s="450"/>
      <c r="WFB42" s="450"/>
      <c r="WFC42" s="450"/>
      <c r="WFD42" s="450"/>
      <c r="WFE42" s="450"/>
      <c r="WFF42" s="450"/>
      <c r="WFG42" s="450"/>
      <c r="WFH42" s="450"/>
      <c r="WFI42" s="450"/>
      <c r="WFJ42" s="450"/>
      <c r="WFK42" s="450"/>
      <c r="WFL42" s="450"/>
      <c r="WFM42" s="450"/>
      <c r="WFN42" s="450"/>
      <c r="WFO42" s="450"/>
      <c r="WFP42" s="450"/>
      <c r="WFQ42" s="450"/>
      <c r="WFR42" s="450"/>
      <c r="WFS42" s="450"/>
      <c r="WFT42" s="450"/>
      <c r="WFU42" s="450"/>
      <c r="WFV42" s="450"/>
      <c r="WFW42" s="450"/>
      <c r="WFX42" s="450"/>
      <c r="WFY42" s="450"/>
      <c r="WFZ42" s="450"/>
      <c r="WGA42" s="450"/>
      <c r="WGB42" s="450"/>
      <c r="WGC42" s="450"/>
      <c r="WGD42" s="450"/>
      <c r="WGE42" s="450"/>
      <c r="WGF42" s="450"/>
      <c r="WGG42" s="450"/>
      <c r="WGH42" s="450"/>
      <c r="WGI42" s="450"/>
      <c r="WGJ42" s="450"/>
      <c r="WGK42" s="450"/>
      <c r="WGL42" s="450"/>
      <c r="WGM42" s="450"/>
      <c r="WGN42" s="450"/>
      <c r="WGO42" s="450"/>
      <c r="WGP42" s="450"/>
      <c r="WGQ42" s="450"/>
      <c r="WGR42" s="450"/>
      <c r="WGS42" s="450"/>
      <c r="WGT42" s="450"/>
      <c r="WGU42" s="450"/>
      <c r="WGV42" s="450"/>
      <c r="WGW42" s="450"/>
      <c r="WGX42" s="450"/>
      <c r="WGY42" s="450"/>
      <c r="WGZ42" s="450"/>
      <c r="WHA42" s="450"/>
      <c r="WHB42" s="450"/>
      <c r="WHC42" s="450"/>
      <c r="WHD42" s="450"/>
      <c r="WHE42" s="450"/>
      <c r="WHF42" s="450"/>
      <c r="WHG42" s="450"/>
      <c r="WHH42" s="450"/>
      <c r="WHI42" s="450"/>
      <c r="WHJ42" s="450"/>
      <c r="WHK42" s="450"/>
      <c r="WHL42" s="450"/>
      <c r="WHM42" s="450"/>
      <c r="WHN42" s="450"/>
      <c r="WHO42" s="450"/>
      <c r="WHP42" s="450"/>
      <c r="WHQ42" s="450"/>
      <c r="WHR42" s="450"/>
      <c r="WHS42" s="450"/>
      <c r="WHT42" s="450"/>
      <c r="WHU42" s="450"/>
      <c r="WHV42" s="450"/>
      <c r="WHW42" s="450"/>
      <c r="WHX42" s="450"/>
      <c r="WHY42" s="450"/>
      <c r="WHZ42" s="450"/>
      <c r="WIA42" s="450"/>
      <c r="WIB42" s="450"/>
      <c r="WIC42" s="450"/>
      <c r="WID42" s="450"/>
      <c r="WIE42" s="450"/>
      <c r="WIF42" s="450"/>
      <c r="WIG42" s="450"/>
      <c r="WIH42" s="450"/>
      <c r="WII42" s="450"/>
      <c r="WIJ42" s="450"/>
      <c r="WIK42" s="450"/>
      <c r="WIL42" s="450"/>
      <c r="WIM42" s="450"/>
      <c r="WIN42" s="450"/>
      <c r="WIO42" s="450"/>
      <c r="WIP42" s="450"/>
      <c r="WIQ42" s="450"/>
      <c r="WIR42" s="450"/>
      <c r="WIS42" s="450"/>
      <c r="WIT42" s="450"/>
      <c r="WIU42" s="450"/>
      <c r="WIV42" s="450"/>
      <c r="WIW42" s="450"/>
      <c r="WIX42" s="450"/>
      <c r="WIY42" s="450"/>
      <c r="WIZ42" s="450"/>
      <c r="WJA42" s="450"/>
      <c r="WJB42" s="450"/>
      <c r="WJC42" s="450"/>
      <c r="WJD42" s="450"/>
      <c r="WJE42" s="450"/>
      <c r="WJF42" s="450"/>
      <c r="WJG42" s="450"/>
      <c r="WJH42" s="450"/>
      <c r="WJI42" s="450"/>
      <c r="WJJ42" s="450"/>
      <c r="WJK42" s="450"/>
      <c r="WJL42" s="450"/>
      <c r="WJM42" s="450"/>
      <c r="WJN42" s="450"/>
      <c r="WJO42" s="450"/>
      <c r="WJP42" s="450"/>
      <c r="WJQ42" s="450"/>
      <c r="WJR42" s="450"/>
      <c r="WJS42" s="450"/>
      <c r="WJT42" s="450"/>
      <c r="WJU42" s="450"/>
      <c r="WJV42" s="450"/>
      <c r="WJW42" s="450"/>
      <c r="WJX42" s="450"/>
      <c r="WJY42" s="450"/>
      <c r="WJZ42" s="450"/>
      <c r="WKA42" s="450"/>
      <c r="WKB42" s="450"/>
      <c r="WKC42" s="450"/>
      <c r="WKD42" s="450"/>
      <c r="WKE42" s="450"/>
      <c r="WKF42" s="450"/>
      <c r="WKG42" s="450"/>
      <c r="WKH42" s="450"/>
      <c r="WKI42" s="450"/>
      <c r="WKJ42" s="450"/>
      <c r="WKK42" s="450"/>
      <c r="WKL42" s="450"/>
      <c r="WKM42" s="450"/>
      <c r="WKN42" s="450"/>
      <c r="WKO42" s="450"/>
      <c r="WKP42" s="450"/>
      <c r="WKQ42" s="450"/>
      <c r="WKR42" s="450"/>
      <c r="WKS42" s="450"/>
      <c r="WKT42" s="450"/>
      <c r="WKU42" s="450"/>
      <c r="WKV42" s="450"/>
      <c r="WKW42" s="450"/>
      <c r="WKX42" s="450"/>
      <c r="WKY42" s="450"/>
      <c r="WKZ42" s="450"/>
      <c r="WLA42" s="450"/>
      <c r="WLB42" s="450"/>
      <c r="WLC42" s="450"/>
      <c r="WLD42" s="450"/>
      <c r="WLE42" s="450"/>
      <c r="WLF42" s="450"/>
      <c r="WLG42" s="450"/>
      <c r="WLH42" s="450"/>
      <c r="WLI42" s="450"/>
      <c r="WLJ42" s="450"/>
      <c r="WLK42" s="450"/>
      <c r="WLL42" s="450"/>
      <c r="WLM42" s="450"/>
      <c r="WLN42" s="450"/>
      <c r="WLO42" s="450"/>
      <c r="WLP42" s="450"/>
      <c r="WLQ42" s="450"/>
      <c r="WLR42" s="450"/>
      <c r="WLS42" s="450"/>
      <c r="WLT42" s="450"/>
      <c r="WLU42" s="450"/>
      <c r="WLV42" s="450"/>
      <c r="WLW42" s="450"/>
      <c r="WLX42" s="450"/>
      <c r="WLY42" s="450"/>
      <c r="WLZ42" s="450"/>
      <c r="WMA42" s="450"/>
      <c r="WMB42" s="450"/>
      <c r="WMC42" s="450"/>
      <c r="WMD42" s="450"/>
      <c r="WME42" s="450"/>
      <c r="WMF42" s="450"/>
      <c r="WMG42" s="450"/>
      <c r="WMH42" s="450"/>
      <c r="WMI42" s="450"/>
      <c r="WMJ42" s="450"/>
      <c r="WMK42" s="450"/>
      <c r="WML42" s="450"/>
      <c r="WMM42" s="450"/>
      <c r="WMN42" s="450"/>
      <c r="WMO42" s="450"/>
      <c r="WMP42" s="450"/>
      <c r="WMQ42" s="450"/>
      <c r="WMR42" s="450"/>
      <c r="WMS42" s="450"/>
      <c r="WMT42" s="450"/>
      <c r="WMU42" s="450"/>
      <c r="WMV42" s="450"/>
      <c r="WMW42" s="450"/>
      <c r="WMX42" s="450"/>
      <c r="WMY42" s="450"/>
      <c r="WMZ42" s="450"/>
      <c r="WNA42" s="450"/>
      <c r="WNB42" s="450"/>
      <c r="WNC42" s="450"/>
      <c r="WND42" s="450"/>
      <c r="WNE42" s="450"/>
      <c r="WNF42" s="450"/>
      <c r="WNG42" s="450"/>
      <c r="WNH42" s="450"/>
      <c r="WNI42" s="450"/>
      <c r="WNJ42" s="450"/>
      <c r="WNK42" s="450"/>
      <c r="WNL42" s="450"/>
      <c r="WNM42" s="450"/>
      <c r="WNN42" s="450"/>
      <c r="WNO42" s="450"/>
      <c r="WNP42" s="450"/>
      <c r="WNQ42" s="450"/>
      <c r="WNR42" s="450"/>
      <c r="WNS42" s="450"/>
      <c r="WNT42" s="450"/>
      <c r="WNU42" s="450"/>
      <c r="WNV42" s="450"/>
      <c r="WNW42" s="450"/>
      <c r="WNX42" s="450"/>
      <c r="WNY42" s="450"/>
      <c r="WNZ42" s="450"/>
      <c r="WOA42" s="450"/>
      <c r="WOB42" s="450"/>
      <c r="WOC42" s="450"/>
      <c r="WOD42" s="450"/>
      <c r="WOE42" s="450"/>
      <c r="WOF42" s="450"/>
      <c r="WOG42" s="450"/>
      <c r="WOH42" s="450"/>
      <c r="WOI42" s="450"/>
      <c r="WOJ42" s="450"/>
      <c r="WOK42" s="450"/>
      <c r="WOL42" s="450"/>
      <c r="WOM42" s="450"/>
      <c r="WON42" s="450"/>
      <c r="WOO42" s="450"/>
      <c r="WOP42" s="450"/>
      <c r="WOQ42" s="450"/>
      <c r="WOR42" s="450"/>
      <c r="WOS42" s="450"/>
      <c r="WOT42" s="450"/>
      <c r="WOU42" s="450"/>
      <c r="WOV42" s="450"/>
      <c r="WOW42" s="450"/>
      <c r="WOX42" s="450"/>
      <c r="WOY42" s="450"/>
      <c r="WOZ42" s="450"/>
      <c r="WPA42" s="450"/>
      <c r="WPB42" s="450"/>
      <c r="WPC42" s="450"/>
      <c r="WPD42" s="450"/>
      <c r="WPE42" s="450"/>
      <c r="WPF42" s="450"/>
      <c r="WPG42" s="450"/>
      <c r="WPH42" s="450"/>
      <c r="WPI42" s="450"/>
      <c r="WPJ42" s="450"/>
      <c r="WPK42" s="450"/>
      <c r="WPL42" s="450"/>
      <c r="WPM42" s="450"/>
      <c r="WPN42" s="450"/>
      <c r="WPO42" s="450"/>
      <c r="WPP42" s="450"/>
      <c r="WPQ42" s="450"/>
      <c r="WPR42" s="450"/>
      <c r="WPS42" s="450"/>
      <c r="WPT42" s="450"/>
      <c r="WPU42" s="450"/>
      <c r="WPV42" s="450"/>
      <c r="WPW42" s="450"/>
      <c r="WPX42" s="450"/>
      <c r="WPY42" s="450"/>
      <c r="WPZ42" s="450"/>
      <c r="WQA42" s="450"/>
      <c r="WQB42" s="450"/>
      <c r="WQC42" s="450"/>
      <c r="WQD42" s="450"/>
      <c r="WQE42" s="450"/>
      <c r="WQF42" s="450"/>
      <c r="WQG42" s="450"/>
      <c r="WQH42" s="450"/>
      <c r="WQI42" s="450"/>
      <c r="WQJ42" s="450"/>
      <c r="WQK42" s="450"/>
      <c r="WQL42" s="450"/>
      <c r="WQM42" s="450"/>
      <c r="WQN42" s="450"/>
      <c r="WQO42" s="450"/>
      <c r="WQP42" s="450"/>
      <c r="WQQ42" s="450"/>
      <c r="WQR42" s="450"/>
      <c r="WQS42" s="450"/>
      <c r="WQT42" s="450"/>
      <c r="WQU42" s="450"/>
      <c r="WQV42" s="450"/>
      <c r="WQW42" s="450"/>
      <c r="WQX42" s="450"/>
      <c r="WQY42" s="450"/>
      <c r="WQZ42" s="450"/>
      <c r="WRA42" s="450"/>
      <c r="WRB42" s="450"/>
      <c r="WRC42" s="450"/>
      <c r="WRD42" s="450"/>
      <c r="WRE42" s="450"/>
      <c r="WRF42" s="450"/>
      <c r="WRG42" s="450"/>
      <c r="WRH42" s="450"/>
      <c r="WRI42" s="450"/>
      <c r="WRJ42" s="450"/>
      <c r="WRK42" s="450"/>
      <c r="WRL42" s="450"/>
      <c r="WRM42" s="450"/>
      <c r="WRN42" s="450"/>
      <c r="WRO42" s="450"/>
      <c r="WRP42" s="450"/>
      <c r="WRQ42" s="450"/>
      <c r="WRR42" s="450"/>
      <c r="WRS42" s="450"/>
      <c r="WRT42" s="450"/>
      <c r="WRU42" s="450"/>
      <c r="WRV42" s="450"/>
      <c r="WRW42" s="450"/>
      <c r="WRX42" s="450"/>
      <c r="WRY42" s="450"/>
      <c r="WRZ42" s="450"/>
      <c r="WSA42" s="450"/>
      <c r="WSB42" s="450"/>
      <c r="WSC42" s="450"/>
      <c r="WSD42" s="450"/>
      <c r="WSE42" s="450"/>
      <c r="WSF42" s="450"/>
      <c r="WSG42" s="450"/>
      <c r="WSH42" s="450"/>
      <c r="WSI42" s="450"/>
      <c r="WSJ42" s="450"/>
      <c r="WSK42" s="450"/>
      <c r="WSL42" s="450"/>
      <c r="WSM42" s="450"/>
      <c r="WSN42" s="450"/>
      <c r="WSO42" s="450"/>
      <c r="WSP42" s="450"/>
      <c r="WSQ42" s="450"/>
      <c r="WSR42" s="450"/>
      <c r="WSS42" s="450"/>
      <c r="WST42" s="450"/>
      <c r="WSU42" s="450"/>
      <c r="WSV42" s="450"/>
      <c r="WSW42" s="450"/>
      <c r="WSX42" s="450"/>
      <c r="WSY42" s="450"/>
      <c r="WSZ42" s="450"/>
      <c r="WTA42" s="450"/>
      <c r="WTB42" s="450"/>
      <c r="WTC42" s="450"/>
      <c r="WTD42" s="450"/>
      <c r="WTE42" s="450"/>
      <c r="WTF42" s="450"/>
      <c r="WTG42" s="450"/>
      <c r="WTH42" s="450"/>
      <c r="WTI42" s="450"/>
      <c r="WTJ42" s="450"/>
      <c r="WTK42" s="450"/>
      <c r="WTL42" s="450"/>
      <c r="WTM42" s="450"/>
      <c r="WTN42" s="450"/>
      <c r="WTO42" s="450"/>
      <c r="WTP42" s="450"/>
      <c r="WTQ42" s="450"/>
      <c r="WTR42" s="450"/>
      <c r="WTS42" s="450"/>
      <c r="WTT42" s="450"/>
      <c r="WTU42" s="450"/>
      <c r="WTV42" s="450"/>
      <c r="WTW42" s="450"/>
      <c r="WTX42" s="450"/>
      <c r="WTY42" s="450"/>
      <c r="WTZ42" s="450"/>
      <c r="WUA42" s="450"/>
      <c r="WUB42" s="450"/>
      <c r="WUC42" s="450"/>
      <c r="WUD42" s="450"/>
      <c r="WUE42" s="450"/>
      <c r="WUF42" s="450"/>
      <c r="WUG42" s="450"/>
      <c r="WUH42" s="450"/>
      <c r="WUI42" s="450"/>
      <c r="WUJ42" s="450"/>
      <c r="WUK42" s="450"/>
      <c r="WUL42" s="450"/>
      <c r="WUM42" s="450"/>
      <c r="WUN42" s="450"/>
      <c r="WUO42" s="450"/>
      <c r="WUP42" s="450"/>
      <c r="WUQ42" s="450"/>
      <c r="WUR42" s="450"/>
      <c r="WUS42" s="450"/>
      <c r="WUT42" s="450"/>
      <c r="WUU42" s="450"/>
      <c r="WUV42" s="450"/>
      <c r="WUW42" s="450"/>
      <c r="WUX42" s="450"/>
      <c r="WUY42" s="450"/>
      <c r="WUZ42" s="450"/>
      <c r="WVA42" s="450"/>
      <c r="WVB42" s="450"/>
      <c r="WVC42" s="450"/>
      <c r="WVD42" s="450"/>
      <c r="WVE42" s="450"/>
      <c r="WVF42" s="450"/>
      <c r="WVG42" s="450"/>
      <c r="WVH42" s="450"/>
      <c r="WVI42" s="450"/>
      <c r="WVJ42" s="450"/>
      <c r="WVK42" s="450"/>
      <c r="WVL42" s="450"/>
      <c r="WVM42" s="450"/>
      <c r="WVN42" s="450"/>
      <c r="WVO42" s="450"/>
      <c r="WVP42" s="450"/>
      <c r="WVQ42" s="450"/>
      <c r="WVR42" s="450"/>
      <c r="WVS42" s="450"/>
      <c r="WVT42" s="450"/>
      <c r="WVU42" s="450"/>
      <c r="WVV42" s="450"/>
      <c r="WVW42" s="450"/>
      <c r="WVX42" s="450"/>
      <c r="WVY42" s="450"/>
      <c r="WVZ42" s="450"/>
      <c r="WWA42" s="450"/>
      <c r="WWB42" s="450"/>
      <c r="WWC42" s="450"/>
      <c r="WWD42" s="450"/>
      <c r="WWE42" s="450"/>
      <c r="WWF42" s="450"/>
      <c r="WWG42" s="450"/>
      <c r="WWH42" s="450"/>
      <c r="WWI42" s="450"/>
    </row>
    <row r="43" spans="1:16155" ht="21" customHeight="1">
      <c r="C43" s="528"/>
      <c r="D43" s="2020" t="s">
        <v>2748</v>
      </c>
      <c r="E43" s="2020"/>
      <c r="F43" s="2020"/>
      <c r="G43" s="2020"/>
      <c r="H43" s="2020"/>
      <c r="I43" s="2020"/>
      <c r="J43" s="2021"/>
      <c r="K43" s="547"/>
      <c r="L43" s="2026" t="s">
        <v>2784</v>
      </c>
      <c r="M43" s="2026"/>
      <c r="N43" s="2026"/>
      <c r="O43" s="2026"/>
      <c r="P43" s="548" t="s">
        <v>2652</v>
      </c>
      <c r="Q43" s="1955">
        <f>第17の１号様式!Q42</f>
        <v>0</v>
      </c>
      <c r="R43" s="1956"/>
      <c r="S43" s="461" t="s">
        <v>2487</v>
      </c>
      <c r="T43" s="755">
        <f>第17の１号様式!T42</f>
        <v>0</v>
      </c>
      <c r="U43" s="460" t="s">
        <v>2653</v>
      </c>
      <c r="V43" s="755">
        <f>第17の１号様式!V42</f>
        <v>0</v>
      </c>
      <c r="W43" s="461" t="s">
        <v>2654</v>
      </c>
      <c r="X43" s="551"/>
      <c r="AB43" s="536" t="s">
        <v>3515</v>
      </c>
    </row>
    <row r="44" spans="1:16155" ht="2.25" customHeight="1">
      <c r="C44" s="451"/>
      <c r="D44" s="2022"/>
      <c r="E44" s="2022"/>
      <c r="F44" s="2022"/>
      <c r="G44" s="2022"/>
      <c r="H44" s="2022"/>
      <c r="I44" s="2022"/>
      <c r="J44" s="2023"/>
      <c r="K44" s="543"/>
      <c r="L44" s="544"/>
      <c r="M44" s="544"/>
      <c r="N44" s="544"/>
      <c r="O44" s="544"/>
      <c r="P44" s="520"/>
      <c r="Q44" s="531"/>
      <c r="R44" s="527"/>
      <c r="S44" s="532"/>
      <c r="T44" s="527"/>
      <c r="U44" s="520"/>
      <c r="V44" s="527"/>
      <c r="W44" s="532"/>
      <c r="X44" s="529"/>
    </row>
    <row r="45" spans="1:16155" ht="21" customHeight="1">
      <c r="C45" s="552"/>
      <c r="D45" s="2024"/>
      <c r="E45" s="2024"/>
      <c r="F45" s="2024"/>
      <c r="G45" s="2024"/>
      <c r="H45" s="2024"/>
      <c r="I45" s="2024"/>
      <c r="J45" s="2025"/>
      <c r="K45" s="553"/>
      <c r="L45" s="2027" t="s">
        <v>2785</v>
      </c>
      <c r="M45" s="2027"/>
      <c r="N45" s="2027"/>
      <c r="O45" s="2027"/>
      <c r="P45" s="554" t="s">
        <v>2652</v>
      </c>
      <c r="Q45" s="2028"/>
      <c r="R45" s="2029"/>
      <c r="S45" s="555" t="s">
        <v>2487</v>
      </c>
      <c r="T45" s="556"/>
      <c r="U45" s="555" t="s">
        <v>2653</v>
      </c>
      <c r="V45" s="556"/>
      <c r="W45" s="555" t="s">
        <v>2654</v>
      </c>
      <c r="X45" s="557"/>
      <c r="AB45" s="536" t="s">
        <v>3516</v>
      </c>
    </row>
    <row r="46" spans="1:16155" ht="4.5" customHeight="1">
      <c r="C46" s="558"/>
      <c r="D46" s="559"/>
      <c r="E46" s="559"/>
      <c r="F46" s="559"/>
      <c r="G46" s="559"/>
      <c r="H46" s="559"/>
      <c r="I46" s="559"/>
      <c r="J46" s="559"/>
      <c r="K46" s="559"/>
      <c r="L46" s="559"/>
      <c r="M46" s="2012"/>
      <c r="N46" s="2012"/>
      <c r="O46" s="2012"/>
      <c r="P46" s="2012"/>
      <c r="Q46" s="2012"/>
      <c r="R46" s="2012"/>
      <c r="S46" s="560"/>
      <c r="T46" s="560"/>
      <c r="U46" s="560"/>
      <c r="V46" s="560"/>
      <c r="W46" s="560"/>
      <c r="X46" s="541"/>
    </row>
    <row r="47" spans="1:16155" ht="13.5" customHeight="1">
      <c r="D47" s="453"/>
      <c r="E47" s="453"/>
      <c r="F47" s="453"/>
      <c r="G47" s="453"/>
      <c r="H47" s="453"/>
      <c r="I47" s="453"/>
      <c r="J47" s="453"/>
      <c r="K47" s="453"/>
      <c r="L47" s="453"/>
      <c r="M47" s="453"/>
      <c r="N47" s="453"/>
      <c r="O47" s="453"/>
      <c r="P47" s="453"/>
      <c r="Q47" s="453"/>
      <c r="R47" s="453"/>
      <c r="S47" s="453"/>
      <c r="T47" s="453"/>
      <c r="U47" s="453"/>
      <c r="V47" s="453"/>
      <c r="W47" s="453"/>
      <c r="X47" s="453"/>
    </row>
    <row r="48" spans="1:16155" ht="13.5" customHeight="1">
      <c r="D48" s="453"/>
      <c r="E48" s="453"/>
      <c r="F48" s="453"/>
      <c r="G48" s="453"/>
      <c r="H48" s="453"/>
      <c r="I48" s="453"/>
      <c r="J48" s="453"/>
      <c r="K48" s="453"/>
      <c r="L48" s="561"/>
      <c r="M48" s="561"/>
      <c r="N48" s="561"/>
      <c r="O48" s="561"/>
      <c r="P48" s="561"/>
      <c r="Q48" s="561"/>
      <c r="R48" s="561"/>
      <c r="S48" s="561"/>
      <c r="T48" s="561"/>
      <c r="U48" s="561"/>
      <c r="V48" s="561"/>
      <c r="W48" s="561"/>
      <c r="X48" s="561"/>
      <c r="AB48" s="2030"/>
      <c r="AC48" s="2030"/>
      <c r="AD48" s="2030"/>
      <c r="AE48" s="2030"/>
    </row>
    <row r="49" spans="2:32" ht="13.5" customHeight="1">
      <c r="D49" s="453"/>
      <c r="E49" s="453"/>
      <c r="F49" s="453"/>
      <c r="G49" s="453"/>
      <c r="H49" s="453"/>
      <c r="I49" s="453"/>
      <c r="J49" s="453"/>
      <c r="K49" s="453"/>
      <c r="L49" s="561"/>
      <c r="M49" s="561"/>
      <c r="N49" s="561"/>
      <c r="O49" s="561"/>
      <c r="P49" s="561"/>
      <c r="Q49" s="561"/>
      <c r="R49" s="561"/>
      <c r="S49" s="561"/>
      <c r="T49" s="561"/>
      <c r="U49" s="561"/>
      <c r="V49" s="561"/>
      <c r="W49" s="561"/>
      <c r="X49" s="561"/>
      <c r="AB49" s="2030"/>
      <c r="AC49" s="2030"/>
      <c r="AD49" s="2030"/>
      <c r="AE49" s="2030"/>
    </row>
    <row r="50" spans="2:32" ht="13.5" customHeight="1">
      <c r="D50" s="453"/>
      <c r="E50" s="453"/>
      <c r="F50" s="453"/>
      <c r="G50" s="453"/>
      <c r="H50" s="453"/>
      <c r="I50" s="453"/>
      <c r="J50" s="453"/>
      <c r="K50" s="453"/>
      <c r="L50" s="453"/>
      <c r="M50" s="561"/>
      <c r="N50" s="561"/>
      <c r="O50" s="561"/>
      <c r="P50" s="561"/>
      <c r="Q50" s="561"/>
      <c r="R50" s="561"/>
      <c r="S50" s="561"/>
      <c r="T50" s="561"/>
      <c r="U50" s="561"/>
      <c r="V50" s="561"/>
      <c r="W50" s="561"/>
      <c r="X50" s="561"/>
      <c r="AB50" s="2030"/>
      <c r="AC50" s="2030"/>
      <c r="AD50" s="2030"/>
      <c r="AE50" s="2030"/>
    </row>
    <row r="51" spans="2:32" ht="13.5" customHeight="1">
      <c r="D51" s="453"/>
      <c r="E51" s="453"/>
      <c r="F51" s="453"/>
      <c r="G51" s="453"/>
      <c r="H51" s="453"/>
      <c r="I51" s="453"/>
      <c r="J51" s="453"/>
      <c r="K51" s="453"/>
      <c r="L51" s="453"/>
      <c r="M51" s="453"/>
      <c r="N51" s="453"/>
      <c r="O51" s="453"/>
      <c r="P51" s="453"/>
      <c r="Q51" s="453"/>
      <c r="R51" s="453"/>
      <c r="S51" s="453"/>
      <c r="T51" s="453"/>
      <c r="U51" s="453"/>
      <c r="V51" s="453"/>
      <c r="W51" s="453"/>
      <c r="X51" s="453"/>
      <c r="AB51" s="2030"/>
      <c r="AC51" s="2030"/>
      <c r="AD51" s="2030"/>
      <c r="AE51" s="2030"/>
    </row>
    <row r="52" spans="2:32" ht="13.5" customHeight="1">
      <c r="D52" s="453"/>
      <c r="E52" s="453"/>
      <c r="F52" s="453"/>
      <c r="G52" s="453"/>
      <c r="H52" s="453"/>
      <c r="I52" s="453"/>
      <c r="J52" s="453"/>
      <c r="K52" s="453"/>
      <c r="L52" s="453"/>
      <c r="M52" s="453"/>
      <c r="N52" s="453"/>
      <c r="O52" s="453"/>
      <c r="P52" s="453"/>
      <c r="Q52" s="453"/>
      <c r="R52" s="453"/>
      <c r="S52" s="453"/>
      <c r="T52" s="453"/>
      <c r="U52" s="453"/>
      <c r="V52" s="453"/>
      <c r="W52" s="453"/>
      <c r="X52" s="453"/>
    </row>
    <row r="53" spans="2:32" ht="13.5" customHeight="1">
      <c r="D53" s="453"/>
      <c r="E53" s="453"/>
      <c r="F53" s="453"/>
      <c r="G53" s="453"/>
      <c r="H53" s="453"/>
      <c r="I53" s="453"/>
      <c r="J53" s="453"/>
      <c r="K53" s="453"/>
      <c r="L53" s="453"/>
      <c r="M53" s="453"/>
      <c r="N53" s="453"/>
      <c r="O53" s="453"/>
      <c r="P53" s="453"/>
      <c r="Q53" s="453"/>
      <c r="R53" s="453"/>
      <c r="S53" s="453"/>
      <c r="T53" s="453"/>
      <c r="U53" s="453"/>
      <c r="V53" s="453"/>
      <c r="W53" s="453"/>
      <c r="X53" s="453"/>
      <c r="AA53" s="450"/>
    </row>
    <row r="54" spans="2:32" ht="14.4" customHeight="1">
      <c r="D54" s="453"/>
      <c r="E54" s="453"/>
      <c r="F54" s="453"/>
      <c r="G54" s="453"/>
      <c r="H54" s="453"/>
      <c r="I54" s="453"/>
      <c r="J54" s="453"/>
      <c r="K54" s="453"/>
      <c r="L54" s="562"/>
      <c r="M54" s="563"/>
      <c r="N54" s="563"/>
      <c r="O54" s="563"/>
      <c r="P54" s="563"/>
      <c r="Q54" s="563"/>
      <c r="R54" s="563"/>
      <c r="S54" s="563"/>
      <c r="T54" s="563"/>
      <c r="U54" s="563"/>
      <c r="V54" s="563"/>
      <c r="W54" s="563"/>
      <c r="X54" s="563"/>
      <c r="AB54" s="536"/>
    </row>
    <row r="55" spans="2:32" ht="14.4" customHeight="1">
      <c r="D55" s="453"/>
      <c r="E55" s="453"/>
      <c r="F55" s="453"/>
      <c r="G55" s="453"/>
      <c r="H55" s="453"/>
      <c r="I55" s="453"/>
      <c r="J55" s="453"/>
      <c r="L55" s="562"/>
      <c r="M55" s="564"/>
      <c r="N55" s="564"/>
      <c r="O55" s="564"/>
      <c r="P55" s="564"/>
      <c r="Q55" s="564"/>
      <c r="R55" s="564"/>
      <c r="S55" s="564"/>
      <c r="T55" s="564"/>
      <c r="U55" s="564"/>
      <c r="V55" s="564"/>
      <c r="W55" s="564"/>
      <c r="X55" s="564"/>
    </row>
    <row r="56" spans="2:32" ht="14.4" customHeight="1">
      <c r="D56" s="453"/>
      <c r="E56" s="453"/>
      <c r="F56" s="453"/>
      <c r="G56" s="453"/>
      <c r="H56" s="453"/>
      <c r="I56" s="453"/>
      <c r="J56" s="453"/>
      <c r="K56" s="453"/>
      <c r="L56" s="562"/>
      <c r="M56" s="565"/>
      <c r="N56" s="565"/>
      <c r="O56" s="561"/>
      <c r="P56" s="566"/>
      <c r="Q56" s="566"/>
      <c r="R56" s="566"/>
      <c r="S56" s="566"/>
      <c r="T56" s="566"/>
      <c r="U56" s="566"/>
      <c r="V56" s="566"/>
      <c r="W56" s="566"/>
      <c r="X56" s="566"/>
      <c r="AB56" s="536"/>
    </row>
    <row r="57" spans="2:32" ht="14.4" customHeight="1">
      <c r="D57" s="453"/>
      <c r="E57" s="453"/>
      <c r="F57" s="453"/>
      <c r="G57" s="453"/>
      <c r="H57" s="453"/>
      <c r="I57" s="453"/>
      <c r="J57" s="453"/>
      <c r="K57" s="453"/>
      <c r="L57" s="2031"/>
      <c r="M57" s="2031"/>
      <c r="N57" s="2031"/>
      <c r="O57" s="2031"/>
      <c r="P57" s="2031"/>
      <c r="Q57" s="2031"/>
      <c r="R57" s="2031"/>
      <c r="S57" s="2031"/>
      <c r="T57" s="2031"/>
      <c r="U57" s="2031"/>
      <c r="V57" s="2031"/>
      <c r="W57" s="2031"/>
      <c r="X57" s="2031"/>
      <c r="AB57" s="536"/>
    </row>
    <row r="58" spans="2:32" ht="4.5" customHeight="1">
      <c r="D58" s="453"/>
      <c r="E58" s="453"/>
      <c r="F58" s="453"/>
      <c r="G58" s="453"/>
      <c r="H58" s="453"/>
      <c r="I58" s="453"/>
      <c r="J58" s="453"/>
      <c r="K58" s="453"/>
      <c r="L58" s="453"/>
      <c r="M58" s="453"/>
      <c r="N58" s="453"/>
      <c r="O58" s="453"/>
      <c r="P58" s="453"/>
      <c r="Q58" s="453"/>
      <c r="R58" s="453"/>
      <c r="S58" s="567"/>
      <c r="T58" s="567"/>
      <c r="U58" s="567"/>
      <c r="V58" s="567"/>
      <c r="W58" s="567"/>
      <c r="X58" s="455"/>
    </row>
    <row r="59" spans="2:32" ht="3.75" customHeight="1">
      <c r="D59" s="453"/>
      <c r="E59" s="453"/>
      <c r="F59" s="453"/>
      <c r="G59" s="453"/>
      <c r="H59" s="453"/>
      <c r="I59" s="453"/>
      <c r="J59" s="453"/>
      <c r="K59" s="453"/>
      <c r="L59" s="453"/>
      <c r="M59" s="453"/>
      <c r="N59" s="453"/>
      <c r="O59" s="453"/>
      <c r="P59" s="453"/>
      <c r="Q59" s="453"/>
      <c r="R59" s="453"/>
      <c r="T59" s="453"/>
      <c r="U59" s="450"/>
      <c r="V59" s="520"/>
      <c r="W59" s="520"/>
      <c r="X59" s="520"/>
    </row>
    <row r="60" spans="2:32" ht="13.2" customHeight="1">
      <c r="T60" s="514"/>
      <c r="X60" s="568"/>
    </row>
    <row r="61" spans="2:32" ht="11.25" customHeight="1">
      <c r="B61" s="2032" t="s">
        <v>2765</v>
      </c>
      <c r="C61" s="2033"/>
      <c r="D61" s="2033"/>
      <c r="E61" s="2033"/>
      <c r="F61" s="2033"/>
      <c r="G61" s="2033"/>
      <c r="H61" s="2033"/>
      <c r="I61" s="2033"/>
      <c r="J61" s="2033"/>
      <c r="K61" s="2033"/>
      <c r="L61" s="2033"/>
      <c r="M61" s="2033"/>
      <c r="N61" s="2033"/>
      <c r="O61" s="2033"/>
      <c r="P61" s="2033"/>
      <c r="Q61" s="2033"/>
      <c r="R61" s="2033"/>
      <c r="S61" s="2033"/>
      <c r="T61" s="2033"/>
      <c r="U61" s="2033"/>
      <c r="V61" s="2033"/>
      <c r="W61" s="2033"/>
      <c r="X61" s="2033"/>
      <c r="Y61" s="2033"/>
      <c r="Z61" s="2033"/>
    </row>
    <row r="62" spans="2:32" ht="22.2" customHeight="1">
      <c r="B62" s="2032"/>
      <c r="C62" s="2033"/>
      <c r="D62" s="2033"/>
      <c r="E62" s="2033"/>
      <c r="F62" s="2033"/>
      <c r="G62" s="2033"/>
      <c r="H62" s="2033"/>
      <c r="I62" s="2033"/>
      <c r="J62" s="2033"/>
      <c r="K62" s="2033"/>
      <c r="L62" s="2033"/>
      <c r="M62" s="2033"/>
      <c r="N62" s="2033"/>
      <c r="O62" s="2033"/>
      <c r="P62" s="2033"/>
      <c r="Q62" s="2033"/>
      <c r="R62" s="2033"/>
      <c r="S62" s="2033"/>
      <c r="T62" s="2033"/>
      <c r="U62" s="2033"/>
      <c r="V62" s="2033"/>
      <c r="W62" s="2033"/>
      <c r="X62" s="2033"/>
      <c r="Y62" s="2033"/>
      <c r="Z62" s="2033"/>
      <c r="AF62" s="438"/>
    </row>
    <row r="63" spans="2:32" ht="9" customHeight="1">
      <c r="B63" s="2033"/>
      <c r="C63" s="2033"/>
      <c r="D63" s="2033"/>
      <c r="E63" s="2033"/>
      <c r="F63" s="2033"/>
      <c r="G63" s="2033"/>
      <c r="H63" s="2033"/>
      <c r="I63" s="2033"/>
      <c r="J63" s="2033"/>
      <c r="K63" s="2033"/>
      <c r="L63" s="2033"/>
      <c r="M63" s="2033"/>
      <c r="N63" s="2033"/>
      <c r="O63" s="2033"/>
      <c r="P63" s="2033"/>
      <c r="Q63" s="2033"/>
      <c r="R63" s="2033"/>
      <c r="S63" s="2033"/>
      <c r="T63" s="2033"/>
      <c r="U63" s="2033"/>
      <c r="V63" s="2033"/>
      <c r="W63" s="2033"/>
      <c r="X63" s="2033"/>
      <c r="Y63" s="2033"/>
      <c r="Z63" s="2033"/>
      <c r="AA63" s="450"/>
    </row>
    <row r="64" spans="2:32" ht="1.8" hidden="1" customHeight="1">
      <c r="C64" s="453"/>
      <c r="D64" s="453"/>
      <c r="E64" s="453"/>
      <c r="F64" s="453"/>
      <c r="G64" s="530"/>
      <c r="H64" s="530"/>
      <c r="I64" s="530"/>
      <c r="J64" s="520"/>
      <c r="K64" s="520"/>
      <c r="L64" s="531"/>
      <c r="M64" s="531"/>
      <c r="N64" s="527"/>
      <c r="O64" s="532"/>
      <c r="P64" s="527"/>
      <c r="Q64" s="520"/>
      <c r="R64" s="527"/>
      <c r="S64" s="532"/>
      <c r="T64" s="532"/>
      <c r="U64" s="453"/>
      <c r="Y64" s="450"/>
      <c r="Z64" s="450"/>
      <c r="AA64" s="450"/>
    </row>
    <row r="65" spans="2:30" ht="21" hidden="1" customHeight="1">
      <c r="B65" s="2034"/>
      <c r="C65" s="2034"/>
      <c r="D65" s="2034"/>
      <c r="E65" s="2034"/>
      <c r="F65" s="453"/>
      <c r="G65" s="533"/>
      <c r="H65" s="2035"/>
      <c r="I65" s="2035"/>
      <c r="J65" s="2035"/>
      <c r="K65" s="2035"/>
      <c r="L65" s="2035"/>
      <c r="M65" s="454"/>
      <c r="N65" s="454"/>
      <c r="O65" s="454"/>
      <c r="P65" s="454"/>
      <c r="Q65" s="454"/>
      <c r="R65" s="454"/>
      <c r="S65" s="454"/>
      <c r="T65" s="454"/>
      <c r="U65" s="454"/>
      <c r="Y65" s="450"/>
      <c r="Z65" s="450"/>
      <c r="AA65" s="450"/>
    </row>
    <row r="66" spans="2:30" ht="18" hidden="1" customHeight="1">
      <c r="B66" s="569"/>
      <c r="C66" s="570"/>
      <c r="D66" s="570"/>
      <c r="E66" s="570"/>
      <c r="F66" s="570"/>
      <c r="G66" s="570"/>
      <c r="H66" s="570"/>
      <c r="I66" s="570"/>
      <c r="J66" s="570"/>
      <c r="K66" s="571"/>
      <c r="L66" s="572"/>
      <c r="M66" s="572"/>
      <c r="N66" s="572"/>
      <c r="O66" s="572"/>
      <c r="P66" s="573"/>
      <c r="Q66" s="573"/>
      <c r="R66" s="573"/>
      <c r="S66" s="573"/>
      <c r="T66" s="573"/>
      <c r="U66" s="573"/>
      <c r="V66" s="573"/>
      <c r="W66" s="573"/>
      <c r="X66" s="573"/>
      <c r="Y66" s="573"/>
      <c r="Z66" s="574"/>
      <c r="AB66" s="457"/>
    </row>
    <row r="67" spans="2:30" ht="33" customHeight="1">
      <c r="B67" s="2036" t="s">
        <v>2766</v>
      </c>
      <c r="C67" s="2037"/>
      <c r="D67" s="2037"/>
      <c r="E67" s="2038"/>
      <c r="F67" s="575"/>
      <c r="G67" s="576" t="s">
        <v>2767</v>
      </c>
      <c r="H67" s="2039"/>
      <c r="I67" s="2039"/>
      <c r="J67" s="2039"/>
      <c r="K67" s="2039"/>
      <c r="L67" s="2039"/>
      <c r="M67" s="2039"/>
      <c r="N67" s="2039"/>
      <c r="O67" s="576" t="s">
        <v>2768</v>
      </c>
      <c r="P67" s="577"/>
      <c r="Q67" s="577"/>
      <c r="R67" s="577"/>
      <c r="S67" s="577"/>
      <c r="T67" s="577"/>
      <c r="U67" s="577"/>
      <c r="V67" s="577"/>
      <c r="W67" s="578"/>
      <c r="X67" s="578"/>
      <c r="Y67" s="578"/>
      <c r="Z67" s="579"/>
      <c r="AA67" s="450"/>
      <c r="AB67" s="1004" t="s">
        <v>3517</v>
      </c>
    </row>
    <row r="68" spans="2:30" ht="27" customHeight="1">
      <c r="B68" s="558"/>
      <c r="C68" s="559"/>
      <c r="D68" s="559"/>
      <c r="E68" s="559"/>
      <c r="F68" s="559"/>
      <c r="G68" s="559"/>
      <c r="H68" s="559"/>
      <c r="I68" s="559"/>
      <c r="J68" s="559"/>
      <c r="K68" s="580"/>
      <c r="L68" s="581"/>
      <c r="M68" s="581"/>
      <c r="N68" s="581"/>
      <c r="O68" s="581"/>
      <c r="P68" s="540"/>
      <c r="Q68" s="540"/>
      <c r="R68" s="540"/>
      <c r="S68" s="540"/>
      <c r="T68" s="540"/>
      <c r="U68" s="540"/>
      <c r="V68" s="540"/>
      <c r="W68" s="540"/>
      <c r="X68" s="540"/>
      <c r="Y68" s="540"/>
      <c r="Z68" s="582"/>
      <c r="AB68" s="457"/>
    </row>
    <row r="69" spans="2:30" ht="18" customHeight="1">
      <c r="B69" s="569" t="s">
        <v>2769</v>
      </c>
      <c r="C69" s="570"/>
      <c r="D69" s="570"/>
      <c r="E69" s="570"/>
      <c r="F69" s="570"/>
      <c r="G69" s="570"/>
      <c r="H69" s="570"/>
      <c r="I69" s="570"/>
      <c r="J69" s="570"/>
      <c r="K69" s="571"/>
      <c r="L69" s="572"/>
      <c r="M69" s="572"/>
      <c r="N69" s="572"/>
      <c r="O69" s="572"/>
      <c r="P69" s="573"/>
      <c r="Q69" s="573"/>
      <c r="R69" s="573"/>
      <c r="S69" s="573"/>
      <c r="T69" s="573"/>
      <c r="U69" s="573"/>
      <c r="V69" s="573"/>
      <c r="W69" s="573"/>
      <c r="X69" s="573"/>
      <c r="Y69" s="573"/>
      <c r="Z69" s="574"/>
      <c r="AB69" s="457"/>
    </row>
    <row r="70" spans="2:30" ht="28.2" hidden="1" customHeight="1">
      <c r="B70" s="2049" t="s">
        <v>2770</v>
      </c>
      <c r="C70" s="2050"/>
      <c r="D70" s="2050"/>
      <c r="E70" s="2050"/>
      <c r="F70" s="2051"/>
      <c r="G70" s="2051"/>
      <c r="H70" s="2052"/>
      <c r="I70" s="2057"/>
      <c r="J70" s="2058"/>
      <c r="K70" s="2058"/>
      <c r="L70" s="2058"/>
      <c r="M70" s="2058"/>
      <c r="N70" s="2058"/>
      <c r="O70" s="2058"/>
      <c r="P70" s="2058"/>
      <c r="Q70" s="2058"/>
      <c r="R70" s="2058"/>
      <c r="S70" s="2058"/>
      <c r="T70" s="2058"/>
      <c r="U70" s="2058"/>
      <c r="V70" s="2058"/>
      <c r="W70" s="2058"/>
      <c r="X70" s="2058"/>
      <c r="Y70" s="2058"/>
      <c r="Z70" s="2059"/>
      <c r="AB70" s="457"/>
      <c r="AC70" s="457"/>
      <c r="AD70" s="521"/>
    </row>
    <row r="71" spans="2:30" ht="28.2" hidden="1" customHeight="1">
      <c r="B71" s="2053"/>
      <c r="C71" s="2054"/>
      <c r="D71" s="2054"/>
      <c r="E71" s="2054"/>
      <c r="F71" s="2055"/>
      <c r="G71" s="2055"/>
      <c r="H71" s="2056"/>
      <c r="I71" s="2060"/>
      <c r="J71" s="2061"/>
      <c r="K71" s="2061"/>
      <c r="L71" s="2061"/>
      <c r="M71" s="2061"/>
      <c r="N71" s="2061"/>
      <c r="O71" s="2061"/>
      <c r="P71" s="2061"/>
      <c r="Q71" s="2061"/>
      <c r="R71" s="2061"/>
      <c r="S71" s="2061"/>
      <c r="T71" s="2061"/>
      <c r="U71" s="2061"/>
      <c r="V71" s="2061"/>
      <c r="W71" s="2061"/>
      <c r="X71" s="2061"/>
      <c r="Y71" s="2061"/>
      <c r="Z71" s="2062"/>
      <c r="AB71" s="457"/>
      <c r="AC71" s="457"/>
    </row>
    <row r="72" spans="2:30" ht="27.6" hidden="1" customHeight="1">
      <c r="B72" s="2063" t="s">
        <v>2772</v>
      </c>
      <c r="C72" s="2050"/>
      <c r="D72" s="2050"/>
      <c r="E72" s="2050"/>
      <c r="F72" s="2051"/>
      <c r="G72" s="2051"/>
      <c r="H72" s="2052"/>
      <c r="I72" s="2057"/>
      <c r="J72" s="2058"/>
      <c r="K72" s="2058"/>
      <c r="L72" s="2058"/>
      <c r="M72" s="2058"/>
      <c r="N72" s="2058"/>
      <c r="O72" s="2058"/>
      <c r="P72" s="2058"/>
      <c r="Q72" s="2058"/>
      <c r="R72" s="2058"/>
      <c r="S72" s="2058"/>
      <c r="T72" s="2058"/>
      <c r="U72" s="2058"/>
      <c r="V72" s="2058"/>
      <c r="W72" s="2058"/>
      <c r="X72" s="2058"/>
      <c r="Y72" s="2058"/>
      <c r="Z72" s="2059"/>
      <c r="AB72" s="457"/>
      <c r="AC72" s="457"/>
    </row>
    <row r="73" spans="2:30" ht="27.6" hidden="1" customHeight="1">
      <c r="B73" s="2053"/>
      <c r="C73" s="2054"/>
      <c r="D73" s="2054"/>
      <c r="E73" s="2054"/>
      <c r="F73" s="2055"/>
      <c r="G73" s="2055"/>
      <c r="H73" s="2056"/>
      <c r="I73" s="2060"/>
      <c r="J73" s="2061"/>
      <c r="K73" s="2061"/>
      <c r="L73" s="2061"/>
      <c r="M73" s="2061"/>
      <c r="N73" s="2061"/>
      <c r="O73" s="2061"/>
      <c r="P73" s="2061"/>
      <c r="Q73" s="2061"/>
      <c r="R73" s="2061"/>
      <c r="S73" s="2061"/>
      <c r="T73" s="2061"/>
      <c r="U73" s="2061"/>
      <c r="V73" s="2061"/>
      <c r="W73" s="2061"/>
      <c r="X73" s="2061"/>
      <c r="Y73" s="2061"/>
      <c r="Z73" s="2062"/>
      <c r="AB73" s="514"/>
      <c r="AC73" s="514"/>
    </row>
    <row r="74" spans="2:30" ht="30" customHeight="1">
      <c r="B74" s="1925" t="s">
        <v>3132</v>
      </c>
      <c r="C74" s="1926"/>
      <c r="D74" s="1926"/>
      <c r="E74" s="1927"/>
      <c r="F74" s="496"/>
      <c r="G74" s="497"/>
      <c r="H74" s="497"/>
      <c r="I74" s="498"/>
      <c r="J74" s="1928" t="s">
        <v>2773</v>
      </c>
      <c r="K74" s="1929"/>
      <c r="L74" s="1929"/>
      <c r="M74" s="1930"/>
      <c r="N74" s="496"/>
      <c r="O74" s="497"/>
      <c r="P74" s="498"/>
      <c r="Q74" s="1931" t="s">
        <v>2774</v>
      </c>
      <c r="R74" s="1932"/>
      <c r="S74" s="1933"/>
      <c r="T74" s="1934" t="s">
        <v>2775</v>
      </c>
      <c r="U74" s="1935"/>
      <c r="V74" s="1935"/>
      <c r="W74" s="1935"/>
      <c r="X74" s="1935"/>
      <c r="Y74" s="1935"/>
      <c r="Z74" s="1936"/>
      <c r="AB74" s="457"/>
      <c r="AC74" s="457"/>
    </row>
    <row r="75" spans="2:30" ht="15.75" customHeight="1">
      <c r="B75" s="1890" t="s">
        <v>2776</v>
      </c>
      <c r="C75" s="1891"/>
      <c r="D75" s="1891"/>
      <c r="E75" s="1892"/>
      <c r="F75" s="499" t="s">
        <v>2777</v>
      </c>
      <c r="G75" s="500"/>
      <c r="H75" s="500"/>
      <c r="I75" s="500"/>
      <c r="J75" s="501"/>
      <c r="K75" s="501"/>
      <c r="L75" s="501"/>
      <c r="M75" s="501"/>
      <c r="N75" s="501"/>
      <c r="O75" s="501"/>
      <c r="P75" s="501"/>
      <c r="Q75" s="501"/>
      <c r="R75" s="501"/>
      <c r="S75" s="501"/>
      <c r="T75" s="501"/>
      <c r="U75" s="501"/>
      <c r="V75" s="501"/>
      <c r="W75" s="501"/>
      <c r="X75" s="501"/>
      <c r="Y75" s="501"/>
      <c r="Z75" s="502"/>
      <c r="AB75" s="457"/>
      <c r="AC75" s="457"/>
    </row>
    <row r="76" spans="2:30" ht="34.200000000000003" customHeight="1">
      <c r="B76" s="1893"/>
      <c r="C76" s="1894"/>
      <c r="D76" s="1894"/>
      <c r="E76" s="1895"/>
      <c r="F76" s="1994"/>
      <c r="G76" s="1995"/>
      <c r="H76" s="1995"/>
      <c r="I76" s="1995"/>
      <c r="J76" s="1995"/>
      <c r="K76" s="1995"/>
      <c r="L76" s="1995"/>
      <c r="M76" s="1995"/>
      <c r="N76" s="1995"/>
      <c r="O76" s="1995"/>
      <c r="P76" s="1995"/>
      <c r="Q76" s="1995"/>
      <c r="R76" s="1995"/>
      <c r="S76" s="1995"/>
      <c r="T76" s="1995"/>
      <c r="U76" s="1995"/>
      <c r="V76" s="1995"/>
      <c r="W76" s="1995"/>
      <c r="X76" s="1995"/>
      <c r="Y76" s="1995"/>
      <c r="Z76" s="1996"/>
      <c r="AB76" s="457"/>
      <c r="AC76" s="457"/>
    </row>
    <row r="77" spans="2:30" ht="30" customHeight="1">
      <c r="B77" s="503"/>
      <c r="C77" s="1899" t="s">
        <v>2778</v>
      </c>
      <c r="D77" s="1899"/>
      <c r="E77" s="1900"/>
      <c r="F77" s="496"/>
      <c r="G77" s="497"/>
      <c r="H77" s="497"/>
      <c r="I77" s="497"/>
      <c r="J77" s="497"/>
      <c r="K77" s="497"/>
      <c r="L77" s="498"/>
      <c r="M77" s="504" t="s">
        <v>474</v>
      </c>
      <c r="N77" s="505"/>
      <c r="O77" s="504"/>
      <c r="P77" s="504"/>
      <c r="Q77" s="504"/>
      <c r="R77" s="504"/>
      <c r="S77" s="504"/>
      <c r="T77" s="504"/>
      <c r="U77" s="504"/>
      <c r="V77" s="504"/>
      <c r="W77" s="504"/>
      <c r="X77" s="504"/>
      <c r="Y77" s="504"/>
      <c r="Z77" s="504"/>
      <c r="AB77" s="457"/>
      <c r="AC77" s="457"/>
    </row>
    <row r="78" spans="2:30" ht="12" customHeight="1">
      <c r="B78" s="558"/>
      <c r="C78" s="559"/>
      <c r="D78" s="559"/>
      <c r="E78" s="559"/>
      <c r="F78" s="559"/>
      <c r="G78" s="559"/>
      <c r="H78" s="559"/>
      <c r="I78" s="559"/>
      <c r="J78" s="559"/>
      <c r="K78" s="559"/>
      <c r="L78" s="559"/>
      <c r="M78" s="453"/>
      <c r="N78" s="453"/>
      <c r="O78" s="453"/>
      <c r="P78" s="453"/>
      <c r="Q78" s="453"/>
      <c r="R78" s="453"/>
      <c r="S78" s="453"/>
      <c r="U78" s="453"/>
      <c r="V78" s="450"/>
      <c r="W78" s="520"/>
      <c r="X78" s="520"/>
      <c r="Y78" s="520"/>
      <c r="Z78" s="520"/>
      <c r="AB78" s="457"/>
      <c r="AC78" s="457"/>
    </row>
    <row r="79" spans="2:30" ht="18" customHeight="1">
      <c r="B79" s="453"/>
      <c r="C79" s="453" t="s">
        <v>2779</v>
      </c>
      <c r="D79" s="453"/>
      <c r="E79" s="453"/>
      <c r="F79" s="453"/>
      <c r="G79" s="453"/>
      <c r="H79" s="453"/>
      <c r="I79" s="453"/>
      <c r="J79" s="453"/>
      <c r="K79" s="453"/>
      <c r="L79" s="453"/>
      <c r="M79" s="453"/>
      <c r="N79" s="453"/>
      <c r="O79" s="453"/>
      <c r="P79" s="453"/>
      <c r="Q79" s="453"/>
      <c r="R79" s="453"/>
      <c r="S79" s="453"/>
      <c r="T79" s="453"/>
      <c r="U79" s="453"/>
      <c r="V79" s="520"/>
      <c r="W79" s="520"/>
      <c r="X79" s="520"/>
      <c r="Y79" s="520"/>
      <c r="Z79" s="520"/>
      <c r="AB79" s="457"/>
      <c r="AC79" s="457"/>
    </row>
    <row r="80" spans="2:30" ht="13.5" customHeight="1" thickBot="1">
      <c r="U80" s="514"/>
      <c r="Z80" s="568"/>
      <c r="AB80" s="457"/>
      <c r="AC80" s="457"/>
    </row>
    <row r="81" spans="1:32" ht="22.8" customHeight="1" thickTop="1">
      <c r="A81" s="507"/>
      <c r="B81" s="2040" t="s">
        <v>3133</v>
      </c>
      <c r="C81" s="2041"/>
      <c r="D81" s="2041"/>
      <c r="E81" s="2041"/>
      <c r="F81" s="2041"/>
      <c r="G81" s="2041"/>
      <c r="H81" s="2041"/>
      <c r="I81" s="2041"/>
      <c r="J81" s="2041"/>
      <c r="K81" s="2041"/>
      <c r="L81" s="2041"/>
      <c r="M81" s="2041"/>
      <c r="N81" s="2041"/>
      <c r="O81" s="2041"/>
      <c r="P81" s="2041"/>
      <c r="Q81" s="2041"/>
      <c r="R81" s="2041"/>
      <c r="S81" s="2041"/>
      <c r="T81" s="2041"/>
      <c r="U81" s="2041"/>
      <c r="V81" s="2041"/>
      <c r="W81" s="2041"/>
      <c r="X81" s="2041"/>
      <c r="Y81" s="2042"/>
      <c r="Z81" s="583"/>
      <c r="AA81" s="509"/>
      <c r="AB81" s="509"/>
      <c r="AC81" s="509"/>
      <c r="AD81" s="509"/>
      <c r="AE81" s="509"/>
      <c r="AF81" s="509"/>
    </row>
    <row r="82" spans="1:32" ht="22.8" customHeight="1">
      <c r="A82" s="583"/>
      <c r="B82" s="2043"/>
      <c r="C82" s="2044"/>
      <c r="D82" s="2044"/>
      <c r="E82" s="2044"/>
      <c r="F82" s="2044"/>
      <c r="G82" s="2044"/>
      <c r="H82" s="2044"/>
      <c r="I82" s="2044"/>
      <c r="J82" s="2044"/>
      <c r="K82" s="2044"/>
      <c r="L82" s="2044"/>
      <c r="M82" s="2044"/>
      <c r="N82" s="2044"/>
      <c r="O82" s="2044"/>
      <c r="P82" s="2044"/>
      <c r="Q82" s="2044"/>
      <c r="R82" s="2044"/>
      <c r="S82" s="2044"/>
      <c r="T82" s="2044"/>
      <c r="U82" s="2044"/>
      <c r="V82" s="2044"/>
      <c r="W82" s="2044"/>
      <c r="X82" s="2044"/>
      <c r="Y82" s="2045"/>
      <c r="Z82" s="583"/>
      <c r="AA82" s="509"/>
      <c r="AB82" s="509"/>
      <c r="AC82" s="509"/>
      <c r="AD82" s="509"/>
      <c r="AE82" s="509"/>
      <c r="AF82" s="509"/>
    </row>
    <row r="83" spans="1:32" ht="22.8" customHeight="1">
      <c r="A83" s="583"/>
      <c r="B83" s="2043"/>
      <c r="C83" s="2044"/>
      <c r="D83" s="2044"/>
      <c r="E83" s="2044"/>
      <c r="F83" s="2044"/>
      <c r="G83" s="2044"/>
      <c r="H83" s="2044"/>
      <c r="I83" s="2044"/>
      <c r="J83" s="2044"/>
      <c r="K83" s="2044"/>
      <c r="L83" s="2044"/>
      <c r="M83" s="2044"/>
      <c r="N83" s="2044"/>
      <c r="O83" s="2044"/>
      <c r="P83" s="2044"/>
      <c r="Q83" s="2044"/>
      <c r="R83" s="2044"/>
      <c r="S83" s="2044"/>
      <c r="T83" s="2044"/>
      <c r="U83" s="2044"/>
      <c r="V83" s="2044"/>
      <c r="W83" s="2044"/>
      <c r="X83" s="2044"/>
      <c r="Y83" s="2045"/>
      <c r="Z83" s="583"/>
      <c r="AA83" s="509"/>
      <c r="AB83" s="509"/>
      <c r="AC83" s="509"/>
      <c r="AD83" s="509"/>
      <c r="AE83" s="509"/>
      <c r="AF83" s="509"/>
    </row>
    <row r="84" spans="1:32" ht="22.8" customHeight="1">
      <c r="A84" s="583"/>
      <c r="B84" s="2043"/>
      <c r="C84" s="2044"/>
      <c r="D84" s="2044"/>
      <c r="E84" s="2044"/>
      <c r="F84" s="2044"/>
      <c r="G84" s="2044"/>
      <c r="H84" s="2044"/>
      <c r="I84" s="2044"/>
      <c r="J84" s="2044"/>
      <c r="K84" s="2044"/>
      <c r="L84" s="2044"/>
      <c r="M84" s="2044"/>
      <c r="N84" s="2044"/>
      <c r="O84" s="2044"/>
      <c r="P84" s="2044"/>
      <c r="Q84" s="2044"/>
      <c r="R84" s="2044"/>
      <c r="S84" s="2044"/>
      <c r="T84" s="2044"/>
      <c r="U84" s="2044"/>
      <c r="V84" s="2044"/>
      <c r="W84" s="2044"/>
      <c r="X84" s="2044"/>
      <c r="Y84" s="2045"/>
      <c r="Z84" s="583"/>
      <c r="AA84" s="509"/>
      <c r="AB84" s="509"/>
      <c r="AC84" s="509"/>
      <c r="AD84" s="509"/>
      <c r="AE84" s="509"/>
      <c r="AF84" s="509"/>
    </row>
    <row r="85" spans="1:32" ht="22.8" customHeight="1">
      <c r="A85" s="583"/>
      <c r="B85" s="2043"/>
      <c r="C85" s="2044"/>
      <c r="D85" s="2044"/>
      <c r="E85" s="2044"/>
      <c r="F85" s="2044"/>
      <c r="G85" s="2044"/>
      <c r="H85" s="2044"/>
      <c r="I85" s="2044"/>
      <c r="J85" s="2044"/>
      <c r="K85" s="2044"/>
      <c r="L85" s="2044"/>
      <c r="M85" s="2044"/>
      <c r="N85" s="2044"/>
      <c r="O85" s="2044"/>
      <c r="P85" s="2044"/>
      <c r="Q85" s="2044"/>
      <c r="R85" s="2044"/>
      <c r="S85" s="2044"/>
      <c r="T85" s="2044"/>
      <c r="U85" s="2044"/>
      <c r="V85" s="2044"/>
      <c r="W85" s="2044"/>
      <c r="X85" s="2044"/>
      <c r="Y85" s="2045"/>
      <c r="Z85" s="583"/>
      <c r="AA85" s="509"/>
      <c r="AB85" s="509"/>
      <c r="AC85" s="509"/>
      <c r="AD85" s="509"/>
      <c r="AE85" s="509"/>
      <c r="AF85" s="509"/>
    </row>
    <row r="86" spans="1:32" ht="22.8" customHeight="1">
      <c r="A86" s="583"/>
      <c r="B86" s="2043"/>
      <c r="C86" s="2044"/>
      <c r="D86" s="2044"/>
      <c r="E86" s="2044"/>
      <c r="F86" s="2044"/>
      <c r="G86" s="2044"/>
      <c r="H86" s="2044"/>
      <c r="I86" s="2044"/>
      <c r="J86" s="2044"/>
      <c r="K86" s="2044"/>
      <c r="L86" s="2044"/>
      <c r="M86" s="2044"/>
      <c r="N86" s="2044"/>
      <c r="O86" s="2044"/>
      <c r="P86" s="2044"/>
      <c r="Q86" s="2044"/>
      <c r="R86" s="2044"/>
      <c r="S86" s="2044"/>
      <c r="T86" s="2044"/>
      <c r="U86" s="2044"/>
      <c r="V86" s="2044"/>
      <c r="W86" s="2044"/>
      <c r="X86" s="2044"/>
      <c r="Y86" s="2045"/>
      <c r="Z86" s="583"/>
      <c r="AA86" s="509"/>
      <c r="AB86" s="509"/>
      <c r="AC86" s="509"/>
      <c r="AD86" s="509"/>
      <c r="AE86" s="509"/>
      <c r="AF86" s="509"/>
    </row>
    <row r="87" spans="1:32" ht="22.8" customHeight="1">
      <c r="A87" s="583"/>
      <c r="B87" s="2043"/>
      <c r="C87" s="2044"/>
      <c r="D87" s="2044"/>
      <c r="E87" s="2044"/>
      <c r="F87" s="2044"/>
      <c r="G87" s="2044"/>
      <c r="H87" s="2044"/>
      <c r="I87" s="2044"/>
      <c r="J87" s="2044"/>
      <c r="K87" s="2044"/>
      <c r="L87" s="2044"/>
      <c r="M87" s="2044"/>
      <c r="N87" s="2044"/>
      <c r="O87" s="2044"/>
      <c r="P87" s="2044"/>
      <c r="Q87" s="2044"/>
      <c r="R87" s="2044"/>
      <c r="S87" s="2044"/>
      <c r="T87" s="2044"/>
      <c r="U87" s="2044"/>
      <c r="V87" s="2044"/>
      <c r="W87" s="2044"/>
      <c r="X87" s="2044"/>
      <c r="Y87" s="2045"/>
      <c r="Z87" s="583"/>
      <c r="AA87" s="509"/>
      <c r="AB87" s="509"/>
      <c r="AC87" s="509"/>
      <c r="AD87" s="509"/>
      <c r="AE87" s="509"/>
      <c r="AF87" s="509"/>
    </row>
    <row r="88" spans="1:32" ht="22.8" customHeight="1">
      <c r="A88" s="583"/>
      <c r="B88" s="2043"/>
      <c r="C88" s="2044"/>
      <c r="D88" s="2044"/>
      <c r="E88" s="2044"/>
      <c r="F88" s="2044"/>
      <c r="G88" s="2044"/>
      <c r="H88" s="2044"/>
      <c r="I88" s="2044"/>
      <c r="J88" s="2044"/>
      <c r="K88" s="2044"/>
      <c r="L88" s="2044"/>
      <c r="M88" s="2044"/>
      <c r="N88" s="2044"/>
      <c r="O88" s="2044"/>
      <c r="P88" s="2044"/>
      <c r="Q88" s="2044"/>
      <c r="R88" s="2044"/>
      <c r="S88" s="2044"/>
      <c r="T88" s="2044"/>
      <c r="U88" s="2044"/>
      <c r="V88" s="2044"/>
      <c r="W88" s="2044"/>
      <c r="X88" s="2044"/>
      <c r="Y88" s="2045"/>
      <c r="Z88" s="583"/>
      <c r="AA88" s="509"/>
      <c r="AB88" s="509"/>
      <c r="AC88" s="509"/>
      <c r="AD88" s="509"/>
      <c r="AE88" s="509"/>
      <c r="AF88" s="509"/>
    </row>
    <row r="89" spans="1:32" ht="4.8" customHeight="1">
      <c r="A89" s="583"/>
      <c r="B89" s="2043"/>
      <c r="C89" s="2044"/>
      <c r="D89" s="2044"/>
      <c r="E89" s="2044"/>
      <c r="F89" s="2044"/>
      <c r="G89" s="2044"/>
      <c r="H89" s="2044"/>
      <c r="I89" s="2044"/>
      <c r="J89" s="2044"/>
      <c r="K89" s="2044"/>
      <c r="L89" s="2044"/>
      <c r="M89" s="2044"/>
      <c r="N89" s="2044"/>
      <c r="O89" s="2044"/>
      <c r="P89" s="2044"/>
      <c r="Q89" s="2044"/>
      <c r="R89" s="2044"/>
      <c r="S89" s="2044"/>
      <c r="T89" s="2044"/>
      <c r="U89" s="2044"/>
      <c r="V89" s="2044"/>
      <c r="W89" s="2044"/>
      <c r="X89" s="2044"/>
      <c r="Y89" s="2045"/>
      <c r="Z89" s="583"/>
      <c r="AA89" s="509"/>
      <c r="AB89" s="509"/>
      <c r="AC89" s="509"/>
      <c r="AD89" s="509"/>
      <c r="AE89" s="509"/>
      <c r="AF89" s="509"/>
    </row>
    <row r="90" spans="1:32" ht="4.8" customHeight="1">
      <c r="A90" s="583"/>
      <c r="B90" s="2043"/>
      <c r="C90" s="2044"/>
      <c r="D90" s="2044"/>
      <c r="E90" s="2044"/>
      <c r="F90" s="2044"/>
      <c r="G90" s="2044"/>
      <c r="H90" s="2044"/>
      <c r="I90" s="2044"/>
      <c r="J90" s="2044"/>
      <c r="K90" s="2044"/>
      <c r="L90" s="2044"/>
      <c r="M90" s="2044"/>
      <c r="N90" s="2044"/>
      <c r="O90" s="2044"/>
      <c r="P90" s="2044"/>
      <c r="Q90" s="2044"/>
      <c r="R90" s="2044"/>
      <c r="S90" s="2044"/>
      <c r="T90" s="2044"/>
      <c r="U90" s="2044"/>
      <c r="V90" s="2044"/>
      <c r="W90" s="2044"/>
      <c r="X90" s="2044"/>
      <c r="Y90" s="2045"/>
      <c r="Z90" s="583"/>
      <c r="AA90" s="509"/>
      <c r="AB90" s="509"/>
      <c r="AC90" s="509"/>
      <c r="AD90" s="509"/>
      <c r="AE90" s="509"/>
      <c r="AF90" s="509"/>
    </row>
    <row r="91" spans="1:32" ht="4.8" customHeight="1">
      <c r="A91" s="583"/>
      <c r="B91" s="2043"/>
      <c r="C91" s="2044"/>
      <c r="D91" s="2044"/>
      <c r="E91" s="2044"/>
      <c r="F91" s="2044"/>
      <c r="G91" s="2044"/>
      <c r="H91" s="2044"/>
      <c r="I91" s="2044"/>
      <c r="J91" s="2044"/>
      <c r="K91" s="2044"/>
      <c r="L91" s="2044"/>
      <c r="M91" s="2044"/>
      <c r="N91" s="2044"/>
      <c r="O91" s="2044"/>
      <c r="P91" s="2044"/>
      <c r="Q91" s="2044"/>
      <c r="R91" s="2044"/>
      <c r="S91" s="2044"/>
      <c r="T91" s="2044"/>
      <c r="U91" s="2044"/>
      <c r="V91" s="2044"/>
      <c r="W91" s="2044"/>
      <c r="X91" s="2044"/>
      <c r="Y91" s="2045"/>
      <c r="Z91" s="583"/>
      <c r="AA91" s="509"/>
      <c r="AB91" s="509"/>
      <c r="AC91" s="509"/>
      <c r="AD91" s="509"/>
      <c r="AE91" s="509"/>
      <c r="AF91" s="509"/>
    </row>
    <row r="92" spans="1:32" ht="11.4" customHeight="1" thickBot="1">
      <c r="A92" s="583"/>
      <c r="B92" s="2046"/>
      <c r="C92" s="2047"/>
      <c r="D92" s="2047"/>
      <c r="E92" s="2047"/>
      <c r="F92" s="2047"/>
      <c r="G92" s="2047"/>
      <c r="H92" s="2047"/>
      <c r="I92" s="2047"/>
      <c r="J92" s="2047"/>
      <c r="K92" s="2047"/>
      <c r="L92" s="2047"/>
      <c r="M92" s="2047"/>
      <c r="N92" s="2047"/>
      <c r="O92" s="2047"/>
      <c r="P92" s="2047"/>
      <c r="Q92" s="2047"/>
      <c r="R92" s="2047"/>
      <c r="S92" s="2047"/>
      <c r="T92" s="2047"/>
      <c r="U92" s="2047"/>
      <c r="V92" s="2047"/>
      <c r="W92" s="2047"/>
      <c r="X92" s="2047"/>
      <c r="Y92" s="2048"/>
      <c r="Z92" s="583"/>
      <c r="AA92" s="509"/>
      <c r="AB92" s="509"/>
      <c r="AC92" s="509"/>
      <c r="AD92" s="509"/>
      <c r="AE92" s="509"/>
      <c r="AF92" s="509"/>
    </row>
    <row r="93" spans="1:32" ht="13.8" thickTop="1"/>
    <row r="95" spans="1:32">
      <c r="X95" s="514"/>
      <c r="Y95" s="514"/>
      <c r="Z95" s="515"/>
    </row>
  </sheetData>
  <sheetProtection algorithmName="SHA-512" hashValue="VUGFFaKHZgB2w12FzxjRs/VQw8DNmqWErkR5IFCt1bbnRq+pIOmmycAUK+xbfuTGuwm3YTPAR20bYnjRMaSvDQ==" saltValue="7dqW0OpFCaj3WZwJuMbm3A==" spinCount="100000" sheet="1" formatCells="0" insertRows="0" deleteRows="0" selectLockedCells="1"/>
  <mergeCells count="67">
    <mergeCell ref="B75:E76"/>
    <mergeCell ref="F76:Z76"/>
    <mergeCell ref="C77:E77"/>
    <mergeCell ref="B81:Y92"/>
    <mergeCell ref="P10:S10"/>
    <mergeCell ref="T10:X10"/>
    <mergeCell ref="P17:S17"/>
    <mergeCell ref="T17:X17"/>
    <mergeCell ref="P24:S24"/>
    <mergeCell ref="T24:X24"/>
    <mergeCell ref="B70:H71"/>
    <mergeCell ref="I70:Z71"/>
    <mergeCell ref="B72:H73"/>
    <mergeCell ref="I72:Z73"/>
    <mergeCell ref="B74:E74"/>
    <mergeCell ref="J74:M74"/>
    <mergeCell ref="Q74:S74"/>
    <mergeCell ref="T74:Z74"/>
    <mergeCell ref="AB48:AE51"/>
    <mergeCell ref="L57:X57"/>
    <mergeCell ref="B61:Z63"/>
    <mergeCell ref="B65:E65"/>
    <mergeCell ref="H65:L65"/>
    <mergeCell ref="B67:E67"/>
    <mergeCell ref="H67:N67"/>
    <mergeCell ref="M46:R46"/>
    <mergeCell ref="D36:J36"/>
    <mergeCell ref="L36:X36"/>
    <mergeCell ref="D37:J42"/>
    <mergeCell ref="R37:V37"/>
    <mergeCell ref="R39:V39"/>
    <mergeCell ref="R41:V41"/>
    <mergeCell ref="D43:J45"/>
    <mergeCell ref="L43:O43"/>
    <mergeCell ref="Q43:R43"/>
    <mergeCell ref="L45:O45"/>
    <mergeCell ref="Q45:R45"/>
    <mergeCell ref="C31:X31"/>
    <mergeCell ref="D32:X32"/>
    <mergeCell ref="D33:J33"/>
    <mergeCell ref="D35:J35"/>
    <mergeCell ref="M35:P35"/>
    <mergeCell ref="K33:P33"/>
    <mergeCell ref="Q33:T33"/>
    <mergeCell ref="U33:X33"/>
    <mergeCell ref="C26:X26"/>
    <mergeCell ref="D30:E30"/>
    <mergeCell ref="K30:L30"/>
    <mergeCell ref="M30:O30"/>
    <mergeCell ref="P30:Q30"/>
    <mergeCell ref="R30:X30"/>
    <mergeCell ref="N20:O20"/>
    <mergeCell ref="P20:X20"/>
    <mergeCell ref="N22:O22"/>
    <mergeCell ref="P22:X22"/>
    <mergeCell ref="N24:O24"/>
    <mergeCell ref="N13:O13"/>
    <mergeCell ref="P13:X13"/>
    <mergeCell ref="N15:O15"/>
    <mergeCell ref="P15:X15"/>
    <mergeCell ref="N17:O17"/>
    <mergeCell ref="N10:O10"/>
    <mergeCell ref="R3:S3"/>
    <mergeCell ref="N6:O6"/>
    <mergeCell ref="P6:X6"/>
    <mergeCell ref="N8:O8"/>
    <mergeCell ref="P8:X8"/>
  </mergeCells>
  <phoneticPr fontId="65"/>
  <pageMargins left="0.70866141732283472" right="0.70866141732283472" top="0.74803149606299213" bottom="0.74803149606299213" header="0.31496062992125984" footer="0.31496062992125984"/>
  <pageSetup paperSize="9" scale="94" orientation="portrait" blackAndWhite="1" r:id="rId1"/>
  <rowBreaks count="1" manualBreakCount="1">
    <brk id="60"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19</xdr:col>
                    <xdr:colOff>53340</xdr:colOff>
                    <xdr:row>68</xdr:row>
                    <xdr:rowOff>114300</xdr:rowOff>
                  </from>
                  <to>
                    <xdr:col>20</xdr:col>
                    <xdr:colOff>205740</xdr:colOff>
                    <xdr:row>74</xdr:row>
                    <xdr:rowOff>152400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21</xdr:col>
                    <xdr:colOff>0</xdr:colOff>
                    <xdr:row>68</xdr:row>
                    <xdr:rowOff>129540</xdr:rowOff>
                  </from>
                  <to>
                    <xdr:col>22</xdr:col>
                    <xdr:colOff>167640</xdr:colOff>
                    <xdr:row>74</xdr:row>
                    <xdr:rowOff>137160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22</xdr:col>
                    <xdr:colOff>213360</xdr:colOff>
                    <xdr:row>68</xdr:row>
                    <xdr:rowOff>121920</xdr:rowOff>
                  </from>
                  <to>
                    <xdr:col>24</xdr:col>
                    <xdr:colOff>129540</xdr:colOff>
                    <xdr:row>74</xdr:row>
                    <xdr:rowOff>144780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WWI103"/>
  <sheetViews>
    <sheetView showGridLines="0" showZeros="0" view="pageBreakPreview" topLeftCell="A35" zoomScaleNormal="100" zoomScaleSheetLayoutView="100" workbookViewId="0">
      <selection activeCell="F84" sqref="F84:Z84"/>
    </sheetView>
  </sheetViews>
  <sheetFormatPr defaultRowHeight="13.2"/>
  <cols>
    <col min="1" max="1" width="2.109375" style="450" customWidth="1"/>
    <col min="2" max="2" width="2.33203125" style="450" customWidth="1"/>
    <col min="3" max="3" width="1.109375" style="450" customWidth="1"/>
    <col min="4" max="4" width="5.6640625" style="450" customWidth="1"/>
    <col min="5" max="5" width="3.6640625" style="450" customWidth="1"/>
    <col min="6" max="12" width="4" style="450" customWidth="1"/>
    <col min="13" max="13" width="4.6640625" style="450" customWidth="1"/>
    <col min="14" max="15" width="3.5546875" style="450" customWidth="1"/>
    <col min="16" max="16" width="3.44140625" style="450" customWidth="1"/>
    <col min="17" max="17" width="5.6640625" style="450" customWidth="1"/>
    <col min="18" max="20" width="3.6640625" style="450" customWidth="1"/>
    <col min="21" max="24" width="3.6640625" style="457" customWidth="1"/>
    <col min="25" max="25" width="2.21875" style="457" customWidth="1"/>
    <col min="26" max="27" width="2.109375" style="457" customWidth="1"/>
    <col min="28" max="28" width="7.21875" style="450" customWidth="1"/>
    <col min="29" max="29" width="8.88671875" style="450"/>
    <col min="30" max="31" width="13.88671875" style="450" customWidth="1"/>
    <col min="32" max="32" width="13.88671875" style="450" hidden="1" customWidth="1"/>
    <col min="33" max="34" width="13.88671875" style="450" customWidth="1"/>
    <col min="35" max="262" width="8.88671875" style="450"/>
    <col min="263" max="263" width="2.44140625" style="450" customWidth="1"/>
    <col min="264" max="264" width="2.33203125" style="450" customWidth="1"/>
    <col min="265" max="265" width="1.109375" style="450" customWidth="1"/>
    <col min="266" max="266" width="22.6640625" style="450" customWidth="1"/>
    <col min="267" max="267" width="1.21875" style="450" customWidth="1"/>
    <col min="268" max="269" width="11.77734375" style="450" customWidth="1"/>
    <col min="270" max="270" width="1.77734375" style="450" customWidth="1"/>
    <col min="271" max="271" width="6.88671875" style="450" customWidth="1"/>
    <col min="272" max="272" width="4.44140625" style="450" customWidth="1"/>
    <col min="273" max="273" width="3.6640625" style="450" customWidth="1"/>
    <col min="274" max="274" width="0.77734375" style="450" customWidth="1"/>
    <col min="275" max="275" width="3.33203125" style="450" customWidth="1"/>
    <col min="276" max="276" width="3.6640625" style="450" customWidth="1"/>
    <col min="277" max="277" width="3" style="450" customWidth="1"/>
    <col min="278" max="278" width="3.6640625" style="450" customWidth="1"/>
    <col min="279" max="279" width="3.109375" style="450" customWidth="1"/>
    <col min="280" max="280" width="1.88671875" style="450" customWidth="1"/>
    <col min="281" max="282" width="2.21875" style="450" customWidth="1"/>
    <col min="283" max="283" width="7.21875" style="450" customWidth="1"/>
    <col min="284" max="518" width="8.88671875" style="450"/>
    <col min="519" max="519" width="2.44140625" style="450" customWidth="1"/>
    <col min="520" max="520" width="2.33203125" style="450" customWidth="1"/>
    <col min="521" max="521" width="1.109375" style="450" customWidth="1"/>
    <col min="522" max="522" width="22.6640625" style="450" customWidth="1"/>
    <col min="523" max="523" width="1.21875" style="450" customWidth="1"/>
    <col min="524" max="525" width="11.77734375" style="450" customWidth="1"/>
    <col min="526" max="526" width="1.77734375" style="450" customWidth="1"/>
    <col min="527" max="527" width="6.88671875" style="450" customWidth="1"/>
    <col min="528" max="528" width="4.44140625" style="450" customWidth="1"/>
    <col min="529" max="529" width="3.6640625" style="450" customWidth="1"/>
    <col min="530" max="530" width="0.77734375" style="450" customWidth="1"/>
    <col min="531" max="531" width="3.33203125" style="450" customWidth="1"/>
    <col min="532" max="532" width="3.6640625" style="450" customWidth="1"/>
    <col min="533" max="533" width="3" style="450" customWidth="1"/>
    <col min="534" max="534" width="3.6640625" style="450" customWidth="1"/>
    <col min="535" max="535" width="3.109375" style="450" customWidth="1"/>
    <col min="536" max="536" width="1.88671875" style="450" customWidth="1"/>
    <col min="537" max="538" width="2.21875" style="450" customWidth="1"/>
    <col min="539" max="539" width="7.21875" style="450" customWidth="1"/>
    <col min="540" max="774" width="8.88671875" style="450"/>
    <col min="775" max="775" width="2.44140625" style="450" customWidth="1"/>
    <col min="776" max="776" width="2.33203125" style="450" customWidth="1"/>
    <col min="777" max="777" width="1.109375" style="450" customWidth="1"/>
    <col min="778" max="778" width="22.6640625" style="450" customWidth="1"/>
    <col min="779" max="779" width="1.21875" style="450" customWidth="1"/>
    <col min="780" max="781" width="11.77734375" style="450" customWidth="1"/>
    <col min="782" max="782" width="1.77734375" style="450" customWidth="1"/>
    <col min="783" max="783" width="6.88671875" style="450" customWidth="1"/>
    <col min="784" max="784" width="4.44140625" style="450" customWidth="1"/>
    <col min="785" max="785" width="3.6640625" style="450" customWidth="1"/>
    <col min="786" max="786" width="0.77734375" style="450" customWidth="1"/>
    <col min="787" max="787" width="3.33203125" style="450" customWidth="1"/>
    <col min="788" max="788" width="3.6640625" style="450" customWidth="1"/>
    <col min="789" max="789" width="3" style="450" customWidth="1"/>
    <col min="790" max="790" width="3.6640625" style="450" customWidth="1"/>
    <col min="791" max="791" width="3.109375" style="450" customWidth="1"/>
    <col min="792" max="792" width="1.88671875" style="450" customWidth="1"/>
    <col min="793" max="794" width="2.21875" style="450" customWidth="1"/>
    <col min="795" max="795" width="7.21875" style="450" customWidth="1"/>
    <col min="796" max="1030" width="8.88671875" style="450"/>
    <col min="1031" max="1031" width="2.44140625" style="450" customWidth="1"/>
    <col min="1032" max="1032" width="2.33203125" style="450" customWidth="1"/>
    <col min="1033" max="1033" width="1.109375" style="450" customWidth="1"/>
    <col min="1034" max="1034" width="22.6640625" style="450" customWidth="1"/>
    <col min="1035" max="1035" width="1.21875" style="450" customWidth="1"/>
    <col min="1036" max="1037" width="11.77734375" style="450" customWidth="1"/>
    <col min="1038" max="1038" width="1.77734375" style="450" customWidth="1"/>
    <col min="1039" max="1039" width="6.88671875" style="450" customWidth="1"/>
    <col min="1040" max="1040" width="4.44140625" style="450" customWidth="1"/>
    <col min="1041" max="1041" width="3.6640625" style="450" customWidth="1"/>
    <col min="1042" max="1042" width="0.77734375" style="450" customWidth="1"/>
    <col min="1043" max="1043" width="3.33203125" style="450" customWidth="1"/>
    <col min="1044" max="1044" width="3.6640625" style="450" customWidth="1"/>
    <col min="1045" max="1045" width="3" style="450" customWidth="1"/>
    <col min="1046" max="1046" width="3.6640625" style="450" customWidth="1"/>
    <col min="1047" max="1047" width="3.109375" style="450" customWidth="1"/>
    <col min="1048" max="1048" width="1.88671875" style="450" customWidth="1"/>
    <col min="1049" max="1050" width="2.21875" style="450" customWidth="1"/>
    <col min="1051" max="1051" width="7.21875" style="450" customWidth="1"/>
    <col min="1052" max="1286" width="8.88671875" style="450"/>
    <col min="1287" max="1287" width="2.44140625" style="450" customWidth="1"/>
    <col min="1288" max="1288" width="2.33203125" style="450" customWidth="1"/>
    <col min="1289" max="1289" width="1.109375" style="450" customWidth="1"/>
    <col min="1290" max="1290" width="22.6640625" style="450" customWidth="1"/>
    <col min="1291" max="1291" width="1.21875" style="450" customWidth="1"/>
    <col min="1292" max="1293" width="11.77734375" style="450" customWidth="1"/>
    <col min="1294" max="1294" width="1.77734375" style="450" customWidth="1"/>
    <col min="1295" max="1295" width="6.88671875" style="450" customWidth="1"/>
    <col min="1296" max="1296" width="4.44140625" style="450" customWidth="1"/>
    <col min="1297" max="1297" width="3.6640625" style="450" customWidth="1"/>
    <col min="1298" max="1298" width="0.77734375" style="450" customWidth="1"/>
    <col min="1299" max="1299" width="3.33203125" style="450" customWidth="1"/>
    <col min="1300" max="1300" width="3.6640625" style="450" customWidth="1"/>
    <col min="1301" max="1301" width="3" style="450" customWidth="1"/>
    <col min="1302" max="1302" width="3.6640625" style="450" customWidth="1"/>
    <col min="1303" max="1303" width="3.109375" style="450" customWidth="1"/>
    <col min="1304" max="1304" width="1.88671875" style="450" customWidth="1"/>
    <col min="1305" max="1306" width="2.21875" style="450" customWidth="1"/>
    <col min="1307" max="1307" width="7.21875" style="450" customWidth="1"/>
    <col min="1308" max="1542" width="8.88671875" style="450"/>
    <col min="1543" max="1543" width="2.44140625" style="450" customWidth="1"/>
    <col min="1544" max="1544" width="2.33203125" style="450" customWidth="1"/>
    <col min="1545" max="1545" width="1.109375" style="450" customWidth="1"/>
    <col min="1546" max="1546" width="22.6640625" style="450" customWidth="1"/>
    <col min="1547" max="1547" width="1.21875" style="450" customWidth="1"/>
    <col min="1548" max="1549" width="11.77734375" style="450" customWidth="1"/>
    <col min="1550" max="1550" width="1.77734375" style="450" customWidth="1"/>
    <col min="1551" max="1551" width="6.88671875" style="450" customWidth="1"/>
    <col min="1552" max="1552" width="4.44140625" style="450" customWidth="1"/>
    <col min="1553" max="1553" width="3.6640625" style="450" customWidth="1"/>
    <col min="1554" max="1554" width="0.77734375" style="450" customWidth="1"/>
    <col min="1555" max="1555" width="3.33203125" style="450" customWidth="1"/>
    <col min="1556" max="1556" width="3.6640625" style="450" customWidth="1"/>
    <col min="1557" max="1557" width="3" style="450" customWidth="1"/>
    <col min="1558" max="1558" width="3.6640625" style="450" customWidth="1"/>
    <col min="1559" max="1559" width="3.109375" style="450" customWidth="1"/>
    <col min="1560" max="1560" width="1.88671875" style="450" customWidth="1"/>
    <col min="1561" max="1562" width="2.21875" style="450" customWidth="1"/>
    <col min="1563" max="1563" width="7.21875" style="450" customWidth="1"/>
    <col min="1564" max="1798" width="8.88671875" style="450"/>
    <col min="1799" max="1799" width="2.44140625" style="450" customWidth="1"/>
    <col min="1800" max="1800" width="2.33203125" style="450" customWidth="1"/>
    <col min="1801" max="1801" width="1.109375" style="450" customWidth="1"/>
    <col min="1802" max="1802" width="22.6640625" style="450" customWidth="1"/>
    <col min="1803" max="1803" width="1.21875" style="450" customWidth="1"/>
    <col min="1804" max="1805" width="11.77734375" style="450" customWidth="1"/>
    <col min="1806" max="1806" width="1.77734375" style="450" customWidth="1"/>
    <col min="1807" max="1807" width="6.88671875" style="450" customWidth="1"/>
    <col min="1808" max="1808" width="4.44140625" style="450" customWidth="1"/>
    <col min="1809" max="1809" width="3.6640625" style="450" customWidth="1"/>
    <col min="1810" max="1810" width="0.77734375" style="450" customWidth="1"/>
    <col min="1811" max="1811" width="3.33203125" style="450" customWidth="1"/>
    <col min="1812" max="1812" width="3.6640625" style="450" customWidth="1"/>
    <col min="1813" max="1813" width="3" style="450" customWidth="1"/>
    <col min="1814" max="1814" width="3.6640625" style="450" customWidth="1"/>
    <col min="1815" max="1815" width="3.109375" style="450" customWidth="1"/>
    <col min="1816" max="1816" width="1.88671875" style="450" customWidth="1"/>
    <col min="1817" max="1818" width="2.21875" style="450" customWidth="1"/>
    <col min="1819" max="1819" width="7.21875" style="450" customWidth="1"/>
    <col min="1820" max="2054" width="8.88671875" style="450"/>
    <col min="2055" max="2055" width="2.44140625" style="450" customWidth="1"/>
    <col min="2056" max="2056" width="2.33203125" style="450" customWidth="1"/>
    <col min="2057" max="2057" width="1.109375" style="450" customWidth="1"/>
    <col min="2058" max="2058" width="22.6640625" style="450" customWidth="1"/>
    <col min="2059" max="2059" width="1.21875" style="450" customWidth="1"/>
    <col min="2060" max="2061" width="11.77734375" style="450" customWidth="1"/>
    <col min="2062" max="2062" width="1.77734375" style="450" customWidth="1"/>
    <col min="2063" max="2063" width="6.88671875" style="450" customWidth="1"/>
    <col min="2064" max="2064" width="4.44140625" style="450" customWidth="1"/>
    <col min="2065" max="2065" width="3.6640625" style="450" customWidth="1"/>
    <col min="2066" max="2066" width="0.77734375" style="450" customWidth="1"/>
    <col min="2067" max="2067" width="3.33203125" style="450" customWidth="1"/>
    <col min="2068" max="2068" width="3.6640625" style="450" customWidth="1"/>
    <col min="2069" max="2069" width="3" style="450" customWidth="1"/>
    <col min="2070" max="2070" width="3.6640625" style="450" customWidth="1"/>
    <col min="2071" max="2071" width="3.109375" style="450" customWidth="1"/>
    <col min="2072" max="2072" width="1.88671875" style="450" customWidth="1"/>
    <col min="2073" max="2074" width="2.21875" style="450" customWidth="1"/>
    <col min="2075" max="2075" width="7.21875" style="450" customWidth="1"/>
    <col min="2076" max="2310" width="8.88671875" style="450"/>
    <col min="2311" max="2311" width="2.44140625" style="450" customWidth="1"/>
    <col min="2312" max="2312" width="2.33203125" style="450" customWidth="1"/>
    <col min="2313" max="2313" width="1.109375" style="450" customWidth="1"/>
    <col min="2314" max="2314" width="22.6640625" style="450" customWidth="1"/>
    <col min="2315" max="2315" width="1.21875" style="450" customWidth="1"/>
    <col min="2316" max="2317" width="11.77734375" style="450" customWidth="1"/>
    <col min="2318" max="2318" width="1.77734375" style="450" customWidth="1"/>
    <col min="2319" max="2319" width="6.88671875" style="450" customWidth="1"/>
    <col min="2320" max="2320" width="4.44140625" style="450" customWidth="1"/>
    <col min="2321" max="2321" width="3.6640625" style="450" customWidth="1"/>
    <col min="2322" max="2322" width="0.77734375" style="450" customWidth="1"/>
    <col min="2323" max="2323" width="3.33203125" style="450" customWidth="1"/>
    <col min="2324" max="2324" width="3.6640625" style="450" customWidth="1"/>
    <col min="2325" max="2325" width="3" style="450" customWidth="1"/>
    <col min="2326" max="2326" width="3.6640625" style="450" customWidth="1"/>
    <col min="2327" max="2327" width="3.109375" style="450" customWidth="1"/>
    <col min="2328" max="2328" width="1.88671875" style="450" customWidth="1"/>
    <col min="2329" max="2330" width="2.21875" style="450" customWidth="1"/>
    <col min="2331" max="2331" width="7.21875" style="450" customWidth="1"/>
    <col min="2332" max="2566" width="8.88671875" style="450"/>
    <col min="2567" max="2567" width="2.44140625" style="450" customWidth="1"/>
    <col min="2568" max="2568" width="2.33203125" style="450" customWidth="1"/>
    <col min="2569" max="2569" width="1.109375" style="450" customWidth="1"/>
    <col min="2570" max="2570" width="22.6640625" style="450" customWidth="1"/>
    <col min="2571" max="2571" width="1.21875" style="450" customWidth="1"/>
    <col min="2572" max="2573" width="11.77734375" style="450" customWidth="1"/>
    <col min="2574" max="2574" width="1.77734375" style="450" customWidth="1"/>
    <col min="2575" max="2575" width="6.88671875" style="450" customWidth="1"/>
    <col min="2576" max="2576" width="4.44140625" style="450" customWidth="1"/>
    <col min="2577" max="2577" width="3.6640625" style="450" customWidth="1"/>
    <col min="2578" max="2578" width="0.77734375" style="450" customWidth="1"/>
    <col min="2579" max="2579" width="3.33203125" style="450" customWidth="1"/>
    <col min="2580" max="2580" width="3.6640625" style="450" customWidth="1"/>
    <col min="2581" max="2581" width="3" style="450" customWidth="1"/>
    <col min="2582" max="2582" width="3.6640625" style="450" customWidth="1"/>
    <col min="2583" max="2583" width="3.109375" style="450" customWidth="1"/>
    <col min="2584" max="2584" width="1.88671875" style="450" customWidth="1"/>
    <col min="2585" max="2586" width="2.21875" style="450" customWidth="1"/>
    <col min="2587" max="2587" width="7.21875" style="450" customWidth="1"/>
    <col min="2588" max="2822" width="8.88671875" style="450"/>
    <col min="2823" max="2823" width="2.44140625" style="450" customWidth="1"/>
    <col min="2824" max="2824" width="2.33203125" style="450" customWidth="1"/>
    <col min="2825" max="2825" width="1.109375" style="450" customWidth="1"/>
    <col min="2826" max="2826" width="22.6640625" style="450" customWidth="1"/>
    <col min="2827" max="2827" width="1.21875" style="450" customWidth="1"/>
    <col min="2828" max="2829" width="11.77734375" style="450" customWidth="1"/>
    <col min="2830" max="2830" width="1.77734375" style="450" customWidth="1"/>
    <col min="2831" max="2831" width="6.88671875" style="450" customWidth="1"/>
    <col min="2832" max="2832" width="4.44140625" style="450" customWidth="1"/>
    <col min="2833" max="2833" width="3.6640625" style="450" customWidth="1"/>
    <col min="2834" max="2834" width="0.77734375" style="450" customWidth="1"/>
    <col min="2835" max="2835" width="3.33203125" style="450" customWidth="1"/>
    <col min="2836" max="2836" width="3.6640625" style="450" customWidth="1"/>
    <col min="2837" max="2837" width="3" style="450" customWidth="1"/>
    <col min="2838" max="2838" width="3.6640625" style="450" customWidth="1"/>
    <col min="2839" max="2839" width="3.109375" style="450" customWidth="1"/>
    <col min="2840" max="2840" width="1.88671875" style="450" customWidth="1"/>
    <col min="2841" max="2842" width="2.21875" style="450" customWidth="1"/>
    <col min="2843" max="2843" width="7.21875" style="450" customWidth="1"/>
    <col min="2844" max="3078" width="8.88671875" style="450"/>
    <col min="3079" max="3079" width="2.44140625" style="450" customWidth="1"/>
    <col min="3080" max="3080" width="2.33203125" style="450" customWidth="1"/>
    <col min="3081" max="3081" width="1.109375" style="450" customWidth="1"/>
    <col min="3082" max="3082" width="22.6640625" style="450" customWidth="1"/>
    <col min="3083" max="3083" width="1.21875" style="450" customWidth="1"/>
    <col min="3084" max="3085" width="11.77734375" style="450" customWidth="1"/>
    <col min="3086" max="3086" width="1.77734375" style="450" customWidth="1"/>
    <col min="3087" max="3087" width="6.88671875" style="450" customWidth="1"/>
    <col min="3088" max="3088" width="4.44140625" style="450" customWidth="1"/>
    <col min="3089" max="3089" width="3.6640625" style="450" customWidth="1"/>
    <col min="3090" max="3090" width="0.77734375" style="450" customWidth="1"/>
    <col min="3091" max="3091" width="3.33203125" style="450" customWidth="1"/>
    <col min="3092" max="3092" width="3.6640625" style="450" customWidth="1"/>
    <col min="3093" max="3093" width="3" style="450" customWidth="1"/>
    <col min="3094" max="3094" width="3.6640625" style="450" customWidth="1"/>
    <col min="3095" max="3095" width="3.109375" style="450" customWidth="1"/>
    <col min="3096" max="3096" width="1.88671875" style="450" customWidth="1"/>
    <col min="3097" max="3098" width="2.21875" style="450" customWidth="1"/>
    <col min="3099" max="3099" width="7.21875" style="450" customWidth="1"/>
    <col min="3100" max="3334" width="8.88671875" style="450"/>
    <col min="3335" max="3335" width="2.44140625" style="450" customWidth="1"/>
    <col min="3336" max="3336" width="2.33203125" style="450" customWidth="1"/>
    <col min="3337" max="3337" width="1.109375" style="450" customWidth="1"/>
    <col min="3338" max="3338" width="22.6640625" style="450" customWidth="1"/>
    <col min="3339" max="3339" width="1.21875" style="450" customWidth="1"/>
    <col min="3340" max="3341" width="11.77734375" style="450" customWidth="1"/>
    <col min="3342" max="3342" width="1.77734375" style="450" customWidth="1"/>
    <col min="3343" max="3343" width="6.88671875" style="450" customWidth="1"/>
    <col min="3344" max="3344" width="4.44140625" style="450" customWidth="1"/>
    <col min="3345" max="3345" width="3.6640625" style="450" customWidth="1"/>
    <col min="3346" max="3346" width="0.77734375" style="450" customWidth="1"/>
    <col min="3347" max="3347" width="3.33203125" style="450" customWidth="1"/>
    <col min="3348" max="3348" width="3.6640625" style="450" customWidth="1"/>
    <col min="3349" max="3349" width="3" style="450" customWidth="1"/>
    <col min="3350" max="3350" width="3.6640625" style="450" customWidth="1"/>
    <col min="3351" max="3351" width="3.109375" style="450" customWidth="1"/>
    <col min="3352" max="3352" width="1.88671875" style="450" customWidth="1"/>
    <col min="3353" max="3354" width="2.21875" style="450" customWidth="1"/>
    <col min="3355" max="3355" width="7.21875" style="450" customWidth="1"/>
    <col min="3356" max="3590" width="8.88671875" style="450"/>
    <col min="3591" max="3591" width="2.44140625" style="450" customWidth="1"/>
    <col min="3592" max="3592" width="2.33203125" style="450" customWidth="1"/>
    <col min="3593" max="3593" width="1.109375" style="450" customWidth="1"/>
    <col min="3594" max="3594" width="22.6640625" style="450" customWidth="1"/>
    <col min="3595" max="3595" width="1.21875" style="450" customWidth="1"/>
    <col min="3596" max="3597" width="11.77734375" style="450" customWidth="1"/>
    <col min="3598" max="3598" width="1.77734375" style="450" customWidth="1"/>
    <col min="3599" max="3599" width="6.88671875" style="450" customWidth="1"/>
    <col min="3600" max="3600" width="4.44140625" style="450" customWidth="1"/>
    <col min="3601" max="3601" width="3.6640625" style="450" customWidth="1"/>
    <col min="3602" max="3602" width="0.77734375" style="450" customWidth="1"/>
    <col min="3603" max="3603" width="3.33203125" style="450" customWidth="1"/>
    <col min="3604" max="3604" width="3.6640625" style="450" customWidth="1"/>
    <col min="3605" max="3605" width="3" style="450" customWidth="1"/>
    <col min="3606" max="3606" width="3.6640625" style="450" customWidth="1"/>
    <col min="3607" max="3607" width="3.109375" style="450" customWidth="1"/>
    <col min="3608" max="3608" width="1.88671875" style="450" customWidth="1"/>
    <col min="3609" max="3610" width="2.21875" style="450" customWidth="1"/>
    <col min="3611" max="3611" width="7.21875" style="450" customWidth="1"/>
    <col min="3612" max="3846" width="8.88671875" style="450"/>
    <col min="3847" max="3847" width="2.44140625" style="450" customWidth="1"/>
    <col min="3848" max="3848" width="2.33203125" style="450" customWidth="1"/>
    <col min="3849" max="3849" width="1.109375" style="450" customWidth="1"/>
    <col min="3850" max="3850" width="22.6640625" style="450" customWidth="1"/>
    <col min="3851" max="3851" width="1.21875" style="450" customWidth="1"/>
    <col min="3852" max="3853" width="11.77734375" style="450" customWidth="1"/>
    <col min="3854" max="3854" width="1.77734375" style="450" customWidth="1"/>
    <col min="3855" max="3855" width="6.88671875" style="450" customWidth="1"/>
    <col min="3856" max="3856" width="4.44140625" style="450" customWidth="1"/>
    <col min="3857" max="3857" width="3.6640625" style="450" customWidth="1"/>
    <col min="3858" max="3858" width="0.77734375" style="450" customWidth="1"/>
    <col min="3859" max="3859" width="3.33203125" style="450" customWidth="1"/>
    <col min="3860" max="3860" width="3.6640625" style="450" customWidth="1"/>
    <col min="3861" max="3861" width="3" style="450" customWidth="1"/>
    <col min="3862" max="3862" width="3.6640625" style="450" customWidth="1"/>
    <col min="3863" max="3863" width="3.109375" style="450" customWidth="1"/>
    <col min="3864" max="3864" width="1.88671875" style="450" customWidth="1"/>
    <col min="3865" max="3866" width="2.21875" style="450" customWidth="1"/>
    <col min="3867" max="3867" width="7.21875" style="450" customWidth="1"/>
    <col min="3868" max="4102" width="8.88671875" style="450"/>
    <col min="4103" max="4103" width="2.44140625" style="450" customWidth="1"/>
    <col min="4104" max="4104" width="2.33203125" style="450" customWidth="1"/>
    <col min="4105" max="4105" width="1.109375" style="450" customWidth="1"/>
    <col min="4106" max="4106" width="22.6640625" style="450" customWidth="1"/>
    <col min="4107" max="4107" width="1.21875" style="450" customWidth="1"/>
    <col min="4108" max="4109" width="11.77734375" style="450" customWidth="1"/>
    <col min="4110" max="4110" width="1.77734375" style="450" customWidth="1"/>
    <col min="4111" max="4111" width="6.88671875" style="450" customWidth="1"/>
    <col min="4112" max="4112" width="4.44140625" style="450" customWidth="1"/>
    <col min="4113" max="4113" width="3.6640625" style="450" customWidth="1"/>
    <col min="4114" max="4114" width="0.77734375" style="450" customWidth="1"/>
    <col min="4115" max="4115" width="3.33203125" style="450" customWidth="1"/>
    <col min="4116" max="4116" width="3.6640625" style="450" customWidth="1"/>
    <col min="4117" max="4117" width="3" style="450" customWidth="1"/>
    <col min="4118" max="4118" width="3.6640625" style="450" customWidth="1"/>
    <col min="4119" max="4119" width="3.109375" style="450" customWidth="1"/>
    <col min="4120" max="4120" width="1.88671875" style="450" customWidth="1"/>
    <col min="4121" max="4122" width="2.21875" style="450" customWidth="1"/>
    <col min="4123" max="4123" width="7.21875" style="450" customWidth="1"/>
    <col min="4124" max="4358" width="8.88671875" style="450"/>
    <col min="4359" max="4359" width="2.44140625" style="450" customWidth="1"/>
    <col min="4360" max="4360" width="2.33203125" style="450" customWidth="1"/>
    <col min="4361" max="4361" width="1.109375" style="450" customWidth="1"/>
    <col min="4362" max="4362" width="22.6640625" style="450" customWidth="1"/>
    <col min="4363" max="4363" width="1.21875" style="450" customWidth="1"/>
    <col min="4364" max="4365" width="11.77734375" style="450" customWidth="1"/>
    <col min="4366" max="4366" width="1.77734375" style="450" customWidth="1"/>
    <col min="4367" max="4367" width="6.88671875" style="450" customWidth="1"/>
    <col min="4368" max="4368" width="4.44140625" style="450" customWidth="1"/>
    <col min="4369" max="4369" width="3.6640625" style="450" customWidth="1"/>
    <col min="4370" max="4370" width="0.77734375" style="450" customWidth="1"/>
    <col min="4371" max="4371" width="3.33203125" style="450" customWidth="1"/>
    <col min="4372" max="4372" width="3.6640625" style="450" customWidth="1"/>
    <col min="4373" max="4373" width="3" style="450" customWidth="1"/>
    <col min="4374" max="4374" width="3.6640625" style="450" customWidth="1"/>
    <col min="4375" max="4375" width="3.109375" style="450" customWidth="1"/>
    <col min="4376" max="4376" width="1.88671875" style="450" customWidth="1"/>
    <col min="4377" max="4378" width="2.21875" style="450" customWidth="1"/>
    <col min="4379" max="4379" width="7.21875" style="450" customWidth="1"/>
    <col min="4380" max="4614" width="8.88671875" style="450"/>
    <col min="4615" max="4615" width="2.44140625" style="450" customWidth="1"/>
    <col min="4616" max="4616" width="2.33203125" style="450" customWidth="1"/>
    <col min="4617" max="4617" width="1.109375" style="450" customWidth="1"/>
    <col min="4618" max="4618" width="22.6640625" style="450" customWidth="1"/>
    <col min="4619" max="4619" width="1.21875" style="450" customWidth="1"/>
    <col min="4620" max="4621" width="11.77734375" style="450" customWidth="1"/>
    <col min="4622" max="4622" width="1.77734375" style="450" customWidth="1"/>
    <col min="4623" max="4623" width="6.88671875" style="450" customWidth="1"/>
    <col min="4624" max="4624" width="4.44140625" style="450" customWidth="1"/>
    <col min="4625" max="4625" width="3.6640625" style="450" customWidth="1"/>
    <col min="4626" max="4626" width="0.77734375" style="450" customWidth="1"/>
    <col min="4627" max="4627" width="3.33203125" style="450" customWidth="1"/>
    <col min="4628" max="4628" width="3.6640625" style="450" customWidth="1"/>
    <col min="4629" max="4629" width="3" style="450" customWidth="1"/>
    <col min="4630" max="4630" width="3.6640625" style="450" customWidth="1"/>
    <col min="4631" max="4631" width="3.109375" style="450" customWidth="1"/>
    <col min="4632" max="4632" width="1.88671875" style="450" customWidth="1"/>
    <col min="4633" max="4634" width="2.21875" style="450" customWidth="1"/>
    <col min="4635" max="4635" width="7.21875" style="450" customWidth="1"/>
    <col min="4636" max="4870" width="8.88671875" style="450"/>
    <col min="4871" max="4871" width="2.44140625" style="450" customWidth="1"/>
    <col min="4872" max="4872" width="2.33203125" style="450" customWidth="1"/>
    <col min="4873" max="4873" width="1.109375" style="450" customWidth="1"/>
    <col min="4874" max="4874" width="22.6640625" style="450" customWidth="1"/>
    <col min="4875" max="4875" width="1.21875" style="450" customWidth="1"/>
    <col min="4876" max="4877" width="11.77734375" style="450" customWidth="1"/>
    <col min="4878" max="4878" width="1.77734375" style="450" customWidth="1"/>
    <col min="4879" max="4879" width="6.88671875" style="450" customWidth="1"/>
    <col min="4880" max="4880" width="4.44140625" style="450" customWidth="1"/>
    <col min="4881" max="4881" width="3.6640625" style="450" customWidth="1"/>
    <col min="4882" max="4882" width="0.77734375" style="450" customWidth="1"/>
    <col min="4883" max="4883" width="3.33203125" style="450" customWidth="1"/>
    <col min="4884" max="4884" width="3.6640625" style="450" customWidth="1"/>
    <col min="4885" max="4885" width="3" style="450" customWidth="1"/>
    <col min="4886" max="4886" width="3.6640625" style="450" customWidth="1"/>
    <col min="4887" max="4887" width="3.109375" style="450" customWidth="1"/>
    <col min="4888" max="4888" width="1.88671875" style="450" customWidth="1"/>
    <col min="4889" max="4890" width="2.21875" style="450" customWidth="1"/>
    <col min="4891" max="4891" width="7.21875" style="450" customWidth="1"/>
    <col min="4892" max="5126" width="8.88671875" style="450"/>
    <col min="5127" max="5127" width="2.44140625" style="450" customWidth="1"/>
    <col min="5128" max="5128" width="2.33203125" style="450" customWidth="1"/>
    <col min="5129" max="5129" width="1.109375" style="450" customWidth="1"/>
    <col min="5130" max="5130" width="22.6640625" style="450" customWidth="1"/>
    <col min="5131" max="5131" width="1.21875" style="450" customWidth="1"/>
    <col min="5132" max="5133" width="11.77734375" style="450" customWidth="1"/>
    <col min="5134" max="5134" width="1.77734375" style="450" customWidth="1"/>
    <col min="5135" max="5135" width="6.88671875" style="450" customWidth="1"/>
    <col min="5136" max="5136" width="4.44140625" style="450" customWidth="1"/>
    <col min="5137" max="5137" width="3.6640625" style="450" customWidth="1"/>
    <col min="5138" max="5138" width="0.77734375" style="450" customWidth="1"/>
    <col min="5139" max="5139" width="3.33203125" style="450" customWidth="1"/>
    <col min="5140" max="5140" width="3.6640625" style="450" customWidth="1"/>
    <col min="5141" max="5141" width="3" style="450" customWidth="1"/>
    <col min="5142" max="5142" width="3.6640625" style="450" customWidth="1"/>
    <col min="5143" max="5143" width="3.109375" style="450" customWidth="1"/>
    <col min="5144" max="5144" width="1.88671875" style="450" customWidth="1"/>
    <col min="5145" max="5146" width="2.21875" style="450" customWidth="1"/>
    <col min="5147" max="5147" width="7.21875" style="450" customWidth="1"/>
    <col min="5148" max="5382" width="8.88671875" style="450"/>
    <col min="5383" max="5383" width="2.44140625" style="450" customWidth="1"/>
    <col min="5384" max="5384" width="2.33203125" style="450" customWidth="1"/>
    <col min="5385" max="5385" width="1.109375" style="450" customWidth="1"/>
    <col min="5386" max="5386" width="22.6640625" style="450" customWidth="1"/>
    <col min="5387" max="5387" width="1.21875" style="450" customWidth="1"/>
    <col min="5388" max="5389" width="11.77734375" style="450" customWidth="1"/>
    <col min="5390" max="5390" width="1.77734375" style="450" customWidth="1"/>
    <col min="5391" max="5391" width="6.88671875" style="450" customWidth="1"/>
    <col min="5392" max="5392" width="4.44140625" style="450" customWidth="1"/>
    <col min="5393" max="5393" width="3.6640625" style="450" customWidth="1"/>
    <col min="5394" max="5394" width="0.77734375" style="450" customWidth="1"/>
    <col min="5395" max="5395" width="3.33203125" style="450" customWidth="1"/>
    <col min="5396" max="5396" width="3.6640625" style="450" customWidth="1"/>
    <col min="5397" max="5397" width="3" style="450" customWidth="1"/>
    <col min="5398" max="5398" width="3.6640625" style="450" customWidth="1"/>
    <col min="5399" max="5399" width="3.109375" style="450" customWidth="1"/>
    <col min="5400" max="5400" width="1.88671875" style="450" customWidth="1"/>
    <col min="5401" max="5402" width="2.21875" style="450" customWidth="1"/>
    <col min="5403" max="5403" width="7.21875" style="450" customWidth="1"/>
    <col min="5404" max="5638" width="8.88671875" style="450"/>
    <col min="5639" max="5639" width="2.44140625" style="450" customWidth="1"/>
    <col min="5640" max="5640" width="2.33203125" style="450" customWidth="1"/>
    <col min="5641" max="5641" width="1.109375" style="450" customWidth="1"/>
    <col min="5642" max="5642" width="22.6640625" style="450" customWidth="1"/>
    <col min="5643" max="5643" width="1.21875" style="450" customWidth="1"/>
    <col min="5644" max="5645" width="11.77734375" style="450" customWidth="1"/>
    <col min="5646" max="5646" width="1.77734375" style="450" customWidth="1"/>
    <col min="5647" max="5647" width="6.88671875" style="450" customWidth="1"/>
    <col min="5648" max="5648" width="4.44140625" style="450" customWidth="1"/>
    <col min="5649" max="5649" width="3.6640625" style="450" customWidth="1"/>
    <col min="5650" max="5650" width="0.77734375" style="450" customWidth="1"/>
    <col min="5651" max="5651" width="3.33203125" style="450" customWidth="1"/>
    <col min="5652" max="5652" width="3.6640625" style="450" customWidth="1"/>
    <col min="5653" max="5653" width="3" style="450" customWidth="1"/>
    <col min="5654" max="5654" width="3.6640625" style="450" customWidth="1"/>
    <col min="5655" max="5655" width="3.109375" style="450" customWidth="1"/>
    <col min="5656" max="5656" width="1.88671875" style="450" customWidth="1"/>
    <col min="5657" max="5658" width="2.21875" style="450" customWidth="1"/>
    <col min="5659" max="5659" width="7.21875" style="450" customWidth="1"/>
    <col min="5660" max="5894" width="8.88671875" style="450"/>
    <col min="5895" max="5895" width="2.44140625" style="450" customWidth="1"/>
    <col min="5896" max="5896" width="2.33203125" style="450" customWidth="1"/>
    <col min="5897" max="5897" width="1.109375" style="450" customWidth="1"/>
    <col min="5898" max="5898" width="22.6640625" style="450" customWidth="1"/>
    <col min="5899" max="5899" width="1.21875" style="450" customWidth="1"/>
    <col min="5900" max="5901" width="11.77734375" style="450" customWidth="1"/>
    <col min="5902" max="5902" width="1.77734375" style="450" customWidth="1"/>
    <col min="5903" max="5903" width="6.88671875" style="450" customWidth="1"/>
    <col min="5904" max="5904" width="4.44140625" style="450" customWidth="1"/>
    <col min="5905" max="5905" width="3.6640625" style="450" customWidth="1"/>
    <col min="5906" max="5906" width="0.77734375" style="450" customWidth="1"/>
    <col min="5907" max="5907" width="3.33203125" style="450" customWidth="1"/>
    <col min="5908" max="5908" width="3.6640625" style="450" customWidth="1"/>
    <col min="5909" max="5909" width="3" style="450" customWidth="1"/>
    <col min="5910" max="5910" width="3.6640625" style="450" customWidth="1"/>
    <col min="5911" max="5911" width="3.109375" style="450" customWidth="1"/>
    <col min="5912" max="5912" width="1.88671875" style="450" customWidth="1"/>
    <col min="5913" max="5914" width="2.21875" style="450" customWidth="1"/>
    <col min="5915" max="5915" width="7.21875" style="450" customWidth="1"/>
    <col min="5916" max="6150" width="8.88671875" style="450"/>
    <col min="6151" max="6151" width="2.44140625" style="450" customWidth="1"/>
    <col min="6152" max="6152" width="2.33203125" style="450" customWidth="1"/>
    <col min="6153" max="6153" width="1.109375" style="450" customWidth="1"/>
    <col min="6154" max="6154" width="22.6640625" style="450" customWidth="1"/>
    <col min="6155" max="6155" width="1.21875" style="450" customWidth="1"/>
    <col min="6156" max="6157" width="11.77734375" style="450" customWidth="1"/>
    <col min="6158" max="6158" width="1.77734375" style="450" customWidth="1"/>
    <col min="6159" max="6159" width="6.88671875" style="450" customWidth="1"/>
    <col min="6160" max="6160" width="4.44140625" style="450" customWidth="1"/>
    <col min="6161" max="6161" width="3.6640625" style="450" customWidth="1"/>
    <col min="6162" max="6162" width="0.77734375" style="450" customWidth="1"/>
    <col min="6163" max="6163" width="3.33203125" style="450" customWidth="1"/>
    <col min="6164" max="6164" width="3.6640625" style="450" customWidth="1"/>
    <col min="6165" max="6165" width="3" style="450" customWidth="1"/>
    <col min="6166" max="6166" width="3.6640625" style="450" customWidth="1"/>
    <col min="6167" max="6167" width="3.109375" style="450" customWidth="1"/>
    <col min="6168" max="6168" width="1.88671875" style="450" customWidth="1"/>
    <col min="6169" max="6170" width="2.21875" style="450" customWidth="1"/>
    <col min="6171" max="6171" width="7.21875" style="450" customWidth="1"/>
    <col min="6172" max="6406" width="8.88671875" style="450"/>
    <col min="6407" max="6407" width="2.44140625" style="450" customWidth="1"/>
    <col min="6408" max="6408" width="2.33203125" style="450" customWidth="1"/>
    <col min="6409" max="6409" width="1.109375" style="450" customWidth="1"/>
    <col min="6410" max="6410" width="22.6640625" style="450" customWidth="1"/>
    <col min="6411" max="6411" width="1.21875" style="450" customWidth="1"/>
    <col min="6412" max="6413" width="11.77734375" style="450" customWidth="1"/>
    <col min="6414" max="6414" width="1.77734375" style="450" customWidth="1"/>
    <col min="6415" max="6415" width="6.88671875" style="450" customWidth="1"/>
    <col min="6416" max="6416" width="4.44140625" style="450" customWidth="1"/>
    <col min="6417" max="6417" width="3.6640625" style="450" customWidth="1"/>
    <col min="6418" max="6418" width="0.77734375" style="450" customWidth="1"/>
    <col min="6419" max="6419" width="3.33203125" style="450" customWidth="1"/>
    <col min="6420" max="6420" width="3.6640625" style="450" customWidth="1"/>
    <col min="6421" max="6421" width="3" style="450" customWidth="1"/>
    <col min="6422" max="6422" width="3.6640625" style="450" customWidth="1"/>
    <col min="6423" max="6423" width="3.109375" style="450" customWidth="1"/>
    <col min="6424" max="6424" width="1.88671875" style="450" customWidth="1"/>
    <col min="6425" max="6426" width="2.21875" style="450" customWidth="1"/>
    <col min="6427" max="6427" width="7.21875" style="450" customWidth="1"/>
    <col min="6428" max="6662" width="8.88671875" style="450"/>
    <col min="6663" max="6663" width="2.44140625" style="450" customWidth="1"/>
    <col min="6664" max="6664" width="2.33203125" style="450" customWidth="1"/>
    <col min="6665" max="6665" width="1.109375" style="450" customWidth="1"/>
    <col min="6666" max="6666" width="22.6640625" style="450" customWidth="1"/>
    <col min="6667" max="6667" width="1.21875" style="450" customWidth="1"/>
    <col min="6668" max="6669" width="11.77734375" style="450" customWidth="1"/>
    <col min="6670" max="6670" width="1.77734375" style="450" customWidth="1"/>
    <col min="6671" max="6671" width="6.88671875" style="450" customWidth="1"/>
    <col min="6672" max="6672" width="4.44140625" style="450" customWidth="1"/>
    <col min="6673" max="6673" width="3.6640625" style="450" customWidth="1"/>
    <col min="6674" max="6674" width="0.77734375" style="450" customWidth="1"/>
    <col min="6675" max="6675" width="3.33203125" style="450" customWidth="1"/>
    <col min="6676" max="6676" width="3.6640625" style="450" customWidth="1"/>
    <col min="6677" max="6677" width="3" style="450" customWidth="1"/>
    <col min="6678" max="6678" width="3.6640625" style="450" customWidth="1"/>
    <col min="6679" max="6679" width="3.109375" style="450" customWidth="1"/>
    <col min="6680" max="6680" width="1.88671875" style="450" customWidth="1"/>
    <col min="6681" max="6682" width="2.21875" style="450" customWidth="1"/>
    <col min="6683" max="6683" width="7.21875" style="450" customWidth="1"/>
    <col min="6684" max="6918" width="8.88671875" style="450"/>
    <col min="6919" max="6919" width="2.44140625" style="450" customWidth="1"/>
    <col min="6920" max="6920" width="2.33203125" style="450" customWidth="1"/>
    <col min="6921" max="6921" width="1.109375" style="450" customWidth="1"/>
    <col min="6922" max="6922" width="22.6640625" style="450" customWidth="1"/>
    <col min="6923" max="6923" width="1.21875" style="450" customWidth="1"/>
    <col min="6924" max="6925" width="11.77734375" style="450" customWidth="1"/>
    <col min="6926" max="6926" width="1.77734375" style="450" customWidth="1"/>
    <col min="6927" max="6927" width="6.88671875" style="450" customWidth="1"/>
    <col min="6928" max="6928" width="4.44140625" style="450" customWidth="1"/>
    <col min="6929" max="6929" width="3.6640625" style="450" customWidth="1"/>
    <col min="6930" max="6930" width="0.77734375" style="450" customWidth="1"/>
    <col min="6931" max="6931" width="3.33203125" style="450" customWidth="1"/>
    <col min="6932" max="6932" width="3.6640625" style="450" customWidth="1"/>
    <col min="6933" max="6933" width="3" style="450" customWidth="1"/>
    <col min="6934" max="6934" width="3.6640625" style="450" customWidth="1"/>
    <col min="6935" max="6935" width="3.109375" style="450" customWidth="1"/>
    <col min="6936" max="6936" width="1.88671875" style="450" customWidth="1"/>
    <col min="6937" max="6938" width="2.21875" style="450" customWidth="1"/>
    <col min="6939" max="6939" width="7.21875" style="450" customWidth="1"/>
    <col min="6940" max="7174" width="8.88671875" style="450"/>
    <col min="7175" max="7175" width="2.44140625" style="450" customWidth="1"/>
    <col min="7176" max="7176" width="2.33203125" style="450" customWidth="1"/>
    <col min="7177" max="7177" width="1.109375" style="450" customWidth="1"/>
    <col min="7178" max="7178" width="22.6640625" style="450" customWidth="1"/>
    <col min="7179" max="7179" width="1.21875" style="450" customWidth="1"/>
    <col min="7180" max="7181" width="11.77734375" style="450" customWidth="1"/>
    <col min="7182" max="7182" width="1.77734375" style="450" customWidth="1"/>
    <col min="7183" max="7183" width="6.88671875" style="450" customWidth="1"/>
    <col min="7184" max="7184" width="4.44140625" style="450" customWidth="1"/>
    <col min="7185" max="7185" width="3.6640625" style="450" customWidth="1"/>
    <col min="7186" max="7186" width="0.77734375" style="450" customWidth="1"/>
    <col min="7187" max="7187" width="3.33203125" style="450" customWidth="1"/>
    <col min="7188" max="7188" width="3.6640625" style="450" customWidth="1"/>
    <col min="7189" max="7189" width="3" style="450" customWidth="1"/>
    <col min="7190" max="7190" width="3.6640625" style="450" customWidth="1"/>
    <col min="7191" max="7191" width="3.109375" style="450" customWidth="1"/>
    <col min="7192" max="7192" width="1.88671875" style="450" customWidth="1"/>
    <col min="7193" max="7194" width="2.21875" style="450" customWidth="1"/>
    <col min="7195" max="7195" width="7.21875" style="450" customWidth="1"/>
    <col min="7196" max="7430" width="8.88671875" style="450"/>
    <col min="7431" max="7431" width="2.44140625" style="450" customWidth="1"/>
    <col min="7432" max="7432" width="2.33203125" style="450" customWidth="1"/>
    <col min="7433" max="7433" width="1.109375" style="450" customWidth="1"/>
    <col min="7434" max="7434" width="22.6640625" style="450" customWidth="1"/>
    <col min="7435" max="7435" width="1.21875" style="450" customWidth="1"/>
    <col min="7436" max="7437" width="11.77734375" style="450" customWidth="1"/>
    <col min="7438" max="7438" width="1.77734375" style="450" customWidth="1"/>
    <col min="7439" max="7439" width="6.88671875" style="450" customWidth="1"/>
    <col min="7440" max="7440" width="4.44140625" style="450" customWidth="1"/>
    <col min="7441" max="7441" width="3.6640625" style="450" customWidth="1"/>
    <col min="7442" max="7442" width="0.77734375" style="450" customWidth="1"/>
    <col min="7443" max="7443" width="3.33203125" style="450" customWidth="1"/>
    <col min="7444" max="7444" width="3.6640625" style="450" customWidth="1"/>
    <col min="7445" max="7445" width="3" style="450" customWidth="1"/>
    <col min="7446" max="7446" width="3.6640625" style="450" customWidth="1"/>
    <col min="7447" max="7447" width="3.109375" style="450" customWidth="1"/>
    <col min="7448" max="7448" width="1.88671875" style="450" customWidth="1"/>
    <col min="7449" max="7450" width="2.21875" style="450" customWidth="1"/>
    <col min="7451" max="7451" width="7.21875" style="450" customWidth="1"/>
    <col min="7452" max="7686" width="8.88671875" style="450"/>
    <col min="7687" max="7687" width="2.44140625" style="450" customWidth="1"/>
    <col min="7688" max="7688" width="2.33203125" style="450" customWidth="1"/>
    <col min="7689" max="7689" width="1.109375" style="450" customWidth="1"/>
    <col min="7690" max="7690" width="22.6640625" style="450" customWidth="1"/>
    <col min="7691" max="7691" width="1.21875" style="450" customWidth="1"/>
    <col min="7692" max="7693" width="11.77734375" style="450" customWidth="1"/>
    <col min="7694" max="7694" width="1.77734375" style="450" customWidth="1"/>
    <col min="7695" max="7695" width="6.88671875" style="450" customWidth="1"/>
    <col min="7696" max="7696" width="4.44140625" style="450" customWidth="1"/>
    <col min="7697" max="7697" width="3.6640625" style="450" customWidth="1"/>
    <col min="7698" max="7698" width="0.77734375" style="450" customWidth="1"/>
    <col min="7699" max="7699" width="3.33203125" style="450" customWidth="1"/>
    <col min="7700" max="7700" width="3.6640625" style="450" customWidth="1"/>
    <col min="7701" max="7701" width="3" style="450" customWidth="1"/>
    <col min="7702" max="7702" width="3.6640625" style="450" customWidth="1"/>
    <col min="7703" max="7703" width="3.109375" style="450" customWidth="1"/>
    <col min="7704" max="7704" width="1.88671875" style="450" customWidth="1"/>
    <col min="7705" max="7706" width="2.21875" style="450" customWidth="1"/>
    <col min="7707" max="7707" width="7.21875" style="450" customWidth="1"/>
    <col min="7708" max="7942" width="8.88671875" style="450"/>
    <col min="7943" max="7943" width="2.44140625" style="450" customWidth="1"/>
    <col min="7944" max="7944" width="2.33203125" style="450" customWidth="1"/>
    <col min="7945" max="7945" width="1.109375" style="450" customWidth="1"/>
    <col min="7946" max="7946" width="22.6640625" style="450" customWidth="1"/>
    <col min="7947" max="7947" width="1.21875" style="450" customWidth="1"/>
    <col min="7948" max="7949" width="11.77734375" style="450" customWidth="1"/>
    <col min="7950" max="7950" width="1.77734375" style="450" customWidth="1"/>
    <col min="7951" max="7951" width="6.88671875" style="450" customWidth="1"/>
    <col min="7952" max="7952" width="4.44140625" style="450" customWidth="1"/>
    <col min="7953" max="7953" width="3.6640625" style="450" customWidth="1"/>
    <col min="7954" max="7954" width="0.77734375" style="450" customWidth="1"/>
    <col min="7955" max="7955" width="3.33203125" style="450" customWidth="1"/>
    <col min="7956" max="7956" width="3.6640625" style="450" customWidth="1"/>
    <col min="7957" max="7957" width="3" style="450" customWidth="1"/>
    <col min="7958" max="7958" width="3.6640625" style="450" customWidth="1"/>
    <col min="7959" max="7959" width="3.109375" style="450" customWidth="1"/>
    <col min="7960" max="7960" width="1.88671875" style="450" customWidth="1"/>
    <col min="7961" max="7962" width="2.21875" style="450" customWidth="1"/>
    <col min="7963" max="7963" width="7.21875" style="450" customWidth="1"/>
    <col min="7964" max="8198" width="8.88671875" style="450"/>
    <col min="8199" max="8199" width="2.44140625" style="450" customWidth="1"/>
    <col min="8200" max="8200" width="2.33203125" style="450" customWidth="1"/>
    <col min="8201" max="8201" width="1.109375" style="450" customWidth="1"/>
    <col min="8202" max="8202" width="22.6640625" style="450" customWidth="1"/>
    <col min="8203" max="8203" width="1.21875" style="450" customWidth="1"/>
    <col min="8204" max="8205" width="11.77734375" style="450" customWidth="1"/>
    <col min="8206" max="8206" width="1.77734375" style="450" customWidth="1"/>
    <col min="8207" max="8207" width="6.88671875" style="450" customWidth="1"/>
    <col min="8208" max="8208" width="4.44140625" style="450" customWidth="1"/>
    <col min="8209" max="8209" width="3.6640625" style="450" customWidth="1"/>
    <col min="8210" max="8210" width="0.77734375" style="450" customWidth="1"/>
    <col min="8211" max="8211" width="3.33203125" style="450" customWidth="1"/>
    <col min="8212" max="8212" width="3.6640625" style="450" customWidth="1"/>
    <col min="8213" max="8213" width="3" style="450" customWidth="1"/>
    <col min="8214" max="8214" width="3.6640625" style="450" customWidth="1"/>
    <col min="8215" max="8215" width="3.109375" style="450" customWidth="1"/>
    <col min="8216" max="8216" width="1.88671875" style="450" customWidth="1"/>
    <col min="8217" max="8218" width="2.21875" style="450" customWidth="1"/>
    <col min="8219" max="8219" width="7.21875" style="450" customWidth="1"/>
    <col min="8220" max="8454" width="8.88671875" style="450"/>
    <col min="8455" max="8455" width="2.44140625" style="450" customWidth="1"/>
    <col min="8456" max="8456" width="2.33203125" style="450" customWidth="1"/>
    <col min="8457" max="8457" width="1.109375" style="450" customWidth="1"/>
    <col min="8458" max="8458" width="22.6640625" style="450" customWidth="1"/>
    <col min="8459" max="8459" width="1.21875" style="450" customWidth="1"/>
    <col min="8460" max="8461" width="11.77734375" style="450" customWidth="1"/>
    <col min="8462" max="8462" width="1.77734375" style="450" customWidth="1"/>
    <col min="8463" max="8463" width="6.88671875" style="450" customWidth="1"/>
    <col min="8464" max="8464" width="4.44140625" style="450" customWidth="1"/>
    <col min="8465" max="8465" width="3.6640625" style="450" customWidth="1"/>
    <col min="8466" max="8466" width="0.77734375" style="450" customWidth="1"/>
    <col min="8467" max="8467" width="3.33203125" style="450" customWidth="1"/>
    <col min="8468" max="8468" width="3.6640625" style="450" customWidth="1"/>
    <col min="8469" max="8469" width="3" style="450" customWidth="1"/>
    <col min="8470" max="8470" width="3.6640625" style="450" customWidth="1"/>
    <col min="8471" max="8471" width="3.109375" style="450" customWidth="1"/>
    <col min="8472" max="8472" width="1.88671875" style="450" customWidth="1"/>
    <col min="8473" max="8474" width="2.21875" style="450" customWidth="1"/>
    <col min="8475" max="8475" width="7.21875" style="450" customWidth="1"/>
    <col min="8476" max="8710" width="8.88671875" style="450"/>
    <col min="8711" max="8711" width="2.44140625" style="450" customWidth="1"/>
    <col min="8712" max="8712" width="2.33203125" style="450" customWidth="1"/>
    <col min="8713" max="8713" width="1.109375" style="450" customWidth="1"/>
    <col min="8714" max="8714" width="22.6640625" style="450" customWidth="1"/>
    <col min="8715" max="8715" width="1.21875" style="450" customWidth="1"/>
    <col min="8716" max="8717" width="11.77734375" style="450" customWidth="1"/>
    <col min="8718" max="8718" width="1.77734375" style="450" customWidth="1"/>
    <col min="8719" max="8719" width="6.88671875" style="450" customWidth="1"/>
    <col min="8720" max="8720" width="4.44140625" style="450" customWidth="1"/>
    <col min="8721" max="8721" width="3.6640625" style="450" customWidth="1"/>
    <col min="8722" max="8722" width="0.77734375" style="450" customWidth="1"/>
    <col min="8723" max="8723" width="3.33203125" style="450" customWidth="1"/>
    <col min="8724" max="8724" width="3.6640625" style="450" customWidth="1"/>
    <col min="8725" max="8725" width="3" style="450" customWidth="1"/>
    <col min="8726" max="8726" width="3.6640625" style="450" customWidth="1"/>
    <col min="8727" max="8727" width="3.109375" style="450" customWidth="1"/>
    <col min="8728" max="8728" width="1.88671875" style="450" customWidth="1"/>
    <col min="8729" max="8730" width="2.21875" style="450" customWidth="1"/>
    <col min="8731" max="8731" width="7.21875" style="450" customWidth="1"/>
    <col min="8732" max="8966" width="8.88671875" style="450"/>
    <col min="8967" max="8967" width="2.44140625" style="450" customWidth="1"/>
    <col min="8968" max="8968" width="2.33203125" style="450" customWidth="1"/>
    <col min="8969" max="8969" width="1.109375" style="450" customWidth="1"/>
    <col min="8970" max="8970" width="22.6640625" style="450" customWidth="1"/>
    <col min="8971" max="8971" width="1.21875" style="450" customWidth="1"/>
    <col min="8972" max="8973" width="11.77734375" style="450" customWidth="1"/>
    <col min="8974" max="8974" width="1.77734375" style="450" customWidth="1"/>
    <col min="8975" max="8975" width="6.88671875" style="450" customWidth="1"/>
    <col min="8976" max="8976" width="4.44140625" style="450" customWidth="1"/>
    <col min="8977" max="8977" width="3.6640625" style="450" customWidth="1"/>
    <col min="8978" max="8978" width="0.77734375" style="450" customWidth="1"/>
    <col min="8979" max="8979" width="3.33203125" style="450" customWidth="1"/>
    <col min="8980" max="8980" width="3.6640625" style="450" customWidth="1"/>
    <col min="8981" max="8981" width="3" style="450" customWidth="1"/>
    <col min="8982" max="8982" width="3.6640625" style="450" customWidth="1"/>
    <col min="8983" max="8983" width="3.109375" style="450" customWidth="1"/>
    <col min="8984" max="8984" width="1.88671875" style="450" customWidth="1"/>
    <col min="8985" max="8986" width="2.21875" style="450" customWidth="1"/>
    <col min="8987" max="8987" width="7.21875" style="450" customWidth="1"/>
    <col min="8988" max="9222" width="8.88671875" style="450"/>
    <col min="9223" max="9223" width="2.44140625" style="450" customWidth="1"/>
    <col min="9224" max="9224" width="2.33203125" style="450" customWidth="1"/>
    <col min="9225" max="9225" width="1.109375" style="450" customWidth="1"/>
    <col min="9226" max="9226" width="22.6640625" style="450" customWidth="1"/>
    <col min="9227" max="9227" width="1.21875" style="450" customWidth="1"/>
    <col min="9228" max="9229" width="11.77734375" style="450" customWidth="1"/>
    <col min="9230" max="9230" width="1.77734375" style="450" customWidth="1"/>
    <col min="9231" max="9231" width="6.88671875" style="450" customWidth="1"/>
    <col min="9232" max="9232" width="4.44140625" style="450" customWidth="1"/>
    <col min="9233" max="9233" width="3.6640625" style="450" customWidth="1"/>
    <col min="9234" max="9234" width="0.77734375" style="450" customWidth="1"/>
    <col min="9235" max="9235" width="3.33203125" style="450" customWidth="1"/>
    <col min="9236" max="9236" width="3.6640625" style="450" customWidth="1"/>
    <col min="9237" max="9237" width="3" style="450" customWidth="1"/>
    <col min="9238" max="9238" width="3.6640625" style="450" customWidth="1"/>
    <col min="9239" max="9239" width="3.109375" style="450" customWidth="1"/>
    <col min="9240" max="9240" width="1.88671875" style="450" customWidth="1"/>
    <col min="9241" max="9242" width="2.21875" style="450" customWidth="1"/>
    <col min="9243" max="9243" width="7.21875" style="450" customWidth="1"/>
    <col min="9244" max="9478" width="8.88671875" style="450"/>
    <col min="9479" max="9479" width="2.44140625" style="450" customWidth="1"/>
    <col min="9480" max="9480" width="2.33203125" style="450" customWidth="1"/>
    <col min="9481" max="9481" width="1.109375" style="450" customWidth="1"/>
    <col min="9482" max="9482" width="22.6640625" style="450" customWidth="1"/>
    <col min="9483" max="9483" width="1.21875" style="450" customWidth="1"/>
    <col min="9484" max="9485" width="11.77734375" style="450" customWidth="1"/>
    <col min="9486" max="9486" width="1.77734375" style="450" customWidth="1"/>
    <col min="9487" max="9487" width="6.88671875" style="450" customWidth="1"/>
    <col min="9488" max="9488" width="4.44140625" style="450" customWidth="1"/>
    <col min="9489" max="9489" width="3.6640625" style="450" customWidth="1"/>
    <col min="9490" max="9490" width="0.77734375" style="450" customWidth="1"/>
    <col min="9491" max="9491" width="3.33203125" style="450" customWidth="1"/>
    <col min="9492" max="9492" width="3.6640625" style="450" customWidth="1"/>
    <col min="9493" max="9493" width="3" style="450" customWidth="1"/>
    <col min="9494" max="9494" width="3.6640625" style="450" customWidth="1"/>
    <col min="9495" max="9495" width="3.109375" style="450" customWidth="1"/>
    <col min="9496" max="9496" width="1.88671875" style="450" customWidth="1"/>
    <col min="9497" max="9498" width="2.21875" style="450" customWidth="1"/>
    <col min="9499" max="9499" width="7.21875" style="450" customWidth="1"/>
    <col min="9500" max="9734" width="8.88671875" style="450"/>
    <col min="9735" max="9735" width="2.44140625" style="450" customWidth="1"/>
    <col min="9736" max="9736" width="2.33203125" style="450" customWidth="1"/>
    <col min="9737" max="9737" width="1.109375" style="450" customWidth="1"/>
    <col min="9738" max="9738" width="22.6640625" style="450" customWidth="1"/>
    <col min="9739" max="9739" width="1.21875" style="450" customWidth="1"/>
    <col min="9740" max="9741" width="11.77734375" style="450" customWidth="1"/>
    <col min="9742" max="9742" width="1.77734375" style="450" customWidth="1"/>
    <col min="9743" max="9743" width="6.88671875" style="450" customWidth="1"/>
    <col min="9744" max="9744" width="4.44140625" style="450" customWidth="1"/>
    <col min="9745" max="9745" width="3.6640625" style="450" customWidth="1"/>
    <col min="9746" max="9746" width="0.77734375" style="450" customWidth="1"/>
    <col min="9747" max="9747" width="3.33203125" style="450" customWidth="1"/>
    <col min="9748" max="9748" width="3.6640625" style="450" customWidth="1"/>
    <col min="9749" max="9749" width="3" style="450" customWidth="1"/>
    <col min="9750" max="9750" width="3.6640625" style="450" customWidth="1"/>
    <col min="9751" max="9751" width="3.109375" style="450" customWidth="1"/>
    <col min="9752" max="9752" width="1.88671875" style="450" customWidth="1"/>
    <col min="9753" max="9754" width="2.21875" style="450" customWidth="1"/>
    <col min="9755" max="9755" width="7.21875" style="450" customWidth="1"/>
    <col min="9756" max="9990" width="8.88671875" style="450"/>
    <col min="9991" max="9991" width="2.44140625" style="450" customWidth="1"/>
    <col min="9992" max="9992" width="2.33203125" style="450" customWidth="1"/>
    <col min="9993" max="9993" width="1.109375" style="450" customWidth="1"/>
    <col min="9994" max="9994" width="22.6640625" style="450" customWidth="1"/>
    <col min="9995" max="9995" width="1.21875" style="450" customWidth="1"/>
    <col min="9996" max="9997" width="11.77734375" style="450" customWidth="1"/>
    <col min="9998" max="9998" width="1.77734375" style="450" customWidth="1"/>
    <col min="9999" max="9999" width="6.88671875" style="450" customWidth="1"/>
    <col min="10000" max="10000" width="4.44140625" style="450" customWidth="1"/>
    <col min="10001" max="10001" width="3.6640625" style="450" customWidth="1"/>
    <col min="10002" max="10002" width="0.77734375" style="450" customWidth="1"/>
    <col min="10003" max="10003" width="3.33203125" style="450" customWidth="1"/>
    <col min="10004" max="10004" width="3.6640625" style="450" customWidth="1"/>
    <col min="10005" max="10005" width="3" style="450" customWidth="1"/>
    <col min="10006" max="10006" width="3.6640625" style="450" customWidth="1"/>
    <col min="10007" max="10007" width="3.109375" style="450" customWidth="1"/>
    <col min="10008" max="10008" width="1.88671875" style="450" customWidth="1"/>
    <col min="10009" max="10010" width="2.21875" style="450" customWidth="1"/>
    <col min="10011" max="10011" width="7.21875" style="450" customWidth="1"/>
    <col min="10012" max="10246" width="8.88671875" style="450"/>
    <col min="10247" max="10247" width="2.44140625" style="450" customWidth="1"/>
    <col min="10248" max="10248" width="2.33203125" style="450" customWidth="1"/>
    <col min="10249" max="10249" width="1.109375" style="450" customWidth="1"/>
    <col min="10250" max="10250" width="22.6640625" style="450" customWidth="1"/>
    <col min="10251" max="10251" width="1.21875" style="450" customWidth="1"/>
    <col min="10252" max="10253" width="11.77734375" style="450" customWidth="1"/>
    <col min="10254" max="10254" width="1.77734375" style="450" customWidth="1"/>
    <col min="10255" max="10255" width="6.88671875" style="450" customWidth="1"/>
    <col min="10256" max="10256" width="4.44140625" style="450" customWidth="1"/>
    <col min="10257" max="10257" width="3.6640625" style="450" customWidth="1"/>
    <col min="10258" max="10258" width="0.77734375" style="450" customWidth="1"/>
    <col min="10259" max="10259" width="3.33203125" style="450" customWidth="1"/>
    <col min="10260" max="10260" width="3.6640625" style="450" customWidth="1"/>
    <col min="10261" max="10261" width="3" style="450" customWidth="1"/>
    <col min="10262" max="10262" width="3.6640625" style="450" customWidth="1"/>
    <col min="10263" max="10263" width="3.109375" style="450" customWidth="1"/>
    <col min="10264" max="10264" width="1.88671875" style="450" customWidth="1"/>
    <col min="10265" max="10266" width="2.21875" style="450" customWidth="1"/>
    <col min="10267" max="10267" width="7.21875" style="450" customWidth="1"/>
    <col min="10268" max="10502" width="8.88671875" style="450"/>
    <col min="10503" max="10503" width="2.44140625" style="450" customWidth="1"/>
    <col min="10504" max="10504" width="2.33203125" style="450" customWidth="1"/>
    <col min="10505" max="10505" width="1.109375" style="450" customWidth="1"/>
    <col min="10506" max="10506" width="22.6640625" style="450" customWidth="1"/>
    <col min="10507" max="10507" width="1.21875" style="450" customWidth="1"/>
    <col min="10508" max="10509" width="11.77734375" style="450" customWidth="1"/>
    <col min="10510" max="10510" width="1.77734375" style="450" customWidth="1"/>
    <col min="10511" max="10511" width="6.88671875" style="450" customWidth="1"/>
    <col min="10512" max="10512" width="4.44140625" style="450" customWidth="1"/>
    <col min="10513" max="10513" width="3.6640625" style="450" customWidth="1"/>
    <col min="10514" max="10514" width="0.77734375" style="450" customWidth="1"/>
    <col min="10515" max="10515" width="3.33203125" style="450" customWidth="1"/>
    <col min="10516" max="10516" width="3.6640625" style="450" customWidth="1"/>
    <col min="10517" max="10517" width="3" style="450" customWidth="1"/>
    <col min="10518" max="10518" width="3.6640625" style="450" customWidth="1"/>
    <col min="10519" max="10519" width="3.109375" style="450" customWidth="1"/>
    <col min="10520" max="10520" width="1.88671875" style="450" customWidth="1"/>
    <col min="10521" max="10522" width="2.21875" style="450" customWidth="1"/>
    <col min="10523" max="10523" width="7.21875" style="450" customWidth="1"/>
    <col min="10524" max="10758" width="8.88671875" style="450"/>
    <col min="10759" max="10759" width="2.44140625" style="450" customWidth="1"/>
    <col min="10760" max="10760" width="2.33203125" style="450" customWidth="1"/>
    <col min="10761" max="10761" width="1.109375" style="450" customWidth="1"/>
    <col min="10762" max="10762" width="22.6640625" style="450" customWidth="1"/>
    <col min="10763" max="10763" width="1.21875" style="450" customWidth="1"/>
    <col min="10764" max="10765" width="11.77734375" style="450" customWidth="1"/>
    <col min="10766" max="10766" width="1.77734375" style="450" customWidth="1"/>
    <col min="10767" max="10767" width="6.88671875" style="450" customWidth="1"/>
    <col min="10768" max="10768" width="4.44140625" style="450" customWidth="1"/>
    <col min="10769" max="10769" width="3.6640625" style="450" customWidth="1"/>
    <col min="10770" max="10770" width="0.77734375" style="450" customWidth="1"/>
    <col min="10771" max="10771" width="3.33203125" style="450" customWidth="1"/>
    <col min="10772" max="10772" width="3.6640625" style="450" customWidth="1"/>
    <col min="10773" max="10773" width="3" style="450" customWidth="1"/>
    <col min="10774" max="10774" width="3.6640625" style="450" customWidth="1"/>
    <col min="10775" max="10775" width="3.109375" style="450" customWidth="1"/>
    <col min="10776" max="10776" width="1.88671875" style="450" customWidth="1"/>
    <col min="10777" max="10778" width="2.21875" style="450" customWidth="1"/>
    <col min="10779" max="10779" width="7.21875" style="450" customWidth="1"/>
    <col min="10780" max="11014" width="8.88671875" style="450"/>
    <col min="11015" max="11015" width="2.44140625" style="450" customWidth="1"/>
    <col min="11016" max="11016" width="2.33203125" style="450" customWidth="1"/>
    <col min="11017" max="11017" width="1.109375" style="450" customWidth="1"/>
    <col min="11018" max="11018" width="22.6640625" style="450" customWidth="1"/>
    <col min="11019" max="11019" width="1.21875" style="450" customWidth="1"/>
    <col min="11020" max="11021" width="11.77734375" style="450" customWidth="1"/>
    <col min="11022" max="11022" width="1.77734375" style="450" customWidth="1"/>
    <col min="11023" max="11023" width="6.88671875" style="450" customWidth="1"/>
    <col min="11024" max="11024" width="4.44140625" style="450" customWidth="1"/>
    <col min="11025" max="11025" width="3.6640625" style="450" customWidth="1"/>
    <col min="11026" max="11026" width="0.77734375" style="450" customWidth="1"/>
    <col min="11027" max="11027" width="3.33203125" style="450" customWidth="1"/>
    <col min="11028" max="11028" width="3.6640625" style="450" customWidth="1"/>
    <col min="11029" max="11029" width="3" style="450" customWidth="1"/>
    <col min="11030" max="11030" width="3.6640625" style="450" customWidth="1"/>
    <col min="11031" max="11031" width="3.109375" style="450" customWidth="1"/>
    <col min="11032" max="11032" width="1.88671875" style="450" customWidth="1"/>
    <col min="11033" max="11034" width="2.21875" style="450" customWidth="1"/>
    <col min="11035" max="11035" width="7.21875" style="450" customWidth="1"/>
    <col min="11036" max="11270" width="8.88671875" style="450"/>
    <col min="11271" max="11271" width="2.44140625" style="450" customWidth="1"/>
    <col min="11272" max="11272" width="2.33203125" style="450" customWidth="1"/>
    <col min="11273" max="11273" width="1.109375" style="450" customWidth="1"/>
    <col min="11274" max="11274" width="22.6640625" style="450" customWidth="1"/>
    <col min="11275" max="11275" width="1.21875" style="450" customWidth="1"/>
    <col min="11276" max="11277" width="11.77734375" style="450" customWidth="1"/>
    <col min="11278" max="11278" width="1.77734375" style="450" customWidth="1"/>
    <col min="11279" max="11279" width="6.88671875" style="450" customWidth="1"/>
    <col min="11280" max="11280" width="4.44140625" style="450" customWidth="1"/>
    <col min="11281" max="11281" width="3.6640625" style="450" customWidth="1"/>
    <col min="11282" max="11282" width="0.77734375" style="450" customWidth="1"/>
    <col min="11283" max="11283" width="3.33203125" style="450" customWidth="1"/>
    <col min="11284" max="11284" width="3.6640625" style="450" customWidth="1"/>
    <col min="11285" max="11285" width="3" style="450" customWidth="1"/>
    <col min="11286" max="11286" width="3.6640625" style="450" customWidth="1"/>
    <col min="11287" max="11287" width="3.109375" style="450" customWidth="1"/>
    <col min="11288" max="11288" width="1.88671875" style="450" customWidth="1"/>
    <col min="11289" max="11290" width="2.21875" style="450" customWidth="1"/>
    <col min="11291" max="11291" width="7.21875" style="450" customWidth="1"/>
    <col min="11292" max="11526" width="8.88671875" style="450"/>
    <col min="11527" max="11527" width="2.44140625" style="450" customWidth="1"/>
    <col min="11528" max="11528" width="2.33203125" style="450" customWidth="1"/>
    <col min="11529" max="11529" width="1.109375" style="450" customWidth="1"/>
    <col min="11530" max="11530" width="22.6640625" style="450" customWidth="1"/>
    <col min="11531" max="11531" width="1.21875" style="450" customWidth="1"/>
    <col min="11532" max="11533" width="11.77734375" style="450" customWidth="1"/>
    <col min="11534" max="11534" width="1.77734375" style="450" customWidth="1"/>
    <col min="11535" max="11535" width="6.88671875" style="450" customWidth="1"/>
    <col min="11536" max="11536" width="4.44140625" style="450" customWidth="1"/>
    <col min="11537" max="11537" width="3.6640625" style="450" customWidth="1"/>
    <col min="11538" max="11538" width="0.77734375" style="450" customWidth="1"/>
    <col min="11539" max="11539" width="3.33203125" style="450" customWidth="1"/>
    <col min="11540" max="11540" width="3.6640625" style="450" customWidth="1"/>
    <col min="11541" max="11541" width="3" style="450" customWidth="1"/>
    <col min="11542" max="11542" width="3.6640625" style="450" customWidth="1"/>
    <col min="11543" max="11543" width="3.109375" style="450" customWidth="1"/>
    <col min="11544" max="11544" width="1.88671875" style="450" customWidth="1"/>
    <col min="11545" max="11546" width="2.21875" style="450" customWidth="1"/>
    <col min="11547" max="11547" width="7.21875" style="450" customWidth="1"/>
    <col min="11548" max="11782" width="8.88671875" style="450"/>
    <col min="11783" max="11783" width="2.44140625" style="450" customWidth="1"/>
    <col min="11784" max="11784" width="2.33203125" style="450" customWidth="1"/>
    <col min="11785" max="11785" width="1.109375" style="450" customWidth="1"/>
    <col min="11786" max="11786" width="22.6640625" style="450" customWidth="1"/>
    <col min="11787" max="11787" width="1.21875" style="450" customWidth="1"/>
    <col min="11788" max="11789" width="11.77734375" style="450" customWidth="1"/>
    <col min="11790" max="11790" width="1.77734375" style="450" customWidth="1"/>
    <col min="11791" max="11791" width="6.88671875" style="450" customWidth="1"/>
    <col min="11792" max="11792" width="4.44140625" style="450" customWidth="1"/>
    <col min="11793" max="11793" width="3.6640625" style="450" customWidth="1"/>
    <col min="11794" max="11794" width="0.77734375" style="450" customWidth="1"/>
    <col min="11795" max="11795" width="3.33203125" style="450" customWidth="1"/>
    <col min="11796" max="11796" width="3.6640625" style="450" customWidth="1"/>
    <col min="11797" max="11797" width="3" style="450" customWidth="1"/>
    <col min="11798" max="11798" width="3.6640625" style="450" customWidth="1"/>
    <col min="11799" max="11799" width="3.109375" style="450" customWidth="1"/>
    <col min="11800" max="11800" width="1.88671875" style="450" customWidth="1"/>
    <col min="11801" max="11802" width="2.21875" style="450" customWidth="1"/>
    <col min="11803" max="11803" width="7.21875" style="450" customWidth="1"/>
    <col min="11804" max="12038" width="8.88671875" style="450"/>
    <col min="12039" max="12039" width="2.44140625" style="450" customWidth="1"/>
    <col min="12040" max="12040" width="2.33203125" style="450" customWidth="1"/>
    <col min="12041" max="12041" width="1.109375" style="450" customWidth="1"/>
    <col min="12042" max="12042" width="22.6640625" style="450" customWidth="1"/>
    <col min="12043" max="12043" width="1.21875" style="450" customWidth="1"/>
    <col min="12044" max="12045" width="11.77734375" style="450" customWidth="1"/>
    <col min="12046" max="12046" width="1.77734375" style="450" customWidth="1"/>
    <col min="12047" max="12047" width="6.88671875" style="450" customWidth="1"/>
    <col min="12048" max="12048" width="4.44140625" style="450" customWidth="1"/>
    <col min="12049" max="12049" width="3.6640625" style="450" customWidth="1"/>
    <col min="12050" max="12050" width="0.77734375" style="450" customWidth="1"/>
    <col min="12051" max="12051" width="3.33203125" style="450" customWidth="1"/>
    <col min="12052" max="12052" width="3.6640625" style="450" customWidth="1"/>
    <col min="12053" max="12053" width="3" style="450" customWidth="1"/>
    <col min="12054" max="12054" width="3.6640625" style="450" customWidth="1"/>
    <col min="12055" max="12055" width="3.109375" style="450" customWidth="1"/>
    <col min="12056" max="12056" width="1.88671875" style="450" customWidth="1"/>
    <col min="12057" max="12058" width="2.21875" style="450" customWidth="1"/>
    <col min="12059" max="12059" width="7.21875" style="450" customWidth="1"/>
    <col min="12060" max="12294" width="8.88671875" style="450"/>
    <col min="12295" max="12295" width="2.44140625" style="450" customWidth="1"/>
    <col min="12296" max="12296" width="2.33203125" style="450" customWidth="1"/>
    <col min="12297" max="12297" width="1.109375" style="450" customWidth="1"/>
    <col min="12298" max="12298" width="22.6640625" style="450" customWidth="1"/>
    <col min="12299" max="12299" width="1.21875" style="450" customWidth="1"/>
    <col min="12300" max="12301" width="11.77734375" style="450" customWidth="1"/>
    <col min="12302" max="12302" width="1.77734375" style="450" customWidth="1"/>
    <col min="12303" max="12303" width="6.88671875" style="450" customWidth="1"/>
    <col min="12304" max="12304" width="4.44140625" style="450" customWidth="1"/>
    <col min="12305" max="12305" width="3.6640625" style="450" customWidth="1"/>
    <col min="12306" max="12306" width="0.77734375" style="450" customWidth="1"/>
    <col min="12307" max="12307" width="3.33203125" style="450" customWidth="1"/>
    <col min="12308" max="12308" width="3.6640625" style="450" customWidth="1"/>
    <col min="12309" max="12309" width="3" style="450" customWidth="1"/>
    <col min="12310" max="12310" width="3.6640625" style="450" customWidth="1"/>
    <col min="12311" max="12311" width="3.109375" style="450" customWidth="1"/>
    <col min="12312" max="12312" width="1.88671875" style="450" customWidth="1"/>
    <col min="12313" max="12314" width="2.21875" style="450" customWidth="1"/>
    <col min="12315" max="12315" width="7.21875" style="450" customWidth="1"/>
    <col min="12316" max="12550" width="8.88671875" style="450"/>
    <col min="12551" max="12551" width="2.44140625" style="450" customWidth="1"/>
    <col min="12552" max="12552" width="2.33203125" style="450" customWidth="1"/>
    <col min="12553" max="12553" width="1.109375" style="450" customWidth="1"/>
    <col min="12554" max="12554" width="22.6640625" style="450" customWidth="1"/>
    <col min="12555" max="12555" width="1.21875" style="450" customWidth="1"/>
    <col min="12556" max="12557" width="11.77734375" style="450" customWidth="1"/>
    <col min="12558" max="12558" width="1.77734375" style="450" customWidth="1"/>
    <col min="12559" max="12559" width="6.88671875" style="450" customWidth="1"/>
    <col min="12560" max="12560" width="4.44140625" style="450" customWidth="1"/>
    <col min="12561" max="12561" width="3.6640625" style="450" customWidth="1"/>
    <col min="12562" max="12562" width="0.77734375" style="450" customWidth="1"/>
    <col min="12563" max="12563" width="3.33203125" style="450" customWidth="1"/>
    <col min="12564" max="12564" width="3.6640625" style="450" customWidth="1"/>
    <col min="12565" max="12565" width="3" style="450" customWidth="1"/>
    <col min="12566" max="12566" width="3.6640625" style="450" customWidth="1"/>
    <col min="12567" max="12567" width="3.109375" style="450" customWidth="1"/>
    <col min="12568" max="12568" width="1.88671875" style="450" customWidth="1"/>
    <col min="12569" max="12570" width="2.21875" style="450" customWidth="1"/>
    <col min="12571" max="12571" width="7.21875" style="450" customWidth="1"/>
    <col min="12572" max="12806" width="8.88671875" style="450"/>
    <col min="12807" max="12807" width="2.44140625" style="450" customWidth="1"/>
    <col min="12808" max="12808" width="2.33203125" style="450" customWidth="1"/>
    <col min="12809" max="12809" width="1.109375" style="450" customWidth="1"/>
    <col min="12810" max="12810" width="22.6640625" style="450" customWidth="1"/>
    <col min="12811" max="12811" width="1.21875" style="450" customWidth="1"/>
    <col min="12812" max="12813" width="11.77734375" style="450" customWidth="1"/>
    <col min="12814" max="12814" width="1.77734375" style="450" customWidth="1"/>
    <col min="12815" max="12815" width="6.88671875" style="450" customWidth="1"/>
    <col min="12816" max="12816" width="4.44140625" style="450" customWidth="1"/>
    <col min="12817" max="12817" width="3.6640625" style="450" customWidth="1"/>
    <col min="12818" max="12818" width="0.77734375" style="450" customWidth="1"/>
    <col min="12819" max="12819" width="3.33203125" style="450" customWidth="1"/>
    <col min="12820" max="12820" width="3.6640625" style="450" customWidth="1"/>
    <col min="12821" max="12821" width="3" style="450" customWidth="1"/>
    <col min="12822" max="12822" width="3.6640625" style="450" customWidth="1"/>
    <col min="12823" max="12823" width="3.109375" style="450" customWidth="1"/>
    <col min="12824" max="12824" width="1.88671875" style="450" customWidth="1"/>
    <col min="12825" max="12826" width="2.21875" style="450" customWidth="1"/>
    <col min="12827" max="12827" width="7.21875" style="450" customWidth="1"/>
    <col min="12828" max="13062" width="8.88671875" style="450"/>
    <col min="13063" max="13063" width="2.44140625" style="450" customWidth="1"/>
    <col min="13064" max="13064" width="2.33203125" style="450" customWidth="1"/>
    <col min="13065" max="13065" width="1.109375" style="450" customWidth="1"/>
    <col min="13066" max="13066" width="22.6640625" style="450" customWidth="1"/>
    <col min="13067" max="13067" width="1.21875" style="450" customWidth="1"/>
    <col min="13068" max="13069" width="11.77734375" style="450" customWidth="1"/>
    <col min="13070" max="13070" width="1.77734375" style="450" customWidth="1"/>
    <col min="13071" max="13071" width="6.88671875" style="450" customWidth="1"/>
    <col min="13072" max="13072" width="4.44140625" style="450" customWidth="1"/>
    <col min="13073" max="13073" width="3.6640625" style="450" customWidth="1"/>
    <col min="13074" max="13074" width="0.77734375" style="450" customWidth="1"/>
    <col min="13075" max="13075" width="3.33203125" style="450" customWidth="1"/>
    <col min="13076" max="13076" width="3.6640625" style="450" customWidth="1"/>
    <col min="13077" max="13077" width="3" style="450" customWidth="1"/>
    <col min="13078" max="13078" width="3.6640625" style="450" customWidth="1"/>
    <col min="13079" max="13079" width="3.109375" style="450" customWidth="1"/>
    <col min="13080" max="13080" width="1.88671875" style="450" customWidth="1"/>
    <col min="13081" max="13082" width="2.21875" style="450" customWidth="1"/>
    <col min="13083" max="13083" width="7.21875" style="450" customWidth="1"/>
    <col min="13084" max="13318" width="8.88671875" style="450"/>
    <col min="13319" max="13319" width="2.44140625" style="450" customWidth="1"/>
    <col min="13320" max="13320" width="2.33203125" style="450" customWidth="1"/>
    <col min="13321" max="13321" width="1.109375" style="450" customWidth="1"/>
    <col min="13322" max="13322" width="22.6640625" style="450" customWidth="1"/>
    <col min="13323" max="13323" width="1.21875" style="450" customWidth="1"/>
    <col min="13324" max="13325" width="11.77734375" style="450" customWidth="1"/>
    <col min="13326" max="13326" width="1.77734375" style="450" customWidth="1"/>
    <col min="13327" max="13327" width="6.88671875" style="450" customWidth="1"/>
    <col min="13328" max="13328" width="4.44140625" style="450" customWidth="1"/>
    <col min="13329" max="13329" width="3.6640625" style="450" customWidth="1"/>
    <col min="13330" max="13330" width="0.77734375" style="450" customWidth="1"/>
    <col min="13331" max="13331" width="3.33203125" style="450" customWidth="1"/>
    <col min="13332" max="13332" width="3.6640625" style="450" customWidth="1"/>
    <col min="13333" max="13333" width="3" style="450" customWidth="1"/>
    <col min="13334" max="13334" width="3.6640625" style="450" customWidth="1"/>
    <col min="13335" max="13335" width="3.109375" style="450" customWidth="1"/>
    <col min="13336" max="13336" width="1.88671875" style="450" customWidth="1"/>
    <col min="13337" max="13338" width="2.21875" style="450" customWidth="1"/>
    <col min="13339" max="13339" width="7.21875" style="450" customWidth="1"/>
    <col min="13340" max="13574" width="8.88671875" style="450"/>
    <col min="13575" max="13575" width="2.44140625" style="450" customWidth="1"/>
    <col min="13576" max="13576" width="2.33203125" style="450" customWidth="1"/>
    <col min="13577" max="13577" width="1.109375" style="450" customWidth="1"/>
    <col min="13578" max="13578" width="22.6640625" style="450" customWidth="1"/>
    <col min="13579" max="13579" width="1.21875" style="450" customWidth="1"/>
    <col min="13580" max="13581" width="11.77734375" style="450" customWidth="1"/>
    <col min="13582" max="13582" width="1.77734375" style="450" customWidth="1"/>
    <col min="13583" max="13583" width="6.88671875" style="450" customWidth="1"/>
    <col min="13584" max="13584" width="4.44140625" style="450" customWidth="1"/>
    <col min="13585" max="13585" width="3.6640625" style="450" customWidth="1"/>
    <col min="13586" max="13586" width="0.77734375" style="450" customWidth="1"/>
    <col min="13587" max="13587" width="3.33203125" style="450" customWidth="1"/>
    <col min="13588" max="13588" width="3.6640625" style="450" customWidth="1"/>
    <col min="13589" max="13589" width="3" style="450" customWidth="1"/>
    <col min="13590" max="13590" width="3.6640625" style="450" customWidth="1"/>
    <col min="13591" max="13591" width="3.109375" style="450" customWidth="1"/>
    <col min="13592" max="13592" width="1.88671875" style="450" customWidth="1"/>
    <col min="13593" max="13594" width="2.21875" style="450" customWidth="1"/>
    <col min="13595" max="13595" width="7.21875" style="450" customWidth="1"/>
    <col min="13596" max="13830" width="8.88671875" style="450"/>
    <col min="13831" max="13831" width="2.44140625" style="450" customWidth="1"/>
    <col min="13832" max="13832" width="2.33203125" style="450" customWidth="1"/>
    <col min="13833" max="13833" width="1.109375" style="450" customWidth="1"/>
    <col min="13834" max="13834" width="22.6640625" style="450" customWidth="1"/>
    <col min="13835" max="13835" width="1.21875" style="450" customWidth="1"/>
    <col min="13836" max="13837" width="11.77734375" style="450" customWidth="1"/>
    <col min="13838" max="13838" width="1.77734375" style="450" customWidth="1"/>
    <col min="13839" max="13839" width="6.88671875" style="450" customWidth="1"/>
    <col min="13840" max="13840" width="4.44140625" style="450" customWidth="1"/>
    <col min="13841" max="13841" width="3.6640625" style="450" customWidth="1"/>
    <col min="13842" max="13842" width="0.77734375" style="450" customWidth="1"/>
    <col min="13843" max="13843" width="3.33203125" style="450" customWidth="1"/>
    <col min="13844" max="13844" width="3.6640625" style="450" customWidth="1"/>
    <col min="13845" max="13845" width="3" style="450" customWidth="1"/>
    <col min="13846" max="13846" width="3.6640625" style="450" customWidth="1"/>
    <col min="13847" max="13847" width="3.109375" style="450" customWidth="1"/>
    <col min="13848" max="13848" width="1.88671875" style="450" customWidth="1"/>
    <col min="13849" max="13850" width="2.21875" style="450" customWidth="1"/>
    <col min="13851" max="13851" width="7.21875" style="450" customWidth="1"/>
    <col min="13852" max="14086" width="8.88671875" style="450"/>
    <col min="14087" max="14087" width="2.44140625" style="450" customWidth="1"/>
    <col min="14088" max="14088" width="2.33203125" style="450" customWidth="1"/>
    <col min="14089" max="14089" width="1.109375" style="450" customWidth="1"/>
    <col min="14090" max="14090" width="22.6640625" style="450" customWidth="1"/>
    <col min="14091" max="14091" width="1.21875" style="450" customWidth="1"/>
    <col min="14092" max="14093" width="11.77734375" style="450" customWidth="1"/>
    <col min="14094" max="14094" width="1.77734375" style="450" customWidth="1"/>
    <col min="14095" max="14095" width="6.88671875" style="450" customWidth="1"/>
    <col min="14096" max="14096" width="4.44140625" style="450" customWidth="1"/>
    <col min="14097" max="14097" width="3.6640625" style="450" customWidth="1"/>
    <col min="14098" max="14098" width="0.77734375" style="450" customWidth="1"/>
    <col min="14099" max="14099" width="3.33203125" style="450" customWidth="1"/>
    <col min="14100" max="14100" width="3.6640625" style="450" customWidth="1"/>
    <col min="14101" max="14101" width="3" style="450" customWidth="1"/>
    <col min="14102" max="14102" width="3.6640625" style="450" customWidth="1"/>
    <col min="14103" max="14103" width="3.109375" style="450" customWidth="1"/>
    <col min="14104" max="14104" width="1.88671875" style="450" customWidth="1"/>
    <col min="14105" max="14106" width="2.21875" style="450" customWidth="1"/>
    <col min="14107" max="14107" width="7.21875" style="450" customWidth="1"/>
    <col min="14108" max="14342" width="8.88671875" style="450"/>
    <col min="14343" max="14343" width="2.44140625" style="450" customWidth="1"/>
    <col min="14344" max="14344" width="2.33203125" style="450" customWidth="1"/>
    <col min="14345" max="14345" width="1.109375" style="450" customWidth="1"/>
    <col min="14346" max="14346" width="22.6640625" style="450" customWidth="1"/>
    <col min="14347" max="14347" width="1.21875" style="450" customWidth="1"/>
    <col min="14348" max="14349" width="11.77734375" style="450" customWidth="1"/>
    <col min="14350" max="14350" width="1.77734375" style="450" customWidth="1"/>
    <col min="14351" max="14351" width="6.88671875" style="450" customWidth="1"/>
    <col min="14352" max="14352" width="4.44140625" style="450" customWidth="1"/>
    <col min="14353" max="14353" width="3.6640625" style="450" customWidth="1"/>
    <col min="14354" max="14354" width="0.77734375" style="450" customWidth="1"/>
    <col min="14355" max="14355" width="3.33203125" style="450" customWidth="1"/>
    <col min="14356" max="14356" width="3.6640625" style="450" customWidth="1"/>
    <col min="14357" max="14357" width="3" style="450" customWidth="1"/>
    <col min="14358" max="14358" width="3.6640625" style="450" customWidth="1"/>
    <col min="14359" max="14359" width="3.109375" style="450" customWidth="1"/>
    <col min="14360" max="14360" width="1.88671875" style="450" customWidth="1"/>
    <col min="14361" max="14362" width="2.21875" style="450" customWidth="1"/>
    <col min="14363" max="14363" width="7.21875" style="450" customWidth="1"/>
    <col min="14364" max="14598" width="8.88671875" style="450"/>
    <col min="14599" max="14599" width="2.44140625" style="450" customWidth="1"/>
    <col min="14600" max="14600" width="2.33203125" style="450" customWidth="1"/>
    <col min="14601" max="14601" width="1.109375" style="450" customWidth="1"/>
    <col min="14602" max="14602" width="22.6640625" style="450" customWidth="1"/>
    <col min="14603" max="14603" width="1.21875" style="450" customWidth="1"/>
    <col min="14604" max="14605" width="11.77734375" style="450" customWidth="1"/>
    <col min="14606" max="14606" width="1.77734375" style="450" customWidth="1"/>
    <col min="14607" max="14607" width="6.88671875" style="450" customWidth="1"/>
    <col min="14608" max="14608" width="4.44140625" style="450" customWidth="1"/>
    <col min="14609" max="14609" width="3.6640625" style="450" customWidth="1"/>
    <col min="14610" max="14610" width="0.77734375" style="450" customWidth="1"/>
    <col min="14611" max="14611" width="3.33203125" style="450" customWidth="1"/>
    <col min="14612" max="14612" width="3.6640625" style="450" customWidth="1"/>
    <col min="14613" max="14613" width="3" style="450" customWidth="1"/>
    <col min="14614" max="14614" width="3.6640625" style="450" customWidth="1"/>
    <col min="14615" max="14615" width="3.109375" style="450" customWidth="1"/>
    <col min="14616" max="14616" width="1.88671875" style="450" customWidth="1"/>
    <col min="14617" max="14618" width="2.21875" style="450" customWidth="1"/>
    <col min="14619" max="14619" width="7.21875" style="450" customWidth="1"/>
    <col min="14620" max="14854" width="8.88671875" style="450"/>
    <col min="14855" max="14855" width="2.44140625" style="450" customWidth="1"/>
    <col min="14856" max="14856" width="2.33203125" style="450" customWidth="1"/>
    <col min="14857" max="14857" width="1.109375" style="450" customWidth="1"/>
    <col min="14858" max="14858" width="22.6640625" style="450" customWidth="1"/>
    <col min="14859" max="14859" width="1.21875" style="450" customWidth="1"/>
    <col min="14860" max="14861" width="11.77734375" style="450" customWidth="1"/>
    <col min="14862" max="14862" width="1.77734375" style="450" customWidth="1"/>
    <col min="14863" max="14863" width="6.88671875" style="450" customWidth="1"/>
    <col min="14864" max="14864" width="4.44140625" style="450" customWidth="1"/>
    <col min="14865" max="14865" width="3.6640625" style="450" customWidth="1"/>
    <col min="14866" max="14866" width="0.77734375" style="450" customWidth="1"/>
    <col min="14867" max="14867" width="3.33203125" style="450" customWidth="1"/>
    <col min="14868" max="14868" width="3.6640625" style="450" customWidth="1"/>
    <col min="14869" max="14869" width="3" style="450" customWidth="1"/>
    <col min="14870" max="14870" width="3.6640625" style="450" customWidth="1"/>
    <col min="14871" max="14871" width="3.109375" style="450" customWidth="1"/>
    <col min="14872" max="14872" width="1.88671875" style="450" customWidth="1"/>
    <col min="14873" max="14874" width="2.21875" style="450" customWidth="1"/>
    <col min="14875" max="14875" width="7.21875" style="450" customWidth="1"/>
    <col min="14876" max="15110" width="8.88671875" style="450"/>
    <col min="15111" max="15111" width="2.44140625" style="450" customWidth="1"/>
    <col min="15112" max="15112" width="2.33203125" style="450" customWidth="1"/>
    <col min="15113" max="15113" width="1.109375" style="450" customWidth="1"/>
    <col min="15114" max="15114" width="22.6640625" style="450" customWidth="1"/>
    <col min="15115" max="15115" width="1.21875" style="450" customWidth="1"/>
    <col min="15116" max="15117" width="11.77734375" style="450" customWidth="1"/>
    <col min="15118" max="15118" width="1.77734375" style="450" customWidth="1"/>
    <col min="15119" max="15119" width="6.88671875" style="450" customWidth="1"/>
    <col min="15120" max="15120" width="4.44140625" style="450" customWidth="1"/>
    <col min="15121" max="15121" width="3.6640625" style="450" customWidth="1"/>
    <col min="15122" max="15122" width="0.77734375" style="450" customWidth="1"/>
    <col min="15123" max="15123" width="3.33203125" style="450" customWidth="1"/>
    <col min="15124" max="15124" width="3.6640625" style="450" customWidth="1"/>
    <col min="15125" max="15125" width="3" style="450" customWidth="1"/>
    <col min="15126" max="15126" width="3.6640625" style="450" customWidth="1"/>
    <col min="15127" max="15127" width="3.109375" style="450" customWidth="1"/>
    <col min="15128" max="15128" width="1.88671875" style="450" customWidth="1"/>
    <col min="15129" max="15130" width="2.21875" style="450" customWidth="1"/>
    <col min="15131" max="15131" width="7.21875" style="450" customWidth="1"/>
    <col min="15132" max="15366" width="8.88671875" style="450"/>
    <col min="15367" max="15367" width="2.44140625" style="450" customWidth="1"/>
    <col min="15368" max="15368" width="2.33203125" style="450" customWidth="1"/>
    <col min="15369" max="15369" width="1.109375" style="450" customWidth="1"/>
    <col min="15370" max="15370" width="22.6640625" style="450" customWidth="1"/>
    <col min="15371" max="15371" width="1.21875" style="450" customWidth="1"/>
    <col min="15372" max="15373" width="11.77734375" style="450" customWidth="1"/>
    <col min="15374" max="15374" width="1.77734375" style="450" customWidth="1"/>
    <col min="15375" max="15375" width="6.88671875" style="450" customWidth="1"/>
    <col min="15376" max="15376" width="4.44140625" style="450" customWidth="1"/>
    <col min="15377" max="15377" width="3.6640625" style="450" customWidth="1"/>
    <col min="15378" max="15378" width="0.77734375" style="450" customWidth="1"/>
    <col min="15379" max="15379" width="3.33203125" style="450" customWidth="1"/>
    <col min="15380" max="15380" width="3.6640625" style="450" customWidth="1"/>
    <col min="15381" max="15381" width="3" style="450" customWidth="1"/>
    <col min="15382" max="15382" width="3.6640625" style="450" customWidth="1"/>
    <col min="15383" max="15383" width="3.109375" style="450" customWidth="1"/>
    <col min="15384" max="15384" width="1.88671875" style="450" customWidth="1"/>
    <col min="15385" max="15386" width="2.21875" style="450" customWidth="1"/>
    <col min="15387" max="15387" width="7.21875" style="450" customWidth="1"/>
    <col min="15388" max="15622" width="8.88671875" style="450"/>
    <col min="15623" max="15623" width="2.44140625" style="450" customWidth="1"/>
    <col min="15624" max="15624" width="2.33203125" style="450" customWidth="1"/>
    <col min="15625" max="15625" width="1.109375" style="450" customWidth="1"/>
    <col min="15626" max="15626" width="22.6640625" style="450" customWidth="1"/>
    <col min="15627" max="15627" width="1.21875" style="450" customWidth="1"/>
    <col min="15628" max="15629" width="11.77734375" style="450" customWidth="1"/>
    <col min="15630" max="15630" width="1.77734375" style="450" customWidth="1"/>
    <col min="15631" max="15631" width="6.88671875" style="450" customWidth="1"/>
    <col min="15632" max="15632" width="4.44140625" style="450" customWidth="1"/>
    <col min="15633" max="15633" width="3.6640625" style="450" customWidth="1"/>
    <col min="15634" max="15634" width="0.77734375" style="450" customWidth="1"/>
    <col min="15635" max="15635" width="3.33203125" style="450" customWidth="1"/>
    <col min="15636" max="15636" width="3.6640625" style="450" customWidth="1"/>
    <col min="15637" max="15637" width="3" style="450" customWidth="1"/>
    <col min="15638" max="15638" width="3.6640625" style="450" customWidth="1"/>
    <col min="15639" max="15639" width="3.109375" style="450" customWidth="1"/>
    <col min="15640" max="15640" width="1.88671875" style="450" customWidth="1"/>
    <col min="15641" max="15642" width="2.21875" style="450" customWidth="1"/>
    <col min="15643" max="15643" width="7.21875" style="450" customWidth="1"/>
    <col min="15644" max="15878" width="8.88671875" style="450"/>
    <col min="15879" max="15879" width="2.44140625" style="450" customWidth="1"/>
    <col min="15880" max="15880" width="2.33203125" style="450" customWidth="1"/>
    <col min="15881" max="15881" width="1.109375" style="450" customWidth="1"/>
    <col min="15882" max="15882" width="22.6640625" style="450" customWidth="1"/>
    <col min="15883" max="15883" width="1.21875" style="450" customWidth="1"/>
    <col min="15884" max="15885" width="11.77734375" style="450" customWidth="1"/>
    <col min="15886" max="15886" width="1.77734375" style="450" customWidth="1"/>
    <col min="15887" max="15887" width="6.88671875" style="450" customWidth="1"/>
    <col min="15888" max="15888" width="4.44140625" style="450" customWidth="1"/>
    <col min="15889" max="15889" width="3.6640625" style="450" customWidth="1"/>
    <col min="15890" max="15890" width="0.77734375" style="450" customWidth="1"/>
    <col min="15891" max="15891" width="3.33203125" style="450" customWidth="1"/>
    <col min="15892" max="15892" width="3.6640625" style="450" customWidth="1"/>
    <col min="15893" max="15893" width="3" style="450" customWidth="1"/>
    <col min="15894" max="15894" width="3.6640625" style="450" customWidth="1"/>
    <col min="15895" max="15895" width="3.109375" style="450" customWidth="1"/>
    <col min="15896" max="15896" width="1.88671875" style="450" customWidth="1"/>
    <col min="15897" max="15898" width="2.21875" style="450" customWidth="1"/>
    <col min="15899" max="15899" width="7.21875" style="450" customWidth="1"/>
    <col min="15900" max="16134" width="8.88671875" style="450"/>
    <col min="16135" max="16135" width="2.44140625" style="450" customWidth="1"/>
    <col min="16136" max="16136" width="2.33203125" style="450" customWidth="1"/>
    <col min="16137" max="16137" width="1.109375" style="450" customWidth="1"/>
    <col min="16138" max="16138" width="22.6640625" style="450" customWidth="1"/>
    <col min="16139" max="16139" width="1.21875" style="450" customWidth="1"/>
    <col min="16140" max="16141" width="11.77734375" style="450" customWidth="1"/>
    <col min="16142" max="16142" width="1.77734375" style="450" customWidth="1"/>
    <col min="16143" max="16143" width="6.88671875" style="450" customWidth="1"/>
    <col min="16144" max="16144" width="4.44140625" style="450" customWidth="1"/>
    <col min="16145" max="16145" width="3.6640625" style="450" customWidth="1"/>
    <col min="16146" max="16146" width="0.77734375" style="450" customWidth="1"/>
    <col min="16147" max="16147" width="3.33203125" style="450" customWidth="1"/>
    <col min="16148" max="16148" width="3.6640625" style="450" customWidth="1"/>
    <col min="16149" max="16149" width="3" style="450" customWidth="1"/>
    <col min="16150" max="16150" width="3.6640625" style="450" customWidth="1"/>
    <col min="16151" max="16151" width="3.109375" style="450" customWidth="1"/>
    <col min="16152" max="16152" width="1.88671875" style="450" customWidth="1"/>
    <col min="16153" max="16154" width="2.21875" style="450" customWidth="1"/>
    <col min="16155" max="16155" width="7.21875" style="450" customWidth="1"/>
    <col min="16156" max="16384" width="8.88671875" style="450"/>
  </cols>
  <sheetData>
    <row r="1" spans="2:28" ht="18" customHeight="1">
      <c r="B1" s="513" t="s">
        <v>2786</v>
      </c>
    </row>
    <row r="2" spans="2:28" ht="9.75" customHeight="1">
      <c r="S2" s="514"/>
      <c r="T2" s="514"/>
      <c r="X2" s="514"/>
    </row>
    <row r="3" spans="2:28">
      <c r="Q3" s="515"/>
      <c r="R3" s="2000"/>
      <c r="S3" s="2001"/>
      <c r="T3" s="516" t="s">
        <v>2633</v>
      </c>
      <c r="U3" s="517"/>
      <c r="V3" s="516" t="s">
        <v>2634</v>
      </c>
      <c r="W3" s="517"/>
      <c r="X3" s="516" t="s">
        <v>2635</v>
      </c>
      <c r="AB3" s="980"/>
    </row>
    <row r="4" spans="2:28">
      <c r="Q4" s="515"/>
      <c r="R4" s="515"/>
      <c r="S4" s="518"/>
      <c r="T4" s="516"/>
      <c r="U4" s="518"/>
      <c r="V4" s="516"/>
      <c r="W4" s="518"/>
      <c r="X4" s="516"/>
    </row>
    <row r="5" spans="2:28" ht="16.2" customHeight="1">
      <c r="N5" s="450" t="s">
        <v>2724</v>
      </c>
      <c r="T5" s="519"/>
      <c r="U5" s="519"/>
      <c r="V5" s="519"/>
      <c r="W5" s="519"/>
      <c r="X5" s="519"/>
    </row>
    <row r="6" spans="2:28" ht="16.8" customHeight="1">
      <c r="C6" s="450" t="s">
        <v>2636</v>
      </c>
      <c r="N6" s="2002" t="s">
        <v>2661</v>
      </c>
      <c r="O6" s="2003"/>
      <c r="P6" s="1788">
        <f>第1号!L10</f>
        <v>0</v>
      </c>
      <c r="Q6" s="1123"/>
      <c r="R6" s="1123"/>
      <c r="S6" s="1123"/>
      <c r="T6" s="1123"/>
      <c r="U6" s="1123"/>
      <c r="V6" s="1123"/>
      <c r="W6" s="1123"/>
      <c r="X6" s="1123"/>
    </row>
    <row r="7" spans="2:28" ht="2.4" customHeight="1">
      <c r="E7" s="453"/>
      <c r="F7" s="453"/>
      <c r="G7" s="453"/>
      <c r="H7" s="453"/>
      <c r="I7" s="453"/>
      <c r="J7" s="453"/>
      <c r="O7" s="453"/>
      <c r="P7" s="355"/>
      <c r="Q7" s="355"/>
      <c r="R7" s="355"/>
      <c r="S7" s="355"/>
      <c r="T7" s="355"/>
      <c r="U7" s="355"/>
      <c r="V7" s="355"/>
      <c r="W7" s="355"/>
      <c r="X7" s="355"/>
    </row>
    <row r="8" spans="2:28" ht="16.8" customHeight="1">
      <c r="C8" s="450" t="s">
        <v>2677</v>
      </c>
      <c r="D8" s="453"/>
      <c r="E8" s="453"/>
      <c r="F8" s="453"/>
      <c r="G8" s="453"/>
      <c r="H8" s="453"/>
      <c r="I8" s="453"/>
      <c r="J8" s="453"/>
      <c r="N8" s="2002" t="s">
        <v>2640</v>
      </c>
      <c r="O8" s="2003"/>
      <c r="P8" s="1788">
        <f>第1号!J11</f>
        <v>0</v>
      </c>
      <c r="Q8" s="1123"/>
      <c r="R8" s="1123"/>
      <c r="S8" s="1123"/>
      <c r="T8" s="1123"/>
      <c r="U8" s="1123"/>
      <c r="V8" s="1123"/>
      <c r="W8" s="1123"/>
      <c r="X8" s="1123"/>
    </row>
    <row r="9" spans="2:28" ht="2.4" customHeight="1">
      <c r="D9" s="453"/>
      <c r="E9" s="453"/>
      <c r="F9" s="453"/>
      <c r="G9" s="453"/>
      <c r="H9" s="453"/>
      <c r="I9" s="453"/>
      <c r="J9" s="453"/>
      <c r="O9" s="453"/>
      <c r="P9" s="355"/>
      <c r="Q9" s="355"/>
      <c r="R9" s="355"/>
      <c r="S9" s="355"/>
      <c r="T9" s="355"/>
      <c r="U9" s="355"/>
      <c r="V9" s="355"/>
      <c r="W9" s="355"/>
      <c r="X9" s="355"/>
    </row>
    <row r="10" spans="2:28" ht="21.6" customHeight="1">
      <c r="N10" s="1998" t="s">
        <v>2491</v>
      </c>
      <c r="O10" s="1999"/>
      <c r="P10" s="1788">
        <f>第15号様式!R10</f>
        <v>0</v>
      </c>
      <c r="Q10" s="1123"/>
      <c r="R10" s="1123"/>
      <c r="S10" s="1123"/>
      <c r="T10" s="1788">
        <f>第15号様式!V10</f>
        <v>0</v>
      </c>
      <c r="U10" s="1123"/>
      <c r="V10" s="1123"/>
      <c r="W10" s="1123"/>
      <c r="X10" s="1123"/>
      <c r="AB10" s="521"/>
    </row>
    <row r="11" spans="2:28" ht="7.2" customHeight="1">
      <c r="O11" s="453"/>
      <c r="P11" s="520"/>
      <c r="Q11" s="520"/>
      <c r="R11" s="520"/>
      <c r="S11" s="520"/>
      <c r="T11" s="520"/>
      <c r="U11" s="520"/>
      <c r="V11" s="520"/>
      <c r="W11" s="520"/>
      <c r="X11" s="520"/>
    </row>
    <row r="12" spans="2:28" ht="16.8" customHeight="1">
      <c r="N12" s="450" t="s">
        <v>2687</v>
      </c>
      <c r="O12" s="522"/>
      <c r="P12" s="453"/>
      <c r="Q12" s="453"/>
      <c r="R12" s="520"/>
      <c r="S12" s="520"/>
      <c r="T12" s="520"/>
      <c r="U12" s="520"/>
      <c r="V12" s="520"/>
      <c r="W12" s="520"/>
      <c r="X12" s="520"/>
    </row>
    <row r="13" spans="2:28" ht="16.8" customHeight="1">
      <c r="N13" s="2002" t="s">
        <v>2661</v>
      </c>
      <c r="O13" s="2003"/>
      <c r="P13" s="1788">
        <f>第1号!J15</f>
        <v>0</v>
      </c>
      <c r="Q13" s="1123"/>
      <c r="R13" s="1123"/>
      <c r="S13" s="1123"/>
      <c r="T13" s="1123"/>
      <c r="U13" s="1123"/>
      <c r="V13" s="1123"/>
      <c r="W13" s="1123"/>
      <c r="X13" s="1123"/>
    </row>
    <row r="14" spans="2:28" ht="2.4" customHeight="1">
      <c r="O14" s="453"/>
      <c r="P14" s="355"/>
      <c r="Q14" s="355"/>
      <c r="R14" s="355"/>
      <c r="S14" s="355"/>
      <c r="T14" s="355"/>
      <c r="U14" s="355"/>
      <c r="V14" s="355"/>
      <c r="W14" s="355"/>
      <c r="X14" s="355"/>
    </row>
    <row r="15" spans="2:28" ht="16.8" customHeight="1">
      <c r="N15" s="2002" t="s">
        <v>2640</v>
      </c>
      <c r="O15" s="2002"/>
      <c r="P15" s="1788">
        <f>第1号!J16</f>
        <v>0</v>
      </c>
      <c r="Q15" s="1123"/>
      <c r="R15" s="1123"/>
      <c r="S15" s="1123"/>
      <c r="T15" s="1123"/>
      <c r="U15" s="1123"/>
      <c r="V15" s="1123"/>
      <c r="W15" s="1123"/>
      <c r="X15" s="1123"/>
      <c r="AB15" s="521"/>
    </row>
    <row r="16" spans="2:28" ht="2.4" customHeight="1">
      <c r="O16" s="453"/>
      <c r="P16" s="355"/>
      <c r="Q16" s="355"/>
      <c r="R16" s="355"/>
      <c r="S16" s="355"/>
      <c r="T16" s="355"/>
      <c r="U16" s="355"/>
      <c r="V16" s="355"/>
      <c r="W16" s="355"/>
      <c r="X16" s="355"/>
    </row>
    <row r="17" spans="3:32" ht="21" customHeight="1">
      <c r="N17" s="1998" t="s">
        <v>2491</v>
      </c>
      <c r="O17" s="1998"/>
      <c r="P17" s="1788">
        <f>第1号!J17</f>
        <v>0</v>
      </c>
      <c r="Q17" s="1123"/>
      <c r="R17" s="1123"/>
      <c r="S17" s="1123"/>
      <c r="T17" s="1788">
        <f>第1号!M17</f>
        <v>0</v>
      </c>
      <c r="U17" s="1123"/>
      <c r="V17" s="1123"/>
      <c r="W17" s="1123"/>
      <c r="X17" s="1123"/>
      <c r="AB17" s="521"/>
    </row>
    <row r="18" spans="3:32" ht="8.4" customHeight="1">
      <c r="O18" s="453"/>
      <c r="P18" s="520"/>
      <c r="Q18" s="520"/>
      <c r="R18" s="520"/>
      <c r="S18" s="520"/>
      <c r="T18" s="520"/>
      <c r="U18" s="520"/>
      <c r="V18" s="520"/>
      <c r="W18" s="520"/>
      <c r="X18" s="520"/>
    </row>
    <row r="19" spans="3:32" ht="16.8" customHeight="1">
      <c r="N19" s="450" t="s">
        <v>2432</v>
      </c>
      <c r="O19" s="522"/>
      <c r="P19" s="453"/>
      <c r="Q19" s="453"/>
      <c r="R19" s="520"/>
      <c r="S19" s="520"/>
      <c r="T19" s="520"/>
      <c r="U19" s="520"/>
      <c r="V19" s="520"/>
      <c r="W19" s="520"/>
      <c r="X19" s="520"/>
    </row>
    <row r="20" spans="3:32" ht="16.8" customHeight="1">
      <c r="N20" s="2002" t="s">
        <v>2661</v>
      </c>
      <c r="O20" s="2003"/>
      <c r="P20" s="1788">
        <f>第1号!J20</f>
        <v>0</v>
      </c>
      <c r="Q20" s="1123"/>
      <c r="R20" s="1123"/>
      <c r="S20" s="1123"/>
      <c r="T20" s="1123"/>
      <c r="U20" s="1123"/>
      <c r="V20" s="1123"/>
      <c r="W20" s="1123"/>
      <c r="X20" s="1123"/>
    </row>
    <row r="21" spans="3:32" ht="2.4" customHeight="1">
      <c r="O21" s="453"/>
      <c r="P21" s="355"/>
      <c r="Q21" s="355"/>
      <c r="R21" s="355"/>
      <c r="S21" s="355"/>
      <c r="T21" s="355"/>
      <c r="U21" s="355"/>
      <c r="V21" s="355"/>
      <c r="W21" s="355"/>
      <c r="X21" s="355"/>
    </row>
    <row r="22" spans="3:32" ht="16.8" customHeight="1">
      <c r="N22" s="2002" t="s">
        <v>2640</v>
      </c>
      <c r="O22" s="2002"/>
      <c r="P22" s="1788">
        <f>第1号!J21</f>
        <v>0</v>
      </c>
      <c r="Q22" s="1123"/>
      <c r="R22" s="1123"/>
      <c r="S22" s="1123"/>
      <c r="T22" s="1123"/>
      <c r="U22" s="1123"/>
      <c r="V22" s="1123"/>
      <c r="W22" s="1123"/>
      <c r="X22" s="1123"/>
      <c r="AB22" s="521"/>
      <c r="AF22" s="438"/>
    </row>
    <row r="23" spans="3:32" ht="2.4" customHeight="1">
      <c r="O23" s="453"/>
      <c r="P23" s="355"/>
      <c r="Q23" s="355"/>
      <c r="R23" s="355"/>
      <c r="S23" s="355"/>
      <c r="T23" s="355"/>
      <c r="U23" s="355"/>
      <c r="V23" s="355"/>
      <c r="W23" s="355"/>
      <c r="X23" s="355"/>
      <c r="AF23" s="438"/>
    </row>
    <row r="24" spans="3:32" ht="21" customHeight="1">
      <c r="N24" s="1998" t="s">
        <v>2491</v>
      </c>
      <c r="O24" s="1998"/>
      <c r="P24" s="1788">
        <f>第1号!J22</f>
        <v>0</v>
      </c>
      <c r="Q24" s="1123"/>
      <c r="R24" s="1123"/>
      <c r="S24" s="1123"/>
      <c r="T24" s="1788">
        <f>第1号!M22</f>
        <v>0</v>
      </c>
      <c r="U24" s="1123"/>
      <c r="V24" s="1123"/>
      <c r="W24" s="1123"/>
      <c r="X24" s="1123"/>
      <c r="AB24" s="521"/>
      <c r="AF24" s="438"/>
    </row>
    <row r="25" spans="3:32" ht="6" customHeight="1">
      <c r="AF25" s="438"/>
    </row>
    <row r="26" spans="3:32" ht="25.8">
      <c r="C26" s="2004" t="s">
        <v>2787</v>
      </c>
      <c r="D26" s="2004"/>
      <c r="E26" s="2004"/>
      <c r="F26" s="2004"/>
      <c r="G26" s="2004"/>
      <c r="H26" s="2004"/>
      <c r="I26" s="2004"/>
      <c r="J26" s="2004"/>
      <c r="K26" s="2004"/>
      <c r="L26" s="2004"/>
      <c r="M26" s="2004"/>
      <c r="N26" s="2004"/>
      <c r="O26" s="2004"/>
      <c r="P26" s="2004"/>
      <c r="Q26" s="2004"/>
      <c r="R26" s="2004"/>
      <c r="S26" s="2004"/>
      <c r="T26" s="2004"/>
      <c r="U26" s="2004"/>
      <c r="V26" s="2004"/>
      <c r="W26" s="2004"/>
      <c r="X26" s="2004"/>
      <c r="AF26" s="438"/>
    </row>
    <row r="27" spans="3:32" ht="7.8" customHeight="1">
      <c r="C27" s="523"/>
      <c r="D27" s="523"/>
      <c r="E27" s="523"/>
      <c r="F27" s="523"/>
      <c r="G27" s="523"/>
      <c r="H27" s="523"/>
      <c r="I27" s="523"/>
      <c r="J27" s="523"/>
      <c r="K27" s="523"/>
      <c r="L27" s="523"/>
      <c r="M27" s="523"/>
      <c r="N27" s="523"/>
      <c r="O27" s="523"/>
      <c r="P27" s="523"/>
      <c r="Q27" s="523"/>
      <c r="R27" s="523"/>
      <c r="S27" s="523"/>
      <c r="T27" s="523"/>
      <c r="U27" s="523"/>
      <c r="V27" s="523"/>
      <c r="W27" s="523"/>
      <c r="X27" s="523"/>
      <c r="AF27" s="438"/>
    </row>
    <row r="28" spans="3:32" ht="28.8" customHeight="1">
      <c r="D28" s="524" t="s">
        <v>2732</v>
      </c>
      <c r="E28" s="525"/>
      <c r="F28" s="525"/>
      <c r="G28" s="525"/>
      <c r="H28" s="525"/>
      <c r="I28" s="525"/>
      <c r="J28" s="525"/>
      <c r="K28" s="525"/>
      <c r="L28" s="526"/>
      <c r="M28" s="526"/>
      <c r="N28" s="526"/>
      <c r="O28" s="526"/>
      <c r="P28" s="525"/>
      <c r="Q28" s="525"/>
      <c r="R28" s="525"/>
      <c r="S28" s="525"/>
      <c r="T28" s="525"/>
      <c r="U28" s="525"/>
      <c r="V28" s="525"/>
      <c r="W28" s="525"/>
      <c r="X28" s="525"/>
      <c r="AF28" s="438"/>
    </row>
    <row r="29" spans="3:32" ht="6.6" customHeight="1">
      <c r="D29" s="525"/>
      <c r="E29" s="525"/>
      <c r="F29" s="525"/>
      <c r="G29" s="525"/>
      <c r="H29" s="525"/>
      <c r="I29" s="525"/>
      <c r="J29" s="525"/>
      <c r="K29" s="525"/>
      <c r="L29" s="525"/>
      <c r="M29" s="525"/>
      <c r="N29" s="525"/>
      <c r="O29" s="525"/>
      <c r="P29" s="525"/>
      <c r="Q29" s="525"/>
      <c r="R29" s="525"/>
      <c r="S29" s="525"/>
      <c r="T29" s="525"/>
      <c r="U29" s="525"/>
      <c r="V29" s="525"/>
      <c r="W29" s="525"/>
      <c r="X29" s="525"/>
      <c r="AF29" s="438"/>
    </row>
    <row r="30" spans="3:32" ht="18" customHeight="1">
      <c r="D30" s="1982">
        <f>第15号様式!D28</f>
        <v>0</v>
      </c>
      <c r="E30" s="1983"/>
      <c r="F30" s="439" t="s">
        <v>2633</v>
      </c>
      <c r="G30" s="746">
        <f>第15号様式!G28</f>
        <v>0</v>
      </c>
      <c r="H30" s="439" t="s">
        <v>2634</v>
      </c>
      <c r="I30" s="746">
        <f>第15号様式!I28</f>
        <v>0</v>
      </c>
      <c r="J30" s="439" t="s">
        <v>2642</v>
      </c>
      <c r="K30" s="1960">
        <f>第15号様式!K28</f>
        <v>0</v>
      </c>
      <c r="L30" s="1960"/>
      <c r="M30" s="2005" t="s">
        <v>2643</v>
      </c>
      <c r="N30" s="2005"/>
      <c r="O30" s="2005"/>
      <c r="P30" s="1960">
        <f>第15号様式!P28</f>
        <v>0</v>
      </c>
      <c r="Q30" s="1960"/>
      <c r="R30" s="2002" t="s">
        <v>2733</v>
      </c>
      <c r="S30" s="2002"/>
      <c r="T30" s="2002"/>
      <c r="U30" s="2002"/>
      <c r="V30" s="2002"/>
      <c r="W30" s="2002"/>
      <c r="X30" s="2002"/>
      <c r="Y30" s="450"/>
      <c r="Z30" s="450"/>
      <c r="AB30" s="521"/>
      <c r="AF30" s="438"/>
    </row>
    <row r="31" spans="3:32" ht="39" customHeight="1">
      <c r="C31" s="2006" t="s">
        <v>3163</v>
      </c>
      <c r="D31" s="2006"/>
      <c r="E31" s="2006"/>
      <c r="F31" s="2006"/>
      <c r="G31" s="2006"/>
      <c r="H31" s="2006"/>
      <c r="I31" s="2006"/>
      <c r="J31" s="2006"/>
      <c r="K31" s="2006"/>
      <c r="L31" s="2006"/>
      <c r="M31" s="2006"/>
      <c r="N31" s="2006"/>
      <c r="O31" s="2006"/>
      <c r="P31" s="2006"/>
      <c r="Q31" s="2006"/>
      <c r="R31" s="2006"/>
      <c r="S31" s="2006"/>
      <c r="T31" s="2006"/>
      <c r="U31" s="2006"/>
      <c r="V31" s="2006"/>
      <c r="W31" s="2006"/>
      <c r="X31" s="2006"/>
      <c r="AF31" s="438"/>
    </row>
    <row r="32" spans="3:32" ht="16.5" customHeight="1">
      <c r="D32" s="2007" t="s">
        <v>2645</v>
      </c>
      <c r="E32" s="2007"/>
      <c r="F32" s="2007"/>
      <c r="G32" s="2007"/>
      <c r="H32" s="2007"/>
      <c r="I32" s="2007"/>
      <c r="J32" s="2007"/>
      <c r="K32" s="2007"/>
      <c r="L32" s="2007"/>
      <c r="M32" s="2007"/>
      <c r="N32" s="2007"/>
      <c r="O32" s="2007"/>
      <c r="P32" s="2007"/>
      <c r="Q32" s="2007"/>
      <c r="R32" s="2007"/>
      <c r="S32" s="2007"/>
      <c r="T32" s="2007"/>
      <c r="U32" s="2007"/>
      <c r="V32" s="2007"/>
      <c r="W32" s="2007"/>
      <c r="X32" s="2007"/>
      <c r="AF32" s="438"/>
    </row>
    <row r="33" spans="1:16155" ht="30" customHeight="1">
      <c r="C33" s="528"/>
      <c r="D33" s="2008" t="s">
        <v>2646</v>
      </c>
      <c r="E33" s="2008"/>
      <c r="F33" s="2008"/>
      <c r="G33" s="2008"/>
      <c r="H33" s="2008"/>
      <c r="I33" s="2008"/>
      <c r="J33" s="2009"/>
      <c r="K33" s="1979">
        <f>第15号様式!L31</f>
        <v>0</v>
      </c>
      <c r="L33" s="1493"/>
      <c r="M33" s="1493"/>
      <c r="N33" s="1493"/>
      <c r="O33" s="1493"/>
      <c r="P33" s="1493"/>
      <c r="Q33" s="1980">
        <f>第15号様式!Q31</f>
        <v>0</v>
      </c>
      <c r="R33" s="1493"/>
      <c r="S33" s="1493"/>
      <c r="T33" s="1493"/>
      <c r="U33" s="1980" t="str">
        <f>第15号様式!U31</f>
        <v>　</v>
      </c>
      <c r="V33" s="1493"/>
      <c r="W33" s="1493"/>
      <c r="X33" s="1494"/>
    </row>
    <row r="34" spans="1:16155" ht="2.25" customHeight="1">
      <c r="C34" s="451"/>
      <c r="D34" s="453"/>
      <c r="E34" s="453"/>
      <c r="F34" s="453"/>
      <c r="G34" s="453"/>
      <c r="H34" s="453"/>
      <c r="I34" s="453"/>
      <c r="J34" s="529"/>
      <c r="K34" s="451"/>
      <c r="L34" s="530"/>
      <c r="M34" s="530"/>
      <c r="N34" s="530"/>
      <c r="O34" s="530"/>
      <c r="P34" s="520"/>
      <c r="Q34" s="531"/>
      <c r="R34" s="527"/>
      <c r="S34" s="532"/>
      <c r="T34" s="527"/>
      <c r="U34" s="520"/>
      <c r="V34" s="527"/>
      <c r="W34" s="532"/>
      <c r="X34" s="529"/>
    </row>
    <row r="35" spans="1:16155" ht="30" customHeight="1">
      <c r="C35" s="451"/>
      <c r="D35" s="2010" t="s">
        <v>2647</v>
      </c>
      <c r="E35" s="2010"/>
      <c r="F35" s="2010"/>
      <c r="G35" s="2010"/>
      <c r="H35" s="2010"/>
      <c r="I35" s="2010"/>
      <c r="J35" s="2011"/>
      <c r="K35" s="453"/>
      <c r="L35" s="533" t="s">
        <v>2648</v>
      </c>
      <c r="M35" s="1960">
        <f>第15号様式!M33</f>
        <v>0</v>
      </c>
      <c r="N35" s="1960"/>
      <c r="O35" s="1960"/>
      <c r="P35" s="1960"/>
      <c r="Q35" s="454" t="s">
        <v>2649</v>
      </c>
      <c r="R35" s="454"/>
      <c r="S35" s="454"/>
      <c r="T35" s="454"/>
      <c r="U35" s="454"/>
      <c r="V35" s="454"/>
      <c r="W35" s="454"/>
      <c r="X35" s="534"/>
    </row>
    <row r="36" spans="1:16155" ht="36" customHeight="1">
      <c r="C36" s="535"/>
      <c r="D36" s="2013" t="s">
        <v>2739</v>
      </c>
      <c r="E36" s="2014"/>
      <c r="F36" s="2014"/>
      <c r="G36" s="2014"/>
      <c r="H36" s="2014"/>
      <c r="I36" s="2014"/>
      <c r="J36" s="2015"/>
      <c r="K36" s="535"/>
      <c r="L36" s="1964">
        <f>基本情報!E3</f>
        <v>0</v>
      </c>
      <c r="M36" s="1964"/>
      <c r="N36" s="1964"/>
      <c r="O36" s="1964"/>
      <c r="P36" s="1964"/>
      <c r="Q36" s="1964"/>
      <c r="R36" s="1964"/>
      <c r="S36" s="1964"/>
      <c r="T36" s="1964"/>
      <c r="U36" s="1964"/>
      <c r="V36" s="1964"/>
      <c r="W36" s="1964"/>
      <c r="X36" s="1965"/>
      <c r="AB36" s="536"/>
    </row>
    <row r="37" spans="1:16155" s="457" customFormat="1" ht="19.5" customHeight="1">
      <c r="A37" s="450"/>
      <c r="B37" s="450"/>
      <c r="C37" s="451"/>
      <c r="D37" s="2064" t="s">
        <v>2742</v>
      </c>
      <c r="E37" s="2064"/>
      <c r="F37" s="2064"/>
      <c r="G37" s="2064"/>
      <c r="H37" s="2064"/>
      <c r="I37" s="2064"/>
      <c r="J37" s="2065"/>
      <c r="K37" s="452"/>
      <c r="L37" s="453" t="s">
        <v>2743</v>
      </c>
      <c r="M37" s="454"/>
      <c r="N37" s="454"/>
      <c r="O37" s="454"/>
      <c r="P37" s="454"/>
      <c r="Q37" s="454"/>
      <c r="R37" s="1972">
        <f>共通様式_全体!F6</f>
        <v>0</v>
      </c>
      <c r="S37" s="1972"/>
      <c r="T37" s="1972"/>
      <c r="U37" s="1972"/>
      <c r="V37" s="1972"/>
      <c r="W37" s="455" t="s">
        <v>2744</v>
      </c>
      <c r="X37" s="584"/>
      <c r="AB37" s="536"/>
      <c r="AC37" s="450"/>
      <c r="AE37" s="450"/>
      <c r="AF37" s="438"/>
      <c r="AG37" s="450"/>
      <c r="AH37" s="450"/>
      <c r="AI37" s="450"/>
      <c r="AJ37" s="450"/>
      <c r="AK37" s="450"/>
      <c r="AL37" s="450"/>
      <c r="AM37" s="450"/>
      <c r="AN37" s="450"/>
      <c r="AO37" s="450"/>
      <c r="AP37" s="450"/>
      <c r="AQ37" s="450"/>
      <c r="AR37" s="450"/>
      <c r="AS37" s="450"/>
      <c r="AT37" s="450"/>
      <c r="AU37" s="450"/>
      <c r="AV37" s="450"/>
      <c r="AW37" s="450"/>
      <c r="AX37" s="450"/>
      <c r="AY37" s="450"/>
      <c r="AZ37" s="450"/>
      <c r="BA37" s="450"/>
      <c r="BB37" s="450"/>
      <c r="BC37" s="450"/>
      <c r="BD37" s="450"/>
      <c r="BE37" s="450"/>
      <c r="BF37" s="450"/>
      <c r="BG37" s="450"/>
      <c r="BH37" s="450"/>
      <c r="BI37" s="450"/>
      <c r="BJ37" s="450"/>
      <c r="BK37" s="450"/>
      <c r="BL37" s="450"/>
      <c r="BM37" s="450"/>
      <c r="BN37" s="450"/>
      <c r="BO37" s="450"/>
      <c r="BP37" s="450"/>
      <c r="BQ37" s="450"/>
      <c r="BR37" s="450"/>
      <c r="BS37" s="450"/>
      <c r="BT37" s="450"/>
      <c r="BU37" s="450"/>
      <c r="BV37" s="450"/>
      <c r="BW37" s="450"/>
      <c r="BX37" s="450"/>
      <c r="BY37" s="450"/>
      <c r="BZ37" s="450"/>
      <c r="CA37" s="450"/>
      <c r="CB37" s="450"/>
      <c r="CC37" s="450"/>
      <c r="CD37" s="450"/>
      <c r="CE37" s="450"/>
      <c r="CF37" s="450"/>
      <c r="CG37" s="450"/>
      <c r="CH37" s="450"/>
      <c r="CI37" s="450"/>
      <c r="CJ37" s="450"/>
      <c r="CK37" s="450"/>
      <c r="CL37" s="450"/>
      <c r="CM37" s="450"/>
      <c r="CN37" s="450"/>
      <c r="CO37" s="450"/>
      <c r="CP37" s="450"/>
      <c r="CQ37" s="450"/>
      <c r="CR37" s="450"/>
      <c r="CS37" s="450"/>
      <c r="CT37" s="450"/>
      <c r="CU37" s="450"/>
      <c r="CV37" s="450"/>
      <c r="CW37" s="450"/>
      <c r="CX37" s="450"/>
      <c r="CY37" s="450"/>
      <c r="CZ37" s="450"/>
      <c r="DA37" s="450"/>
      <c r="DB37" s="450"/>
      <c r="DC37" s="450"/>
      <c r="DD37" s="450"/>
      <c r="DE37" s="450"/>
      <c r="DF37" s="450"/>
      <c r="DG37" s="450"/>
      <c r="DH37" s="450"/>
      <c r="DI37" s="450"/>
      <c r="DJ37" s="450"/>
      <c r="DK37" s="450"/>
      <c r="DL37" s="450"/>
      <c r="DM37" s="450"/>
      <c r="DN37" s="450"/>
      <c r="DO37" s="450"/>
      <c r="DP37" s="450"/>
      <c r="DQ37" s="450"/>
      <c r="DR37" s="450"/>
      <c r="DS37" s="450"/>
      <c r="DT37" s="450"/>
      <c r="DU37" s="450"/>
      <c r="DV37" s="450"/>
      <c r="DW37" s="450"/>
      <c r="DX37" s="450"/>
      <c r="DY37" s="450"/>
      <c r="DZ37" s="450"/>
      <c r="EA37" s="450"/>
      <c r="EB37" s="450"/>
      <c r="EC37" s="450"/>
      <c r="ED37" s="450"/>
      <c r="EE37" s="450"/>
      <c r="EF37" s="450"/>
      <c r="EG37" s="450"/>
      <c r="EH37" s="450"/>
      <c r="EI37" s="450"/>
      <c r="EJ37" s="450"/>
      <c r="EK37" s="450"/>
      <c r="EL37" s="450"/>
      <c r="EM37" s="450"/>
      <c r="EN37" s="450"/>
      <c r="EO37" s="450"/>
      <c r="EP37" s="450"/>
      <c r="EQ37" s="450"/>
      <c r="ER37" s="450"/>
      <c r="ES37" s="450"/>
      <c r="ET37" s="450"/>
      <c r="EU37" s="450"/>
      <c r="EV37" s="450"/>
      <c r="EW37" s="450"/>
      <c r="EX37" s="450"/>
      <c r="EY37" s="450"/>
      <c r="EZ37" s="450"/>
      <c r="FA37" s="450"/>
      <c r="FB37" s="450"/>
      <c r="FC37" s="450"/>
      <c r="FD37" s="450"/>
      <c r="FE37" s="450"/>
      <c r="FF37" s="450"/>
      <c r="FG37" s="450"/>
      <c r="FH37" s="450"/>
      <c r="FI37" s="450"/>
      <c r="FJ37" s="450"/>
      <c r="FK37" s="450"/>
      <c r="FL37" s="450"/>
      <c r="FM37" s="450"/>
      <c r="FN37" s="450"/>
      <c r="FO37" s="450"/>
      <c r="FP37" s="450"/>
      <c r="FQ37" s="450"/>
      <c r="FR37" s="450"/>
      <c r="FS37" s="450"/>
      <c r="FT37" s="450"/>
      <c r="FU37" s="450"/>
      <c r="FV37" s="450"/>
      <c r="FW37" s="450"/>
      <c r="FX37" s="450"/>
      <c r="FY37" s="450"/>
      <c r="FZ37" s="450"/>
      <c r="GA37" s="450"/>
      <c r="GB37" s="450"/>
      <c r="GC37" s="450"/>
      <c r="GD37" s="450"/>
      <c r="GE37" s="450"/>
      <c r="GF37" s="450"/>
      <c r="GG37" s="450"/>
      <c r="GH37" s="450"/>
      <c r="GI37" s="450"/>
      <c r="GJ37" s="450"/>
      <c r="GK37" s="450"/>
      <c r="GL37" s="450"/>
      <c r="GM37" s="450"/>
      <c r="GN37" s="450"/>
      <c r="GO37" s="450"/>
      <c r="GP37" s="450"/>
      <c r="GQ37" s="450"/>
      <c r="GR37" s="450"/>
      <c r="GS37" s="450"/>
      <c r="GT37" s="450"/>
      <c r="GU37" s="450"/>
      <c r="GV37" s="450"/>
      <c r="GW37" s="450"/>
      <c r="GX37" s="450"/>
      <c r="GY37" s="450"/>
      <c r="GZ37" s="450"/>
      <c r="HA37" s="450"/>
      <c r="HB37" s="450"/>
      <c r="HC37" s="450"/>
      <c r="HD37" s="450"/>
      <c r="HE37" s="450"/>
      <c r="HF37" s="450"/>
      <c r="HG37" s="450"/>
      <c r="HH37" s="450"/>
      <c r="HI37" s="450"/>
      <c r="HJ37" s="450"/>
      <c r="HK37" s="450"/>
      <c r="HL37" s="450"/>
      <c r="HM37" s="450"/>
      <c r="HN37" s="450"/>
      <c r="HO37" s="450"/>
      <c r="HP37" s="450"/>
      <c r="HQ37" s="450"/>
      <c r="HR37" s="450"/>
      <c r="HS37" s="450"/>
      <c r="HT37" s="450"/>
      <c r="HU37" s="450"/>
      <c r="HV37" s="450"/>
      <c r="HW37" s="450"/>
      <c r="HX37" s="450"/>
      <c r="HY37" s="450"/>
      <c r="HZ37" s="450"/>
      <c r="IA37" s="450"/>
      <c r="IB37" s="450"/>
      <c r="IC37" s="450"/>
      <c r="ID37" s="450"/>
      <c r="IE37" s="450"/>
      <c r="IF37" s="450"/>
      <c r="IG37" s="450"/>
      <c r="IH37" s="450"/>
      <c r="II37" s="450"/>
      <c r="IJ37" s="450"/>
      <c r="IK37" s="450"/>
      <c r="IL37" s="450"/>
      <c r="IM37" s="450"/>
      <c r="IN37" s="450"/>
      <c r="IO37" s="450"/>
      <c r="IP37" s="450"/>
      <c r="IQ37" s="450"/>
      <c r="IR37" s="450"/>
      <c r="IS37" s="450"/>
      <c r="IT37" s="450"/>
      <c r="IU37" s="450"/>
      <c r="IV37" s="450"/>
      <c r="IW37" s="450"/>
      <c r="IX37" s="450"/>
      <c r="IY37" s="450"/>
      <c r="IZ37" s="450"/>
      <c r="JA37" s="450"/>
      <c r="JB37" s="450"/>
      <c r="JC37" s="450"/>
      <c r="JD37" s="450"/>
      <c r="JE37" s="450"/>
      <c r="JF37" s="450"/>
      <c r="JG37" s="450"/>
      <c r="JH37" s="450"/>
      <c r="JI37" s="450"/>
      <c r="JJ37" s="450"/>
      <c r="JK37" s="450"/>
      <c r="JL37" s="450"/>
      <c r="JM37" s="450"/>
      <c r="JN37" s="450"/>
      <c r="JO37" s="450"/>
      <c r="JP37" s="450"/>
      <c r="JQ37" s="450"/>
      <c r="JR37" s="450"/>
      <c r="JS37" s="450"/>
      <c r="JT37" s="450"/>
      <c r="JU37" s="450"/>
      <c r="JV37" s="450"/>
      <c r="JW37" s="450"/>
      <c r="JX37" s="450"/>
      <c r="JY37" s="450"/>
      <c r="JZ37" s="450"/>
      <c r="KA37" s="450"/>
      <c r="KB37" s="450"/>
      <c r="KC37" s="450"/>
      <c r="KD37" s="450"/>
      <c r="KE37" s="450"/>
      <c r="KF37" s="450"/>
      <c r="KG37" s="450"/>
      <c r="KH37" s="450"/>
      <c r="KI37" s="450"/>
      <c r="KJ37" s="450"/>
      <c r="KK37" s="450"/>
      <c r="KL37" s="450"/>
      <c r="KM37" s="450"/>
      <c r="KN37" s="450"/>
      <c r="KO37" s="450"/>
      <c r="KP37" s="450"/>
      <c r="KQ37" s="450"/>
      <c r="KR37" s="450"/>
      <c r="KS37" s="450"/>
      <c r="KT37" s="450"/>
      <c r="KU37" s="450"/>
      <c r="KV37" s="450"/>
      <c r="KW37" s="450"/>
      <c r="KX37" s="450"/>
      <c r="KY37" s="450"/>
      <c r="KZ37" s="450"/>
      <c r="LA37" s="450"/>
      <c r="LB37" s="450"/>
      <c r="LC37" s="450"/>
      <c r="LD37" s="450"/>
      <c r="LE37" s="450"/>
      <c r="LF37" s="450"/>
      <c r="LG37" s="450"/>
      <c r="LH37" s="450"/>
      <c r="LI37" s="450"/>
      <c r="LJ37" s="450"/>
      <c r="LK37" s="450"/>
      <c r="LL37" s="450"/>
      <c r="LM37" s="450"/>
      <c r="LN37" s="450"/>
      <c r="LO37" s="450"/>
      <c r="LP37" s="450"/>
      <c r="LQ37" s="450"/>
      <c r="LR37" s="450"/>
      <c r="LS37" s="450"/>
      <c r="LT37" s="450"/>
      <c r="LU37" s="450"/>
      <c r="LV37" s="450"/>
      <c r="LW37" s="450"/>
      <c r="LX37" s="450"/>
      <c r="LY37" s="450"/>
      <c r="LZ37" s="450"/>
      <c r="MA37" s="450"/>
      <c r="MB37" s="450"/>
      <c r="MC37" s="450"/>
      <c r="MD37" s="450"/>
      <c r="ME37" s="450"/>
      <c r="MF37" s="450"/>
      <c r="MG37" s="450"/>
      <c r="MH37" s="450"/>
      <c r="MI37" s="450"/>
      <c r="MJ37" s="450"/>
      <c r="MK37" s="450"/>
      <c r="ML37" s="450"/>
      <c r="MM37" s="450"/>
      <c r="MN37" s="450"/>
      <c r="MO37" s="450"/>
      <c r="MP37" s="450"/>
      <c r="MQ37" s="450"/>
      <c r="MR37" s="450"/>
      <c r="MS37" s="450"/>
      <c r="MT37" s="450"/>
      <c r="MU37" s="450"/>
      <c r="MV37" s="450"/>
      <c r="MW37" s="450"/>
      <c r="MX37" s="450"/>
      <c r="MY37" s="450"/>
      <c r="MZ37" s="450"/>
      <c r="NA37" s="450"/>
      <c r="NB37" s="450"/>
      <c r="NC37" s="450"/>
      <c r="ND37" s="450"/>
      <c r="NE37" s="450"/>
      <c r="NF37" s="450"/>
      <c r="NG37" s="450"/>
      <c r="NH37" s="450"/>
      <c r="NI37" s="450"/>
      <c r="NJ37" s="450"/>
      <c r="NK37" s="450"/>
      <c r="NL37" s="450"/>
      <c r="NM37" s="450"/>
      <c r="NN37" s="450"/>
      <c r="NO37" s="450"/>
      <c r="NP37" s="450"/>
      <c r="NQ37" s="450"/>
      <c r="NR37" s="450"/>
      <c r="NS37" s="450"/>
      <c r="NT37" s="450"/>
      <c r="NU37" s="450"/>
      <c r="NV37" s="450"/>
      <c r="NW37" s="450"/>
      <c r="NX37" s="450"/>
      <c r="NY37" s="450"/>
      <c r="NZ37" s="450"/>
      <c r="OA37" s="450"/>
      <c r="OB37" s="450"/>
      <c r="OC37" s="450"/>
      <c r="OD37" s="450"/>
      <c r="OE37" s="450"/>
      <c r="OF37" s="450"/>
      <c r="OG37" s="450"/>
      <c r="OH37" s="450"/>
      <c r="OI37" s="450"/>
      <c r="OJ37" s="450"/>
      <c r="OK37" s="450"/>
      <c r="OL37" s="450"/>
      <c r="OM37" s="450"/>
      <c r="ON37" s="450"/>
      <c r="OO37" s="450"/>
      <c r="OP37" s="450"/>
      <c r="OQ37" s="450"/>
      <c r="OR37" s="450"/>
      <c r="OS37" s="450"/>
      <c r="OT37" s="450"/>
      <c r="OU37" s="450"/>
      <c r="OV37" s="450"/>
      <c r="OW37" s="450"/>
      <c r="OX37" s="450"/>
      <c r="OY37" s="450"/>
      <c r="OZ37" s="450"/>
      <c r="PA37" s="450"/>
      <c r="PB37" s="450"/>
      <c r="PC37" s="450"/>
      <c r="PD37" s="450"/>
      <c r="PE37" s="450"/>
      <c r="PF37" s="450"/>
      <c r="PG37" s="450"/>
      <c r="PH37" s="450"/>
      <c r="PI37" s="450"/>
      <c r="PJ37" s="450"/>
      <c r="PK37" s="450"/>
      <c r="PL37" s="450"/>
      <c r="PM37" s="450"/>
      <c r="PN37" s="450"/>
      <c r="PO37" s="450"/>
      <c r="PP37" s="450"/>
      <c r="PQ37" s="450"/>
      <c r="PR37" s="450"/>
      <c r="PS37" s="450"/>
      <c r="PT37" s="450"/>
      <c r="PU37" s="450"/>
      <c r="PV37" s="450"/>
      <c r="PW37" s="450"/>
      <c r="PX37" s="450"/>
      <c r="PY37" s="450"/>
      <c r="PZ37" s="450"/>
      <c r="QA37" s="450"/>
      <c r="QB37" s="450"/>
      <c r="QC37" s="450"/>
      <c r="QD37" s="450"/>
      <c r="QE37" s="450"/>
      <c r="QF37" s="450"/>
      <c r="QG37" s="450"/>
      <c r="QH37" s="450"/>
      <c r="QI37" s="450"/>
      <c r="QJ37" s="450"/>
      <c r="QK37" s="450"/>
      <c r="QL37" s="450"/>
      <c r="QM37" s="450"/>
      <c r="QN37" s="450"/>
      <c r="QO37" s="450"/>
      <c r="QP37" s="450"/>
      <c r="QQ37" s="450"/>
      <c r="QR37" s="450"/>
      <c r="QS37" s="450"/>
      <c r="QT37" s="450"/>
      <c r="QU37" s="450"/>
      <c r="QV37" s="450"/>
      <c r="QW37" s="450"/>
      <c r="QX37" s="450"/>
      <c r="QY37" s="450"/>
      <c r="QZ37" s="450"/>
      <c r="RA37" s="450"/>
      <c r="RB37" s="450"/>
      <c r="RC37" s="450"/>
      <c r="RD37" s="450"/>
      <c r="RE37" s="450"/>
      <c r="RF37" s="450"/>
      <c r="RG37" s="450"/>
      <c r="RH37" s="450"/>
      <c r="RI37" s="450"/>
      <c r="RJ37" s="450"/>
      <c r="RK37" s="450"/>
      <c r="RL37" s="450"/>
      <c r="RM37" s="450"/>
      <c r="RN37" s="450"/>
      <c r="RO37" s="450"/>
      <c r="RP37" s="450"/>
      <c r="RQ37" s="450"/>
      <c r="RR37" s="450"/>
      <c r="RS37" s="450"/>
      <c r="RT37" s="450"/>
      <c r="RU37" s="450"/>
      <c r="RV37" s="450"/>
      <c r="RW37" s="450"/>
      <c r="RX37" s="450"/>
      <c r="RY37" s="450"/>
      <c r="RZ37" s="450"/>
      <c r="SA37" s="450"/>
      <c r="SB37" s="450"/>
      <c r="SC37" s="450"/>
      <c r="SD37" s="450"/>
      <c r="SE37" s="450"/>
      <c r="SF37" s="450"/>
      <c r="SG37" s="450"/>
      <c r="SH37" s="450"/>
      <c r="SI37" s="450"/>
      <c r="SJ37" s="450"/>
      <c r="SK37" s="450"/>
      <c r="SL37" s="450"/>
      <c r="SM37" s="450"/>
      <c r="SN37" s="450"/>
      <c r="SO37" s="450"/>
      <c r="SP37" s="450"/>
      <c r="SQ37" s="450"/>
      <c r="SR37" s="450"/>
      <c r="SS37" s="450"/>
      <c r="ST37" s="450"/>
      <c r="SU37" s="450"/>
      <c r="SV37" s="450"/>
      <c r="SW37" s="450"/>
      <c r="SX37" s="450"/>
      <c r="SY37" s="450"/>
      <c r="SZ37" s="450"/>
      <c r="TA37" s="450"/>
      <c r="TB37" s="450"/>
      <c r="TC37" s="450"/>
      <c r="TD37" s="450"/>
      <c r="TE37" s="450"/>
      <c r="TF37" s="450"/>
      <c r="TG37" s="450"/>
      <c r="TH37" s="450"/>
      <c r="TI37" s="450"/>
      <c r="TJ37" s="450"/>
      <c r="TK37" s="450"/>
      <c r="TL37" s="450"/>
      <c r="TM37" s="450"/>
      <c r="TN37" s="450"/>
      <c r="TO37" s="450"/>
      <c r="TP37" s="450"/>
      <c r="TQ37" s="450"/>
      <c r="TR37" s="450"/>
      <c r="TS37" s="450"/>
      <c r="TT37" s="450"/>
      <c r="TU37" s="450"/>
      <c r="TV37" s="450"/>
      <c r="TW37" s="450"/>
      <c r="TX37" s="450"/>
      <c r="TY37" s="450"/>
      <c r="TZ37" s="450"/>
      <c r="UA37" s="450"/>
      <c r="UB37" s="450"/>
      <c r="UC37" s="450"/>
      <c r="UD37" s="450"/>
      <c r="UE37" s="450"/>
      <c r="UF37" s="450"/>
      <c r="UG37" s="450"/>
      <c r="UH37" s="450"/>
      <c r="UI37" s="450"/>
      <c r="UJ37" s="450"/>
      <c r="UK37" s="450"/>
      <c r="UL37" s="450"/>
      <c r="UM37" s="450"/>
      <c r="UN37" s="450"/>
      <c r="UO37" s="450"/>
      <c r="UP37" s="450"/>
      <c r="UQ37" s="450"/>
      <c r="UR37" s="450"/>
      <c r="US37" s="450"/>
      <c r="UT37" s="450"/>
      <c r="UU37" s="450"/>
      <c r="UV37" s="450"/>
      <c r="UW37" s="450"/>
      <c r="UX37" s="450"/>
      <c r="UY37" s="450"/>
      <c r="UZ37" s="450"/>
      <c r="VA37" s="450"/>
      <c r="VB37" s="450"/>
      <c r="VC37" s="450"/>
      <c r="VD37" s="450"/>
      <c r="VE37" s="450"/>
      <c r="VF37" s="450"/>
      <c r="VG37" s="450"/>
      <c r="VH37" s="450"/>
      <c r="VI37" s="450"/>
      <c r="VJ37" s="450"/>
      <c r="VK37" s="450"/>
      <c r="VL37" s="450"/>
      <c r="VM37" s="450"/>
      <c r="VN37" s="450"/>
      <c r="VO37" s="450"/>
      <c r="VP37" s="450"/>
      <c r="VQ37" s="450"/>
      <c r="VR37" s="450"/>
      <c r="VS37" s="450"/>
      <c r="VT37" s="450"/>
      <c r="VU37" s="450"/>
      <c r="VV37" s="450"/>
      <c r="VW37" s="450"/>
      <c r="VX37" s="450"/>
      <c r="VY37" s="450"/>
      <c r="VZ37" s="450"/>
      <c r="WA37" s="450"/>
      <c r="WB37" s="450"/>
      <c r="WC37" s="450"/>
      <c r="WD37" s="450"/>
      <c r="WE37" s="450"/>
      <c r="WF37" s="450"/>
      <c r="WG37" s="450"/>
      <c r="WH37" s="450"/>
      <c r="WI37" s="450"/>
      <c r="WJ37" s="450"/>
      <c r="WK37" s="450"/>
      <c r="WL37" s="450"/>
      <c r="WM37" s="450"/>
      <c r="WN37" s="450"/>
      <c r="WO37" s="450"/>
      <c r="WP37" s="450"/>
      <c r="WQ37" s="450"/>
      <c r="WR37" s="450"/>
      <c r="WS37" s="450"/>
      <c r="WT37" s="450"/>
      <c r="WU37" s="450"/>
      <c r="WV37" s="450"/>
      <c r="WW37" s="450"/>
      <c r="WX37" s="450"/>
      <c r="WY37" s="450"/>
      <c r="WZ37" s="450"/>
      <c r="XA37" s="450"/>
      <c r="XB37" s="450"/>
      <c r="XC37" s="450"/>
      <c r="XD37" s="450"/>
      <c r="XE37" s="450"/>
      <c r="XF37" s="450"/>
      <c r="XG37" s="450"/>
      <c r="XH37" s="450"/>
      <c r="XI37" s="450"/>
      <c r="XJ37" s="450"/>
      <c r="XK37" s="450"/>
      <c r="XL37" s="450"/>
      <c r="XM37" s="450"/>
      <c r="XN37" s="450"/>
      <c r="XO37" s="450"/>
      <c r="XP37" s="450"/>
      <c r="XQ37" s="450"/>
      <c r="XR37" s="450"/>
      <c r="XS37" s="450"/>
      <c r="XT37" s="450"/>
      <c r="XU37" s="450"/>
      <c r="XV37" s="450"/>
      <c r="XW37" s="450"/>
      <c r="XX37" s="450"/>
      <c r="XY37" s="450"/>
      <c r="XZ37" s="450"/>
      <c r="YA37" s="450"/>
      <c r="YB37" s="450"/>
      <c r="YC37" s="450"/>
      <c r="YD37" s="450"/>
      <c r="YE37" s="450"/>
      <c r="YF37" s="450"/>
      <c r="YG37" s="450"/>
      <c r="YH37" s="450"/>
      <c r="YI37" s="450"/>
      <c r="YJ37" s="450"/>
      <c r="YK37" s="450"/>
      <c r="YL37" s="450"/>
      <c r="YM37" s="450"/>
      <c r="YN37" s="450"/>
      <c r="YO37" s="450"/>
      <c r="YP37" s="450"/>
      <c r="YQ37" s="450"/>
      <c r="YR37" s="450"/>
      <c r="YS37" s="450"/>
      <c r="YT37" s="450"/>
      <c r="YU37" s="450"/>
      <c r="YV37" s="450"/>
      <c r="YW37" s="450"/>
      <c r="YX37" s="450"/>
      <c r="YY37" s="450"/>
      <c r="YZ37" s="450"/>
      <c r="ZA37" s="450"/>
      <c r="ZB37" s="450"/>
      <c r="ZC37" s="450"/>
      <c r="ZD37" s="450"/>
      <c r="ZE37" s="450"/>
      <c r="ZF37" s="450"/>
      <c r="ZG37" s="450"/>
      <c r="ZH37" s="450"/>
      <c r="ZI37" s="450"/>
      <c r="ZJ37" s="450"/>
      <c r="ZK37" s="450"/>
      <c r="ZL37" s="450"/>
      <c r="ZM37" s="450"/>
      <c r="ZN37" s="450"/>
      <c r="ZO37" s="450"/>
      <c r="ZP37" s="450"/>
      <c r="ZQ37" s="450"/>
      <c r="ZR37" s="450"/>
      <c r="ZS37" s="450"/>
      <c r="ZT37" s="450"/>
      <c r="ZU37" s="450"/>
      <c r="ZV37" s="450"/>
      <c r="ZW37" s="450"/>
      <c r="ZX37" s="450"/>
      <c r="ZY37" s="450"/>
      <c r="ZZ37" s="450"/>
      <c r="AAA37" s="450"/>
      <c r="AAB37" s="450"/>
      <c r="AAC37" s="450"/>
      <c r="AAD37" s="450"/>
      <c r="AAE37" s="450"/>
      <c r="AAF37" s="450"/>
      <c r="AAG37" s="450"/>
      <c r="AAH37" s="450"/>
      <c r="AAI37" s="450"/>
      <c r="AAJ37" s="450"/>
      <c r="AAK37" s="450"/>
      <c r="AAL37" s="450"/>
      <c r="AAM37" s="450"/>
      <c r="AAN37" s="450"/>
      <c r="AAO37" s="450"/>
      <c r="AAP37" s="450"/>
      <c r="AAQ37" s="450"/>
      <c r="AAR37" s="450"/>
      <c r="AAS37" s="450"/>
      <c r="AAT37" s="450"/>
      <c r="AAU37" s="450"/>
      <c r="AAV37" s="450"/>
      <c r="AAW37" s="450"/>
      <c r="AAX37" s="450"/>
      <c r="AAY37" s="450"/>
      <c r="AAZ37" s="450"/>
      <c r="ABA37" s="450"/>
      <c r="ABB37" s="450"/>
      <c r="ABC37" s="450"/>
      <c r="ABD37" s="450"/>
      <c r="ABE37" s="450"/>
      <c r="ABF37" s="450"/>
      <c r="ABG37" s="450"/>
      <c r="ABH37" s="450"/>
      <c r="ABI37" s="450"/>
      <c r="ABJ37" s="450"/>
      <c r="ABK37" s="450"/>
      <c r="ABL37" s="450"/>
      <c r="ABM37" s="450"/>
      <c r="ABN37" s="450"/>
      <c r="ABO37" s="450"/>
      <c r="ABP37" s="450"/>
      <c r="ABQ37" s="450"/>
      <c r="ABR37" s="450"/>
      <c r="ABS37" s="450"/>
      <c r="ABT37" s="450"/>
      <c r="ABU37" s="450"/>
      <c r="ABV37" s="450"/>
      <c r="ABW37" s="450"/>
      <c r="ABX37" s="450"/>
      <c r="ABY37" s="450"/>
      <c r="ABZ37" s="450"/>
      <c r="ACA37" s="450"/>
      <c r="ACB37" s="450"/>
      <c r="ACC37" s="450"/>
      <c r="ACD37" s="450"/>
      <c r="ACE37" s="450"/>
      <c r="ACF37" s="450"/>
      <c r="ACG37" s="450"/>
      <c r="ACH37" s="450"/>
      <c r="ACI37" s="450"/>
      <c r="ACJ37" s="450"/>
      <c r="ACK37" s="450"/>
      <c r="ACL37" s="450"/>
      <c r="ACM37" s="450"/>
      <c r="ACN37" s="450"/>
      <c r="ACO37" s="450"/>
      <c r="ACP37" s="450"/>
      <c r="ACQ37" s="450"/>
      <c r="ACR37" s="450"/>
      <c r="ACS37" s="450"/>
      <c r="ACT37" s="450"/>
      <c r="ACU37" s="450"/>
      <c r="ACV37" s="450"/>
      <c r="ACW37" s="450"/>
      <c r="ACX37" s="450"/>
      <c r="ACY37" s="450"/>
      <c r="ACZ37" s="450"/>
      <c r="ADA37" s="450"/>
      <c r="ADB37" s="450"/>
      <c r="ADC37" s="450"/>
      <c r="ADD37" s="450"/>
      <c r="ADE37" s="450"/>
      <c r="ADF37" s="450"/>
      <c r="ADG37" s="450"/>
      <c r="ADH37" s="450"/>
      <c r="ADI37" s="450"/>
      <c r="ADJ37" s="450"/>
      <c r="ADK37" s="450"/>
      <c r="ADL37" s="450"/>
      <c r="ADM37" s="450"/>
      <c r="ADN37" s="450"/>
      <c r="ADO37" s="450"/>
      <c r="ADP37" s="450"/>
      <c r="ADQ37" s="450"/>
      <c r="ADR37" s="450"/>
      <c r="ADS37" s="450"/>
      <c r="ADT37" s="450"/>
      <c r="ADU37" s="450"/>
      <c r="ADV37" s="450"/>
      <c r="ADW37" s="450"/>
      <c r="ADX37" s="450"/>
      <c r="ADY37" s="450"/>
      <c r="ADZ37" s="450"/>
      <c r="AEA37" s="450"/>
      <c r="AEB37" s="450"/>
      <c r="AEC37" s="450"/>
      <c r="AED37" s="450"/>
      <c r="AEE37" s="450"/>
      <c r="AEF37" s="450"/>
      <c r="AEG37" s="450"/>
      <c r="AEH37" s="450"/>
      <c r="AEI37" s="450"/>
      <c r="AEJ37" s="450"/>
      <c r="AEK37" s="450"/>
      <c r="AEL37" s="450"/>
      <c r="AEM37" s="450"/>
      <c r="AEN37" s="450"/>
      <c r="AEO37" s="450"/>
      <c r="AEP37" s="450"/>
      <c r="AEQ37" s="450"/>
      <c r="AER37" s="450"/>
      <c r="AES37" s="450"/>
      <c r="AET37" s="450"/>
      <c r="AEU37" s="450"/>
      <c r="AEV37" s="450"/>
      <c r="AEW37" s="450"/>
      <c r="AEX37" s="450"/>
      <c r="AEY37" s="450"/>
      <c r="AEZ37" s="450"/>
      <c r="AFA37" s="450"/>
      <c r="AFB37" s="450"/>
      <c r="AFC37" s="450"/>
      <c r="AFD37" s="450"/>
      <c r="AFE37" s="450"/>
      <c r="AFF37" s="450"/>
      <c r="AFG37" s="450"/>
      <c r="AFH37" s="450"/>
      <c r="AFI37" s="450"/>
      <c r="AFJ37" s="450"/>
      <c r="AFK37" s="450"/>
      <c r="AFL37" s="450"/>
      <c r="AFM37" s="450"/>
      <c r="AFN37" s="450"/>
      <c r="AFO37" s="450"/>
      <c r="AFP37" s="450"/>
      <c r="AFQ37" s="450"/>
      <c r="AFR37" s="450"/>
      <c r="AFS37" s="450"/>
      <c r="AFT37" s="450"/>
      <c r="AFU37" s="450"/>
      <c r="AFV37" s="450"/>
      <c r="AFW37" s="450"/>
      <c r="AFX37" s="450"/>
      <c r="AFY37" s="450"/>
      <c r="AFZ37" s="450"/>
      <c r="AGA37" s="450"/>
      <c r="AGB37" s="450"/>
      <c r="AGC37" s="450"/>
      <c r="AGD37" s="450"/>
      <c r="AGE37" s="450"/>
      <c r="AGF37" s="450"/>
      <c r="AGG37" s="450"/>
      <c r="AGH37" s="450"/>
      <c r="AGI37" s="450"/>
      <c r="AGJ37" s="450"/>
      <c r="AGK37" s="450"/>
      <c r="AGL37" s="450"/>
      <c r="AGM37" s="450"/>
      <c r="AGN37" s="450"/>
      <c r="AGO37" s="450"/>
      <c r="AGP37" s="450"/>
      <c r="AGQ37" s="450"/>
      <c r="AGR37" s="450"/>
      <c r="AGS37" s="450"/>
      <c r="AGT37" s="450"/>
      <c r="AGU37" s="450"/>
      <c r="AGV37" s="450"/>
      <c r="AGW37" s="450"/>
      <c r="AGX37" s="450"/>
      <c r="AGY37" s="450"/>
      <c r="AGZ37" s="450"/>
      <c r="AHA37" s="450"/>
      <c r="AHB37" s="450"/>
      <c r="AHC37" s="450"/>
      <c r="AHD37" s="450"/>
      <c r="AHE37" s="450"/>
      <c r="AHF37" s="450"/>
      <c r="AHG37" s="450"/>
      <c r="AHH37" s="450"/>
      <c r="AHI37" s="450"/>
      <c r="AHJ37" s="450"/>
      <c r="AHK37" s="450"/>
      <c r="AHL37" s="450"/>
      <c r="AHM37" s="450"/>
      <c r="AHN37" s="450"/>
      <c r="AHO37" s="450"/>
      <c r="AHP37" s="450"/>
      <c r="AHQ37" s="450"/>
      <c r="AHR37" s="450"/>
      <c r="AHS37" s="450"/>
      <c r="AHT37" s="450"/>
      <c r="AHU37" s="450"/>
      <c r="AHV37" s="450"/>
      <c r="AHW37" s="450"/>
      <c r="AHX37" s="450"/>
      <c r="AHY37" s="450"/>
      <c r="AHZ37" s="450"/>
      <c r="AIA37" s="450"/>
      <c r="AIB37" s="450"/>
      <c r="AIC37" s="450"/>
      <c r="AID37" s="450"/>
      <c r="AIE37" s="450"/>
      <c r="AIF37" s="450"/>
      <c r="AIG37" s="450"/>
      <c r="AIH37" s="450"/>
      <c r="AII37" s="450"/>
      <c r="AIJ37" s="450"/>
      <c r="AIK37" s="450"/>
      <c r="AIL37" s="450"/>
      <c r="AIM37" s="450"/>
      <c r="AIN37" s="450"/>
      <c r="AIO37" s="450"/>
      <c r="AIP37" s="450"/>
      <c r="AIQ37" s="450"/>
      <c r="AIR37" s="450"/>
      <c r="AIS37" s="450"/>
      <c r="AIT37" s="450"/>
      <c r="AIU37" s="450"/>
      <c r="AIV37" s="450"/>
      <c r="AIW37" s="450"/>
      <c r="AIX37" s="450"/>
      <c r="AIY37" s="450"/>
      <c r="AIZ37" s="450"/>
      <c r="AJA37" s="450"/>
      <c r="AJB37" s="450"/>
      <c r="AJC37" s="450"/>
      <c r="AJD37" s="450"/>
      <c r="AJE37" s="450"/>
      <c r="AJF37" s="450"/>
      <c r="AJG37" s="450"/>
      <c r="AJH37" s="450"/>
      <c r="AJI37" s="450"/>
      <c r="AJJ37" s="450"/>
      <c r="AJK37" s="450"/>
      <c r="AJL37" s="450"/>
      <c r="AJM37" s="450"/>
      <c r="AJN37" s="450"/>
      <c r="AJO37" s="450"/>
      <c r="AJP37" s="450"/>
      <c r="AJQ37" s="450"/>
      <c r="AJR37" s="450"/>
      <c r="AJS37" s="450"/>
      <c r="AJT37" s="450"/>
      <c r="AJU37" s="450"/>
      <c r="AJV37" s="450"/>
      <c r="AJW37" s="450"/>
      <c r="AJX37" s="450"/>
      <c r="AJY37" s="450"/>
      <c r="AJZ37" s="450"/>
      <c r="AKA37" s="450"/>
      <c r="AKB37" s="450"/>
      <c r="AKC37" s="450"/>
      <c r="AKD37" s="450"/>
      <c r="AKE37" s="450"/>
      <c r="AKF37" s="450"/>
      <c r="AKG37" s="450"/>
      <c r="AKH37" s="450"/>
      <c r="AKI37" s="450"/>
      <c r="AKJ37" s="450"/>
      <c r="AKK37" s="450"/>
      <c r="AKL37" s="450"/>
      <c r="AKM37" s="450"/>
      <c r="AKN37" s="450"/>
      <c r="AKO37" s="450"/>
      <c r="AKP37" s="450"/>
      <c r="AKQ37" s="450"/>
      <c r="AKR37" s="450"/>
      <c r="AKS37" s="450"/>
      <c r="AKT37" s="450"/>
      <c r="AKU37" s="450"/>
      <c r="AKV37" s="450"/>
      <c r="AKW37" s="450"/>
      <c r="AKX37" s="450"/>
      <c r="AKY37" s="450"/>
      <c r="AKZ37" s="450"/>
      <c r="ALA37" s="450"/>
      <c r="ALB37" s="450"/>
      <c r="ALC37" s="450"/>
      <c r="ALD37" s="450"/>
      <c r="ALE37" s="450"/>
      <c r="ALF37" s="450"/>
      <c r="ALG37" s="450"/>
      <c r="ALH37" s="450"/>
      <c r="ALI37" s="450"/>
      <c r="ALJ37" s="450"/>
      <c r="ALK37" s="450"/>
      <c r="ALL37" s="450"/>
      <c r="ALM37" s="450"/>
      <c r="ALN37" s="450"/>
      <c r="ALO37" s="450"/>
      <c r="ALP37" s="450"/>
      <c r="ALQ37" s="450"/>
      <c r="ALR37" s="450"/>
      <c r="ALS37" s="450"/>
      <c r="ALT37" s="450"/>
      <c r="ALU37" s="450"/>
      <c r="ALV37" s="450"/>
      <c r="ALW37" s="450"/>
      <c r="ALX37" s="450"/>
      <c r="ALY37" s="450"/>
      <c r="ALZ37" s="450"/>
      <c r="AMA37" s="450"/>
      <c r="AMB37" s="450"/>
      <c r="AMC37" s="450"/>
      <c r="AMD37" s="450"/>
      <c r="AME37" s="450"/>
      <c r="AMF37" s="450"/>
      <c r="AMG37" s="450"/>
      <c r="AMH37" s="450"/>
      <c r="AMI37" s="450"/>
      <c r="AMJ37" s="450"/>
      <c r="AMK37" s="450"/>
      <c r="AML37" s="450"/>
      <c r="AMM37" s="450"/>
      <c r="AMN37" s="450"/>
      <c r="AMO37" s="450"/>
      <c r="AMP37" s="450"/>
      <c r="AMQ37" s="450"/>
      <c r="AMR37" s="450"/>
      <c r="AMS37" s="450"/>
      <c r="AMT37" s="450"/>
      <c r="AMU37" s="450"/>
      <c r="AMV37" s="450"/>
      <c r="AMW37" s="450"/>
      <c r="AMX37" s="450"/>
      <c r="AMY37" s="450"/>
      <c r="AMZ37" s="450"/>
      <c r="ANA37" s="450"/>
      <c r="ANB37" s="450"/>
      <c r="ANC37" s="450"/>
      <c r="AND37" s="450"/>
      <c r="ANE37" s="450"/>
      <c r="ANF37" s="450"/>
      <c r="ANG37" s="450"/>
      <c r="ANH37" s="450"/>
      <c r="ANI37" s="450"/>
      <c r="ANJ37" s="450"/>
      <c r="ANK37" s="450"/>
      <c r="ANL37" s="450"/>
      <c r="ANM37" s="450"/>
      <c r="ANN37" s="450"/>
      <c r="ANO37" s="450"/>
      <c r="ANP37" s="450"/>
      <c r="ANQ37" s="450"/>
      <c r="ANR37" s="450"/>
      <c r="ANS37" s="450"/>
      <c r="ANT37" s="450"/>
      <c r="ANU37" s="450"/>
      <c r="ANV37" s="450"/>
      <c r="ANW37" s="450"/>
      <c r="ANX37" s="450"/>
      <c r="ANY37" s="450"/>
      <c r="ANZ37" s="450"/>
      <c r="AOA37" s="450"/>
      <c r="AOB37" s="450"/>
      <c r="AOC37" s="450"/>
      <c r="AOD37" s="450"/>
      <c r="AOE37" s="450"/>
      <c r="AOF37" s="450"/>
      <c r="AOG37" s="450"/>
      <c r="AOH37" s="450"/>
      <c r="AOI37" s="450"/>
      <c r="AOJ37" s="450"/>
      <c r="AOK37" s="450"/>
      <c r="AOL37" s="450"/>
      <c r="AOM37" s="450"/>
      <c r="AON37" s="450"/>
      <c r="AOO37" s="450"/>
      <c r="AOP37" s="450"/>
      <c r="AOQ37" s="450"/>
      <c r="AOR37" s="450"/>
      <c r="AOS37" s="450"/>
      <c r="AOT37" s="450"/>
      <c r="AOU37" s="450"/>
      <c r="AOV37" s="450"/>
      <c r="AOW37" s="450"/>
      <c r="AOX37" s="450"/>
      <c r="AOY37" s="450"/>
      <c r="AOZ37" s="450"/>
      <c r="APA37" s="450"/>
      <c r="APB37" s="450"/>
      <c r="APC37" s="450"/>
      <c r="APD37" s="450"/>
      <c r="APE37" s="450"/>
      <c r="APF37" s="450"/>
      <c r="APG37" s="450"/>
      <c r="APH37" s="450"/>
      <c r="API37" s="450"/>
      <c r="APJ37" s="450"/>
      <c r="APK37" s="450"/>
      <c r="APL37" s="450"/>
      <c r="APM37" s="450"/>
      <c r="APN37" s="450"/>
      <c r="APO37" s="450"/>
      <c r="APP37" s="450"/>
      <c r="APQ37" s="450"/>
      <c r="APR37" s="450"/>
      <c r="APS37" s="450"/>
      <c r="APT37" s="450"/>
      <c r="APU37" s="450"/>
      <c r="APV37" s="450"/>
      <c r="APW37" s="450"/>
      <c r="APX37" s="450"/>
      <c r="APY37" s="450"/>
      <c r="APZ37" s="450"/>
      <c r="AQA37" s="450"/>
      <c r="AQB37" s="450"/>
      <c r="AQC37" s="450"/>
      <c r="AQD37" s="450"/>
      <c r="AQE37" s="450"/>
      <c r="AQF37" s="450"/>
      <c r="AQG37" s="450"/>
      <c r="AQH37" s="450"/>
      <c r="AQI37" s="450"/>
      <c r="AQJ37" s="450"/>
      <c r="AQK37" s="450"/>
      <c r="AQL37" s="450"/>
      <c r="AQM37" s="450"/>
      <c r="AQN37" s="450"/>
      <c r="AQO37" s="450"/>
      <c r="AQP37" s="450"/>
      <c r="AQQ37" s="450"/>
      <c r="AQR37" s="450"/>
      <c r="AQS37" s="450"/>
      <c r="AQT37" s="450"/>
      <c r="AQU37" s="450"/>
      <c r="AQV37" s="450"/>
      <c r="AQW37" s="450"/>
      <c r="AQX37" s="450"/>
      <c r="AQY37" s="450"/>
      <c r="AQZ37" s="450"/>
      <c r="ARA37" s="450"/>
      <c r="ARB37" s="450"/>
      <c r="ARC37" s="450"/>
      <c r="ARD37" s="450"/>
      <c r="ARE37" s="450"/>
      <c r="ARF37" s="450"/>
      <c r="ARG37" s="450"/>
      <c r="ARH37" s="450"/>
      <c r="ARI37" s="450"/>
      <c r="ARJ37" s="450"/>
      <c r="ARK37" s="450"/>
      <c r="ARL37" s="450"/>
      <c r="ARM37" s="450"/>
      <c r="ARN37" s="450"/>
      <c r="ARO37" s="450"/>
      <c r="ARP37" s="450"/>
      <c r="ARQ37" s="450"/>
      <c r="ARR37" s="450"/>
      <c r="ARS37" s="450"/>
      <c r="ART37" s="450"/>
      <c r="ARU37" s="450"/>
      <c r="ARV37" s="450"/>
      <c r="ARW37" s="450"/>
      <c r="ARX37" s="450"/>
      <c r="ARY37" s="450"/>
      <c r="ARZ37" s="450"/>
      <c r="ASA37" s="450"/>
      <c r="ASB37" s="450"/>
      <c r="ASC37" s="450"/>
      <c r="ASD37" s="450"/>
      <c r="ASE37" s="450"/>
      <c r="ASF37" s="450"/>
      <c r="ASG37" s="450"/>
      <c r="ASH37" s="450"/>
      <c r="ASI37" s="450"/>
      <c r="ASJ37" s="450"/>
      <c r="ASK37" s="450"/>
      <c r="ASL37" s="450"/>
      <c r="ASM37" s="450"/>
      <c r="ASN37" s="450"/>
      <c r="ASO37" s="450"/>
      <c r="ASP37" s="450"/>
      <c r="ASQ37" s="450"/>
      <c r="ASR37" s="450"/>
      <c r="ASS37" s="450"/>
      <c r="AST37" s="450"/>
      <c r="ASU37" s="450"/>
      <c r="ASV37" s="450"/>
      <c r="ASW37" s="450"/>
      <c r="ASX37" s="450"/>
      <c r="ASY37" s="450"/>
      <c r="ASZ37" s="450"/>
      <c r="ATA37" s="450"/>
      <c r="ATB37" s="450"/>
      <c r="ATC37" s="450"/>
      <c r="ATD37" s="450"/>
      <c r="ATE37" s="450"/>
      <c r="ATF37" s="450"/>
      <c r="ATG37" s="450"/>
      <c r="ATH37" s="450"/>
      <c r="ATI37" s="450"/>
      <c r="ATJ37" s="450"/>
      <c r="ATK37" s="450"/>
      <c r="ATL37" s="450"/>
      <c r="ATM37" s="450"/>
      <c r="ATN37" s="450"/>
      <c r="ATO37" s="450"/>
      <c r="ATP37" s="450"/>
      <c r="ATQ37" s="450"/>
      <c r="ATR37" s="450"/>
      <c r="ATS37" s="450"/>
      <c r="ATT37" s="450"/>
      <c r="ATU37" s="450"/>
      <c r="ATV37" s="450"/>
      <c r="ATW37" s="450"/>
      <c r="ATX37" s="450"/>
      <c r="ATY37" s="450"/>
      <c r="ATZ37" s="450"/>
      <c r="AUA37" s="450"/>
      <c r="AUB37" s="450"/>
      <c r="AUC37" s="450"/>
      <c r="AUD37" s="450"/>
      <c r="AUE37" s="450"/>
      <c r="AUF37" s="450"/>
      <c r="AUG37" s="450"/>
      <c r="AUH37" s="450"/>
      <c r="AUI37" s="450"/>
      <c r="AUJ37" s="450"/>
      <c r="AUK37" s="450"/>
      <c r="AUL37" s="450"/>
      <c r="AUM37" s="450"/>
      <c r="AUN37" s="450"/>
      <c r="AUO37" s="450"/>
      <c r="AUP37" s="450"/>
      <c r="AUQ37" s="450"/>
      <c r="AUR37" s="450"/>
      <c r="AUS37" s="450"/>
      <c r="AUT37" s="450"/>
      <c r="AUU37" s="450"/>
      <c r="AUV37" s="450"/>
      <c r="AUW37" s="450"/>
      <c r="AUX37" s="450"/>
      <c r="AUY37" s="450"/>
      <c r="AUZ37" s="450"/>
      <c r="AVA37" s="450"/>
      <c r="AVB37" s="450"/>
      <c r="AVC37" s="450"/>
      <c r="AVD37" s="450"/>
      <c r="AVE37" s="450"/>
      <c r="AVF37" s="450"/>
      <c r="AVG37" s="450"/>
      <c r="AVH37" s="450"/>
      <c r="AVI37" s="450"/>
      <c r="AVJ37" s="450"/>
      <c r="AVK37" s="450"/>
      <c r="AVL37" s="450"/>
      <c r="AVM37" s="450"/>
      <c r="AVN37" s="450"/>
      <c r="AVO37" s="450"/>
      <c r="AVP37" s="450"/>
      <c r="AVQ37" s="450"/>
      <c r="AVR37" s="450"/>
      <c r="AVS37" s="450"/>
      <c r="AVT37" s="450"/>
      <c r="AVU37" s="450"/>
      <c r="AVV37" s="450"/>
      <c r="AVW37" s="450"/>
      <c r="AVX37" s="450"/>
      <c r="AVY37" s="450"/>
      <c r="AVZ37" s="450"/>
      <c r="AWA37" s="450"/>
      <c r="AWB37" s="450"/>
      <c r="AWC37" s="450"/>
      <c r="AWD37" s="450"/>
      <c r="AWE37" s="450"/>
      <c r="AWF37" s="450"/>
      <c r="AWG37" s="450"/>
      <c r="AWH37" s="450"/>
      <c r="AWI37" s="450"/>
      <c r="AWJ37" s="450"/>
      <c r="AWK37" s="450"/>
      <c r="AWL37" s="450"/>
      <c r="AWM37" s="450"/>
      <c r="AWN37" s="450"/>
      <c r="AWO37" s="450"/>
      <c r="AWP37" s="450"/>
      <c r="AWQ37" s="450"/>
      <c r="AWR37" s="450"/>
      <c r="AWS37" s="450"/>
      <c r="AWT37" s="450"/>
      <c r="AWU37" s="450"/>
      <c r="AWV37" s="450"/>
      <c r="AWW37" s="450"/>
      <c r="AWX37" s="450"/>
      <c r="AWY37" s="450"/>
      <c r="AWZ37" s="450"/>
      <c r="AXA37" s="450"/>
      <c r="AXB37" s="450"/>
      <c r="AXC37" s="450"/>
      <c r="AXD37" s="450"/>
      <c r="AXE37" s="450"/>
      <c r="AXF37" s="450"/>
      <c r="AXG37" s="450"/>
      <c r="AXH37" s="450"/>
      <c r="AXI37" s="450"/>
      <c r="AXJ37" s="450"/>
      <c r="AXK37" s="450"/>
      <c r="AXL37" s="450"/>
      <c r="AXM37" s="450"/>
      <c r="AXN37" s="450"/>
      <c r="AXO37" s="450"/>
      <c r="AXP37" s="450"/>
      <c r="AXQ37" s="450"/>
      <c r="AXR37" s="450"/>
      <c r="AXS37" s="450"/>
      <c r="AXT37" s="450"/>
      <c r="AXU37" s="450"/>
      <c r="AXV37" s="450"/>
      <c r="AXW37" s="450"/>
      <c r="AXX37" s="450"/>
      <c r="AXY37" s="450"/>
      <c r="AXZ37" s="450"/>
      <c r="AYA37" s="450"/>
      <c r="AYB37" s="450"/>
      <c r="AYC37" s="450"/>
      <c r="AYD37" s="450"/>
      <c r="AYE37" s="450"/>
      <c r="AYF37" s="450"/>
      <c r="AYG37" s="450"/>
      <c r="AYH37" s="450"/>
      <c r="AYI37" s="450"/>
      <c r="AYJ37" s="450"/>
      <c r="AYK37" s="450"/>
      <c r="AYL37" s="450"/>
      <c r="AYM37" s="450"/>
      <c r="AYN37" s="450"/>
      <c r="AYO37" s="450"/>
      <c r="AYP37" s="450"/>
      <c r="AYQ37" s="450"/>
      <c r="AYR37" s="450"/>
      <c r="AYS37" s="450"/>
      <c r="AYT37" s="450"/>
      <c r="AYU37" s="450"/>
      <c r="AYV37" s="450"/>
      <c r="AYW37" s="450"/>
      <c r="AYX37" s="450"/>
      <c r="AYY37" s="450"/>
      <c r="AYZ37" s="450"/>
      <c r="AZA37" s="450"/>
      <c r="AZB37" s="450"/>
      <c r="AZC37" s="450"/>
      <c r="AZD37" s="450"/>
      <c r="AZE37" s="450"/>
      <c r="AZF37" s="450"/>
      <c r="AZG37" s="450"/>
      <c r="AZH37" s="450"/>
      <c r="AZI37" s="450"/>
      <c r="AZJ37" s="450"/>
      <c r="AZK37" s="450"/>
      <c r="AZL37" s="450"/>
      <c r="AZM37" s="450"/>
      <c r="AZN37" s="450"/>
      <c r="AZO37" s="450"/>
      <c r="AZP37" s="450"/>
      <c r="AZQ37" s="450"/>
      <c r="AZR37" s="450"/>
      <c r="AZS37" s="450"/>
      <c r="AZT37" s="450"/>
      <c r="AZU37" s="450"/>
      <c r="AZV37" s="450"/>
      <c r="AZW37" s="450"/>
      <c r="AZX37" s="450"/>
      <c r="AZY37" s="450"/>
      <c r="AZZ37" s="450"/>
      <c r="BAA37" s="450"/>
      <c r="BAB37" s="450"/>
      <c r="BAC37" s="450"/>
      <c r="BAD37" s="450"/>
      <c r="BAE37" s="450"/>
      <c r="BAF37" s="450"/>
      <c r="BAG37" s="450"/>
      <c r="BAH37" s="450"/>
      <c r="BAI37" s="450"/>
      <c r="BAJ37" s="450"/>
      <c r="BAK37" s="450"/>
      <c r="BAL37" s="450"/>
      <c r="BAM37" s="450"/>
      <c r="BAN37" s="450"/>
      <c r="BAO37" s="450"/>
      <c r="BAP37" s="450"/>
      <c r="BAQ37" s="450"/>
      <c r="BAR37" s="450"/>
      <c r="BAS37" s="450"/>
      <c r="BAT37" s="450"/>
      <c r="BAU37" s="450"/>
      <c r="BAV37" s="450"/>
      <c r="BAW37" s="450"/>
      <c r="BAX37" s="450"/>
      <c r="BAY37" s="450"/>
      <c r="BAZ37" s="450"/>
      <c r="BBA37" s="450"/>
      <c r="BBB37" s="450"/>
      <c r="BBC37" s="450"/>
      <c r="BBD37" s="450"/>
      <c r="BBE37" s="450"/>
      <c r="BBF37" s="450"/>
      <c r="BBG37" s="450"/>
      <c r="BBH37" s="450"/>
      <c r="BBI37" s="450"/>
      <c r="BBJ37" s="450"/>
      <c r="BBK37" s="450"/>
      <c r="BBL37" s="450"/>
      <c r="BBM37" s="450"/>
      <c r="BBN37" s="450"/>
      <c r="BBO37" s="450"/>
      <c r="BBP37" s="450"/>
      <c r="BBQ37" s="450"/>
      <c r="BBR37" s="450"/>
      <c r="BBS37" s="450"/>
      <c r="BBT37" s="450"/>
      <c r="BBU37" s="450"/>
      <c r="BBV37" s="450"/>
      <c r="BBW37" s="450"/>
      <c r="BBX37" s="450"/>
      <c r="BBY37" s="450"/>
      <c r="BBZ37" s="450"/>
      <c r="BCA37" s="450"/>
      <c r="BCB37" s="450"/>
      <c r="BCC37" s="450"/>
      <c r="BCD37" s="450"/>
      <c r="BCE37" s="450"/>
      <c r="BCF37" s="450"/>
      <c r="BCG37" s="450"/>
      <c r="BCH37" s="450"/>
      <c r="BCI37" s="450"/>
      <c r="BCJ37" s="450"/>
      <c r="BCK37" s="450"/>
      <c r="BCL37" s="450"/>
      <c r="BCM37" s="450"/>
      <c r="BCN37" s="450"/>
      <c r="BCO37" s="450"/>
      <c r="BCP37" s="450"/>
      <c r="BCQ37" s="450"/>
      <c r="BCR37" s="450"/>
      <c r="BCS37" s="450"/>
      <c r="BCT37" s="450"/>
      <c r="BCU37" s="450"/>
      <c r="BCV37" s="450"/>
      <c r="BCW37" s="450"/>
      <c r="BCX37" s="450"/>
      <c r="BCY37" s="450"/>
      <c r="BCZ37" s="450"/>
      <c r="BDA37" s="450"/>
      <c r="BDB37" s="450"/>
      <c r="BDC37" s="450"/>
      <c r="BDD37" s="450"/>
      <c r="BDE37" s="450"/>
      <c r="BDF37" s="450"/>
      <c r="BDG37" s="450"/>
      <c r="BDH37" s="450"/>
      <c r="BDI37" s="450"/>
      <c r="BDJ37" s="450"/>
      <c r="BDK37" s="450"/>
      <c r="BDL37" s="450"/>
      <c r="BDM37" s="450"/>
      <c r="BDN37" s="450"/>
      <c r="BDO37" s="450"/>
      <c r="BDP37" s="450"/>
      <c r="BDQ37" s="450"/>
      <c r="BDR37" s="450"/>
      <c r="BDS37" s="450"/>
      <c r="BDT37" s="450"/>
      <c r="BDU37" s="450"/>
      <c r="BDV37" s="450"/>
      <c r="BDW37" s="450"/>
      <c r="BDX37" s="450"/>
      <c r="BDY37" s="450"/>
      <c r="BDZ37" s="450"/>
      <c r="BEA37" s="450"/>
      <c r="BEB37" s="450"/>
      <c r="BEC37" s="450"/>
      <c r="BED37" s="450"/>
      <c r="BEE37" s="450"/>
      <c r="BEF37" s="450"/>
      <c r="BEG37" s="450"/>
      <c r="BEH37" s="450"/>
      <c r="BEI37" s="450"/>
      <c r="BEJ37" s="450"/>
      <c r="BEK37" s="450"/>
      <c r="BEL37" s="450"/>
      <c r="BEM37" s="450"/>
      <c r="BEN37" s="450"/>
      <c r="BEO37" s="450"/>
      <c r="BEP37" s="450"/>
      <c r="BEQ37" s="450"/>
      <c r="BER37" s="450"/>
      <c r="BES37" s="450"/>
      <c r="BET37" s="450"/>
      <c r="BEU37" s="450"/>
      <c r="BEV37" s="450"/>
      <c r="BEW37" s="450"/>
      <c r="BEX37" s="450"/>
      <c r="BEY37" s="450"/>
      <c r="BEZ37" s="450"/>
      <c r="BFA37" s="450"/>
      <c r="BFB37" s="450"/>
      <c r="BFC37" s="450"/>
      <c r="BFD37" s="450"/>
      <c r="BFE37" s="450"/>
      <c r="BFF37" s="450"/>
      <c r="BFG37" s="450"/>
      <c r="BFH37" s="450"/>
      <c r="BFI37" s="450"/>
      <c r="BFJ37" s="450"/>
      <c r="BFK37" s="450"/>
      <c r="BFL37" s="450"/>
      <c r="BFM37" s="450"/>
      <c r="BFN37" s="450"/>
      <c r="BFO37" s="450"/>
      <c r="BFP37" s="450"/>
      <c r="BFQ37" s="450"/>
      <c r="BFR37" s="450"/>
      <c r="BFS37" s="450"/>
      <c r="BFT37" s="450"/>
      <c r="BFU37" s="450"/>
      <c r="BFV37" s="450"/>
      <c r="BFW37" s="450"/>
      <c r="BFX37" s="450"/>
      <c r="BFY37" s="450"/>
      <c r="BFZ37" s="450"/>
      <c r="BGA37" s="450"/>
      <c r="BGB37" s="450"/>
      <c r="BGC37" s="450"/>
      <c r="BGD37" s="450"/>
      <c r="BGE37" s="450"/>
      <c r="BGF37" s="450"/>
      <c r="BGG37" s="450"/>
      <c r="BGH37" s="450"/>
      <c r="BGI37" s="450"/>
      <c r="BGJ37" s="450"/>
      <c r="BGK37" s="450"/>
      <c r="BGL37" s="450"/>
      <c r="BGM37" s="450"/>
      <c r="BGN37" s="450"/>
      <c r="BGO37" s="450"/>
      <c r="BGP37" s="450"/>
      <c r="BGQ37" s="450"/>
      <c r="BGR37" s="450"/>
      <c r="BGS37" s="450"/>
      <c r="BGT37" s="450"/>
      <c r="BGU37" s="450"/>
      <c r="BGV37" s="450"/>
      <c r="BGW37" s="450"/>
      <c r="BGX37" s="450"/>
      <c r="BGY37" s="450"/>
      <c r="BGZ37" s="450"/>
      <c r="BHA37" s="450"/>
      <c r="BHB37" s="450"/>
      <c r="BHC37" s="450"/>
      <c r="BHD37" s="450"/>
      <c r="BHE37" s="450"/>
      <c r="BHF37" s="450"/>
      <c r="BHG37" s="450"/>
      <c r="BHH37" s="450"/>
      <c r="BHI37" s="450"/>
      <c r="BHJ37" s="450"/>
      <c r="BHK37" s="450"/>
      <c r="BHL37" s="450"/>
      <c r="BHM37" s="450"/>
      <c r="BHN37" s="450"/>
      <c r="BHO37" s="450"/>
      <c r="BHP37" s="450"/>
      <c r="BHQ37" s="450"/>
      <c r="BHR37" s="450"/>
      <c r="BHS37" s="450"/>
      <c r="BHT37" s="450"/>
      <c r="BHU37" s="450"/>
      <c r="BHV37" s="450"/>
      <c r="BHW37" s="450"/>
      <c r="BHX37" s="450"/>
      <c r="BHY37" s="450"/>
      <c r="BHZ37" s="450"/>
      <c r="BIA37" s="450"/>
      <c r="BIB37" s="450"/>
      <c r="BIC37" s="450"/>
      <c r="BID37" s="450"/>
      <c r="BIE37" s="450"/>
      <c r="BIF37" s="450"/>
      <c r="BIG37" s="450"/>
      <c r="BIH37" s="450"/>
      <c r="BII37" s="450"/>
      <c r="BIJ37" s="450"/>
      <c r="BIK37" s="450"/>
      <c r="BIL37" s="450"/>
      <c r="BIM37" s="450"/>
      <c r="BIN37" s="450"/>
      <c r="BIO37" s="450"/>
      <c r="BIP37" s="450"/>
      <c r="BIQ37" s="450"/>
      <c r="BIR37" s="450"/>
      <c r="BIS37" s="450"/>
      <c r="BIT37" s="450"/>
      <c r="BIU37" s="450"/>
      <c r="BIV37" s="450"/>
      <c r="BIW37" s="450"/>
      <c r="BIX37" s="450"/>
      <c r="BIY37" s="450"/>
      <c r="BIZ37" s="450"/>
      <c r="BJA37" s="450"/>
      <c r="BJB37" s="450"/>
      <c r="BJC37" s="450"/>
      <c r="BJD37" s="450"/>
      <c r="BJE37" s="450"/>
      <c r="BJF37" s="450"/>
      <c r="BJG37" s="450"/>
      <c r="BJH37" s="450"/>
      <c r="BJI37" s="450"/>
      <c r="BJJ37" s="450"/>
      <c r="BJK37" s="450"/>
      <c r="BJL37" s="450"/>
      <c r="BJM37" s="450"/>
      <c r="BJN37" s="450"/>
      <c r="BJO37" s="450"/>
      <c r="BJP37" s="450"/>
      <c r="BJQ37" s="450"/>
      <c r="BJR37" s="450"/>
      <c r="BJS37" s="450"/>
      <c r="BJT37" s="450"/>
      <c r="BJU37" s="450"/>
      <c r="BJV37" s="450"/>
      <c r="BJW37" s="450"/>
      <c r="BJX37" s="450"/>
      <c r="BJY37" s="450"/>
      <c r="BJZ37" s="450"/>
      <c r="BKA37" s="450"/>
      <c r="BKB37" s="450"/>
      <c r="BKC37" s="450"/>
      <c r="BKD37" s="450"/>
      <c r="BKE37" s="450"/>
      <c r="BKF37" s="450"/>
      <c r="BKG37" s="450"/>
      <c r="BKH37" s="450"/>
      <c r="BKI37" s="450"/>
      <c r="BKJ37" s="450"/>
      <c r="BKK37" s="450"/>
      <c r="BKL37" s="450"/>
      <c r="BKM37" s="450"/>
      <c r="BKN37" s="450"/>
      <c r="BKO37" s="450"/>
      <c r="BKP37" s="450"/>
      <c r="BKQ37" s="450"/>
      <c r="BKR37" s="450"/>
      <c r="BKS37" s="450"/>
      <c r="BKT37" s="450"/>
      <c r="BKU37" s="450"/>
      <c r="BKV37" s="450"/>
      <c r="BKW37" s="450"/>
      <c r="BKX37" s="450"/>
      <c r="BKY37" s="450"/>
      <c r="BKZ37" s="450"/>
      <c r="BLA37" s="450"/>
      <c r="BLB37" s="450"/>
      <c r="BLC37" s="450"/>
      <c r="BLD37" s="450"/>
      <c r="BLE37" s="450"/>
      <c r="BLF37" s="450"/>
      <c r="BLG37" s="450"/>
      <c r="BLH37" s="450"/>
      <c r="BLI37" s="450"/>
      <c r="BLJ37" s="450"/>
      <c r="BLK37" s="450"/>
      <c r="BLL37" s="450"/>
      <c r="BLM37" s="450"/>
      <c r="BLN37" s="450"/>
      <c r="BLO37" s="450"/>
      <c r="BLP37" s="450"/>
      <c r="BLQ37" s="450"/>
      <c r="BLR37" s="450"/>
      <c r="BLS37" s="450"/>
      <c r="BLT37" s="450"/>
      <c r="BLU37" s="450"/>
      <c r="BLV37" s="450"/>
      <c r="BLW37" s="450"/>
      <c r="BLX37" s="450"/>
      <c r="BLY37" s="450"/>
      <c r="BLZ37" s="450"/>
      <c r="BMA37" s="450"/>
      <c r="BMB37" s="450"/>
      <c r="BMC37" s="450"/>
      <c r="BMD37" s="450"/>
      <c r="BME37" s="450"/>
      <c r="BMF37" s="450"/>
      <c r="BMG37" s="450"/>
      <c r="BMH37" s="450"/>
      <c r="BMI37" s="450"/>
      <c r="BMJ37" s="450"/>
      <c r="BMK37" s="450"/>
      <c r="BML37" s="450"/>
      <c r="BMM37" s="450"/>
      <c r="BMN37" s="450"/>
      <c r="BMO37" s="450"/>
      <c r="BMP37" s="450"/>
      <c r="BMQ37" s="450"/>
      <c r="BMR37" s="450"/>
      <c r="BMS37" s="450"/>
      <c r="BMT37" s="450"/>
      <c r="BMU37" s="450"/>
      <c r="BMV37" s="450"/>
      <c r="BMW37" s="450"/>
      <c r="BMX37" s="450"/>
      <c r="BMY37" s="450"/>
      <c r="BMZ37" s="450"/>
      <c r="BNA37" s="450"/>
      <c r="BNB37" s="450"/>
      <c r="BNC37" s="450"/>
      <c r="BND37" s="450"/>
      <c r="BNE37" s="450"/>
      <c r="BNF37" s="450"/>
      <c r="BNG37" s="450"/>
      <c r="BNH37" s="450"/>
      <c r="BNI37" s="450"/>
      <c r="BNJ37" s="450"/>
      <c r="BNK37" s="450"/>
      <c r="BNL37" s="450"/>
      <c r="BNM37" s="450"/>
      <c r="BNN37" s="450"/>
      <c r="BNO37" s="450"/>
      <c r="BNP37" s="450"/>
      <c r="BNQ37" s="450"/>
      <c r="BNR37" s="450"/>
      <c r="BNS37" s="450"/>
      <c r="BNT37" s="450"/>
      <c r="BNU37" s="450"/>
      <c r="BNV37" s="450"/>
      <c r="BNW37" s="450"/>
      <c r="BNX37" s="450"/>
      <c r="BNY37" s="450"/>
      <c r="BNZ37" s="450"/>
      <c r="BOA37" s="450"/>
      <c r="BOB37" s="450"/>
      <c r="BOC37" s="450"/>
      <c r="BOD37" s="450"/>
      <c r="BOE37" s="450"/>
      <c r="BOF37" s="450"/>
      <c r="BOG37" s="450"/>
      <c r="BOH37" s="450"/>
      <c r="BOI37" s="450"/>
      <c r="BOJ37" s="450"/>
      <c r="BOK37" s="450"/>
      <c r="BOL37" s="450"/>
      <c r="BOM37" s="450"/>
      <c r="BON37" s="450"/>
      <c r="BOO37" s="450"/>
      <c r="BOP37" s="450"/>
      <c r="BOQ37" s="450"/>
      <c r="BOR37" s="450"/>
      <c r="BOS37" s="450"/>
      <c r="BOT37" s="450"/>
      <c r="BOU37" s="450"/>
      <c r="BOV37" s="450"/>
      <c r="BOW37" s="450"/>
      <c r="BOX37" s="450"/>
      <c r="BOY37" s="450"/>
      <c r="BOZ37" s="450"/>
      <c r="BPA37" s="450"/>
      <c r="BPB37" s="450"/>
      <c r="BPC37" s="450"/>
      <c r="BPD37" s="450"/>
      <c r="BPE37" s="450"/>
      <c r="BPF37" s="450"/>
      <c r="BPG37" s="450"/>
      <c r="BPH37" s="450"/>
      <c r="BPI37" s="450"/>
      <c r="BPJ37" s="450"/>
      <c r="BPK37" s="450"/>
      <c r="BPL37" s="450"/>
      <c r="BPM37" s="450"/>
      <c r="BPN37" s="450"/>
      <c r="BPO37" s="450"/>
      <c r="BPP37" s="450"/>
      <c r="BPQ37" s="450"/>
      <c r="BPR37" s="450"/>
      <c r="BPS37" s="450"/>
      <c r="BPT37" s="450"/>
      <c r="BPU37" s="450"/>
      <c r="BPV37" s="450"/>
      <c r="BPW37" s="450"/>
      <c r="BPX37" s="450"/>
      <c r="BPY37" s="450"/>
      <c r="BPZ37" s="450"/>
      <c r="BQA37" s="450"/>
      <c r="BQB37" s="450"/>
      <c r="BQC37" s="450"/>
      <c r="BQD37" s="450"/>
      <c r="BQE37" s="450"/>
      <c r="BQF37" s="450"/>
      <c r="BQG37" s="450"/>
      <c r="BQH37" s="450"/>
      <c r="BQI37" s="450"/>
      <c r="BQJ37" s="450"/>
      <c r="BQK37" s="450"/>
      <c r="BQL37" s="450"/>
      <c r="BQM37" s="450"/>
      <c r="BQN37" s="450"/>
      <c r="BQO37" s="450"/>
      <c r="BQP37" s="450"/>
      <c r="BQQ37" s="450"/>
      <c r="BQR37" s="450"/>
      <c r="BQS37" s="450"/>
      <c r="BQT37" s="450"/>
      <c r="BQU37" s="450"/>
      <c r="BQV37" s="450"/>
      <c r="BQW37" s="450"/>
      <c r="BQX37" s="450"/>
      <c r="BQY37" s="450"/>
      <c r="BQZ37" s="450"/>
      <c r="BRA37" s="450"/>
      <c r="BRB37" s="450"/>
      <c r="BRC37" s="450"/>
      <c r="BRD37" s="450"/>
      <c r="BRE37" s="450"/>
      <c r="BRF37" s="450"/>
      <c r="BRG37" s="450"/>
      <c r="BRH37" s="450"/>
      <c r="BRI37" s="450"/>
      <c r="BRJ37" s="450"/>
      <c r="BRK37" s="450"/>
      <c r="BRL37" s="450"/>
      <c r="BRM37" s="450"/>
      <c r="BRN37" s="450"/>
      <c r="BRO37" s="450"/>
      <c r="BRP37" s="450"/>
      <c r="BRQ37" s="450"/>
      <c r="BRR37" s="450"/>
      <c r="BRS37" s="450"/>
      <c r="BRT37" s="450"/>
      <c r="BRU37" s="450"/>
      <c r="BRV37" s="450"/>
      <c r="BRW37" s="450"/>
      <c r="BRX37" s="450"/>
      <c r="BRY37" s="450"/>
      <c r="BRZ37" s="450"/>
      <c r="BSA37" s="450"/>
      <c r="BSB37" s="450"/>
      <c r="BSC37" s="450"/>
      <c r="BSD37" s="450"/>
      <c r="BSE37" s="450"/>
      <c r="BSF37" s="450"/>
      <c r="BSG37" s="450"/>
      <c r="BSH37" s="450"/>
      <c r="BSI37" s="450"/>
      <c r="BSJ37" s="450"/>
      <c r="BSK37" s="450"/>
      <c r="BSL37" s="450"/>
      <c r="BSM37" s="450"/>
      <c r="BSN37" s="450"/>
      <c r="BSO37" s="450"/>
      <c r="BSP37" s="450"/>
      <c r="BSQ37" s="450"/>
      <c r="BSR37" s="450"/>
      <c r="BSS37" s="450"/>
      <c r="BST37" s="450"/>
      <c r="BSU37" s="450"/>
      <c r="BSV37" s="450"/>
      <c r="BSW37" s="450"/>
      <c r="BSX37" s="450"/>
      <c r="BSY37" s="450"/>
      <c r="BSZ37" s="450"/>
      <c r="BTA37" s="450"/>
      <c r="BTB37" s="450"/>
      <c r="BTC37" s="450"/>
      <c r="BTD37" s="450"/>
      <c r="BTE37" s="450"/>
      <c r="BTF37" s="450"/>
      <c r="BTG37" s="450"/>
      <c r="BTH37" s="450"/>
      <c r="BTI37" s="450"/>
      <c r="BTJ37" s="450"/>
      <c r="BTK37" s="450"/>
      <c r="BTL37" s="450"/>
      <c r="BTM37" s="450"/>
      <c r="BTN37" s="450"/>
      <c r="BTO37" s="450"/>
      <c r="BTP37" s="450"/>
      <c r="BTQ37" s="450"/>
      <c r="BTR37" s="450"/>
      <c r="BTS37" s="450"/>
      <c r="BTT37" s="450"/>
      <c r="BTU37" s="450"/>
      <c r="BTV37" s="450"/>
      <c r="BTW37" s="450"/>
      <c r="BTX37" s="450"/>
      <c r="BTY37" s="450"/>
      <c r="BTZ37" s="450"/>
      <c r="BUA37" s="450"/>
      <c r="BUB37" s="450"/>
      <c r="BUC37" s="450"/>
      <c r="BUD37" s="450"/>
      <c r="BUE37" s="450"/>
      <c r="BUF37" s="450"/>
      <c r="BUG37" s="450"/>
      <c r="BUH37" s="450"/>
      <c r="BUI37" s="450"/>
      <c r="BUJ37" s="450"/>
      <c r="BUK37" s="450"/>
      <c r="BUL37" s="450"/>
      <c r="BUM37" s="450"/>
      <c r="BUN37" s="450"/>
      <c r="BUO37" s="450"/>
      <c r="BUP37" s="450"/>
      <c r="BUQ37" s="450"/>
      <c r="BUR37" s="450"/>
      <c r="BUS37" s="450"/>
      <c r="BUT37" s="450"/>
      <c r="BUU37" s="450"/>
      <c r="BUV37" s="450"/>
      <c r="BUW37" s="450"/>
      <c r="BUX37" s="450"/>
      <c r="BUY37" s="450"/>
      <c r="BUZ37" s="450"/>
      <c r="BVA37" s="450"/>
      <c r="BVB37" s="450"/>
      <c r="BVC37" s="450"/>
      <c r="BVD37" s="450"/>
      <c r="BVE37" s="450"/>
      <c r="BVF37" s="450"/>
      <c r="BVG37" s="450"/>
      <c r="BVH37" s="450"/>
      <c r="BVI37" s="450"/>
      <c r="BVJ37" s="450"/>
      <c r="BVK37" s="450"/>
      <c r="BVL37" s="450"/>
      <c r="BVM37" s="450"/>
      <c r="BVN37" s="450"/>
      <c r="BVO37" s="450"/>
      <c r="BVP37" s="450"/>
      <c r="BVQ37" s="450"/>
      <c r="BVR37" s="450"/>
      <c r="BVS37" s="450"/>
      <c r="BVT37" s="450"/>
      <c r="BVU37" s="450"/>
      <c r="BVV37" s="450"/>
      <c r="BVW37" s="450"/>
      <c r="BVX37" s="450"/>
      <c r="BVY37" s="450"/>
      <c r="BVZ37" s="450"/>
      <c r="BWA37" s="450"/>
      <c r="BWB37" s="450"/>
      <c r="BWC37" s="450"/>
      <c r="BWD37" s="450"/>
      <c r="BWE37" s="450"/>
      <c r="BWF37" s="450"/>
      <c r="BWG37" s="450"/>
      <c r="BWH37" s="450"/>
      <c r="BWI37" s="450"/>
      <c r="BWJ37" s="450"/>
      <c r="BWK37" s="450"/>
      <c r="BWL37" s="450"/>
      <c r="BWM37" s="450"/>
      <c r="BWN37" s="450"/>
      <c r="BWO37" s="450"/>
      <c r="BWP37" s="450"/>
      <c r="BWQ37" s="450"/>
      <c r="BWR37" s="450"/>
      <c r="BWS37" s="450"/>
      <c r="BWT37" s="450"/>
      <c r="BWU37" s="450"/>
      <c r="BWV37" s="450"/>
      <c r="BWW37" s="450"/>
      <c r="BWX37" s="450"/>
      <c r="BWY37" s="450"/>
      <c r="BWZ37" s="450"/>
      <c r="BXA37" s="450"/>
      <c r="BXB37" s="450"/>
      <c r="BXC37" s="450"/>
      <c r="BXD37" s="450"/>
      <c r="BXE37" s="450"/>
      <c r="BXF37" s="450"/>
      <c r="BXG37" s="450"/>
      <c r="BXH37" s="450"/>
      <c r="BXI37" s="450"/>
      <c r="BXJ37" s="450"/>
      <c r="BXK37" s="450"/>
      <c r="BXL37" s="450"/>
      <c r="BXM37" s="450"/>
      <c r="BXN37" s="450"/>
      <c r="BXO37" s="450"/>
      <c r="BXP37" s="450"/>
      <c r="BXQ37" s="450"/>
      <c r="BXR37" s="450"/>
      <c r="BXS37" s="450"/>
      <c r="BXT37" s="450"/>
      <c r="BXU37" s="450"/>
      <c r="BXV37" s="450"/>
      <c r="BXW37" s="450"/>
      <c r="BXX37" s="450"/>
      <c r="BXY37" s="450"/>
      <c r="BXZ37" s="450"/>
      <c r="BYA37" s="450"/>
      <c r="BYB37" s="450"/>
      <c r="BYC37" s="450"/>
      <c r="BYD37" s="450"/>
      <c r="BYE37" s="450"/>
      <c r="BYF37" s="450"/>
      <c r="BYG37" s="450"/>
      <c r="BYH37" s="450"/>
      <c r="BYI37" s="450"/>
      <c r="BYJ37" s="450"/>
      <c r="BYK37" s="450"/>
      <c r="BYL37" s="450"/>
      <c r="BYM37" s="450"/>
      <c r="BYN37" s="450"/>
      <c r="BYO37" s="450"/>
      <c r="BYP37" s="450"/>
      <c r="BYQ37" s="450"/>
      <c r="BYR37" s="450"/>
      <c r="BYS37" s="450"/>
      <c r="BYT37" s="450"/>
      <c r="BYU37" s="450"/>
      <c r="BYV37" s="450"/>
      <c r="BYW37" s="450"/>
      <c r="BYX37" s="450"/>
      <c r="BYY37" s="450"/>
      <c r="BYZ37" s="450"/>
      <c r="BZA37" s="450"/>
      <c r="BZB37" s="450"/>
      <c r="BZC37" s="450"/>
      <c r="BZD37" s="450"/>
      <c r="BZE37" s="450"/>
      <c r="BZF37" s="450"/>
      <c r="BZG37" s="450"/>
      <c r="BZH37" s="450"/>
      <c r="BZI37" s="450"/>
      <c r="BZJ37" s="450"/>
      <c r="BZK37" s="450"/>
      <c r="BZL37" s="450"/>
      <c r="BZM37" s="450"/>
      <c r="BZN37" s="450"/>
      <c r="BZO37" s="450"/>
      <c r="BZP37" s="450"/>
      <c r="BZQ37" s="450"/>
      <c r="BZR37" s="450"/>
      <c r="BZS37" s="450"/>
      <c r="BZT37" s="450"/>
      <c r="BZU37" s="450"/>
      <c r="BZV37" s="450"/>
      <c r="BZW37" s="450"/>
      <c r="BZX37" s="450"/>
      <c r="BZY37" s="450"/>
      <c r="BZZ37" s="450"/>
      <c r="CAA37" s="450"/>
      <c r="CAB37" s="450"/>
      <c r="CAC37" s="450"/>
      <c r="CAD37" s="450"/>
      <c r="CAE37" s="450"/>
      <c r="CAF37" s="450"/>
      <c r="CAG37" s="450"/>
      <c r="CAH37" s="450"/>
      <c r="CAI37" s="450"/>
      <c r="CAJ37" s="450"/>
      <c r="CAK37" s="450"/>
      <c r="CAL37" s="450"/>
      <c r="CAM37" s="450"/>
      <c r="CAN37" s="450"/>
      <c r="CAO37" s="450"/>
      <c r="CAP37" s="450"/>
      <c r="CAQ37" s="450"/>
      <c r="CAR37" s="450"/>
      <c r="CAS37" s="450"/>
      <c r="CAT37" s="450"/>
      <c r="CAU37" s="450"/>
      <c r="CAV37" s="450"/>
      <c r="CAW37" s="450"/>
      <c r="CAX37" s="450"/>
      <c r="CAY37" s="450"/>
      <c r="CAZ37" s="450"/>
      <c r="CBA37" s="450"/>
      <c r="CBB37" s="450"/>
      <c r="CBC37" s="450"/>
      <c r="CBD37" s="450"/>
      <c r="CBE37" s="450"/>
      <c r="CBF37" s="450"/>
      <c r="CBG37" s="450"/>
      <c r="CBH37" s="450"/>
      <c r="CBI37" s="450"/>
      <c r="CBJ37" s="450"/>
      <c r="CBK37" s="450"/>
      <c r="CBL37" s="450"/>
      <c r="CBM37" s="450"/>
      <c r="CBN37" s="450"/>
      <c r="CBO37" s="450"/>
      <c r="CBP37" s="450"/>
      <c r="CBQ37" s="450"/>
      <c r="CBR37" s="450"/>
      <c r="CBS37" s="450"/>
      <c r="CBT37" s="450"/>
      <c r="CBU37" s="450"/>
      <c r="CBV37" s="450"/>
      <c r="CBW37" s="450"/>
      <c r="CBX37" s="450"/>
      <c r="CBY37" s="450"/>
      <c r="CBZ37" s="450"/>
      <c r="CCA37" s="450"/>
      <c r="CCB37" s="450"/>
      <c r="CCC37" s="450"/>
      <c r="CCD37" s="450"/>
      <c r="CCE37" s="450"/>
      <c r="CCF37" s="450"/>
      <c r="CCG37" s="450"/>
      <c r="CCH37" s="450"/>
      <c r="CCI37" s="450"/>
      <c r="CCJ37" s="450"/>
      <c r="CCK37" s="450"/>
      <c r="CCL37" s="450"/>
      <c r="CCM37" s="450"/>
      <c r="CCN37" s="450"/>
      <c r="CCO37" s="450"/>
      <c r="CCP37" s="450"/>
      <c r="CCQ37" s="450"/>
      <c r="CCR37" s="450"/>
      <c r="CCS37" s="450"/>
      <c r="CCT37" s="450"/>
      <c r="CCU37" s="450"/>
      <c r="CCV37" s="450"/>
      <c r="CCW37" s="450"/>
      <c r="CCX37" s="450"/>
      <c r="CCY37" s="450"/>
      <c r="CCZ37" s="450"/>
      <c r="CDA37" s="450"/>
      <c r="CDB37" s="450"/>
      <c r="CDC37" s="450"/>
      <c r="CDD37" s="450"/>
      <c r="CDE37" s="450"/>
      <c r="CDF37" s="450"/>
      <c r="CDG37" s="450"/>
      <c r="CDH37" s="450"/>
      <c r="CDI37" s="450"/>
      <c r="CDJ37" s="450"/>
      <c r="CDK37" s="450"/>
      <c r="CDL37" s="450"/>
      <c r="CDM37" s="450"/>
      <c r="CDN37" s="450"/>
      <c r="CDO37" s="450"/>
      <c r="CDP37" s="450"/>
      <c r="CDQ37" s="450"/>
      <c r="CDR37" s="450"/>
      <c r="CDS37" s="450"/>
      <c r="CDT37" s="450"/>
      <c r="CDU37" s="450"/>
      <c r="CDV37" s="450"/>
      <c r="CDW37" s="450"/>
      <c r="CDX37" s="450"/>
      <c r="CDY37" s="450"/>
      <c r="CDZ37" s="450"/>
      <c r="CEA37" s="450"/>
      <c r="CEB37" s="450"/>
      <c r="CEC37" s="450"/>
      <c r="CED37" s="450"/>
      <c r="CEE37" s="450"/>
      <c r="CEF37" s="450"/>
      <c r="CEG37" s="450"/>
      <c r="CEH37" s="450"/>
      <c r="CEI37" s="450"/>
      <c r="CEJ37" s="450"/>
      <c r="CEK37" s="450"/>
      <c r="CEL37" s="450"/>
      <c r="CEM37" s="450"/>
      <c r="CEN37" s="450"/>
      <c r="CEO37" s="450"/>
      <c r="CEP37" s="450"/>
      <c r="CEQ37" s="450"/>
      <c r="CER37" s="450"/>
      <c r="CES37" s="450"/>
      <c r="CET37" s="450"/>
      <c r="CEU37" s="450"/>
      <c r="CEV37" s="450"/>
      <c r="CEW37" s="450"/>
      <c r="CEX37" s="450"/>
      <c r="CEY37" s="450"/>
      <c r="CEZ37" s="450"/>
      <c r="CFA37" s="450"/>
      <c r="CFB37" s="450"/>
      <c r="CFC37" s="450"/>
      <c r="CFD37" s="450"/>
      <c r="CFE37" s="450"/>
      <c r="CFF37" s="450"/>
      <c r="CFG37" s="450"/>
      <c r="CFH37" s="450"/>
      <c r="CFI37" s="450"/>
      <c r="CFJ37" s="450"/>
      <c r="CFK37" s="450"/>
      <c r="CFL37" s="450"/>
      <c r="CFM37" s="450"/>
      <c r="CFN37" s="450"/>
      <c r="CFO37" s="450"/>
      <c r="CFP37" s="450"/>
      <c r="CFQ37" s="450"/>
      <c r="CFR37" s="450"/>
      <c r="CFS37" s="450"/>
      <c r="CFT37" s="450"/>
      <c r="CFU37" s="450"/>
      <c r="CFV37" s="450"/>
      <c r="CFW37" s="450"/>
      <c r="CFX37" s="450"/>
      <c r="CFY37" s="450"/>
      <c r="CFZ37" s="450"/>
      <c r="CGA37" s="450"/>
      <c r="CGB37" s="450"/>
      <c r="CGC37" s="450"/>
      <c r="CGD37" s="450"/>
      <c r="CGE37" s="450"/>
      <c r="CGF37" s="450"/>
      <c r="CGG37" s="450"/>
      <c r="CGH37" s="450"/>
      <c r="CGI37" s="450"/>
      <c r="CGJ37" s="450"/>
      <c r="CGK37" s="450"/>
      <c r="CGL37" s="450"/>
      <c r="CGM37" s="450"/>
      <c r="CGN37" s="450"/>
      <c r="CGO37" s="450"/>
      <c r="CGP37" s="450"/>
      <c r="CGQ37" s="450"/>
      <c r="CGR37" s="450"/>
      <c r="CGS37" s="450"/>
      <c r="CGT37" s="450"/>
      <c r="CGU37" s="450"/>
      <c r="CGV37" s="450"/>
      <c r="CGW37" s="450"/>
      <c r="CGX37" s="450"/>
      <c r="CGY37" s="450"/>
      <c r="CGZ37" s="450"/>
      <c r="CHA37" s="450"/>
      <c r="CHB37" s="450"/>
      <c r="CHC37" s="450"/>
      <c r="CHD37" s="450"/>
      <c r="CHE37" s="450"/>
      <c r="CHF37" s="450"/>
      <c r="CHG37" s="450"/>
      <c r="CHH37" s="450"/>
      <c r="CHI37" s="450"/>
      <c r="CHJ37" s="450"/>
      <c r="CHK37" s="450"/>
      <c r="CHL37" s="450"/>
      <c r="CHM37" s="450"/>
      <c r="CHN37" s="450"/>
      <c r="CHO37" s="450"/>
      <c r="CHP37" s="450"/>
      <c r="CHQ37" s="450"/>
      <c r="CHR37" s="450"/>
      <c r="CHS37" s="450"/>
      <c r="CHT37" s="450"/>
      <c r="CHU37" s="450"/>
      <c r="CHV37" s="450"/>
      <c r="CHW37" s="450"/>
      <c r="CHX37" s="450"/>
      <c r="CHY37" s="450"/>
      <c r="CHZ37" s="450"/>
      <c r="CIA37" s="450"/>
      <c r="CIB37" s="450"/>
      <c r="CIC37" s="450"/>
      <c r="CID37" s="450"/>
      <c r="CIE37" s="450"/>
      <c r="CIF37" s="450"/>
      <c r="CIG37" s="450"/>
      <c r="CIH37" s="450"/>
      <c r="CII37" s="450"/>
      <c r="CIJ37" s="450"/>
      <c r="CIK37" s="450"/>
      <c r="CIL37" s="450"/>
      <c r="CIM37" s="450"/>
      <c r="CIN37" s="450"/>
      <c r="CIO37" s="450"/>
      <c r="CIP37" s="450"/>
      <c r="CIQ37" s="450"/>
      <c r="CIR37" s="450"/>
      <c r="CIS37" s="450"/>
      <c r="CIT37" s="450"/>
      <c r="CIU37" s="450"/>
      <c r="CIV37" s="450"/>
      <c r="CIW37" s="450"/>
      <c r="CIX37" s="450"/>
      <c r="CIY37" s="450"/>
      <c r="CIZ37" s="450"/>
      <c r="CJA37" s="450"/>
      <c r="CJB37" s="450"/>
      <c r="CJC37" s="450"/>
      <c r="CJD37" s="450"/>
      <c r="CJE37" s="450"/>
      <c r="CJF37" s="450"/>
      <c r="CJG37" s="450"/>
      <c r="CJH37" s="450"/>
      <c r="CJI37" s="450"/>
      <c r="CJJ37" s="450"/>
      <c r="CJK37" s="450"/>
      <c r="CJL37" s="450"/>
      <c r="CJM37" s="450"/>
      <c r="CJN37" s="450"/>
      <c r="CJO37" s="450"/>
      <c r="CJP37" s="450"/>
      <c r="CJQ37" s="450"/>
      <c r="CJR37" s="450"/>
      <c r="CJS37" s="450"/>
      <c r="CJT37" s="450"/>
      <c r="CJU37" s="450"/>
      <c r="CJV37" s="450"/>
      <c r="CJW37" s="450"/>
      <c r="CJX37" s="450"/>
      <c r="CJY37" s="450"/>
      <c r="CJZ37" s="450"/>
      <c r="CKA37" s="450"/>
      <c r="CKB37" s="450"/>
      <c r="CKC37" s="450"/>
      <c r="CKD37" s="450"/>
      <c r="CKE37" s="450"/>
      <c r="CKF37" s="450"/>
      <c r="CKG37" s="450"/>
      <c r="CKH37" s="450"/>
      <c r="CKI37" s="450"/>
      <c r="CKJ37" s="450"/>
      <c r="CKK37" s="450"/>
      <c r="CKL37" s="450"/>
      <c r="CKM37" s="450"/>
      <c r="CKN37" s="450"/>
      <c r="CKO37" s="450"/>
      <c r="CKP37" s="450"/>
      <c r="CKQ37" s="450"/>
      <c r="CKR37" s="450"/>
      <c r="CKS37" s="450"/>
      <c r="CKT37" s="450"/>
      <c r="CKU37" s="450"/>
      <c r="CKV37" s="450"/>
      <c r="CKW37" s="450"/>
      <c r="CKX37" s="450"/>
      <c r="CKY37" s="450"/>
      <c r="CKZ37" s="450"/>
      <c r="CLA37" s="450"/>
      <c r="CLB37" s="450"/>
      <c r="CLC37" s="450"/>
      <c r="CLD37" s="450"/>
      <c r="CLE37" s="450"/>
      <c r="CLF37" s="450"/>
      <c r="CLG37" s="450"/>
      <c r="CLH37" s="450"/>
      <c r="CLI37" s="450"/>
      <c r="CLJ37" s="450"/>
      <c r="CLK37" s="450"/>
      <c r="CLL37" s="450"/>
      <c r="CLM37" s="450"/>
      <c r="CLN37" s="450"/>
      <c r="CLO37" s="450"/>
      <c r="CLP37" s="450"/>
      <c r="CLQ37" s="450"/>
      <c r="CLR37" s="450"/>
      <c r="CLS37" s="450"/>
      <c r="CLT37" s="450"/>
      <c r="CLU37" s="450"/>
      <c r="CLV37" s="450"/>
      <c r="CLW37" s="450"/>
      <c r="CLX37" s="450"/>
      <c r="CLY37" s="450"/>
      <c r="CLZ37" s="450"/>
      <c r="CMA37" s="450"/>
      <c r="CMB37" s="450"/>
      <c r="CMC37" s="450"/>
      <c r="CMD37" s="450"/>
      <c r="CME37" s="450"/>
      <c r="CMF37" s="450"/>
      <c r="CMG37" s="450"/>
      <c r="CMH37" s="450"/>
      <c r="CMI37" s="450"/>
      <c r="CMJ37" s="450"/>
      <c r="CMK37" s="450"/>
      <c r="CML37" s="450"/>
      <c r="CMM37" s="450"/>
      <c r="CMN37" s="450"/>
      <c r="CMO37" s="450"/>
      <c r="CMP37" s="450"/>
      <c r="CMQ37" s="450"/>
      <c r="CMR37" s="450"/>
      <c r="CMS37" s="450"/>
      <c r="CMT37" s="450"/>
      <c r="CMU37" s="450"/>
      <c r="CMV37" s="450"/>
      <c r="CMW37" s="450"/>
      <c r="CMX37" s="450"/>
      <c r="CMY37" s="450"/>
      <c r="CMZ37" s="450"/>
      <c r="CNA37" s="450"/>
      <c r="CNB37" s="450"/>
      <c r="CNC37" s="450"/>
      <c r="CND37" s="450"/>
      <c r="CNE37" s="450"/>
      <c r="CNF37" s="450"/>
      <c r="CNG37" s="450"/>
      <c r="CNH37" s="450"/>
      <c r="CNI37" s="450"/>
      <c r="CNJ37" s="450"/>
      <c r="CNK37" s="450"/>
      <c r="CNL37" s="450"/>
      <c r="CNM37" s="450"/>
      <c r="CNN37" s="450"/>
      <c r="CNO37" s="450"/>
      <c r="CNP37" s="450"/>
      <c r="CNQ37" s="450"/>
      <c r="CNR37" s="450"/>
      <c r="CNS37" s="450"/>
      <c r="CNT37" s="450"/>
      <c r="CNU37" s="450"/>
      <c r="CNV37" s="450"/>
      <c r="CNW37" s="450"/>
      <c r="CNX37" s="450"/>
      <c r="CNY37" s="450"/>
      <c r="CNZ37" s="450"/>
      <c r="COA37" s="450"/>
      <c r="COB37" s="450"/>
      <c r="COC37" s="450"/>
      <c r="COD37" s="450"/>
      <c r="COE37" s="450"/>
      <c r="COF37" s="450"/>
      <c r="COG37" s="450"/>
      <c r="COH37" s="450"/>
      <c r="COI37" s="450"/>
      <c r="COJ37" s="450"/>
      <c r="COK37" s="450"/>
      <c r="COL37" s="450"/>
      <c r="COM37" s="450"/>
      <c r="CON37" s="450"/>
      <c r="COO37" s="450"/>
      <c r="COP37" s="450"/>
      <c r="COQ37" s="450"/>
      <c r="COR37" s="450"/>
      <c r="COS37" s="450"/>
      <c r="COT37" s="450"/>
      <c r="COU37" s="450"/>
      <c r="COV37" s="450"/>
      <c r="COW37" s="450"/>
      <c r="COX37" s="450"/>
      <c r="COY37" s="450"/>
      <c r="COZ37" s="450"/>
      <c r="CPA37" s="450"/>
      <c r="CPB37" s="450"/>
      <c r="CPC37" s="450"/>
      <c r="CPD37" s="450"/>
      <c r="CPE37" s="450"/>
      <c r="CPF37" s="450"/>
      <c r="CPG37" s="450"/>
      <c r="CPH37" s="450"/>
      <c r="CPI37" s="450"/>
      <c r="CPJ37" s="450"/>
      <c r="CPK37" s="450"/>
      <c r="CPL37" s="450"/>
      <c r="CPM37" s="450"/>
      <c r="CPN37" s="450"/>
      <c r="CPO37" s="450"/>
      <c r="CPP37" s="450"/>
      <c r="CPQ37" s="450"/>
      <c r="CPR37" s="450"/>
      <c r="CPS37" s="450"/>
      <c r="CPT37" s="450"/>
      <c r="CPU37" s="450"/>
      <c r="CPV37" s="450"/>
      <c r="CPW37" s="450"/>
      <c r="CPX37" s="450"/>
      <c r="CPY37" s="450"/>
      <c r="CPZ37" s="450"/>
      <c r="CQA37" s="450"/>
      <c r="CQB37" s="450"/>
      <c r="CQC37" s="450"/>
      <c r="CQD37" s="450"/>
      <c r="CQE37" s="450"/>
      <c r="CQF37" s="450"/>
      <c r="CQG37" s="450"/>
      <c r="CQH37" s="450"/>
      <c r="CQI37" s="450"/>
      <c r="CQJ37" s="450"/>
      <c r="CQK37" s="450"/>
      <c r="CQL37" s="450"/>
      <c r="CQM37" s="450"/>
      <c r="CQN37" s="450"/>
      <c r="CQO37" s="450"/>
      <c r="CQP37" s="450"/>
      <c r="CQQ37" s="450"/>
      <c r="CQR37" s="450"/>
      <c r="CQS37" s="450"/>
      <c r="CQT37" s="450"/>
      <c r="CQU37" s="450"/>
      <c r="CQV37" s="450"/>
      <c r="CQW37" s="450"/>
      <c r="CQX37" s="450"/>
      <c r="CQY37" s="450"/>
      <c r="CQZ37" s="450"/>
      <c r="CRA37" s="450"/>
      <c r="CRB37" s="450"/>
      <c r="CRC37" s="450"/>
      <c r="CRD37" s="450"/>
      <c r="CRE37" s="450"/>
      <c r="CRF37" s="450"/>
      <c r="CRG37" s="450"/>
      <c r="CRH37" s="450"/>
      <c r="CRI37" s="450"/>
      <c r="CRJ37" s="450"/>
      <c r="CRK37" s="450"/>
      <c r="CRL37" s="450"/>
      <c r="CRM37" s="450"/>
      <c r="CRN37" s="450"/>
      <c r="CRO37" s="450"/>
      <c r="CRP37" s="450"/>
      <c r="CRQ37" s="450"/>
      <c r="CRR37" s="450"/>
      <c r="CRS37" s="450"/>
      <c r="CRT37" s="450"/>
      <c r="CRU37" s="450"/>
      <c r="CRV37" s="450"/>
      <c r="CRW37" s="450"/>
      <c r="CRX37" s="450"/>
      <c r="CRY37" s="450"/>
      <c r="CRZ37" s="450"/>
      <c r="CSA37" s="450"/>
      <c r="CSB37" s="450"/>
      <c r="CSC37" s="450"/>
      <c r="CSD37" s="450"/>
      <c r="CSE37" s="450"/>
      <c r="CSF37" s="450"/>
      <c r="CSG37" s="450"/>
      <c r="CSH37" s="450"/>
      <c r="CSI37" s="450"/>
      <c r="CSJ37" s="450"/>
      <c r="CSK37" s="450"/>
      <c r="CSL37" s="450"/>
      <c r="CSM37" s="450"/>
      <c r="CSN37" s="450"/>
      <c r="CSO37" s="450"/>
      <c r="CSP37" s="450"/>
      <c r="CSQ37" s="450"/>
      <c r="CSR37" s="450"/>
      <c r="CSS37" s="450"/>
      <c r="CST37" s="450"/>
      <c r="CSU37" s="450"/>
      <c r="CSV37" s="450"/>
      <c r="CSW37" s="450"/>
      <c r="CSX37" s="450"/>
      <c r="CSY37" s="450"/>
      <c r="CSZ37" s="450"/>
      <c r="CTA37" s="450"/>
      <c r="CTB37" s="450"/>
      <c r="CTC37" s="450"/>
      <c r="CTD37" s="450"/>
      <c r="CTE37" s="450"/>
      <c r="CTF37" s="450"/>
      <c r="CTG37" s="450"/>
      <c r="CTH37" s="450"/>
      <c r="CTI37" s="450"/>
      <c r="CTJ37" s="450"/>
      <c r="CTK37" s="450"/>
      <c r="CTL37" s="450"/>
      <c r="CTM37" s="450"/>
      <c r="CTN37" s="450"/>
      <c r="CTO37" s="450"/>
      <c r="CTP37" s="450"/>
      <c r="CTQ37" s="450"/>
      <c r="CTR37" s="450"/>
      <c r="CTS37" s="450"/>
      <c r="CTT37" s="450"/>
      <c r="CTU37" s="450"/>
      <c r="CTV37" s="450"/>
      <c r="CTW37" s="450"/>
      <c r="CTX37" s="450"/>
      <c r="CTY37" s="450"/>
      <c r="CTZ37" s="450"/>
      <c r="CUA37" s="450"/>
      <c r="CUB37" s="450"/>
      <c r="CUC37" s="450"/>
      <c r="CUD37" s="450"/>
      <c r="CUE37" s="450"/>
      <c r="CUF37" s="450"/>
      <c r="CUG37" s="450"/>
      <c r="CUH37" s="450"/>
      <c r="CUI37" s="450"/>
      <c r="CUJ37" s="450"/>
      <c r="CUK37" s="450"/>
      <c r="CUL37" s="450"/>
      <c r="CUM37" s="450"/>
      <c r="CUN37" s="450"/>
      <c r="CUO37" s="450"/>
      <c r="CUP37" s="450"/>
      <c r="CUQ37" s="450"/>
      <c r="CUR37" s="450"/>
      <c r="CUS37" s="450"/>
      <c r="CUT37" s="450"/>
      <c r="CUU37" s="450"/>
      <c r="CUV37" s="450"/>
      <c r="CUW37" s="450"/>
      <c r="CUX37" s="450"/>
      <c r="CUY37" s="450"/>
      <c r="CUZ37" s="450"/>
      <c r="CVA37" s="450"/>
      <c r="CVB37" s="450"/>
      <c r="CVC37" s="450"/>
      <c r="CVD37" s="450"/>
      <c r="CVE37" s="450"/>
      <c r="CVF37" s="450"/>
      <c r="CVG37" s="450"/>
      <c r="CVH37" s="450"/>
      <c r="CVI37" s="450"/>
      <c r="CVJ37" s="450"/>
      <c r="CVK37" s="450"/>
      <c r="CVL37" s="450"/>
      <c r="CVM37" s="450"/>
      <c r="CVN37" s="450"/>
      <c r="CVO37" s="450"/>
      <c r="CVP37" s="450"/>
      <c r="CVQ37" s="450"/>
      <c r="CVR37" s="450"/>
      <c r="CVS37" s="450"/>
      <c r="CVT37" s="450"/>
      <c r="CVU37" s="450"/>
      <c r="CVV37" s="450"/>
      <c r="CVW37" s="450"/>
      <c r="CVX37" s="450"/>
      <c r="CVY37" s="450"/>
      <c r="CVZ37" s="450"/>
      <c r="CWA37" s="450"/>
      <c r="CWB37" s="450"/>
      <c r="CWC37" s="450"/>
      <c r="CWD37" s="450"/>
      <c r="CWE37" s="450"/>
      <c r="CWF37" s="450"/>
      <c r="CWG37" s="450"/>
      <c r="CWH37" s="450"/>
      <c r="CWI37" s="450"/>
      <c r="CWJ37" s="450"/>
      <c r="CWK37" s="450"/>
      <c r="CWL37" s="450"/>
      <c r="CWM37" s="450"/>
      <c r="CWN37" s="450"/>
      <c r="CWO37" s="450"/>
      <c r="CWP37" s="450"/>
      <c r="CWQ37" s="450"/>
      <c r="CWR37" s="450"/>
      <c r="CWS37" s="450"/>
      <c r="CWT37" s="450"/>
      <c r="CWU37" s="450"/>
      <c r="CWV37" s="450"/>
      <c r="CWW37" s="450"/>
      <c r="CWX37" s="450"/>
      <c r="CWY37" s="450"/>
      <c r="CWZ37" s="450"/>
      <c r="CXA37" s="450"/>
      <c r="CXB37" s="450"/>
      <c r="CXC37" s="450"/>
      <c r="CXD37" s="450"/>
      <c r="CXE37" s="450"/>
      <c r="CXF37" s="450"/>
      <c r="CXG37" s="450"/>
      <c r="CXH37" s="450"/>
      <c r="CXI37" s="450"/>
      <c r="CXJ37" s="450"/>
      <c r="CXK37" s="450"/>
      <c r="CXL37" s="450"/>
      <c r="CXM37" s="450"/>
      <c r="CXN37" s="450"/>
      <c r="CXO37" s="450"/>
      <c r="CXP37" s="450"/>
      <c r="CXQ37" s="450"/>
      <c r="CXR37" s="450"/>
      <c r="CXS37" s="450"/>
      <c r="CXT37" s="450"/>
      <c r="CXU37" s="450"/>
      <c r="CXV37" s="450"/>
      <c r="CXW37" s="450"/>
      <c r="CXX37" s="450"/>
      <c r="CXY37" s="450"/>
      <c r="CXZ37" s="450"/>
      <c r="CYA37" s="450"/>
      <c r="CYB37" s="450"/>
      <c r="CYC37" s="450"/>
      <c r="CYD37" s="450"/>
      <c r="CYE37" s="450"/>
      <c r="CYF37" s="450"/>
      <c r="CYG37" s="450"/>
      <c r="CYH37" s="450"/>
      <c r="CYI37" s="450"/>
      <c r="CYJ37" s="450"/>
      <c r="CYK37" s="450"/>
      <c r="CYL37" s="450"/>
      <c r="CYM37" s="450"/>
      <c r="CYN37" s="450"/>
      <c r="CYO37" s="450"/>
      <c r="CYP37" s="450"/>
      <c r="CYQ37" s="450"/>
      <c r="CYR37" s="450"/>
      <c r="CYS37" s="450"/>
      <c r="CYT37" s="450"/>
      <c r="CYU37" s="450"/>
      <c r="CYV37" s="450"/>
      <c r="CYW37" s="450"/>
      <c r="CYX37" s="450"/>
      <c r="CYY37" s="450"/>
      <c r="CYZ37" s="450"/>
      <c r="CZA37" s="450"/>
      <c r="CZB37" s="450"/>
      <c r="CZC37" s="450"/>
      <c r="CZD37" s="450"/>
      <c r="CZE37" s="450"/>
      <c r="CZF37" s="450"/>
      <c r="CZG37" s="450"/>
      <c r="CZH37" s="450"/>
      <c r="CZI37" s="450"/>
      <c r="CZJ37" s="450"/>
      <c r="CZK37" s="450"/>
      <c r="CZL37" s="450"/>
      <c r="CZM37" s="450"/>
      <c r="CZN37" s="450"/>
      <c r="CZO37" s="450"/>
      <c r="CZP37" s="450"/>
      <c r="CZQ37" s="450"/>
      <c r="CZR37" s="450"/>
      <c r="CZS37" s="450"/>
      <c r="CZT37" s="450"/>
      <c r="CZU37" s="450"/>
      <c r="CZV37" s="450"/>
      <c r="CZW37" s="450"/>
      <c r="CZX37" s="450"/>
      <c r="CZY37" s="450"/>
      <c r="CZZ37" s="450"/>
      <c r="DAA37" s="450"/>
      <c r="DAB37" s="450"/>
      <c r="DAC37" s="450"/>
      <c r="DAD37" s="450"/>
      <c r="DAE37" s="450"/>
      <c r="DAF37" s="450"/>
      <c r="DAG37" s="450"/>
      <c r="DAH37" s="450"/>
      <c r="DAI37" s="450"/>
      <c r="DAJ37" s="450"/>
      <c r="DAK37" s="450"/>
      <c r="DAL37" s="450"/>
      <c r="DAM37" s="450"/>
      <c r="DAN37" s="450"/>
      <c r="DAO37" s="450"/>
      <c r="DAP37" s="450"/>
      <c r="DAQ37" s="450"/>
      <c r="DAR37" s="450"/>
      <c r="DAS37" s="450"/>
      <c r="DAT37" s="450"/>
      <c r="DAU37" s="450"/>
      <c r="DAV37" s="450"/>
      <c r="DAW37" s="450"/>
      <c r="DAX37" s="450"/>
      <c r="DAY37" s="450"/>
      <c r="DAZ37" s="450"/>
      <c r="DBA37" s="450"/>
      <c r="DBB37" s="450"/>
      <c r="DBC37" s="450"/>
      <c r="DBD37" s="450"/>
      <c r="DBE37" s="450"/>
      <c r="DBF37" s="450"/>
      <c r="DBG37" s="450"/>
      <c r="DBH37" s="450"/>
      <c r="DBI37" s="450"/>
      <c r="DBJ37" s="450"/>
      <c r="DBK37" s="450"/>
      <c r="DBL37" s="450"/>
      <c r="DBM37" s="450"/>
      <c r="DBN37" s="450"/>
      <c r="DBO37" s="450"/>
      <c r="DBP37" s="450"/>
      <c r="DBQ37" s="450"/>
      <c r="DBR37" s="450"/>
      <c r="DBS37" s="450"/>
      <c r="DBT37" s="450"/>
      <c r="DBU37" s="450"/>
      <c r="DBV37" s="450"/>
      <c r="DBW37" s="450"/>
      <c r="DBX37" s="450"/>
      <c r="DBY37" s="450"/>
      <c r="DBZ37" s="450"/>
      <c r="DCA37" s="450"/>
      <c r="DCB37" s="450"/>
      <c r="DCC37" s="450"/>
      <c r="DCD37" s="450"/>
      <c r="DCE37" s="450"/>
      <c r="DCF37" s="450"/>
      <c r="DCG37" s="450"/>
      <c r="DCH37" s="450"/>
      <c r="DCI37" s="450"/>
      <c r="DCJ37" s="450"/>
      <c r="DCK37" s="450"/>
      <c r="DCL37" s="450"/>
      <c r="DCM37" s="450"/>
      <c r="DCN37" s="450"/>
      <c r="DCO37" s="450"/>
      <c r="DCP37" s="450"/>
      <c r="DCQ37" s="450"/>
      <c r="DCR37" s="450"/>
      <c r="DCS37" s="450"/>
      <c r="DCT37" s="450"/>
      <c r="DCU37" s="450"/>
      <c r="DCV37" s="450"/>
      <c r="DCW37" s="450"/>
      <c r="DCX37" s="450"/>
      <c r="DCY37" s="450"/>
      <c r="DCZ37" s="450"/>
      <c r="DDA37" s="450"/>
      <c r="DDB37" s="450"/>
      <c r="DDC37" s="450"/>
      <c r="DDD37" s="450"/>
      <c r="DDE37" s="450"/>
      <c r="DDF37" s="450"/>
      <c r="DDG37" s="450"/>
      <c r="DDH37" s="450"/>
      <c r="DDI37" s="450"/>
      <c r="DDJ37" s="450"/>
      <c r="DDK37" s="450"/>
      <c r="DDL37" s="450"/>
      <c r="DDM37" s="450"/>
      <c r="DDN37" s="450"/>
      <c r="DDO37" s="450"/>
      <c r="DDP37" s="450"/>
      <c r="DDQ37" s="450"/>
      <c r="DDR37" s="450"/>
      <c r="DDS37" s="450"/>
      <c r="DDT37" s="450"/>
      <c r="DDU37" s="450"/>
      <c r="DDV37" s="450"/>
      <c r="DDW37" s="450"/>
      <c r="DDX37" s="450"/>
      <c r="DDY37" s="450"/>
      <c r="DDZ37" s="450"/>
      <c r="DEA37" s="450"/>
      <c r="DEB37" s="450"/>
      <c r="DEC37" s="450"/>
      <c r="DED37" s="450"/>
      <c r="DEE37" s="450"/>
      <c r="DEF37" s="450"/>
      <c r="DEG37" s="450"/>
      <c r="DEH37" s="450"/>
      <c r="DEI37" s="450"/>
      <c r="DEJ37" s="450"/>
      <c r="DEK37" s="450"/>
      <c r="DEL37" s="450"/>
      <c r="DEM37" s="450"/>
      <c r="DEN37" s="450"/>
      <c r="DEO37" s="450"/>
      <c r="DEP37" s="450"/>
      <c r="DEQ37" s="450"/>
      <c r="DER37" s="450"/>
      <c r="DES37" s="450"/>
      <c r="DET37" s="450"/>
      <c r="DEU37" s="450"/>
      <c r="DEV37" s="450"/>
      <c r="DEW37" s="450"/>
      <c r="DEX37" s="450"/>
      <c r="DEY37" s="450"/>
      <c r="DEZ37" s="450"/>
      <c r="DFA37" s="450"/>
      <c r="DFB37" s="450"/>
      <c r="DFC37" s="450"/>
      <c r="DFD37" s="450"/>
      <c r="DFE37" s="450"/>
      <c r="DFF37" s="450"/>
      <c r="DFG37" s="450"/>
      <c r="DFH37" s="450"/>
      <c r="DFI37" s="450"/>
      <c r="DFJ37" s="450"/>
      <c r="DFK37" s="450"/>
      <c r="DFL37" s="450"/>
      <c r="DFM37" s="450"/>
      <c r="DFN37" s="450"/>
      <c r="DFO37" s="450"/>
      <c r="DFP37" s="450"/>
      <c r="DFQ37" s="450"/>
      <c r="DFR37" s="450"/>
      <c r="DFS37" s="450"/>
      <c r="DFT37" s="450"/>
      <c r="DFU37" s="450"/>
      <c r="DFV37" s="450"/>
      <c r="DFW37" s="450"/>
      <c r="DFX37" s="450"/>
      <c r="DFY37" s="450"/>
      <c r="DFZ37" s="450"/>
      <c r="DGA37" s="450"/>
      <c r="DGB37" s="450"/>
      <c r="DGC37" s="450"/>
      <c r="DGD37" s="450"/>
      <c r="DGE37" s="450"/>
      <c r="DGF37" s="450"/>
      <c r="DGG37" s="450"/>
      <c r="DGH37" s="450"/>
      <c r="DGI37" s="450"/>
      <c r="DGJ37" s="450"/>
      <c r="DGK37" s="450"/>
      <c r="DGL37" s="450"/>
      <c r="DGM37" s="450"/>
      <c r="DGN37" s="450"/>
      <c r="DGO37" s="450"/>
      <c r="DGP37" s="450"/>
      <c r="DGQ37" s="450"/>
      <c r="DGR37" s="450"/>
      <c r="DGS37" s="450"/>
      <c r="DGT37" s="450"/>
      <c r="DGU37" s="450"/>
      <c r="DGV37" s="450"/>
      <c r="DGW37" s="450"/>
      <c r="DGX37" s="450"/>
      <c r="DGY37" s="450"/>
      <c r="DGZ37" s="450"/>
      <c r="DHA37" s="450"/>
      <c r="DHB37" s="450"/>
      <c r="DHC37" s="450"/>
      <c r="DHD37" s="450"/>
      <c r="DHE37" s="450"/>
      <c r="DHF37" s="450"/>
      <c r="DHG37" s="450"/>
      <c r="DHH37" s="450"/>
      <c r="DHI37" s="450"/>
      <c r="DHJ37" s="450"/>
      <c r="DHK37" s="450"/>
      <c r="DHL37" s="450"/>
      <c r="DHM37" s="450"/>
      <c r="DHN37" s="450"/>
      <c r="DHO37" s="450"/>
      <c r="DHP37" s="450"/>
      <c r="DHQ37" s="450"/>
      <c r="DHR37" s="450"/>
      <c r="DHS37" s="450"/>
      <c r="DHT37" s="450"/>
      <c r="DHU37" s="450"/>
      <c r="DHV37" s="450"/>
      <c r="DHW37" s="450"/>
      <c r="DHX37" s="450"/>
      <c r="DHY37" s="450"/>
      <c r="DHZ37" s="450"/>
      <c r="DIA37" s="450"/>
      <c r="DIB37" s="450"/>
      <c r="DIC37" s="450"/>
      <c r="DID37" s="450"/>
      <c r="DIE37" s="450"/>
      <c r="DIF37" s="450"/>
      <c r="DIG37" s="450"/>
      <c r="DIH37" s="450"/>
      <c r="DII37" s="450"/>
      <c r="DIJ37" s="450"/>
      <c r="DIK37" s="450"/>
      <c r="DIL37" s="450"/>
      <c r="DIM37" s="450"/>
      <c r="DIN37" s="450"/>
      <c r="DIO37" s="450"/>
      <c r="DIP37" s="450"/>
      <c r="DIQ37" s="450"/>
      <c r="DIR37" s="450"/>
      <c r="DIS37" s="450"/>
      <c r="DIT37" s="450"/>
      <c r="DIU37" s="450"/>
      <c r="DIV37" s="450"/>
      <c r="DIW37" s="450"/>
      <c r="DIX37" s="450"/>
      <c r="DIY37" s="450"/>
      <c r="DIZ37" s="450"/>
      <c r="DJA37" s="450"/>
      <c r="DJB37" s="450"/>
      <c r="DJC37" s="450"/>
      <c r="DJD37" s="450"/>
      <c r="DJE37" s="450"/>
      <c r="DJF37" s="450"/>
      <c r="DJG37" s="450"/>
      <c r="DJH37" s="450"/>
      <c r="DJI37" s="450"/>
      <c r="DJJ37" s="450"/>
      <c r="DJK37" s="450"/>
      <c r="DJL37" s="450"/>
      <c r="DJM37" s="450"/>
      <c r="DJN37" s="450"/>
      <c r="DJO37" s="450"/>
      <c r="DJP37" s="450"/>
      <c r="DJQ37" s="450"/>
      <c r="DJR37" s="450"/>
      <c r="DJS37" s="450"/>
      <c r="DJT37" s="450"/>
      <c r="DJU37" s="450"/>
      <c r="DJV37" s="450"/>
      <c r="DJW37" s="450"/>
      <c r="DJX37" s="450"/>
      <c r="DJY37" s="450"/>
      <c r="DJZ37" s="450"/>
      <c r="DKA37" s="450"/>
      <c r="DKB37" s="450"/>
      <c r="DKC37" s="450"/>
      <c r="DKD37" s="450"/>
      <c r="DKE37" s="450"/>
      <c r="DKF37" s="450"/>
      <c r="DKG37" s="450"/>
      <c r="DKH37" s="450"/>
      <c r="DKI37" s="450"/>
      <c r="DKJ37" s="450"/>
      <c r="DKK37" s="450"/>
      <c r="DKL37" s="450"/>
      <c r="DKM37" s="450"/>
      <c r="DKN37" s="450"/>
      <c r="DKO37" s="450"/>
      <c r="DKP37" s="450"/>
      <c r="DKQ37" s="450"/>
      <c r="DKR37" s="450"/>
      <c r="DKS37" s="450"/>
      <c r="DKT37" s="450"/>
      <c r="DKU37" s="450"/>
      <c r="DKV37" s="450"/>
      <c r="DKW37" s="450"/>
      <c r="DKX37" s="450"/>
      <c r="DKY37" s="450"/>
      <c r="DKZ37" s="450"/>
      <c r="DLA37" s="450"/>
      <c r="DLB37" s="450"/>
      <c r="DLC37" s="450"/>
      <c r="DLD37" s="450"/>
      <c r="DLE37" s="450"/>
      <c r="DLF37" s="450"/>
      <c r="DLG37" s="450"/>
      <c r="DLH37" s="450"/>
      <c r="DLI37" s="450"/>
      <c r="DLJ37" s="450"/>
      <c r="DLK37" s="450"/>
      <c r="DLL37" s="450"/>
      <c r="DLM37" s="450"/>
      <c r="DLN37" s="450"/>
      <c r="DLO37" s="450"/>
      <c r="DLP37" s="450"/>
      <c r="DLQ37" s="450"/>
      <c r="DLR37" s="450"/>
      <c r="DLS37" s="450"/>
      <c r="DLT37" s="450"/>
      <c r="DLU37" s="450"/>
      <c r="DLV37" s="450"/>
      <c r="DLW37" s="450"/>
      <c r="DLX37" s="450"/>
      <c r="DLY37" s="450"/>
      <c r="DLZ37" s="450"/>
      <c r="DMA37" s="450"/>
      <c r="DMB37" s="450"/>
      <c r="DMC37" s="450"/>
      <c r="DMD37" s="450"/>
      <c r="DME37" s="450"/>
      <c r="DMF37" s="450"/>
      <c r="DMG37" s="450"/>
      <c r="DMH37" s="450"/>
      <c r="DMI37" s="450"/>
      <c r="DMJ37" s="450"/>
      <c r="DMK37" s="450"/>
      <c r="DML37" s="450"/>
      <c r="DMM37" s="450"/>
      <c r="DMN37" s="450"/>
      <c r="DMO37" s="450"/>
      <c r="DMP37" s="450"/>
      <c r="DMQ37" s="450"/>
      <c r="DMR37" s="450"/>
      <c r="DMS37" s="450"/>
      <c r="DMT37" s="450"/>
      <c r="DMU37" s="450"/>
      <c r="DMV37" s="450"/>
      <c r="DMW37" s="450"/>
      <c r="DMX37" s="450"/>
      <c r="DMY37" s="450"/>
      <c r="DMZ37" s="450"/>
      <c r="DNA37" s="450"/>
      <c r="DNB37" s="450"/>
      <c r="DNC37" s="450"/>
      <c r="DND37" s="450"/>
      <c r="DNE37" s="450"/>
      <c r="DNF37" s="450"/>
      <c r="DNG37" s="450"/>
      <c r="DNH37" s="450"/>
      <c r="DNI37" s="450"/>
      <c r="DNJ37" s="450"/>
      <c r="DNK37" s="450"/>
      <c r="DNL37" s="450"/>
      <c r="DNM37" s="450"/>
      <c r="DNN37" s="450"/>
      <c r="DNO37" s="450"/>
      <c r="DNP37" s="450"/>
      <c r="DNQ37" s="450"/>
      <c r="DNR37" s="450"/>
      <c r="DNS37" s="450"/>
      <c r="DNT37" s="450"/>
      <c r="DNU37" s="450"/>
      <c r="DNV37" s="450"/>
      <c r="DNW37" s="450"/>
      <c r="DNX37" s="450"/>
      <c r="DNY37" s="450"/>
      <c r="DNZ37" s="450"/>
      <c r="DOA37" s="450"/>
      <c r="DOB37" s="450"/>
      <c r="DOC37" s="450"/>
      <c r="DOD37" s="450"/>
      <c r="DOE37" s="450"/>
      <c r="DOF37" s="450"/>
      <c r="DOG37" s="450"/>
      <c r="DOH37" s="450"/>
      <c r="DOI37" s="450"/>
      <c r="DOJ37" s="450"/>
      <c r="DOK37" s="450"/>
      <c r="DOL37" s="450"/>
      <c r="DOM37" s="450"/>
      <c r="DON37" s="450"/>
      <c r="DOO37" s="450"/>
      <c r="DOP37" s="450"/>
      <c r="DOQ37" s="450"/>
      <c r="DOR37" s="450"/>
      <c r="DOS37" s="450"/>
      <c r="DOT37" s="450"/>
      <c r="DOU37" s="450"/>
      <c r="DOV37" s="450"/>
      <c r="DOW37" s="450"/>
      <c r="DOX37" s="450"/>
      <c r="DOY37" s="450"/>
      <c r="DOZ37" s="450"/>
      <c r="DPA37" s="450"/>
      <c r="DPB37" s="450"/>
      <c r="DPC37" s="450"/>
      <c r="DPD37" s="450"/>
      <c r="DPE37" s="450"/>
      <c r="DPF37" s="450"/>
      <c r="DPG37" s="450"/>
      <c r="DPH37" s="450"/>
      <c r="DPI37" s="450"/>
      <c r="DPJ37" s="450"/>
      <c r="DPK37" s="450"/>
      <c r="DPL37" s="450"/>
      <c r="DPM37" s="450"/>
      <c r="DPN37" s="450"/>
      <c r="DPO37" s="450"/>
      <c r="DPP37" s="450"/>
      <c r="DPQ37" s="450"/>
      <c r="DPR37" s="450"/>
      <c r="DPS37" s="450"/>
      <c r="DPT37" s="450"/>
      <c r="DPU37" s="450"/>
      <c r="DPV37" s="450"/>
      <c r="DPW37" s="450"/>
      <c r="DPX37" s="450"/>
      <c r="DPY37" s="450"/>
      <c r="DPZ37" s="450"/>
      <c r="DQA37" s="450"/>
      <c r="DQB37" s="450"/>
      <c r="DQC37" s="450"/>
      <c r="DQD37" s="450"/>
      <c r="DQE37" s="450"/>
      <c r="DQF37" s="450"/>
      <c r="DQG37" s="450"/>
      <c r="DQH37" s="450"/>
      <c r="DQI37" s="450"/>
      <c r="DQJ37" s="450"/>
      <c r="DQK37" s="450"/>
      <c r="DQL37" s="450"/>
      <c r="DQM37" s="450"/>
      <c r="DQN37" s="450"/>
      <c r="DQO37" s="450"/>
      <c r="DQP37" s="450"/>
      <c r="DQQ37" s="450"/>
      <c r="DQR37" s="450"/>
      <c r="DQS37" s="450"/>
      <c r="DQT37" s="450"/>
      <c r="DQU37" s="450"/>
      <c r="DQV37" s="450"/>
      <c r="DQW37" s="450"/>
      <c r="DQX37" s="450"/>
      <c r="DQY37" s="450"/>
      <c r="DQZ37" s="450"/>
      <c r="DRA37" s="450"/>
      <c r="DRB37" s="450"/>
      <c r="DRC37" s="450"/>
      <c r="DRD37" s="450"/>
      <c r="DRE37" s="450"/>
      <c r="DRF37" s="450"/>
      <c r="DRG37" s="450"/>
      <c r="DRH37" s="450"/>
      <c r="DRI37" s="450"/>
      <c r="DRJ37" s="450"/>
      <c r="DRK37" s="450"/>
      <c r="DRL37" s="450"/>
      <c r="DRM37" s="450"/>
      <c r="DRN37" s="450"/>
      <c r="DRO37" s="450"/>
      <c r="DRP37" s="450"/>
      <c r="DRQ37" s="450"/>
      <c r="DRR37" s="450"/>
      <c r="DRS37" s="450"/>
      <c r="DRT37" s="450"/>
      <c r="DRU37" s="450"/>
      <c r="DRV37" s="450"/>
      <c r="DRW37" s="450"/>
      <c r="DRX37" s="450"/>
      <c r="DRY37" s="450"/>
      <c r="DRZ37" s="450"/>
      <c r="DSA37" s="450"/>
      <c r="DSB37" s="450"/>
      <c r="DSC37" s="450"/>
      <c r="DSD37" s="450"/>
      <c r="DSE37" s="450"/>
      <c r="DSF37" s="450"/>
      <c r="DSG37" s="450"/>
      <c r="DSH37" s="450"/>
      <c r="DSI37" s="450"/>
      <c r="DSJ37" s="450"/>
      <c r="DSK37" s="450"/>
      <c r="DSL37" s="450"/>
      <c r="DSM37" s="450"/>
      <c r="DSN37" s="450"/>
      <c r="DSO37" s="450"/>
      <c r="DSP37" s="450"/>
      <c r="DSQ37" s="450"/>
      <c r="DSR37" s="450"/>
      <c r="DSS37" s="450"/>
      <c r="DST37" s="450"/>
      <c r="DSU37" s="450"/>
      <c r="DSV37" s="450"/>
      <c r="DSW37" s="450"/>
      <c r="DSX37" s="450"/>
      <c r="DSY37" s="450"/>
      <c r="DSZ37" s="450"/>
      <c r="DTA37" s="450"/>
      <c r="DTB37" s="450"/>
      <c r="DTC37" s="450"/>
      <c r="DTD37" s="450"/>
      <c r="DTE37" s="450"/>
      <c r="DTF37" s="450"/>
      <c r="DTG37" s="450"/>
      <c r="DTH37" s="450"/>
      <c r="DTI37" s="450"/>
      <c r="DTJ37" s="450"/>
      <c r="DTK37" s="450"/>
      <c r="DTL37" s="450"/>
      <c r="DTM37" s="450"/>
      <c r="DTN37" s="450"/>
      <c r="DTO37" s="450"/>
      <c r="DTP37" s="450"/>
      <c r="DTQ37" s="450"/>
      <c r="DTR37" s="450"/>
      <c r="DTS37" s="450"/>
      <c r="DTT37" s="450"/>
      <c r="DTU37" s="450"/>
      <c r="DTV37" s="450"/>
      <c r="DTW37" s="450"/>
      <c r="DTX37" s="450"/>
      <c r="DTY37" s="450"/>
      <c r="DTZ37" s="450"/>
      <c r="DUA37" s="450"/>
      <c r="DUB37" s="450"/>
      <c r="DUC37" s="450"/>
      <c r="DUD37" s="450"/>
      <c r="DUE37" s="450"/>
      <c r="DUF37" s="450"/>
      <c r="DUG37" s="450"/>
      <c r="DUH37" s="450"/>
      <c r="DUI37" s="450"/>
      <c r="DUJ37" s="450"/>
      <c r="DUK37" s="450"/>
      <c r="DUL37" s="450"/>
      <c r="DUM37" s="450"/>
      <c r="DUN37" s="450"/>
      <c r="DUO37" s="450"/>
      <c r="DUP37" s="450"/>
      <c r="DUQ37" s="450"/>
      <c r="DUR37" s="450"/>
      <c r="DUS37" s="450"/>
      <c r="DUT37" s="450"/>
      <c r="DUU37" s="450"/>
      <c r="DUV37" s="450"/>
      <c r="DUW37" s="450"/>
      <c r="DUX37" s="450"/>
      <c r="DUY37" s="450"/>
      <c r="DUZ37" s="450"/>
      <c r="DVA37" s="450"/>
      <c r="DVB37" s="450"/>
      <c r="DVC37" s="450"/>
      <c r="DVD37" s="450"/>
      <c r="DVE37" s="450"/>
      <c r="DVF37" s="450"/>
      <c r="DVG37" s="450"/>
      <c r="DVH37" s="450"/>
      <c r="DVI37" s="450"/>
      <c r="DVJ37" s="450"/>
      <c r="DVK37" s="450"/>
      <c r="DVL37" s="450"/>
      <c r="DVM37" s="450"/>
      <c r="DVN37" s="450"/>
      <c r="DVO37" s="450"/>
      <c r="DVP37" s="450"/>
      <c r="DVQ37" s="450"/>
      <c r="DVR37" s="450"/>
      <c r="DVS37" s="450"/>
      <c r="DVT37" s="450"/>
      <c r="DVU37" s="450"/>
      <c r="DVV37" s="450"/>
      <c r="DVW37" s="450"/>
      <c r="DVX37" s="450"/>
      <c r="DVY37" s="450"/>
      <c r="DVZ37" s="450"/>
      <c r="DWA37" s="450"/>
      <c r="DWB37" s="450"/>
      <c r="DWC37" s="450"/>
      <c r="DWD37" s="450"/>
      <c r="DWE37" s="450"/>
      <c r="DWF37" s="450"/>
      <c r="DWG37" s="450"/>
      <c r="DWH37" s="450"/>
      <c r="DWI37" s="450"/>
      <c r="DWJ37" s="450"/>
      <c r="DWK37" s="450"/>
      <c r="DWL37" s="450"/>
      <c r="DWM37" s="450"/>
      <c r="DWN37" s="450"/>
      <c r="DWO37" s="450"/>
      <c r="DWP37" s="450"/>
      <c r="DWQ37" s="450"/>
      <c r="DWR37" s="450"/>
      <c r="DWS37" s="450"/>
      <c r="DWT37" s="450"/>
      <c r="DWU37" s="450"/>
      <c r="DWV37" s="450"/>
      <c r="DWW37" s="450"/>
      <c r="DWX37" s="450"/>
      <c r="DWY37" s="450"/>
      <c r="DWZ37" s="450"/>
      <c r="DXA37" s="450"/>
      <c r="DXB37" s="450"/>
      <c r="DXC37" s="450"/>
      <c r="DXD37" s="450"/>
      <c r="DXE37" s="450"/>
      <c r="DXF37" s="450"/>
      <c r="DXG37" s="450"/>
      <c r="DXH37" s="450"/>
      <c r="DXI37" s="450"/>
      <c r="DXJ37" s="450"/>
      <c r="DXK37" s="450"/>
      <c r="DXL37" s="450"/>
      <c r="DXM37" s="450"/>
      <c r="DXN37" s="450"/>
      <c r="DXO37" s="450"/>
      <c r="DXP37" s="450"/>
      <c r="DXQ37" s="450"/>
      <c r="DXR37" s="450"/>
      <c r="DXS37" s="450"/>
      <c r="DXT37" s="450"/>
      <c r="DXU37" s="450"/>
      <c r="DXV37" s="450"/>
      <c r="DXW37" s="450"/>
      <c r="DXX37" s="450"/>
      <c r="DXY37" s="450"/>
      <c r="DXZ37" s="450"/>
      <c r="DYA37" s="450"/>
      <c r="DYB37" s="450"/>
      <c r="DYC37" s="450"/>
      <c r="DYD37" s="450"/>
      <c r="DYE37" s="450"/>
      <c r="DYF37" s="450"/>
      <c r="DYG37" s="450"/>
      <c r="DYH37" s="450"/>
      <c r="DYI37" s="450"/>
      <c r="DYJ37" s="450"/>
      <c r="DYK37" s="450"/>
      <c r="DYL37" s="450"/>
      <c r="DYM37" s="450"/>
      <c r="DYN37" s="450"/>
      <c r="DYO37" s="450"/>
      <c r="DYP37" s="450"/>
      <c r="DYQ37" s="450"/>
      <c r="DYR37" s="450"/>
      <c r="DYS37" s="450"/>
      <c r="DYT37" s="450"/>
      <c r="DYU37" s="450"/>
      <c r="DYV37" s="450"/>
      <c r="DYW37" s="450"/>
      <c r="DYX37" s="450"/>
      <c r="DYY37" s="450"/>
      <c r="DYZ37" s="450"/>
      <c r="DZA37" s="450"/>
      <c r="DZB37" s="450"/>
      <c r="DZC37" s="450"/>
      <c r="DZD37" s="450"/>
      <c r="DZE37" s="450"/>
      <c r="DZF37" s="450"/>
      <c r="DZG37" s="450"/>
      <c r="DZH37" s="450"/>
      <c r="DZI37" s="450"/>
      <c r="DZJ37" s="450"/>
      <c r="DZK37" s="450"/>
      <c r="DZL37" s="450"/>
      <c r="DZM37" s="450"/>
      <c r="DZN37" s="450"/>
      <c r="DZO37" s="450"/>
      <c r="DZP37" s="450"/>
      <c r="DZQ37" s="450"/>
      <c r="DZR37" s="450"/>
      <c r="DZS37" s="450"/>
      <c r="DZT37" s="450"/>
      <c r="DZU37" s="450"/>
      <c r="DZV37" s="450"/>
      <c r="DZW37" s="450"/>
      <c r="DZX37" s="450"/>
      <c r="DZY37" s="450"/>
      <c r="DZZ37" s="450"/>
      <c r="EAA37" s="450"/>
      <c r="EAB37" s="450"/>
      <c r="EAC37" s="450"/>
      <c r="EAD37" s="450"/>
      <c r="EAE37" s="450"/>
      <c r="EAF37" s="450"/>
      <c r="EAG37" s="450"/>
      <c r="EAH37" s="450"/>
      <c r="EAI37" s="450"/>
      <c r="EAJ37" s="450"/>
      <c r="EAK37" s="450"/>
      <c r="EAL37" s="450"/>
      <c r="EAM37" s="450"/>
      <c r="EAN37" s="450"/>
      <c r="EAO37" s="450"/>
      <c r="EAP37" s="450"/>
      <c r="EAQ37" s="450"/>
      <c r="EAR37" s="450"/>
      <c r="EAS37" s="450"/>
      <c r="EAT37" s="450"/>
      <c r="EAU37" s="450"/>
      <c r="EAV37" s="450"/>
      <c r="EAW37" s="450"/>
      <c r="EAX37" s="450"/>
      <c r="EAY37" s="450"/>
      <c r="EAZ37" s="450"/>
      <c r="EBA37" s="450"/>
      <c r="EBB37" s="450"/>
      <c r="EBC37" s="450"/>
      <c r="EBD37" s="450"/>
      <c r="EBE37" s="450"/>
      <c r="EBF37" s="450"/>
      <c r="EBG37" s="450"/>
      <c r="EBH37" s="450"/>
      <c r="EBI37" s="450"/>
      <c r="EBJ37" s="450"/>
      <c r="EBK37" s="450"/>
      <c r="EBL37" s="450"/>
      <c r="EBM37" s="450"/>
      <c r="EBN37" s="450"/>
      <c r="EBO37" s="450"/>
      <c r="EBP37" s="450"/>
      <c r="EBQ37" s="450"/>
      <c r="EBR37" s="450"/>
      <c r="EBS37" s="450"/>
      <c r="EBT37" s="450"/>
      <c r="EBU37" s="450"/>
      <c r="EBV37" s="450"/>
      <c r="EBW37" s="450"/>
      <c r="EBX37" s="450"/>
      <c r="EBY37" s="450"/>
      <c r="EBZ37" s="450"/>
      <c r="ECA37" s="450"/>
      <c r="ECB37" s="450"/>
      <c r="ECC37" s="450"/>
      <c r="ECD37" s="450"/>
      <c r="ECE37" s="450"/>
      <c r="ECF37" s="450"/>
      <c r="ECG37" s="450"/>
      <c r="ECH37" s="450"/>
      <c r="ECI37" s="450"/>
      <c r="ECJ37" s="450"/>
      <c r="ECK37" s="450"/>
      <c r="ECL37" s="450"/>
      <c r="ECM37" s="450"/>
      <c r="ECN37" s="450"/>
      <c r="ECO37" s="450"/>
      <c r="ECP37" s="450"/>
      <c r="ECQ37" s="450"/>
      <c r="ECR37" s="450"/>
      <c r="ECS37" s="450"/>
      <c r="ECT37" s="450"/>
      <c r="ECU37" s="450"/>
      <c r="ECV37" s="450"/>
      <c r="ECW37" s="450"/>
      <c r="ECX37" s="450"/>
      <c r="ECY37" s="450"/>
      <c r="ECZ37" s="450"/>
      <c r="EDA37" s="450"/>
      <c r="EDB37" s="450"/>
      <c r="EDC37" s="450"/>
      <c r="EDD37" s="450"/>
      <c r="EDE37" s="450"/>
      <c r="EDF37" s="450"/>
      <c r="EDG37" s="450"/>
      <c r="EDH37" s="450"/>
      <c r="EDI37" s="450"/>
      <c r="EDJ37" s="450"/>
      <c r="EDK37" s="450"/>
      <c r="EDL37" s="450"/>
      <c r="EDM37" s="450"/>
      <c r="EDN37" s="450"/>
      <c r="EDO37" s="450"/>
      <c r="EDP37" s="450"/>
      <c r="EDQ37" s="450"/>
      <c r="EDR37" s="450"/>
      <c r="EDS37" s="450"/>
      <c r="EDT37" s="450"/>
      <c r="EDU37" s="450"/>
      <c r="EDV37" s="450"/>
      <c r="EDW37" s="450"/>
      <c r="EDX37" s="450"/>
      <c r="EDY37" s="450"/>
      <c r="EDZ37" s="450"/>
      <c r="EEA37" s="450"/>
      <c r="EEB37" s="450"/>
      <c r="EEC37" s="450"/>
      <c r="EED37" s="450"/>
      <c r="EEE37" s="450"/>
      <c r="EEF37" s="450"/>
      <c r="EEG37" s="450"/>
      <c r="EEH37" s="450"/>
      <c r="EEI37" s="450"/>
      <c r="EEJ37" s="450"/>
      <c r="EEK37" s="450"/>
      <c r="EEL37" s="450"/>
      <c r="EEM37" s="450"/>
      <c r="EEN37" s="450"/>
      <c r="EEO37" s="450"/>
      <c r="EEP37" s="450"/>
      <c r="EEQ37" s="450"/>
      <c r="EER37" s="450"/>
      <c r="EES37" s="450"/>
      <c r="EET37" s="450"/>
      <c r="EEU37" s="450"/>
      <c r="EEV37" s="450"/>
      <c r="EEW37" s="450"/>
      <c r="EEX37" s="450"/>
      <c r="EEY37" s="450"/>
      <c r="EEZ37" s="450"/>
      <c r="EFA37" s="450"/>
      <c r="EFB37" s="450"/>
      <c r="EFC37" s="450"/>
      <c r="EFD37" s="450"/>
      <c r="EFE37" s="450"/>
      <c r="EFF37" s="450"/>
      <c r="EFG37" s="450"/>
      <c r="EFH37" s="450"/>
      <c r="EFI37" s="450"/>
      <c r="EFJ37" s="450"/>
      <c r="EFK37" s="450"/>
      <c r="EFL37" s="450"/>
      <c r="EFM37" s="450"/>
      <c r="EFN37" s="450"/>
      <c r="EFO37" s="450"/>
      <c r="EFP37" s="450"/>
      <c r="EFQ37" s="450"/>
      <c r="EFR37" s="450"/>
      <c r="EFS37" s="450"/>
      <c r="EFT37" s="450"/>
      <c r="EFU37" s="450"/>
      <c r="EFV37" s="450"/>
      <c r="EFW37" s="450"/>
      <c r="EFX37" s="450"/>
      <c r="EFY37" s="450"/>
      <c r="EFZ37" s="450"/>
      <c r="EGA37" s="450"/>
      <c r="EGB37" s="450"/>
      <c r="EGC37" s="450"/>
      <c r="EGD37" s="450"/>
      <c r="EGE37" s="450"/>
      <c r="EGF37" s="450"/>
      <c r="EGG37" s="450"/>
      <c r="EGH37" s="450"/>
      <c r="EGI37" s="450"/>
      <c r="EGJ37" s="450"/>
      <c r="EGK37" s="450"/>
      <c r="EGL37" s="450"/>
      <c r="EGM37" s="450"/>
      <c r="EGN37" s="450"/>
      <c r="EGO37" s="450"/>
      <c r="EGP37" s="450"/>
      <c r="EGQ37" s="450"/>
      <c r="EGR37" s="450"/>
      <c r="EGS37" s="450"/>
      <c r="EGT37" s="450"/>
      <c r="EGU37" s="450"/>
      <c r="EGV37" s="450"/>
      <c r="EGW37" s="450"/>
      <c r="EGX37" s="450"/>
      <c r="EGY37" s="450"/>
      <c r="EGZ37" s="450"/>
      <c r="EHA37" s="450"/>
      <c r="EHB37" s="450"/>
      <c r="EHC37" s="450"/>
      <c r="EHD37" s="450"/>
      <c r="EHE37" s="450"/>
      <c r="EHF37" s="450"/>
      <c r="EHG37" s="450"/>
      <c r="EHH37" s="450"/>
      <c r="EHI37" s="450"/>
      <c r="EHJ37" s="450"/>
      <c r="EHK37" s="450"/>
      <c r="EHL37" s="450"/>
      <c r="EHM37" s="450"/>
      <c r="EHN37" s="450"/>
      <c r="EHO37" s="450"/>
      <c r="EHP37" s="450"/>
      <c r="EHQ37" s="450"/>
      <c r="EHR37" s="450"/>
      <c r="EHS37" s="450"/>
      <c r="EHT37" s="450"/>
      <c r="EHU37" s="450"/>
      <c r="EHV37" s="450"/>
      <c r="EHW37" s="450"/>
      <c r="EHX37" s="450"/>
      <c r="EHY37" s="450"/>
      <c r="EHZ37" s="450"/>
      <c r="EIA37" s="450"/>
      <c r="EIB37" s="450"/>
      <c r="EIC37" s="450"/>
      <c r="EID37" s="450"/>
      <c r="EIE37" s="450"/>
      <c r="EIF37" s="450"/>
      <c r="EIG37" s="450"/>
      <c r="EIH37" s="450"/>
      <c r="EII37" s="450"/>
      <c r="EIJ37" s="450"/>
      <c r="EIK37" s="450"/>
      <c r="EIL37" s="450"/>
      <c r="EIM37" s="450"/>
      <c r="EIN37" s="450"/>
      <c r="EIO37" s="450"/>
      <c r="EIP37" s="450"/>
      <c r="EIQ37" s="450"/>
      <c r="EIR37" s="450"/>
      <c r="EIS37" s="450"/>
      <c r="EIT37" s="450"/>
      <c r="EIU37" s="450"/>
      <c r="EIV37" s="450"/>
      <c r="EIW37" s="450"/>
      <c r="EIX37" s="450"/>
      <c r="EIY37" s="450"/>
      <c r="EIZ37" s="450"/>
      <c r="EJA37" s="450"/>
      <c r="EJB37" s="450"/>
      <c r="EJC37" s="450"/>
      <c r="EJD37" s="450"/>
      <c r="EJE37" s="450"/>
      <c r="EJF37" s="450"/>
      <c r="EJG37" s="450"/>
      <c r="EJH37" s="450"/>
      <c r="EJI37" s="450"/>
      <c r="EJJ37" s="450"/>
      <c r="EJK37" s="450"/>
      <c r="EJL37" s="450"/>
      <c r="EJM37" s="450"/>
      <c r="EJN37" s="450"/>
      <c r="EJO37" s="450"/>
      <c r="EJP37" s="450"/>
      <c r="EJQ37" s="450"/>
      <c r="EJR37" s="450"/>
      <c r="EJS37" s="450"/>
      <c r="EJT37" s="450"/>
      <c r="EJU37" s="450"/>
      <c r="EJV37" s="450"/>
      <c r="EJW37" s="450"/>
      <c r="EJX37" s="450"/>
      <c r="EJY37" s="450"/>
      <c r="EJZ37" s="450"/>
      <c r="EKA37" s="450"/>
      <c r="EKB37" s="450"/>
      <c r="EKC37" s="450"/>
      <c r="EKD37" s="450"/>
      <c r="EKE37" s="450"/>
      <c r="EKF37" s="450"/>
      <c r="EKG37" s="450"/>
      <c r="EKH37" s="450"/>
      <c r="EKI37" s="450"/>
      <c r="EKJ37" s="450"/>
      <c r="EKK37" s="450"/>
      <c r="EKL37" s="450"/>
      <c r="EKM37" s="450"/>
      <c r="EKN37" s="450"/>
      <c r="EKO37" s="450"/>
      <c r="EKP37" s="450"/>
      <c r="EKQ37" s="450"/>
      <c r="EKR37" s="450"/>
      <c r="EKS37" s="450"/>
      <c r="EKT37" s="450"/>
      <c r="EKU37" s="450"/>
      <c r="EKV37" s="450"/>
      <c r="EKW37" s="450"/>
      <c r="EKX37" s="450"/>
      <c r="EKY37" s="450"/>
      <c r="EKZ37" s="450"/>
      <c r="ELA37" s="450"/>
      <c r="ELB37" s="450"/>
      <c r="ELC37" s="450"/>
      <c r="ELD37" s="450"/>
      <c r="ELE37" s="450"/>
      <c r="ELF37" s="450"/>
      <c r="ELG37" s="450"/>
      <c r="ELH37" s="450"/>
      <c r="ELI37" s="450"/>
      <c r="ELJ37" s="450"/>
      <c r="ELK37" s="450"/>
      <c r="ELL37" s="450"/>
      <c r="ELM37" s="450"/>
      <c r="ELN37" s="450"/>
      <c r="ELO37" s="450"/>
      <c r="ELP37" s="450"/>
      <c r="ELQ37" s="450"/>
      <c r="ELR37" s="450"/>
      <c r="ELS37" s="450"/>
      <c r="ELT37" s="450"/>
      <c r="ELU37" s="450"/>
      <c r="ELV37" s="450"/>
      <c r="ELW37" s="450"/>
      <c r="ELX37" s="450"/>
      <c r="ELY37" s="450"/>
      <c r="ELZ37" s="450"/>
      <c r="EMA37" s="450"/>
      <c r="EMB37" s="450"/>
      <c r="EMC37" s="450"/>
      <c r="EMD37" s="450"/>
      <c r="EME37" s="450"/>
      <c r="EMF37" s="450"/>
      <c r="EMG37" s="450"/>
      <c r="EMH37" s="450"/>
      <c r="EMI37" s="450"/>
      <c r="EMJ37" s="450"/>
      <c r="EMK37" s="450"/>
      <c r="EML37" s="450"/>
      <c r="EMM37" s="450"/>
      <c r="EMN37" s="450"/>
      <c r="EMO37" s="450"/>
      <c r="EMP37" s="450"/>
      <c r="EMQ37" s="450"/>
      <c r="EMR37" s="450"/>
      <c r="EMS37" s="450"/>
      <c r="EMT37" s="450"/>
      <c r="EMU37" s="450"/>
      <c r="EMV37" s="450"/>
      <c r="EMW37" s="450"/>
      <c r="EMX37" s="450"/>
      <c r="EMY37" s="450"/>
      <c r="EMZ37" s="450"/>
      <c r="ENA37" s="450"/>
      <c r="ENB37" s="450"/>
      <c r="ENC37" s="450"/>
      <c r="END37" s="450"/>
      <c r="ENE37" s="450"/>
      <c r="ENF37" s="450"/>
      <c r="ENG37" s="450"/>
      <c r="ENH37" s="450"/>
      <c r="ENI37" s="450"/>
      <c r="ENJ37" s="450"/>
      <c r="ENK37" s="450"/>
      <c r="ENL37" s="450"/>
      <c r="ENM37" s="450"/>
      <c r="ENN37" s="450"/>
      <c r="ENO37" s="450"/>
      <c r="ENP37" s="450"/>
      <c r="ENQ37" s="450"/>
      <c r="ENR37" s="450"/>
      <c r="ENS37" s="450"/>
      <c r="ENT37" s="450"/>
      <c r="ENU37" s="450"/>
      <c r="ENV37" s="450"/>
      <c r="ENW37" s="450"/>
      <c r="ENX37" s="450"/>
      <c r="ENY37" s="450"/>
      <c r="ENZ37" s="450"/>
      <c r="EOA37" s="450"/>
      <c r="EOB37" s="450"/>
      <c r="EOC37" s="450"/>
      <c r="EOD37" s="450"/>
      <c r="EOE37" s="450"/>
      <c r="EOF37" s="450"/>
      <c r="EOG37" s="450"/>
      <c r="EOH37" s="450"/>
      <c r="EOI37" s="450"/>
      <c r="EOJ37" s="450"/>
      <c r="EOK37" s="450"/>
      <c r="EOL37" s="450"/>
      <c r="EOM37" s="450"/>
      <c r="EON37" s="450"/>
      <c r="EOO37" s="450"/>
      <c r="EOP37" s="450"/>
      <c r="EOQ37" s="450"/>
      <c r="EOR37" s="450"/>
      <c r="EOS37" s="450"/>
      <c r="EOT37" s="450"/>
      <c r="EOU37" s="450"/>
      <c r="EOV37" s="450"/>
      <c r="EOW37" s="450"/>
      <c r="EOX37" s="450"/>
      <c r="EOY37" s="450"/>
      <c r="EOZ37" s="450"/>
      <c r="EPA37" s="450"/>
      <c r="EPB37" s="450"/>
      <c r="EPC37" s="450"/>
      <c r="EPD37" s="450"/>
      <c r="EPE37" s="450"/>
      <c r="EPF37" s="450"/>
      <c r="EPG37" s="450"/>
      <c r="EPH37" s="450"/>
      <c r="EPI37" s="450"/>
      <c r="EPJ37" s="450"/>
      <c r="EPK37" s="450"/>
      <c r="EPL37" s="450"/>
      <c r="EPM37" s="450"/>
      <c r="EPN37" s="450"/>
      <c r="EPO37" s="450"/>
      <c r="EPP37" s="450"/>
      <c r="EPQ37" s="450"/>
      <c r="EPR37" s="450"/>
      <c r="EPS37" s="450"/>
      <c r="EPT37" s="450"/>
      <c r="EPU37" s="450"/>
      <c r="EPV37" s="450"/>
      <c r="EPW37" s="450"/>
      <c r="EPX37" s="450"/>
      <c r="EPY37" s="450"/>
      <c r="EPZ37" s="450"/>
      <c r="EQA37" s="450"/>
      <c r="EQB37" s="450"/>
      <c r="EQC37" s="450"/>
      <c r="EQD37" s="450"/>
      <c r="EQE37" s="450"/>
      <c r="EQF37" s="450"/>
      <c r="EQG37" s="450"/>
      <c r="EQH37" s="450"/>
      <c r="EQI37" s="450"/>
      <c r="EQJ37" s="450"/>
      <c r="EQK37" s="450"/>
      <c r="EQL37" s="450"/>
      <c r="EQM37" s="450"/>
      <c r="EQN37" s="450"/>
      <c r="EQO37" s="450"/>
      <c r="EQP37" s="450"/>
      <c r="EQQ37" s="450"/>
      <c r="EQR37" s="450"/>
      <c r="EQS37" s="450"/>
      <c r="EQT37" s="450"/>
      <c r="EQU37" s="450"/>
      <c r="EQV37" s="450"/>
      <c r="EQW37" s="450"/>
      <c r="EQX37" s="450"/>
      <c r="EQY37" s="450"/>
      <c r="EQZ37" s="450"/>
      <c r="ERA37" s="450"/>
      <c r="ERB37" s="450"/>
      <c r="ERC37" s="450"/>
      <c r="ERD37" s="450"/>
      <c r="ERE37" s="450"/>
      <c r="ERF37" s="450"/>
      <c r="ERG37" s="450"/>
      <c r="ERH37" s="450"/>
      <c r="ERI37" s="450"/>
      <c r="ERJ37" s="450"/>
      <c r="ERK37" s="450"/>
      <c r="ERL37" s="450"/>
      <c r="ERM37" s="450"/>
      <c r="ERN37" s="450"/>
      <c r="ERO37" s="450"/>
      <c r="ERP37" s="450"/>
      <c r="ERQ37" s="450"/>
      <c r="ERR37" s="450"/>
      <c r="ERS37" s="450"/>
      <c r="ERT37" s="450"/>
      <c r="ERU37" s="450"/>
      <c r="ERV37" s="450"/>
      <c r="ERW37" s="450"/>
      <c r="ERX37" s="450"/>
      <c r="ERY37" s="450"/>
      <c r="ERZ37" s="450"/>
      <c r="ESA37" s="450"/>
      <c r="ESB37" s="450"/>
      <c r="ESC37" s="450"/>
      <c r="ESD37" s="450"/>
      <c r="ESE37" s="450"/>
      <c r="ESF37" s="450"/>
      <c r="ESG37" s="450"/>
      <c r="ESH37" s="450"/>
      <c r="ESI37" s="450"/>
      <c r="ESJ37" s="450"/>
      <c r="ESK37" s="450"/>
      <c r="ESL37" s="450"/>
      <c r="ESM37" s="450"/>
      <c r="ESN37" s="450"/>
      <c r="ESO37" s="450"/>
      <c r="ESP37" s="450"/>
      <c r="ESQ37" s="450"/>
      <c r="ESR37" s="450"/>
      <c r="ESS37" s="450"/>
      <c r="EST37" s="450"/>
      <c r="ESU37" s="450"/>
      <c r="ESV37" s="450"/>
      <c r="ESW37" s="450"/>
      <c r="ESX37" s="450"/>
      <c r="ESY37" s="450"/>
      <c r="ESZ37" s="450"/>
      <c r="ETA37" s="450"/>
      <c r="ETB37" s="450"/>
      <c r="ETC37" s="450"/>
      <c r="ETD37" s="450"/>
      <c r="ETE37" s="450"/>
      <c r="ETF37" s="450"/>
      <c r="ETG37" s="450"/>
      <c r="ETH37" s="450"/>
      <c r="ETI37" s="450"/>
      <c r="ETJ37" s="450"/>
      <c r="ETK37" s="450"/>
      <c r="ETL37" s="450"/>
      <c r="ETM37" s="450"/>
      <c r="ETN37" s="450"/>
      <c r="ETO37" s="450"/>
      <c r="ETP37" s="450"/>
      <c r="ETQ37" s="450"/>
      <c r="ETR37" s="450"/>
      <c r="ETS37" s="450"/>
      <c r="ETT37" s="450"/>
      <c r="ETU37" s="450"/>
      <c r="ETV37" s="450"/>
      <c r="ETW37" s="450"/>
      <c r="ETX37" s="450"/>
      <c r="ETY37" s="450"/>
      <c r="ETZ37" s="450"/>
      <c r="EUA37" s="450"/>
      <c r="EUB37" s="450"/>
      <c r="EUC37" s="450"/>
      <c r="EUD37" s="450"/>
      <c r="EUE37" s="450"/>
      <c r="EUF37" s="450"/>
      <c r="EUG37" s="450"/>
      <c r="EUH37" s="450"/>
      <c r="EUI37" s="450"/>
      <c r="EUJ37" s="450"/>
      <c r="EUK37" s="450"/>
      <c r="EUL37" s="450"/>
      <c r="EUM37" s="450"/>
      <c r="EUN37" s="450"/>
      <c r="EUO37" s="450"/>
      <c r="EUP37" s="450"/>
      <c r="EUQ37" s="450"/>
      <c r="EUR37" s="450"/>
      <c r="EUS37" s="450"/>
      <c r="EUT37" s="450"/>
      <c r="EUU37" s="450"/>
      <c r="EUV37" s="450"/>
      <c r="EUW37" s="450"/>
      <c r="EUX37" s="450"/>
      <c r="EUY37" s="450"/>
      <c r="EUZ37" s="450"/>
      <c r="EVA37" s="450"/>
      <c r="EVB37" s="450"/>
      <c r="EVC37" s="450"/>
      <c r="EVD37" s="450"/>
      <c r="EVE37" s="450"/>
      <c r="EVF37" s="450"/>
      <c r="EVG37" s="450"/>
      <c r="EVH37" s="450"/>
      <c r="EVI37" s="450"/>
      <c r="EVJ37" s="450"/>
      <c r="EVK37" s="450"/>
      <c r="EVL37" s="450"/>
      <c r="EVM37" s="450"/>
      <c r="EVN37" s="450"/>
      <c r="EVO37" s="450"/>
      <c r="EVP37" s="450"/>
      <c r="EVQ37" s="450"/>
      <c r="EVR37" s="450"/>
      <c r="EVS37" s="450"/>
      <c r="EVT37" s="450"/>
      <c r="EVU37" s="450"/>
      <c r="EVV37" s="450"/>
      <c r="EVW37" s="450"/>
      <c r="EVX37" s="450"/>
      <c r="EVY37" s="450"/>
      <c r="EVZ37" s="450"/>
      <c r="EWA37" s="450"/>
      <c r="EWB37" s="450"/>
      <c r="EWC37" s="450"/>
      <c r="EWD37" s="450"/>
      <c r="EWE37" s="450"/>
      <c r="EWF37" s="450"/>
      <c r="EWG37" s="450"/>
      <c r="EWH37" s="450"/>
      <c r="EWI37" s="450"/>
      <c r="EWJ37" s="450"/>
      <c r="EWK37" s="450"/>
      <c r="EWL37" s="450"/>
      <c r="EWM37" s="450"/>
      <c r="EWN37" s="450"/>
      <c r="EWO37" s="450"/>
      <c r="EWP37" s="450"/>
      <c r="EWQ37" s="450"/>
      <c r="EWR37" s="450"/>
      <c r="EWS37" s="450"/>
      <c r="EWT37" s="450"/>
      <c r="EWU37" s="450"/>
      <c r="EWV37" s="450"/>
      <c r="EWW37" s="450"/>
      <c r="EWX37" s="450"/>
      <c r="EWY37" s="450"/>
      <c r="EWZ37" s="450"/>
      <c r="EXA37" s="450"/>
      <c r="EXB37" s="450"/>
      <c r="EXC37" s="450"/>
      <c r="EXD37" s="450"/>
      <c r="EXE37" s="450"/>
      <c r="EXF37" s="450"/>
      <c r="EXG37" s="450"/>
      <c r="EXH37" s="450"/>
      <c r="EXI37" s="450"/>
      <c r="EXJ37" s="450"/>
      <c r="EXK37" s="450"/>
      <c r="EXL37" s="450"/>
      <c r="EXM37" s="450"/>
      <c r="EXN37" s="450"/>
      <c r="EXO37" s="450"/>
      <c r="EXP37" s="450"/>
      <c r="EXQ37" s="450"/>
      <c r="EXR37" s="450"/>
      <c r="EXS37" s="450"/>
      <c r="EXT37" s="450"/>
      <c r="EXU37" s="450"/>
      <c r="EXV37" s="450"/>
      <c r="EXW37" s="450"/>
      <c r="EXX37" s="450"/>
      <c r="EXY37" s="450"/>
      <c r="EXZ37" s="450"/>
      <c r="EYA37" s="450"/>
      <c r="EYB37" s="450"/>
      <c r="EYC37" s="450"/>
      <c r="EYD37" s="450"/>
      <c r="EYE37" s="450"/>
      <c r="EYF37" s="450"/>
      <c r="EYG37" s="450"/>
      <c r="EYH37" s="450"/>
      <c r="EYI37" s="450"/>
      <c r="EYJ37" s="450"/>
      <c r="EYK37" s="450"/>
      <c r="EYL37" s="450"/>
      <c r="EYM37" s="450"/>
      <c r="EYN37" s="450"/>
      <c r="EYO37" s="450"/>
      <c r="EYP37" s="450"/>
      <c r="EYQ37" s="450"/>
      <c r="EYR37" s="450"/>
      <c r="EYS37" s="450"/>
      <c r="EYT37" s="450"/>
      <c r="EYU37" s="450"/>
      <c r="EYV37" s="450"/>
      <c r="EYW37" s="450"/>
      <c r="EYX37" s="450"/>
      <c r="EYY37" s="450"/>
      <c r="EYZ37" s="450"/>
      <c r="EZA37" s="450"/>
      <c r="EZB37" s="450"/>
      <c r="EZC37" s="450"/>
      <c r="EZD37" s="450"/>
      <c r="EZE37" s="450"/>
      <c r="EZF37" s="450"/>
      <c r="EZG37" s="450"/>
      <c r="EZH37" s="450"/>
      <c r="EZI37" s="450"/>
      <c r="EZJ37" s="450"/>
      <c r="EZK37" s="450"/>
      <c r="EZL37" s="450"/>
      <c r="EZM37" s="450"/>
      <c r="EZN37" s="450"/>
      <c r="EZO37" s="450"/>
      <c r="EZP37" s="450"/>
      <c r="EZQ37" s="450"/>
      <c r="EZR37" s="450"/>
      <c r="EZS37" s="450"/>
      <c r="EZT37" s="450"/>
      <c r="EZU37" s="450"/>
      <c r="EZV37" s="450"/>
      <c r="EZW37" s="450"/>
      <c r="EZX37" s="450"/>
      <c r="EZY37" s="450"/>
      <c r="EZZ37" s="450"/>
      <c r="FAA37" s="450"/>
      <c r="FAB37" s="450"/>
      <c r="FAC37" s="450"/>
      <c r="FAD37" s="450"/>
      <c r="FAE37" s="450"/>
      <c r="FAF37" s="450"/>
      <c r="FAG37" s="450"/>
      <c r="FAH37" s="450"/>
      <c r="FAI37" s="450"/>
      <c r="FAJ37" s="450"/>
      <c r="FAK37" s="450"/>
      <c r="FAL37" s="450"/>
      <c r="FAM37" s="450"/>
      <c r="FAN37" s="450"/>
      <c r="FAO37" s="450"/>
      <c r="FAP37" s="450"/>
      <c r="FAQ37" s="450"/>
      <c r="FAR37" s="450"/>
      <c r="FAS37" s="450"/>
      <c r="FAT37" s="450"/>
      <c r="FAU37" s="450"/>
      <c r="FAV37" s="450"/>
      <c r="FAW37" s="450"/>
      <c r="FAX37" s="450"/>
      <c r="FAY37" s="450"/>
      <c r="FAZ37" s="450"/>
      <c r="FBA37" s="450"/>
      <c r="FBB37" s="450"/>
      <c r="FBC37" s="450"/>
      <c r="FBD37" s="450"/>
      <c r="FBE37" s="450"/>
      <c r="FBF37" s="450"/>
      <c r="FBG37" s="450"/>
      <c r="FBH37" s="450"/>
      <c r="FBI37" s="450"/>
      <c r="FBJ37" s="450"/>
      <c r="FBK37" s="450"/>
      <c r="FBL37" s="450"/>
      <c r="FBM37" s="450"/>
      <c r="FBN37" s="450"/>
      <c r="FBO37" s="450"/>
      <c r="FBP37" s="450"/>
      <c r="FBQ37" s="450"/>
      <c r="FBR37" s="450"/>
      <c r="FBS37" s="450"/>
      <c r="FBT37" s="450"/>
      <c r="FBU37" s="450"/>
      <c r="FBV37" s="450"/>
      <c r="FBW37" s="450"/>
      <c r="FBX37" s="450"/>
      <c r="FBY37" s="450"/>
      <c r="FBZ37" s="450"/>
      <c r="FCA37" s="450"/>
      <c r="FCB37" s="450"/>
      <c r="FCC37" s="450"/>
      <c r="FCD37" s="450"/>
      <c r="FCE37" s="450"/>
      <c r="FCF37" s="450"/>
      <c r="FCG37" s="450"/>
      <c r="FCH37" s="450"/>
      <c r="FCI37" s="450"/>
      <c r="FCJ37" s="450"/>
      <c r="FCK37" s="450"/>
      <c r="FCL37" s="450"/>
      <c r="FCM37" s="450"/>
      <c r="FCN37" s="450"/>
      <c r="FCO37" s="450"/>
      <c r="FCP37" s="450"/>
      <c r="FCQ37" s="450"/>
      <c r="FCR37" s="450"/>
      <c r="FCS37" s="450"/>
      <c r="FCT37" s="450"/>
      <c r="FCU37" s="450"/>
      <c r="FCV37" s="450"/>
      <c r="FCW37" s="450"/>
      <c r="FCX37" s="450"/>
      <c r="FCY37" s="450"/>
      <c r="FCZ37" s="450"/>
      <c r="FDA37" s="450"/>
      <c r="FDB37" s="450"/>
      <c r="FDC37" s="450"/>
      <c r="FDD37" s="450"/>
      <c r="FDE37" s="450"/>
      <c r="FDF37" s="450"/>
      <c r="FDG37" s="450"/>
      <c r="FDH37" s="450"/>
      <c r="FDI37" s="450"/>
      <c r="FDJ37" s="450"/>
      <c r="FDK37" s="450"/>
      <c r="FDL37" s="450"/>
      <c r="FDM37" s="450"/>
      <c r="FDN37" s="450"/>
      <c r="FDO37" s="450"/>
      <c r="FDP37" s="450"/>
      <c r="FDQ37" s="450"/>
      <c r="FDR37" s="450"/>
      <c r="FDS37" s="450"/>
      <c r="FDT37" s="450"/>
      <c r="FDU37" s="450"/>
      <c r="FDV37" s="450"/>
      <c r="FDW37" s="450"/>
      <c r="FDX37" s="450"/>
      <c r="FDY37" s="450"/>
      <c r="FDZ37" s="450"/>
      <c r="FEA37" s="450"/>
      <c r="FEB37" s="450"/>
      <c r="FEC37" s="450"/>
      <c r="FED37" s="450"/>
      <c r="FEE37" s="450"/>
      <c r="FEF37" s="450"/>
      <c r="FEG37" s="450"/>
      <c r="FEH37" s="450"/>
      <c r="FEI37" s="450"/>
      <c r="FEJ37" s="450"/>
      <c r="FEK37" s="450"/>
      <c r="FEL37" s="450"/>
      <c r="FEM37" s="450"/>
      <c r="FEN37" s="450"/>
      <c r="FEO37" s="450"/>
      <c r="FEP37" s="450"/>
      <c r="FEQ37" s="450"/>
      <c r="FER37" s="450"/>
      <c r="FES37" s="450"/>
      <c r="FET37" s="450"/>
      <c r="FEU37" s="450"/>
      <c r="FEV37" s="450"/>
      <c r="FEW37" s="450"/>
      <c r="FEX37" s="450"/>
      <c r="FEY37" s="450"/>
      <c r="FEZ37" s="450"/>
      <c r="FFA37" s="450"/>
      <c r="FFB37" s="450"/>
      <c r="FFC37" s="450"/>
      <c r="FFD37" s="450"/>
      <c r="FFE37" s="450"/>
      <c r="FFF37" s="450"/>
      <c r="FFG37" s="450"/>
      <c r="FFH37" s="450"/>
      <c r="FFI37" s="450"/>
      <c r="FFJ37" s="450"/>
      <c r="FFK37" s="450"/>
      <c r="FFL37" s="450"/>
      <c r="FFM37" s="450"/>
      <c r="FFN37" s="450"/>
      <c r="FFO37" s="450"/>
      <c r="FFP37" s="450"/>
      <c r="FFQ37" s="450"/>
      <c r="FFR37" s="450"/>
      <c r="FFS37" s="450"/>
      <c r="FFT37" s="450"/>
      <c r="FFU37" s="450"/>
      <c r="FFV37" s="450"/>
      <c r="FFW37" s="450"/>
      <c r="FFX37" s="450"/>
      <c r="FFY37" s="450"/>
      <c r="FFZ37" s="450"/>
      <c r="FGA37" s="450"/>
      <c r="FGB37" s="450"/>
      <c r="FGC37" s="450"/>
      <c r="FGD37" s="450"/>
      <c r="FGE37" s="450"/>
      <c r="FGF37" s="450"/>
      <c r="FGG37" s="450"/>
      <c r="FGH37" s="450"/>
      <c r="FGI37" s="450"/>
      <c r="FGJ37" s="450"/>
      <c r="FGK37" s="450"/>
      <c r="FGL37" s="450"/>
      <c r="FGM37" s="450"/>
      <c r="FGN37" s="450"/>
      <c r="FGO37" s="450"/>
      <c r="FGP37" s="450"/>
      <c r="FGQ37" s="450"/>
      <c r="FGR37" s="450"/>
      <c r="FGS37" s="450"/>
      <c r="FGT37" s="450"/>
      <c r="FGU37" s="450"/>
      <c r="FGV37" s="450"/>
      <c r="FGW37" s="450"/>
      <c r="FGX37" s="450"/>
      <c r="FGY37" s="450"/>
      <c r="FGZ37" s="450"/>
      <c r="FHA37" s="450"/>
      <c r="FHB37" s="450"/>
      <c r="FHC37" s="450"/>
      <c r="FHD37" s="450"/>
      <c r="FHE37" s="450"/>
      <c r="FHF37" s="450"/>
      <c r="FHG37" s="450"/>
      <c r="FHH37" s="450"/>
      <c r="FHI37" s="450"/>
      <c r="FHJ37" s="450"/>
      <c r="FHK37" s="450"/>
      <c r="FHL37" s="450"/>
      <c r="FHM37" s="450"/>
      <c r="FHN37" s="450"/>
      <c r="FHO37" s="450"/>
      <c r="FHP37" s="450"/>
      <c r="FHQ37" s="450"/>
      <c r="FHR37" s="450"/>
      <c r="FHS37" s="450"/>
      <c r="FHT37" s="450"/>
      <c r="FHU37" s="450"/>
      <c r="FHV37" s="450"/>
      <c r="FHW37" s="450"/>
      <c r="FHX37" s="450"/>
      <c r="FHY37" s="450"/>
      <c r="FHZ37" s="450"/>
      <c r="FIA37" s="450"/>
      <c r="FIB37" s="450"/>
      <c r="FIC37" s="450"/>
      <c r="FID37" s="450"/>
      <c r="FIE37" s="450"/>
      <c r="FIF37" s="450"/>
      <c r="FIG37" s="450"/>
      <c r="FIH37" s="450"/>
      <c r="FII37" s="450"/>
      <c r="FIJ37" s="450"/>
      <c r="FIK37" s="450"/>
      <c r="FIL37" s="450"/>
      <c r="FIM37" s="450"/>
      <c r="FIN37" s="450"/>
      <c r="FIO37" s="450"/>
      <c r="FIP37" s="450"/>
      <c r="FIQ37" s="450"/>
      <c r="FIR37" s="450"/>
      <c r="FIS37" s="450"/>
      <c r="FIT37" s="450"/>
      <c r="FIU37" s="450"/>
      <c r="FIV37" s="450"/>
      <c r="FIW37" s="450"/>
      <c r="FIX37" s="450"/>
      <c r="FIY37" s="450"/>
      <c r="FIZ37" s="450"/>
      <c r="FJA37" s="450"/>
      <c r="FJB37" s="450"/>
      <c r="FJC37" s="450"/>
      <c r="FJD37" s="450"/>
      <c r="FJE37" s="450"/>
      <c r="FJF37" s="450"/>
      <c r="FJG37" s="450"/>
      <c r="FJH37" s="450"/>
      <c r="FJI37" s="450"/>
      <c r="FJJ37" s="450"/>
      <c r="FJK37" s="450"/>
      <c r="FJL37" s="450"/>
      <c r="FJM37" s="450"/>
      <c r="FJN37" s="450"/>
      <c r="FJO37" s="450"/>
      <c r="FJP37" s="450"/>
      <c r="FJQ37" s="450"/>
      <c r="FJR37" s="450"/>
      <c r="FJS37" s="450"/>
      <c r="FJT37" s="450"/>
      <c r="FJU37" s="450"/>
      <c r="FJV37" s="450"/>
      <c r="FJW37" s="450"/>
      <c r="FJX37" s="450"/>
      <c r="FJY37" s="450"/>
      <c r="FJZ37" s="450"/>
      <c r="FKA37" s="450"/>
      <c r="FKB37" s="450"/>
      <c r="FKC37" s="450"/>
      <c r="FKD37" s="450"/>
      <c r="FKE37" s="450"/>
      <c r="FKF37" s="450"/>
      <c r="FKG37" s="450"/>
      <c r="FKH37" s="450"/>
      <c r="FKI37" s="450"/>
      <c r="FKJ37" s="450"/>
      <c r="FKK37" s="450"/>
      <c r="FKL37" s="450"/>
      <c r="FKM37" s="450"/>
      <c r="FKN37" s="450"/>
      <c r="FKO37" s="450"/>
      <c r="FKP37" s="450"/>
      <c r="FKQ37" s="450"/>
      <c r="FKR37" s="450"/>
      <c r="FKS37" s="450"/>
      <c r="FKT37" s="450"/>
      <c r="FKU37" s="450"/>
      <c r="FKV37" s="450"/>
      <c r="FKW37" s="450"/>
      <c r="FKX37" s="450"/>
      <c r="FKY37" s="450"/>
      <c r="FKZ37" s="450"/>
      <c r="FLA37" s="450"/>
      <c r="FLB37" s="450"/>
      <c r="FLC37" s="450"/>
      <c r="FLD37" s="450"/>
      <c r="FLE37" s="450"/>
      <c r="FLF37" s="450"/>
      <c r="FLG37" s="450"/>
      <c r="FLH37" s="450"/>
      <c r="FLI37" s="450"/>
      <c r="FLJ37" s="450"/>
      <c r="FLK37" s="450"/>
      <c r="FLL37" s="450"/>
      <c r="FLM37" s="450"/>
      <c r="FLN37" s="450"/>
      <c r="FLO37" s="450"/>
      <c r="FLP37" s="450"/>
      <c r="FLQ37" s="450"/>
      <c r="FLR37" s="450"/>
      <c r="FLS37" s="450"/>
      <c r="FLT37" s="450"/>
      <c r="FLU37" s="450"/>
      <c r="FLV37" s="450"/>
      <c r="FLW37" s="450"/>
      <c r="FLX37" s="450"/>
      <c r="FLY37" s="450"/>
      <c r="FLZ37" s="450"/>
      <c r="FMA37" s="450"/>
      <c r="FMB37" s="450"/>
      <c r="FMC37" s="450"/>
      <c r="FMD37" s="450"/>
      <c r="FME37" s="450"/>
      <c r="FMF37" s="450"/>
      <c r="FMG37" s="450"/>
      <c r="FMH37" s="450"/>
      <c r="FMI37" s="450"/>
      <c r="FMJ37" s="450"/>
      <c r="FMK37" s="450"/>
      <c r="FML37" s="450"/>
      <c r="FMM37" s="450"/>
      <c r="FMN37" s="450"/>
      <c r="FMO37" s="450"/>
      <c r="FMP37" s="450"/>
      <c r="FMQ37" s="450"/>
      <c r="FMR37" s="450"/>
      <c r="FMS37" s="450"/>
      <c r="FMT37" s="450"/>
      <c r="FMU37" s="450"/>
      <c r="FMV37" s="450"/>
      <c r="FMW37" s="450"/>
      <c r="FMX37" s="450"/>
      <c r="FMY37" s="450"/>
      <c r="FMZ37" s="450"/>
      <c r="FNA37" s="450"/>
      <c r="FNB37" s="450"/>
      <c r="FNC37" s="450"/>
      <c r="FND37" s="450"/>
      <c r="FNE37" s="450"/>
      <c r="FNF37" s="450"/>
      <c r="FNG37" s="450"/>
      <c r="FNH37" s="450"/>
      <c r="FNI37" s="450"/>
      <c r="FNJ37" s="450"/>
      <c r="FNK37" s="450"/>
      <c r="FNL37" s="450"/>
      <c r="FNM37" s="450"/>
      <c r="FNN37" s="450"/>
      <c r="FNO37" s="450"/>
      <c r="FNP37" s="450"/>
      <c r="FNQ37" s="450"/>
      <c r="FNR37" s="450"/>
      <c r="FNS37" s="450"/>
      <c r="FNT37" s="450"/>
      <c r="FNU37" s="450"/>
      <c r="FNV37" s="450"/>
      <c r="FNW37" s="450"/>
      <c r="FNX37" s="450"/>
      <c r="FNY37" s="450"/>
      <c r="FNZ37" s="450"/>
      <c r="FOA37" s="450"/>
      <c r="FOB37" s="450"/>
      <c r="FOC37" s="450"/>
      <c r="FOD37" s="450"/>
      <c r="FOE37" s="450"/>
      <c r="FOF37" s="450"/>
      <c r="FOG37" s="450"/>
      <c r="FOH37" s="450"/>
      <c r="FOI37" s="450"/>
      <c r="FOJ37" s="450"/>
      <c r="FOK37" s="450"/>
      <c r="FOL37" s="450"/>
      <c r="FOM37" s="450"/>
      <c r="FON37" s="450"/>
      <c r="FOO37" s="450"/>
      <c r="FOP37" s="450"/>
      <c r="FOQ37" s="450"/>
      <c r="FOR37" s="450"/>
      <c r="FOS37" s="450"/>
      <c r="FOT37" s="450"/>
      <c r="FOU37" s="450"/>
      <c r="FOV37" s="450"/>
      <c r="FOW37" s="450"/>
      <c r="FOX37" s="450"/>
      <c r="FOY37" s="450"/>
      <c r="FOZ37" s="450"/>
      <c r="FPA37" s="450"/>
      <c r="FPB37" s="450"/>
      <c r="FPC37" s="450"/>
      <c r="FPD37" s="450"/>
      <c r="FPE37" s="450"/>
      <c r="FPF37" s="450"/>
      <c r="FPG37" s="450"/>
      <c r="FPH37" s="450"/>
      <c r="FPI37" s="450"/>
      <c r="FPJ37" s="450"/>
      <c r="FPK37" s="450"/>
      <c r="FPL37" s="450"/>
      <c r="FPM37" s="450"/>
      <c r="FPN37" s="450"/>
      <c r="FPO37" s="450"/>
      <c r="FPP37" s="450"/>
      <c r="FPQ37" s="450"/>
      <c r="FPR37" s="450"/>
      <c r="FPS37" s="450"/>
      <c r="FPT37" s="450"/>
      <c r="FPU37" s="450"/>
      <c r="FPV37" s="450"/>
      <c r="FPW37" s="450"/>
      <c r="FPX37" s="450"/>
      <c r="FPY37" s="450"/>
      <c r="FPZ37" s="450"/>
      <c r="FQA37" s="450"/>
      <c r="FQB37" s="450"/>
      <c r="FQC37" s="450"/>
      <c r="FQD37" s="450"/>
      <c r="FQE37" s="450"/>
      <c r="FQF37" s="450"/>
      <c r="FQG37" s="450"/>
      <c r="FQH37" s="450"/>
      <c r="FQI37" s="450"/>
      <c r="FQJ37" s="450"/>
      <c r="FQK37" s="450"/>
      <c r="FQL37" s="450"/>
      <c r="FQM37" s="450"/>
      <c r="FQN37" s="450"/>
      <c r="FQO37" s="450"/>
      <c r="FQP37" s="450"/>
      <c r="FQQ37" s="450"/>
      <c r="FQR37" s="450"/>
      <c r="FQS37" s="450"/>
      <c r="FQT37" s="450"/>
      <c r="FQU37" s="450"/>
      <c r="FQV37" s="450"/>
      <c r="FQW37" s="450"/>
      <c r="FQX37" s="450"/>
      <c r="FQY37" s="450"/>
      <c r="FQZ37" s="450"/>
      <c r="FRA37" s="450"/>
      <c r="FRB37" s="450"/>
      <c r="FRC37" s="450"/>
      <c r="FRD37" s="450"/>
      <c r="FRE37" s="450"/>
      <c r="FRF37" s="450"/>
      <c r="FRG37" s="450"/>
      <c r="FRH37" s="450"/>
      <c r="FRI37" s="450"/>
      <c r="FRJ37" s="450"/>
      <c r="FRK37" s="450"/>
      <c r="FRL37" s="450"/>
      <c r="FRM37" s="450"/>
      <c r="FRN37" s="450"/>
      <c r="FRO37" s="450"/>
      <c r="FRP37" s="450"/>
      <c r="FRQ37" s="450"/>
      <c r="FRR37" s="450"/>
      <c r="FRS37" s="450"/>
      <c r="FRT37" s="450"/>
      <c r="FRU37" s="450"/>
      <c r="FRV37" s="450"/>
      <c r="FRW37" s="450"/>
      <c r="FRX37" s="450"/>
      <c r="FRY37" s="450"/>
      <c r="FRZ37" s="450"/>
      <c r="FSA37" s="450"/>
      <c r="FSB37" s="450"/>
      <c r="FSC37" s="450"/>
      <c r="FSD37" s="450"/>
      <c r="FSE37" s="450"/>
      <c r="FSF37" s="450"/>
      <c r="FSG37" s="450"/>
      <c r="FSH37" s="450"/>
      <c r="FSI37" s="450"/>
      <c r="FSJ37" s="450"/>
      <c r="FSK37" s="450"/>
      <c r="FSL37" s="450"/>
      <c r="FSM37" s="450"/>
      <c r="FSN37" s="450"/>
      <c r="FSO37" s="450"/>
      <c r="FSP37" s="450"/>
      <c r="FSQ37" s="450"/>
      <c r="FSR37" s="450"/>
      <c r="FSS37" s="450"/>
      <c r="FST37" s="450"/>
      <c r="FSU37" s="450"/>
      <c r="FSV37" s="450"/>
      <c r="FSW37" s="450"/>
      <c r="FSX37" s="450"/>
      <c r="FSY37" s="450"/>
      <c r="FSZ37" s="450"/>
      <c r="FTA37" s="450"/>
      <c r="FTB37" s="450"/>
      <c r="FTC37" s="450"/>
      <c r="FTD37" s="450"/>
      <c r="FTE37" s="450"/>
      <c r="FTF37" s="450"/>
      <c r="FTG37" s="450"/>
      <c r="FTH37" s="450"/>
      <c r="FTI37" s="450"/>
      <c r="FTJ37" s="450"/>
      <c r="FTK37" s="450"/>
      <c r="FTL37" s="450"/>
      <c r="FTM37" s="450"/>
      <c r="FTN37" s="450"/>
      <c r="FTO37" s="450"/>
      <c r="FTP37" s="450"/>
      <c r="FTQ37" s="450"/>
      <c r="FTR37" s="450"/>
      <c r="FTS37" s="450"/>
      <c r="FTT37" s="450"/>
      <c r="FTU37" s="450"/>
      <c r="FTV37" s="450"/>
      <c r="FTW37" s="450"/>
      <c r="FTX37" s="450"/>
      <c r="FTY37" s="450"/>
      <c r="FTZ37" s="450"/>
      <c r="FUA37" s="450"/>
      <c r="FUB37" s="450"/>
      <c r="FUC37" s="450"/>
      <c r="FUD37" s="450"/>
      <c r="FUE37" s="450"/>
      <c r="FUF37" s="450"/>
      <c r="FUG37" s="450"/>
      <c r="FUH37" s="450"/>
      <c r="FUI37" s="450"/>
      <c r="FUJ37" s="450"/>
      <c r="FUK37" s="450"/>
      <c r="FUL37" s="450"/>
      <c r="FUM37" s="450"/>
      <c r="FUN37" s="450"/>
      <c r="FUO37" s="450"/>
      <c r="FUP37" s="450"/>
      <c r="FUQ37" s="450"/>
      <c r="FUR37" s="450"/>
      <c r="FUS37" s="450"/>
      <c r="FUT37" s="450"/>
      <c r="FUU37" s="450"/>
      <c r="FUV37" s="450"/>
      <c r="FUW37" s="450"/>
      <c r="FUX37" s="450"/>
      <c r="FUY37" s="450"/>
      <c r="FUZ37" s="450"/>
      <c r="FVA37" s="450"/>
      <c r="FVB37" s="450"/>
      <c r="FVC37" s="450"/>
      <c r="FVD37" s="450"/>
      <c r="FVE37" s="450"/>
      <c r="FVF37" s="450"/>
      <c r="FVG37" s="450"/>
      <c r="FVH37" s="450"/>
      <c r="FVI37" s="450"/>
      <c r="FVJ37" s="450"/>
      <c r="FVK37" s="450"/>
      <c r="FVL37" s="450"/>
      <c r="FVM37" s="450"/>
      <c r="FVN37" s="450"/>
      <c r="FVO37" s="450"/>
      <c r="FVP37" s="450"/>
      <c r="FVQ37" s="450"/>
      <c r="FVR37" s="450"/>
      <c r="FVS37" s="450"/>
      <c r="FVT37" s="450"/>
      <c r="FVU37" s="450"/>
      <c r="FVV37" s="450"/>
      <c r="FVW37" s="450"/>
      <c r="FVX37" s="450"/>
      <c r="FVY37" s="450"/>
      <c r="FVZ37" s="450"/>
      <c r="FWA37" s="450"/>
      <c r="FWB37" s="450"/>
      <c r="FWC37" s="450"/>
      <c r="FWD37" s="450"/>
      <c r="FWE37" s="450"/>
      <c r="FWF37" s="450"/>
      <c r="FWG37" s="450"/>
      <c r="FWH37" s="450"/>
      <c r="FWI37" s="450"/>
      <c r="FWJ37" s="450"/>
      <c r="FWK37" s="450"/>
      <c r="FWL37" s="450"/>
      <c r="FWM37" s="450"/>
      <c r="FWN37" s="450"/>
      <c r="FWO37" s="450"/>
      <c r="FWP37" s="450"/>
      <c r="FWQ37" s="450"/>
      <c r="FWR37" s="450"/>
      <c r="FWS37" s="450"/>
      <c r="FWT37" s="450"/>
      <c r="FWU37" s="450"/>
      <c r="FWV37" s="450"/>
      <c r="FWW37" s="450"/>
      <c r="FWX37" s="450"/>
      <c r="FWY37" s="450"/>
      <c r="FWZ37" s="450"/>
      <c r="FXA37" s="450"/>
      <c r="FXB37" s="450"/>
      <c r="FXC37" s="450"/>
      <c r="FXD37" s="450"/>
      <c r="FXE37" s="450"/>
      <c r="FXF37" s="450"/>
      <c r="FXG37" s="450"/>
      <c r="FXH37" s="450"/>
      <c r="FXI37" s="450"/>
      <c r="FXJ37" s="450"/>
      <c r="FXK37" s="450"/>
      <c r="FXL37" s="450"/>
      <c r="FXM37" s="450"/>
      <c r="FXN37" s="450"/>
      <c r="FXO37" s="450"/>
      <c r="FXP37" s="450"/>
      <c r="FXQ37" s="450"/>
      <c r="FXR37" s="450"/>
      <c r="FXS37" s="450"/>
      <c r="FXT37" s="450"/>
      <c r="FXU37" s="450"/>
      <c r="FXV37" s="450"/>
      <c r="FXW37" s="450"/>
      <c r="FXX37" s="450"/>
      <c r="FXY37" s="450"/>
      <c r="FXZ37" s="450"/>
      <c r="FYA37" s="450"/>
      <c r="FYB37" s="450"/>
      <c r="FYC37" s="450"/>
      <c r="FYD37" s="450"/>
      <c r="FYE37" s="450"/>
      <c r="FYF37" s="450"/>
      <c r="FYG37" s="450"/>
      <c r="FYH37" s="450"/>
      <c r="FYI37" s="450"/>
      <c r="FYJ37" s="450"/>
      <c r="FYK37" s="450"/>
      <c r="FYL37" s="450"/>
      <c r="FYM37" s="450"/>
      <c r="FYN37" s="450"/>
      <c r="FYO37" s="450"/>
      <c r="FYP37" s="450"/>
      <c r="FYQ37" s="450"/>
      <c r="FYR37" s="450"/>
      <c r="FYS37" s="450"/>
      <c r="FYT37" s="450"/>
      <c r="FYU37" s="450"/>
      <c r="FYV37" s="450"/>
      <c r="FYW37" s="450"/>
      <c r="FYX37" s="450"/>
      <c r="FYY37" s="450"/>
      <c r="FYZ37" s="450"/>
      <c r="FZA37" s="450"/>
      <c r="FZB37" s="450"/>
      <c r="FZC37" s="450"/>
      <c r="FZD37" s="450"/>
      <c r="FZE37" s="450"/>
      <c r="FZF37" s="450"/>
      <c r="FZG37" s="450"/>
      <c r="FZH37" s="450"/>
      <c r="FZI37" s="450"/>
      <c r="FZJ37" s="450"/>
      <c r="FZK37" s="450"/>
      <c r="FZL37" s="450"/>
      <c r="FZM37" s="450"/>
      <c r="FZN37" s="450"/>
      <c r="FZO37" s="450"/>
      <c r="FZP37" s="450"/>
      <c r="FZQ37" s="450"/>
      <c r="FZR37" s="450"/>
      <c r="FZS37" s="450"/>
      <c r="FZT37" s="450"/>
      <c r="FZU37" s="450"/>
      <c r="FZV37" s="450"/>
      <c r="FZW37" s="450"/>
      <c r="FZX37" s="450"/>
      <c r="FZY37" s="450"/>
      <c r="FZZ37" s="450"/>
      <c r="GAA37" s="450"/>
      <c r="GAB37" s="450"/>
      <c r="GAC37" s="450"/>
      <c r="GAD37" s="450"/>
      <c r="GAE37" s="450"/>
      <c r="GAF37" s="450"/>
      <c r="GAG37" s="450"/>
      <c r="GAH37" s="450"/>
      <c r="GAI37" s="450"/>
      <c r="GAJ37" s="450"/>
      <c r="GAK37" s="450"/>
      <c r="GAL37" s="450"/>
      <c r="GAM37" s="450"/>
      <c r="GAN37" s="450"/>
      <c r="GAO37" s="450"/>
      <c r="GAP37" s="450"/>
      <c r="GAQ37" s="450"/>
      <c r="GAR37" s="450"/>
      <c r="GAS37" s="450"/>
      <c r="GAT37" s="450"/>
      <c r="GAU37" s="450"/>
      <c r="GAV37" s="450"/>
      <c r="GAW37" s="450"/>
      <c r="GAX37" s="450"/>
      <c r="GAY37" s="450"/>
      <c r="GAZ37" s="450"/>
      <c r="GBA37" s="450"/>
      <c r="GBB37" s="450"/>
      <c r="GBC37" s="450"/>
      <c r="GBD37" s="450"/>
      <c r="GBE37" s="450"/>
      <c r="GBF37" s="450"/>
      <c r="GBG37" s="450"/>
      <c r="GBH37" s="450"/>
      <c r="GBI37" s="450"/>
      <c r="GBJ37" s="450"/>
      <c r="GBK37" s="450"/>
      <c r="GBL37" s="450"/>
      <c r="GBM37" s="450"/>
      <c r="GBN37" s="450"/>
      <c r="GBO37" s="450"/>
      <c r="GBP37" s="450"/>
      <c r="GBQ37" s="450"/>
      <c r="GBR37" s="450"/>
      <c r="GBS37" s="450"/>
      <c r="GBT37" s="450"/>
      <c r="GBU37" s="450"/>
      <c r="GBV37" s="450"/>
      <c r="GBW37" s="450"/>
      <c r="GBX37" s="450"/>
      <c r="GBY37" s="450"/>
      <c r="GBZ37" s="450"/>
      <c r="GCA37" s="450"/>
      <c r="GCB37" s="450"/>
      <c r="GCC37" s="450"/>
      <c r="GCD37" s="450"/>
      <c r="GCE37" s="450"/>
      <c r="GCF37" s="450"/>
      <c r="GCG37" s="450"/>
      <c r="GCH37" s="450"/>
      <c r="GCI37" s="450"/>
      <c r="GCJ37" s="450"/>
      <c r="GCK37" s="450"/>
      <c r="GCL37" s="450"/>
      <c r="GCM37" s="450"/>
      <c r="GCN37" s="450"/>
      <c r="GCO37" s="450"/>
      <c r="GCP37" s="450"/>
      <c r="GCQ37" s="450"/>
      <c r="GCR37" s="450"/>
      <c r="GCS37" s="450"/>
      <c r="GCT37" s="450"/>
      <c r="GCU37" s="450"/>
      <c r="GCV37" s="450"/>
      <c r="GCW37" s="450"/>
      <c r="GCX37" s="450"/>
      <c r="GCY37" s="450"/>
      <c r="GCZ37" s="450"/>
      <c r="GDA37" s="450"/>
      <c r="GDB37" s="450"/>
      <c r="GDC37" s="450"/>
      <c r="GDD37" s="450"/>
      <c r="GDE37" s="450"/>
      <c r="GDF37" s="450"/>
      <c r="GDG37" s="450"/>
      <c r="GDH37" s="450"/>
      <c r="GDI37" s="450"/>
      <c r="GDJ37" s="450"/>
      <c r="GDK37" s="450"/>
      <c r="GDL37" s="450"/>
      <c r="GDM37" s="450"/>
      <c r="GDN37" s="450"/>
      <c r="GDO37" s="450"/>
      <c r="GDP37" s="450"/>
      <c r="GDQ37" s="450"/>
      <c r="GDR37" s="450"/>
      <c r="GDS37" s="450"/>
      <c r="GDT37" s="450"/>
      <c r="GDU37" s="450"/>
      <c r="GDV37" s="450"/>
      <c r="GDW37" s="450"/>
      <c r="GDX37" s="450"/>
      <c r="GDY37" s="450"/>
      <c r="GDZ37" s="450"/>
      <c r="GEA37" s="450"/>
      <c r="GEB37" s="450"/>
      <c r="GEC37" s="450"/>
      <c r="GED37" s="450"/>
      <c r="GEE37" s="450"/>
      <c r="GEF37" s="450"/>
      <c r="GEG37" s="450"/>
      <c r="GEH37" s="450"/>
      <c r="GEI37" s="450"/>
      <c r="GEJ37" s="450"/>
      <c r="GEK37" s="450"/>
      <c r="GEL37" s="450"/>
      <c r="GEM37" s="450"/>
      <c r="GEN37" s="450"/>
      <c r="GEO37" s="450"/>
      <c r="GEP37" s="450"/>
      <c r="GEQ37" s="450"/>
      <c r="GER37" s="450"/>
      <c r="GES37" s="450"/>
      <c r="GET37" s="450"/>
      <c r="GEU37" s="450"/>
      <c r="GEV37" s="450"/>
      <c r="GEW37" s="450"/>
      <c r="GEX37" s="450"/>
      <c r="GEY37" s="450"/>
      <c r="GEZ37" s="450"/>
      <c r="GFA37" s="450"/>
      <c r="GFB37" s="450"/>
      <c r="GFC37" s="450"/>
      <c r="GFD37" s="450"/>
      <c r="GFE37" s="450"/>
      <c r="GFF37" s="450"/>
      <c r="GFG37" s="450"/>
      <c r="GFH37" s="450"/>
      <c r="GFI37" s="450"/>
      <c r="GFJ37" s="450"/>
      <c r="GFK37" s="450"/>
      <c r="GFL37" s="450"/>
      <c r="GFM37" s="450"/>
      <c r="GFN37" s="450"/>
      <c r="GFO37" s="450"/>
      <c r="GFP37" s="450"/>
      <c r="GFQ37" s="450"/>
      <c r="GFR37" s="450"/>
      <c r="GFS37" s="450"/>
      <c r="GFT37" s="450"/>
      <c r="GFU37" s="450"/>
      <c r="GFV37" s="450"/>
      <c r="GFW37" s="450"/>
      <c r="GFX37" s="450"/>
      <c r="GFY37" s="450"/>
      <c r="GFZ37" s="450"/>
      <c r="GGA37" s="450"/>
      <c r="GGB37" s="450"/>
      <c r="GGC37" s="450"/>
      <c r="GGD37" s="450"/>
      <c r="GGE37" s="450"/>
      <c r="GGF37" s="450"/>
      <c r="GGG37" s="450"/>
      <c r="GGH37" s="450"/>
      <c r="GGI37" s="450"/>
      <c r="GGJ37" s="450"/>
      <c r="GGK37" s="450"/>
      <c r="GGL37" s="450"/>
      <c r="GGM37" s="450"/>
      <c r="GGN37" s="450"/>
      <c r="GGO37" s="450"/>
      <c r="GGP37" s="450"/>
      <c r="GGQ37" s="450"/>
      <c r="GGR37" s="450"/>
      <c r="GGS37" s="450"/>
      <c r="GGT37" s="450"/>
      <c r="GGU37" s="450"/>
      <c r="GGV37" s="450"/>
      <c r="GGW37" s="450"/>
      <c r="GGX37" s="450"/>
      <c r="GGY37" s="450"/>
      <c r="GGZ37" s="450"/>
      <c r="GHA37" s="450"/>
      <c r="GHB37" s="450"/>
      <c r="GHC37" s="450"/>
      <c r="GHD37" s="450"/>
      <c r="GHE37" s="450"/>
      <c r="GHF37" s="450"/>
      <c r="GHG37" s="450"/>
      <c r="GHH37" s="450"/>
      <c r="GHI37" s="450"/>
      <c r="GHJ37" s="450"/>
      <c r="GHK37" s="450"/>
      <c r="GHL37" s="450"/>
      <c r="GHM37" s="450"/>
      <c r="GHN37" s="450"/>
      <c r="GHO37" s="450"/>
      <c r="GHP37" s="450"/>
      <c r="GHQ37" s="450"/>
      <c r="GHR37" s="450"/>
      <c r="GHS37" s="450"/>
      <c r="GHT37" s="450"/>
      <c r="GHU37" s="450"/>
      <c r="GHV37" s="450"/>
      <c r="GHW37" s="450"/>
      <c r="GHX37" s="450"/>
      <c r="GHY37" s="450"/>
      <c r="GHZ37" s="450"/>
      <c r="GIA37" s="450"/>
      <c r="GIB37" s="450"/>
      <c r="GIC37" s="450"/>
      <c r="GID37" s="450"/>
      <c r="GIE37" s="450"/>
      <c r="GIF37" s="450"/>
      <c r="GIG37" s="450"/>
      <c r="GIH37" s="450"/>
      <c r="GII37" s="450"/>
      <c r="GIJ37" s="450"/>
      <c r="GIK37" s="450"/>
      <c r="GIL37" s="450"/>
      <c r="GIM37" s="450"/>
      <c r="GIN37" s="450"/>
      <c r="GIO37" s="450"/>
      <c r="GIP37" s="450"/>
      <c r="GIQ37" s="450"/>
      <c r="GIR37" s="450"/>
      <c r="GIS37" s="450"/>
      <c r="GIT37" s="450"/>
      <c r="GIU37" s="450"/>
      <c r="GIV37" s="450"/>
      <c r="GIW37" s="450"/>
      <c r="GIX37" s="450"/>
      <c r="GIY37" s="450"/>
      <c r="GIZ37" s="450"/>
      <c r="GJA37" s="450"/>
      <c r="GJB37" s="450"/>
      <c r="GJC37" s="450"/>
      <c r="GJD37" s="450"/>
      <c r="GJE37" s="450"/>
      <c r="GJF37" s="450"/>
      <c r="GJG37" s="450"/>
      <c r="GJH37" s="450"/>
      <c r="GJI37" s="450"/>
      <c r="GJJ37" s="450"/>
      <c r="GJK37" s="450"/>
      <c r="GJL37" s="450"/>
      <c r="GJM37" s="450"/>
      <c r="GJN37" s="450"/>
      <c r="GJO37" s="450"/>
      <c r="GJP37" s="450"/>
      <c r="GJQ37" s="450"/>
      <c r="GJR37" s="450"/>
      <c r="GJS37" s="450"/>
      <c r="GJT37" s="450"/>
      <c r="GJU37" s="450"/>
      <c r="GJV37" s="450"/>
      <c r="GJW37" s="450"/>
      <c r="GJX37" s="450"/>
      <c r="GJY37" s="450"/>
      <c r="GJZ37" s="450"/>
      <c r="GKA37" s="450"/>
      <c r="GKB37" s="450"/>
      <c r="GKC37" s="450"/>
      <c r="GKD37" s="450"/>
      <c r="GKE37" s="450"/>
      <c r="GKF37" s="450"/>
      <c r="GKG37" s="450"/>
      <c r="GKH37" s="450"/>
      <c r="GKI37" s="450"/>
      <c r="GKJ37" s="450"/>
      <c r="GKK37" s="450"/>
      <c r="GKL37" s="450"/>
      <c r="GKM37" s="450"/>
      <c r="GKN37" s="450"/>
      <c r="GKO37" s="450"/>
      <c r="GKP37" s="450"/>
      <c r="GKQ37" s="450"/>
      <c r="GKR37" s="450"/>
      <c r="GKS37" s="450"/>
      <c r="GKT37" s="450"/>
      <c r="GKU37" s="450"/>
      <c r="GKV37" s="450"/>
      <c r="GKW37" s="450"/>
      <c r="GKX37" s="450"/>
      <c r="GKY37" s="450"/>
      <c r="GKZ37" s="450"/>
      <c r="GLA37" s="450"/>
      <c r="GLB37" s="450"/>
      <c r="GLC37" s="450"/>
      <c r="GLD37" s="450"/>
      <c r="GLE37" s="450"/>
      <c r="GLF37" s="450"/>
      <c r="GLG37" s="450"/>
      <c r="GLH37" s="450"/>
      <c r="GLI37" s="450"/>
      <c r="GLJ37" s="450"/>
      <c r="GLK37" s="450"/>
      <c r="GLL37" s="450"/>
      <c r="GLM37" s="450"/>
      <c r="GLN37" s="450"/>
      <c r="GLO37" s="450"/>
      <c r="GLP37" s="450"/>
      <c r="GLQ37" s="450"/>
      <c r="GLR37" s="450"/>
      <c r="GLS37" s="450"/>
      <c r="GLT37" s="450"/>
      <c r="GLU37" s="450"/>
      <c r="GLV37" s="450"/>
      <c r="GLW37" s="450"/>
      <c r="GLX37" s="450"/>
      <c r="GLY37" s="450"/>
      <c r="GLZ37" s="450"/>
      <c r="GMA37" s="450"/>
      <c r="GMB37" s="450"/>
      <c r="GMC37" s="450"/>
      <c r="GMD37" s="450"/>
      <c r="GME37" s="450"/>
      <c r="GMF37" s="450"/>
      <c r="GMG37" s="450"/>
      <c r="GMH37" s="450"/>
      <c r="GMI37" s="450"/>
      <c r="GMJ37" s="450"/>
      <c r="GMK37" s="450"/>
      <c r="GML37" s="450"/>
      <c r="GMM37" s="450"/>
      <c r="GMN37" s="450"/>
      <c r="GMO37" s="450"/>
      <c r="GMP37" s="450"/>
      <c r="GMQ37" s="450"/>
      <c r="GMR37" s="450"/>
      <c r="GMS37" s="450"/>
      <c r="GMT37" s="450"/>
      <c r="GMU37" s="450"/>
      <c r="GMV37" s="450"/>
      <c r="GMW37" s="450"/>
      <c r="GMX37" s="450"/>
      <c r="GMY37" s="450"/>
      <c r="GMZ37" s="450"/>
      <c r="GNA37" s="450"/>
      <c r="GNB37" s="450"/>
      <c r="GNC37" s="450"/>
      <c r="GND37" s="450"/>
      <c r="GNE37" s="450"/>
      <c r="GNF37" s="450"/>
      <c r="GNG37" s="450"/>
      <c r="GNH37" s="450"/>
      <c r="GNI37" s="450"/>
      <c r="GNJ37" s="450"/>
      <c r="GNK37" s="450"/>
      <c r="GNL37" s="450"/>
      <c r="GNM37" s="450"/>
      <c r="GNN37" s="450"/>
      <c r="GNO37" s="450"/>
      <c r="GNP37" s="450"/>
      <c r="GNQ37" s="450"/>
      <c r="GNR37" s="450"/>
      <c r="GNS37" s="450"/>
      <c r="GNT37" s="450"/>
      <c r="GNU37" s="450"/>
      <c r="GNV37" s="450"/>
      <c r="GNW37" s="450"/>
      <c r="GNX37" s="450"/>
      <c r="GNY37" s="450"/>
      <c r="GNZ37" s="450"/>
      <c r="GOA37" s="450"/>
      <c r="GOB37" s="450"/>
      <c r="GOC37" s="450"/>
      <c r="GOD37" s="450"/>
      <c r="GOE37" s="450"/>
      <c r="GOF37" s="450"/>
      <c r="GOG37" s="450"/>
      <c r="GOH37" s="450"/>
      <c r="GOI37" s="450"/>
      <c r="GOJ37" s="450"/>
      <c r="GOK37" s="450"/>
      <c r="GOL37" s="450"/>
      <c r="GOM37" s="450"/>
      <c r="GON37" s="450"/>
      <c r="GOO37" s="450"/>
      <c r="GOP37" s="450"/>
      <c r="GOQ37" s="450"/>
      <c r="GOR37" s="450"/>
      <c r="GOS37" s="450"/>
      <c r="GOT37" s="450"/>
      <c r="GOU37" s="450"/>
      <c r="GOV37" s="450"/>
      <c r="GOW37" s="450"/>
      <c r="GOX37" s="450"/>
      <c r="GOY37" s="450"/>
      <c r="GOZ37" s="450"/>
      <c r="GPA37" s="450"/>
      <c r="GPB37" s="450"/>
      <c r="GPC37" s="450"/>
      <c r="GPD37" s="450"/>
      <c r="GPE37" s="450"/>
      <c r="GPF37" s="450"/>
      <c r="GPG37" s="450"/>
      <c r="GPH37" s="450"/>
      <c r="GPI37" s="450"/>
      <c r="GPJ37" s="450"/>
      <c r="GPK37" s="450"/>
      <c r="GPL37" s="450"/>
      <c r="GPM37" s="450"/>
      <c r="GPN37" s="450"/>
      <c r="GPO37" s="450"/>
      <c r="GPP37" s="450"/>
      <c r="GPQ37" s="450"/>
      <c r="GPR37" s="450"/>
      <c r="GPS37" s="450"/>
      <c r="GPT37" s="450"/>
      <c r="GPU37" s="450"/>
      <c r="GPV37" s="450"/>
      <c r="GPW37" s="450"/>
      <c r="GPX37" s="450"/>
      <c r="GPY37" s="450"/>
      <c r="GPZ37" s="450"/>
      <c r="GQA37" s="450"/>
      <c r="GQB37" s="450"/>
      <c r="GQC37" s="450"/>
      <c r="GQD37" s="450"/>
      <c r="GQE37" s="450"/>
      <c r="GQF37" s="450"/>
      <c r="GQG37" s="450"/>
      <c r="GQH37" s="450"/>
      <c r="GQI37" s="450"/>
      <c r="GQJ37" s="450"/>
      <c r="GQK37" s="450"/>
      <c r="GQL37" s="450"/>
      <c r="GQM37" s="450"/>
      <c r="GQN37" s="450"/>
      <c r="GQO37" s="450"/>
      <c r="GQP37" s="450"/>
      <c r="GQQ37" s="450"/>
      <c r="GQR37" s="450"/>
      <c r="GQS37" s="450"/>
      <c r="GQT37" s="450"/>
      <c r="GQU37" s="450"/>
      <c r="GQV37" s="450"/>
      <c r="GQW37" s="450"/>
      <c r="GQX37" s="450"/>
      <c r="GQY37" s="450"/>
      <c r="GQZ37" s="450"/>
      <c r="GRA37" s="450"/>
      <c r="GRB37" s="450"/>
      <c r="GRC37" s="450"/>
      <c r="GRD37" s="450"/>
      <c r="GRE37" s="450"/>
      <c r="GRF37" s="450"/>
      <c r="GRG37" s="450"/>
      <c r="GRH37" s="450"/>
      <c r="GRI37" s="450"/>
      <c r="GRJ37" s="450"/>
      <c r="GRK37" s="450"/>
      <c r="GRL37" s="450"/>
      <c r="GRM37" s="450"/>
      <c r="GRN37" s="450"/>
      <c r="GRO37" s="450"/>
      <c r="GRP37" s="450"/>
      <c r="GRQ37" s="450"/>
      <c r="GRR37" s="450"/>
      <c r="GRS37" s="450"/>
      <c r="GRT37" s="450"/>
      <c r="GRU37" s="450"/>
      <c r="GRV37" s="450"/>
      <c r="GRW37" s="450"/>
      <c r="GRX37" s="450"/>
      <c r="GRY37" s="450"/>
      <c r="GRZ37" s="450"/>
      <c r="GSA37" s="450"/>
      <c r="GSB37" s="450"/>
      <c r="GSC37" s="450"/>
      <c r="GSD37" s="450"/>
      <c r="GSE37" s="450"/>
      <c r="GSF37" s="450"/>
      <c r="GSG37" s="450"/>
      <c r="GSH37" s="450"/>
      <c r="GSI37" s="450"/>
      <c r="GSJ37" s="450"/>
      <c r="GSK37" s="450"/>
      <c r="GSL37" s="450"/>
      <c r="GSM37" s="450"/>
      <c r="GSN37" s="450"/>
      <c r="GSO37" s="450"/>
      <c r="GSP37" s="450"/>
      <c r="GSQ37" s="450"/>
      <c r="GSR37" s="450"/>
      <c r="GSS37" s="450"/>
      <c r="GST37" s="450"/>
      <c r="GSU37" s="450"/>
      <c r="GSV37" s="450"/>
      <c r="GSW37" s="450"/>
      <c r="GSX37" s="450"/>
      <c r="GSY37" s="450"/>
      <c r="GSZ37" s="450"/>
      <c r="GTA37" s="450"/>
      <c r="GTB37" s="450"/>
      <c r="GTC37" s="450"/>
      <c r="GTD37" s="450"/>
      <c r="GTE37" s="450"/>
      <c r="GTF37" s="450"/>
      <c r="GTG37" s="450"/>
      <c r="GTH37" s="450"/>
      <c r="GTI37" s="450"/>
      <c r="GTJ37" s="450"/>
      <c r="GTK37" s="450"/>
      <c r="GTL37" s="450"/>
      <c r="GTM37" s="450"/>
      <c r="GTN37" s="450"/>
      <c r="GTO37" s="450"/>
      <c r="GTP37" s="450"/>
      <c r="GTQ37" s="450"/>
      <c r="GTR37" s="450"/>
      <c r="GTS37" s="450"/>
      <c r="GTT37" s="450"/>
      <c r="GTU37" s="450"/>
      <c r="GTV37" s="450"/>
      <c r="GTW37" s="450"/>
      <c r="GTX37" s="450"/>
      <c r="GTY37" s="450"/>
      <c r="GTZ37" s="450"/>
      <c r="GUA37" s="450"/>
      <c r="GUB37" s="450"/>
      <c r="GUC37" s="450"/>
      <c r="GUD37" s="450"/>
      <c r="GUE37" s="450"/>
      <c r="GUF37" s="450"/>
      <c r="GUG37" s="450"/>
      <c r="GUH37" s="450"/>
      <c r="GUI37" s="450"/>
      <c r="GUJ37" s="450"/>
      <c r="GUK37" s="450"/>
      <c r="GUL37" s="450"/>
      <c r="GUM37" s="450"/>
      <c r="GUN37" s="450"/>
      <c r="GUO37" s="450"/>
      <c r="GUP37" s="450"/>
      <c r="GUQ37" s="450"/>
      <c r="GUR37" s="450"/>
      <c r="GUS37" s="450"/>
      <c r="GUT37" s="450"/>
      <c r="GUU37" s="450"/>
      <c r="GUV37" s="450"/>
      <c r="GUW37" s="450"/>
      <c r="GUX37" s="450"/>
      <c r="GUY37" s="450"/>
      <c r="GUZ37" s="450"/>
      <c r="GVA37" s="450"/>
      <c r="GVB37" s="450"/>
      <c r="GVC37" s="450"/>
      <c r="GVD37" s="450"/>
      <c r="GVE37" s="450"/>
      <c r="GVF37" s="450"/>
      <c r="GVG37" s="450"/>
      <c r="GVH37" s="450"/>
      <c r="GVI37" s="450"/>
      <c r="GVJ37" s="450"/>
      <c r="GVK37" s="450"/>
      <c r="GVL37" s="450"/>
      <c r="GVM37" s="450"/>
      <c r="GVN37" s="450"/>
      <c r="GVO37" s="450"/>
      <c r="GVP37" s="450"/>
      <c r="GVQ37" s="450"/>
      <c r="GVR37" s="450"/>
      <c r="GVS37" s="450"/>
      <c r="GVT37" s="450"/>
      <c r="GVU37" s="450"/>
      <c r="GVV37" s="450"/>
      <c r="GVW37" s="450"/>
      <c r="GVX37" s="450"/>
      <c r="GVY37" s="450"/>
      <c r="GVZ37" s="450"/>
      <c r="GWA37" s="450"/>
      <c r="GWB37" s="450"/>
      <c r="GWC37" s="450"/>
      <c r="GWD37" s="450"/>
      <c r="GWE37" s="450"/>
      <c r="GWF37" s="450"/>
      <c r="GWG37" s="450"/>
      <c r="GWH37" s="450"/>
      <c r="GWI37" s="450"/>
      <c r="GWJ37" s="450"/>
      <c r="GWK37" s="450"/>
      <c r="GWL37" s="450"/>
      <c r="GWM37" s="450"/>
      <c r="GWN37" s="450"/>
      <c r="GWO37" s="450"/>
      <c r="GWP37" s="450"/>
      <c r="GWQ37" s="450"/>
      <c r="GWR37" s="450"/>
      <c r="GWS37" s="450"/>
      <c r="GWT37" s="450"/>
      <c r="GWU37" s="450"/>
      <c r="GWV37" s="450"/>
      <c r="GWW37" s="450"/>
      <c r="GWX37" s="450"/>
      <c r="GWY37" s="450"/>
      <c r="GWZ37" s="450"/>
      <c r="GXA37" s="450"/>
      <c r="GXB37" s="450"/>
      <c r="GXC37" s="450"/>
      <c r="GXD37" s="450"/>
      <c r="GXE37" s="450"/>
      <c r="GXF37" s="450"/>
      <c r="GXG37" s="450"/>
      <c r="GXH37" s="450"/>
      <c r="GXI37" s="450"/>
      <c r="GXJ37" s="450"/>
      <c r="GXK37" s="450"/>
      <c r="GXL37" s="450"/>
      <c r="GXM37" s="450"/>
      <c r="GXN37" s="450"/>
      <c r="GXO37" s="450"/>
      <c r="GXP37" s="450"/>
      <c r="GXQ37" s="450"/>
      <c r="GXR37" s="450"/>
      <c r="GXS37" s="450"/>
      <c r="GXT37" s="450"/>
      <c r="GXU37" s="450"/>
      <c r="GXV37" s="450"/>
      <c r="GXW37" s="450"/>
      <c r="GXX37" s="450"/>
      <c r="GXY37" s="450"/>
      <c r="GXZ37" s="450"/>
      <c r="GYA37" s="450"/>
      <c r="GYB37" s="450"/>
      <c r="GYC37" s="450"/>
      <c r="GYD37" s="450"/>
      <c r="GYE37" s="450"/>
      <c r="GYF37" s="450"/>
      <c r="GYG37" s="450"/>
      <c r="GYH37" s="450"/>
      <c r="GYI37" s="450"/>
      <c r="GYJ37" s="450"/>
      <c r="GYK37" s="450"/>
      <c r="GYL37" s="450"/>
      <c r="GYM37" s="450"/>
      <c r="GYN37" s="450"/>
      <c r="GYO37" s="450"/>
      <c r="GYP37" s="450"/>
      <c r="GYQ37" s="450"/>
      <c r="GYR37" s="450"/>
      <c r="GYS37" s="450"/>
      <c r="GYT37" s="450"/>
      <c r="GYU37" s="450"/>
      <c r="GYV37" s="450"/>
      <c r="GYW37" s="450"/>
      <c r="GYX37" s="450"/>
      <c r="GYY37" s="450"/>
      <c r="GYZ37" s="450"/>
      <c r="GZA37" s="450"/>
      <c r="GZB37" s="450"/>
      <c r="GZC37" s="450"/>
      <c r="GZD37" s="450"/>
      <c r="GZE37" s="450"/>
      <c r="GZF37" s="450"/>
      <c r="GZG37" s="450"/>
      <c r="GZH37" s="450"/>
      <c r="GZI37" s="450"/>
      <c r="GZJ37" s="450"/>
      <c r="GZK37" s="450"/>
      <c r="GZL37" s="450"/>
      <c r="GZM37" s="450"/>
      <c r="GZN37" s="450"/>
      <c r="GZO37" s="450"/>
      <c r="GZP37" s="450"/>
      <c r="GZQ37" s="450"/>
      <c r="GZR37" s="450"/>
      <c r="GZS37" s="450"/>
      <c r="GZT37" s="450"/>
      <c r="GZU37" s="450"/>
      <c r="GZV37" s="450"/>
      <c r="GZW37" s="450"/>
      <c r="GZX37" s="450"/>
      <c r="GZY37" s="450"/>
      <c r="GZZ37" s="450"/>
      <c r="HAA37" s="450"/>
      <c r="HAB37" s="450"/>
      <c r="HAC37" s="450"/>
      <c r="HAD37" s="450"/>
      <c r="HAE37" s="450"/>
      <c r="HAF37" s="450"/>
      <c r="HAG37" s="450"/>
      <c r="HAH37" s="450"/>
      <c r="HAI37" s="450"/>
      <c r="HAJ37" s="450"/>
      <c r="HAK37" s="450"/>
      <c r="HAL37" s="450"/>
      <c r="HAM37" s="450"/>
      <c r="HAN37" s="450"/>
      <c r="HAO37" s="450"/>
      <c r="HAP37" s="450"/>
      <c r="HAQ37" s="450"/>
      <c r="HAR37" s="450"/>
      <c r="HAS37" s="450"/>
      <c r="HAT37" s="450"/>
      <c r="HAU37" s="450"/>
      <c r="HAV37" s="450"/>
      <c r="HAW37" s="450"/>
      <c r="HAX37" s="450"/>
      <c r="HAY37" s="450"/>
      <c r="HAZ37" s="450"/>
      <c r="HBA37" s="450"/>
      <c r="HBB37" s="450"/>
      <c r="HBC37" s="450"/>
      <c r="HBD37" s="450"/>
      <c r="HBE37" s="450"/>
      <c r="HBF37" s="450"/>
      <c r="HBG37" s="450"/>
      <c r="HBH37" s="450"/>
      <c r="HBI37" s="450"/>
      <c r="HBJ37" s="450"/>
      <c r="HBK37" s="450"/>
      <c r="HBL37" s="450"/>
      <c r="HBM37" s="450"/>
      <c r="HBN37" s="450"/>
      <c r="HBO37" s="450"/>
      <c r="HBP37" s="450"/>
      <c r="HBQ37" s="450"/>
      <c r="HBR37" s="450"/>
      <c r="HBS37" s="450"/>
      <c r="HBT37" s="450"/>
      <c r="HBU37" s="450"/>
      <c r="HBV37" s="450"/>
      <c r="HBW37" s="450"/>
      <c r="HBX37" s="450"/>
      <c r="HBY37" s="450"/>
      <c r="HBZ37" s="450"/>
      <c r="HCA37" s="450"/>
      <c r="HCB37" s="450"/>
      <c r="HCC37" s="450"/>
      <c r="HCD37" s="450"/>
      <c r="HCE37" s="450"/>
      <c r="HCF37" s="450"/>
      <c r="HCG37" s="450"/>
      <c r="HCH37" s="450"/>
      <c r="HCI37" s="450"/>
      <c r="HCJ37" s="450"/>
      <c r="HCK37" s="450"/>
      <c r="HCL37" s="450"/>
      <c r="HCM37" s="450"/>
      <c r="HCN37" s="450"/>
      <c r="HCO37" s="450"/>
      <c r="HCP37" s="450"/>
      <c r="HCQ37" s="450"/>
      <c r="HCR37" s="450"/>
      <c r="HCS37" s="450"/>
      <c r="HCT37" s="450"/>
      <c r="HCU37" s="450"/>
      <c r="HCV37" s="450"/>
      <c r="HCW37" s="450"/>
      <c r="HCX37" s="450"/>
      <c r="HCY37" s="450"/>
      <c r="HCZ37" s="450"/>
      <c r="HDA37" s="450"/>
      <c r="HDB37" s="450"/>
      <c r="HDC37" s="450"/>
      <c r="HDD37" s="450"/>
      <c r="HDE37" s="450"/>
      <c r="HDF37" s="450"/>
      <c r="HDG37" s="450"/>
      <c r="HDH37" s="450"/>
      <c r="HDI37" s="450"/>
      <c r="HDJ37" s="450"/>
      <c r="HDK37" s="450"/>
      <c r="HDL37" s="450"/>
      <c r="HDM37" s="450"/>
      <c r="HDN37" s="450"/>
      <c r="HDO37" s="450"/>
      <c r="HDP37" s="450"/>
      <c r="HDQ37" s="450"/>
      <c r="HDR37" s="450"/>
      <c r="HDS37" s="450"/>
      <c r="HDT37" s="450"/>
      <c r="HDU37" s="450"/>
      <c r="HDV37" s="450"/>
      <c r="HDW37" s="450"/>
      <c r="HDX37" s="450"/>
      <c r="HDY37" s="450"/>
      <c r="HDZ37" s="450"/>
      <c r="HEA37" s="450"/>
      <c r="HEB37" s="450"/>
      <c r="HEC37" s="450"/>
      <c r="HED37" s="450"/>
      <c r="HEE37" s="450"/>
      <c r="HEF37" s="450"/>
      <c r="HEG37" s="450"/>
      <c r="HEH37" s="450"/>
      <c r="HEI37" s="450"/>
      <c r="HEJ37" s="450"/>
      <c r="HEK37" s="450"/>
      <c r="HEL37" s="450"/>
      <c r="HEM37" s="450"/>
      <c r="HEN37" s="450"/>
      <c r="HEO37" s="450"/>
      <c r="HEP37" s="450"/>
      <c r="HEQ37" s="450"/>
      <c r="HER37" s="450"/>
      <c r="HES37" s="450"/>
      <c r="HET37" s="450"/>
      <c r="HEU37" s="450"/>
      <c r="HEV37" s="450"/>
      <c r="HEW37" s="450"/>
      <c r="HEX37" s="450"/>
      <c r="HEY37" s="450"/>
      <c r="HEZ37" s="450"/>
      <c r="HFA37" s="450"/>
      <c r="HFB37" s="450"/>
      <c r="HFC37" s="450"/>
      <c r="HFD37" s="450"/>
      <c r="HFE37" s="450"/>
      <c r="HFF37" s="450"/>
      <c r="HFG37" s="450"/>
      <c r="HFH37" s="450"/>
      <c r="HFI37" s="450"/>
      <c r="HFJ37" s="450"/>
      <c r="HFK37" s="450"/>
      <c r="HFL37" s="450"/>
      <c r="HFM37" s="450"/>
      <c r="HFN37" s="450"/>
      <c r="HFO37" s="450"/>
      <c r="HFP37" s="450"/>
      <c r="HFQ37" s="450"/>
      <c r="HFR37" s="450"/>
      <c r="HFS37" s="450"/>
      <c r="HFT37" s="450"/>
      <c r="HFU37" s="450"/>
      <c r="HFV37" s="450"/>
      <c r="HFW37" s="450"/>
      <c r="HFX37" s="450"/>
      <c r="HFY37" s="450"/>
      <c r="HFZ37" s="450"/>
      <c r="HGA37" s="450"/>
      <c r="HGB37" s="450"/>
      <c r="HGC37" s="450"/>
      <c r="HGD37" s="450"/>
      <c r="HGE37" s="450"/>
      <c r="HGF37" s="450"/>
      <c r="HGG37" s="450"/>
      <c r="HGH37" s="450"/>
      <c r="HGI37" s="450"/>
      <c r="HGJ37" s="450"/>
      <c r="HGK37" s="450"/>
      <c r="HGL37" s="450"/>
      <c r="HGM37" s="450"/>
      <c r="HGN37" s="450"/>
      <c r="HGO37" s="450"/>
      <c r="HGP37" s="450"/>
      <c r="HGQ37" s="450"/>
      <c r="HGR37" s="450"/>
      <c r="HGS37" s="450"/>
      <c r="HGT37" s="450"/>
      <c r="HGU37" s="450"/>
      <c r="HGV37" s="450"/>
      <c r="HGW37" s="450"/>
      <c r="HGX37" s="450"/>
      <c r="HGY37" s="450"/>
      <c r="HGZ37" s="450"/>
      <c r="HHA37" s="450"/>
      <c r="HHB37" s="450"/>
      <c r="HHC37" s="450"/>
      <c r="HHD37" s="450"/>
      <c r="HHE37" s="450"/>
      <c r="HHF37" s="450"/>
      <c r="HHG37" s="450"/>
      <c r="HHH37" s="450"/>
      <c r="HHI37" s="450"/>
      <c r="HHJ37" s="450"/>
      <c r="HHK37" s="450"/>
      <c r="HHL37" s="450"/>
      <c r="HHM37" s="450"/>
      <c r="HHN37" s="450"/>
      <c r="HHO37" s="450"/>
      <c r="HHP37" s="450"/>
      <c r="HHQ37" s="450"/>
      <c r="HHR37" s="450"/>
      <c r="HHS37" s="450"/>
      <c r="HHT37" s="450"/>
      <c r="HHU37" s="450"/>
      <c r="HHV37" s="450"/>
      <c r="HHW37" s="450"/>
      <c r="HHX37" s="450"/>
      <c r="HHY37" s="450"/>
      <c r="HHZ37" s="450"/>
      <c r="HIA37" s="450"/>
      <c r="HIB37" s="450"/>
      <c r="HIC37" s="450"/>
      <c r="HID37" s="450"/>
      <c r="HIE37" s="450"/>
      <c r="HIF37" s="450"/>
      <c r="HIG37" s="450"/>
      <c r="HIH37" s="450"/>
      <c r="HII37" s="450"/>
      <c r="HIJ37" s="450"/>
      <c r="HIK37" s="450"/>
      <c r="HIL37" s="450"/>
      <c r="HIM37" s="450"/>
      <c r="HIN37" s="450"/>
      <c r="HIO37" s="450"/>
      <c r="HIP37" s="450"/>
      <c r="HIQ37" s="450"/>
      <c r="HIR37" s="450"/>
      <c r="HIS37" s="450"/>
      <c r="HIT37" s="450"/>
      <c r="HIU37" s="450"/>
      <c r="HIV37" s="450"/>
      <c r="HIW37" s="450"/>
      <c r="HIX37" s="450"/>
      <c r="HIY37" s="450"/>
      <c r="HIZ37" s="450"/>
      <c r="HJA37" s="450"/>
      <c r="HJB37" s="450"/>
      <c r="HJC37" s="450"/>
      <c r="HJD37" s="450"/>
      <c r="HJE37" s="450"/>
      <c r="HJF37" s="450"/>
      <c r="HJG37" s="450"/>
      <c r="HJH37" s="450"/>
      <c r="HJI37" s="450"/>
      <c r="HJJ37" s="450"/>
      <c r="HJK37" s="450"/>
      <c r="HJL37" s="450"/>
      <c r="HJM37" s="450"/>
      <c r="HJN37" s="450"/>
      <c r="HJO37" s="450"/>
      <c r="HJP37" s="450"/>
      <c r="HJQ37" s="450"/>
      <c r="HJR37" s="450"/>
      <c r="HJS37" s="450"/>
      <c r="HJT37" s="450"/>
      <c r="HJU37" s="450"/>
      <c r="HJV37" s="450"/>
      <c r="HJW37" s="450"/>
      <c r="HJX37" s="450"/>
      <c r="HJY37" s="450"/>
      <c r="HJZ37" s="450"/>
      <c r="HKA37" s="450"/>
      <c r="HKB37" s="450"/>
      <c r="HKC37" s="450"/>
      <c r="HKD37" s="450"/>
      <c r="HKE37" s="450"/>
      <c r="HKF37" s="450"/>
      <c r="HKG37" s="450"/>
      <c r="HKH37" s="450"/>
      <c r="HKI37" s="450"/>
      <c r="HKJ37" s="450"/>
      <c r="HKK37" s="450"/>
      <c r="HKL37" s="450"/>
      <c r="HKM37" s="450"/>
      <c r="HKN37" s="450"/>
      <c r="HKO37" s="450"/>
      <c r="HKP37" s="450"/>
      <c r="HKQ37" s="450"/>
      <c r="HKR37" s="450"/>
      <c r="HKS37" s="450"/>
      <c r="HKT37" s="450"/>
      <c r="HKU37" s="450"/>
      <c r="HKV37" s="450"/>
      <c r="HKW37" s="450"/>
      <c r="HKX37" s="450"/>
      <c r="HKY37" s="450"/>
      <c r="HKZ37" s="450"/>
      <c r="HLA37" s="450"/>
      <c r="HLB37" s="450"/>
      <c r="HLC37" s="450"/>
      <c r="HLD37" s="450"/>
      <c r="HLE37" s="450"/>
      <c r="HLF37" s="450"/>
      <c r="HLG37" s="450"/>
      <c r="HLH37" s="450"/>
      <c r="HLI37" s="450"/>
      <c r="HLJ37" s="450"/>
      <c r="HLK37" s="450"/>
      <c r="HLL37" s="450"/>
      <c r="HLM37" s="450"/>
      <c r="HLN37" s="450"/>
      <c r="HLO37" s="450"/>
      <c r="HLP37" s="450"/>
      <c r="HLQ37" s="450"/>
      <c r="HLR37" s="450"/>
      <c r="HLS37" s="450"/>
      <c r="HLT37" s="450"/>
      <c r="HLU37" s="450"/>
      <c r="HLV37" s="450"/>
      <c r="HLW37" s="450"/>
      <c r="HLX37" s="450"/>
      <c r="HLY37" s="450"/>
      <c r="HLZ37" s="450"/>
      <c r="HMA37" s="450"/>
      <c r="HMB37" s="450"/>
      <c r="HMC37" s="450"/>
      <c r="HMD37" s="450"/>
      <c r="HME37" s="450"/>
      <c r="HMF37" s="450"/>
      <c r="HMG37" s="450"/>
      <c r="HMH37" s="450"/>
      <c r="HMI37" s="450"/>
      <c r="HMJ37" s="450"/>
      <c r="HMK37" s="450"/>
      <c r="HML37" s="450"/>
      <c r="HMM37" s="450"/>
      <c r="HMN37" s="450"/>
      <c r="HMO37" s="450"/>
      <c r="HMP37" s="450"/>
      <c r="HMQ37" s="450"/>
      <c r="HMR37" s="450"/>
      <c r="HMS37" s="450"/>
      <c r="HMT37" s="450"/>
      <c r="HMU37" s="450"/>
      <c r="HMV37" s="450"/>
      <c r="HMW37" s="450"/>
      <c r="HMX37" s="450"/>
      <c r="HMY37" s="450"/>
      <c r="HMZ37" s="450"/>
      <c r="HNA37" s="450"/>
      <c r="HNB37" s="450"/>
      <c r="HNC37" s="450"/>
      <c r="HND37" s="450"/>
      <c r="HNE37" s="450"/>
      <c r="HNF37" s="450"/>
      <c r="HNG37" s="450"/>
      <c r="HNH37" s="450"/>
      <c r="HNI37" s="450"/>
      <c r="HNJ37" s="450"/>
      <c r="HNK37" s="450"/>
      <c r="HNL37" s="450"/>
      <c r="HNM37" s="450"/>
      <c r="HNN37" s="450"/>
      <c r="HNO37" s="450"/>
      <c r="HNP37" s="450"/>
      <c r="HNQ37" s="450"/>
      <c r="HNR37" s="450"/>
      <c r="HNS37" s="450"/>
      <c r="HNT37" s="450"/>
      <c r="HNU37" s="450"/>
      <c r="HNV37" s="450"/>
      <c r="HNW37" s="450"/>
      <c r="HNX37" s="450"/>
      <c r="HNY37" s="450"/>
      <c r="HNZ37" s="450"/>
      <c r="HOA37" s="450"/>
      <c r="HOB37" s="450"/>
      <c r="HOC37" s="450"/>
      <c r="HOD37" s="450"/>
      <c r="HOE37" s="450"/>
      <c r="HOF37" s="450"/>
      <c r="HOG37" s="450"/>
      <c r="HOH37" s="450"/>
      <c r="HOI37" s="450"/>
      <c r="HOJ37" s="450"/>
      <c r="HOK37" s="450"/>
      <c r="HOL37" s="450"/>
      <c r="HOM37" s="450"/>
      <c r="HON37" s="450"/>
      <c r="HOO37" s="450"/>
      <c r="HOP37" s="450"/>
      <c r="HOQ37" s="450"/>
      <c r="HOR37" s="450"/>
      <c r="HOS37" s="450"/>
      <c r="HOT37" s="450"/>
      <c r="HOU37" s="450"/>
      <c r="HOV37" s="450"/>
      <c r="HOW37" s="450"/>
      <c r="HOX37" s="450"/>
      <c r="HOY37" s="450"/>
      <c r="HOZ37" s="450"/>
      <c r="HPA37" s="450"/>
      <c r="HPB37" s="450"/>
      <c r="HPC37" s="450"/>
      <c r="HPD37" s="450"/>
      <c r="HPE37" s="450"/>
      <c r="HPF37" s="450"/>
      <c r="HPG37" s="450"/>
      <c r="HPH37" s="450"/>
      <c r="HPI37" s="450"/>
      <c r="HPJ37" s="450"/>
      <c r="HPK37" s="450"/>
      <c r="HPL37" s="450"/>
      <c r="HPM37" s="450"/>
      <c r="HPN37" s="450"/>
      <c r="HPO37" s="450"/>
      <c r="HPP37" s="450"/>
      <c r="HPQ37" s="450"/>
      <c r="HPR37" s="450"/>
      <c r="HPS37" s="450"/>
      <c r="HPT37" s="450"/>
      <c r="HPU37" s="450"/>
      <c r="HPV37" s="450"/>
      <c r="HPW37" s="450"/>
      <c r="HPX37" s="450"/>
      <c r="HPY37" s="450"/>
      <c r="HPZ37" s="450"/>
      <c r="HQA37" s="450"/>
      <c r="HQB37" s="450"/>
      <c r="HQC37" s="450"/>
      <c r="HQD37" s="450"/>
      <c r="HQE37" s="450"/>
      <c r="HQF37" s="450"/>
      <c r="HQG37" s="450"/>
      <c r="HQH37" s="450"/>
      <c r="HQI37" s="450"/>
      <c r="HQJ37" s="450"/>
      <c r="HQK37" s="450"/>
      <c r="HQL37" s="450"/>
      <c r="HQM37" s="450"/>
      <c r="HQN37" s="450"/>
      <c r="HQO37" s="450"/>
      <c r="HQP37" s="450"/>
      <c r="HQQ37" s="450"/>
      <c r="HQR37" s="450"/>
      <c r="HQS37" s="450"/>
      <c r="HQT37" s="450"/>
      <c r="HQU37" s="450"/>
      <c r="HQV37" s="450"/>
      <c r="HQW37" s="450"/>
      <c r="HQX37" s="450"/>
      <c r="HQY37" s="450"/>
      <c r="HQZ37" s="450"/>
      <c r="HRA37" s="450"/>
      <c r="HRB37" s="450"/>
      <c r="HRC37" s="450"/>
      <c r="HRD37" s="450"/>
      <c r="HRE37" s="450"/>
      <c r="HRF37" s="450"/>
      <c r="HRG37" s="450"/>
      <c r="HRH37" s="450"/>
      <c r="HRI37" s="450"/>
      <c r="HRJ37" s="450"/>
      <c r="HRK37" s="450"/>
      <c r="HRL37" s="450"/>
      <c r="HRM37" s="450"/>
      <c r="HRN37" s="450"/>
      <c r="HRO37" s="450"/>
      <c r="HRP37" s="450"/>
      <c r="HRQ37" s="450"/>
      <c r="HRR37" s="450"/>
      <c r="HRS37" s="450"/>
      <c r="HRT37" s="450"/>
      <c r="HRU37" s="450"/>
      <c r="HRV37" s="450"/>
      <c r="HRW37" s="450"/>
      <c r="HRX37" s="450"/>
      <c r="HRY37" s="450"/>
      <c r="HRZ37" s="450"/>
      <c r="HSA37" s="450"/>
      <c r="HSB37" s="450"/>
      <c r="HSC37" s="450"/>
      <c r="HSD37" s="450"/>
      <c r="HSE37" s="450"/>
      <c r="HSF37" s="450"/>
      <c r="HSG37" s="450"/>
      <c r="HSH37" s="450"/>
      <c r="HSI37" s="450"/>
      <c r="HSJ37" s="450"/>
      <c r="HSK37" s="450"/>
      <c r="HSL37" s="450"/>
      <c r="HSM37" s="450"/>
      <c r="HSN37" s="450"/>
      <c r="HSO37" s="450"/>
      <c r="HSP37" s="450"/>
      <c r="HSQ37" s="450"/>
      <c r="HSR37" s="450"/>
      <c r="HSS37" s="450"/>
      <c r="HST37" s="450"/>
      <c r="HSU37" s="450"/>
      <c r="HSV37" s="450"/>
      <c r="HSW37" s="450"/>
      <c r="HSX37" s="450"/>
      <c r="HSY37" s="450"/>
      <c r="HSZ37" s="450"/>
      <c r="HTA37" s="450"/>
      <c r="HTB37" s="450"/>
      <c r="HTC37" s="450"/>
      <c r="HTD37" s="450"/>
      <c r="HTE37" s="450"/>
      <c r="HTF37" s="450"/>
      <c r="HTG37" s="450"/>
      <c r="HTH37" s="450"/>
      <c r="HTI37" s="450"/>
      <c r="HTJ37" s="450"/>
      <c r="HTK37" s="450"/>
      <c r="HTL37" s="450"/>
      <c r="HTM37" s="450"/>
      <c r="HTN37" s="450"/>
      <c r="HTO37" s="450"/>
      <c r="HTP37" s="450"/>
      <c r="HTQ37" s="450"/>
      <c r="HTR37" s="450"/>
      <c r="HTS37" s="450"/>
      <c r="HTT37" s="450"/>
      <c r="HTU37" s="450"/>
      <c r="HTV37" s="450"/>
      <c r="HTW37" s="450"/>
      <c r="HTX37" s="450"/>
      <c r="HTY37" s="450"/>
      <c r="HTZ37" s="450"/>
      <c r="HUA37" s="450"/>
      <c r="HUB37" s="450"/>
      <c r="HUC37" s="450"/>
      <c r="HUD37" s="450"/>
      <c r="HUE37" s="450"/>
      <c r="HUF37" s="450"/>
      <c r="HUG37" s="450"/>
      <c r="HUH37" s="450"/>
      <c r="HUI37" s="450"/>
      <c r="HUJ37" s="450"/>
      <c r="HUK37" s="450"/>
      <c r="HUL37" s="450"/>
      <c r="HUM37" s="450"/>
      <c r="HUN37" s="450"/>
      <c r="HUO37" s="450"/>
      <c r="HUP37" s="450"/>
      <c r="HUQ37" s="450"/>
      <c r="HUR37" s="450"/>
      <c r="HUS37" s="450"/>
      <c r="HUT37" s="450"/>
      <c r="HUU37" s="450"/>
      <c r="HUV37" s="450"/>
      <c r="HUW37" s="450"/>
      <c r="HUX37" s="450"/>
      <c r="HUY37" s="450"/>
      <c r="HUZ37" s="450"/>
      <c r="HVA37" s="450"/>
      <c r="HVB37" s="450"/>
      <c r="HVC37" s="450"/>
      <c r="HVD37" s="450"/>
      <c r="HVE37" s="450"/>
      <c r="HVF37" s="450"/>
      <c r="HVG37" s="450"/>
      <c r="HVH37" s="450"/>
      <c r="HVI37" s="450"/>
      <c r="HVJ37" s="450"/>
      <c r="HVK37" s="450"/>
      <c r="HVL37" s="450"/>
      <c r="HVM37" s="450"/>
      <c r="HVN37" s="450"/>
      <c r="HVO37" s="450"/>
      <c r="HVP37" s="450"/>
      <c r="HVQ37" s="450"/>
      <c r="HVR37" s="450"/>
      <c r="HVS37" s="450"/>
      <c r="HVT37" s="450"/>
      <c r="HVU37" s="450"/>
      <c r="HVV37" s="450"/>
      <c r="HVW37" s="450"/>
      <c r="HVX37" s="450"/>
      <c r="HVY37" s="450"/>
      <c r="HVZ37" s="450"/>
      <c r="HWA37" s="450"/>
      <c r="HWB37" s="450"/>
      <c r="HWC37" s="450"/>
      <c r="HWD37" s="450"/>
      <c r="HWE37" s="450"/>
      <c r="HWF37" s="450"/>
      <c r="HWG37" s="450"/>
      <c r="HWH37" s="450"/>
      <c r="HWI37" s="450"/>
      <c r="HWJ37" s="450"/>
      <c r="HWK37" s="450"/>
      <c r="HWL37" s="450"/>
      <c r="HWM37" s="450"/>
      <c r="HWN37" s="450"/>
      <c r="HWO37" s="450"/>
      <c r="HWP37" s="450"/>
      <c r="HWQ37" s="450"/>
      <c r="HWR37" s="450"/>
      <c r="HWS37" s="450"/>
      <c r="HWT37" s="450"/>
      <c r="HWU37" s="450"/>
      <c r="HWV37" s="450"/>
      <c r="HWW37" s="450"/>
      <c r="HWX37" s="450"/>
      <c r="HWY37" s="450"/>
      <c r="HWZ37" s="450"/>
      <c r="HXA37" s="450"/>
      <c r="HXB37" s="450"/>
      <c r="HXC37" s="450"/>
      <c r="HXD37" s="450"/>
      <c r="HXE37" s="450"/>
      <c r="HXF37" s="450"/>
      <c r="HXG37" s="450"/>
      <c r="HXH37" s="450"/>
      <c r="HXI37" s="450"/>
      <c r="HXJ37" s="450"/>
      <c r="HXK37" s="450"/>
      <c r="HXL37" s="450"/>
      <c r="HXM37" s="450"/>
      <c r="HXN37" s="450"/>
      <c r="HXO37" s="450"/>
      <c r="HXP37" s="450"/>
      <c r="HXQ37" s="450"/>
      <c r="HXR37" s="450"/>
      <c r="HXS37" s="450"/>
      <c r="HXT37" s="450"/>
      <c r="HXU37" s="450"/>
      <c r="HXV37" s="450"/>
      <c r="HXW37" s="450"/>
      <c r="HXX37" s="450"/>
      <c r="HXY37" s="450"/>
      <c r="HXZ37" s="450"/>
      <c r="HYA37" s="450"/>
      <c r="HYB37" s="450"/>
      <c r="HYC37" s="450"/>
      <c r="HYD37" s="450"/>
      <c r="HYE37" s="450"/>
      <c r="HYF37" s="450"/>
      <c r="HYG37" s="450"/>
      <c r="HYH37" s="450"/>
      <c r="HYI37" s="450"/>
      <c r="HYJ37" s="450"/>
      <c r="HYK37" s="450"/>
      <c r="HYL37" s="450"/>
      <c r="HYM37" s="450"/>
      <c r="HYN37" s="450"/>
      <c r="HYO37" s="450"/>
      <c r="HYP37" s="450"/>
      <c r="HYQ37" s="450"/>
      <c r="HYR37" s="450"/>
      <c r="HYS37" s="450"/>
      <c r="HYT37" s="450"/>
      <c r="HYU37" s="450"/>
      <c r="HYV37" s="450"/>
      <c r="HYW37" s="450"/>
      <c r="HYX37" s="450"/>
      <c r="HYY37" s="450"/>
      <c r="HYZ37" s="450"/>
      <c r="HZA37" s="450"/>
      <c r="HZB37" s="450"/>
      <c r="HZC37" s="450"/>
      <c r="HZD37" s="450"/>
      <c r="HZE37" s="450"/>
      <c r="HZF37" s="450"/>
      <c r="HZG37" s="450"/>
      <c r="HZH37" s="450"/>
      <c r="HZI37" s="450"/>
      <c r="HZJ37" s="450"/>
      <c r="HZK37" s="450"/>
      <c r="HZL37" s="450"/>
      <c r="HZM37" s="450"/>
      <c r="HZN37" s="450"/>
      <c r="HZO37" s="450"/>
      <c r="HZP37" s="450"/>
      <c r="HZQ37" s="450"/>
      <c r="HZR37" s="450"/>
      <c r="HZS37" s="450"/>
      <c r="HZT37" s="450"/>
      <c r="HZU37" s="450"/>
      <c r="HZV37" s="450"/>
      <c r="HZW37" s="450"/>
      <c r="HZX37" s="450"/>
      <c r="HZY37" s="450"/>
      <c r="HZZ37" s="450"/>
      <c r="IAA37" s="450"/>
      <c r="IAB37" s="450"/>
      <c r="IAC37" s="450"/>
      <c r="IAD37" s="450"/>
      <c r="IAE37" s="450"/>
      <c r="IAF37" s="450"/>
      <c r="IAG37" s="450"/>
      <c r="IAH37" s="450"/>
      <c r="IAI37" s="450"/>
      <c r="IAJ37" s="450"/>
      <c r="IAK37" s="450"/>
      <c r="IAL37" s="450"/>
      <c r="IAM37" s="450"/>
      <c r="IAN37" s="450"/>
      <c r="IAO37" s="450"/>
      <c r="IAP37" s="450"/>
      <c r="IAQ37" s="450"/>
      <c r="IAR37" s="450"/>
      <c r="IAS37" s="450"/>
      <c r="IAT37" s="450"/>
      <c r="IAU37" s="450"/>
      <c r="IAV37" s="450"/>
      <c r="IAW37" s="450"/>
      <c r="IAX37" s="450"/>
      <c r="IAY37" s="450"/>
      <c r="IAZ37" s="450"/>
      <c r="IBA37" s="450"/>
      <c r="IBB37" s="450"/>
      <c r="IBC37" s="450"/>
      <c r="IBD37" s="450"/>
      <c r="IBE37" s="450"/>
      <c r="IBF37" s="450"/>
      <c r="IBG37" s="450"/>
      <c r="IBH37" s="450"/>
      <c r="IBI37" s="450"/>
      <c r="IBJ37" s="450"/>
      <c r="IBK37" s="450"/>
      <c r="IBL37" s="450"/>
      <c r="IBM37" s="450"/>
      <c r="IBN37" s="450"/>
      <c r="IBO37" s="450"/>
      <c r="IBP37" s="450"/>
      <c r="IBQ37" s="450"/>
      <c r="IBR37" s="450"/>
      <c r="IBS37" s="450"/>
      <c r="IBT37" s="450"/>
      <c r="IBU37" s="450"/>
      <c r="IBV37" s="450"/>
      <c r="IBW37" s="450"/>
      <c r="IBX37" s="450"/>
      <c r="IBY37" s="450"/>
      <c r="IBZ37" s="450"/>
      <c r="ICA37" s="450"/>
      <c r="ICB37" s="450"/>
      <c r="ICC37" s="450"/>
      <c r="ICD37" s="450"/>
      <c r="ICE37" s="450"/>
      <c r="ICF37" s="450"/>
      <c r="ICG37" s="450"/>
      <c r="ICH37" s="450"/>
      <c r="ICI37" s="450"/>
      <c r="ICJ37" s="450"/>
      <c r="ICK37" s="450"/>
      <c r="ICL37" s="450"/>
      <c r="ICM37" s="450"/>
      <c r="ICN37" s="450"/>
      <c r="ICO37" s="450"/>
      <c r="ICP37" s="450"/>
      <c r="ICQ37" s="450"/>
      <c r="ICR37" s="450"/>
      <c r="ICS37" s="450"/>
      <c r="ICT37" s="450"/>
      <c r="ICU37" s="450"/>
      <c r="ICV37" s="450"/>
      <c r="ICW37" s="450"/>
      <c r="ICX37" s="450"/>
      <c r="ICY37" s="450"/>
      <c r="ICZ37" s="450"/>
      <c r="IDA37" s="450"/>
      <c r="IDB37" s="450"/>
      <c r="IDC37" s="450"/>
      <c r="IDD37" s="450"/>
      <c r="IDE37" s="450"/>
      <c r="IDF37" s="450"/>
      <c r="IDG37" s="450"/>
      <c r="IDH37" s="450"/>
      <c r="IDI37" s="450"/>
      <c r="IDJ37" s="450"/>
      <c r="IDK37" s="450"/>
      <c r="IDL37" s="450"/>
      <c r="IDM37" s="450"/>
      <c r="IDN37" s="450"/>
      <c r="IDO37" s="450"/>
      <c r="IDP37" s="450"/>
      <c r="IDQ37" s="450"/>
      <c r="IDR37" s="450"/>
      <c r="IDS37" s="450"/>
      <c r="IDT37" s="450"/>
      <c r="IDU37" s="450"/>
      <c r="IDV37" s="450"/>
      <c r="IDW37" s="450"/>
      <c r="IDX37" s="450"/>
      <c r="IDY37" s="450"/>
      <c r="IDZ37" s="450"/>
      <c r="IEA37" s="450"/>
      <c r="IEB37" s="450"/>
      <c r="IEC37" s="450"/>
      <c r="IED37" s="450"/>
      <c r="IEE37" s="450"/>
      <c r="IEF37" s="450"/>
      <c r="IEG37" s="450"/>
      <c r="IEH37" s="450"/>
      <c r="IEI37" s="450"/>
      <c r="IEJ37" s="450"/>
      <c r="IEK37" s="450"/>
      <c r="IEL37" s="450"/>
      <c r="IEM37" s="450"/>
      <c r="IEN37" s="450"/>
      <c r="IEO37" s="450"/>
      <c r="IEP37" s="450"/>
      <c r="IEQ37" s="450"/>
      <c r="IER37" s="450"/>
      <c r="IES37" s="450"/>
      <c r="IET37" s="450"/>
      <c r="IEU37" s="450"/>
      <c r="IEV37" s="450"/>
      <c r="IEW37" s="450"/>
      <c r="IEX37" s="450"/>
      <c r="IEY37" s="450"/>
      <c r="IEZ37" s="450"/>
      <c r="IFA37" s="450"/>
      <c r="IFB37" s="450"/>
      <c r="IFC37" s="450"/>
      <c r="IFD37" s="450"/>
      <c r="IFE37" s="450"/>
      <c r="IFF37" s="450"/>
      <c r="IFG37" s="450"/>
      <c r="IFH37" s="450"/>
      <c r="IFI37" s="450"/>
      <c r="IFJ37" s="450"/>
      <c r="IFK37" s="450"/>
      <c r="IFL37" s="450"/>
      <c r="IFM37" s="450"/>
      <c r="IFN37" s="450"/>
      <c r="IFO37" s="450"/>
      <c r="IFP37" s="450"/>
      <c r="IFQ37" s="450"/>
      <c r="IFR37" s="450"/>
      <c r="IFS37" s="450"/>
      <c r="IFT37" s="450"/>
      <c r="IFU37" s="450"/>
      <c r="IFV37" s="450"/>
      <c r="IFW37" s="450"/>
      <c r="IFX37" s="450"/>
      <c r="IFY37" s="450"/>
      <c r="IFZ37" s="450"/>
      <c r="IGA37" s="450"/>
      <c r="IGB37" s="450"/>
      <c r="IGC37" s="450"/>
      <c r="IGD37" s="450"/>
      <c r="IGE37" s="450"/>
      <c r="IGF37" s="450"/>
      <c r="IGG37" s="450"/>
      <c r="IGH37" s="450"/>
      <c r="IGI37" s="450"/>
      <c r="IGJ37" s="450"/>
      <c r="IGK37" s="450"/>
      <c r="IGL37" s="450"/>
      <c r="IGM37" s="450"/>
      <c r="IGN37" s="450"/>
      <c r="IGO37" s="450"/>
      <c r="IGP37" s="450"/>
      <c r="IGQ37" s="450"/>
      <c r="IGR37" s="450"/>
      <c r="IGS37" s="450"/>
      <c r="IGT37" s="450"/>
      <c r="IGU37" s="450"/>
      <c r="IGV37" s="450"/>
      <c r="IGW37" s="450"/>
      <c r="IGX37" s="450"/>
      <c r="IGY37" s="450"/>
      <c r="IGZ37" s="450"/>
      <c r="IHA37" s="450"/>
      <c r="IHB37" s="450"/>
      <c r="IHC37" s="450"/>
      <c r="IHD37" s="450"/>
      <c r="IHE37" s="450"/>
      <c r="IHF37" s="450"/>
      <c r="IHG37" s="450"/>
      <c r="IHH37" s="450"/>
      <c r="IHI37" s="450"/>
      <c r="IHJ37" s="450"/>
      <c r="IHK37" s="450"/>
      <c r="IHL37" s="450"/>
      <c r="IHM37" s="450"/>
      <c r="IHN37" s="450"/>
      <c r="IHO37" s="450"/>
      <c r="IHP37" s="450"/>
      <c r="IHQ37" s="450"/>
      <c r="IHR37" s="450"/>
      <c r="IHS37" s="450"/>
      <c r="IHT37" s="450"/>
      <c r="IHU37" s="450"/>
      <c r="IHV37" s="450"/>
      <c r="IHW37" s="450"/>
      <c r="IHX37" s="450"/>
      <c r="IHY37" s="450"/>
      <c r="IHZ37" s="450"/>
      <c r="IIA37" s="450"/>
      <c r="IIB37" s="450"/>
      <c r="IIC37" s="450"/>
      <c r="IID37" s="450"/>
      <c r="IIE37" s="450"/>
      <c r="IIF37" s="450"/>
      <c r="IIG37" s="450"/>
      <c r="IIH37" s="450"/>
      <c r="III37" s="450"/>
      <c r="IIJ37" s="450"/>
      <c r="IIK37" s="450"/>
      <c r="IIL37" s="450"/>
      <c r="IIM37" s="450"/>
      <c r="IIN37" s="450"/>
      <c r="IIO37" s="450"/>
      <c r="IIP37" s="450"/>
      <c r="IIQ37" s="450"/>
      <c r="IIR37" s="450"/>
      <c r="IIS37" s="450"/>
      <c r="IIT37" s="450"/>
      <c r="IIU37" s="450"/>
      <c r="IIV37" s="450"/>
      <c r="IIW37" s="450"/>
      <c r="IIX37" s="450"/>
      <c r="IIY37" s="450"/>
      <c r="IIZ37" s="450"/>
      <c r="IJA37" s="450"/>
      <c r="IJB37" s="450"/>
      <c r="IJC37" s="450"/>
      <c r="IJD37" s="450"/>
      <c r="IJE37" s="450"/>
      <c r="IJF37" s="450"/>
      <c r="IJG37" s="450"/>
      <c r="IJH37" s="450"/>
      <c r="IJI37" s="450"/>
      <c r="IJJ37" s="450"/>
      <c r="IJK37" s="450"/>
      <c r="IJL37" s="450"/>
      <c r="IJM37" s="450"/>
      <c r="IJN37" s="450"/>
      <c r="IJO37" s="450"/>
      <c r="IJP37" s="450"/>
      <c r="IJQ37" s="450"/>
      <c r="IJR37" s="450"/>
      <c r="IJS37" s="450"/>
      <c r="IJT37" s="450"/>
      <c r="IJU37" s="450"/>
      <c r="IJV37" s="450"/>
      <c r="IJW37" s="450"/>
      <c r="IJX37" s="450"/>
      <c r="IJY37" s="450"/>
      <c r="IJZ37" s="450"/>
      <c r="IKA37" s="450"/>
      <c r="IKB37" s="450"/>
      <c r="IKC37" s="450"/>
      <c r="IKD37" s="450"/>
      <c r="IKE37" s="450"/>
      <c r="IKF37" s="450"/>
      <c r="IKG37" s="450"/>
      <c r="IKH37" s="450"/>
      <c r="IKI37" s="450"/>
      <c r="IKJ37" s="450"/>
      <c r="IKK37" s="450"/>
      <c r="IKL37" s="450"/>
      <c r="IKM37" s="450"/>
      <c r="IKN37" s="450"/>
      <c r="IKO37" s="450"/>
      <c r="IKP37" s="450"/>
      <c r="IKQ37" s="450"/>
      <c r="IKR37" s="450"/>
      <c r="IKS37" s="450"/>
      <c r="IKT37" s="450"/>
      <c r="IKU37" s="450"/>
      <c r="IKV37" s="450"/>
      <c r="IKW37" s="450"/>
      <c r="IKX37" s="450"/>
      <c r="IKY37" s="450"/>
      <c r="IKZ37" s="450"/>
      <c r="ILA37" s="450"/>
      <c r="ILB37" s="450"/>
      <c r="ILC37" s="450"/>
      <c r="ILD37" s="450"/>
      <c r="ILE37" s="450"/>
      <c r="ILF37" s="450"/>
      <c r="ILG37" s="450"/>
      <c r="ILH37" s="450"/>
      <c r="ILI37" s="450"/>
      <c r="ILJ37" s="450"/>
      <c r="ILK37" s="450"/>
      <c r="ILL37" s="450"/>
      <c r="ILM37" s="450"/>
      <c r="ILN37" s="450"/>
      <c r="ILO37" s="450"/>
      <c r="ILP37" s="450"/>
      <c r="ILQ37" s="450"/>
      <c r="ILR37" s="450"/>
      <c r="ILS37" s="450"/>
      <c r="ILT37" s="450"/>
      <c r="ILU37" s="450"/>
      <c r="ILV37" s="450"/>
      <c r="ILW37" s="450"/>
      <c r="ILX37" s="450"/>
      <c r="ILY37" s="450"/>
      <c r="ILZ37" s="450"/>
      <c r="IMA37" s="450"/>
      <c r="IMB37" s="450"/>
      <c r="IMC37" s="450"/>
      <c r="IMD37" s="450"/>
      <c r="IME37" s="450"/>
      <c r="IMF37" s="450"/>
      <c r="IMG37" s="450"/>
      <c r="IMH37" s="450"/>
      <c r="IMI37" s="450"/>
      <c r="IMJ37" s="450"/>
      <c r="IMK37" s="450"/>
      <c r="IML37" s="450"/>
      <c r="IMM37" s="450"/>
      <c r="IMN37" s="450"/>
      <c r="IMO37" s="450"/>
      <c r="IMP37" s="450"/>
      <c r="IMQ37" s="450"/>
      <c r="IMR37" s="450"/>
      <c r="IMS37" s="450"/>
      <c r="IMT37" s="450"/>
      <c r="IMU37" s="450"/>
      <c r="IMV37" s="450"/>
      <c r="IMW37" s="450"/>
      <c r="IMX37" s="450"/>
      <c r="IMY37" s="450"/>
      <c r="IMZ37" s="450"/>
      <c r="INA37" s="450"/>
      <c r="INB37" s="450"/>
      <c r="INC37" s="450"/>
      <c r="IND37" s="450"/>
      <c r="INE37" s="450"/>
      <c r="INF37" s="450"/>
      <c r="ING37" s="450"/>
      <c r="INH37" s="450"/>
      <c r="INI37" s="450"/>
      <c r="INJ37" s="450"/>
      <c r="INK37" s="450"/>
      <c r="INL37" s="450"/>
      <c r="INM37" s="450"/>
      <c r="INN37" s="450"/>
      <c r="INO37" s="450"/>
      <c r="INP37" s="450"/>
      <c r="INQ37" s="450"/>
      <c r="INR37" s="450"/>
      <c r="INS37" s="450"/>
      <c r="INT37" s="450"/>
      <c r="INU37" s="450"/>
      <c r="INV37" s="450"/>
      <c r="INW37" s="450"/>
      <c r="INX37" s="450"/>
      <c r="INY37" s="450"/>
      <c r="INZ37" s="450"/>
      <c r="IOA37" s="450"/>
      <c r="IOB37" s="450"/>
      <c r="IOC37" s="450"/>
      <c r="IOD37" s="450"/>
      <c r="IOE37" s="450"/>
      <c r="IOF37" s="450"/>
      <c r="IOG37" s="450"/>
      <c r="IOH37" s="450"/>
      <c r="IOI37" s="450"/>
      <c r="IOJ37" s="450"/>
      <c r="IOK37" s="450"/>
      <c r="IOL37" s="450"/>
      <c r="IOM37" s="450"/>
      <c r="ION37" s="450"/>
      <c r="IOO37" s="450"/>
      <c r="IOP37" s="450"/>
      <c r="IOQ37" s="450"/>
      <c r="IOR37" s="450"/>
      <c r="IOS37" s="450"/>
      <c r="IOT37" s="450"/>
      <c r="IOU37" s="450"/>
      <c r="IOV37" s="450"/>
      <c r="IOW37" s="450"/>
      <c r="IOX37" s="450"/>
      <c r="IOY37" s="450"/>
      <c r="IOZ37" s="450"/>
      <c r="IPA37" s="450"/>
      <c r="IPB37" s="450"/>
      <c r="IPC37" s="450"/>
      <c r="IPD37" s="450"/>
      <c r="IPE37" s="450"/>
      <c r="IPF37" s="450"/>
      <c r="IPG37" s="450"/>
      <c r="IPH37" s="450"/>
      <c r="IPI37" s="450"/>
      <c r="IPJ37" s="450"/>
      <c r="IPK37" s="450"/>
      <c r="IPL37" s="450"/>
      <c r="IPM37" s="450"/>
      <c r="IPN37" s="450"/>
      <c r="IPO37" s="450"/>
      <c r="IPP37" s="450"/>
      <c r="IPQ37" s="450"/>
      <c r="IPR37" s="450"/>
      <c r="IPS37" s="450"/>
      <c r="IPT37" s="450"/>
      <c r="IPU37" s="450"/>
      <c r="IPV37" s="450"/>
      <c r="IPW37" s="450"/>
      <c r="IPX37" s="450"/>
      <c r="IPY37" s="450"/>
      <c r="IPZ37" s="450"/>
      <c r="IQA37" s="450"/>
      <c r="IQB37" s="450"/>
      <c r="IQC37" s="450"/>
      <c r="IQD37" s="450"/>
      <c r="IQE37" s="450"/>
      <c r="IQF37" s="450"/>
      <c r="IQG37" s="450"/>
      <c r="IQH37" s="450"/>
      <c r="IQI37" s="450"/>
      <c r="IQJ37" s="450"/>
      <c r="IQK37" s="450"/>
      <c r="IQL37" s="450"/>
      <c r="IQM37" s="450"/>
      <c r="IQN37" s="450"/>
      <c r="IQO37" s="450"/>
      <c r="IQP37" s="450"/>
      <c r="IQQ37" s="450"/>
      <c r="IQR37" s="450"/>
      <c r="IQS37" s="450"/>
      <c r="IQT37" s="450"/>
      <c r="IQU37" s="450"/>
      <c r="IQV37" s="450"/>
      <c r="IQW37" s="450"/>
      <c r="IQX37" s="450"/>
      <c r="IQY37" s="450"/>
      <c r="IQZ37" s="450"/>
      <c r="IRA37" s="450"/>
      <c r="IRB37" s="450"/>
      <c r="IRC37" s="450"/>
      <c r="IRD37" s="450"/>
      <c r="IRE37" s="450"/>
      <c r="IRF37" s="450"/>
      <c r="IRG37" s="450"/>
      <c r="IRH37" s="450"/>
      <c r="IRI37" s="450"/>
      <c r="IRJ37" s="450"/>
      <c r="IRK37" s="450"/>
      <c r="IRL37" s="450"/>
      <c r="IRM37" s="450"/>
      <c r="IRN37" s="450"/>
      <c r="IRO37" s="450"/>
      <c r="IRP37" s="450"/>
      <c r="IRQ37" s="450"/>
      <c r="IRR37" s="450"/>
      <c r="IRS37" s="450"/>
      <c r="IRT37" s="450"/>
      <c r="IRU37" s="450"/>
      <c r="IRV37" s="450"/>
      <c r="IRW37" s="450"/>
      <c r="IRX37" s="450"/>
      <c r="IRY37" s="450"/>
      <c r="IRZ37" s="450"/>
      <c r="ISA37" s="450"/>
      <c r="ISB37" s="450"/>
      <c r="ISC37" s="450"/>
      <c r="ISD37" s="450"/>
      <c r="ISE37" s="450"/>
      <c r="ISF37" s="450"/>
      <c r="ISG37" s="450"/>
      <c r="ISH37" s="450"/>
      <c r="ISI37" s="450"/>
      <c r="ISJ37" s="450"/>
      <c r="ISK37" s="450"/>
      <c r="ISL37" s="450"/>
      <c r="ISM37" s="450"/>
      <c r="ISN37" s="450"/>
      <c r="ISO37" s="450"/>
      <c r="ISP37" s="450"/>
      <c r="ISQ37" s="450"/>
      <c r="ISR37" s="450"/>
      <c r="ISS37" s="450"/>
      <c r="IST37" s="450"/>
      <c r="ISU37" s="450"/>
      <c r="ISV37" s="450"/>
      <c r="ISW37" s="450"/>
      <c r="ISX37" s="450"/>
      <c r="ISY37" s="450"/>
      <c r="ISZ37" s="450"/>
      <c r="ITA37" s="450"/>
      <c r="ITB37" s="450"/>
      <c r="ITC37" s="450"/>
      <c r="ITD37" s="450"/>
      <c r="ITE37" s="450"/>
      <c r="ITF37" s="450"/>
      <c r="ITG37" s="450"/>
      <c r="ITH37" s="450"/>
      <c r="ITI37" s="450"/>
      <c r="ITJ37" s="450"/>
      <c r="ITK37" s="450"/>
      <c r="ITL37" s="450"/>
      <c r="ITM37" s="450"/>
      <c r="ITN37" s="450"/>
      <c r="ITO37" s="450"/>
      <c r="ITP37" s="450"/>
      <c r="ITQ37" s="450"/>
      <c r="ITR37" s="450"/>
      <c r="ITS37" s="450"/>
      <c r="ITT37" s="450"/>
      <c r="ITU37" s="450"/>
      <c r="ITV37" s="450"/>
      <c r="ITW37" s="450"/>
      <c r="ITX37" s="450"/>
      <c r="ITY37" s="450"/>
      <c r="ITZ37" s="450"/>
      <c r="IUA37" s="450"/>
      <c r="IUB37" s="450"/>
      <c r="IUC37" s="450"/>
      <c r="IUD37" s="450"/>
      <c r="IUE37" s="450"/>
      <c r="IUF37" s="450"/>
      <c r="IUG37" s="450"/>
      <c r="IUH37" s="450"/>
      <c r="IUI37" s="450"/>
      <c r="IUJ37" s="450"/>
      <c r="IUK37" s="450"/>
      <c r="IUL37" s="450"/>
      <c r="IUM37" s="450"/>
      <c r="IUN37" s="450"/>
      <c r="IUO37" s="450"/>
      <c r="IUP37" s="450"/>
      <c r="IUQ37" s="450"/>
      <c r="IUR37" s="450"/>
      <c r="IUS37" s="450"/>
      <c r="IUT37" s="450"/>
      <c r="IUU37" s="450"/>
      <c r="IUV37" s="450"/>
      <c r="IUW37" s="450"/>
      <c r="IUX37" s="450"/>
      <c r="IUY37" s="450"/>
      <c r="IUZ37" s="450"/>
      <c r="IVA37" s="450"/>
      <c r="IVB37" s="450"/>
      <c r="IVC37" s="450"/>
      <c r="IVD37" s="450"/>
      <c r="IVE37" s="450"/>
      <c r="IVF37" s="450"/>
      <c r="IVG37" s="450"/>
      <c r="IVH37" s="450"/>
      <c r="IVI37" s="450"/>
      <c r="IVJ37" s="450"/>
      <c r="IVK37" s="450"/>
      <c r="IVL37" s="450"/>
      <c r="IVM37" s="450"/>
      <c r="IVN37" s="450"/>
      <c r="IVO37" s="450"/>
      <c r="IVP37" s="450"/>
      <c r="IVQ37" s="450"/>
      <c r="IVR37" s="450"/>
      <c r="IVS37" s="450"/>
      <c r="IVT37" s="450"/>
      <c r="IVU37" s="450"/>
      <c r="IVV37" s="450"/>
      <c r="IVW37" s="450"/>
      <c r="IVX37" s="450"/>
      <c r="IVY37" s="450"/>
      <c r="IVZ37" s="450"/>
      <c r="IWA37" s="450"/>
      <c r="IWB37" s="450"/>
      <c r="IWC37" s="450"/>
      <c r="IWD37" s="450"/>
      <c r="IWE37" s="450"/>
      <c r="IWF37" s="450"/>
      <c r="IWG37" s="450"/>
      <c r="IWH37" s="450"/>
      <c r="IWI37" s="450"/>
      <c r="IWJ37" s="450"/>
      <c r="IWK37" s="450"/>
      <c r="IWL37" s="450"/>
      <c r="IWM37" s="450"/>
      <c r="IWN37" s="450"/>
      <c r="IWO37" s="450"/>
      <c r="IWP37" s="450"/>
      <c r="IWQ37" s="450"/>
      <c r="IWR37" s="450"/>
      <c r="IWS37" s="450"/>
      <c r="IWT37" s="450"/>
      <c r="IWU37" s="450"/>
      <c r="IWV37" s="450"/>
      <c r="IWW37" s="450"/>
      <c r="IWX37" s="450"/>
      <c r="IWY37" s="450"/>
      <c r="IWZ37" s="450"/>
      <c r="IXA37" s="450"/>
      <c r="IXB37" s="450"/>
      <c r="IXC37" s="450"/>
      <c r="IXD37" s="450"/>
      <c r="IXE37" s="450"/>
      <c r="IXF37" s="450"/>
      <c r="IXG37" s="450"/>
      <c r="IXH37" s="450"/>
      <c r="IXI37" s="450"/>
      <c r="IXJ37" s="450"/>
      <c r="IXK37" s="450"/>
      <c r="IXL37" s="450"/>
      <c r="IXM37" s="450"/>
      <c r="IXN37" s="450"/>
      <c r="IXO37" s="450"/>
      <c r="IXP37" s="450"/>
      <c r="IXQ37" s="450"/>
      <c r="IXR37" s="450"/>
      <c r="IXS37" s="450"/>
      <c r="IXT37" s="450"/>
      <c r="IXU37" s="450"/>
      <c r="IXV37" s="450"/>
      <c r="IXW37" s="450"/>
      <c r="IXX37" s="450"/>
      <c r="IXY37" s="450"/>
      <c r="IXZ37" s="450"/>
      <c r="IYA37" s="450"/>
      <c r="IYB37" s="450"/>
      <c r="IYC37" s="450"/>
      <c r="IYD37" s="450"/>
      <c r="IYE37" s="450"/>
      <c r="IYF37" s="450"/>
      <c r="IYG37" s="450"/>
      <c r="IYH37" s="450"/>
      <c r="IYI37" s="450"/>
      <c r="IYJ37" s="450"/>
      <c r="IYK37" s="450"/>
      <c r="IYL37" s="450"/>
      <c r="IYM37" s="450"/>
      <c r="IYN37" s="450"/>
      <c r="IYO37" s="450"/>
      <c r="IYP37" s="450"/>
      <c r="IYQ37" s="450"/>
      <c r="IYR37" s="450"/>
      <c r="IYS37" s="450"/>
      <c r="IYT37" s="450"/>
      <c r="IYU37" s="450"/>
      <c r="IYV37" s="450"/>
      <c r="IYW37" s="450"/>
      <c r="IYX37" s="450"/>
      <c r="IYY37" s="450"/>
      <c r="IYZ37" s="450"/>
      <c r="IZA37" s="450"/>
      <c r="IZB37" s="450"/>
      <c r="IZC37" s="450"/>
      <c r="IZD37" s="450"/>
      <c r="IZE37" s="450"/>
      <c r="IZF37" s="450"/>
      <c r="IZG37" s="450"/>
      <c r="IZH37" s="450"/>
      <c r="IZI37" s="450"/>
      <c r="IZJ37" s="450"/>
      <c r="IZK37" s="450"/>
      <c r="IZL37" s="450"/>
      <c r="IZM37" s="450"/>
      <c r="IZN37" s="450"/>
      <c r="IZO37" s="450"/>
      <c r="IZP37" s="450"/>
      <c r="IZQ37" s="450"/>
      <c r="IZR37" s="450"/>
      <c r="IZS37" s="450"/>
      <c r="IZT37" s="450"/>
      <c r="IZU37" s="450"/>
      <c r="IZV37" s="450"/>
      <c r="IZW37" s="450"/>
      <c r="IZX37" s="450"/>
      <c r="IZY37" s="450"/>
      <c r="IZZ37" s="450"/>
      <c r="JAA37" s="450"/>
      <c r="JAB37" s="450"/>
      <c r="JAC37" s="450"/>
      <c r="JAD37" s="450"/>
      <c r="JAE37" s="450"/>
      <c r="JAF37" s="450"/>
      <c r="JAG37" s="450"/>
      <c r="JAH37" s="450"/>
      <c r="JAI37" s="450"/>
      <c r="JAJ37" s="450"/>
      <c r="JAK37" s="450"/>
      <c r="JAL37" s="450"/>
      <c r="JAM37" s="450"/>
      <c r="JAN37" s="450"/>
      <c r="JAO37" s="450"/>
      <c r="JAP37" s="450"/>
      <c r="JAQ37" s="450"/>
      <c r="JAR37" s="450"/>
      <c r="JAS37" s="450"/>
      <c r="JAT37" s="450"/>
      <c r="JAU37" s="450"/>
      <c r="JAV37" s="450"/>
      <c r="JAW37" s="450"/>
      <c r="JAX37" s="450"/>
      <c r="JAY37" s="450"/>
      <c r="JAZ37" s="450"/>
      <c r="JBA37" s="450"/>
      <c r="JBB37" s="450"/>
      <c r="JBC37" s="450"/>
      <c r="JBD37" s="450"/>
      <c r="JBE37" s="450"/>
      <c r="JBF37" s="450"/>
      <c r="JBG37" s="450"/>
      <c r="JBH37" s="450"/>
      <c r="JBI37" s="450"/>
      <c r="JBJ37" s="450"/>
      <c r="JBK37" s="450"/>
      <c r="JBL37" s="450"/>
      <c r="JBM37" s="450"/>
      <c r="JBN37" s="450"/>
      <c r="JBO37" s="450"/>
      <c r="JBP37" s="450"/>
      <c r="JBQ37" s="450"/>
      <c r="JBR37" s="450"/>
      <c r="JBS37" s="450"/>
      <c r="JBT37" s="450"/>
      <c r="JBU37" s="450"/>
      <c r="JBV37" s="450"/>
      <c r="JBW37" s="450"/>
      <c r="JBX37" s="450"/>
      <c r="JBY37" s="450"/>
      <c r="JBZ37" s="450"/>
      <c r="JCA37" s="450"/>
      <c r="JCB37" s="450"/>
      <c r="JCC37" s="450"/>
      <c r="JCD37" s="450"/>
      <c r="JCE37" s="450"/>
      <c r="JCF37" s="450"/>
      <c r="JCG37" s="450"/>
      <c r="JCH37" s="450"/>
      <c r="JCI37" s="450"/>
      <c r="JCJ37" s="450"/>
      <c r="JCK37" s="450"/>
      <c r="JCL37" s="450"/>
      <c r="JCM37" s="450"/>
      <c r="JCN37" s="450"/>
      <c r="JCO37" s="450"/>
      <c r="JCP37" s="450"/>
      <c r="JCQ37" s="450"/>
      <c r="JCR37" s="450"/>
      <c r="JCS37" s="450"/>
      <c r="JCT37" s="450"/>
      <c r="JCU37" s="450"/>
      <c r="JCV37" s="450"/>
      <c r="JCW37" s="450"/>
      <c r="JCX37" s="450"/>
      <c r="JCY37" s="450"/>
      <c r="JCZ37" s="450"/>
      <c r="JDA37" s="450"/>
      <c r="JDB37" s="450"/>
      <c r="JDC37" s="450"/>
      <c r="JDD37" s="450"/>
      <c r="JDE37" s="450"/>
      <c r="JDF37" s="450"/>
      <c r="JDG37" s="450"/>
      <c r="JDH37" s="450"/>
      <c r="JDI37" s="450"/>
      <c r="JDJ37" s="450"/>
      <c r="JDK37" s="450"/>
      <c r="JDL37" s="450"/>
      <c r="JDM37" s="450"/>
      <c r="JDN37" s="450"/>
      <c r="JDO37" s="450"/>
      <c r="JDP37" s="450"/>
      <c r="JDQ37" s="450"/>
      <c r="JDR37" s="450"/>
      <c r="JDS37" s="450"/>
      <c r="JDT37" s="450"/>
      <c r="JDU37" s="450"/>
      <c r="JDV37" s="450"/>
      <c r="JDW37" s="450"/>
      <c r="JDX37" s="450"/>
      <c r="JDY37" s="450"/>
      <c r="JDZ37" s="450"/>
      <c r="JEA37" s="450"/>
      <c r="JEB37" s="450"/>
      <c r="JEC37" s="450"/>
      <c r="JED37" s="450"/>
      <c r="JEE37" s="450"/>
      <c r="JEF37" s="450"/>
      <c r="JEG37" s="450"/>
      <c r="JEH37" s="450"/>
      <c r="JEI37" s="450"/>
      <c r="JEJ37" s="450"/>
      <c r="JEK37" s="450"/>
      <c r="JEL37" s="450"/>
      <c r="JEM37" s="450"/>
      <c r="JEN37" s="450"/>
      <c r="JEO37" s="450"/>
      <c r="JEP37" s="450"/>
      <c r="JEQ37" s="450"/>
      <c r="JER37" s="450"/>
      <c r="JES37" s="450"/>
      <c r="JET37" s="450"/>
      <c r="JEU37" s="450"/>
      <c r="JEV37" s="450"/>
      <c r="JEW37" s="450"/>
      <c r="JEX37" s="450"/>
      <c r="JEY37" s="450"/>
      <c r="JEZ37" s="450"/>
      <c r="JFA37" s="450"/>
      <c r="JFB37" s="450"/>
      <c r="JFC37" s="450"/>
      <c r="JFD37" s="450"/>
      <c r="JFE37" s="450"/>
      <c r="JFF37" s="450"/>
      <c r="JFG37" s="450"/>
      <c r="JFH37" s="450"/>
      <c r="JFI37" s="450"/>
      <c r="JFJ37" s="450"/>
      <c r="JFK37" s="450"/>
      <c r="JFL37" s="450"/>
      <c r="JFM37" s="450"/>
      <c r="JFN37" s="450"/>
      <c r="JFO37" s="450"/>
      <c r="JFP37" s="450"/>
      <c r="JFQ37" s="450"/>
      <c r="JFR37" s="450"/>
      <c r="JFS37" s="450"/>
      <c r="JFT37" s="450"/>
      <c r="JFU37" s="450"/>
      <c r="JFV37" s="450"/>
      <c r="JFW37" s="450"/>
      <c r="JFX37" s="450"/>
      <c r="JFY37" s="450"/>
      <c r="JFZ37" s="450"/>
      <c r="JGA37" s="450"/>
      <c r="JGB37" s="450"/>
      <c r="JGC37" s="450"/>
      <c r="JGD37" s="450"/>
      <c r="JGE37" s="450"/>
      <c r="JGF37" s="450"/>
      <c r="JGG37" s="450"/>
      <c r="JGH37" s="450"/>
      <c r="JGI37" s="450"/>
      <c r="JGJ37" s="450"/>
      <c r="JGK37" s="450"/>
      <c r="JGL37" s="450"/>
      <c r="JGM37" s="450"/>
      <c r="JGN37" s="450"/>
      <c r="JGO37" s="450"/>
      <c r="JGP37" s="450"/>
      <c r="JGQ37" s="450"/>
      <c r="JGR37" s="450"/>
      <c r="JGS37" s="450"/>
      <c r="JGT37" s="450"/>
      <c r="JGU37" s="450"/>
      <c r="JGV37" s="450"/>
      <c r="JGW37" s="450"/>
      <c r="JGX37" s="450"/>
      <c r="JGY37" s="450"/>
      <c r="JGZ37" s="450"/>
      <c r="JHA37" s="450"/>
      <c r="JHB37" s="450"/>
      <c r="JHC37" s="450"/>
      <c r="JHD37" s="450"/>
      <c r="JHE37" s="450"/>
      <c r="JHF37" s="450"/>
      <c r="JHG37" s="450"/>
      <c r="JHH37" s="450"/>
      <c r="JHI37" s="450"/>
      <c r="JHJ37" s="450"/>
      <c r="JHK37" s="450"/>
      <c r="JHL37" s="450"/>
      <c r="JHM37" s="450"/>
      <c r="JHN37" s="450"/>
      <c r="JHO37" s="450"/>
      <c r="JHP37" s="450"/>
      <c r="JHQ37" s="450"/>
      <c r="JHR37" s="450"/>
      <c r="JHS37" s="450"/>
      <c r="JHT37" s="450"/>
      <c r="JHU37" s="450"/>
      <c r="JHV37" s="450"/>
      <c r="JHW37" s="450"/>
      <c r="JHX37" s="450"/>
      <c r="JHY37" s="450"/>
      <c r="JHZ37" s="450"/>
      <c r="JIA37" s="450"/>
      <c r="JIB37" s="450"/>
      <c r="JIC37" s="450"/>
      <c r="JID37" s="450"/>
      <c r="JIE37" s="450"/>
      <c r="JIF37" s="450"/>
      <c r="JIG37" s="450"/>
      <c r="JIH37" s="450"/>
      <c r="JII37" s="450"/>
      <c r="JIJ37" s="450"/>
      <c r="JIK37" s="450"/>
      <c r="JIL37" s="450"/>
      <c r="JIM37" s="450"/>
      <c r="JIN37" s="450"/>
      <c r="JIO37" s="450"/>
      <c r="JIP37" s="450"/>
      <c r="JIQ37" s="450"/>
      <c r="JIR37" s="450"/>
      <c r="JIS37" s="450"/>
      <c r="JIT37" s="450"/>
      <c r="JIU37" s="450"/>
      <c r="JIV37" s="450"/>
      <c r="JIW37" s="450"/>
      <c r="JIX37" s="450"/>
      <c r="JIY37" s="450"/>
      <c r="JIZ37" s="450"/>
      <c r="JJA37" s="450"/>
      <c r="JJB37" s="450"/>
      <c r="JJC37" s="450"/>
      <c r="JJD37" s="450"/>
      <c r="JJE37" s="450"/>
      <c r="JJF37" s="450"/>
      <c r="JJG37" s="450"/>
      <c r="JJH37" s="450"/>
      <c r="JJI37" s="450"/>
      <c r="JJJ37" s="450"/>
      <c r="JJK37" s="450"/>
      <c r="JJL37" s="450"/>
      <c r="JJM37" s="450"/>
      <c r="JJN37" s="450"/>
      <c r="JJO37" s="450"/>
      <c r="JJP37" s="450"/>
      <c r="JJQ37" s="450"/>
      <c r="JJR37" s="450"/>
      <c r="JJS37" s="450"/>
      <c r="JJT37" s="450"/>
      <c r="JJU37" s="450"/>
      <c r="JJV37" s="450"/>
      <c r="JJW37" s="450"/>
      <c r="JJX37" s="450"/>
      <c r="JJY37" s="450"/>
      <c r="JJZ37" s="450"/>
      <c r="JKA37" s="450"/>
      <c r="JKB37" s="450"/>
      <c r="JKC37" s="450"/>
      <c r="JKD37" s="450"/>
      <c r="JKE37" s="450"/>
      <c r="JKF37" s="450"/>
      <c r="JKG37" s="450"/>
      <c r="JKH37" s="450"/>
      <c r="JKI37" s="450"/>
      <c r="JKJ37" s="450"/>
      <c r="JKK37" s="450"/>
      <c r="JKL37" s="450"/>
      <c r="JKM37" s="450"/>
      <c r="JKN37" s="450"/>
      <c r="JKO37" s="450"/>
      <c r="JKP37" s="450"/>
      <c r="JKQ37" s="450"/>
      <c r="JKR37" s="450"/>
      <c r="JKS37" s="450"/>
      <c r="JKT37" s="450"/>
      <c r="JKU37" s="450"/>
      <c r="JKV37" s="450"/>
      <c r="JKW37" s="450"/>
      <c r="JKX37" s="450"/>
      <c r="JKY37" s="450"/>
      <c r="JKZ37" s="450"/>
      <c r="JLA37" s="450"/>
      <c r="JLB37" s="450"/>
      <c r="JLC37" s="450"/>
      <c r="JLD37" s="450"/>
      <c r="JLE37" s="450"/>
      <c r="JLF37" s="450"/>
      <c r="JLG37" s="450"/>
      <c r="JLH37" s="450"/>
      <c r="JLI37" s="450"/>
      <c r="JLJ37" s="450"/>
      <c r="JLK37" s="450"/>
      <c r="JLL37" s="450"/>
      <c r="JLM37" s="450"/>
      <c r="JLN37" s="450"/>
      <c r="JLO37" s="450"/>
      <c r="JLP37" s="450"/>
      <c r="JLQ37" s="450"/>
      <c r="JLR37" s="450"/>
      <c r="JLS37" s="450"/>
      <c r="JLT37" s="450"/>
      <c r="JLU37" s="450"/>
      <c r="JLV37" s="450"/>
      <c r="JLW37" s="450"/>
      <c r="JLX37" s="450"/>
      <c r="JLY37" s="450"/>
      <c r="JLZ37" s="450"/>
      <c r="JMA37" s="450"/>
      <c r="JMB37" s="450"/>
      <c r="JMC37" s="450"/>
      <c r="JMD37" s="450"/>
      <c r="JME37" s="450"/>
      <c r="JMF37" s="450"/>
      <c r="JMG37" s="450"/>
      <c r="JMH37" s="450"/>
      <c r="JMI37" s="450"/>
      <c r="JMJ37" s="450"/>
      <c r="JMK37" s="450"/>
      <c r="JML37" s="450"/>
      <c r="JMM37" s="450"/>
      <c r="JMN37" s="450"/>
      <c r="JMO37" s="450"/>
      <c r="JMP37" s="450"/>
      <c r="JMQ37" s="450"/>
      <c r="JMR37" s="450"/>
      <c r="JMS37" s="450"/>
      <c r="JMT37" s="450"/>
      <c r="JMU37" s="450"/>
      <c r="JMV37" s="450"/>
      <c r="JMW37" s="450"/>
      <c r="JMX37" s="450"/>
      <c r="JMY37" s="450"/>
      <c r="JMZ37" s="450"/>
      <c r="JNA37" s="450"/>
      <c r="JNB37" s="450"/>
      <c r="JNC37" s="450"/>
      <c r="JND37" s="450"/>
      <c r="JNE37" s="450"/>
      <c r="JNF37" s="450"/>
      <c r="JNG37" s="450"/>
      <c r="JNH37" s="450"/>
      <c r="JNI37" s="450"/>
      <c r="JNJ37" s="450"/>
      <c r="JNK37" s="450"/>
      <c r="JNL37" s="450"/>
      <c r="JNM37" s="450"/>
      <c r="JNN37" s="450"/>
      <c r="JNO37" s="450"/>
      <c r="JNP37" s="450"/>
      <c r="JNQ37" s="450"/>
      <c r="JNR37" s="450"/>
      <c r="JNS37" s="450"/>
      <c r="JNT37" s="450"/>
      <c r="JNU37" s="450"/>
      <c r="JNV37" s="450"/>
      <c r="JNW37" s="450"/>
      <c r="JNX37" s="450"/>
      <c r="JNY37" s="450"/>
      <c r="JNZ37" s="450"/>
      <c r="JOA37" s="450"/>
      <c r="JOB37" s="450"/>
      <c r="JOC37" s="450"/>
      <c r="JOD37" s="450"/>
      <c r="JOE37" s="450"/>
      <c r="JOF37" s="450"/>
      <c r="JOG37" s="450"/>
      <c r="JOH37" s="450"/>
      <c r="JOI37" s="450"/>
      <c r="JOJ37" s="450"/>
      <c r="JOK37" s="450"/>
      <c r="JOL37" s="450"/>
      <c r="JOM37" s="450"/>
      <c r="JON37" s="450"/>
      <c r="JOO37" s="450"/>
      <c r="JOP37" s="450"/>
      <c r="JOQ37" s="450"/>
      <c r="JOR37" s="450"/>
      <c r="JOS37" s="450"/>
      <c r="JOT37" s="450"/>
      <c r="JOU37" s="450"/>
      <c r="JOV37" s="450"/>
      <c r="JOW37" s="450"/>
      <c r="JOX37" s="450"/>
      <c r="JOY37" s="450"/>
      <c r="JOZ37" s="450"/>
      <c r="JPA37" s="450"/>
      <c r="JPB37" s="450"/>
      <c r="JPC37" s="450"/>
      <c r="JPD37" s="450"/>
      <c r="JPE37" s="450"/>
      <c r="JPF37" s="450"/>
      <c r="JPG37" s="450"/>
      <c r="JPH37" s="450"/>
      <c r="JPI37" s="450"/>
      <c r="JPJ37" s="450"/>
      <c r="JPK37" s="450"/>
      <c r="JPL37" s="450"/>
      <c r="JPM37" s="450"/>
      <c r="JPN37" s="450"/>
      <c r="JPO37" s="450"/>
      <c r="JPP37" s="450"/>
      <c r="JPQ37" s="450"/>
      <c r="JPR37" s="450"/>
      <c r="JPS37" s="450"/>
      <c r="JPT37" s="450"/>
      <c r="JPU37" s="450"/>
      <c r="JPV37" s="450"/>
      <c r="JPW37" s="450"/>
      <c r="JPX37" s="450"/>
      <c r="JPY37" s="450"/>
      <c r="JPZ37" s="450"/>
      <c r="JQA37" s="450"/>
      <c r="JQB37" s="450"/>
      <c r="JQC37" s="450"/>
      <c r="JQD37" s="450"/>
      <c r="JQE37" s="450"/>
      <c r="JQF37" s="450"/>
      <c r="JQG37" s="450"/>
      <c r="JQH37" s="450"/>
      <c r="JQI37" s="450"/>
      <c r="JQJ37" s="450"/>
      <c r="JQK37" s="450"/>
      <c r="JQL37" s="450"/>
      <c r="JQM37" s="450"/>
      <c r="JQN37" s="450"/>
      <c r="JQO37" s="450"/>
      <c r="JQP37" s="450"/>
      <c r="JQQ37" s="450"/>
      <c r="JQR37" s="450"/>
      <c r="JQS37" s="450"/>
      <c r="JQT37" s="450"/>
      <c r="JQU37" s="450"/>
      <c r="JQV37" s="450"/>
      <c r="JQW37" s="450"/>
      <c r="JQX37" s="450"/>
      <c r="JQY37" s="450"/>
      <c r="JQZ37" s="450"/>
      <c r="JRA37" s="450"/>
      <c r="JRB37" s="450"/>
      <c r="JRC37" s="450"/>
      <c r="JRD37" s="450"/>
      <c r="JRE37" s="450"/>
      <c r="JRF37" s="450"/>
      <c r="JRG37" s="450"/>
      <c r="JRH37" s="450"/>
      <c r="JRI37" s="450"/>
      <c r="JRJ37" s="450"/>
      <c r="JRK37" s="450"/>
      <c r="JRL37" s="450"/>
      <c r="JRM37" s="450"/>
      <c r="JRN37" s="450"/>
      <c r="JRO37" s="450"/>
      <c r="JRP37" s="450"/>
      <c r="JRQ37" s="450"/>
      <c r="JRR37" s="450"/>
      <c r="JRS37" s="450"/>
      <c r="JRT37" s="450"/>
      <c r="JRU37" s="450"/>
      <c r="JRV37" s="450"/>
      <c r="JRW37" s="450"/>
      <c r="JRX37" s="450"/>
      <c r="JRY37" s="450"/>
      <c r="JRZ37" s="450"/>
      <c r="JSA37" s="450"/>
      <c r="JSB37" s="450"/>
      <c r="JSC37" s="450"/>
      <c r="JSD37" s="450"/>
      <c r="JSE37" s="450"/>
      <c r="JSF37" s="450"/>
      <c r="JSG37" s="450"/>
      <c r="JSH37" s="450"/>
      <c r="JSI37" s="450"/>
      <c r="JSJ37" s="450"/>
      <c r="JSK37" s="450"/>
      <c r="JSL37" s="450"/>
      <c r="JSM37" s="450"/>
      <c r="JSN37" s="450"/>
      <c r="JSO37" s="450"/>
      <c r="JSP37" s="450"/>
      <c r="JSQ37" s="450"/>
      <c r="JSR37" s="450"/>
      <c r="JSS37" s="450"/>
      <c r="JST37" s="450"/>
      <c r="JSU37" s="450"/>
      <c r="JSV37" s="450"/>
      <c r="JSW37" s="450"/>
      <c r="JSX37" s="450"/>
      <c r="JSY37" s="450"/>
      <c r="JSZ37" s="450"/>
      <c r="JTA37" s="450"/>
      <c r="JTB37" s="450"/>
      <c r="JTC37" s="450"/>
      <c r="JTD37" s="450"/>
      <c r="JTE37" s="450"/>
      <c r="JTF37" s="450"/>
      <c r="JTG37" s="450"/>
      <c r="JTH37" s="450"/>
      <c r="JTI37" s="450"/>
      <c r="JTJ37" s="450"/>
      <c r="JTK37" s="450"/>
      <c r="JTL37" s="450"/>
      <c r="JTM37" s="450"/>
      <c r="JTN37" s="450"/>
      <c r="JTO37" s="450"/>
      <c r="JTP37" s="450"/>
      <c r="JTQ37" s="450"/>
      <c r="JTR37" s="450"/>
      <c r="JTS37" s="450"/>
      <c r="JTT37" s="450"/>
      <c r="JTU37" s="450"/>
      <c r="JTV37" s="450"/>
      <c r="JTW37" s="450"/>
      <c r="JTX37" s="450"/>
      <c r="JTY37" s="450"/>
      <c r="JTZ37" s="450"/>
      <c r="JUA37" s="450"/>
      <c r="JUB37" s="450"/>
      <c r="JUC37" s="450"/>
      <c r="JUD37" s="450"/>
      <c r="JUE37" s="450"/>
      <c r="JUF37" s="450"/>
      <c r="JUG37" s="450"/>
      <c r="JUH37" s="450"/>
      <c r="JUI37" s="450"/>
      <c r="JUJ37" s="450"/>
      <c r="JUK37" s="450"/>
      <c r="JUL37" s="450"/>
      <c r="JUM37" s="450"/>
      <c r="JUN37" s="450"/>
      <c r="JUO37" s="450"/>
      <c r="JUP37" s="450"/>
      <c r="JUQ37" s="450"/>
      <c r="JUR37" s="450"/>
      <c r="JUS37" s="450"/>
      <c r="JUT37" s="450"/>
      <c r="JUU37" s="450"/>
      <c r="JUV37" s="450"/>
      <c r="JUW37" s="450"/>
      <c r="JUX37" s="450"/>
      <c r="JUY37" s="450"/>
      <c r="JUZ37" s="450"/>
      <c r="JVA37" s="450"/>
      <c r="JVB37" s="450"/>
      <c r="JVC37" s="450"/>
      <c r="JVD37" s="450"/>
      <c r="JVE37" s="450"/>
      <c r="JVF37" s="450"/>
      <c r="JVG37" s="450"/>
      <c r="JVH37" s="450"/>
      <c r="JVI37" s="450"/>
      <c r="JVJ37" s="450"/>
      <c r="JVK37" s="450"/>
      <c r="JVL37" s="450"/>
      <c r="JVM37" s="450"/>
      <c r="JVN37" s="450"/>
      <c r="JVO37" s="450"/>
      <c r="JVP37" s="450"/>
      <c r="JVQ37" s="450"/>
      <c r="JVR37" s="450"/>
      <c r="JVS37" s="450"/>
      <c r="JVT37" s="450"/>
      <c r="JVU37" s="450"/>
      <c r="JVV37" s="450"/>
      <c r="JVW37" s="450"/>
      <c r="JVX37" s="450"/>
      <c r="JVY37" s="450"/>
      <c r="JVZ37" s="450"/>
      <c r="JWA37" s="450"/>
      <c r="JWB37" s="450"/>
      <c r="JWC37" s="450"/>
      <c r="JWD37" s="450"/>
      <c r="JWE37" s="450"/>
      <c r="JWF37" s="450"/>
      <c r="JWG37" s="450"/>
      <c r="JWH37" s="450"/>
      <c r="JWI37" s="450"/>
      <c r="JWJ37" s="450"/>
      <c r="JWK37" s="450"/>
      <c r="JWL37" s="450"/>
      <c r="JWM37" s="450"/>
      <c r="JWN37" s="450"/>
      <c r="JWO37" s="450"/>
      <c r="JWP37" s="450"/>
      <c r="JWQ37" s="450"/>
      <c r="JWR37" s="450"/>
      <c r="JWS37" s="450"/>
      <c r="JWT37" s="450"/>
      <c r="JWU37" s="450"/>
      <c r="JWV37" s="450"/>
      <c r="JWW37" s="450"/>
      <c r="JWX37" s="450"/>
      <c r="JWY37" s="450"/>
      <c r="JWZ37" s="450"/>
      <c r="JXA37" s="450"/>
      <c r="JXB37" s="450"/>
      <c r="JXC37" s="450"/>
      <c r="JXD37" s="450"/>
      <c r="JXE37" s="450"/>
      <c r="JXF37" s="450"/>
      <c r="JXG37" s="450"/>
      <c r="JXH37" s="450"/>
      <c r="JXI37" s="450"/>
      <c r="JXJ37" s="450"/>
      <c r="JXK37" s="450"/>
      <c r="JXL37" s="450"/>
      <c r="JXM37" s="450"/>
      <c r="JXN37" s="450"/>
      <c r="JXO37" s="450"/>
      <c r="JXP37" s="450"/>
      <c r="JXQ37" s="450"/>
      <c r="JXR37" s="450"/>
      <c r="JXS37" s="450"/>
      <c r="JXT37" s="450"/>
      <c r="JXU37" s="450"/>
      <c r="JXV37" s="450"/>
      <c r="JXW37" s="450"/>
      <c r="JXX37" s="450"/>
      <c r="JXY37" s="450"/>
      <c r="JXZ37" s="450"/>
      <c r="JYA37" s="450"/>
      <c r="JYB37" s="450"/>
      <c r="JYC37" s="450"/>
      <c r="JYD37" s="450"/>
      <c r="JYE37" s="450"/>
      <c r="JYF37" s="450"/>
      <c r="JYG37" s="450"/>
      <c r="JYH37" s="450"/>
      <c r="JYI37" s="450"/>
      <c r="JYJ37" s="450"/>
      <c r="JYK37" s="450"/>
      <c r="JYL37" s="450"/>
      <c r="JYM37" s="450"/>
      <c r="JYN37" s="450"/>
      <c r="JYO37" s="450"/>
      <c r="JYP37" s="450"/>
      <c r="JYQ37" s="450"/>
      <c r="JYR37" s="450"/>
      <c r="JYS37" s="450"/>
      <c r="JYT37" s="450"/>
      <c r="JYU37" s="450"/>
      <c r="JYV37" s="450"/>
      <c r="JYW37" s="450"/>
      <c r="JYX37" s="450"/>
      <c r="JYY37" s="450"/>
      <c r="JYZ37" s="450"/>
      <c r="JZA37" s="450"/>
      <c r="JZB37" s="450"/>
      <c r="JZC37" s="450"/>
      <c r="JZD37" s="450"/>
      <c r="JZE37" s="450"/>
      <c r="JZF37" s="450"/>
      <c r="JZG37" s="450"/>
      <c r="JZH37" s="450"/>
      <c r="JZI37" s="450"/>
      <c r="JZJ37" s="450"/>
      <c r="JZK37" s="450"/>
      <c r="JZL37" s="450"/>
      <c r="JZM37" s="450"/>
      <c r="JZN37" s="450"/>
      <c r="JZO37" s="450"/>
      <c r="JZP37" s="450"/>
      <c r="JZQ37" s="450"/>
      <c r="JZR37" s="450"/>
      <c r="JZS37" s="450"/>
      <c r="JZT37" s="450"/>
      <c r="JZU37" s="450"/>
      <c r="JZV37" s="450"/>
      <c r="JZW37" s="450"/>
      <c r="JZX37" s="450"/>
      <c r="JZY37" s="450"/>
      <c r="JZZ37" s="450"/>
      <c r="KAA37" s="450"/>
      <c r="KAB37" s="450"/>
      <c r="KAC37" s="450"/>
      <c r="KAD37" s="450"/>
      <c r="KAE37" s="450"/>
      <c r="KAF37" s="450"/>
      <c r="KAG37" s="450"/>
      <c r="KAH37" s="450"/>
      <c r="KAI37" s="450"/>
      <c r="KAJ37" s="450"/>
      <c r="KAK37" s="450"/>
      <c r="KAL37" s="450"/>
      <c r="KAM37" s="450"/>
      <c r="KAN37" s="450"/>
      <c r="KAO37" s="450"/>
      <c r="KAP37" s="450"/>
      <c r="KAQ37" s="450"/>
      <c r="KAR37" s="450"/>
      <c r="KAS37" s="450"/>
      <c r="KAT37" s="450"/>
      <c r="KAU37" s="450"/>
      <c r="KAV37" s="450"/>
      <c r="KAW37" s="450"/>
      <c r="KAX37" s="450"/>
      <c r="KAY37" s="450"/>
      <c r="KAZ37" s="450"/>
      <c r="KBA37" s="450"/>
      <c r="KBB37" s="450"/>
      <c r="KBC37" s="450"/>
      <c r="KBD37" s="450"/>
      <c r="KBE37" s="450"/>
      <c r="KBF37" s="450"/>
      <c r="KBG37" s="450"/>
      <c r="KBH37" s="450"/>
      <c r="KBI37" s="450"/>
      <c r="KBJ37" s="450"/>
      <c r="KBK37" s="450"/>
      <c r="KBL37" s="450"/>
      <c r="KBM37" s="450"/>
      <c r="KBN37" s="450"/>
      <c r="KBO37" s="450"/>
      <c r="KBP37" s="450"/>
      <c r="KBQ37" s="450"/>
      <c r="KBR37" s="450"/>
      <c r="KBS37" s="450"/>
      <c r="KBT37" s="450"/>
      <c r="KBU37" s="450"/>
      <c r="KBV37" s="450"/>
      <c r="KBW37" s="450"/>
      <c r="KBX37" s="450"/>
      <c r="KBY37" s="450"/>
      <c r="KBZ37" s="450"/>
      <c r="KCA37" s="450"/>
      <c r="KCB37" s="450"/>
      <c r="KCC37" s="450"/>
      <c r="KCD37" s="450"/>
      <c r="KCE37" s="450"/>
      <c r="KCF37" s="450"/>
      <c r="KCG37" s="450"/>
      <c r="KCH37" s="450"/>
      <c r="KCI37" s="450"/>
      <c r="KCJ37" s="450"/>
      <c r="KCK37" s="450"/>
      <c r="KCL37" s="450"/>
      <c r="KCM37" s="450"/>
      <c r="KCN37" s="450"/>
      <c r="KCO37" s="450"/>
      <c r="KCP37" s="450"/>
      <c r="KCQ37" s="450"/>
      <c r="KCR37" s="450"/>
      <c r="KCS37" s="450"/>
      <c r="KCT37" s="450"/>
      <c r="KCU37" s="450"/>
      <c r="KCV37" s="450"/>
      <c r="KCW37" s="450"/>
      <c r="KCX37" s="450"/>
      <c r="KCY37" s="450"/>
      <c r="KCZ37" s="450"/>
      <c r="KDA37" s="450"/>
      <c r="KDB37" s="450"/>
      <c r="KDC37" s="450"/>
      <c r="KDD37" s="450"/>
      <c r="KDE37" s="450"/>
      <c r="KDF37" s="450"/>
      <c r="KDG37" s="450"/>
      <c r="KDH37" s="450"/>
      <c r="KDI37" s="450"/>
      <c r="KDJ37" s="450"/>
      <c r="KDK37" s="450"/>
      <c r="KDL37" s="450"/>
      <c r="KDM37" s="450"/>
      <c r="KDN37" s="450"/>
      <c r="KDO37" s="450"/>
      <c r="KDP37" s="450"/>
      <c r="KDQ37" s="450"/>
      <c r="KDR37" s="450"/>
      <c r="KDS37" s="450"/>
      <c r="KDT37" s="450"/>
      <c r="KDU37" s="450"/>
      <c r="KDV37" s="450"/>
      <c r="KDW37" s="450"/>
      <c r="KDX37" s="450"/>
      <c r="KDY37" s="450"/>
      <c r="KDZ37" s="450"/>
      <c r="KEA37" s="450"/>
      <c r="KEB37" s="450"/>
      <c r="KEC37" s="450"/>
      <c r="KED37" s="450"/>
      <c r="KEE37" s="450"/>
      <c r="KEF37" s="450"/>
      <c r="KEG37" s="450"/>
      <c r="KEH37" s="450"/>
      <c r="KEI37" s="450"/>
      <c r="KEJ37" s="450"/>
      <c r="KEK37" s="450"/>
      <c r="KEL37" s="450"/>
      <c r="KEM37" s="450"/>
      <c r="KEN37" s="450"/>
      <c r="KEO37" s="450"/>
      <c r="KEP37" s="450"/>
      <c r="KEQ37" s="450"/>
      <c r="KER37" s="450"/>
      <c r="KES37" s="450"/>
      <c r="KET37" s="450"/>
      <c r="KEU37" s="450"/>
      <c r="KEV37" s="450"/>
      <c r="KEW37" s="450"/>
      <c r="KEX37" s="450"/>
      <c r="KEY37" s="450"/>
      <c r="KEZ37" s="450"/>
      <c r="KFA37" s="450"/>
      <c r="KFB37" s="450"/>
      <c r="KFC37" s="450"/>
      <c r="KFD37" s="450"/>
      <c r="KFE37" s="450"/>
      <c r="KFF37" s="450"/>
      <c r="KFG37" s="450"/>
      <c r="KFH37" s="450"/>
      <c r="KFI37" s="450"/>
      <c r="KFJ37" s="450"/>
      <c r="KFK37" s="450"/>
      <c r="KFL37" s="450"/>
      <c r="KFM37" s="450"/>
      <c r="KFN37" s="450"/>
      <c r="KFO37" s="450"/>
      <c r="KFP37" s="450"/>
      <c r="KFQ37" s="450"/>
      <c r="KFR37" s="450"/>
      <c r="KFS37" s="450"/>
      <c r="KFT37" s="450"/>
      <c r="KFU37" s="450"/>
      <c r="KFV37" s="450"/>
      <c r="KFW37" s="450"/>
      <c r="KFX37" s="450"/>
      <c r="KFY37" s="450"/>
      <c r="KFZ37" s="450"/>
      <c r="KGA37" s="450"/>
      <c r="KGB37" s="450"/>
      <c r="KGC37" s="450"/>
      <c r="KGD37" s="450"/>
      <c r="KGE37" s="450"/>
      <c r="KGF37" s="450"/>
      <c r="KGG37" s="450"/>
      <c r="KGH37" s="450"/>
      <c r="KGI37" s="450"/>
      <c r="KGJ37" s="450"/>
      <c r="KGK37" s="450"/>
      <c r="KGL37" s="450"/>
      <c r="KGM37" s="450"/>
      <c r="KGN37" s="450"/>
      <c r="KGO37" s="450"/>
      <c r="KGP37" s="450"/>
      <c r="KGQ37" s="450"/>
      <c r="KGR37" s="450"/>
      <c r="KGS37" s="450"/>
      <c r="KGT37" s="450"/>
      <c r="KGU37" s="450"/>
      <c r="KGV37" s="450"/>
      <c r="KGW37" s="450"/>
      <c r="KGX37" s="450"/>
      <c r="KGY37" s="450"/>
      <c r="KGZ37" s="450"/>
      <c r="KHA37" s="450"/>
      <c r="KHB37" s="450"/>
      <c r="KHC37" s="450"/>
      <c r="KHD37" s="450"/>
      <c r="KHE37" s="450"/>
      <c r="KHF37" s="450"/>
      <c r="KHG37" s="450"/>
      <c r="KHH37" s="450"/>
      <c r="KHI37" s="450"/>
      <c r="KHJ37" s="450"/>
      <c r="KHK37" s="450"/>
      <c r="KHL37" s="450"/>
      <c r="KHM37" s="450"/>
      <c r="KHN37" s="450"/>
      <c r="KHO37" s="450"/>
      <c r="KHP37" s="450"/>
      <c r="KHQ37" s="450"/>
      <c r="KHR37" s="450"/>
      <c r="KHS37" s="450"/>
      <c r="KHT37" s="450"/>
      <c r="KHU37" s="450"/>
      <c r="KHV37" s="450"/>
      <c r="KHW37" s="450"/>
      <c r="KHX37" s="450"/>
      <c r="KHY37" s="450"/>
      <c r="KHZ37" s="450"/>
      <c r="KIA37" s="450"/>
      <c r="KIB37" s="450"/>
      <c r="KIC37" s="450"/>
      <c r="KID37" s="450"/>
      <c r="KIE37" s="450"/>
      <c r="KIF37" s="450"/>
      <c r="KIG37" s="450"/>
      <c r="KIH37" s="450"/>
      <c r="KII37" s="450"/>
      <c r="KIJ37" s="450"/>
      <c r="KIK37" s="450"/>
      <c r="KIL37" s="450"/>
      <c r="KIM37" s="450"/>
      <c r="KIN37" s="450"/>
      <c r="KIO37" s="450"/>
      <c r="KIP37" s="450"/>
      <c r="KIQ37" s="450"/>
      <c r="KIR37" s="450"/>
      <c r="KIS37" s="450"/>
      <c r="KIT37" s="450"/>
      <c r="KIU37" s="450"/>
      <c r="KIV37" s="450"/>
      <c r="KIW37" s="450"/>
      <c r="KIX37" s="450"/>
      <c r="KIY37" s="450"/>
      <c r="KIZ37" s="450"/>
      <c r="KJA37" s="450"/>
      <c r="KJB37" s="450"/>
      <c r="KJC37" s="450"/>
      <c r="KJD37" s="450"/>
      <c r="KJE37" s="450"/>
      <c r="KJF37" s="450"/>
      <c r="KJG37" s="450"/>
      <c r="KJH37" s="450"/>
      <c r="KJI37" s="450"/>
      <c r="KJJ37" s="450"/>
      <c r="KJK37" s="450"/>
      <c r="KJL37" s="450"/>
      <c r="KJM37" s="450"/>
      <c r="KJN37" s="450"/>
      <c r="KJO37" s="450"/>
      <c r="KJP37" s="450"/>
      <c r="KJQ37" s="450"/>
      <c r="KJR37" s="450"/>
      <c r="KJS37" s="450"/>
      <c r="KJT37" s="450"/>
      <c r="KJU37" s="450"/>
      <c r="KJV37" s="450"/>
      <c r="KJW37" s="450"/>
      <c r="KJX37" s="450"/>
      <c r="KJY37" s="450"/>
      <c r="KJZ37" s="450"/>
      <c r="KKA37" s="450"/>
      <c r="KKB37" s="450"/>
      <c r="KKC37" s="450"/>
      <c r="KKD37" s="450"/>
      <c r="KKE37" s="450"/>
      <c r="KKF37" s="450"/>
      <c r="KKG37" s="450"/>
      <c r="KKH37" s="450"/>
      <c r="KKI37" s="450"/>
      <c r="KKJ37" s="450"/>
      <c r="KKK37" s="450"/>
      <c r="KKL37" s="450"/>
      <c r="KKM37" s="450"/>
      <c r="KKN37" s="450"/>
      <c r="KKO37" s="450"/>
      <c r="KKP37" s="450"/>
      <c r="KKQ37" s="450"/>
      <c r="KKR37" s="450"/>
      <c r="KKS37" s="450"/>
      <c r="KKT37" s="450"/>
      <c r="KKU37" s="450"/>
      <c r="KKV37" s="450"/>
      <c r="KKW37" s="450"/>
      <c r="KKX37" s="450"/>
      <c r="KKY37" s="450"/>
      <c r="KKZ37" s="450"/>
      <c r="KLA37" s="450"/>
      <c r="KLB37" s="450"/>
      <c r="KLC37" s="450"/>
      <c r="KLD37" s="450"/>
      <c r="KLE37" s="450"/>
      <c r="KLF37" s="450"/>
      <c r="KLG37" s="450"/>
      <c r="KLH37" s="450"/>
      <c r="KLI37" s="450"/>
      <c r="KLJ37" s="450"/>
      <c r="KLK37" s="450"/>
      <c r="KLL37" s="450"/>
      <c r="KLM37" s="450"/>
      <c r="KLN37" s="450"/>
      <c r="KLO37" s="450"/>
      <c r="KLP37" s="450"/>
      <c r="KLQ37" s="450"/>
      <c r="KLR37" s="450"/>
      <c r="KLS37" s="450"/>
      <c r="KLT37" s="450"/>
      <c r="KLU37" s="450"/>
      <c r="KLV37" s="450"/>
      <c r="KLW37" s="450"/>
      <c r="KLX37" s="450"/>
      <c r="KLY37" s="450"/>
      <c r="KLZ37" s="450"/>
      <c r="KMA37" s="450"/>
      <c r="KMB37" s="450"/>
      <c r="KMC37" s="450"/>
      <c r="KMD37" s="450"/>
      <c r="KME37" s="450"/>
      <c r="KMF37" s="450"/>
      <c r="KMG37" s="450"/>
      <c r="KMH37" s="450"/>
      <c r="KMI37" s="450"/>
      <c r="KMJ37" s="450"/>
      <c r="KMK37" s="450"/>
      <c r="KML37" s="450"/>
      <c r="KMM37" s="450"/>
      <c r="KMN37" s="450"/>
      <c r="KMO37" s="450"/>
      <c r="KMP37" s="450"/>
      <c r="KMQ37" s="450"/>
      <c r="KMR37" s="450"/>
      <c r="KMS37" s="450"/>
      <c r="KMT37" s="450"/>
      <c r="KMU37" s="450"/>
      <c r="KMV37" s="450"/>
      <c r="KMW37" s="450"/>
      <c r="KMX37" s="450"/>
      <c r="KMY37" s="450"/>
      <c r="KMZ37" s="450"/>
      <c r="KNA37" s="450"/>
      <c r="KNB37" s="450"/>
      <c r="KNC37" s="450"/>
      <c r="KND37" s="450"/>
      <c r="KNE37" s="450"/>
      <c r="KNF37" s="450"/>
      <c r="KNG37" s="450"/>
      <c r="KNH37" s="450"/>
      <c r="KNI37" s="450"/>
      <c r="KNJ37" s="450"/>
      <c r="KNK37" s="450"/>
      <c r="KNL37" s="450"/>
      <c r="KNM37" s="450"/>
      <c r="KNN37" s="450"/>
      <c r="KNO37" s="450"/>
      <c r="KNP37" s="450"/>
      <c r="KNQ37" s="450"/>
      <c r="KNR37" s="450"/>
      <c r="KNS37" s="450"/>
      <c r="KNT37" s="450"/>
      <c r="KNU37" s="450"/>
      <c r="KNV37" s="450"/>
      <c r="KNW37" s="450"/>
      <c r="KNX37" s="450"/>
      <c r="KNY37" s="450"/>
      <c r="KNZ37" s="450"/>
      <c r="KOA37" s="450"/>
      <c r="KOB37" s="450"/>
      <c r="KOC37" s="450"/>
      <c r="KOD37" s="450"/>
      <c r="KOE37" s="450"/>
      <c r="KOF37" s="450"/>
      <c r="KOG37" s="450"/>
      <c r="KOH37" s="450"/>
      <c r="KOI37" s="450"/>
      <c r="KOJ37" s="450"/>
      <c r="KOK37" s="450"/>
      <c r="KOL37" s="450"/>
      <c r="KOM37" s="450"/>
      <c r="KON37" s="450"/>
      <c r="KOO37" s="450"/>
      <c r="KOP37" s="450"/>
      <c r="KOQ37" s="450"/>
      <c r="KOR37" s="450"/>
      <c r="KOS37" s="450"/>
      <c r="KOT37" s="450"/>
      <c r="KOU37" s="450"/>
      <c r="KOV37" s="450"/>
      <c r="KOW37" s="450"/>
      <c r="KOX37" s="450"/>
      <c r="KOY37" s="450"/>
      <c r="KOZ37" s="450"/>
      <c r="KPA37" s="450"/>
      <c r="KPB37" s="450"/>
      <c r="KPC37" s="450"/>
      <c r="KPD37" s="450"/>
      <c r="KPE37" s="450"/>
      <c r="KPF37" s="450"/>
      <c r="KPG37" s="450"/>
      <c r="KPH37" s="450"/>
      <c r="KPI37" s="450"/>
      <c r="KPJ37" s="450"/>
      <c r="KPK37" s="450"/>
      <c r="KPL37" s="450"/>
      <c r="KPM37" s="450"/>
      <c r="KPN37" s="450"/>
      <c r="KPO37" s="450"/>
      <c r="KPP37" s="450"/>
      <c r="KPQ37" s="450"/>
      <c r="KPR37" s="450"/>
      <c r="KPS37" s="450"/>
      <c r="KPT37" s="450"/>
      <c r="KPU37" s="450"/>
      <c r="KPV37" s="450"/>
      <c r="KPW37" s="450"/>
      <c r="KPX37" s="450"/>
      <c r="KPY37" s="450"/>
      <c r="KPZ37" s="450"/>
      <c r="KQA37" s="450"/>
      <c r="KQB37" s="450"/>
      <c r="KQC37" s="450"/>
      <c r="KQD37" s="450"/>
      <c r="KQE37" s="450"/>
      <c r="KQF37" s="450"/>
      <c r="KQG37" s="450"/>
      <c r="KQH37" s="450"/>
      <c r="KQI37" s="450"/>
      <c r="KQJ37" s="450"/>
      <c r="KQK37" s="450"/>
      <c r="KQL37" s="450"/>
      <c r="KQM37" s="450"/>
      <c r="KQN37" s="450"/>
      <c r="KQO37" s="450"/>
      <c r="KQP37" s="450"/>
      <c r="KQQ37" s="450"/>
      <c r="KQR37" s="450"/>
      <c r="KQS37" s="450"/>
      <c r="KQT37" s="450"/>
      <c r="KQU37" s="450"/>
      <c r="KQV37" s="450"/>
      <c r="KQW37" s="450"/>
      <c r="KQX37" s="450"/>
      <c r="KQY37" s="450"/>
      <c r="KQZ37" s="450"/>
      <c r="KRA37" s="450"/>
      <c r="KRB37" s="450"/>
      <c r="KRC37" s="450"/>
      <c r="KRD37" s="450"/>
      <c r="KRE37" s="450"/>
      <c r="KRF37" s="450"/>
      <c r="KRG37" s="450"/>
      <c r="KRH37" s="450"/>
      <c r="KRI37" s="450"/>
      <c r="KRJ37" s="450"/>
      <c r="KRK37" s="450"/>
      <c r="KRL37" s="450"/>
      <c r="KRM37" s="450"/>
      <c r="KRN37" s="450"/>
      <c r="KRO37" s="450"/>
      <c r="KRP37" s="450"/>
      <c r="KRQ37" s="450"/>
      <c r="KRR37" s="450"/>
      <c r="KRS37" s="450"/>
      <c r="KRT37" s="450"/>
      <c r="KRU37" s="450"/>
      <c r="KRV37" s="450"/>
      <c r="KRW37" s="450"/>
      <c r="KRX37" s="450"/>
      <c r="KRY37" s="450"/>
      <c r="KRZ37" s="450"/>
      <c r="KSA37" s="450"/>
      <c r="KSB37" s="450"/>
      <c r="KSC37" s="450"/>
      <c r="KSD37" s="450"/>
      <c r="KSE37" s="450"/>
      <c r="KSF37" s="450"/>
      <c r="KSG37" s="450"/>
      <c r="KSH37" s="450"/>
      <c r="KSI37" s="450"/>
      <c r="KSJ37" s="450"/>
      <c r="KSK37" s="450"/>
      <c r="KSL37" s="450"/>
      <c r="KSM37" s="450"/>
      <c r="KSN37" s="450"/>
      <c r="KSO37" s="450"/>
      <c r="KSP37" s="450"/>
      <c r="KSQ37" s="450"/>
      <c r="KSR37" s="450"/>
      <c r="KSS37" s="450"/>
      <c r="KST37" s="450"/>
      <c r="KSU37" s="450"/>
      <c r="KSV37" s="450"/>
      <c r="KSW37" s="450"/>
      <c r="KSX37" s="450"/>
      <c r="KSY37" s="450"/>
      <c r="KSZ37" s="450"/>
      <c r="KTA37" s="450"/>
      <c r="KTB37" s="450"/>
      <c r="KTC37" s="450"/>
      <c r="KTD37" s="450"/>
      <c r="KTE37" s="450"/>
      <c r="KTF37" s="450"/>
      <c r="KTG37" s="450"/>
      <c r="KTH37" s="450"/>
      <c r="KTI37" s="450"/>
      <c r="KTJ37" s="450"/>
      <c r="KTK37" s="450"/>
      <c r="KTL37" s="450"/>
      <c r="KTM37" s="450"/>
      <c r="KTN37" s="450"/>
      <c r="KTO37" s="450"/>
      <c r="KTP37" s="450"/>
      <c r="KTQ37" s="450"/>
      <c r="KTR37" s="450"/>
      <c r="KTS37" s="450"/>
      <c r="KTT37" s="450"/>
      <c r="KTU37" s="450"/>
      <c r="KTV37" s="450"/>
      <c r="KTW37" s="450"/>
      <c r="KTX37" s="450"/>
      <c r="KTY37" s="450"/>
      <c r="KTZ37" s="450"/>
      <c r="KUA37" s="450"/>
      <c r="KUB37" s="450"/>
      <c r="KUC37" s="450"/>
      <c r="KUD37" s="450"/>
      <c r="KUE37" s="450"/>
      <c r="KUF37" s="450"/>
      <c r="KUG37" s="450"/>
      <c r="KUH37" s="450"/>
      <c r="KUI37" s="450"/>
      <c r="KUJ37" s="450"/>
      <c r="KUK37" s="450"/>
      <c r="KUL37" s="450"/>
      <c r="KUM37" s="450"/>
      <c r="KUN37" s="450"/>
      <c r="KUO37" s="450"/>
      <c r="KUP37" s="450"/>
      <c r="KUQ37" s="450"/>
      <c r="KUR37" s="450"/>
      <c r="KUS37" s="450"/>
      <c r="KUT37" s="450"/>
      <c r="KUU37" s="450"/>
      <c r="KUV37" s="450"/>
      <c r="KUW37" s="450"/>
      <c r="KUX37" s="450"/>
      <c r="KUY37" s="450"/>
      <c r="KUZ37" s="450"/>
      <c r="KVA37" s="450"/>
      <c r="KVB37" s="450"/>
      <c r="KVC37" s="450"/>
      <c r="KVD37" s="450"/>
      <c r="KVE37" s="450"/>
      <c r="KVF37" s="450"/>
      <c r="KVG37" s="450"/>
      <c r="KVH37" s="450"/>
      <c r="KVI37" s="450"/>
      <c r="KVJ37" s="450"/>
      <c r="KVK37" s="450"/>
      <c r="KVL37" s="450"/>
      <c r="KVM37" s="450"/>
      <c r="KVN37" s="450"/>
      <c r="KVO37" s="450"/>
      <c r="KVP37" s="450"/>
      <c r="KVQ37" s="450"/>
      <c r="KVR37" s="450"/>
      <c r="KVS37" s="450"/>
      <c r="KVT37" s="450"/>
      <c r="KVU37" s="450"/>
      <c r="KVV37" s="450"/>
      <c r="KVW37" s="450"/>
      <c r="KVX37" s="450"/>
      <c r="KVY37" s="450"/>
      <c r="KVZ37" s="450"/>
      <c r="KWA37" s="450"/>
      <c r="KWB37" s="450"/>
      <c r="KWC37" s="450"/>
      <c r="KWD37" s="450"/>
      <c r="KWE37" s="450"/>
      <c r="KWF37" s="450"/>
      <c r="KWG37" s="450"/>
      <c r="KWH37" s="450"/>
      <c r="KWI37" s="450"/>
      <c r="KWJ37" s="450"/>
      <c r="KWK37" s="450"/>
      <c r="KWL37" s="450"/>
      <c r="KWM37" s="450"/>
      <c r="KWN37" s="450"/>
      <c r="KWO37" s="450"/>
      <c r="KWP37" s="450"/>
      <c r="KWQ37" s="450"/>
      <c r="KWR37" s="450"/>
      <c r="KWS37" s="450"/>
      <c r="KWT37" s="450"/>
      <c r="KWU37" s="450"/>
      <c r="KWV37" s="450"/>
      <c r="KWW37" s="450"/>
      <c r="KWX37" s="450"/>
      <c r="KWY37" s="450"/>
      <c r="KWZ37" s="450"/>
      <c r="KXA37" s="450"/>
      <c r="KXB37" s="450"/>
      <c r="KXC37" s="450"/>
      <c r="KXD37" s="450"/>
      <c r="KXE37" s="450"/>
      <c r="KXF37" s="450"/>
      <c r="KXG37" s="450"/>
      <c r="KXH37" s="450"/>
      <c r="KXI37" s="450"/>
      <c r="KXJ37" s="450"/>
      <c r="KXK37" s="450"/>
      <c r="KXL37" s="450"/>
      <c r="KXM37" s="450"/>
      <c r="KXN37" s="450"/>
      <c r="KXO37" s="450"/>
      <c r="KXP37" s="450"/>
      <c r="KXQ37" s="450"/>
      <c r="KXR37" s="450"/>
      <c r="KXS37" s="450"/>
      <c r="KXT37" s="450"/>
      <c r="KXU37" s="450"/>
      <c r="KXV37" s="450"/>
      <c r="KXW37" s="450"/>
      <c r="KXX37" s="450"/>
      <c r="KXY37" s="450"/>
      <c r="KXZ37" s="450"/>
      <c r="KYA37" s="450"/>
      <c r="KYB37" s="450"/>
      <c r="KYC37" s="450"/>
      <c r="KYD37" s="450"/>
      <c r="KYE37" s="450"/>
      <c r="KYF37" s="450"/>
      <c r="KYG37" s="450"/>
      <c r="KYH37" s="450"/>
      <c r="KYI37" s="450"/>
      <c r="KYJ37" s="450"/>
      <c r="KYK37" s="450"/>
      <c r="KYL37" s="450"/>
      <c r="KYM37" s="450"/>
      <c r="KYN37" s="450"/>
      <c r="KYO37" s="450"/>
      <c r="KYP37" s="450"/>
      <c r="KYQ37" s="450"/>
      <c r="KYR37" s="450"/>
      <c r="KYS37" s="450"/>
      <c r="KYT37" s="450"/>
      <c r="KYU37" s="450"/>
      <c r="KYV37" s="450"/>
      <c r="KYW37" s="450"/>
      <c r="KYX37" s="450"/>
      <c r="KYY37" s="450"/>
      <c r="KYZ37" s="450"/>
      <c r="KZA37" s="450"/>
      <c r="KZB37" s="450"/>
      <c r="KZC37" s="450"/>
      <c r="KZD37" s="450"/>
      <c r="KZE37" s="450"/>
      <c r="KZF37" s="450"/>
      <c r="KZG37" s="450"/>
      <c r="KZH37" s="450"/>
      <c r="KZI37" s="450"/>
      <c r="KZJ37" s="450"/>
      <c r="KZK37" s="450"/>
      <c r="KZL37" s="450"/>
      <c r="KZM37" s="450"/>
      <c r="KZN37" s="450"/>
      <c r="KZO37" s="450"/>
      <c r="KZP37" s="450"/>
      <c r="KZQ37" s="450"/>
      <c r="KZR37" s="450"/>
      <c r="KZS37" s="450"/>
      <c r="KZT37" s="450"/>
      <c r="KZU37" s="450"/>
      <c r="KZV37" s="450"/>
      <c r="KZW37" s="450"/>
      <c r="KZX37" s="450"/>
      <c r="KZY37" s="450"/>
      <c r="KZZ37" s="450"/>
      <c r="LAA37" s="450"/>
      <c r="LAB37" s="450"/>
      <c r="LAC37" s="450"/>
      <c r="LAD37" s="450"/>
      <c r="LAE37" s="450"/>
      <c r="LAF37" s="450"/>
      <c r="LAG37" s="450"/>
      <c r="LAH37" s="450"/>
      <c r="LAI37" s="450"/>
      <c r="LAJ37" s="450"/>
      <c r="LAK37" s="450"/>
      <c r="LAL37" s="450"/>
      <c r="LAM37" s="450"/>
      <c r="LAN37" s="450"/>
      <c r="LAO37" s="450"/>
      <c r="LAP37" s="450"/>
      <c r="LAQ37" s="450"/>
      <c r="LAR37" s="450"/>
      <c r="LAS37" s="450"/>
      <c r="LAT37" s="450"/>
      <c r="LAU37" s="450"/>
      <c r="LAV37" s="450"/>
      <c r="LAW37" s="450"/>
      <c r="LAX37" s="450"/>
      <c r="LAY37" s="450"/>
      <c r="LAZ37" s="450"/>
      <c r="LBA37" s="450"/>
      <c r="LBB37" s="450"/>
      <c r="LBC37" s="450"/>
      <c r="LBD37" s="450"/>
      <c r="LBE37" s="450"/>
      <c r="LBF37" s="450"/>
      <c r="LBG37" s="450"/>
      <c r="LBH37" s="450"/>
      <c r="LBI37" s="450"/>
      <c r="LBJ37" s="450"/>
      <c r="LBK37" s="450"/>
      <c r="LBL37" s="450"/>
      <c r="LBM37" s="450"/>
      <c r="LBN37" s="450"/>
      <c r="LBO37" s="450"/>
      <c r="LBP37" s="450"/>
      <c r="LBQ37" s="450"/>
      <c r="LBR37" s="450"/>
      <c r="LBS37" s="450"/>
      <c r="LBT37" s="450"/>
      <c r="LBU37" s="450"/>
      <c r="LBV37" s="450"/>
      <c r="LBW37" s="450"/>
      <c r="LBX37" s="450"/>
      <c r="LBY37" s="450"/>
      <c r="LBZ37" s="450"/>
      <c r="LCA37" s="450"/>
      <c r="LCB37" s="450"/>
      <c r="LCC37" s="450"/>
      <c r="LCD37" s="450"/>
      <c r="LCE37" s="450"/>
      <c r="LCF37" s="450"/>
      <c r="LCG37" s="450"/>
      <c r="LCH37" s="450"/>
      <c r="LCI37" s="450"/>
      <c r="LCJ37" s="450"/>
      <c r="LCK37" s="450"/>
      <c r="LCL37" s="450"/>
      <c r="LCM37" s="450"/>
      <c r="LCN37" s="450"/>
      <c r="LCO37" s="450"/>
      <c r="LCP37" s="450"/>
      <c r="LCQ37" s="450"/>
      <c r="LCR37" s="450"/>
      <c r="LCS37" s="450"/>
      <c r="LCT37" s="450"/>
      <c r="LCU37" s="450"/>
      <c r="LCV37" s="450"/>
      <c r="LCW37" s="450"/>
      <c r="LCX37" s="450"/>
      <c r="LCY37" s="450"/>
      <c r="LCZ37" s="450"/>
      <c r="LDA37" s="450"/>
      <c r="LDB37" s="450"/>
      <c r="LDC37" s="450"/>
      <c r="LDD37" s="450"/>
      <c r="LDE37" s="450"/>
      <c r="LDF37" s="450"/>
      <c r="LDG37" s="450"/>
      <c r="LDH37" s="450"/>
      <c r="LDI37" s="450"/>
      <c r="LDJ37" s="450"/>
      <c r="LDK37" s="450"/>
      <c r="LDL37" s="450"/>
      <c r="LDM37" s="450"/>
      <c r="LDN37" s="450"/>
      <c r="LDO37" s="450"/>
      <c r="LDP37" s="450"/>
      <c r="LDQ37" s="450"/>
      <c r="LDR37" s="450"/>
      <c r="LDS37" s="450"/>
      <c r="LDT37" s="450"/>
      <c r="LDU37" s="450"/>
      <c r="LDV37" s="450"/>
      <c r="LDW37" s="450"/>
      <c r="LDX37" s="450"/>
      <c r="LDY37" s="450"/>
      <c r="LDZ37" s="450"/>
      <c r="LEA37" s="450"/>
      <c r="LEB37" s="450"/>
      <c r="LEC37" s="450"/>
      <c r="LED37" s="450"/>
      <c r="LEE37" s="450"/>
      <c r="LEF37" s="450"/>
      <c r="LEG37" s="450"/>
      <c r="LEH37" s="450"/>
      <c r="LEI37" s="450"/>
      <c r="LEJ37" s="450"/>
      <c r="LEK37" s="450"/>
      <c r="LEL37" s="450"/>
      <c r="LEM37" s="450"/>
      <c r="LEN37" s="450"/>
      <c r="LEO37" s="450"/>
      <c r="LEP37" s="450"/>
      <c r="LEQ37" s="450"/>
      <c r="LER37" s="450"/>
      <c r="LES37" s="450"/>
      <c r="LET37" s="450"/>
      <c r="LEU37" s="450"/>
      <c r="LEV37" s="450"/>
      <c r="LEW37" s="450"/>
      <c r="LEX37" s="450"/>
      <c r="LEY37" s="450"/>
      <c r="LEZ37" s="450"/>
      <c r="LFA37" s="450"/>
      <c r="LFB37" s="450"/>
      <c r="LFC37" s="450"/>
      <c r="LFD37" s="450"/>
      <c r="LFE37" s="450"/>
      <c r="LFF37" s="450"/>
      <c r="LFG37" s="450"/>
      <c r="LFH37" s="450"/>
      <c r="LFI37" s="450"/>
      <c r="LFJ37" s="450"/>
      <c r="LFK37" s="450"/>
      <c r="LFL37" s="450"/>
      <c r="LFM37" s="450"/>
      <c r="LFN37" s="450"/>
      <c r="LFO37" s="450"/>
      <c r="LFP37" s="450"/>
      <c r="LFQ37" s="450"/>
      <c r="LFR37" s="450"/>
      <c r="LFS37" s="450"/>
      <c r="LFT37" s="450"/>
      <c r="LFU37" s="450"/>
      <c r="LFV37" s="450"/>
      <c r="LFW37" s="450"/>
      <c r="LFX37" s="450"/>
      <c r="LFY37" s="450"/>
      <c r="LFZ37" s="450"/>
      <c r="LGA37" s="450"/>
      <c r="LGB37" s="450"/>
      <c r="LGC37" s="450"/>
      <c r="LGD37" s="450"/>
      <c r="LGE37" s="450"/>
      <c r="LGF37" s="450"/>
      <c r="LGG37" s="450"/>
      <c r="LGH37" s="450"/>
      <c r="LGI37" s="450"/>
      <c r="LGJ37" s="450"/>
      <c r="LGK37" s="450"/>
      <c r="LGL37" s="450"/>
      <c r="LGM37" s="450"/>
      <c r="LGN37" s="450"/>
      <c r="LGO37" s="450"/>
      <c r="LGP37" s="450"/>
      <c r="LGQ37" s="450"/>
      <c r="LGR37" s="450"/>
      <c r="LGS37" s="450"/>
      <c r="LGT37" s="450"/>
      <c r="LGU37" s="450"/>
      <c r="LGV37" s="450"/>
      <c r="LGW37" s="450"/>
      <c r="LGX37" s="450"/>
      <c r="LGY37" s="450"/>
      <c r="LGZ37" s="450"/>
      <c r="LHA37" s="450"/>
      <c r="LHB37" s="450"/>
      <c r="LHC37" s="450"/>
      <c r="LHD37" s="450"/>
      <c r="LHE37" s="450"/>
      <c r="LHF37" s="450"/>
      <c r="LHG37" s="450"/>
      <c r="LHH37" s="450"/>
      <c r="LHI37" s="450"/>
      <c r="LHJ37" s="450"/>
      <c r="LHK37" s="450"/>
      <c r="LHL37" s="450"/>
      <c r="LHM37" s="450"/>
      <c r="LHN37" s="450"/>
      <c r="LHO37" s="450"/>
      <c r="LHP37" s="450"/>
      <c r="LHQ37" s="450"/>
      <c r="LHR37" s="450"/>
      <c r="LHS37" s="450"/>
      <c r="LHT37" s="450"/>
      <c r="LHU37" s="450"/>
      <c r="LHV37" s="450"/>
      <c r="LHW37" s="450"/>
      <c r="LHX37" s="450"/>
      <c r="LHY37" s="450"/>
      <c r="LHZ37" s="450"/>
      <c r="LIA37" s="450"/>
      <c r="LIB37" s="450"/>
      <c r="LIC37" s="450"/>
      <c r="LID37" s="450"/>
      <c r="LIE37" s="450"/>
      <c r="LIF37" s="450"/>
      <c r="LIG37" s="450"/>
      <c r="LIH37" s="450"/>
      <c r="LII37" s="450"/>
      <c r="LIJ37" s="450"/>
      <c r="LIK37" s="450"/>
      <c r="LIL37" s="450"/>
      <c r="LIM37" s="450"/>
      <c r="LIN37" s="450"/>
      <c r="LIO37" s="450"/>
      <c r="LIP37" s="450"/>
      <c r="LIQ37" s="450"/>
      <c r="LIR37" s="450"/>
      <c r="LIS37" s="450"/>
      <c r="LIT37" s="450"/>
      <c r="LIU37" s="450"/>
      <c r="LIV37" s="450"/>
      <c r="LIW37" s="450"/>
      <c r="LIX37" s="450"/>
      <c r="LIY37" s="450"/>
      <c r="LIZ37" s="450"/>
      <c r="LJA37" s="450"/>
      <c r="LJB37" s="450"/>
      <c r="LJC37" s="450"/>
      <c r="LJD37" s="450"/>
      <c r="LJE37" s="450"/>
      <c r="LJF37" s="450"/>
      <c r="LJG37" s="450"/>
      <c r="LJH37" s="450"/>
      <c r="LJI37" s="450"/>
      <c r="LJJ37" s="450"/>
      <c r="LJK37" s="450"/>
      <c r="LJL37" s="450"/>
      <c r="LJM37" s="450"/>
      <c r="LJN37" s="450"/>
      <c r="LJO37" s="450"/>
      <c r="LJP37" s="450"/>
      <c r="LJQ37" s="450"/>
      <c r="LJR37" s="450"/>
      <c r="LJS37" s="450"/>
      <c r="LJT37" s="450"/>
      <c r="LJU37" s="450"/>
      <c r="LJV37" s="450"/>
      <c r="LJW37" s="450"/>
      <c r="LJX37" s="450"/>
      <c r="LJY37" s="450"/>
      <c r="LJZ37" s="450"/>
      <c r="LKA37" s="450"/>
      <c r="LKB37" s="450"/>
      <c r="LKC37" s="450"/>
      <c r="LKD37" s="450"/>
      <c r="LKE37" s="450"/>
      <c r="LKF37" s="450"/>
      <c r="LKG37" s="450"/>
      <c r="LKH37" s="450"/>
      <c r="LKI37" s="450"/>
      <c r="LKJ37" s="450"/>
      <c r="LKK37" s="450"/>
      <c r="LKL37" s="450"/>
      <c r="LKM37" s="450"/>
      <c r="LKN37" s="450"/>
      <c r="LKO37" s="450"/>
      <c r="LKP37" s="450"/>
      <c r="LKQ37" s="450"/>
      <c r="LKR37" s="450"/>
      <c r="LKS37" s="450"/>
      <c r="LKT37" s="450"/>
      <c r="LKU37" s="450"/>
      <c r="LKV37" s="450"/>
      <c r="LKW37" s="450"/>
      <c r="LKX37" s="450"/>
      <c r="LKY37" s="450"/>
      <c r="LKZ37" s="450"/>
      <c r="LLA37" s="450"/>
      <c r="LLB37" s="450"/>
      <c r="LLC37" s="450"/>
      <c r="LLD37" s="450"/>
      <c r="LLE37" s="450"/>
      <c r="LLF37" s="450"/>
      <c r="LLG37" s="450"/>
      <c r="LLH37" s="450"/>
      <c r="LLI37" s="450"/>
      <c r="LLJ37" s="450"/>
      <c r="LLK37" s="450"/>
      <c r="LLL37" s="450"/>
      <c r="LLM37" s="450"/>
      <c r="LLN37" s="450"/>
      <c r="LLO37" s="450"/>
      <c r="LLP37" s="450"/>
      <c r="LLQ37" s="450"/>
      <c r="LLR37" s="450"/>
      <c r="LLS37" s="450"/>
      <c r="LLT37" s="450"/>
      <c r="LLU37" s="450"/>
      <c r="LLV37" s="450"/>
      <c r="LLW37" s="450"/>
      <c r="LLX37" s="450"/>
      <c r="LLY37" s="450"/>
      <c r="LLZ37" s="450"/>
      <c r="LMA37" s="450"/>
      <c r="LMB37" s="450"/>
      <c r="LMC37" s="450"/>
      <c r="LMD37" s="450"/>
      <c r="LME37" s="450"/>
      <c r="LMF37" s="450"/>
      <c r="LMG37" s="450"/>
      <c r="LMH37" s="450"/>
      <c r="LMI37" s="450"/>
      <c r="LMJ37" s="450"/>
      <c r="LMK37" s="450"/>
      <c r="LML37" s="450"/>
      <c r="LMM37" s="450"/>
      <c r="LMN37" s="450"/>
      <c r="LMO37" s="450"/>
      <c r="LMP37" s="450"/>
      <c r="LMQ37" s="450"/>
      <c r="LMR37" s="450"/>
      <c r="LMS37" s="450"/>
      <c r="LMT37" s="450"/>
      <c r="LMU37" s="450"/>
      <c r="LMV37" s="450"/>
      <c r="LMW37" s="450"/>
      <c r="LMX37" s="450"/>
      <c r="LMY37" s="450"/>
      <c r="LMZ37" s="450"/>
      <c r="LNA37" s="450"/>
      <c r="LNB37" s="450"/>
      <c r="LNC37" s="450"/>
      <c r="LND37" s="450"/>
      <c r="LNE37" s="450"/>
      <c r="LNF37" s="450"/>
      <c r="LNG37" s="450"/>
      <c r="LNH37" s="450"/>
      <c r="LNI37" s="450"/>
      <c r="LNJ37" s="450"/>
      <c r="LNK37" s="450"/>
      <c r="LNL37" s="450"/>
      <c r="LNM37" s="450"/>
      <c r="LNN37" s="450"/>
      <c r="LNO37" s="450"/>
      <c r="LNP37" s="450"/>
      <c r="LNQ37" s="450"/>
      <c r="LNR37" s="450"/>
      <c r="LNS37" s="450"/>
      <c r="LNT37" s="450"/>
      <c r="LNU37" s="450"/>
      <c r="LNV37" s="450"/>
      <c r="LNW37" s="450"/>
      <c r="LNX37" s="450"/>
      <c r="LNY37" s="450"/>
      <c r="LNZ37" s="450"/>
      <c r="LOA37" s="450"/>
      <c r="LOB37" s="450"/>
      <c r="LOC37" s="450"/>
      <c r="LOD37" s="450"/>
      <c r="LOE37" s="450"/>
      <c r="LOF37" s="450"/>
      <c r="LOG37" s="450"/>
      <c r="LOH37" s="450"/>
      <c r="LOI37" s="450"/>
      <c r="LOJ37" s="450"/>
      <c r="LOK37" s="450"/>
      <c r="LOL37" s="450"/>
      <c r="LOM37" s="450"/>
      <c r="LON37" s="450"/>
      <c r="LOO37" s="450"/>
      <c r="LOP37" s="450"/>
      <c r="LOQ37" s="450"/>
      <c r="LOR37" s="450"/>
      <c r="LOS37" s="450"/>
      <c r="LOT37" s="450"/>
      <c r="LOU37" s="450"/>
      <c r="LOV37" s="450"/>
      <c r="LOW37" s="450"/>
      <c r="LOX37" s="450"/>
      <c r="LOY37" s="450"/>
      <c r="LOZ37" s="450"/>
      <c r="LPA37" s="450"/>
      <c r="LPB37" s="450"/>
      <c r="LPC37" s="450"/>
      <c r="LPD37" s="450"/>
      <c r="LPE37" s="450"/>
      <c r="LPF37" s="450"/>
      <c r="LPG37" s="450"/>
      <c r="LPH37" s="450"/>
      <c r="LPI37" s="450"/>
      <c r="LPJ37" s="450"/>
      <c r="LPK37" s="450"/>
      <c r="LPL37" s="450"/>
      <c r="LPM37" s="450"/>
      <c r="LPN37" s="450"/>
      <c r="LPO37" s="450"/>
      <c r="LPP37" s="450"/>
      <c r="LPQ37" s="450"/>
      <c r="LPR37" s="450"/>
      <c r="LPS37" s="450"/>
      <c r="LPT37" s="450"/>
      <c r="LPU37" s="450"/>
      <c r="LPV37" s="450"/>
      <c r="LPW37" s="450"/>
      <c r="LPX37" s="450"/>
      <c r="LPY37" s="450"/>
      <c r="LPZ37" s="450"/>
      <c r="LQA37" s="450"/>
      <c r="LQB37" s="450"/>
      <c r="LQC37" s="450"/>
      <c r="LQD37" s="450"/>
      <c r="LQE37" s="450"/>
      <c r="LQF37" s="450"/>
      <c r="LQG37" s="450"/>
      <c r="LQH37" s="450"/>
      <c r="LQI37" s="450"/>
      <c r="LQJ37" s="450"/>
      <c r="LQK37" s="450"/>
      <c r="LQL37" s="450"/>
      <c r="LQM37" s="450"/>
      <c r="LQN37" s="450"/>
      <c r="LQO37" s="450"/>
      <c r="LQP37" s="450"/>
      <c r="LQQ37" s="450"/>
      <c r="LQR37" s="450"/>
      <c r="LQS37" s="450"/>
      <c r="LQT37" s="450"/>
      <c r="LQU37" s="450"/>
      <c r="LQV37" s="450"/>
      <c r="LQW37" s="450"/>
      <c r="LQX37" s="450"/>
      <c r="LQY37" s="450"/>
      <c r="LQZ37" s="450"/>
      <c r="LRA37" s="450"/>
      <c r="LRB37" s="450"/>
      <c r="LRC37" s="450"/>
      <c r="LRD37" s="450"/>
      <c r="LRE37" s="450"/>
      <c r="LRF37" s="450"/>
      <c r="LRG37" s="450"/>
      <c r="LRH37" s="450"/>
      <c r="LRI37" s="450"/>
      <c r="LRJ37" s="450"/>
      <c r="LRK37" s="450"/>
      <c r="LRL37" s="450"/>
      <c r="LRM37" s="450"/>
      <c r="LRN37" s="450"/>
      <c r="LRO37" s="450"/>
      <c r="LRP37" s="450"/>
      <c r="LRQ37" s="450"/>
      <c r="LRR37" s="450"/>
      <c r="LRS37" s="450"/>
      <c r="LRT37" s="450"/>
      <c r="LRU37" s="450"/>
      <c r="LRV37" s="450"/>
      <c r="LRW37" s="450"/>
      <c r="LRX37" s="450"/>
      <c r="LRY37" s="450"/>
      <c r="LRZ37" s="450"/>
      <c r="LSA37" s="450"/>
      <c r="LSB37" s="450"/>
      <c r="LSC37" s="450"/>
      <c r="LSD37" s="450"/>
      <c r="LSE37" s="450"/>
      <c r="LSF37" s="450"/>
      <c r="LSG37" s="450"/>
      <c r="LSH37" s="450"/>
      <c r="LSI37" s="450"/>
      <c r="LSJ37" s="450"/>
      <c r="LSK37" s="450"/>
      <c r="LSL37" s="450"/>
      <c r="LSM37" s="450"/>
      <c r="LSN37" s="450"/>
      <c r="LSO37" s="450"/>
      <c r="LSP37" s="450"/>
      <c r="LSQ37" s="450"/>
      <c r="LSR37" s="450"/>
      <c r="LSS37" s="450"/>
      <c r="LST37" s="450"/>
      <c r="LSU37" s="450"/>
      <c r="LSV37" s="450"/>
      <c r="LSW37" s="450"/>
      <c r="LSX37" s="450"/>
      <c r="LSY37" s="450"/>
      <c r="LSZ37" s="450"/>
      <c r="LTA37" s="450"/>
      <c r="LTB37" s="450"/>
      <c r="LTC37" s="450"/>
      <c r="LTD37" s="450"/>
      <c r="LTE37" s="450"/>
      <c r="LTF37" s="450"/>
      <c r="LTG37" s="450"/>
      <c r="LTH37" s="450"/>
      <c r="LTI37" s="450"/>
      <c r="LTJ37" s="450"/>
      <c r="LTK37" s="450"/>
      <c r="LTL37" s="450"/>
      <c r="LTM37" s="450"/>
      <c r="LTN37" s="450"/>
      <c r="LTO37" s="450"/>
      <c r="LTP37" s="450"/>
      <c r="LTQ37" s="450"/>
      <c r="LTR37" s="450"/>
      <c r="LTS37" s="450"/>
      <c r="LTT37" s="450"/>
      <c r="LTU37" s="450"/>
      <c r="LTV37" s="450"/>
      <c r="LTW37" s="450"/>
      <c r="LTX37" s="450"/>
      <c r="LTY37" s="450"/>
      <c r="LTZ37" s="450"/>
      <c r="LUA37" s="450"/>
      <c r="LUB37" s="450"/>
      <c r="LUC37" s="450"/>
      <c r="LUD37" s="450"/>
      <c r="LUE37" s="450"/>
      <c r="LUF37" s="450"/>
      <c r="LUG37" s="450"/>
      <c r="LUH37" s="450"/>
      <c r="LUI37" s="450"/>
      <c r="LUJ37" s="450"/>
      <c r="LUK37" s="450"/>
      <c r="LUL37" s="450"/>
      <c r="LUM37" s="450"/>
      <c r="LUN37" s="450"/>
      <c r="LUO37" s="450"/>
      <c r="LUP37" s="450"/>
      <c r="LUQ37" s="450"/>
      <c r="LUR37" s="450"/>
      <c r="LUS37" s="450"/>
      <c r="LUT37" s="450"/>
      <c r="LUU37" s="450"/>
      <c r="LUV37" s="450"/>
      <c r="LUW37" s="450"/>
      <c r="LUX37" s="450"/>
      <c r="LUY37" s="450"/>
      <c r="LUZ37" s="450"/>
      <c r="LVA37" s="450"/>
      <c r="LVB37" s="450"/>
      <c r="LVC37" s="450"/>
      <c r="LVD37" s="450"/>
      <c r="LVE37" s="450"/>
      <c r="LVF37" s="450"/>
      <c r="LVG37" s="450"/>
      <c r="LVH37" s="450"/>
      <c r="LVI37" s="450"/>
      <c r="LVJ37" s="450"/>
      <c r="LVK37" s="450"/>
      <c r="LVL37" s="450"/>
      <c r="LVM37" s="450"/>
      <c r="LVN37" s="450"/>
      <c r="LVO37" s="450"/>
      <c r="LVP37" s="450"/>
      <c r="LVQ37" s="450"/>
      <c r="LVR37" s="450"/>
      <c r="LVS37" s="450"/>
      <c r="LVT37" s="450"/>
      <c r="LVU37" s="450"/>
      <c r="LVV37" s="450"/>
      <c r="LVW37" s="450"/>
      <c r="LVX37" s="450"/>
      <c r="LVY37" s="450"/>
      <c r="LVZ37" s="450"/>
      <c r="LWA37" s="450"/>
      <c r="LWB37" s="450"/>
      <c r="LWC37" s="450"/>
      <c r="LWD37" s="450"/>
      <c r="LWE37" s="450"/>
      <c r="LWF37" s="450"/>
      <c r="LWG37" s="450"/>
      <c r="LWH37" s="450"/>
      <c r="LWI37" s="450"/>
      <c r="LWJ37" s="450"/>
      <c r="LWK37" s="450"/>
      <c r="LWL37" s="450"/>
      <c r="LWM37" s="450"/>
      <c r="LWN37" s="450"/>
      <c r="LWO37" s="450"/>
      <c r="LWP37" s="450"/>
      <c r="LWQ37" s="450"/>
      <c r="LWR37" s="450"/>
      <c r="LWS37" s="450"/>
      <c r="LWT37" s="450"/>
      <c r="LWU37" s="450"/>
      <c r="LWV37" s="450"/>
      <c r="LWW37" s="450"/>
      <c r="LWX37" s="450"/>
      <c r="LWY37" s="450"/>
      <c r="LWZ37" s="450"/>
      <c r="LXA37" s="450"/>
      <c r="LXB37" s="450"/>
      <c r="LXC37" s="450"/>
      <c r="LXD37" s="450"/>
      <c r="LXE37" s="450"/>
      <c r="LXF37" s="450"/>
      <c r="LXG37" s="450"/>
      <c r="LXH37" s="450"/>
      <c r="LXI37" s="450"/>
      <c r="LXJ37" s="450"/>
      <c r="LXK37" s="450"/>
      <c r="LXL37" s="450"/>
      <c r="LXM37" s="450"/>
      <c r="LXN37" s="450"/>
      <c r="LXO37" s="450"/>
      <c r="LXP37" s="450"/>
      <c r="LXQ37" s="450"/>
      <c r="LXR37" s="450"/>
      <c r="LXS37" s="450"/>
      <c r="LXT37" s="450"/>
      <c r="LXU37" s="450"/>
      <c r="LXV37" s="450"/>
      <c r="LXW37" s="450"/>
      <c r="LXX37" s="450"/>
      <c r="LXY37" s="450"/>
      <c r="LXZ37" s="450"/>
      <c r="LYA37" s="450"/>
      <c r="LYB37" s="450"/>
      <c r="LYC37" s="450"/>
      <c r="LYD37" s="450"/>
      <c r="LYE37" s="450"/>
      <c r="LYF37" s="450"/>
      <c r="LYG37" s="450"/>
      <c r="LYH37" s="450"/>
      <c r="LYI37" s="450"/>
      <c r="LYJ37" s="450"/>
      <c r="LYK37" s="450"/>
      <c r="LYL37" s="450"/>
      <c r="LYM37" s="450"/>
      <c r="LYN37" s="450"/>
      <c r="LYO37" s="450"/>
      <c r="LYP37" s="450"/>
      <c r="LYQ37" s="450"/>
      <c r="LYR37" s="450"/>
      <c r="LYS37" s="450"/>
      <c r="LYT37" s="450"/>
      <c r="LYU37" s="450"/>
      <c r="LYV37" s="450"/>
      <c r="LYW37" s="450"/>
      <c r="LYX37" s="450"/>
      <c r="LYY37" s="450"/>
      <c r="LYZ37" s="450"/>
      <c r="LZA37" s="450"/>
      <c r="LZB37" s="450"/>
      <c r="LZC37" s="450"/>
      <c r="LZD37" s="450"/>
      <c r="LZE37" s="450"/>
      <c r="LZF37" s="450"/>
      <c r="LZG37" s="450"/>
      <c r="LZH37" s="450"/>
      <c r="LZI37" s="450"/>
      <c r="LZJ37" s="450"/>
      <c r="LZK37" s="450"/>
      <c r="LZL37" s="450"/>
      <c r="LZM37" s="450"/>
      <c r="LZN37" s="450"/>
      <c r="LZO37" s="450"/>
      <c r="LZP37" s="450"/>
      <c r="LZQ37" s="450"/>
      <c r="LZR37" s="450"/>
      <c r="LZS37" s="450"/>
      <c r="LZT37" s="450"/>
      <c r="LZU37" s="450"/>
      <c r="LZV37" s="450"/>
      <c r="LZW37" s="450"/>
      <c r="LZX37" s="450"/>
      <c r="LZY37" s="450"/>
      <c r="LZZ37" s="450"/>
      <c r="MAA37" s="450"/>
      <c r="MAB37" s="450"/>
      <c r="MAC37" s="450"/>
      <c r="MAD37" s="450"/>
      <c r="MAE37" s="450"/>
      <c r="MAF37" s="450"/>
      <c r="MAG37" s="450"/>
      <c r="MAH37" s="450"/>
      <c r="MAI37" s="450"/>
      <c r="MAJ37" s="450"/>
      <c r="MAK37" s="450"/>
      <c r="MAL37" s="450"/>
      <c r="MAM37" s="450"/>
      <c r="MAN37" s="450"/>
      <c r="MAO37" s="450"/>
      <c r="MAP37" s="450"/>
      <c r="MAQ37" s="450"/>
      <c r="MAR37" s="450"/>
      <c r="MAS37" s="450"/>
      <c r="MAT37" s="450"/>
      <c r="MAU37" s="450"/>
      <c r="MAV37" s="450"/>
      <c r="MAW37" s="450"/>
      <c r="MAX37" s="450"/>
      <c r="MAY37" s="450"/>
      <c r="MAZ37" s="450"/>
      <c r="MBA37" s="450"/>
      <c r="MBB37" s="450"/>
      <c r="MBC37" s="450"/>
      <c r="MBD37" s="450"/>
      <c r="MBE37" s="450"/>
      <c r="MBF37" s="450"/>
      <c r="MBG37" s="450"/>
      <c r="MBH37" s="450"/>
      <c r="MBI37" s="450"/>
      <c r="MBJ37" s="450"/>
      <c r="MBK37" s="450"/>
      <c r="MBL37" s="450"/>
      <c r="MBM37" s="450"/>
      <c r="MBN37" s="450"/>
      <c r="MBO37" s="450"/>
      <c r="MBP37" s="450"/>
      <c r="MBQ37" s="450"/>
      <c r="MBR37" s="450"/>
      <c r="MBS37" s="450"/>
      <c r="MBT37" s="450"/>
      <c r="MBU37" s="450"/>
      <c r="MBV37" s="450"/>
      <c r="MBW37" s="450"/>
      <c r="MBX37" s="450"/>
      <c r="MBY37" s="450"/>
      <c r="MBZ37" s="450"/>
      <c r="MCA37" s="450"/>
      <c r="MCB37" s="450"/>
      <c r="MCC37" s="450"/>
      <c r="MCD37" s="450"/>
      <c r="MCE37" s="450"/>
      <c r="MCF37" s="450"/>
      <c r="MCG37" s="450"/>
      <c r="MCH37" s="450"/>
      <c r="MCI37" s="450"/>
      <c r="MCJ37" s="450"/>
      <c r="MCK37" s="450"/>
      <c r="MCL37" s="450"/>
      <c r="MCM37" s="450"/>
      <c r="MCN37" s="450"/>
      <c r="MCO37" s="450"/>
      <c r="MCP37" s="450"/>
      <c r="MCQ37" s="450"/>
      <c r="MCR37" s="450"/>
      <c r="MCS37" s="450"/>
      <c r="MCT37" s="450"/>
      <c r="MCU37" s="450"/>
      <c r="MCV37" s="450"/>
      <c r="MCW37" s="450"/>
      <c r="MCX37" s="450"/>
      <c r="MCY37" s="450"/>
      <c r="MCZ37" s="450"/>
      <c r="MDA37" s="450"/>
      <c r="MDB37" s="450"/>
      <c r="MDC37" s="450"/>
      <c r="MDD37" s="450"/>
      <c r="MDE37" s="450"/>
      <c r="MDF37" s="450"/>
      <c r="MDG37" s="450"/>
      <c r="MDH37" s="450"/>
      <c r="MDI37" s="450"/>
      <c r="MDJ37" s="450"/>
      <c r="MDK37" s="450"/>
      <c r="MDL37" s="450"/>
      <c r="MDM37" s="450"/>
      <c r="MDN37" s="450"/>
      <c r="MDO37" s="450"/>
      <c r="MDP37" s="450"/>
      <c r="MDQ37" s="450"/>
      <c r="MDR37" s="450"/>
      <c r="MDS37" s="450"/>
      <c r="MDT37" s="450"/>
      <c r="MDU37" s="450"/>
      <c r="MDV37" s="450"/>
      <c r="MDW37" s="450"/>
      <c r="MDX37" s="450"/>
      <c r="MDY37" s="450"/>
      <c r="MDZ37" s="450"/>
      <c r="MEA37" s="450"/>
      <c r="MEB37" s="450"/>
      <c r="MEC37" s="450"/>
      <c r="MED37" s="450"/>
      <c r="MEE37" s="450"/>
      <c r="MEF37" s="450"/>
      <c r="MEG37" s="450"/>
      <c r="MEH37" s="450"/>
      <c r="MEI37" s="450"/>
      <c r="MEJ37" s="450"/>
      <c r="MEK37" s="450"/>
      <c r="MEL37" s="450"/>
      <c r="MEM37" s="450"/>
      <c r="MEN37" s="450"/>
      <c r="MEO37" s="450"/>
      <c r="MEP37" s="450"/>
      <c r="MEQ37" s="450"/>
      <c r="MER37" s="450"/>
      <c r="MES37" s="450"/>
      <c r="MET37" s="450"/>
      <c r="MEU37" s="450"/>
      <c r="MEV37" s="450"/>
      <c r="MEW37" s="450"/>
      <c r="MEX37" s="450"/>
      <c r="MEY37" s="450"/>
      <c r="MEZ37" s="450"/>
      <c r="MFA37" s="450"/>
      <c r="MFB37" s="450"/>
      <c r="MFC37" s="450"/>
      <c r="MFD37" s="450"/>
      <c r="MFE37" s="450"/>
      <c r="MFF37" s="450"/>
      <c r="MFG37" s="450"/>
      <c r="MFH37" s="450"/>
      <c r="MFI37" s="450"/>
      <c r="MFJ37" s="450"/>
      <c r="MFK37" s="450"/>
      <c r="MFL37" s="450"/>
      <c r="MFM37" s="450"/>
      <c r="MFN37" s="450"/>
      <c r="MFO37" s="450"/>
      <c r="MFP37" s="450"/>
      <c r="MFQ37" s="450"/>
      <c r="MFR37" s="450"/>
      <c r="MFS37" s="450"/>
      <c r="MFT37" s="450"/>
      <c r="MFU37" s="450"/>
      <c r="MFV37" s="450"/>
      <c r="MFW37" s="450"/>
      <c r="MFX37" s="450"/>
      <c r="MFY37" s="450"/>
      <c r="MFZ37" s="450"/>
      <c r="MGA37" s="450"/>
      <c r="MGB37" s="450"/>
      <c r="MGC37" s="450"/>
      <c r="MGD37" s="450"/>
      <c r="MGE37" s="450"/>
      <c r="MGF37" s="450"/>
      <c r="MGG37" s="450"/>
      <c r="MGH37" s="450"/>
      <c r="MGI37" s="450"/>
      <c r="MGJ37" s="450"/>
      <c r="MGK37" s="450"/>
      <c r="MGL37" s="450"/>
      <c r="MGM37" s="450"/>
      <c r="MGN37" s="450"/>
      <c r="MGO37" s="450"/>
      <c r="MGP37" s="450"/>
      <c r="MGQ37" s="450"/>
      <c r="MGR37" s="450"/>
      <c r="MGS37" s="450"/>
      <c r="MGT37" s="450"/>
      <c r="MGU37" s="450"/>
      <c r="MGV37" s="450"/>
      <c r="MGW37" s="450"/>
      <c r="MGX37" s="450"/>
      <c r="MGY37" s="450"/>
      <c r="MGZ37" s="450"/>
      <c r="MHA37" s="450"/>
      <c r="MHB37" s="450"/>
      <c r="MHC37" s="450"/>
      <c r="MHD37" s="450"/>
      <c r="MHE37" s="450"/>
      <c r="MHF37" s="450"/>
      <c r="MHG37" s="450"/>
      <c r="MHH37" s="450"/>
      <c r="MHI37" s="450"/>
      <c r="MHJ37" s="450"/>
      <c r="MHK37" s="450"/>
      <c r="MHL37" s="450"/>
      <c r="MHM37" s="450"/>
      <c r="MHN37" s="450"/>
      <c r="MHO37" s="450"/>
      <c r="MHP37" s="450"/>
      <c r="MHQ37" s="450"/>
      <c r="MHR37" s="450"/>
      <c r="MHS37" s="450"/>
      <c r="MHT37" s="450"/>
      <c r="MHU37" s="450"/>
      <c r="MHV37" s="450"/>
      <c r="MHW37" s="450"/>
      <c r="MHX37" s="450"/>
      <c r="MHY37" s="450"/>
      <c r="MHZ37" s="450"/>
      <c r="MIA37" s="450"/>
      <c r="MIB37" s="450"/>
      <c r="MIC37" s="450"/>
      <c r="MID37" s="450"/>
      <c r="MIE37" s="450"/>
      <c r="MIF37" s="450"/>
      <c r="MIG37" s="450"/>
      <c r="MIH37" s="450"/>
      <c r="MII37" s="450"/>
      <c r="MIJ37" s="450"/>
      <c r="MIK37" s="450"/>
      <c r="MIL37" s="450"/>
      <c r="MIM37" s="450"/>
      <c r="MIN37" s="450"/>
      <c r="MIO37" s="450"/>
      <c r="MIP37" s="450"/>
      <c r="MIQ37" s="450"/>
      <c r="MIR37" s="450"/>
      <c r="MIS37" s="450"/>
      <c r="MIT37" s="450"/>
      <c r="MIU37" s="450"/>
      <c r="MIV37" s="450"/>
      <c r="MIW37" s="450"/>
      <c r="MIX37" s="450"/>
      <c r="MIY37" s="450"/>
      <c r="MIZ37" s="450"/>
      <c r="MJA37" s="450"/>
      <c r="MJB37" s="450"/>
      <c r="MJC37" s="450"/>
      <c r="MJD37" s="450"/>
      <c r="MJE37" s="450"/>
      <c r="MJF37" s="450"/>
      <c r="MJG37" s="450"/>
      <c r="MJH37" s="450"/>
      <c r="MJI37" s="450"/>
      <c r="MJJ37" s="450"/>
      <c r="MJK37" s="450"/>
      <c r="MJL37" s="450"/>
      <c r="MJM37" s="450"/>
      <c r="MJN37" s="450"/>
      <c r="MJO37" s="450"/>
      <c r="MJP37" s="450"/>
      <c r="MJQ37" s="450"/>
      <c r="MJR37" s="450"/>
      <c r="MJS37" s="450"/>
      <c r="MJT37" s="450"/>
      <c r="MJU37" s="450"/>
      <c r="MJV37" s="450"/>
      <c r="MJW37" s="450"/>
      <c r="MJX37" s="450"/>
      <c r="MJY37" s="450"/>
      <c r="MJZ37" s="450"/>
      <c r="MKA37" s="450"/>
      <c r="MKB37" s="450"/>
      <c r="MKC37" s="450"/>
      <c r="MKD37" s="450"/>
      <c r="MKE37" s="450"/>
      <c r="MKF37" s="450"/>
      <c r="MKG37" s="450"/>
      <c r="MKH37" s="450"/>
      <c r="MKI37" s="450"/>
      <c r="MKJ37" s="450"/>
      <c r="MKK37" s="450"/>
      <c r="MKL37" s="450"/>
      <c r="MKM37" s="450"/>
      <c r="MKN37" s="450"/>
      <c r="MKO37" s="450"/>
      <c r="MKP37" s="450"/>
      <c r="MKQ37" s="450"/>
      <c r="MKR37" s="450"/>
      <c r="MKS37" s="450"/>
      <c r="MKT37" s="450"/>
      <c r="MKU37" s="450"/>
      <c r="MKV37" s="450"/>
      <c r="MKW37" s="450"/>
      <c r="MKX37" s="450"/>
      <c r="MKY37" s="450"/>
      <c r="MKZ37" s="450"/>
      <c r="MLA37" s="450"/>
      <c r="MLB37" s="450"/>
      <c r="MLC37" s="450"/>
      <c r="MLD37" s="450"/>
      <c r="MLE37" s="450"/>
      <c r="MLF37" s="450"/>
      <c r="MLG37" s="450"/>
      <c r="MLH37" s="450"/>
      <c r="MLI37" s="450"/>
      <c r="MLJ37" s="450"/>
      <c r="MLK37" s="450"/>
      <c r="MLL37" s="450"/>
      <c r="MLM37" s="450"/>
      <c r="MLN37" s="450"/>
      <c r="MLO37" s="450"/>
      <c r="MLP37" s="450"/>
      <c r="MLQ37" s="450"/>
      <c r="MLR37" s="450"/>
      <c r="MLS37" s="450"/>
      <c r="MLT37" s="450"/>
      <c r="MLU37" s="450"/>
      <c r="MLV37" s="450"/>
      <c r="MLW37" s="450"/>
      <c r="MLX37" s="450"/>
      <c r="MLY37" s="450"/>
      <c r="MLZ37" s="450"/>
      <c r="MMA37" s="450"/>
      <c r="MMB37" s="450"/>
      <c r="MMC37" s="450"/>
      <c r="MMD37" s="450"/>
      <c r="MME37" s="450"/>
      <c r="MMF37" s="450"/>
      <c r="MMG37" s="450"/>
      <c r="MMH37" s="450"/>
      <c r="MMI37" s="450"/>
      <c r="MMJ37" s="450"/>
      <c r="MMK37" s="450"/>
      <c r="MML37" s="450"/>
      <c r="MMM37" s="450"/>
      <c r="MMN37" s="450"/>
      <c r="MMO37" s="450"/>
      <c r="MMP37" s="450"/>
      <c r="MMQ37" s="450"/>
      <c r="MMR37" s="450"/>
      <c r="MMS37" s="450"/>
      <c r="MMT37" s="450"/>
      <c r="MMU37" s="450"/>
      <c r="MMV37" s="450"/>
      <c r="MMW37" s="450"/>
      <c r="MMX37" s="450"/>
      <c r="MMY37" s="450"/>
      <c r="MMZ37" s="450"/>
      <c r="MNA37" s="450"/>
      <c r="MNB37" s="450"/>
      <c r="MNC37" s="450"/>
      <c r="MND37" s="450"/>
      <c r="MNE37" s="450"/>
      <c r="MNF37" s="450"/>
      <c r="MNG37" s="450"/>
      <c r="MNH37" s="450"/>
      <c r="MNI37" s="450"/>
      <c r="MNJ37" s="450"/>
      <c r="MNK37" s="450"/>
      <c r="MNL37" s="450"/>
      <c r="MNM37" s="450"/>
      <c r="MNN37" s="450"/>
      <c r="MNO37" s="450"/>
      <c r="MNP37" s="450"/>
      <c r="MNQ37" s="450"/>
      <c r="MNR37" s="450"/>
      <c r="MNS37" s="450"/>
      <c r="MNT37" s="450"/>
      <c r="MNU37" s="450"/>
      <c r="MNV37" s="450"/>
      <c r="MNW37" s="450"/>
      <c r="MNX37" s="450"/>
      <c r="MNY37" s="450"/>
      <c r="MNZ37" s="450"/>
      <c r="MOA37" s="450"/>
      <c r="MOB37" s="450"/>
      <c r="MOC37" s="450"/>
      <c r="MOD37" s="450"/>
      <c r="MOE37" s="450"/>
      <c r="MOF37" s="450"/>
      <c r="MOG37" s="450"/>
      <c r="MOH37" s="450"/>
      <c r="MOI37" s="450"/>
      <c r="MOJ37" s="450"/>
      <c r="MOK37" s="450"/>
      <c r="MOL37" s="450"/>
      <c r="MOM37" s="450"/>
      <c r="MON37" s="450"/>
      <c r="MOO37" s="450"/>
      <c r="MOP37" s="450"/>
      <c r="MOQ37" s="450"/>
      <c r="MOR37" s="450"/>
      <c r="MOS37" s="450"/>
      <c r="MOT37" s="450"/>
      <c r="MOU37" s="450"/>
      <c r="MOV37" s="450"/>
      <c r="MOW37" s="450"/>
      <c r="MOX37" s="450"/>
      <c r="MOY37" s="450"/>
      <c r="MOZ37" s="450"/>
      <c r="MPA37" s="450"/>
      <c r="MPB37" s="450"/>
      <c r="MPC37" s="450"/>
      <c r="MPD37" s="450"/>
      <c r="MPE37" s="450"/>
      <c r="MPF37" s="450"/>
      <c r="MPG37" s="450"/>
      <c r="MPH37" s="450"/>
      <c r="MPI37" s="450"/>
      <c r="MPJ37" s="450"/>
      <c r="MPK37" s="450"/>
      <c r="MPL37" s="450"/>
      <c r="MPM37" s="450"/>
      <c r="MPN37" s="450"/>
      <c r="MPO37" s="450"/>
      <c r="MPP37" s="450"/>
      <c r="MPQ37" s="450"/>
      <c r="MPR37" s="450"/>
      <c r="MPS37" s="450"/>
      <c r="MPT37" s="450"/>
      <c r="MPU37" s="450"/>
      <c r="MPV37" s="450"/>
      <c r="MPW37" s="450"/>
      <c r="MPX37" s="450"/>
      <c r="MPY37" s="450"/>
      <c r="MPZ37" s="450"/>
      <c r="MQA37" s="450"/>
      <c r="MQB37" s="450"/>
      <c r="MQC37" s="450"/>
      <c r="MQD37" s="450"/>
      <c r="MQE37" s="450"/>
      <c r="MQF37" s="450"/>
      <c r="MQG37" s="450"/>
      <c r="MQH37" s="450"/>
      <c r="MQI37" s="450"/>
      <c r="MQJ37" s="450"/>
      <c r="MQK37" s="450"/>
      <c r="MQL37" s="450"/>
      <c r="MQM37" s="450"/>
      <c r="MQN37" s="450"/>
      <c r="MQO37" s="450"/>
      <c r="MQP37" s="450"/>
      <c r="MQQ37" s="450"/>
      <c r="MQR37" s="450"/>
      <c r="MQS37" s="450"/>
      <c r="MQT37" s="450"/>
      <c r="MQU37" s="450"/>
      <c r="MQV37" s="450"/>
      <c r="MQW37" s="450"/>
      <c r="MQX37" s="450"/>
      <c r="MQY37" s="450"/>
      <c r="MQZ37" s="450"/>
      <c r="MRA37" s="450"/>
      <c r="MRB37" s="450"/>
      <c r="MRC37" s="450"/>
      <c r="MRD37" s="450"/>
      <c r="MRE37" s="450"/>
      <c r="MRF37" s="450"/>
      <c r="MRG37" s="450"/>
      <c r="MRH37" s="450"/>
      <c r="MRI37" s="450"/>
      <c r="MRJ37" s="450"/>
      <c r="MRK37" s="450"/>
      <c r="MRL37" s="450"/>
      <c r="MRM37" s="450"/>
      <c r="MRN37" s="450"/>
      <c r="MRO37" s="450"/>
      <c r="MRP37" s="450"/>
      <c r="MRQ37" s="450"/>
      <c r="MRR37" s="450"/>
      <c r="MRS37" s="450"/>
      <c r="MRT37" s="450"/>
      <c r="MRU37" s="450"/>
      <c r="MRV37" s="450"/>
      <c r="MRW37" s="450"/>
      <c r="MRX37" s="450"/>
      <c r="MRY37" s="450"/>
      <c r="MRZ37" s="450"/>
      <c r="MSA37" s="450"/>
      <c r="MSB37" s="450"/>
      <c r="MSC37" s="450"/>
      <c r="MSD37" s="450"/>
      <c r="MSE37" s="450"/>
      <c r="MSF37" s="450"/>
      <c r="MSG37" s="450"/>
      <c r="MSH37" s="450"/>
      <c r="MSI37" s="450"/>
      <c r="MSJ37" s="450"/>
      <c r="MSK37" s="450"/>
      <c r="MSL37" s="450"/>
      <c r="MSM37" s="450"/>
      <c r="MSN37" s="450"/>
      <c r="MSO37" s="450"/>
      <c r="MSP37" s="450"/>
      <c r="MSQ37" s="450"/>
      <c r="MSR37" s="450"/>
      <c r="MSS37" s="450"/>
      <c r="MST37" s="450"/>
      <c r="MSU37" s="450"/>
      <c r="MSV37" s="450"/>
      <c r="MSW37" s="450"/>
      <c r="MSX37" s="450"/>
      <c r="MSY37" s="450"/>
      <c r="MSZ37" s="450"/>
      <c r="MTA37" s="450"/>
      <c r="MTB37" s="450"/>
      <c r="MTC37" s="450"/>
      <c r="MTD37" s="450"/>
      <c r="MTE37" s="450"/>
      <c r="MTF37" s="450"/>
      <c r="MTG37" s="450"/>
      <c r="MTH37" s="450"/>
      <c r="MTI37" s="450"/>
      <c r="MTJ37" s="450"/>
      <c r="MTK37" s="450"/>
      <c r="MTL37" s="450"/>
      <c r="MTM37" s="450"/>
      <c r="MTN37" s="450"/>
      <c r="MTO37" s="450"/>
      <c r="MTP37" s="450"/>
      <c r="MTQ37" s="450"/>
      <c r="MTR37" s="450"/>
      <c r="MTS37" s="450"/>
      <c r="MTT37" s="450"/>
      <c r="MTU37" s="450"/>
      <c r="MTV37" s="450"/>
      <c r="MTW37" s="450"/>
      <c r="MTX37" s="450"/>
      <c r="MTY37" s="450"/>
      <c r="MTZ37" s="450"/>
      <c r="MUA37" s="450"/>
      <c r="MUB37" s="450"/>
      <c r="MUC37" s="450"/>
      <c r="MUD37" s="450"/>
      <c r="MUE37" s="450"/>
      <c r="MUF37" s="450"/>
      <c r="MUG37" s="450"/>
      <c r="MUH37" s="450"/>
      <c r="MUI37" s="450"/>
      <c r="MUJ37" s="450"/>
      <c r="MUK37" s="450"/>
      <c r="MUL37" s="450"/>
      <c r="MUM37" s="450"/>
      <c r="MUN37" s="450"/>
      <c r="MUO37" s="450"/>
      <c r="MUP37" s="450"/>
      <c r="MUQ37" s="450"/>
      <c r="MUR37" s="450"/>
      <c r="MUS37" s="450"/>
      <c r="MUT37" s="450"/>
      <c r="MUU37" s="450"/>
      <c r="MUV37" s="450"/>
      <c r="MUW37" s="450"/>
      <c r="MUX37" s="450"/>
      <c r="MUY37" s="450"/>
      <c r="MUZ37" s="450"/>
      <c r="MVA37" s="450"/>
      <c r="MVB37" s="450"/>
      <c r="MVC37" s="450"/>
      <c r="MVD37" s="450"/>
      <c r="MVE37" s="450"/>
      <c r="MVF37" s="450"/>
      <c r="MVG37" s="450"/>
      <c r="MVH37" s="450"/>
      <c r="MVI37" s="450"/>
      <c r="MVJ37" s="450"/>
      <c r="MVK37" s="450"/>
      <c r="MVL37" s="450"/>
      <c r="MVM37" s="450"/>
      <c r="MVN37" s="450"/>
      <c r="MVO37" s="450"/>
      <c r="MVP37" s="450"/>
      <c r="MVQ37" s="450"/>
      <c r="MVR37" s="450"/>
      <c r="MVS37" s="450"/>
      <c r="MVT37" s="450"/>
      <c r="MVU37" s="450"/>
      <c r="MVV37" s="450"/>
      <c r="MVW37" s="450"/>
      <c r="MVX37" s="450"/>
      <c r="MVY37" s="450"/>
      <c r="MVZ37" s="450"/>
      <c r="MWA37" s="450"/>
      <c r="MWB37" s="450"/>
      <c r="MWC37" s="450"/>
      <c r="MWD37" s="450"/>
      <c r="MWE37" s="450"/>
      <c r="MWF37" s="450"/>
      <c r="MWG37" s="450"/>
      <c r="MWH37" s="450"/>
      <c r="MWI37" s="450"/>
      <c r="MWJ37" s="450"/>
      <c r="MWK37" s="450"/>
      <c r="MWL37" s="450"/>
      <c r="MWM37" s="450"/>
      <c r="MWN37" s="450"/>
      <c r="MWO37" s="450"/>
      <c r="MWP37" s="450"/>
      <c r="MWQ37" s="450"/>
      <c r="MWR37" s="450"/>
      <c r="MWS37" s="450"/>
      <c r="MWT37" s="450"/>
      <c r="MWU37" s="450"/>
      <c r="MWV37" s="450"/>
      <c r="MWW37" s="450"/>
      <c r="MWX37" s="450"/>
      <c r="MWY37" s="450"/>
      <c r="MWZ37" s="450"/>
      <c r="MXA37" s="450"/>
      <c r="MXB37" s="450"/>
      <c r="MXC37" s="450"/>
      <c r="MXD37" s="450"/>
      <c r="MXE37" s="450"/>
      <c r="MXF37" s="450"/>
      <c r="MXG37" s="450"/>
      <c r="MXH37" s="450"/>
      <c r="MXI37" s="450"/>
      <c r="MXJ37" s="450"/>
      <c r="MXK37" s="450"/>
      <c r="MXL37" s="450"/>
      <c r="MXM37" s="450"/>
      <c r="MXN37" s="450"/>
      <c r="MXO37" s="450"/>
      <c r="MXP37" s="450"/>
      <c r="MXQ37" s="450"/>
      <c r="MXR37" s="450"/>
      <c r="MXS37" s="450"/>
      <c r="MXT37" s="450"/>
      <c r="MXU37" s="450"/>
      <c r="MXV37" s="450"/>
      <c r="MXW37" s="450"/>
      <c r="MXX37" s="450"/>
      <c r="MXY37" s="450"/>
      <c r="MXZ37" s="450"/>
      <c r="MYA37" s="450"/>
      <c r="MYB37" s="450"/>
      <c r="MYC37" s="450"/>
      <c r="MYD37" s="450"/>
      <c r="MYE37" s="450"/>
      <c r="MYF37" s="450"/>
      <c r="MYG37" s="450"/>
      <c r="MYH37" s="450"/>
      <c r="MYI37" s="450"/>
      <c r="MYJ37" s="450"/>
      <c r="MYK37" s="450"/>
      <c r="MYL37" s="450"/>
      <c r="MYM37" s="450"/>
      <c r="MYN37" s="450"/>
      <c r="MYO37" s="450"/>
      <c r="MYP37" s="450"/>
      <c r="MYQ37" s="450"/>
      <c r="MYR37" s="450"/>
      <c r="MYS37" s="450"/>
      <c r="MYT37" s="450"/>
      <c r="MYU37" s="450"/>
      <c r="MYV37" s="450"/>
      <c r="MYW37" s="450"/>
      <c r="MYX37" s="450"/>
      <c r="MYY37" s="450"/>
      <c r="MYZ37" s="450"/>
      <c r="MZA37" s="450"/>
      <c r="MZB37" s="450"/>
      <c r="MZC37" s="450"/>
      <c r="MZD37" s="450"/>
      <c r="MZE37" s="450"/>
      <c r="MZF37" s="450"/>
      <c r="MZG37" s="450"/>
      <c r="MZH37" s="450"/>
      <c r="MZI37" s="450"/>
      <c r="MZJ37" s="450"/>
      <c r="MZK37" s="450"/>
      <c r="MZL37" s="450"/>
      <c r="MZM37" s="450"/>
      <c r="MZN37" s="450"/>
      <c r="MZO37" s="450"/>
      <c r="MZP37" s="450"/>
      <c r="MZQ37" s="450"/>
      <c r="MZR37" s="450"/>
      <c r="MZS37" s="450"/>
      <c r="MZT37" s="450"/>
      <c r="MZU37" s="450"/>
      <c r="MZV37" s="450"/>
      <c r="MZW37" s="450"/>
      <c r="MZX37" s="450"/>
      <c r="MZY37" s="450"/>
      <c r="MZZ37" s="450"/>
      <c r="NAA37" s="450"/>
      <c r="NAB37" s="450"/>
      <c r="NAC37" s="450"/>
      <c r="NAD37" s="450"/>
      <c r="NAE37" s="450"/>
      <c r="NAF37" s="450"/>
      <c r="NAG37" s="450"/>
      <c r="NAH37" s="450"/>
      <c r="NAI37" s="450"/>
      <c r="NAJ37" s="450"/>
      <c r="NAK37" s="450"/>
      <c r="NAL37" s="450"/>
      <c r="NAM37" s="450"/>
      <c r="NAN37" s="450"/>
      <c r="NAO37" s="450"/>
      <c r="NAP37" s="450"/>
      <c r="NAQ37" s="450"/>
      <c r="NAR37" s="450"/>
      <c r="NAS37" s="450"/>
      <c r="NAT37" s="450"/>
      <c r="NAU37" s="450"/>
      <c r="NAV37" s="450"/>
      <c r="NAW37" s="450"/>
      <c r="NAX37" s="450"/>
      <c r="NAY37" s="450"/>
      <c r="NAZ37" s="450"/>
      <c r="NBA37" s="450"/>
      <c r="NBB37" s="450"/>
      <c r="NBC37" s="450"/>
      <c r="NBD37" s="450"/>
      <c r="NBE37" s="450"/>
      <c r="NBF37" s="450"/>
      <c r="NBG37" s="450"/>
      <c r="NBH37" s="450"/>
      <c r="NBI37" s="450"/>
      <c r="NBJ37" s="450"/>
      <c r="NBK37" s="450"/>
      <c r="NBL37" s="450"/>
      <c r="NBM37" s="450"/>
      <c r="NBN37" s="450"/>
      <c r="NBO37" s="450"/>
      <c r="NBP37" s="450"/>
      <c r="NBQ37" s="450"/>
      <c r="NBR37" s="450"/>
      <c r="NBS37" s="450"/>
      <c r="NBT37" s="450"/>
      <c r="NBU37" s="450"/>
      <c r="NBV37" s="450"/>
      <c r="NBW37" s="450"/>
      <c r="NBX37" s="450"/>
      <c r="NBY37" s="450"/>
      <c r="NBZ37" s="450"/>
      <c r="NCA37" s="450"/>
      <c r="NCB37" s="450"/>
      <c r="NCC37" s="450"/>
      <c r="NCD37" s="450"/>
      <c r="NCE37" s="450"/>
      <c r="NCF37" s="450"/>
      <c r="NCG37" s="450"/>
      <c r="NCH37" s="450"/>
      <c r="NCI37" s="450"/>
      <c r="NCJ37" s="450"/>
      <c r="NCK37" s="450"/>
      <c r="NCL37" s="450"/>
      <c r="NCM37" s="450"/>
      <c r="NCN37" s="450"/>
      <c r="NCO37" s="450"/>
      <c r="NCP37" s="450"/>
      <c r="NCQ37" s="450"/>
      <c r="NCR37" s="450"/>
      <c r="NCS37" s="450"/>
      <c r="NCT37" s="450"/>
      <c r="NCU37" s="450"/>
      <c r="NCV37" s="450"/>
      <c r="NCW37" s="450"/>
      <c r="NCX37" s="450"/>
      <c r="NCY37" s="450"/>
      <c r="NCZ37" s="450"/>
      <c r="NDA37" s="450"/>
      <c r="NDB37" s="450"/>
      <c r="NDC37" s="450"/>
      <c r="NDD37" s="450"/>
      <c r="NDE37" s="450"/>
      <c r="NDF37" s="450"/>
      <c r="NDG37" s="450"/>
      <c r="NDH37" s="450"/>
      <c r="NDI37" s="450"/>
      <c r="NDJ37" s="450"/>
      <c r="NDK37" s="450"/>
      <c r="NDL37" s="450"/>
      <c r="NDM37" s="450"/>
      <c r="NDN37" s="450"/>
      <c r="NDO37" s="450"/>
      <c r="NDP37" s="450"/>
      <c r="NDQ37" s="450"/>
      <c r="NDR37" s="450"/>
      <c r="NDS37" s="450"/>
      <c r="NDT37" s="450"/>
      <c r="NDU37" s="450"/>
      <c r="NDV37" s="450"/>
      <c r="NDW37" s="450"/>
      <c r="NDX37" s="450"/>
      <c r="NDY37" s="450"/>
      <c r="NDZ37" s="450"/>
      <c r="NEA37" s="450"/>
      <c r="NEB37" s="450"/>
      <c r="NEC37" s="450"/>
      <c r="NED37" s="450"/>
      <c r="NEE37" s="450"/>
      <c r="NEF37" s="450"/>
      <c r="NEG37" s="450"/>
      <c r="NEH37" s="450"/>
      <c r="NEI37" s="450"/>
      <c r="NEJ37" s="450"/>
      <c r="NEK37" s="450"/>
      <c r="NEL37" s="450"/>
      <c r="NEM37" s="450"/>
      <c r="NEN37" s="450"/>
      <c r="NEO37" s="450"/>
      <c r="NEP37" s="450"/>
      <c r="NEQ37" s="450"/>
      <c r="NER37" s="450"/>
      <c r="NES37" s="450"/>
      <c r="NET37" s="450"/>
      <c r="NEU37" s="450"/>
      <c r="NEV37" s="450"/>
      <c r="NEW37" s="450"/>
      <c r="NEX37" s="450"/>
      <c r="NEY37" s="450"/>
      <c r="NEZ37" s="450"/>
      <c r="NFA37" s="450"/>
      <c r="NFB37" s="450"/>
      <c r="NFC37" s="450"/>
      <c r="NFD37" s="450"/>
      <c r="NFE37" s="450"/>
      <c r="NFF37" s="450"/>
      <c r="NFG37" s="450"/>
      <c r="NFH37" s="450"/>
      <c r="NFI37" s="450"/>
      <c r="NFJ37" s="450"/>
      <c r="NFK37" s="450"/>
      <c r="NFL37" s="450"/>
      <c r="NFM37" s="450"/>
      <c r="NFN37" s="450"/>
      <c r="NFO37" s="450"/>
      <c r="NFP37" s="450"/>
      <c r="NFQ37" s="450"/>
      <c r="NFR37" s="450"/>
      <c r="NFS37" s="450"/>
      <c r="NFT37" s="450"/>
      <c r="NFU37" s="450"/>
      <c r="NFV37" s="450"/>
      <c r="NFW37" s="450"/>
      <c r="NFX37" s="450"/>
      <c r="NFY37" s="450"/>
      <c r="NFZ37" s="450"/>
      <c r="NGA37" s="450"/>
      <c r="NGB37" s="450"/>
      <c r="NGC37" s="450"/>
      <c r="NGD37" s="450"/>
      <c r="NGE37" s="450"/>
      <c r="NGF37" s="450"/>
      <c r="NGG37" s="450"/>
      <c r="NGH37" s="450"/>
      <c r="NGI37" s="450"/>
      <c r="NGJ37" s="450"/>
      <c r="NGK37" s="450"/>
      <c r="NGL37" s="450"/>
      <c r="NGM37" s="450"/>
      <c r="NGN37" s="450"/>
      <c r="NGO37" s="450"/>
      <c r="NGP37" s="450"/>
      <c r="NGQ37" s="450"/>
      <c r="NGR37" s="450"/>
      <c r="NGS37" s="450"/>
      <c r="NGT37" s="450"/>
      <c r="NGU37" s="450"/>
      <c r="NGV37" s="450"/>
      <c r="NGW37" s="450"/>
      <c r="NGX37" s="450"/>
      <c r="NGY37" s="450"/>
      <c r="NGZ37" s="450"/>
      <c r="NHA37" s="450"/>
      <c r="NHB37" s="450"/>
      <c r="NHC37" s="450"/>
      <c r="NHD37" s="450"/>
      <c r="NHE37" s="450"/>
      <c r="NHF37" s="450"/>
      <c r="NHG37" s="450"/>
      <c r="NHH37" s="450"/>
      <c r="NHI37" s="450"/>
      <c r="NHJ37" s="450"/>
      <c r="NHK37" s="450"/>
      <c r="NHL37" s="450"/>
      <c r="NHM37" s="450"/>
      <c r="NHN37" s="450"/>
      <c r="NHO37" s="450"/>
      <c r="NHP37" s="450"/>
      <c r="NHQ37" s="450"/>
      <c r="NHR37" s="450"/>
      <c r="NHS37" s="450"/>
      <c r="NHT37" s="450"/>
      <c r="NHU37" s="450"/>
      <c r="NHV37" s="450"/>
      <c r="NHW37" s="450"/>
      <c r="NHX37" s="450"/>
      <c r="NHY37" s="450"/>
      <c r="NHZ37" s="450"/>
      <c r="NIA37" s="450"/>
      <c r="NIB37" s="450"/>
      <c r="NIC37" s="450"/>
      <c r="NID37" s="450"/>
      <c r="NIE37" s="450"/>
      <c r="NIF37" s="450"/>
      <c r="NIG37" s="450"/>
      <c r="NIH37" s="450"/>
      <c r="NII37" s="450"/>
      <c r="NIJ37" s="450"/>
      <c r="NIK37" s="450"/>
      <c r="NIL37" s="450"/>
      <c r="NIM37" s="450"/>
      <c r="NIN37" s="450"/>
      <c r="NIO37" s="450"/>
      <c r="NIP37" s="450"/>
      <c r="NIQ37" s="450"/>
      <c r="NIR37" s="450"/>
      <c r="NIS37" s="450"/>
      <c r="NIT37" s="450"/>
      <c r="NIU37" s="450"/>
      <c r="NIV37" s="450"/>
      <c r="NIW37" s="450"/>
      <c r="NIX37" s="450"/>
      <c r="NIY37" s="450"/>
      <c r="NIZ37" s="450"/>
      <c r="NJA37" s="450"/>
      <c r="NJB37" s="450"/>
      <c r="NJC37" s="450"/>
      <c r="NJD37" s="450"/>
      <c r="NJE37" s="450"/>
      <c r="NJF37" s="450"/>
      <c r="NJG37" s="450"/>
      <c r="NJH37" s="450"/>
      <c r="NJI37" s="450"/>
      <c r="NJJ37" s="450"/>
      <c r="NJK37" s="450"/>
      <c r="NJL37" s="450"/>
      <c r="NJM37" s="450"/>
      <c r="NJN37" s="450"/>
      <c r="NJO37" s="450"/>
      <c r="NJP37" s="450"/>
      <c r="NJQ37" s="450"/>
      <c r="NJR37" s="450"/>
      <c r="NJS37" s="450"/>
      <c r="NJT37" s="450"/>
      <c r="NJU37" s="450"/>
      <c r="NJV37" s="450"/>
      <c r="NJW37" s="450"/>
      <c r="NJX37" s="450"/>
      <c r="NJY37" s="450"/>
      <c r="NJZ37" s="450"/>
      <c r="NKA37" s="450"/>
      <c r="NKB37" s="450"/>
      <c r="NKC37" s="450"/>
      <c r="NKD37" s="450"/>
      <c r="NKE37" s="450"/>
      <c r="NKF37" s="450"/>
      <c r="NKG37" s="450"/>
      <c r="NKH37" s="450"/>
      <c r="NKI37" s="450"/>
      <c r="NKJ37" s="450"/>
      <c r="NKK37" s="450"/>
      <c r="NKL37" s="450"/>
      <c r="NKM37" s="450"/>
      <c r="NKN37" s="450"/>
      <c r="NKO37" s="450"/>
      <c r="NKP37" s="450"/>
      <c r="NKQ37" s="450"/>
      <c r="NKR37" s="450"/>
      <c r="NKS37" s="450"/>
      <c r="NKT37" s="450"/>
      <c r="NKU37" s="450"/>
      <c r="NKV37" s="450"/>
      <c r="NKW37" s="450"/>
      <c r="NKX37" s="450"/>
      <c r="NKY37" s="450"/>
      <c r="NKZ37" s="450"/>
      <c r="NLA37" s="450"/>
      <c r="NLB37" s="450"/>
      <c r="NLC37" s="450"/>
      <c r="NLD37" s="450"/>
      <c r="NLE37" s="450"/>
      <c r="NLF37" s="450"/>
      <c r="NLG37" s="450"/>
      <c r="NLH37" s="450"/>
      <c r="NLI37" s="450"/>
      <c r="NLJ37" s="450"/>
      <c r="NLK37" s="450"/>
      <c r="NLL37" s="450"/>
      <c r="NLM37" s="450"/>
      <c r="NLN37" s="450"/>
      <c r="NLO37" s="450"/>
      <c r="NLP37" s="450"/>
      <c r="NLQ37" s="450"/>
      <c r="NLR37" s="450"/>
      <c r="NLS37" s="450"/>
      <c r="NLT37" s="450"/>
      <c r="NLU37" s="450"/>
      <c r="NLV37" s="450"/>
      <c r="NLW37" s="450"/>
      <c r="NLX37" s="450"/>
      <c r="NLY37" s="450"/>
      <c r="NLZ37" s="450"/>
      <c r="NMA37" s="450"/>
      <c r="NMB37" s="450"/>
      <c r="NMC37" s="450"/>
      <c r="NMD37" s="450"/>
      <c r="NME37" s="450"/>
      <c r="NMF37" s="450"/>
      <c r="NMG37" s="450"/>
      <c r="NMH37" s="450"/>
      <c r="NMI37" s="450"/>
      <c r="NMJ37" s="450"/>
      <c r="NMK37" s="450"/>
      <c r="NML37" s="450"/>
      <c r="NMM37" s="450"/>
      <c r="NMN37" s="450"/>
      <c r="NMO37" s="450"/>
      <c r="NMP37" s="450"/>
      <c r="NMQ37" s="450"/>
      <c r="NMR37" s="450"/>
      <c r="NMS37" s="450"/>
      <c r="NMT37" s="450"/>
      <c r="NMU37" s="450"/>
      <c r="NMV37" s="450"/>
      <c r="NMW37" s="450"/>
      <c r="NMX37" s="450"/>
      <c r="NMY37" s="450"/>
      <c r="NMZ37" s="450"/>
      <c r="NNA37" s="450"/>
      <c r="NNB37" s="450"/>
      <c r="NNC37" s="450"/>
      <c r="NND37" s="450"/>
      <c r="NNE37" s="450"/>
      <c r="NNF37" s="450"/>
      <c r="NNG37" s="450"/>
      <c r="NNH37" s="450"/>
      <c r="NNI37" s="450"/>
      <c r="NNJ37" s="450"/>
      <c r="NNK37" s="450"/>
      <c r="NNL37" s="450"/>
      <c r="NNM37" s="450"/>
      <c r="NNN37" s="450"/>
      <c r="NNO37" s="450"/>
      <c r="NNP37" s="450"/>
      <c r="NNQ37" s="450"/>
      <c r="NNR37" s="450"/>
      <c r="NNS37" s="450"/>
      <c r="NNT37" s="450"/>
      <c r="NNU37" s="450"/>
      <c r="NNV37" s="450"/>
      <c r="NNW37" s="450"/>
      <c r="NNX37" s="450"/>
      <c r="NNY37" s="450"/>
      <c r="NNZ37" s="450"/>
      <c r="NOA37" s="450"/>
      <c r="NOB37" s="450"/>
      <c r="NOC37" s="450"/>
      <c r="NOD37" s="450"/>
      <c r="NOE37" s="450"/>
      <c r="NOF37" s="450"/>
      <c r="NOG37" s="450"/>
      <c r="NOH37" s="450"/>
      <c r="NOI37" s="450"/>
      <c r="NOJ37" s="450"/>
      <c r="NOK37" s="450"/>
      <c r="NOL37" s="450"/>
      <c r="NOM37" s="450"/>
      <c r="NON37" s="450"/>
      <c r="NOO37" s="450"/>
      <c r="NOP37" s="450"/>
      <c r="NOQ37" s="450"/>
      <c r="NOR37" s="450"/>
      <c r="NOS37" s="450"/>
      <c r="NOT37" s="450"/>
      <c r="NOU37" s="450"/>
      <c r="NOV37" s="450"/>
      <c r="NOW37" s="450"/>
      <c r="NOX37" s="450"/>
      <c r="NOY37" s="450"/>
      <c r="NOZ37" s="450"/>
      <c r="NPA37" s="450"/>
      <c r="NPB37" s="450"/>
      <c r="NPC37" s="450"/>
      <c r="NPD37" s="450"/>
      <c r="NPE37" s="450"/>
      <c r="NPF37" s="450"/>
      <c r="NPG37" s="450"/>
      <c r="NPH37" s="450"/>
      <c r="NPI37" s="450"/>
      <c r="NPJ37" s="450"/>
      <c r="NPK37" s="450"/>
      <c r="NPL37" s="450"/>
      <c r="NPM37" s="450"/>
      <c r="NPN37" s="450"/>
      <c r="NPO37" s="450"/>
      <c r="NPP37" s="450"/>
      <c r="NPQ37" s="450"/>
      <c r="NPR37" s="450"/>
      <c r="NPS37" s="450"/>
      <c r="NPT37" s="450"/>
      <c r="NPU37" s="450"/>
      <c r="NPV37" s="450"/>
      <c r="NPW37" s="450"/>
      <c r="NPX37" s="450"/>
      <c r="NPY37" s="450"/>
      <c r="NPZ37" s="450"/>
      <c r="NQA37" s="450"/>
      <c r="NQB37" s="450"/>
      <c r="NQC37" s="450"/>
      <c r="NQD37" s="450"/>
      <c r="NQE37" s="450"/>
      <c r="NQF37" s="450"/>
      <c r="NQG37" s="450"/>
      <c r="NQH37" s="450"/>
      <c r="NQI37" s="450"/>
      <c r="NQJ37" s="450"/>
      <c r="NQK37" s="450"/>
      <c r="NQL37" s="450"/>
      <c r="NQM37" s="450"/>
      <c r="NQN37" s="450"/>
      <c r="NQO37" s="450"/>
      <c r="NQP37" s="450"/>
      <c r="NQQ37" s="450"/>
      <c r="NQR37" s="450"/>
      <c r="NQS37" s="450"/>
      <c r="NQT37" s="450"/>
      <c r="NQU37" s="450"/>
      <c r="NQV37" s="450"/>
      <c r="NQW37" s="450"/>
      <c r="NQX37" s="450"/>
      <c r="NQY37" s="450"/>
      <c r="NQZ37" s="450"/>
      <c r="NRA37" s="450"/>
      <c r="NRB37" s="450"/>
      <c r="NRC37" s="450"/>
      <c r="NRD37" s="450"/>
      <c r="NRE37" s="450"/>
      <c r="NRF37" s="450"/>
      <c r="NRG37" s="450"/>
      <c r="NRH37" s="450"/>
      <c r="NRI37" s="450"/>
      <c r="NRJ37" s="450"/>
      <c r="NRK37" s="450"/>
      <c r="NRL37" s="450"/>
      <c r="NRM37" s="450"/>
      <c r="NRN37" s="450"/>
      <c r="NRO37" s="450"/>
      <c r="NRP37" s="450"/>
      <c r="NRQ37" s="450"/>
      <c r="NRR37" s="450"/>
      <c r="NRS37" s="450"/>
      <c r="NRT37" s="450"/>
      <c r="NRU37" s="450"/>
      <c r="NRV37" s="450"/>
      <c r="NRW37" s="450"/>
      <c r="NRX37" s="450"/>
      <c r="NRY37" s="450"/>
      <c r="NRZ37" s="450"/>
      <c r="NSA37" s="450"/>
      <c r="NSB37" s="450"/>
      <c r="NSC37" s="450"/>
      <c r="NSD37" s="450"/>
      <c r="NSE37" s="450"/>
      <c r="NSF37" s="450"/>
      <c r="NSG37" s="450"/>
      <c r="NSH37" s="450"/>
      <c r="NSI37" s="450"/>
      <c r="NSJ37" s="450"/>
      <c r="NSK37" s="450"/>
      <c r="NSL37" s="450"/>
      <c r="NSM37" s="450"/>
      <c r="NSN37" s="450"/>
      <c r="NSO37" s="450"/>
      <c r="NSP37" s="450"/>
      <c r="NSQ37" s="450"/>
      <c r="NSR37" s="450"/>
      <c r="NSS37" s="450"/>
      <c r="NST37" s="450"/>
      <c r="NSU37" s="450"/>
      <c r="NSV37" s="450"/>
      <c r="NSW37" s="450"/>
      <c r="NSX37" s="450"/>
      <c r="NSY37" s="450"/>
      <c r="NSZ37" s="450"/>
      <c r="NTA37" s="450"/>
      <c r="NTB37" s="450"/>
      <c r="NTC37" s="450"/>
      <c r="NTD37" s="450"/>
      <c r="NTE37" s="450"/>
      <c r="NTF37" s="450"/>
      <c r="NTG37" s="450"/>
      <c r="NTH37" s="450"/>
      <c r="NTI37" s="450"/>
      <c r="NTJ37" s="450"/>
      <c r="NTK37" s="450"/>
      <c r="NTL37" s="450"/>
      <c r="NTM37" s="450"/>
      <c r="NTN37" s="450"/>
      <c r="NTO37" s="450"/>
      <c r="NTP37" s="450"/>
      <c r="NTQ37" s="450"/>
      <c r="NTR37" s="450"/>
      <c r="NTS37" s="450"/>
      <c r="NTT37" s="450"/>
      <c r="NTU37" s="450"/>
      <c r="NTV37" s="450"/>
      <c r="NTW37" s="450"/>
      <c r="NTX37" s="450"/>
      <c r="NTY37" s="450"/>
      <c r="NTZ37" s="450"/>
      <c r="NUA37" s="450"/>
      <c r="NUB37" s="450"/>
      <c r="NUC37" s="450"/>
      <c r="NUD37" s="450"/>
      <c r="NUE37" s="450"/>
      <c r="NUF37" s="450"/>
      <c r="NUG37" s="450"/>
      <c r="NUH37" s="450"/>
      <c r="NUI37" s="450"/>
      <c r="NUJ37" s="450"/>
      <c r="NUK37" s="450"/>
      <c r="NUL37" s="450"/>
      <c r="NUM37" s="450"/>
      <c r="NUN37" s="450"/>
      <c r="NUO37" s="450"/>
      <c r="NUP37" s="450"/>
      <c r="NUQ37" s="450"/>
      <c r="NUR37" s="450"/>
      <c r="NUS37" s="450"/>
      <c r="NUT37" s="450"/>
      <c r="NUU37" s="450"/>
      <c r="NUV37" s="450"/>
      <c r="NUW37" s="450"/>
      <c r="NUX37" s="450"/>
      <c r="NUY37" s="450"/>
      <c r="NUZ37" s="450"/>
      <c r="NVA37" s="450"/>
      <c r="NVB37" s="450"/>
      <c r="NVC37" s="450"/>
      <c r="NVD37" s="450"/>
      <c r="NVE37" s="450"/>
      <c r="NVF37" s="450"/>
      <c r="NVG37" s="450"/>
      <c r="NVH37" s="450"/>
      <c r="NVI37" s="450"/>
      <c r="NVJ37" s="450"/>
      <c r="NVK37" s="450"/>
      <c r="NVL37" s="450"/>
      <c r="NVM37" s="450"/>
      <c r="NVN37" s="450"/>
      <c r="NVO37" s="450"/>
      <c r="NVP37" s="450"/>
      <c r="NVQ37" s="450"/>
      <c r="NVR37" s="450"/>
      <c r="NVS37" s="450"/>
      <c r="NVT37" s="450"/>
      <c r="NVU37" s="450"/>
      <c r="NVV37" s="450"/>
      <c r="NVW37" s="450"/>
      <c r="NVX37" s="450"/>
      <c r="NVY37" s="450"/>
      <c r="NVZ37" s="450"/>
      <c r="NWA37" s="450"/>
      <c r="NWB37" s="450"/>
      <c r="NWC37" s="450"/>
      <c r="NWD37" s="450"/>
      <c r="NWE37" s="450"/>
      <c r="NWF37" s="450"/>
      <c r="NWG37" s="450"/>
      <c r="NWH37" s="450"/>
      <c r="NWI37" s="450"/>
      <c r="NWJ37" s="450"/>
      <c r="NWK37" s="450"/>
      <c r="NWL37" s="450"/>
      <c r="NWM37" s="450"/>
      <c r="NWN37" s="450"/>
      <c r="NWO37" s="450"/>
      <c r="NWP37" s="450"/>
      <c r="NWQ37" s="450"/>
      <c r="NWR37" s="450"/>
      <c r="NWS37" s="450"/>
      <c r="NWT37" s="450"/>
      <c r="NWU37" s="450"/>
      <c r="NWV37" s="450"/>
      <c r="NWW37" s="450"/>
      <c r="NWX37" s="450"/>
      <c r="NWY37" s="450"/>
      <c r="NWZ37" s="450"/>
      <c r="NXA37" s="450"/>
      <c r="NXB37" s="450"/>
      <c r="NXC37" s="450"/>
      <c r="NXD37" s="450"/>
      <c r="NXE37" s="450"/>
      <c r="NXF37" s="450"/>
      <c r="NXG37" s="450"/>
      <c r="NXH37" s="450"/>
      <c r="NXI37" s="450"/>
      <c r="NXJ37" s="450"/>
      <c r="NXK37" s="450"/>
      <c r="NXL37" s="450"/>
      <c r="NXM37" s="450"/>
      <c r="NXN37" s="450"/>
      <c r="NXO37" s="450"/>
      <c r="NXP37" s="450"/>
      <c r="NXQ37" s="450"/>
      <c r="NXR37" s="450"/>
      <c r="NXS37" s="450"/>
      <c r="NXT37" s="450"/>
      <c r="NXU37" s="450"/>
      <c r="NXV37" s="450"/>
      <c r="NXW37" s="450"/>
      <c r="NXX37" s="450"/>
      <c r="NXY37" s="450"/>
      <c r="NXZ37" s="450"/>
      <c r="NYA37" s="450"/>
      <c r="NYB37" s="450"/>
      <c r="NYC37" s="450"/>
      <c r="NYD37" s="450"/>
      <c r="NYE37" s="450"/>
      <c r="NYF37" s="450"/>
      <c r="NYG37" s="450"/>
      <c r="NYH37" s="450"/>
      <c r="NYI37" s="450"/>
      <c r="NYJ37" s="450"/>
      <c r="NYK37" s="450"/>
      <c r="NYL37" s="450"/>
      <c r="NYM37" s="450"/>
      <c r="NYN37" s="450"/>
      <c r="NYO37" s="450"/>
      <c r="NYP37" s="450"/>
      <c r="NYQ37" s="450"/>
      <c r="NYR37" s="450"/>
      <c r="NYS37" s="450"/>
      <c r="NYT37" s="450"/>
      <c r="NYU37" s="450"/>
      <c r="NYV37" s="450"/>
      <c r="NYW37" s="450"/>
      <c r="NYX37" s="450"/>
      <c r="NYY37" s="450"/>
      <c r="NYZ37" s="450"/>
      <c r="NZA37" s="450"/>
      <c r="NZB37" s="450"/>
      <c r="NZC37" s="450"/>
      <c r="NZD37" s="450"/>
      <c r="NZE37" s="450"/>
      <c r="NZF37" s="450"/>
      <c r="NZG37" s="450"/>
      <c r="NZH37" s="450"/>
      <c r="NZI37" s="450"/>
      <c r="NZJ37" s="450"/>
      <c r="NZK37" s="450"/>
      <c r="NZL37" s="450"/>
      <c r="NZM37" s="450"/>
      <c r="NZN37" s="450"/>
      <c r="NZO37" s="450"/>
      <c r="NZP37" s="450"/>
      <c r="NZQ37" s="450"/>
      <c r="NZR37" s="450"/>
      <c r="NZS37" s="450"/>
      <c r="NZT37" s="450"/>
      <c r="NZU37" s="450"/>
      <c r="NZV37" s="450"/>
      <c r="NZW37" s="450"/>
      <c r="NZX37" s="450"/>
      <c r="NZY37" s="450"/>
      <c r="NZZ37" s="450"/>
      <c r="OAA37" s="450"/>
      <c r="OAB37" s="450"/>
      <c r="OAC37" s="450"/>
      <c r="OAD37" s="450"/>
      <c r="OAE37" s="450"/>
      <c r="OAF37" s="450"/>
      <c r="OAG37" s="450"/>
      <c r="OAH37" s="450"/>
      <c r="OAI37" s="450"/>
      <c r="OAJ37" s="450"/>
      <c r="OAK37" s="450"/>
      <c r="OAL37" s="450"/>
      <c r="OAM37" s="450"/>
      <c r="OAN37" s="450"/>
      <c r="OAO37" s="450"/>
      <c r="OAP37" s="450"/>
      <c r="OAQ37" s="450"/>
      <c r="OAR37" s="450"/>
      <c r="OAS37" s="450"/>
      <c r="OAT37" s="450"/>
      <c r="OAU37" s="450"/>
      <c r="OAV37" s="450"/>
      <c r="OAW37" s="450"/>
      <c r="OAX37" s="450"/>
      <c r="OAY37" s="450"/>
      <c r="OAZ37" s="450"/>
      <c r="OBA37" s="450"/>
      <c r="OBB37" s="450"/>
      <c r="OBC37" s="450"/>
      <c r="OBD37" s="450"/>
      <c r="OBE37" s="450"/>
      <c r="OBF37" s="450"/>
      <c r="OBG37" s="450"/>
      <c r="OBH37" s="450"/>
      <c r="OBI37" s="450"/>
      <c r="OBJ37" s="450"/>
      <c r="OBK37" s="450"/>
      <c r="OBL37" s="450"/>
      <c r="OBM37" s="450"/>
      <c r="OBN37" s="450"/>
      <c r="OBO37" s="450"/>
      <c r="OBP37" s="450"/>
      <c r="OBQ37" s="450"/>
      <c r="OBR37" s="450"/>
      <c r="OBS37" s="450"/>
      <c r="OBT37" s="450"/>
      <c r="OBU37" s="450"/>
      <c r="OBV37" s="450"/>
      <c r="OBW37" s="450"/>
      <c r="OBX37" s="450"/>
      <c r="OBY37" s="450"/>
      <c r="OBZ37" s="450"/>
      <c r="OCA37" s="450"/>
      <c r="OCB37" s="450"/>
      <c r="OCC37" s="450"/>
      <c r="OCD37" s="450"/>
      <c r="OCE37" s="450"/>
      <c r="OCF37" s="450"/>
      <c r="OCG37" s="450"/>
      <c r="OCH37" s="450"/>
      <c r="OCI37" s="450"/>
      <c r="OCJ37" s="450"/>
      <c r="OCK37" s="450"/>
      <c r="OCL37" s="450"/>
      <c r="OCM37" s="450"/>
      <c r="OCN37" s="450"/>
      <c r="OCO37" s="450"/>
      <c r="OCP37" s="450"/>
      <c r="OCQ37" s="450"/>
      <c r="OCR37" s="450"/>
      <c r="OCS37" s="450"/>
      <c r="OCT37" s="450"/>
      <c r="OCU37" s="450"/>
      <c r="OCV37" s="450"/>
      <c r="OCW37" s="450"/>
      <c r="OCX37" s="450"/>
      <c r="OCY37" s="450"/>
      <c r="OCZ37" s="450"/>
      <c r="ODA37" s="450"/>
      <c r="ODB37" s="450"/>
      <c r="ODC37" s="450"/>
      <c r="ODD37" s="450"/>
      <c r="ODE37" s="450"/>
      <c r="ODF37" s="450"/>
      <c r="ODG37" s="450"/>
      <c r="ODH37" s="450"/>
      <c r="ODI37" s="450"/>
      <c r="ODJ37" s="450"/>
      <c r="ODK37" s="450"/>
      <c r="ODL37" s="450"/>
      <c r="ODM37" s="450"/>
      <c r="ODN37" s="450"/>
      <c r="ODO37" s="450"/>
      <c r="ODP37" s="450"/>
      <c r="ODQ37" s="450"/>
      <c r="ODR37" s="450"/>
      <c r="ODS37" s="450"/>
      <c r="ODT37" s="450"/>
      <c r="ODU37" s="450"/>
      <c r="ODV37" s="450"/>
      <c r="ODW37" s="450"/>
      <c r="ODX37" s="450"/>
      <c r="ODY37" s="450"/>
      <c r="ODZ37" s="450"/>
      <c r="OEA37" s="450"/>
      <c r="OEB37" s="450"/>
      <c r="OEC37" s="450"/>
      <c r="OED37" s="450"/>
      <c r="OEE37" s="450"/>
      <c r="OEF37" s="450"/>
      <c r="OEG37" s="450"/>
      <c r="OEH37" s="450"/>
      <c r="OEI37" s="450"/>
      <c r="OEJ37" s="450"/>
      <c r="OEK37" s="450"/>
      <c r="OEL37" s="450"/>
      <c r="OEM37" s="450"/>
      <c r="OEN37" s="450"/>
      <c r="OEO37" s="450"/>
      <c r="OEP37" s="450"/>
      <c r="OEQ37" s="450"/>
      <c r="OER37" s="450"/>
      <c r="OES37" s="450"/>
      <c r="OET37" s="450"/>
      <c r="OEU37" s="450"/>
      <c r="OEV37" s="450"/>
      <c r="OEW37" s="450"/>
      <c r="OEX37" s="450"/>
      <c r="OEY37" s="450"/>
      <c r="OEZ37" s="450"/>
      <c r="OFA37" s="450"/>
      <c r="OFB37" s="450"/>
      <c r="OFC37" s="450"/>
      <c r="OFD37" s="450"/>
      <c r="OFE37" s="450"/>
      <c r="OFF37" s="450"/>
      <c r="OFG37" s="450"/>
      <c r="OFH37" s="450"/>
      <c r="OFI37" s="450"/>
      <c r="OFJ37" s="450"/>
      <c r="OFK37" s="450"/>
      <c r="OFL37" s="450"/>
      <c r="OFM37" s="450"/>
      <c r="OFN37" s="450"/>
      <c r="OFO37" s="450"/>
      <c r="OFP37" s="450"/>
      <c r="OFQ37" s="450"/>
      <c r="OFR37" s="450"/>
      <c r="OFS37" s="450"/>
      <c r="OFT37" s="450"/>
      <c r="OFU37" s="450"/>
      <c r="OFV37" s="450"/>
      <c r="OFW37" s="450"/>
      <c r="OFX37" s="450"/>
      <c r="OFY37" s="450"/>
      <c r="OFZ37" s="450"/>
      <c r="OGA37" s="450"/>
      <c r="OGB37" s="450"/>
      <c r="OGC37" s="450"/>
      <c r="OGD37" s="450"/>
      <c r="OGE37" s="450"/>
      <c r="OGF37" s="450"/>
      <c r="OGG37" s="450"/>
      <c r="OGH37" s="450"/>
      <c r="OGI37" s="450"/>
      <c r="OGJ37" s="450"/>
      <c r="OGK37" s="450"/>
      <c r="OGL37" s="450"/>
      <c r="OGM37" s="450"/>
      <c r="OGN37" s="450"/>
      <c r="OGO37" s="450"/>
      <c r="OGP37" s="450"/>
      <c r="OGQ37" s="450"/>
      <c r="OGR37" s="450"/>
      <c r="OGS37" s="450"/>
      <c r="OGT37" s="450"/>
      <c r="OGU37" s="450"/>
      <c r="OGV37" s="450"/>
      <c r="OGW37" s="450"/>
      <c r="OGX37" s="450"/>
      <c r="OGY37" s="450"/>
      <c r="OGZ37" s="450"/>
      <c r="OHA37" s="450"/>
      <c r="OHB37" s="450"/>
      <c r="OHC37" s="450"/>
      <c r="OHD37" s="450"/>
      <c r="OHE37" s="450"/>
      <c r="OHF37" s="450"/>
      <c r="OHG37" s="450"/>
      <c r="OHH37" s="450"/>
      <c r="OHI37" s="450"/>
      <c r="OHJ37" s="450"/>
      <c r="OHK37" s="450"/>
      <c r="OHL37" s="450"/>
      <c r="OHM37" s="450"/>
      <c r="OHN37" s="450"/>
      <c r="OHO37" s="450"/>
      <c r="OHP37" s="450"/>
      <c r="OHQ37" s="450"/>
      <c r="OHR37" s="450"/>
      <c r="OHS37" s="450"/>
      <c r="OHT37" s="450"/>
      <c r="OHU37" s="450"/>
      <c r="OHV37" s="450"/>
      <c r="OHW37" s="450"/>
      <c r="OHX37" s="450"/>
      <c r="OHY37" s="450"/>
      <c r="OHZ37" s="450"/>
      <c r="OIA37" s="450"/>
      <c r="OIB37" s="450"/>
      <c r="OIC37" s="450"/>
      <c r="OID37" s="450"/>
      <c r="OIE37" s="450"/>
      <c r="OIF37" s="450"/>
      <c r="OIG37" s="450"/>
      <c r="OIH37" s="450"/>
      <c r="OII37" s="450"/>
      <c r="OIJ37" s="450"/>
      <c r="OIK37" s="450"/>
      <c r="OIL37" s="450"/>
      <c r="OIM37" s="450"/>
      <c r="OIN37" s="450"/>
      <c r="OIO37" s="450"/>
      <c r="OIP37" s="450"/>
      <c r="OIQ37" s="450"/>
      <c r="OIR37" s="450"/>
      <c r="OIS37" s="450"/>
      <c r="OIT37" s="450"/>
      <c r="OIU37" s="450"/>
      <c r="OIV37" s="450"/>
      <c r="OIW37" s="450"/>
      <c r="OIX37" s="450"/>
      <c r="OIY37" s="450"/>
      <c r="OIZ37" s="450"/>
      <c r="OJA37" s="450"/>
      <c r="OJB37" s="450"/>
      <c r="OJC37" s="450"/>
      <c r="OJD37" s="450"/>
      <c r="OJE37" s="450"/>
      <c r="OJF37" s="450"/>
      <c r="OJG37" s="450"/>
      <c r="OJH37" s="450"/>
      <c r="OJI37" s="450"/>
      <c r="OJJ37" s="450"/>
      <c r="OJK37" s="450"/>
      <c r="OJL37" s="450"/>
      <c r="OJM37" s="450"/>
      <c r="OJN37" s="450"/>
      <c r="OJO37" s="450"/>
      <c r="OJP37" s="450"/>
      <c r="OJQ37" s="450"/>
      <c r="OJR37" s="450"/>
      <c r="OJS37" s="450"/>
      <c r="OJT37" s="450"/>
      <c r="OJU37" s="450"/>
      <c r="OJV37" s="450"/>
      <c r="OJW37" s="450"/>
      <c r="OJX37" s="450"/>
      <c r="OJY37" s="450"/>
      <c r="OJZ37" s="450"/>
      <c r="OKA37" s="450"/>
      <c r="OKB37" s="450"/>
      <c r="OKC37" s="450"/>
      <c r="OKD37" s="450"/>
      <c r="OKE37" s="450"/>
      <c r="OKF37" s="450"/>
      <c r="OKG37" s="450"/>
      <c r="OKH37" s="450"/>
      <c r="OKI37" s="450"/>
      <c r="OKJ37" s="450"/>
      <c r="OKK37" s="450"/>
      <c r="OKL37" s="450"/>
      <c r="OKM37" s="450"/>
      <c r="OKN37" s="450"/>
      <c r="OKO37" s="450"/>
      <c r="OKP37" s="450"/>
      <c r="OKQ37" s="450"/>
      <c r="OKR37" s="450"/>
      <c r="OKS37" s="450"/>
      <c r="OKT37" s="450"/>
      <c r="OKU37" s="450"/>
      <c r="OKV37" s="450"/>
      <c r="OKW37" s="450"/>
      <c r="OKX37" s="450"/>
      <c r="OKY37" s="450"/>
      <c r="OKZ37" s="450"/>
      <c r="OLA37" s="450"/>
      <c r="OLB37" s="450"/>
      <c r="OLC37" s="450"/>
      <c r="OLD37" s="450"/>
      <c r="OLE37" s="450"/>
      <c r="OLF37" s="450"/>
      <c r="OLG37" s="450"/>
      <c r="OLH37" s="450"/>
      <c r="OLI37" s="450"/>
      <c r="OLJ37" s="450"/>
      <c r="OLK37" s="450"/>
      <c r="OLL37" s="450"/>
      <c r="OLM37" s="450"/>
      <c r="OLN37" s="450"/>
      <c r="OLO37" s="450"/>
      <c r="OLP37" s="450"/>
      <c r="OLQ37" s="450"/>
      <c r="OLR37" s="450"/>
      <c r="OLS37" s="450"/>
      <c r="OLT37" s="450"/>
      <c r="OLU37" s="450"/>
      <c r="OLV37" s="450"/>
      <c r="OLW37" s="450"/>
      <c r="OLX37" s="450"/>
      <c r="OLY37" s="450"/>
      <c r="OLZ37" s="450"/>
      <c r="OMA37" s="450"/>
      <c r="OMB37" s="450"/>
      <c r="OMC37" s="450"/>
      <c r="OMD37" s="450"/>
      <c r="OME37" s="450"/>
      <c r="OMF37" s="450"/>
      <c r="OMG37" s="450"/>
      <c r="OMH37" s="450"/>
      <c r="OMI37" s="450"/>
      <c r="OMJ37" s="450"/>
      <c r="OMK37" s="450"/>
      <c r="OML37" s="450"/>
      <c r="OMM37" s="450"/>
      <c r="OMN37" s="450"/>
      <c r="OMO37" s="450"/>
      <c r="OMP37" s="450"/>
      <c r="OMQ37" s="450"/>
      <c r="OMR37" s="450"/>
      <c r="OMS37" s="450"/>
      <c r="OMT37" s="450"/>
      <c r="OMU37" s="450"/>
      <c r="OMV37" s="450"/>
      <c r="OMW37" s="450"/>
      <c r="OMX37" s="450"/>
      <c r="OMY37" s="450"/>
      <c r="OMZ37" s="450"/>
      <c r="ONA37" s="450"/>
      <c r="ONB37" s="450"/>
      <c r="ONC37" s="450"/>
      <c r="OND37" s="450"/>
      <c r="ONE37" s="450"/>
      <c r="ONF37" s="450"/>
      <c r="ONG37" s="450"/>
      <c r="ONH37" s="450"/>
      <c r="ONI37" s="450"/>
      <c r="ONJ37" s="450"/>
      <c r="ONK37" s="450"/>
      <c r="ONL37" s="450"/>
      <c r="ONM37" s="450"/>
      <c r="ONN37" s="450"/>
      <c r="ONO37" s="450"/>
      <c r="ONP37" s="450"/>
      <c r="ONQ37" s="450"/>
      <c r="ONR37" s="450"/>
      <c r="ONS37" s="450"/>
      <c r="ONT37" s="450"/>
      <c r="ONU37" s="450"/>
      <c r="ONV37" s="450"/>
      <c r="ONW37" s="450"/>
      <c r="ONX37" s="450"/>
      <c r="ONY37" s="450"/>
      <c r="ONZ37" s="450"/>
      <c r="OOA37" s="450"/>
      <c r="OOB37" s="450"/>
      <c r="OOC37" s="450"/>
      <c r="OOD37" s="450"/>
      <c r="OOE37" s="450"/>
      <c r="OOF37" s="450"/>
      <c r="OOG37" s="450"/>
      <c r="OOH37" s="450"/>
      <c r="OOI37" s="450"/>
      <c r="OOJ37" s="450"/>
      <c r="OOK37" s="450"/>
      <c r="OOL37" s="450"/>
      <c r="OOM37" s="450"/>
      <c r="OON37" s="450"/>
      <c r="OOO37" s="450"/>
      <c r="OOP37" s="450"/>
      <c r="OOQ37" s="450"/>
      <c r="OOR37" s="450"/>
      <c r="OOS37" s="450"/>
      <c r="OOT37" s="450"/>
      <c r="OOU37" s="450"/>
      <c r="OOV37" s="450"/>
      <c r="OOW37" s="450"/>
      <c r="OOX37" s="450"/>
      <c r="OOY37" s="450"/>
      <c r="OOZ37" s="450"/>
      <c r="OPA37" s="450"/>
      <c r="OPB37" s="450"/>
      <c r="OPC37" s="450"/>
      <c r="OPD37" s="450"/>
      <c r="OPE37" s="450"/>
      <c r="OPF37" s="450"/>
      <c r="OPG37" s="450"/>
      <c r="OPH37" s="450"/>
      <c r="OPI37" s="450"/>
      <c r="OPJ37" s="450"/>
      <c r="OPK37" s="450"/>
      <c r="OPL37" s="450"/>
      <c r="OPM37" s="450"/>
      <c r="OPN37" s="450"/>
      <c r="OPO37" s="450"/>
      <c r="OPP37" s="450"/>
      <c r="OPQ37" s="450"/>
      <c r="OPR37" s="450"/>
      <c r="OPS37" s="450"/>
      <c r="OPT37" s="450"/>
      <c r="OPU37" s="450"/>
      <c r="OPV37" s="450"/>
      <c r="OPW37" s="450"/>
      <c r="OPX37" s="450"/>
      <c r="OPY37" s="450"/>
      <c r="OPZ37" s="450"/>
      <c r="OQA37" s="450"/>
      <c r="OQB37" s="450"/>
      <c r="OQC37" s="450"/>
      <c r="OQD37" s="450"/>
      <c r="OQE37" s="450"/>
      <c r="OQF37" s="450"/>
      <c r="OQG37" s="450"/>
      <c r="OQH37" s="450"/>
      <c r="OQI37" s="450"/>
      <c r="OQJ37" s="450"/>
      <c r="OQK37" s="450"/>
      <c r="OQL37" s="450"/>
      <c r="OQM37" s="450"/>
      <c r="OQN37" s="450"/>
      <c r="OQO37" s="450"/>
      <c r="OQP37" s="450"/>
      <c r="OQQ37" s="450"/>
      <c r="OQR37" s="450"/>
      <c r="OQS37" s="450"/>
      <c r="OQT37" s="450"/>
      <c r="OQU37" s="450"/>
      <c r="OQV37" s="450"/>
      <c r="OQW37" s="450"/>
      <c r="OQX37" s="450"/>
      <c r="OQY37" s="450"/>
      <c r="OQZ37" s="450"/>
      <c r="ORA37" s="450"/>
      <c r="ORB37" s="450"/>
      <c r="ORC37" s="450"/>
      <c r="ORD37" s="450"/>
      <c r="ORE37" s="450"/>
      <c r="ORF37" s="450"/>
      <c r="ORG37" s="450"/>
      <c r="ORH37" s="450"/>
      <c r="ORI37" s="450"/>
      <c r="ORJ37" s="450"/>
      <c r="ORK37" s="450"/>
      <c r="ORL37" s="450"/>
      <c r="ORM37" s="450"/>
      <c r="ORN37" s="450"/>
      <c r="ORO37" s="450"/>
      <c r="ORP37" s="450"/>
      <c r="ORQ37" s="450"/>
      <c r="ORR37" s="450"/>
      <c r="ORS37" s="450"/>
      <c r="ORT37" s="450"/>
      <c r="ORU37" s="450"/>
      <c r="ORV37" s="450"/>
      <c r="ORW37" s="450"/>
      <c r="ORX37" s="450"/>
      <c r="ORY37" s="450"/>
      <c r="ORZ37" s="450"/>
      <c r="OSA37" s="450"/>
      <c r="OSB37" s="450"/>
      <c r="OSC37" s="450"/>
      <c r="OSD37" s="450"/>
      <c r="OSE37" s="450"/>
      <c r="OSF37" s="450"/>
      <c r="OSG37" s="450"/>
      <c r="OSH37" s="450"/>
      <c r="OSI37" s="450"/>
      <c r="OSJ37" s="450"/>
      <c r="OSK37" s="450"/>
      <c r="OSL37" s="450"/>
      <c r="OSM37" s="450"/>
      <c r="OSN37" s="450"/>
      <c r="OSO37" s="450"/>
      <c r="OSP37" s="450"/>
      <c r="OSQ37" s="450"/>
      <c r="OSR37" s="450"/>
      <c r="OSS37" s="450"/>
      <c r="OST37" s="450"/>
      <c r="OSU37" s="450"/>
      <c r="OSV37" s="450"/>
      <c r="OSW37" s="450"/>
      <c r="OSX37" s="450"/>
      <c r="OSY37" s="450"/>
      <c r="OSZ37" s="450"/>
      <c r="OTA37" s="450"/>
      <c r="OTB37" s="450"/>
      <c r="OTC37" s="450"/>
      <c r="OTD37" s="450"/>
      <c r="OTE37" s="450"/>
      <c r="OTF37" s="450"/>
      <c r="OTG37" s="450"/>
      <c r="OTH37" s="450"/>
      <c r="OTI37" s="450"/>
      <c r="OTJ37" s="450"/>
      <c r="OTK37" s="450"/>
      <c r="OTL37" s="450"/>
      <c r="OTM37" s="450"/>
      <c r="OTN37" s="450"/>
      <c r="OTO37" s="450"/>
      <c r="OTP37" s="450"/>
      <c r="OTQ37" s="450"/>
      <c r="OTR37" s="450"/>
      <c r="OTS37" s="450"/>
      <c r="OTT37" s="450"/>
      <c r="OTU37" s="450"/>
      <c r="OTV37" s="450"/>
      <c r="OTW37" s="450"/>
      <c r="OTX37" s="450"/>
      <c r="OTY37" s="450"/>
      <c r="OTZ37" s="450"/>
      <c r="OUA37" s="450"/>
      <c r="OUB37" s="450"/>
      <c r="OUC37" s="450"/>
      <c r="OUD37" s="450"/>
      <c r="OUE37" s="450"/>
      <c r="OUF37" s="450"/>
      <c r="OUG37" s="450"/>
      <c r="OUH37" s="450"/>
      <c r="OUI37" s="450"/>
      <c r="OUJ37" s="450"/>
      <c r="OUK37" s="450"/>
      <c r="OUL37" s="450"/>
      <c r="OUM37" s="450"/>
      <c r="OUN37" s="450"/>
      <c r="OUO37" s="450"/>
      <c r="OUP37" s="450"/>
      <c r="OUQ37" s="450"/>
      <c r="OUR37" s="450"/>
      <c r="OUS37" s="450"/>
      <c r="OUT37" s="450"/>
      <c r="OUU37" s="450"/>
      <c r="OUV37" s="450"/>
      <c r="OUW37" s="450"/>
      <c r="OUX37" s="450"/>
      <c r="OUY37" s="450"/>
      <c r="OUZ37" s="450"/>
      <c r="OVA37" s="450"/>
      <c r="OVB37" s="450"/>
      <c r="OVC37" s="450"/>
      <c r="OVD37" s="450"/>
      <c r="OVE37" s="450"/>
      <c r="OVF37" s="450"/>
      <c r="OVG37" s="450"/>
      <c r="OVH37" s="450"/>
      <c r="OVI37" s="450"/>
      <c r="OVJ37" s="450"/>
      <c r="OVK37" s="450"/>
      <c r="OVL37" s="450"/>
      <c r="OVM37" s="450"/>
      <c r="OVN37" s="450"/>
      <c r="OVO37" s="450"/>
      <c r="OVP37" s="450"/>
      <c r="OVQ37" s="450"/>
      <c r="OVR37" s="450"/>
      <c r="OVS37" s="450"/>
      <c r="OVT37" s="450"/>
      <c r="OVU37" s="450"/>
      <c r="OVV37" s="450"/>
      <c r="OVW37" s="450"/>
      <c r="OVX37" s="450"/>
      <c r="OVY37" s="450"/>
      <c r="OVZ37" s="450"/>
      <c r="OWA37" s="450"/>
      <c r="OWB37" s="450"/>
      <c r="OWC37" s="450"/>
      <c r="OWD37" s="450"/>
      <c r="OWE37" s="450"/>
      <c r="OWF37" s="450"/>
      <c r="OWG37" s="450"/>
      <c r="OWH37" s="450"/>
      <c r="OWI37" s="450"/>
      <c r="OWJ37" s="450"/>
      <c r="OWK37" s="450"/>
      <c r="OWL37" s="450"/>
      <c r="OWM37" s="450"/>
      <c r="OWN37" s="450"/>
      <c r="OWO37" s="450"/>
      <c r="OWP37" s="450"/>
      <c r="OWQ37" s="450"/>
      <c r="OWR37" s="450"/>
      <c r="OWS37" s="450"/>
      <c r="OWT37" s="450"/>
      <c r="OWU37" s="450"/>
      <c r="OWV37" s="450"/>
      <c r="OWW37" s="450"/>
      <c r="OWX37" s="450"/>
      <c r="OWY37" s="450"/>
      <c r="OWZ37" s="450"/>
      <c r="OXA37" s="450"/>
      <c r="OXB37" s="450"/>
      <c r="OXC37" s="450"/>
      <c r="OXD37" s="450"/>
      <c r="OXE37" s="450"/>
      <c r="OXF37" s="450"/>
      <c r="OXG37" s="450"/>
      <c r="OXH37" s="450"/>
      <c r="OXI37" s="450"/>
      <c r="OXJ37" s="450"/>
      <c r="OXK37" s="450"/>
      <c r="OXL37" s="450"/>
      <c r="OXM37" s="450"/>
      <c r="OXN37" s="450"/>
      <c r="OXO37" s="450"/>
      <c r="OXP37" s="450"/>
      <c r="OXQ37" s="450"/>
      <c r="OXR37" s="450"/>
      <c r="OXS37" s="450"/>
      <c r="OXT37" s="450"/>
      <c r="OXU37" s="450"/>
      <c r="OXV37" s="450"/>
      <c r="OXW37" s="450"/>
      <c r="OXX37" s="450"/>
      <c r="OXY37" s="450"/>
      <c r="OXZ37" s="450"/>
      <c r="OYA37" s="450"/>
      <c r="OYB37" s="450"/>
      <c r="OYC37" s="450"/>
      <c r="OYD37" s="450"/>
      <c r="OYE37" s="450"/>
      <c r="OYF37" s="450"/>
      <c r="OYG37" s="450"/>
      <c r="OYH37" s="450"/>
      <c r="OYI37" s="450"/>
      <c r="OYJ37" s="450"/>
      <c r="OYK37" s="450"/>
      <c r="OYL37" s="450"/>
      <c r="OYM37" s="450"/>
      <c r="OYN37" s="450"/>
      <c r="OYO37" s="450"/>
      <c r="OYP37" s="450"/>
      <c r="OYQ37" s="450"/>
      <c r="OYR37" s="450"/>
      <c r="OYS37" s="450"/>
      <c r="OYT37" s="450"/>
      <c r="OYU37" s="450"/>
      <c r="OYV37" s="450"/>
      <c r="OYW37" s="450"/>
      <c r="OYX37" s="450"/>
      <c r="OYY37" s="450"/>
      <c r="OYZ37" s="450"/>
      <c r="OZA37" s="450"/>
      <c r="OZB37" s="450"/>
      <c r="OZC37" s="450"/>
      <c r="OZD37" s="450"/>
      <c r="OZE37" s="450"/>
      <c r="OZF37" s="450"/>
      <c r="OZG37" s="450"/>
      <c r="OZH37" s="450"/>
      <c r="OZI37" s="450"/>
      <c r="OZJ37" s="450"/>
      <c r="OZK37" s="450"/>
      <c r="OZL37" s="450"/>
      <c r="OZM37" s="450"/>
      <c r="OZN37" s="450"/>
      <c r="OZO37" s="450"/>
      <c r="OZP37" s="450"/>
      <c r="OZQ37" s="450"/>
      <c r="OZR37" s="450"/>
      <c r="OZS37" s="450"/>
      <c r="OZT37" s="450"/>
      <c r="OZU37" s="450"/>
      <c r="OZV37" s="450"/>
      <c r="OZW37" s="450"/>
      <c r="OZX37" s="450"/>
      <c r="OZY37" s="450"/>
      <c r="OZZ37" s="450"/>
      <c r="PAA37" s="450"/>
      <c r="PAB37" s="450"/>
      <c r="PAC37" s="450"/>
      <c r="PAD37" s="450"/>
      <c r="PAE37" s="450"/>
      <c r="PAF37" s="450"/>
      <c r="PAG37" s="450"/>
      <c r="PAH37" s="450"/>
      <c r="PAI37" s="450"/>
      <c r="PAJ37" s="450"/>
      <c r="PAK37" s="450"/>
      <c r="PAL37" s="450"/>
      <c r="PAM37" s="450"/>
      <c r="PAN37" s="450"/>
      <c r="PAO37" s="450"/>
      <c r="PAP37" s="450"/>
      <c r="PAQ37" s="450"/>
      <c r="PAR37" s="450"/>
      <c r="PAS37" s="450"/>
      <c r="PAT37" s="450"/>
      <c r="PAU37" s="450"/>
      <c r="PAV37" s="450"/>
      <c r="PAW37" s="450"/>
      <c r="PAX37" s="450"/>
      <c r="PAY37" s="450"/>
      <c r="PAZ37" s="450"/>
      <c r="PBA37" s="450"/>
      <c r="PBB37" s="450"/>
      <c r="PBC37" s="450"/>
      <c r="PBD37" s="450"/>
      <c r="PBE37" s="450"/>
      <c r="PBF37" s="450"/>
      <c r="PBG37" s="450"/>
      <c r="PBH37" s="450"/>
      <c r="PBI37" s="450"/>
      <c r="PBJ37" s="450"/>
      <c r="PBK37" s="450"/>
      <c r="PBL37" s="450"/>
      <c r="PBM37" s="450"/>
      <c r="PBN37" s="450"/>
      <c r="PBO37" s="450"/>
      <c r="PBP37" s="450"/>
      <c r="PBQ37" s="450"/>
      <c r="PBR37" s="450"/>
      <c r="PBS37" s="450"/>
      <c r="PBT37" s="450"/>
      <c r="PBU37" s="450"/>
      <c r="PBV37" s="450"/>
      <c r="PBW37" s="450"/>
      <c r="PBX37" s="450"/>
      <c r="PBY37" s="450"/>
      <c r="PBZ37" s="450"/>
      <c r="PCA37" s="450"/>
      <c r="PCB37" s="450"/>
      <c r="PCC37" s="450"/>
      <c r="PCD37" s="450"/>
      <c r="PCE37" s="450"/>
      <c r="PCF37" s="450"/>
      <c r="PCG37" s="450"/>
      <c r="PCH37" s="450"/>
      <c r="PCI37" s="450"/>
      <c r="PCJ37" s="450"/>
      <c r="PCK37" s="450"/>
      <c r="PCL37" s="450"/>
      <c r="PCM37" s="450"/>
      <c r="PCN37" s="450"/>
      <c r="PCO37" s="450"/>
      <c r="PCP37" s="450"/>
      <c r="PCQ37" s="450"/>
      <c r="PCR37" s="450"/>
      <c r="PCS37" s="450"/>
      <c r="PCT37" s="450"/>
      <c r="PCU37" s="450"/>
      <c r="PCV37" s="450"/>
      <c r="PCW37" s="450"/>
      <c r="PCX37" s="450"/>
      <c r="PCY37" s="450"/>
      <c r="PCZ37" s="450"/>
      <c r="PDA37" s="450"/>
      <c r="PDB37" s="450"/>
      <c r="PDC37" s="450"/>
      <c r="PDD37" s="450"/>
      <c r="PDE37" s="450"/>
      <c r="PDF37" s="450"/>
      <c r="PDG37" s="450"/>
      <c r="PDH37" s="450"/>
      <c r="PDI37" s="450"/>
      <c r="PDJ37" s="450"/>
      <c r="PDK37" s="450"/>
      <c r="PDL37" s="450"/>
      <c r="PDM37" s="450"/>
      <c r="PDN37" s="450"/>
      <c r="PDO37" s="450"/>
      <c r="PDP37" s="450"/>
      <c r="PDQ37" s="450"/>
      <c r="PDR37" s="450"/>
      <c r="PDS37" s="450"/>
      <c r="PDT37" s="450"/>
      <c r="PDU37" s="450"/>
      <c r="PDV37" s="450"/>
      <c r="PDW37" s="450"/>
      <c r="PDX37" s="450"/>
      <c r="PDY37" s="450"/>
      <c r="PDZ37" s="450"/>
      <c r="PEA37" s="450"/>
      <c r="PEB37" s="450"/>
      <c r="PEC37" s="450"/>
      <c r="PED37" s="450"/>
      <c r="PEE37" s="450"/>
      <c r="PEF37" s="450"/>
      <c r="PEG37" s="450"/>
      <c r="PEH37" s="450"/>
      <c r="PEI37" s="450"/>
      <c r="PEJ37" s="450"/>
      <c r="PEK37" s="450"/>
      <c r="PEL37" s="450"/>
      <c r="PEM37" s="450"/>
      <c r="PEN37" s="450"/>
      <c r="PEO37" s="450"/>
      <c r="PEP37" s="450"/>
      <c r="PEQ37" s="450"/>
      <c r="PER37" s="450"/>
      <c r="PES37" s="450"/>
      <c r="PET37" s="450"/>
      <c r="PEU37" s="450"/>
      <c r="PEV37" s="450"/>
      <c r="PEW37" s="450"/>
      <c r="PEX37" s="450"/>
      <c r="PEY37" s="450"/>
      <c r="PEZ37" s="450"/>
      <c r="PFA37" s="450"/>
      <c r="PFB37" s="450"/>
      <c r="PFC37" s="450"/>
      <c r="PFD37" s="450"/>
      <c r="PFE37" s="450"/>
      <c r="PFF37" s="450"/>
      <c r="PFG37" s="450"/>
      <c r="PFH37" s="450"/>
      <c r="PFI37" s="450"/>
      <c r="PFJ37" s="450"/>
      <c r="PFK37" s="450"/>
      <c r="PFL37" s="450"/>
      <c r="PFM37" s="450"/>
      <c r="PFN37" s="450"/>
      <c r="PFO37" s="450"/>
      <c r="PFP37" s="450"/>
      <c r="PFQ37" s="450"/>
      <c r="PFR37" s="450"/>
      <c r="PFS37" s="450"/>
      <c r="PFT37" s="450"/>
      <c r="PFU37" s="450"/>
      <c r="PFV37" s="450"/>
      <c r="PFW37" s="450"/>
      <c r="PFX37" s="450"/>
      <c r="PFY37" s="450"/>
      <c r="PFZ37" s="450"/>
      <c r="PGA37" s="450"/>
      <c r="PGB37" s="450"/>
      <c r="PGC37" s="450"/>
      <c r="PGD37" s="450"/>
      <c r="PGE37" s="450"/>
      <c r="PGF37" s="450"/>
      <c r="PGG37" s="450"/>
      <c r="PGH37" s="450"/>
      <c r="PGI37" s="450"/>
      <c r="PGJ37" s="450"/>
      <c r="PGK37" s="450"/>
      <c r="PGL37" s="450"/>
      <c r="PGM37" s="450"/>
      <c r="PGN37" s="450"/>
      <c r="PGO37" s="450"/>
      <c r="PGP37" s="450"/>
      <c r="PGQ37" s="450"/>
      <c r="PGR37" s="450"/>
      <c r="PGS37" s="450"/>
      <c r="PGT37" s="450"/>
      <c r="PGU37" s="450"/>
      <c r="PGV37" s="450"/>
      <c r="PGW37" s="450"/>
      <c r="PGX37" s="450"/>
      <c r="PGY37" s="450"/>
      <c r="PGZ37" s="450"/>
      <c r="PHA37" s="450"/>
      <c r="PHB37" s="450"/>
      <c r="PHC37" s="450"/>
      <c r="PHD37" s="450"/>
      <c r="PHE37" s="450"/>
      <c r="PHF37" s="450"/>
      <c r="PHG37" s="450"/>
      <c r="PHH37" s="450"/>
      <c r="PHI37" s="450"/>
      <c r="PHJ37" s="450"/>
      <c r="PHK37" s="450"/>
      <c r="PHL37" s="450"/>
      <c r="PHM37" s="450"/>
      <c r="PHN37" s="450"/>
      <c r="PHO37" s="450"/>
      <c r="PHP37" s="450"/>
      <c r="PHQ37" s="450"/>
      <c r="PHR37" s="450"/>
      <c r="PHS37" s="450"/>
      <c r="PHT37" s="450"/>
      <c r="PHU37" s="450"/>
      <c r="PHV37" s="450"/>
      <c r="PHW37" s="450"/>
      <c r="PHX37" s="450"/>
      <c r="PHY37" s="450"/>
      <c r="PHZ37" s="450"/>
      <c r="PIA37" s="450"/>
      <c r="PIB37" s="450"/>
      <c r="PIC37" s="450"/>
      <c r="PID37" s="450"/>
      <c r="PIE37" s="450"/>
      <c r="PIF37" s="450"/>
      <c r="PIG37" s="450"/>
      <c r="PIH37" s="450"/>
      <c r="PII37" s="450"/>
      <c r="PIJ37" s="450"/>
      <c r="PIK37" s="450"/>
      <c r="PIL37" s="450"/>
      <c r="PIM37" s="450"/>
      <c r="PIN37" s="450"/>
      <c r="PIO37" s="450"/>
      <c r="PIP37" s="450"/>
      <c r="PIQ37" s="450"/>
      <c r="PIR37" s="450"/>
      <c r="PIS37" s="450"/>
      <c r="PIT37" s="450"/>
      <c r="PIU37" s="450"/>
      <c r="PIV37" s="450"/>
      <c r="PIW37" s="450"/>
      <c r="PIX37" s="450"/>
      <c r="PIY37" s="450"/>
      <c r="PIZ37" s="450"/>
      <c r="PJA37" s="450"/>
      <c r="PJB37" s="450"/>
      <c r="PJC37" s="450"/>
      <c r="PJD37" s="450"/>
      <c r="PJE37" s="450"/>
      <c r="PJF37" s="450"/>
      <c r="PJG37" s="450"/>
      <c r="PJH37" s="450"/>
      <c r="PJI37" s="450"/>
      <c r="PJJ37" s="450"/>
      <c r="PJK37" s="450"/>
      <c r="PJL37" s="450"/>
      <c r="PJM37" s="450"/>
      <c r="PJN37" s="450"/>
      <c r="PJO37" s="450"/>
      <c r="PJP37" s="450"/>
      <c r="PJQ37" s="450"/>
      <c r="PJR37" s="450"/>
      <c r="PJS37" s="450"/>
      <c r="PJT37" s="450"/>
      <c r="PJU37" s="450"/>
      <c r="PJV37" s="450"/>
      <c r="PJW37" s="450"/>
      <c r="PJX37" s="450"/>
      <c r="PJY37" s="450"/>
      <c r="PJZ37" s="450"/>
      <c r="PKA37" s="450"/>
      <c r="PKB37" s="450"/>
      <c r="PKC37" s="450"/>
      <c r="PKD37" s="450"/>
      <c r="PKE37" s="450"/>
      <c r="PKF37" s="450"/>
      <c r="PKG37" s="450"/>
      <c r="PKH37" s="450"/>
      <c r="PKI37" s="450"/>
      <c r="PKJ37" s="450"/>
      <c r="PKK37" s="450"/>
      <c r="PKL37" s="450"/>
      <c r="PKM37" s="450"/>
      <c r="PKN37" s="450"/>
      <c r="PKO37" s="450"/>
      <c r="PKP37" s="450"/>
      <c r="PKQ37" s="450"/>
      <c r="PKR37" s="450"/>
      <c r="PKS37" s="450"/>
      <c r="PKT37" s="450"/>
      <c r="PKU37" s="450"/>
      <c r="PKV37" s="450"/>
      <c r="PKW37" s="450"/>
      <c r="PKX37" s="450"/>
      <c r="PKY37" s="450"/>
      <c r="PKZ37" s="450"/>
      <c r="PLA37" s="450"/>
      <c r="PLB37" s="450"/>
      <c r="PLC37" s="450"/>
      <c r="PLD37" s="450"/>
      <c r="PLE37" s="450"/>
      <c r="PLF37" s="450"/>
      <c r="PLG37" s="450"/>
      <c r="PLH37" s="450"/>
      <c r="PLI37" s="450"/>
      <c r="PLJ37" s="450"/>
      <c r="PLK37" s="450"/>
      <c r="PLL37" s="450"/>
      <c r="PLM37" s="450"/>
      <c r="PLN37" s="450"/>
      <c r="PLO37" s="450"/>
      <c r="PLP37" s="450"/>
      <c r="PLQ37" s="450"/>
      <c r="PLR37" s="450"/>
      <c r="PLS37" s="450"/>
      <c r="PLT37" s="450"/>
      <c r="PLU37" s="450"/>
      <c r="PLV37" s="450"/>
      <c r="PLW37" s="450"/>
      <c r="PLX37" s="450"/>
      <c r="PLY37" s="450"/>
      <c r="PLZ37" s="450"/>
      <c r="PMA37" s="450"/>
      <c r="PMB37" s="450"/>
      <c r="PMC37" s="450"/>
      <c r="PMD37" s="450"/>
      <c r="PME37" s="450"/>
      <c r="PMF37" s="450"/>
      <c r="PMG37" s="450"/>
      <c r="PMH37" s="450"/>
      <c r="PMI37" s="450"/>
      <c r="PMJ37" s="450"/>
      <c r="PMK37" s="450"/>
      <c r="PML37" s="450"/>
      <c r="PMM37" s="450"/>
      <c r="PMN37" s="450"/>
      <c r="PMO37" s="450"/>
      <c r="PMP37" s="450"/>
      <c r="PMQ37" s="450"/>
      <c r="PMR37" s="450"/>
      <c r="PMS37" s="450"/>
      <c r="PMT37" s="450"/>
      <c r="PMU37" s="450"/>
      <c r="PMV37" s="450"/>
      <c r="PMW37" s="450"/>
      <c r="PMX37" s="450"/>
      <c r="PMY37" s="450"/>
      <c r="PMZ37" s="450"/>
      <c r="PNA37" s="450"/>
      <c r="PNB37" s="450"/>
      <c r="PNC37" s="450"/>
      <c r="PND37" s="450"/>
      <c r="PNE37" s="450"/>
      <c r="PNF37" s="450"/>
      <c r="PNG37" s="450"/>
      <c r="PNH37" s="450"/>
      <c r="PNI37" s="450"/>
      <c r="PNJ37" s="450"/>
      <c r="PNK37" s="450"/>
      <c r="PNL37" s="450"/>
      <c r="PNM37" s="450"/>
      <c r="PNN37" s="450"/>
      <c r="PNO37" s="450"/>
      <c r="PNP37" s="450"/>
      <c r="PNQ37" s="450"/>
      <c r="PNR37" s="450"/>
      <c r="PNS37" s="450"/>
      <c r="PNT37" s="450"/>
      <c r="PNU37" s="450"/>
      <c r="PNV37" s="450"/>
      <c r="PNW37" s="450"/>
      <c r="PNX37" s="450"/>
      <c r="PNY37" s="450"/>
      <c r="PNZ37" s="450"/>
      <c r="POA37" s="450"/>
      <c r="POB37" s="450"/>
      <c r="POC37" s="450"/>
      <c r="POD37" s="450"/>
      <c r="POE37" s="450"/>
      <c r="POF37" s="450"/>
      <c r="POG37" s="450"/>
      <c r="POH37" s="450"/>
      <c r="POI37" s="450"/>
      <c r="POJ37" s="450"/>
      <c r="POK37" s="450"/>
      <c r="POL37" s="450"/>
      <c r="POM37" s="450"/>
      <c r="PON37" s="450"/>
      <c r="POO37" s="450"/>
      <c r="POP37" s="450"/>
      <c r="POQ37" s="450"/>
      <c r="POR37" s="450"/>
      <c r="POS37" s="450"/>
      <c r="POT37" s="450"/>
      <c r="POU37" s="450"/>
      <c r="POV37" s="450"/>
      <c r="POW37" s="450"/>
      <c r="POX37" s="450"/>
      <c r="POY37" s="450"/>
      <c r="POZ37" s="450"/>
      <c r="PPA37" s="450"/>
      <c r="PPB37" s="450"/>
      <c r="PPC37" s="450"/>
      <c r="PPD37" s="450"/>
      <c r="PPE37" s="450"/>
      <c r="PPF37" s="450"/>
      <c r="PPG37" s="450"/>
      <c r="PPH37" s="450"/>
      <c r="PPI37" s="450"/>
      <c r="PPJ37" s="450"/>
      <c r="PPK37" s="450"/>
      <c r="PPL37" s="450"/>
      <c r="PPM37" s="450"/>
      <c r="PPN37" s="450"/>
      <c r="PPO37" s="450"/>
      <c r="PPP37" s="450"/>
      <c r="PPQ37" s="450"/>
      <c r="PPR37" s="450"/>
      <c r="PPS37" s="450"/>
      <c r="PPT37" s="450"/>
      <c r="PPU37" s="450"/>
      <c r="PPV37" s="450"/>
      <c r="PPW37" s="450"/>
      <c r="PPX37" s="450"/>
      <c r="PPY37" s="450"/>
      <c r="PPZ37" s="450"/>
      <c r="PQA37" s="450"/>
      <c r="PQB37" s="450"/>
      <c r="PQC37" s="450"/>
      <c r="PQD37" s="450"/>
      <c r="PQE37" s="450"/>
      <c r="PQF37" s="450"/>
      <c r="PQG37" s="450"/>
      <c r="PQH37" s="450"/>
      <c r="PQI37" s="450"/>
      <c r="PQJ37" s="450"/>
      <c r="PQK37" s="450"/>
      <c r="PQL37" s="450"/>
      <c r="PQM37" s="450"/>
      <c r="PQN37" s="450"/>
      <c r="PQO37" s="450"/>
      <c r="PQP37" s="450"/>
      <c r="PQQ37" s="450"/>
      <c r="PQR37" s="450"/>
      <c r="PQS37" s="450"/>
      <c r="PQT37" s="450"/>
      <c r="PQU37" s="450"/>
      <c r="PQV37" s="450"/>
      <c r="PQW37" s="450"/>
      <c r="PQX37" s="450"/>
      <c r="PQY37" s="450"/>
      <c r="PQZ37" s="450"/>
      <c r="PRA37" s="450"/>
      <c r="PRB37" s="450"/>
      <c r="PRC37" s="450"/>
      <c r="PRD37" s="450"/>
      <c r="PRE37" s="450"/>
      <c r="PRF37" s="450"/>
      <c r="PRG37" s="450"/>
      <c r="PRH37" s="450"/>
      <c r="PRI37" s="450"/>
      <c r="PRJ37" s="450"/>
      <c r="PRK37" s="450"/>
      <c r="PRL37" s="450"/>
      <c r="PRM37" s="450"/>
      <c r="PRN37" s="450"/>
      <c r="PRO37" s="450"/>
      <c r="PRP37" s="450"/>
      <c r="PRQ37" s="450"/>
      <c r="PRR37" s="450"/>
      <c r="PRS37" s="450"/>
      <c r="PRT37" s="450"/>
      <c r="PRU37" s="450"/>
      <c r="PRV37" s="450"/>
      <c r="PRW37" s="450"/>
      <c r="PRX37" s="450"/>
      <c r="PRY37" s="450"/>
      <c r="PRZ37" s="450"/>
      <c r="PSA37" s="450"/>
      <c r="PSB37" s="450"/>
      <c r="PSC37" s="450"/>
      <c r="PSD37" s="450"/>
      <c r="PSE37" s="450"/>
      <c r="PSF37" s="450"/>
      <c r="PSG37" s="450"/>
      <c r="PSH37" s="450"/>
      <c r="PSI37" s="450"/>
      <c r="PSJ37" s="450"/>
      <c r="PSK37" s="450"/>
      <c r="PSL37" s="450"/>
      <c r="PSM37" s="450"/>
      <c r="PSN37" s="450"/>
      <c r="PSO37" s="450"/>
      <c r="PSP37" s="450"/>
      <c r="PSQ37" s="450"/>
      <c r="PSR37" s="450"/>
      <c r="PSS37" s="450"/>
      <c r="PST37" s="450"/>
      <c r="PSU37" s="450"/>
      <c r="PSV37" s="450"/>
      <c r="PSW37" s="450"/>
      <c r="PSX37" s="450"/>
      <c r="PSY37" s="450"/>
      <c r="PSZ37" s="450"/>
      <c r="PTA37" s="450"/>
      <c r="PTB37" s="450"/>
      <c r="PTC37" s="450"/>
      <c r="PTD37" s="450"/>
      <c r="PTE37" s="450"/>
      <c r="PTF37" s="450"/>
      <c r="PTG37" s="450"/>
      <c r="PTH37" s="450"/>
      <c r="PTI37" s="450"/>
      <c r="PTJ37" s="450"/>
      <c r="PTK37" s="450"/>
      <c r="PTL37" s="450"/>
      <c r="PTM37" s="450"/>
      <c r="PTN37" s="450"/>
      <c r="PTO37" s="450"/>
      <c r="PTP37" s="450"/>
      <c r="PTQ37" s="450"/>
      <c r="PTR37" s="450"/>
      <c r="PTS37" s="450"/>
      <c r="PTT37" s="450"/>
      <c r="PTU37" s="450"/>
      <c r="PTV37" s="450"/>
      <c r="PTW37" s="450"/>
      <c r="PTX37" s="450"/>
      <c r="PTY37" s="450"/>
      <c r="PTZ37" s="450"/>
      <c r="PUA37" s="450"/>
      <c r="PUB37" s="450"/>
      <c r="PUC37" s="450"/>
      <c r="PUD37" s="450"/>
      <c r="PUE37" s="450"/>
      <c r="PUF37" s="450"/>
      <c r="PUG37" s="450"/>
      <c r="PUH37" s="450"/>
      <c r="PUI37" s="450"/>
      <c r="PUJ37" s="450"/>
      <c r="PUK37" s="450"/>
      <c r="PUL37" s="450"/>
      <c r="PUM37" s="450"/>
      <c r="PUN37" s="450"/>
      <c r="PUO37" s="450"/>
      <c r="PUP37" s="450"/>
      <c r="PUQ37" s="450"/>
      <c r="PUR37" s="450"/>
      <c r="PUS37" s="450"/>
      <c r="PUT37" s="450"/>
      <c r="PUU37" s="450"/>
      <c r="PUV37" s="450"/>
      <c r="PUW37" s="450"/>
      <c r="PUX37" s="450"/>
      <c r="PUY37" s="450"/>
      <c r="PUZ37" s="450"/>
      <c r="PVA37" s="450"/>
      <c r="PVB37" s="450"/>
      <c r="PVC37" s="450"/>
      <c r="PVD37" s="450"/>
      <c r="PVE37" s="450"/>
      <c r="PVF37" s="450"/>
      <c r="PVG37" s="450"/>
      <c r="PVH37" s="450"/>
      <c r="PVI37" s="450"/>
      <c r="PVJ37" s="450"/>
      <c r="PVK37" s="450"/>
      <c r="PVL37" s="450"/>
      <c r="PVM37" s="450"/>
      <c r="PVN37" s="450"/>
      <c r="PVO37" s="450"/>
      <c r="PVP37" s="450"/>
      <c r="PVQ37" s="450"/>
      <c r="PVR37" s="450"/>
      <c r="PVS37" s="450"/>
      <c r="PVT37" s="450"/>
      <c r="PVU37" s="450"/>
      <c r="PVV37" s="450"/>
      <c r="PVW37" s="450"/>
      <c r="PVX37" s="450"/>
      <c r="PVY37" s="450"/>
      <c r="PVZ37" s="450"/>
      <c r="PWA37" s="450"/>
      <c r="PWB37" s="450"/>
      <c r="PWC37" s="450"/>
      <c r="PWD37" s="450"/>
      <c r="PWE37" s="450"/>
      <c r="PWF37" s="450"/>
      <c r="PWG37" s="450"/>
      <c r="PWH37" s="450"/>
      <c r="PWI37" s="450"/>
      <c r="PWJ37" s="450"/>
      <c r="PWK37" s="450"/>
      <c r="PWL37" s="450"/>
      <c r="PWM37" s="450"/>
      <c r="PWN37" s="450"/>
      <c r="PWO37" s="450"/>
      <c r="PWP37" s="450"/>
      <c r="PWQ37" s="450"/>
      <c r="PWR37" s="450"/>
      <c r="PWS37" s="450"/>
      <c r="PWT37" s="450"/>
      <c r="PWU37" s="450"/>
      <c r="PWV37" s="450"/>
      <c r="PWW37" s="450"/>
      <c r="PWX37" s="450"/>
      <c r="PWY37" s="450"/>
      <c r="PWZ37" s="450"/>
      <c r="PXA37" s="450"/>
      <c r="PXB37" s="450"/>
      <c r="PXC37" s="450"/>
      <c r="PXD37" s="450"/>
      <c r="PXE37" s="450"/>
      <c r="PXF37" s="450"/>
      <c r="PXG37" s="450"/>
      <c r="PXH37" s="450"/>
      <c r="PXI37" s="450"/>
      <c r="PXJ37" s="450"/>
      <c r="PXK37" s="450"/>
      <c r="PXL37" s="450"/>
      <c r="PXM37" s="450"/>
      <c r="PXN37" s="450"/>
      <c r="PXO37" s="450"/>
      <c r="PXP37" s="450"/>
      <c r="PXQ37" s="450"/>
      <c r="PXR37" s="450"/>
      <c r="PXS37" s="450"/>
      <c r="PXT37" s="450"/>
      <c r="PXU37" s="450"/>
      <c r="PXV37" s="450"/>
      <c r="PXW37" s="450"/>
      <c r="PXX37" s="450"/>
      <c r="PXY37" s="450"/>
      <c r="PXZ37" s="450"/>
      <c r="PYA37" s="450"/>
      <c r="PYB37" s="450"/>
      <c r="PYC37" s="450"/>
      <c r="PYD37" s="450"/>
      <c r="PYE37" s="450"/>
      <c r="PYF37" s="450"/>
      <c r="PYG37" s="450"/>
      <c r="PYH37" s="450"/>
      <c r="PYI37" s="450"/>
      <c r="PYJ37" s="450"/>
      <c r="PYK37" s="450"/>
      <c r="PYL37" s="450"/>
      <c r="PYM37" s="450"/>
      <c r="PYN37" s="450"/>
      <c r="PYO37" s="450"/>
      <c r="PYP37" s="450"/>
      <c r="PYQ37" s="450"/>
      <c r="PYR37" s="450"/>
      <c r="PYS37" s="450"/>
      <c r="PYT37" s="450"/>
      <c r="PYU37" s="450"/>
      <c r="PYV37" s="450"/>
      <c r="PYW37" s="450"/>
      <c r="PYX37" s="450"/>
      <c r="PYY37" s="450"/>
      <c r="PYZ37" s="450"/>
      <c r="PZA37" s="450"/>
      <c r="PZB37" s="450"/>
      <c r="PZC37" s="450"/>
      <c r="PZD37" s="450"/>
      <c r="PZE37" s="450"/>
      <c r="PZF37" s="450"/>
      <c r="PZG37" s="450"/>
      <c r="PZH37" s="450"/>
      <c r="PZI37" s="450"/>
      <c r="PZJ37" s="450"/>
      <c r="PZK37" s="450"/>
      <c r="PZL37" s="450"/>
      <c r="PZM37" s="450"/>
      <c r="PZN37" s="450"/>
      <c r="PZO37" s="450"/>
      <c r="PZP37" s="450"/>
      <c r="PZQ37" s="450"/>
      <c r="PZR37" s="450"/>
      <c r="PZS37" s="450"/>
      <c r="PZT37" s="450"/>
      <c r="PZU37" s="450"/>
      <c r="PZV37" s="450"/>
      <c r="PZW37" s="450"/>
      <c r="PZX37" s="450"/>
      <c r="PZY37" s="450"/>
      <c r="PZZ37" s="450"/>
      <c r="QAA37" s="450"/>
      <c r="QAB37" s="450"/>
      <c r="QAC37" s="450"/>
      <c r="QAD37" s="450"/>
      <c r="QAE37" s="450"/>
      <c r="QAF37" s="450"/>
      <c r="QAG37" s="450"/>
      <c r="QAH37" s="450"/>
      <c r="QAI37" s="450"/>
      <c r="QAJ37" s="450"/>
      <c r="QAK37" s="450"/>
      <c r="QAL37" s="450"/>
      <c r="QAM37" s="450"/>
      <c r="QAN37" s="450"/>
      <c r="QAO37" s="450"/>
      <c r="QAP37" s="450"/>
      <c r="QAQ37" s="450"/>
      <c r="QAR37" s="450"/>
      <c r="QAS37" s="450"/>
      <c r="QAT37" s="450"/>
      <c r="QAU37" s="450"/>
      <c r="QAV37" s="450"/>
      <c r="QAW37" s="450"/>
      <c r="QAX37" s="450"/>
      <c r="QAY37" s="450"/>
      <c r="QAZ37" s="450"/>
      <c r="QBA37" s="450"/>
      <c r="QBB37" s="450"/>
      <c r="QBC37" s="450"/>
      <c r="QBD37" s="450"/>
      <c r="QBE37" s="450"/>
      <c r="QBF37" s="450"/>
      <c r="QBG37" s="450"/>
      <c r="QBH37" s="450"/>
      <c r="QBI37" s="450"/>
      <c r="QBJ37" s="450"/>
      <c r="QBK37" s="450"/>
      <c r="QBL37" s="450"/>
      <c r="QBM37" s="450"/>
      <c r="QBN37" s="450"/>
      <c r="QBO37" s="450"/>
      <c r="QBP37" s="450"/>
      <c r="QBQ37" s="450"/>
      <c r="QBR37" s="450"/>
      <c r="QBS37" s="450"/>
      <c r="QBT37" s="450"/>
      <c r="QBU37" s="450"/>
      <c r="QBV37" s="450"/>
      <c r="QBW37" s="450"/>
      <c r="QBX37" s="450"/>
      <c r="QBY37" s="450"/>
      <c r="QBZ37" s="450"/>
      <c r="QCA37" s="450"/>
      <c r="QCB37" s="450"/>
      <c r="QCC37" s="450"/>
      <c r="QCD37" s="450"/>
      <c r="QCE37" s="450"/>
      <c r="QCF37" s="450"/>
      <c r="QCG37" s="450"/>
      <c r="QCH37" s="450"/>
      <c r="QCI37" s="450"/>
      <c r="QCJ37" s="450"/>
      <c r="QCK37" s="450"/>
      <c r="QCL37" s="450"/>
      <c r="QCM37" s="450"/>
      <c r="QCN37" s="450"/>
      <c r="QCO37" s="450"/>
      <c r="QCP37" s="450"/>
      <c r="QCQ37" s="450"/>
      <c r="QCR37" s="450"/>
      <c r="QCS37" s="450"/>
      <c r="QCT37" s="450"/>
      <c r="QCU37" s="450"/>
      <c r="QCV37" s="450"/>
      <c r="QCW37" s="450"/>
      <c r="QCX37" s="450"/>
      <c r="QCY37" s="450"/>
      <c r="QCZ37" s="450"/>
      <c r="QDA37" s="450"/>
      <c r="QDB37" s="450"/>
      <c r="QDC37" s="450"/>
      <c r="QDD37" s="450"/>
      <c r="QDE37" s="450"/>
      <c r="QDF37" s="450"/>
      <c r="QDG37" s="450"/>
      <c r="QDH37" s="450"/>
      <c r="QDI37" s="450"/>
      <c r="QDJ37" s="450"/>
      <c r="QDK37" s="450"/>
      <c r="QDL37" s="450"/>
      <c r="QDM37" s="450"/>
      <c r="QDN37" s="450"/>
      <c r="QDO37" s="450"/>
      <c r="QDP37" s="450"/>
      <c r="QDQ37" s="450"/>
      <c r="QDR37" s="450"/>
      <c r="QDS37" s="450"/>
      <c r="QDT37" s="450"/>
      <c r="QDU37" s="450"/>
      <c r="QDV37" s="450"/>
      <c r="QDW37" s="450"/>
      <c r="QDX37" s="450"/>
      <c r="QDY37" s="450"/>
      <c r="QDZ37" s="450"/>
      <c r="QEA37" s="450"/>
      <c r="QEB37" s="450"/>
      <c r="QEC37" s="450"/>
      <c r="QED37" s="450"/>
      <c r="QEE37" s="450"/>
      <c r="QEF37" s="450"/>
      <c r="QEG37" s="450"/>
      <c r="QEH37" s="450"/>
      <c r="QEI37" s="450"/>
      <c r="QEJ37" s="450"/>
      <c r="QEK37" s="450"/>
      <c r="QEL37" s="450"/>
      <c r="QEM37" s="450"/>
      <c r="QEN37" s="450"/>
      <c r="QEO37" s="450"/>
      <c r="QEP37" s="450"/>
      <c r="QEQ37" s="450"/>
      <c r="QER37" s="450"/>
      <c r="QES37" s="450"/>
      <c r="QET37" s="450"/>
      <c r="QEU37" s="450"/>
      <c r="QEV37" s="450"/>
      <c r="QEW37" s="450"/>
      <c r="QEX37" s="450"/>
      <c r="QEY37" s="450"/>
      <c r="QEZ37" s="450"/>
      <c r="QFA37" s="450"/>
      <c r="QFB37" s="450"/>
      <c r="QFC37" s="450"/>
      <c r="QFD37" s="450"/>
      <c r="QFE37" s="450"/>
      <c r="QFF37" s="450"/>
      <c r="QFG37" s="450"/>
      <c r="QFH37" s="450"/>
      <c r="QFI37" s="450"/>
      <c r="QFJ37" s="450"/>
      <c r="QFK37" s="450"/>
      <c r="QFL37" s="450"/>
      <c r="QFM37" s="450"/>
      <c r="QFN37" s="450"/>
      <c r="QFO37" s="450"/>
      <c r="QFP37" s="450"/>
      <c r="QFQ37" s="450"/>
      <c r="QFR37" s="450"/>
      <c r="QFS37" s="450"/>
      <c r="QFT37" s="450"/>
      <c r="QFU37" s="450"/>
      <c r="QFV37" s="450"/>
      <c r="QFW37" s="450"/>
      <c r="QFX37" s="450"/>
      <c r="QFY37" s="450"/>
      <c r="QFZ37" s="450"/>
      <c r="QGA37" s="450"/>
      <c r="QGB37" s="450"/>
      <c r="QGC37" s="450"/>
      <c r="QGD37" s="450"/>
      <c r="QGE37" s="450"/>
      <c r="QGF37" s="450"/>
      <c r="QGG37" s="450"/>
      <c r="QGH37" s="450"/>
      <c r="QGI37" s="450"/>
      <c r="QGJ37" s="450"/>
      <c r="QGK37" s="450"/>
      <c r="QGL37" s="450"/>
      <c r="QGM37" s="450"/>
      <c r="QGN37" s="450"/>
      <c r="QGO37" s="450"/>
      <c r="QGP37" s="450"/>
      <c r="QGQ37" s="450"/>
      <c r="QGR37" s="450"/>
      <c r="QGS37" s="450"/>
      <c r="QGT37" s="450"/>
      <c r="QGU37" s="450"/>
      <c r="QGV37" s="450"/>
      <c r="QGW37" s="450"/>
      <c r="QGX37" s="450"/>
      <c r="QGY37" s="450"/>
      <c r="QGZ37" s="450"/>
      <c r="QHA37" s="450"/>
      <c r="QHB37" s="450"/>
      <c r="QHC37" s="450"/>
      <c r="QHD37" s="450"/>
      <c r="QHE37" s="450"/>
      <c r="QHF37" s="450"/>
      <c r="QHG37" s="450"/>
      <c r="QHH37" s="450"/>
      <c r="QHI37" s="450"/>
      <c r="QHJ37" s="450"/>
      <c r="QHK37" s="450"/>
      <c r="QHL37" s="450"/>
      <c r="QHM37" s="450"/>
      <c r="QHN37" s="450"/>
      <c r="QHO37" s="450"/>
      <c r="QHP37" s="450"/>
      <c r="QHQ37" s="450"/>
      <c r="QHR37" s="450"/>
      <c r="QHS37" s="450"/>
      <c r="QHT37" s="450"/>
      <c r="QHU37" s="450"/>
      <c r="QHV37" s="450"/>
      <c r="QHW37" s="450"/>
      <c r="QHX37" s="450"/>
      <c r="QHY37" s="450"/>
      <c r="QHZ37" s="450"/>
      <c r="QIA37" s="450"/>
      <c r="QIB37" s="450"/>
      <c r="QIC37" s="450"/>
      <c r="QID37" s="450"/>
      <c r="QIE37" s="450"/>
      <c r="QIF37" s="450"/>
      <c r="QIG37" s="450"/>
      <c r="QIH37" s="450"/>
      <c r="QII37" s="450"/>
      <c r="QIJ37" s="450"/>
      <c r="QIK37" s="450"/>
      <c r="QIL37" s="450"/>
      <c r="QIM37" s="450"/>
      <c r="QIN37" s="450"/>
      <c r="QIO37" s="450"/>
      <c r="QIP37" s="450"/>
      <c r="QIQ37" s="450"/>
      <c r="QIR37" s="450"/>
      <c r="QIS37" s="450"/>
      <c r="QIT37" s="450"/>
      <c r="QIU37" s="450"/>
      <c r="QIV37" s="450"/>
      <c r="QIW37" s="450"/>
      <c r="QIX37" s="450"/>
      <c r="QIY37" s="450"/>
      <c r="QIZ37" s="450"/>
      <c r="QJA37" s="450"/>
      <c r="QJB37" s="450"/>
      <c r="QJC37" s="450"/>
      <c r="QJD37" s="450"/>
      <c r="QJE37" s="450"/>
      <c r="QJF37" s="450"/>
      <c r="QJG37" s="450"/>
      <c r="QJH37" s="450"/>
      <c r="QJI37" s="450"/>
      <c r="QJJ37" s="450"/>
      <c r="QJK37" s="450"/>
      <c r="QJL37" s="450"/>
      <c r="QJM37" s="450"/>
      <c r="QJN37" s="450"/>
      <c r="QJO37" s="450"/>
      <c r="QJP37" s="450"/>
      <c r="QJQ37" s="450"/>
      <c r="QJR37" s="450"/>
      <c r="QJS37" s="450"/>
      <c r="QJT37" s="450"/>
      <c r="QJU37" s="450"/>
      <c r="QJV37" s="450"/>
      <c r="QJW37" s="450"/>
      <c r="QJX37" s="450"/>
      <c r="QJY37" s="450"/>
      <c r="QJZ37" s="450"/>
      <c r="QKA37" s="450"/>
      <c r="QKB37" s="450"/>
      <c r="QKC37" s="450"/>
      <c r="QKD37" s="450"/>
      <c r="QKE37" s="450"/>
      <c r="QKF37" s="450"/>
      <c r="QKG37" s="450"/>
      <c r="QKH37" s="450"/>
      <c r="QKI37" s="450"/>
      <c r="QKJ37" s="450"/>
      <c r="QKK37" s="450"/>
      <c r="QKL37" s="450"/>
      <c r="QKM37" s="450"/>
      <c r="QKN37" s="450"/>
      <c r="QKO37" s="450"/>
      <c r="QKP37" s="450"/>
      <c r="QKQ37" s="450"/>
      <c r="QKR37" s="450"/>
      <c r="QKS37" s="450"/>
      <c r="QKT37" s="450"/>
      <c r="QKU37" s="450"/>
      <c r="QKV37" s="450"/>
      <c r="QKW37" s="450"/>
      <c r="QKX37" s="450"/>
      <c r="QKY37" s="450"/>
      <c r="QKZ37" s="450"/>
      <c r="QLA37" s="450"/>
      <c r="QLB37" s="450"/>
      <c r="QLC37" s="450"/>
      <c r="QLD37" s="450"/>
      <c r="QLE37" s="450"/>
      <c r="QLF37" s="450"/>
      <c r="QLG37" s="450"/>
      <c r="QLH37" s="450"/>
      <c r="QLI37" s="450"/>
      <c r="QLJ37" s="450"/>
      <c r="QLK37" s="450"/>
      <c r="QLL37" s="450"/>
      <c r="QLM37" s="450"/>
      <c r="QLN37" s="450"/>
      <c r="QLO37" s="450"/>
      <c r="QLP37" s="450"/>
      <c r="QLQ37" s="450"/>
      <c r="QLR37" s="450"/>
      <c r="QLS37" s="450"/>
      <c r="QLT37" s="450"/>
      <c r="QLU37" s="450"/>
      <c r="QLV37" s="450"/>
      <c r="QLW37" s="450"/>
      <c r="QLX37" s="450"/>
      <c r="QLY37" s="450"/>
      <c r="QLZ37" s="450"/>
      <c r="QMA37" s="450"/>
      <c r="QMB37" s="450"/>
      <c r="QMC37" s="450"/>
      <c r="QMD37" s="450"/>
      <c r="QME37" s="450"/>
      <c r="QMF37" s="450"/>
      <c r="QMG37" s="450"/>
      <c r="QMH37" s="450"/>
      <c r="QMI37" s="450"/>
      <c r="QMJ37" s="450"/>
      <c r="QMK37" s="450"/>
      <c r="QML37" s="450"/>
      <c r="QMM37" s="450"/>
      <c r="QMN37" s="450"/>
      <c r="QMO37" s="450"/>
      <c r="QMP37" s="450"/>
      <c r="QMQ37" s="450"/>
      <c r="QMR37" s="450"/>
      <c r="QMS37" s="450"/>
      <c r="QMT37" s="450"/>
      <c r="QMU37" s="450"/>
      <c r="QMV37" s="450"/>
      <c r="QMW37" s="450"/>
      <c r="QMX37" s="450"/>
      <c r="QMY37" s="450"/>
      <c r="QMZ37" s="450"/>
      <c r="QNA37" s="450"/>
      <c r="QNB37" s="450"/>
      <c r="QNC37" s="450"/>
      <c r="QND37" s="450"/>
      <c r="QNE37" s="450"/>
      <c r="QNF37" s="450"/>
      <c r="QNG37" s="450"/>
      <c r="QNH37" s="450"/>
      <c r="QNI37" s="450"/>
      <c r="QNJ37" s="450"/>
      <c r="QNK37" s="450"/>
      <c r="QNL37" s="450"/>
      <c r="QNM37" s="450"/>
      <c r="QNN37" s="450"/>
      <c r="QNO37" s="450"/>
      <c r="QNP37" s="450"/>
      <c r="QNQ37" s="450"/>
      <c r="QNR37" s="450"/>
      <c r="QNS37" s="450"/>
      <c r="QNT37" s="450"/>
      <c r="QNU37" s="450"/>
      <c r="QNV37" s="450"/>
      <c r="QNW37" s="450"/>
      <c r="QNX37" s="450"/>
      <c r="QNY37" s="450"/>
      <c r="QNZ37" s="450"/>
      <c r="QOA37" s="450"/>
      <c r="QOB37" s="450"/>
      <c r="QOC37" s="450"/>
      <c r="QOD37" s="450"/>
      <c r="QOE37" s="450"/>
      <c r="QOF37" s="450"/>
      <c r="QOG37" s="450"/>
      <c r="QOH37" s="450"/>
      <c r="QOI37" s="450"/>
      <c r="QOJ37" s="450"/>
      <c r="QOK37" s="450"/>
      <c r="QOL37" s="450"/>
      <c r="QOM37" s="450"/>
      <c r="QON37" s="450"/>
      <c r="QOO37" s="450"/>
      <c r="QOP37" s="450"/>
      <c r="QOQ37" s="450"/>
      <c r="QOR37" s="450"/>
      <c r="QOS37" s="450"/>
      <c r="QOT37" s="450"/>
      <c r="QOU37" s="450"/>
      <c r="QOV37" s="450"/>
      <c r="QOW37" s="450"/>
      <c r="QOX37" s="450"/>
      <c r="QOY37" s="450"/>
      <c r="QOZ37" s="450"/>
      <c r="QPA37" s="450"/>
      <c r="QPB37" s="450"/>
      <c r="QPC37" s="450"/>
      <c r="QPD37" s="450"/>
      <c r="QPE37" s="450"/>
      <c r="QPF37" s="450"/>
      <c r="QPG37" s="450"/>
      <c r="QPH37" s="450"/>
      <c r="QPI37" s="450"/>
      <c r="QPJ37" s="450"/>
      <c r="QPK37" s="450"/>
      <c r="QPL37" s="450"/>
      <c r="QPM37" s="450"/>
      <c r="QPN37" s="450"/>
      <c r="QPO37" s="450"/>
      <c r="QPP37" s="450"/>
      <c r="QPQ37" s="450"/>
      <c r="QPR37" s="450"/>
      <c r="QPS37" s="450"/>
      <c r="QPT37" s="450"/>
      <c r="QPU37" s="450"/>
      <c r="QPV37" s="450"/>
      <c r="QPW37" s="450"/>
      <c r="QPX37" s="450"/>
      <c r="QPY37" s="450"/>
      <c r="QPZ37" s="450"/>
      <c r="QQA37" s="450"/>
      <c r="QQB37" s="450"/>
      <c r="QQC37" s="450"/>
      <c r="QQD37" s="450"/>
      <c r="QQE37" s="450"/>
      <c r="QQF37" s="450"/>
      <c r="QQG37" s="450"/>
      <c r="QQH37" s="450"/>
      <c r="QQI37" s="450"/>
      <c r="QQJ37" s="450"/>
      <c r="QQK37" s="450"/>
      <c r="QQL37" s="450"/>
      <c r="QQM37" s="450"/>
      <c r="QQN37" s="450"/>
      <c r="QQO37" s="450"/>
      <c r="QQP37" s="450"/>
      <c r="QQQ37" s="450"/>
      <c r="QQR37" s="450"/>
      <c r="QQS37" s="450"/>
      <c r="QQT37" s="450"/>
      <c r="QQU37" s="450"/>
      <c r="QQV37" s="450"/>
      <c r="QQW37" s="450"/>
      <c r="QQX37" s="450"/>
      <c r="QQY37" s="450"/>
      <c r="QQZ37" s="450"/>
      <c r="QRA37" s="450"/>
      <c r="QRB37" s="450"/>
      <c r="QRC37" s="450"/>
      <c r="QRD37" s="450"/>
      <c r="QRE37" s="450"/>
      <c r="QRF37" s="450"/>
      <c r="QRG37" s="450"/>
      <c r="QRH37" s="450"/>
      <c r="QRI37" s="450"/>
      <c r="QRJ37" s="450"/>
      <c r="QRK37" s="450"/>
      <c r="QRL37" s="450"/>
      <c r="QRM37" s="450"/>
      <c r="QRN37" s="450"/>
      <c r="QRO37" s="450"/>
      <c r="QRP37" s="450"/>
      <c r="QRQ37" s="450"/>
      <c r="QRR37" s="450"/>
      <c r="QRS37" s="450"/>
      <c r="QRT37" s="450"/>
      <c r="QRU37" s="450"/>
      <c r="QRV37" s="450"/>
      <c r="QRW37" s="450"/>
      <c r="QRX37" s="450"/>
      <c r="QRY37" s="450"/>
      <c r="QRZ37" s="450"/>
      <c r="QSA37" s="450"/>
      <c r="QSB37" s="450"/>
      <c r="QSC37" s="450"/>
      <c r="QSD37" s="450"/>
      <c r="QSE37" s="450"/>
      <c r="QSF37" s="450"/>
      <c r="QSG37" s="450"/>
      <c r="QSH37" s="450"/>
      <c r="QSI37" s="450"/>
      <c r="QSJ37" s="450"/>
      <c r="QSK37" s="450"/>
      <c r="QSL37" s="450"/>
      <c r="QSM37" s="450"/>
      <c r="QSN37" s="450"/>
      <c r="QSO37" s="450"/>
      <c r="QSP37" s="450"/>
      <c r="QSQ37" s="450"/>
      <c r="QSR37" s="450"/>
      <c r="QSS37" s="450"/>
      <c r="QST37" s="450"/>
      <c r="QSU37" s="450"/>
      <c r="QSV37" s="450"/>
      <c r="QSW37" s="450"/>
      <c r="QSX37" s="450"/>
      <c r="QSY37" s="450"/>
      <c r="QSZ37" s="450"/>
      <c r="QTA37" s="450"/>
      <c r="QTB37" s="450"/>
      <c r="QTC37" s="450"/>
      <c r="QTD37" s="450"/>
      <c r="QTE37" s="450"/>
      <c r="QTF37" s="450"/>
      <c r="QTG37" s="450"/>
      <c r="QTH37" s="450"/>
      <c r="QTI37" s="450"/>
      <c r="QTJ37" s="450"/>
      <c r="QTK37" s="450"/>
      <c r="QTL37" s="450"/>
      <c r="QTM37" s="450"/>
      <c r="QTN37" s="450"/>
      <c r="QTO37" s="450"/>
      <c r="QTP37" s="450"/>
      <c r="QTQ37" s="450"/>
      <c r="QTR37" s="450"/>
      <c r="QTS37" s="450"/>
      <c r="QTT37" s="450"/>
      <c r="QTU37" s="450"/>
      <c r="QTV37" s="450"/>
      <c r="QTW37" s="450"/>
      <c r="QTX37" s="450"/>
      <c r="QTY37" s="450"/>
      <c r="QTZ37" s="450"/>
      <c r="QUA37" s="450"/>
      <c r="QUB37" s="450"/>
      <c r="QUC37" s="450"/>
      <c r="QUD37" s="450"/>
      <c r="QUE37" s="450"/>
      <c r="QUF37" s="450"/>
      <c r="QUG37" s="450"/>
      <c r="QUH37" s="450"/>
      <c r="QUI37" s="450"/>
      <c r="QUJ37" s="450"/>
      <c r="QUK37" s="450"/>
      <c r="QUL37" s="450"/>
      <c r="QUM37" s="450"/>
      <c r="QUN37" s="450"/>
      <c r="QUO37" s="450"/>
      <c r="QUP37" s="450"/>
      <c r="QUQ37" s="450"/>
      <c r="QUR37" s="450"/>
      <c r="QUS37" s="450"/>
      <c r="QUT37" s="450"/>
      <c r="QUU37" s="450"/>
      <c r="QUV37" s="450"/>
      <c r="QUW37" s="450"/>
      <c r="QUX37" s="450"/>
      <c r="QUY37" s="450"/>
      <c r="QUZ37" s="450"/>
      <c r="QVA37" s="450"/>
      <c r="QVB37" s="450"/>
      <c r="QVC37" s="450"/>
      <c r="QVD37" s="450"/>
      <c r="QVE37" s="450"/>
      <c r="QVF37" s="450"/>
      <c r="QVG37" s="450"/>
      <c r="QVH37" s="450"/>
      <c r="QVI37" s="450"/>
      <c r="QVJ37" s="450"/>
      <c r="QVK37" s="450"/>
      <c r="QVL37" s="450"/>
      <c r="QVM37" s="450"/>
      <c r="QVN37" s="450"/>
      <c r="QVO37" s="450"/>
      <c r="QVP37" s="450"/>
      <c r="QVQ37" s="450"/>
      <c r="QVR37" s="450"/>
      <c r="QVS37" s="450"/>
      <c r="QVT37" s="450"/>
      <c r="QVU37" s="450"/>
      <c r="QVV37" s="450"/>
      <c r="QVW37" s="450"/>
      <c r="QVX37" s="450"/>
      <c r="QVY37" s="450"/>
      <c r="QVZ37" s="450"/>
      <c r="QWA37" s="450"/>
      <c r="QWB37" s="450"/>
      <c r="QWC37" s="450"/>
      <c r="QWD37" s="450"/>
      <c r="QWE37" s="450"/>
      <c r="QWF37" s="450"/>
      <c r="QWG37" s="450"/>
      <c r="QWH37" s="450"/>
      <c r="QWI37" s="450"/>
      <c r="QWJ37" s="450"/>
      <c r="QWK37" s="450"/>
      <c r="QWL37" s="450"/>
      <c r="QWM37" s="450"/>
      <c r="QWN37" s="450"/>
      <c r="QWO37" s="450"/>
      <c r="QWP37" s="450"/>
      <c r="QWQ37" s="450"/>
      <c r="QWR37" s="450"/>
      <c r="QWS37" s="450"/>
      <c r="QWT37" s="450"/>
      <c r="QWU37" s="450"/>
      <c r="QWV37" s="450"/>
      <c r="QWW37" s="450"/>
      <c r="QWX37" s="450"/>
      <c r="QWY37" s="450"/>
      <c r="QWZ37" s="450"/>
      <c r="QXA37" s="450"/>
      <c r="QXB37" s="450"/>
      <c r="QXC37" s="450"/>
      <c r="QXD37" s="450"/>
      <c r="QXE37" s="450"/>
      <c r="QXF37" s="450"/>
      <c r="QXG37" s="450"/>
      <c r="QXH37" s="450"/>
      <c r="QXI37" s="450"/>
      <c r="QXJ37" s="450"/>
      <c r="QXK37" s="450"/>
      <c r="QXL37" s="450"/>
      <c r="QXM37" s="450"/>
      <c r="QXN37" s="450"/>
      <c r="QXO37" s="450"/>
      <c r="QXP37" s="450"/>
      <c r="QXQ37" s="450"/>
      <c r="QXR37" s="450"/>
      <c r="QXS37" s="450"/>
      <c r="QXT37" s="450"/>
      <c r="QXU37" s="450"/>
      <c r="QXV37" s="450"/>
      <c r="QXW37" s="450"/>
      <c r="QXX37" s="450"/>
      <c r="QXY37" s="450"/>
      <c r="QXZ37" s="450"/>
      <c r="QYA37" s="450"/>
      <c r="QYB37" s="450"/>
      <c r="QYC37" s="450"/>
      <c r="QYD37" s="450"/>
      <c r="QYE37" s="450"/>
      <c r="QYF37" s="450"/>
      <c r="QYG37" s="450"/>
      <c r="QYH37" s="450"/>
      <c r="QYI37" s="450"/>
      <c r="QYJ37" s="450"/>
      <c r="QYK37" s="450"/>
      <c r="QYL37" s="450"/>
      <c r="QYM37" s="450"/>
      <c r="QYN37" s="450"/>
      <c r="QYO37" s="450"/>
      <c r="QYP37" s="450"/>
      <c r="QYQ37" s="450"/>
      <c r="QYR37" s="450"/>
      <c r="QYS37" s="450"/>
      <c r="QYT37" s="450"/>
      <c r="QYU37" s="450"/>
      <c r="QYV37" s="450"/>
      <c r="QYW37" s="450"/>
      <c r="QYX37" s="450"/>
      <c r="QYY37" s="450"/>
      <c r="QYZ37" s="450"/>
      <c r="QZA37" s="450"/>
      <c r="QZB37" s="450"/>
      <c r="QZC37" s="450"/>
      <c r="QZD37" s="450"/>
      <c r="QZE37" s="450"/>
      <c r="QZF37" s="450"/>
      <c r="QZG37" s="450"/>
      <c r="QZH37" s="450"/>
      <c r="QZI37" s="450"/>
      <c r="QZJ37" s="450"/>
      <c r="QZK37" s="450"/>
      <c r="QZL37" s="450"/>
      <c r="QZM37" s="450"/>
      <c r="QZN37" s="450"/>
      <c r="QZO37" s="450"/>
      <c r="QZP37" s="450"/>
      <c r="QZQ37" s="450"/>
      <c r="QZR37" s="450"/>
      <c r="QZS37" s="450"/>
      <c r="QZT37" s="450"/>
      <c r="QZU37" s="450"/>
      <c r="QZV37" s="450"/>
      <c r="QZW37" s="450"/>
      <c r="QZX37" s="450"/>
      <c r="QZY37" s="450"/>
      <c r="QZZ37" s="450"/>
      <c r="RAA37" s="450"/>
      <c r="RAB37" s="450"/>
      <c r="RAC37" s="450"/>
      <c r="RAD37" s="450"/>
      <c r="RAE37" s="450"/>
      <c r="RAF37" s="450"/>
      <c r="RAG37" s="450"/>
      <c r="RAH37" s="450"/>
      <c r="RAI37" s="450"/>
      <c r="RAJ37" s="450"/>
      <c r="RAK37" s="450"/>
      <c r="RAL37" s="450"/>
      <c r="RAM37" s="450"/>
      <c r="RAN37" s="450"/>
      <c r="RAO37" s="450"/>
      <c r="RAP37" s="450"/>
      <c r="RAQ37" s="450"/>
      <c r="RAR37" s="450"/>
      <c r="RAS37" s="450"/>
      <c r="RAT37" s="450"/>
      <c r="RAU37" s="450"/>
      <c r="RAV37" s="450"/>
      <c r="RAW37" s="450"/>
      <c r="RAX37" s="450"/>
      <c r="RAY37" s="450"/>
      <c r="RAZ37" s="450"/>
      <c r="RBA37" s="450"/>
      <c r="RBB37" s="450"/>
      <c r="RBC37" s="450"/>
      <c r="RBD37" s="450"/>
      <c r="RBE37" s="450"/>
      <c r="RBF37" s="450"/>
      <c r="RBG37" s="450"/>
      <c r="RBH37" s="450"/>
      <c r="RBI37" s="450"/>
      <c r="RBJ37" s="450"/>
      <c r="RBK37" s="450"/>
      <c r="RBL37" s="450"/>
      <c r="RBM37" s="450"/>
      <c r="RBN37" s="450"/>
      <c r="RBO37" s="450"/>
      <c r="RBP37" s="450"/>
      <c r="RBQ37" s="450"/>
      <c r="RBR37" s="450"/>
      <c r="RBS37" s="450"/>
      <c r="RBT37" s="450"/>
      <c r="RBU37" s="450"/>
      <c r="RBV37" s="450"/>
      <c r="RBW37" s="450"/>
      <c r="RBX37" s="450"/>
      <c r="RBY37" s="450"/>
      <c r="RBZ37" s="450"/>
      <c r="RCA37" s="450"/>
      <c r="RCB37" s="450"/>
      <c r="RCC37" s="450"/>
      <c r="RCD37" s="450"/>
      <c r="RCE37" s="450"/>
      <c r="RCF37" s="450"/>
      <c r="RCG37" s="450"/>
      <c r="RCH37" s="450"/>
      <c r="RCI37" s="450"/>
      <c r="RCJ37" s="450"/>
      <c r="RCK37" s="450"/>
      <c r="RCL37" s="450"/>
      <c r="RCM37" s="450"/>
      <c r="RCN37" s="450"/>
      <c r="RCO37" s="450"/>
      <c r="RCP37" s="450"/>
      <c r="RCQ37" s="450"/>
      <c r="RCR37" s="450"/>
      <c r="RCS37" s="450"/>
      <c r="RCT37" s="450"/>
      <c r="RCU37" s="450"/>
      <c r="RCV37" s="450"/>
      <c r="RCW37" s="450"/>
      <c r="RCX37" s="450"/>
      <c r="RCY37" s="450"/>
      <c r="RCZ37" s="450"/>
      <c r="RDA37" s="450"/>
      <c r="RDB37" s="450"/>
      <c r="RDC37" s="450"/>
      <c r="RDD37" s="450"/>
      <c r="RDE37" s="450"/>
      <c r="RDF37" s="450"/>
      <c r="RDG37" s="450"/>
      <c r="RDH37" s="450"/>
      <c r="RDI37" s="450"/>
      <c r="RDJ37" s="450"/>
      <c r="RDK37" s="450"/>
      <c r="RDL37" s="450"/>
      <c r="RDM37" s="450"/>
      <c r="RDN37" s="450"/>
      <c r="RDO37" s="450"/>
      <c r="RDP37" s="450"/>
      <c r="RDQ37" s="450"/>
      <c r="RDR37" s="450"/>
      <c r="RDS37" s="450"/>
      <c r="RDT37" s="450"/>
      <c r="RDU37" s="450"/>
      <c r="RDV37" s="450"/>
      <c r="RDW37" s="450"/>
      <c r="RDX37" s="450"/>
      <c r="RDY37" s="450"/>
      <c r="RDZ37" s="450"/>
      <c r="REA37" s="450"/>
      <c r="REB37" s="450"/>
      <c r="REC37" s="450"/>
      <c r="RED37" s="450"/>
      <c r="REE37" s="450"/>
      <c r="REF37" s="450"/>
      <c r="REG37" s="450"/>
      <c r="REH37" s="450"/>
      <c r="REI37" s="450"/>
      <c r="REJ37" s="450"/>
      <c r="REK37" s="450"/>
      <c r="REL37" s="450"/>
      <c r="REM37" s="450"/>
      <c r="REN37" s="450"/>
      <c r="REO37" s="450"/>
      <c r="REP37" s="450"/>
      <c r="REQ37" s="450"/>
      <c r="RER37" s="450"/>
      <c r="RES37" s="450"/>
      <c r="RET37" s="450"/>
      <c r="REU37" s="450"/>
      <c r="REV37" s="450"/>
      <c r="REW37" s="450"/>
      <c r="REX37" s="450"/>
      <c r="REY37" s="450"/>
      <c r="REZ37" s="450"/>
      <c r="RFA37" s="450"/>
      <c r="RFB37" s="450"/>
      <c r="RFC37" s="450"/>
      <c r="RFD37" s="450"/>
      <c r="RFE37" s="450"/>
      <c r="RFF37" s="450"/>
      <c r="RFG37" s="450"/>
      <c r="RFH37" s="450"/>
      <c r="RFI37" s="450"/>
      <c r="RFJ37" s="450"/>
      <c r="RFK37" s="450"/>
      <c r="RFL37" s="450"/>
      <c r="RFM37" s="450"/>
      <c r="RFN37" s="450"/>
      <c r="RFO37" s="450"/>
      <c r="RFP37" s="450"/>
      <c r="RFQ37" s="450"/>
      <c r="RFR37" s="450"/>
      <c r="RFS37" s="450"/>
      <c r="RFT37" s="450"/>
      <c r="RFU37" s="450"/>
      <c r="RFV37" s="450"/>
      <c r="RFW37" s="450"/>
      <c r="RFX37" s="450"/>
      <c r="RFY37" s="450"/>
      <c r="RFZ37" s="450"/>
      <c r="RGA37" s="450"/>
      <c r="RGB37" s="450"/>
      <c r="RGC37" s="450"/>
      <c r="RGD37" s="450"/>
      <c r="RGE37" s="450"/>
      <c r="RGF37" s="450"/>
      <c r="RGG37" s="450"/>
      <c r="RGH37" s="450"/>
      <c r="RGI37" s="450"/>
      <c r="RGJ37" s="450"/>
      <c r="RGK37" s="450"/>
      <c r="RGL37" s="450"/>
      <c r="RGM37" s="450"/>
      <c r="RGN37" s="450"/>
      <c r="RGO37" s="450"/>
      <c r="RGP37" s="450"/>
      <c r="RGQ37" s="450"/>
      <c r="RGR37" s="450"/>
      <c r="RGS37" s="450"/>
      <c r="RGT37" s="450"/>
      <c r="RGU37" s="450"/>
      <c r="RGV37" s="450"/>
      <c r="RGW37" s="450"/>
      <c r="RGX37" s="450"/>
      <c r="RGY37" s="450"/>
      <c r="RGZ37" s="450"/>
      <c r="RHA37" s="450"/>
      <c r="RHB37" s="450"/>
      <c r="RHC37" s="450"/>
      <c r="RHD37" s="450"/>
      <c r="RHE37" s="450"/>
      <c r="RHF37" s="450"/>
      <c r="RHG37" s="450"/>
      <c r="RHH37" s="450"/>
      <c r="RHI37" s="450"/>
      <c r="RHJ37" s="450"/>
      <c r="RHK37" s="450"/>
      <c r="RHL37" s="450"/>
      <c r="RHM37" s="450"/>
      <c r="RHN37" s="450"/>
      <c r="RHO37" s="450"/>
      <c r="RHP37" s="450"/>
      <c r="RHQ37" s="450"/>
      <c r="RHR37" s="450"/>
      <c r="RHS37" s="450"/>
      <c r="RHT37" s="450"/>
      <c r="RHU37" s="450"/>
      <c r="RHV37" s="450"/>
      <c r="RHW37" s="450"/>
      <c r="RHX37" s="450"/>
      <c r="RHY37" s="450"/>
      <c r="RHZ37" s="450"/>
      <c r="RIA37" s="450"/>
      <c r="RIB37" s="450"/>
      <c r="RIC37" s="450"/>
      <c r="RID37" s="450"/>
      <c r="RIE37" s="450"/>
      <c r="RIF37" s="450"/>
      <c r="RIG37" s="450"/>
      <c r="RIH37" s="450"/>
      <c r="RII37" s="450"/>
      <c r="RIJ37" s="450"/>
      <c r="RIK37" s="450"/>
      <c r="RIL37" s="450"/>
      <c r="RIM37" s="450"/>
      <c r="RIN37" s="450"/>
      <c r="RIO37" s="450"/>
      <c r="RIP37" s="450"/>
      <c r="RIQ37" s="450"/>
      <c r="RIR37" s="450"/>
      <c r="RIS37" s="450"/>
      <c r="RIT37" s="450"/>
      <c r="RIU37" s="450"/>
      <c r="RIV37" s="450"/>
      <c r="RIW37" s="450"/>
      <c r="RIX37" s="450"/>
      <c r="RIY37" s="450"/>
      <c r="RIZ37" s="450"/>
      <c r="RJA37" s="450"/>
      <c r="RJB37" s="450"/>
      <c r="RJC37" s="450"/>
      <c r="RJD37" s="450"/>
      <c r="RJE37" s="450"/>
      <c r="RJF37" s="450"/>
      <c r="RJG37" s="450"/>
      <c r="RJH37" s="450"/>
      <c r="RJI37" s="450"/>
      <c r="RJJ37" s="450"/>
      <c r="RJK37" s="450"/>
      <c r="RJL37" s="450"/>
      <c r="RJM37" s="450"/>
      <c r="RJN37" s="450"/>
      <c r="RJO37" s="450"/>
      <c r="RJP37" s="450"/>
      <c r="RJQ37" s="450"/>
      <c r="RJR37" s="450"/>
      <c r="RJS37" s="450"/>
      <c r="RJT37" s="450"/>
      <c r="RJU37" s="450"/>
      <c r="RJV37" s="450"/>
      <c r="RJW37" s="450"/>
      <c r="RJX37" s="450"/>
      <c r="RJY37" s="450"/>
      <c r="RJZ37" s="450"/>
      <c r="RKA37" s="450"/>
      <c r="RKB37" s="450"/>
      <c r="RKC37" s="450"/>
      <c r="RKD37" s="450"/>
      <c r="RKE37" s="450"/>
      <c r="RKF37" s="450"/>
      <c r="RKG37" s="450"/>
      <c r="RKH37" s="450"/>
      <c r="RKI37" s="450"/>
      <c r="RKJ37" s="450"/>
      <c r="RKK37" s="450"/>
      <c r="RKL37" s="450"/>
      <c r="RKM37" s="450"/>
      <c r="RKN37" s="450"/>
      <c r="RKO37" s="450"/>
      <c r="RKP37" s="450"/>
      <c r="RKQ37" s="450"/>
      <c r="RKR37" s="450"/>
      <c r="RKS37" s="450"/>
      <c r="RKT37" s="450"/>
      <c r="RKU37" s="450"/>
      <c r="RKV37" s="450"/>
      <c r="RKW37" s="450"/>
      <c r="RKX37" s="450"/>
      <c r="RKY37" s="450"/>
      <c r="RKZ37" s="450"/>
      <c r="RLA37" s="450"/>
      <c r="RLB37" s="450"/>
      <c r="RLC37" s="450"/>
      <c r="RLD37" s="450"/>
      <c r="RLE37" s="450"/>
      <c r="RLF37" s="450"/>
      <c r="RLG37" s="450"/>
      <c r="RLH37" s="450"/>
      <c r="RLI37" s="450"/>
      <c r="RLJ37" s="450"/>
      <c r="RLK37" s="450"/>
      <c r="RLL37" s="450"/>
      <c r="RLM37" s="450"/>
      <c r="RLN37" s="450"/>
      <c r="RLO37" s="450"/>
      <c r="RLP37" s="450"/>
      <c r="RLQ37" s="450"/>
      <c r="RLR37" s="450"/>
      <c r="RLS37" s="450"/>
      <c r="RLT37" s="450"/>
      <c r="RLU37" s="450"/>
      <c r="RLV37" s="450"/>
      <c r="RLW37" s="450"/>
      <c r="RLX37" s="450"/>
      <c r="RLY37" s="450"/>
      <c r="RLZ37" s="450"/>
      <c r="RMA37" s="450"/>
      <c r="RMB37" s="450"/>
      <c r="RMC37" s="450"/>
      <c r="RMD37" s="450"/>
      <c r="RME37" s="450"/>
      <c r="RMF37" s="450"/>
      <c r="RMG37" s="450"/>
      <c r="RMH37" s="450"/>
      <c r="RMI37" s="450"/>
      <c r="RMJ37" s="450"/>
      <c r="RMK37" s="450"/>
      <c r="RML37" s="450"/>
      <c r="RMM37" s="450"/>
      <c r="RMN37" s="450"/>
      <c r="RMO37" s="450"/>
      <c r="RMP37" s="450"/>
      <c r="RMQ37" s="450"/>
      <c r="RMR37" s="450"/>
      <c r="RMS37" s="450"/>
      <c r="RMT37" s="450"/>
      <c r="RMU37" s="450"/>
      <c r="RMV37" s="450"/>
      <c r="RMW37" s="450"/>
      <c r="RMX37" s="450"/>
      <c r="RMY37" s="450"/>
      <c r="RMZ37" s="450"/>
      <c r="RNA37" s="450"/>
      <c r="RNB37" s="450"/>
      <c r="RNC37" s="450"/>
      <c r="RND37" s="450"/>
      <c r="RNE37" s="450"/>
      <c r="RNF37" s="450"/>
      <c r="RNG37" s="450"/>
      <c r="RNH37" s="450"/>
      <c r="RNI37" s="450"/>
      <c r="RNJ37" s="450"/>
      <c r="RNK37" s="450"/>
      <c r="RNL37" s="450"/>
      <c r="RNM37" s="450"/>
      <c r="RNN37" s="450"/>
      <c r="RNO37" s="450"/>
      <c r="RNP37" s="450"/>
      <c r="RNQ37" s="450"/>
      <c r="RNR37" s="450"/>
      <c r="RNS37" s="450"/>
      <c r="RNT37" s="450"/>
      <c r="RNU37" s="450"/>
      <c r="RNV37" s="450"/>
      <c r="RNW37" s="450"/>
      <c r="RNX37" s="450"/>
      <c r="RNY37" s="450"/>
      <c r="RNZ37" s="450"/>
      <c r="ROA37" s="450"/>
      <c r="ROB37" s="450"/>
      <c r="ROC37" s="450"/>
      <c r="ROD37" s="450"/>
      <c r="ROE37" s="450"/>
      <c r="ROF37" s="450"/>
      <c r="ROG37" s="450"/>
      <c r="ROH37" s="450"/>
      <c r="ROI37" s="450"/>
      <c r="ROJ37" s="450"/>
      <c r="ROK37" s="450"/>
      <c r="ROL37" s="450"/>
      <c r="ROM37" s="450"/>
      <c r="RON37" s="450"/>
      <c r="ROO37" s="450"/>
      <c r="ROP37" s="450"/>
      <c r="ROQ37" s="450"/>
      <c r="ROR37" s="450"/>
      <c r="ROS37" s="450"/>
      <c r="ROT37" s="450"/>
      <c r="ROU37" s="450"/>
      <c r="ROV37" s="450"/>
      <c r="ROW37" s="450"/>
      <c r="ROX37" s="450"/>
      <c r="ROY37" s="450"/>
      <c r="ROZ37" s="450"/>
      <c r="RPA37" s="450"/>
      <c r="RPB37" s="450"/>
      <c r="RPC37" s="450"/>
      <c r="RPD37" s="450"/>
      <c r="RPE37" s="450"/>
      <c r="RPF37" s="450"/>
      <c r="RPG37" s="450"/>
      <c r="RPH37" s="450"/>
      <c r="RPI37" s="450"/>
      <c r="RPJ37" s="450"/>
      <c r="RPK37" s="450"/>
      <c r="RPL37" s="450"/>
      <c r="RPM37" s="450"/>
      <c r="RPN37" s="450"/>
      <c r="RPO37" s="450"/>
      <c r="RPP37" s="450"/>
      <c r="RPQ37" s="450"/>
      <c r="RPR37" s="450"/>
      <c r="RPS37" s="450"/>
      <c r="RPT37" s="450"/>
      <c r="RPU37" s="450"/>
      <c r="RPV37" s="450"/>
      <c r="RPW37" s="450"/>
      <c r="RPX37" s="450"/>
      <c r="RPY37" s="450"/>
      <c r="RPZ37" s="450"/>
      <c r="RQA37" s="450"/>
      <c r="RQB37" s="450"/>
      <c r="RQC37" s="450"/>
      <c r="RQD37" s="450"/>
      <c r="RQE37" s="450"/>
      <c r="RQF37" s="450"/>
      <c r="RQG37" s="450"/>
      <c r="RQH37" s="450"/>
      <c r="RQI37" s="450"/>
      <c r="RQJ37" s="450"/>
      <c r="RQK37" s="450"/>
      <c r="RQL37" s="450"/>
      <c r="RQM37" s="450"/>
      <c r="RQN37" s="450"/>
      <c r="RQO37" s="450"/>
      <c r="RQP37" s="450"/>
      <c r="RQQ37" s="450"/>
      <c r="RQR37" s="450"/>
      <c r="RQS37" s="450"/>
      <c r="RQT37" s="450"/>
      <c r="RQU37" s="450"/>
      <c r="RQV37" s="450"/>
      <c r="RQW37" s="450"/>
      <c r="RQX37" s="450"/>
      <c r="RQY37" s="450"/>
      <c r="RQZ37" s="450"/>
      <c r="RRA37" s="450"/>
      <c r="RRB37" s="450"/>
      <c r="RRC37" s="450"/>
      <c r="RRD37" s="450"/>
      <c r="RRE37" s="450"/>
      <c r="RRF37" s="450"/>
      <c r="RRG37" s="450"/>
      <c r="RRH37" s="450"/>
      <c r="RRI37" s="450"/>
      <c r="RRJ37" s="450"/>
      <c r="RRK37" s="450"/>
      <c r="RRL37" s="450"/>
      <c r="RRM37" s="450"/>
      <c r="RRN37" s="450"/>
      <c r="RRO37" s="450"/>
      <c r="RRP37" s="450"/>
      <c r="RRQ37" s="450"/>
      <c r="RRR37" s="450"/>
      <c r="RRS37" s="450"/>
      <c r="RRT37" s="450"/>
      <c r="RRU37" s="450"/>
      <c r="RRV37" s="450"/>
      <c r="RRW37" s="450"/>
      <c r="RRX37" s="450"/>
      <c r="RRY37" s="450"/>
      <c r="RRZ37" s="450"/>
      <c r="RSA37" s="450"/>
      <c r="RSB37" s="450"/>
      <c r="RSC37" s="450"/>
      <c r="RSD37" s="450"/>
      <c r="RSE37" s="450"/>
      <c r="RSF37" s="450"/>
      <c r="RSG37" s="450"/>
      <c r="RSH37" s="450"/>
      <c r="RSI37" s="450"/>
      <c r="RSJ37" s="450"/>
      <c r="RSK37" s="450"/>
      <c r="RSL37" s="450"/>
      <c r="RSM37" s="450"/>
      <c r="RSN37" s="450"/>
      <c r="RSO37" s="450"/>
      <c r="RSP37" s="450"/>
      <c r="RSQ37" s="450"/>
      <c r="RSR37" s="450"/>
      <c r="RSS37" s="450"/>
      <c r="RST37" s="450"/>
      <c r="RSU37" s="450"/>
      <c r="RSV37" s="450"/>
      <c r="RSW37" s="450"/>
      <c r="RSX37" s="450"/>
      <c r="RSY37" s="450"/>
      <c r="RSZ37" s="450"/>
      <c r="RTA37" s="450"/>
      <c r="RTB37" s="450"/>
      <c r="RTC37" s="450"/>
      <c r="RTD37" s="450"/>
      <c r="RTE37" s="450"/>
      <c r="RTF37" s="450"/>
      <c r="RTG37" s="450"/>
      <c r="RTH37" s="450"/>
      <c r="RTI37" s="450"/>
      <c r="RTJ37" s="450"/>
      <c r="RTK37" s="450"/>
      <c r="RTL37" s="450"/>
      <c r="RTM37" s="450"/>
      <c r="RTN37" s="450"/>
      <c r="RTO37" s="450"/>
      <c r="RTP37" s="450"/>
      <c r="RTQ37" s="450"/>
      <c r="RTR37" s="450"/>
      <c r="RTS37" s="450"/>
      <c r="RTT37" s="450"/>
      <c r="RTU37" s="450"/>
      <c r="RTV37" s="450"/>
      <c r="RTW37" s="450"/>
      <c r="RTX37" s="450"/>
      <c r="RTY37" s="450"/>
      <c r="RTZ37" s="450"/>
      <c r="RUA37" s="450"/>
      <c r="RUB37" s="450"/>
      <c r="RUC37" s="450"/>
      <c r="RUD37" s="450"/>
      <c r="RUE37" s="450"/>
      <c r="RUF37" s="450"/>
      <c r="RUG37" s="450"/>
      <c r="RUH37" s="450"/>
      <c r="RUI37" s="450"/>
      <c r="RUJ37" s="450"/>
      <c r="RUK37" s="450"/>
      <c r="RUL37" s="450"/>
      <c r="RUM37" s="450"/>
      <c r="RUN37" s="450"/>
      <c r="RUO37" s="450"/>
      <c r="RUP37" s="450"/>
      <c r="RUQ37" s="450"/>
      <c r="RUR37" s="450"/>
      <c r="RUS37" s="450"/>
      <c r="RUT37" s="450"/>
      <c r="RUU37" s="450"/>
      <c r="RUV37" s="450"/>
      <c r="RUW37" s="450"/>
      <c r="RUX37" s="450"/>
      <c r="RUY37" s="450"/>
      <c r="RUZ37" s="450"/>
      <c r="RVA37" s="450"/>
      <c r="RVB37" s="450"/>
      <c r="RVC37" s="450"/>
      <c r="RVD37" s="450"/>
      <c r="RVE37" s="450"/>
      <c r="RVF37" s="450"/>
      <c r="RVG37" s="450"/>
      <c r="RVH37" s="450"/>
      <c r="RVI37" s="450"/>
      <c r="RVJ37" s="450"/>
      <c r="RVK37" s="450"/>
      <c r="RVL37" s="450"/>
      <c r="RVM37" s="450"/>
      <c r="RVN37" s="450"/>
      <c r="RVO37" s="450"/>
      <c r="RVP37" s="450"/>
      <c r="RVQ37" s="450"/>
      <c r="RVR37" s="450"/>
      <c r="RVS37" s="450"/>
      <c r="RVT37" s="450"/>
      <c r="RVU37" s="450"/>
      <c r="RVV37" s="450"/>
      <c r="RVW37" s="450"/>
      <c r="RVX37" s="450"/>
      <c r="RVY37" s="450"/>
      <c r="RVZ37" s="450"/>
      <c r="RWA37" s="450"/>
      <c r="RWB37" s="450"/>
      <c r="RWC37" s="450"/>
      <c r="RWD37" s="450"/>
      <c r="RWE37" s="450"/>
      <c r="RWF37" s="450"/>
      <c r="RWG37" s="450"/>
      <c r="RWH37" s="450"/>
      <c r="RWI37" s="450"/>
      <c r="RWJ37" s="450"/>
      <c r="RWK37" s="450"/>
      <c r="RWL37" s="450"/>
      <c r="RWM37" s="450"/>
      <c r="RWN37" s="450"/>
      <c r="RWO37" s="450"/>
      <c r="RWP37" s="450"/>
      <c r="RWQ37" s="450"/>
      <c r="RWR37" s="450"/>
      <c r="RWS37" s="450"/>
      <c r="RWT37" s="450"/>
      <c r="RWU37" s="450"/>
      <c r="RWV37" s="450"/>
      <c r="RWW37" s="450"/>
      <c r="RWX37" s="450"/>
      <c r="RWY37" s="450"/>
      <c r="RWZ37" s="450"/>
      <c r="RXA37" s="450"/>
      <c r="RXB37" s="450"/>
      <c r="RXC37" s="450"/>
      <c r="RXD37" s="450"/>
      <c r="RXE37" s="450"/>
      <c r="RXF37" s="450"/>
      <c r="RXG37" s="450"/>
      <c r="RXH37" s="450"/>
      <c r="RXI37" s="450"/>
      <c r="RXJ37" s="450"/>
      <c r="RXK37" s="450"/>
      <c r="RXL37" s="450"/>
      <c r="RXM37" s="450"/>
      <c r="RXN37" s="450"/>
      <c r="RXO37" s="450"/>
      <c r="RXP37" s="450"/>
      <c r="RXQ37" s="450"/>
      <c r="RXR37" s="450"/>
      <c r="RXS37" s="450"/>
      <c r="RXT37" s="450"/>
      <c r="RXU37" s="450"/>
      <c r="RXV37" s="450"/>
      <c r="RXW37" s="450"/>
      <c r="RXX37" s="450"/>
      <c r="RXY37" s="450"/>
      <c r="RXZ37" s="450"/>
      <c r="RYA37" s="450"/>
      <c r="RYB37" s="450"/>
      <c r="RYC37" s="450"/>
      <c r="RYD37" s="450"/>
      <c r="RYE37" s="450"/>
      <c r="RYF37" s="450"/>
      <c r="RYG37" s="450"/>
      <c r="RYH37" s="450"/>
      <c r="RYI37" s="450"/>
      <c r="RYJ37" s="450"/>
      <c r="RYK37" s="450"/>
      <c r="RYL37" s="450"/>
      <c r="RYM37" s="450"/>
      <c r="RYN37" s="450"/>
      <c r="RYO37" s="450"/>
      <c r="RYP37" s="450"/>
      <c r="RYQ37" s="450"/>
      <c r="RYR37" s="450"/>
      <c r="RYS37" s="450"/>
      <c r="RYT37" s="450"/>
      <c r="RYU37" s="450"/>
      <c r="RYV37" s="450"/>
      <c r="RYW37" s="450"/>
      <c r="RYX37" s="450"/>
      <c r="RYY37" s="450"/>
      <c r="RYZ37" s="450"/>
      <c r="RZA37" s="450"/>
      <c r="RZB37" s="450"/>
      <c r="RZC37" s="450"/>
      <c r="RZD37" s="450"/>
      <c r="RZE37" s="450"/>
      <c r="RZF37" s="450"/>
      <c r="RZG37" s="450"/>
      <c r="RZH37" s="450"/>
      <c r="RZI37" s="450"/>
      <c r="RZJ37" s="450"/>
      <c r="RZK37" s="450"/>
      <c r="RZL37" s="450"/>
      <c r="RZM37" s="450"/>
      <c r="RZN37" s="450"/>
      <c r="RZO37" s="450"/>
      <c r="RZP37" s="450"/>
      <c r="RZQ37" s="450"/>
      <c r="RZR37" s="450"/>
      <c r="RZS37" s="450"/>
      <c r="RZT37" s="450"/>
      <c r="RZU37" s="450"/>
      <c r="RZV37" s="450"/>
      <c r="RZW37" s="450"/>
      <c r="RZX37" s="450"/>
      <c r="RZY37" s="450"/>
      <c r="RZZ37" s="450"/>
      <c r="SAA37" s="450"/>
      <c r="SAB37" s="450"/>
      <c r="SAC37" s="450"/>
      <c r="SAD37" s="450"/>
      <c r="SAE37" s="450"/>
      <c r="SAF37" s="450"/>
      <c r="SAG37" s="450"/>
      <c r="SAH37" s="450"/>
      <c r="SAI37" s="450"/>
      <c r="SAJ37" s="450"/>
      <c r="SAK37" s="450"/>
      <c r="SAL37" s="450"/>
      <c r="SAM37" s="450"/>
      <c r="SAN37" s="450"/>
      <c r="SAO37" s="450"/>
      <c r="SAP37" s="450"/>
      <c r="SAQ37" s="450"/>
      <c r="SAR37" s="450"/>
      <c r="SAS37" s="450"/>
      <c r="SAT37" s="450"/>
      <c r="SAU37" s="450"/>
      <c r="SAV37" s="450"/>
      <c r="SAW37" s="450"/>
      <c r="SAX37" s="450"/>
      <c r="SAY37" s="450"/>
      <c r="SAZ37" s="450"/>
      <c r="SBA37" s="450"/>
      <c r="SBB37" s="450"/>
      <c r="SBC37" s="450"/>
      <c r="SBD37" s="450"/>
      <c r="SBE37" s="450"/>
      <c r="SBF37" s="450"/>
      <c r="SBG37" s="450"/>
      <c r="SBH37" s="450"/>
      <c r="SBI37" s="450"/>
      <c r="SBJ37" s="450"/>
      <c r="SBK37" s="450"/>
      <c r="SBL37" s="450"/>
      <c r="SBM37" s="450"/>
      <c r="SBN37" s="450"/>
      <c r="SBO37" s="450"/>
      <c r="SBP37" s="450"/>
      <c r="SBQ37" s="450"/>
      <c r="SBR37" s="450"/>
      <c r="SBS37" s="450"/>
      <c r="SBT37" s="450"/>
      <c r="SBU37" s="450"/>
      <c r="SBV37" s="450"/>
      <c r="SBW37" s="450"/>
      <c r="SBX37" s="450"/>
      <c r="SBY37" s="450"/>
      <c r="SBZ37" s="450"/>
      <c r="SCA37" s="450"/>
      <c r="SCB37" s="450"/>
      <c r="SCC37" s="450"/>
      <c r="SCD37" s="450"/>
      <c r="SCE37" s="450"/>
      <c r="SCF37" s="450"/>
      <c r="SCG37" s="450"/>
      <c r="SCH37" s="450"/>
      <c r="SCI37" s="450"/>
      <c r="SCJ37" s="450"/>
      <c r="SCK37" s="450"/>
      <c r="SCL37" s="450"/>
      <c r="SCM37" s="450"/>
      <c r="SCN37" s="450"/>
      <c r="SCO37" s="450"/>
      <c r="SCP37" s="450"/>
      <c r="SCQ37" s="450"/>
      <c r="SCR37" s="450"/>
      <c r="SCS37" s="450"/>
      <c r="SCT37" s="450"/>
      <c r="SCU37" s="450"/>
      <c r="SCV37" s="450"/>
      <c r="SCW37" s="450"/>
      <c r="SCX37" s="450"/>
      <c r="SCY37" s="450"/>
      <c r="SCZ37" s="450"/>
      <c r="SDA37" s="450"/>
      <c r="SDB37" s="450"/>
      <c r="SDC37" s="450"/>
      <c r="SDD37" s="450"/>
      <c r="SDE37" s="450"/>
      <c r="SDF37" s="450"/>
      <c r="SDG37" s="450"/>
      <c r="SDH37" s="450"/>
      <c r="SDI37" s="450"/>
      <c r="SDJ37" s="450"/>
      <c r="SDK37" s="450"/>
      <c r="SDL37" s="450"/>
      <c r="SDM37" s="450"/>
      <c r="SDN37" s="450"/>
      <c r="SDO37" s="450"/>
      <c r="SDP37" s="450"/>
      <c r="SDQ37" s="450"/>
      <c r="SDR37" s="450"/>
      <c r="SDS37" s="450"/>
      <c r="SDT37" s="450"/>
      <c r="SDU37" s="450"/>
      <c r="SDV37" s="450"/>
      <c r="SDW37" s="450"/>
      <c r="SDX37" s="450"/>
      <c r="SDY37" s="450"/>
      <c r="SDZ37" s="450"/>
      <c r="SEA37" s="450"/>
      <c r="SEB37" s="450"/>
      <c r="SEC37" s="450"/>
      <c r="SED37" s="450"/>
      <c r="SEE37" s="450"/>
      <c r="SEF37" s="450"/>
      <c r="SEG37" s="450"/>
      <c r="SEH37" s="450"/>
      <c r="SEI37" s="450"/>
      <c r="SEJ37" s="450"/>
      <c r="SEK37" s="450"/>
      <c r="SEL37" s="450"/>
      <c r="SEM37" s="450"/>
      <c r="SEN37" s="450"/>
      <c r="SEO37" s="450"/>
      <c r="SEP37" s="450"/>
      <c r="SEQ37" s="450"/>
      <c r="SER37" s="450"/>
      <c r="SES37" s="450"/>
      <c r="SET37" s="450"/>
      <c r="SEU37" s="450"/>
      <c r="SEV37" s="450"/>
      <c r="SEW37" s="450"/>
      <c r="SEX37" s="450"/>
      <c r="SEY37" s="450"/>
      <c r="SEZ37" s="450"/>
      <c r="SFA37" s="450"/>
      <c r="SFB37" s="450"/>
      <c r="SFC37" s="450"/>
      <c r="SFD37" s="450"/>
      <c r="SFE37" s="450"/>
      <c r="SFF37" s="450"/>
      <c r="SFG37" s="450"/>
      <c r="SFH37" s="450"/>
      <c r="SFI37" s="450"/>
      <c r="SFJ37" s="450"/>
      <c r="SFK37" s="450"/>
      <c r="SFL37" s="450"/>
      <c r="SFM37" s="450"/>
      <c r="SFN37" s="450"/>
      <c r="SFO37" s="450"/>
      <c r="SFP37" s="450"/>
      <c r="SFQ37" s="450"/>
      <c r="SFR37" s="450"/>
      <c r="SFS37" s="450"/>
      <c r="SFT37" s="450"/>
      <c r="SFU37" s="450"/>
      <c r="SFV37" s="450"/>
      <c r="SFW37" s="450"/>
      <c r="SFX37" s="450"/>
      <c r="SFY37" s="450"/>
      <c r="SFZ37" s="450"/>
      <c r="SGA37" s="450"/>
      <c r="SGB37" s="450"/>
      <c r="SGC37" s="450"/>
      <c r="SGD37" s="450"/>
      <c r="SGE37" s="450"/>
      <c r="SGF37" s="450"/>
      <c r="SGG37" s="450"/>
      <c r="SGH37" s="450"/>
      <c r="SGI37" s="450"/>
      <c r="SGJ37" s="450"/>
      <c r="SGK37" s="450"/>
      <c r="SGL37" s="450"/>
      <c r="SGM37" s="450"/>
      <c r="SGN37" s="450"/>
      <c r="SGO37" s="450"/>
      <c r="SGP37" s="450"/>
      <c r="SGQ37" s="450"/>
      <c r="SGR37" s="450"/>
      <c r="SGS37" s="450"/>
      <c r="SGT37" s="450"/>
      <c r="SGU37" s="450"/>
      <c r="SGV37" s="450"/>
      <c r="SGW37" s="450"/>
      <c r="SGX37" s="450"/>
      <c r="SGY37" s="450"/>
      <c r="SGZ37" s="450"/>
      <c r="SHA37" s="450"/>
      <c r="SHB37" s="450"/>
      <c r="SHC37" s="450"/>
      <c r="SHD37" s="450"/>
      <c r="SHE37" s="450"/>
      <c r="SHF37" s="450"/>
      <c r="SHG37" s="450"/>
      <c r="SHH37" s="450"/>
      <c r="SHI37" s="450"/>
      <c r="SHJ37" s="450"/>
      <c r="SHK37" s="450"/>
      <c r="SHL37" s="450"/>
      <c r="SHM37" s="450"/>
      <c r="SHN37" s="450"/>
      <c r="SHO37" s="450"/>
      <c r="SHP37" s="450"/>
      <c r="SHQ37" s="450"/>
      <c r="SHR37" s="450"/>
      <c r="SHS37" s="450"/>
      <c r="SHT37" s="450"/>
      <c r="SHU37" s="450"/>
      <c r="SHV37" s="450"/>
      <c r="SHW37" s="450"/>
      <c r="SHX37" s="450"/>
      <c r="SHY37" s="450"/>
      <c r="SHZ37" s="450"/>
      <c r="SIA37" s="450"/>
      <c r="SIB37" s="450"/>
      <c r="SIC37" s="450"/>
      <c r="SID37" s="450"/>
      <c r="SIE37" s="450"/>
      <c r="SIF37" s="450"/>
      <c r="SIG37" s="450"/>
      <c r="SIH37" s="450"/>
      <c r="SII37" s="450"/>
      <c r="SIJ37" s="450"/>
      <c r="SIK37" s="450"/>
      <c r="SIL37" s="450"/>
      <c r="SIM37" s="450"/>
      <c r="SIN37" s="450"/>
      <c r="SIO37" s="450"/>
      <c r="SIP37" s="450"/>
      <c r="SIQ37" s="450"/>
      <c r="SIR37" s="450"/>
      <c r="SIS37" s="450"/>
      <c r="SIT37" s="450"/>
      <c r="SIU37" s="450"/>
      <c r="SIV37" s="450"/>
      <c r="SIW37" s="450"/>
      <c r="SIX37" s="450"/>
      <c r="SIY37" s="450"/>
      <c r="SIZ37" s="450"/>
      <c r="SJA37" s="450"/>
      <c r="SJB37" s="450"/>
      <c r="SJC37" s="450"/>
      <c r="SJD37" s="450"/>
      <c r="SJE37" s="450"/>
      <c r="SJF37" s="450"/>
      <c r="SJG37" s="450"/>
      <c r="SJH37" s="450"/>
      <c r="SJI37" s="450"/>
      <c r="SJJ37" s="450"/>
      <c r="SJK37" s="450"/>
      <c r="SJL37" s="450"/>
      <c r="SJM37" s="450"/>
      <c r="SJN37" s="450"/>
      <c r="SJO37" s="450"/>
      <c r="SJP37" s="450"/>
      <c r="SJQ37" s="450"/>
      <c r="SJR37" s="450"/>
      <c r="SJS37" s="450"/>
      <c r="SJT37" s="450"/>
      <c r="SJU37" s="450"/>
      <c r="SJV37" s="450"/>
      <c r="SJW37" s="450"/>
      <c r="SJX37" s="450"/>
      <c r="SJY37" s="450"/>
      <c r="SJZ37" s="450"/>
      <c r="SKA37" s="450"/>
      <c r="SKB37" s="450"/>
      <c r="SKC37" s="450"/>
      <c r="SKD37" s="450"/>
      <c r="SKE37" s="450"/>
      <c r="SKF37" s="450"/>
      <c r="SKG37" s="450"/>
      <c r="SKH37" s="450"/>
      <c r="SKI37" s="450"/>
      <c r="SKJ37" s="450"/>
      <c r="SKK37" s="450"/>
      <c r="SKL37" s="450"/>
      <c r="SKM37" s="450"/>
      <c r="SKN37" s="450"/>
      <c r="SKO37" s="450"/>
      <c r="SKP37" s="450"/>
      <c r="SKQ37" s="450"/>
      <c r="SKR37" s="450"/>
      <c r="SKS37" s="450"/>
      <c r="SKT37" s="450"/>
      <c r="SKU37" s="450"/>
      <c r="SKV37" s="450"/>
      <c r="SKW37" s="450"/>
      <c r="SKX37" s="450"/>
      <c r="SKY37" s="450"/>
      <c r="SKZ37" s="450"/>
      <c r="SLA37" s="450"/>
      <c r="SLB37" s="450"/>
      <c r="SLC37" s="450"/>
      <c r="SLD37" s="450"/>
      <c r="SLE37" s="450"/>
      <c r="SLF37" s="450"/>
      <c r="SLG37" s="450"/>
      <c r="SLH37" s="450"/>
      <c r="SLI37" s="450"/>
      <c r="SLJ37" s="450"/>
      <c r="SLK37" s="450"/>
      <c r="SLL37" s="450"/>
      <c r="SLM37" s="450"/>
      <c r="SLN37" s="450"/>
      <c r="SLO37" s="450"/>
      <c r="SLP37" s="450"/>
      <c r="SLQ37" s="450"/>
      <c r="SLR37" s="450"/>
      <c r="SLS37" s="450"/>
      <c r="SLT37" s="450"/>
      <c r="SLU37" s="450"/>
      <c r="SLV37" s="450"/>
      <c r="SLW37" s="450"/>
      <c r="SLX37" s="450"/>
      <c r="SLY37" s="450"/>
      <c r="SLZ37" s="450"/>
      <c r="SMA37" s="450"/>
      <c r="SMB37" s="450"/>
      <c r="SMC37" s="450"/>
      <c r="SMD37" s="450"/>
      <c r="SME37" s="450"/>
      <c r="SMF37" s="450"/>
      <c r="SMG37" s="450"/>
      <c r="SMH37" s="450"/>
      <c r="SMI37" s="450"/>
      <c r="SMJ37" s="450"/>
      <c r="SMK37" s="450"/>
      <c r="SML37" s="450"/>
      <c r="SMM37" s="450"/>
      <c r="SMN37" s="450"/>
      <c r="SMO37" s="450"/>
      <c r="SMP37" s="450"/>
      <c r="SMQ37" s="450"/>
      <c r="SMR37" s="450"/>
      <c r="SMS37" s="450"/>
      <c r="SMT37" s="450"/>
      <c r="SMU37" s="450"/>
      <c r="SMV37" s="450"/>
      <c r="SMW37" s="450"/>
      <c r="SMX37" s="450"/>
      <c r="SMY37" s="450"/>
      <c r="SMZ37" s="450"/>
      <c r="SNA37" s="450"/>
      <c r="SNB37" s="450"/>
      <c r="SNC37" s="450"/>
      <c r="SND37" s="450"/>
      <c r="SNE37" s="450"/>
      <c r="SNF37" s="450"/>
      <c r="SNG37" s="450"/>
      <c r="SNH37" s="450"/>
      <c r="SNI37" s="450"/>
      <c r="SNJ37" s="450"/>
      <c r="SNK37" s="450"/>
      <c r="SNL37" s="450"/>
      <c r="SNM37" s="450"/>
      <c r="SNN37" s="450"/>
      <c r="SNO37" s="450"/>
      <c r="SNP37" s="450"/>
      <c r="SNQ37" s="450"/>
      <c r="SNR37" s="450"/>
      <c r="SNS37" s="450"/>
      <c r="SNT37" s="450"/>
      <c r="SNU37" s="450"/>
      <c r="SNV37" s="450"/>
      <c r="SNW37" s="450"/>
      <c r="SNX37" s="450"/>
      <c r="SNY37" s="450"/>
      <c r="SNZ37" s="450"/>
      <c r="SOA37" s="450"/>
      <c r="SOB37" s="450"/>
      <c r="SOC37" s="450"/>
      <c r="SOD37" s="450"/>
      <c r="SOE37" s="450"/>
      <c r="SOF37" s="450"/>
      <c r="SOG37" s="450"/>
      <c r="SOH37" s="450"/>
      <c r="SOI37" s="450"/>
      <c r="SOJ37" s="450"/>
      <c r="SOK37" s="450"/>
      <c r="SOL37" s="450"/>
      <c r="SOM37" s="450"/>
      <c r="SON37" s="450"/>
      <c r="SOO37" s="450"/>
      <c r="SOP37" s="450"/>
      <c r="SOQ37" s="450"/>
      <c r="SOR37" s="450"/>
      <c r="SOS37" s="450"/>
      <c r="SOT37" s="450"/>
      <c r="SOU37" s="450"/>
      <c r="SOV37" s="450"/>
      <c r="SOW37" s="450"/>
      <c r="SOX37" s="450"/>
      <c r="SOY37" s="450"/>
      <c r="SOZ37" s="450"/>
      <c r="SPA37" s="450"/>
      <c r="SPB37" s="450"/>
      <c r="SPC37" s="450"/>
      <c r="SPD37" s="450"/>
      <c r="SPE37" s="450"/>
      <c r="SPF37" s="450"/>
      <c r="SPG37" s="450"/>
      <c r="SPH37" s="450"/>
      <c r="SPI37" s="450"/>
      <c r="SPJ37" s="450"/>
      <c r="SPK37" s="450"/>
      <c r="SPL37" s="450"/>
      <c r="SPM37" s="450"/>
      <c r="SPN37" s="450"/>
      <c r="SPO37" s="450"/>
      <c r="SPP37" s="450"/>
      <c r="SPQ37" s="450"/>
      <c r="SPR37" s="450"/>
      <c r="SPS37" s="450"/>
      <c r="SPT37" s="450"/>
      <c r="SPU37" s="450"/>
      <c r="SPV37" s="450"/>
      <c r="SPW37" s="450"/>
      <c r="SPX37" s="450"/>
      <c r="SPY37" s="450"/>
      <c r="SPZ37" s="450"/>
      <c r="SQA37" s="450"/>
      <c r="SQB37" s="450"/>
      <c r="SQC37" s="450"/>
      <c r="SQD37" s="450"/>
      <c r="SQE37" s="450"/>
      <c r="SQF37" s="450"/>
      <c r="SQG37" s="450"/>
      <c r="SQH37" s="450"/>
      <c r="SQI37" s="450"/>
      <c r="SQJ37" s="450"/>
      <c r="SQK37" s="450"/>
      <c r="SQL37" s="450"/>
      <c r="SQM37" s="450"/>
      <c r="SQN37" s="450"/>
      <c r="SQO37" s="450"/>
      <c r="SQP37" s="450"/>
      <c r="SQQ37" s="450"/>
      <c r="SQR37" s="450"/>
      <c r="SQS37" s="450"/>
      <c r="SQT37" s="450"/>
      <c r="SQU37" s="450"/>
      <c r="SQV37" s="450"/>
      <c r="SQW37" s="450"/>
      <c r="SQX37" s="450"/>
      <c r="SQY37" s="450"/>
      <c r="SQZ37" s="450"/>
      <c r="SRA37" s="450"/>
      <c r="SRB37" s="450"/>
      <c r="SRC37" s="450"/>
      <c r="SRD37" s="450"/>
      <c r="SRE37" s="450"/>
      <c r="SRF37" s="450"/>
      <c r="SRG37" s="450"/>
      <c r="SRH37" s="450"/>
      <c r="SRI37" s="450"/>
      <c r="SRJ37" s="450"/>
      <c r="SRK37" s="450"/>
      <c r="SRL37" s="450"/>
      <c r="SRM37" s="450"/>
      <c r="SRN37" s="450"/>
      <c r="SRO37" s="450"/>
      <c r="SRP37" s="450"/>
      <c r="SRQ37" s="450"/>
      <c r="SRR37" s="450"/>
      <c r="SRS37" s="450"/>
      <c r="SRT37" s="450"/>
      <c r="SRU37" s="450"/>
      <c r="SRV37" s="450"/>
      <c r="SRW37" s="450"/>
      <c r="SRX37" s="450"/>
      <c r="SRY37" s="450"/>
      <c r="SRZ37" s="450"/>
      <c r="SSA37" s="450"/>
      <c r="SSB37" s="450"/>
      <c r="SSC37" s="450"/>
      <c r="SSD37" s="450"/>
      <c r="SSE37" s="450"/>
      <c r="SSF37" s="450"/>
      <c r="SSG37" s="450"/>
      <c r="SSH37" s="450"/>
      <c r="SSI37" s="450"/>
      <c r="SSJ37" s="450"/>
      <c r="SSK37" s="450"/>
      <c r="SSL37" s="450"/>
      <c r="SSM37" s="450"/>
      <c r="SSN37" s="450"/>
      <c r="SSO37" s="450"/>
      <c r="SSP37" s="450"/>
      <c r="SSQ37" s="450"/>
      <c r="SSR37" s="450"/>
      <c r="SSS37" s="450"/>
      <c r="SST37" s="450"/>
      <c r="SSU37" s="450"/>
      <c r="SSV37" s="450"/>
      <c r="SSW37" s="450"/>
      <c r="SSX37" s="450"/>
      <c r="SSY37" s="450"/>
      <c r="SSZ37" s="450"/>
      <c r="STA37" s="450"/>
      <c r="STB37" s="450"/>
      <c r="STC37" s="450"/>
      <c r="STD37" s="450"/>
      <c r="STE37" s="450"/>
      <c r="STF37" s="450"/>
      <c r="STG37" s="450"/>
      <c r="STH37" s="450"/>
      <c r="STI37" s="450"/>
      <c r="STJ37" s="450"/>
      <c r="STK37" s="450"/>
      <c r="STL37" s="450"/>
      <c r="STM37" s="450"/>
      <c r="STN37" s="450"/>
      <c r="STO37" s="450"/>
      <c r="STP37" s="450"/>
      <c r="STQ37" s="450"/>
      <c r="STR37" s="450"/>
      <c r="STS37" s="450"/>
      <c r="STT37" s="450"/>
      <c r="STU37" s="450"/>
      <c r="STV37" s="450"/>
      <c r="STW37" s="450"/>
      <c r="STX37" s="450"/>
      <c r="STY37" s="450"/>
      <c r="STZ37" s="450"/>
      <c r="SUA37" s="450"/>
      <c r="SUB37" s="450"/>
      <c r="SUC37" s="450"/>
      <c r="SUD37" s="450"/>
      <c r="SUE37" s="450"/>
      <c r="SUF37" s="450"/>
      <c r="SUG37" s="450"/>
      <c r="SUH37" s="450"/>
      <c r="SUI37" s="450"/>
      <c r="SUJ37" s="450"/>
      <c r="SUK37" s="450"/>
      <c r="SUL37" s="450"/>
      <c r="SUM37" s="450"/>
      <c r="SUN37" s="450"/>
      <c r="SUO37" s="450"/>
      <c r="SUP37" s="450"/>
      <c r="SUQ37" s="450"/>
      <c r="SUR37" s="450"/>
      <c r="SUS37" s="450"/>
      <c r="SUT37" s="450"/>
      <c r="SUU37" s="450"/>
      <c r="SUV37" s="450"/>
      <c r="SUW37" s="450"/>
      <c r="SUX37" s="450"/>
      <c r="SUY37" s="450"/>
      <c r="SUZ37" s="450"/>
      <c r="SVA37" s="450"/>
      <c r="SVB37" s="450"/>
      <c r="SVC37" s="450"/>
      <c r="SVD37" s="450"/>
      <c r="SVE37" s="450"/>
      <c r="SVF37" s="450"/>
      <c r="SVG37" s="450"/>
      <c r="SVH37" s="450"/>
      <c r="SVI37" s="450"/>
      <c r="SVJ37" s="450"/>
      <c r="SVK37" s="450"/>
      <c r="SVL37" s="450"/>
      <c r="SVM37" s="450"/>
      <c r="SVN37" s="450"/>
      <c r="SVO37" s="450"/>
      <c r="SVP37" s="450"/>
      <c r="SVQ37" s="450"/>
      <c r="SVR37" s="450"/>
      <c r="SVS37" s="450"/>
      <c r="SVT37" s="450"/>
      <c r="SVU37" s="450"/>
      <c r="SVV37" s="450"/>
      <c r="SVW37" s="450"/>
      <c r="SVX37" s="450"/>
      <c r="SVY37" s="450"/>
      <c r="SVZ37" s="450"/>
      <c r="SWA37" s="450"/>
      <c r="SWB37" s="450"/>
      <c r="SWC37" s="450"/>
      <c r="SWD37" s="450"/>
      <c r="SWE37" s="450"/>
      <c r="SWF37" s="450"/>
      <c r="SWG37" s="450"/>
      <c r="SWH37" s="450"/>
      <c r="SWI37" s="450"/>
      <c r="SWJ37" s="450"/>
      <c r="SWK37" s="450"/>
      <c r="SWL37" s="450"/>
      <c r="SWM37" s="450"/>
      <c r="SWN37" s="450"/>
      <c r="SWO37" s="450"/>
      <c r="SWP37" s="450"/>
      <c r="SWQ37" s="450"/>
      <c r="SWR37" s="450"/>
      <c r="SWS37" s="450"/>
      <c r="SWT37" s="450"/>
      <c r="SWU37" s="450"/>
      <c r="SWV37" s="450"/>
      <c r="SWW37" s="450"/>
      <c r="SWX37" s="450"/>
      <c r="SWY37" s="450"/>
      <c r="SWZ37" s="450"/>
      <c r="SXA37" s="450"/>
      <c r="SXB37" s="450"/>
      <c r="SXC37" s="450"/>
      <c r="SXD37" s="450"/>
      <c r="SXE37" s="450"/>
      <c r="SXF37" s="450"/>
      <c r="SXG37" s="450"/>
      <c r="SXH37" s="450"/>
      <c r="SXI37" s="450"/>
      <c r="SXJ37" s="450"/>
      <c r="SXK37" s="450"/>
      <c r="SXL37" s="450"/>
      <c r="SXM37" s="450"/>
      <c r="SXN37" s="450"/>
      <c r="SXO37" s="450"/>
      <c r="SXP37" s="450"/>
      <c r="SXQ37" s="450"/>
      <c r="SXR37" s="450"/>
      <c r="SXS37" s="450"/>
      <c r="SXT37" s="450"/>
      <c r="SXU37" s="450"/>
      <c r="SXV37" s="450"/>
      <c r="SXW37" s="450"/>
      <c r="SXX37" s="450"/>
      <c r="SXY37" s="450"/>
      <c r="SXZ37" s="450"/>
      <c r="SYA37" s="450"/>
      <c r="SYB37" s="450"/>
      <c r="SYC37" s="450"/>
      <c r="SYD37" s="450"/>
      <c r="SYE37" s="450"/>
      <c r="SYF37" s="450"/>
      <c r="SYG37" s="450"/>
      <c r="SYH37" s="450"/>
      <c r="SYI37" s="450"/>
      <c r="SYJ37" s="450"/>
      <c r="SYK37" s="450"/>
      <c r="SYL37" s="450"/>
      <c r="SYM37" s="450"/>
      <c r="SYN37" s="450"/>
      <c r="SYO37" s="450"/>
      <c r="SYP37" s="450"/>
      <c r="SYQ37" s="450"/>
      <c r="SYR37" s="450"/>
      <c r="SYS37" s="450"/>
      <c r="SYT37" s="450"/>
      <c r="SYU37" s="450"/>
      <c r="SYV37" s="450"/>
      <c r="SYW37" s="450"/>
      <c r="SYX37" s="450"/>
      <c r="SYY37" s="450"/>
      <c r="SYZ37" s="450"/>
      <c r="SZA37" s="450"/>
      <c r="SZB37" s="450"/>
      <c r="SZC37" s="450"/>
      <c r="SZD37" s="450"/>
      <c r="SZE37" s="450"/>
      <c r="SZF37" s="450"/>
      <c r="SZG37" s="450"/>
      <c r="SZH37" s="450"/>
      <c r="SZI37" s="450"/>
      <c r="SZJ37" s="450"/>
      <c r="SZK37" s="450"/>
      <c r="SZL37" s="450"/>
      <c r="SZM37" s="450"/>
      <c r="SZN37" s="450"/>
      <c r="SZO37" s="450"/>
      <c r="SZP37" s="450"/>
      <c r="SZQ37" s="450"/>
      <c r="SZR37" s="450"/>
      <c r="SZS37" s="450"/>
      <c r="SZT37" s="450"/>
      <c r="SZU37" s="450"/>
      <c r="SZV37" s="450"/>
      <c r="SZW37" s="450"/>
      <c r="SZX37" s="450"/>
      <c r="SZY37" s="450"/>
      <c r="SZZ37" s="450"/>
      <c r="TAA37" s="450"/>
      <c r="TAB37" s="450"/>
      <c r="TAC37" s="450"/>
      <c r="TAD37" s="450"/>
      <c r="TAE37" s="450"/>
      <c r="TAF37" s="450"/>
      <c r="TAG37" s="450"/>
      <c r="TAH37" s="450"/>
      <c r="TAI37" s="450"/>
      <c r="TAJ37" s="450"/>
      <c r="TAK37" s="450"/>
      <c r="TAL37" s="450"/>
      <c r="TAM37" s="450"/>
      <c r="TAN37" s="450"/>
      <c r="TAO37" s="450"/>
      <c r="TAP37" s="450"/>
      <c r="TAQ37" s="450"/>
      <c r="TAR37" s="450"/>
      <c r="TAS37" s="450"/>
      <c r="TAT37" s="450"/>
      <c r="TAU37" s="450"/>
      <c r="TAV37" s="450"/>
      <c r="TAW37" s="450"/>
      <c r="TAX37" s="450"/>
      <c r="TAY37" s="450"/>
      <c r="TAZ37" s="450"/>
      <c r="TBA37" s="450"/>
      <c r="TBB37" s="450"/>
      <c r="TBC37" s="450"/>
      <c r="TBD37" s="450"/>
      <c r="TBE37" s="450"/>
      <c r="TBF37" s="450"/>
      <c r="TBG37" s="450"/>
      <c r="TBH37" s="450"/>
      <c r="TBI37" s="450"/>
      <c r="TBJ37" s="450"/>
      <c r="TBK37" s="450"/>
      <c r="TBL37" s="450"/>
      <c r="TBM37" s="450"/>
      <c r="TBN37" s="450"/>
      <c r="TBO37" s="450"/>
      <c r="TBP37" s="450"/>
      <c r="TBQ37" s="450"/>
      <c r="TBR37" s="450"/>
      <c r="TBS37" s="450"/>
      <c r="TBT37" s="450"/>
      <c r="TBU37" s="450"/>
      <c r="TBV37" s="450"/>
      <c r="TBW37" s="450"/>
      <c r="TBX37" s="450"/>
      <c r="TBY37" s="450"/>
      <c r="TBZ37" s="450"/>
      <c r="TCA37" s="450"/>
      <c r="TCB37" s="450"/>
      <c r="TCC37" s="450"/>
      <c r="TCD37" s="450"/>
      <c r="TCE37" s="450"/>
      <c r="TCF37" s="450"/>
      <c r="TCG37" s="450"/>
      <c r="TCH37" s="450"/>
      <c r="TCI37" s="450"/>
      <c r="TCJ37" s="450"/>
      <c r="TCK37" s="450"/>
      <c r="TCL37" s="450"/>
      <c r="TCM37" s="450"/>
      <c r="TCN37" s="450"/>
      <c r="TCO37" s="450"/>
      <c r="TCP37" s="450"/>
      <c r="TCQ37" s="450"/>
      <c r="TCR37" s="450"/>
      <c r="TCS37" s="450"/>
      <c r="TCT37" s="450"/>
      <c r="TCU37" s="450"/>
      <c r="TCV37" s="450"/>
      <c r="TCW37" s="450"/>
      <c r="TCX37" s="450"/>
      <c r="TCY37" s="450"/>
      <c r="TCZ37" s="450"/>
      <c r="TDA37" s="450"/>
      <c r="TDB37" s="450"/>
      <c r="TDC37" s="450"/>
      <c r="TDD37" s="450"/>
      <c r="TDE37" s="450"/>
      <c r="TDF37" s="450"/>
      <c r="TDG37" s="450"/>
      <c r="TDH37" s="450"/>
      <c r="TDI37" s="450"/>
      <c r="TDJ37" s="450"/>
      <c r="TDK37" s="450"/>
      <c r="TDL37" s="450"/>
      <c r="TDM37" s="450"/>
      <c r="TDN37" s="450"/>
      <c r="TDO37" s="450"/>
      <c r="TDP37" s="450"/>
      <c r="TDQ37" s="450"/>
      <c r="TDR37" s="450"/>
      <c r="TDS37" s="450"/>
      <c r="TDT37" s="450"/>
      <c r="TDU37" s="450"/>
      <c r="TDV37" s="450"/>
      <c r="TDW37" s="450"/>
      <c r="TDX37" s="450"/>
      <c r="TDY37" s="450"/>
      <c r="TDZ37" s="450"/>
      <c r="TEA37" s="450"/>
      <c r="TEB37" s="450"/>
      <c r="TEC37" s="450"/>
      <c r="TED37" s="450"/>
      <c r="TEE37" s="450"/>
      <c r="TEF37" s="450"/>
      <c r="TEG37" s="450"/>
      <c r="TEH37" s="450"/>
      <c r="TEI37" s="450"/>
      <c r="TEJ37" s="450"/>
      <c r="TEK37" s="450"/>
      <c r="TEL37" s="450"/>
      <c r="TEM37" s="450"/>
      <c r="TEN37" s="450"/>
      <c r="TEO37" s="450"/>
      <c r="TEP37" s="450"/>
      <c r="TEQ37" s="450"/>
      <c r="TER37" s="450"/>
      <c r="TES37" s="450"/>
      <c r="TET37" s="450"/>
      <c r="TEU37" s="450"/>
      <c r="TEV37" s="450"/>
      <c r="TEW37" s="450"/>
      <c r="TEX37" s="450"/>
      <c r="TEY37" s="450"/>
      <c r="TEZ37" s="450"/>
      <c r="TFA37" s="450"/>
      <c r="TFB37" s="450"/>
      <c r="TFC37" s="450"/>
      <c r="TFD37" s="450"/>
      <c r="TFE37" s="450"/>
      <c r="TFF37" s="450"/>
      <c r="TFG37" s="450"/>
      <c r="TFH37" s="450"/>
      <c r="TFI37" s="450"/>
      <c r="TFJ37" s="450"/>
      <c r="TFK37" s="450"/>
      <c r="TFL37" s="450"/>
      <c r="TFM37" s="450"/>
      <c r="TFN37" s="450"/>
      <c r="TFO37" s="450"/>
      <c r="TFP37" s="450"/>
      <c r="TFQ37" s="450"/>
      <c r="TFR37" s="450"/>
      <c r="TFS37" s="450"/>
      <c r="TFT37" s="450"/>
      <c r="TFU37" s="450"/>
      <c r="TFV37" s="450"/>
      <c r="TFW37" s="450"/>
      <c r="TFX37" s="450"/>
      <c r="TFY37" s="450"/>
      <c r="TFZ37" s="450"/>
      <c r="TGA37" s="450"/>
      <c r="TGB37" s="450"/>
      <c r="TGC37" s="450"/>
      <c r="TGD37" s="450"/>
      <c r="TGE37" s="450"/>
      <c r="TGF37" s="450"/>
      <c r="TGG37" s="450"/>
      <c r="TGH37" s="450"/>
      <c r="TGI37" s="450"/>
      <c r="TGJ37" s="450"/>
      <c r="TGK37" s="450"/>
      <c r="TGL37" s="450"/>
      <c r="TGM37" s="450"/>
      <c r="TGN37" s="450"/>
      <c r="TGO37" s="450"/>
      <c r="TGP37" s="450"/>
      <c r="TGQ37" s="450"/>
      <c r="TGR37" s="450"/>
      <c r="TGS37" s="450"/>
      <c r="TGT37" s="450"/>
      <c r="TGU37" s="450"/>
      <c r="TGV37" s="450"/>
      <c r="TGW37" s="450"/>
      <c r="TGX37" s="450"/>
      <c r="TGY37" s="450"/>
      <c r="TGZ37" s="450"/>
      <c r="THA37" s="450"/>
      <c r="THB37" s="450"/>
      <c r="THC37" s="450"/>
      <c r="THD37" s="450"/>
      <c r="THE37" s="450"/>
      <c r="THF37" s="450"/>
      <c r="THG37" s="450"/>
      <c r="THH37" s="450"/>
      <c r="THI37" s="450"/>
      <c r="THJ37" s="450"/>
      <c r="THK37" s="450"/>
      <c r="THL37" s="450"/>
      <c r="THM37" s="450"/>
      <c r="THN37" s="450"/>
      <c r="THO37" s="450"/>
      <c r="THP37" s="450"/>
      <c r="THQ37" s="450"/>
      <c r="THR37" s="450"/>
      <c r="THS37" s="450"/>
      <c r="THT37" s="450"/>
      <c r="THU37" s="450"/>
      <c r="THV37" s="450"/>
      <c r="THW37" s="450"/>
      <c r="THX37" s="450"/>
      <c r="THY37" s="450"/>
      <c r="THZ37" s="450"/>
      <c r="TIA37" s="450"/>
      <c r="TIB37" s="450"/>
      <c r="TIC37" s="450"/>
      <c r="TID37" s="450"/>
      <c r="TIE37" s="450"/>
      <c r="TIF37" s="450"/>
      <c r="TIG37" s="450"/>
      <c r="TIH37" s="450"/>
      <c r="TII37" s="450"/>
      <c r="TIJ37" s="450"/>
      <c r="TIK37" s="450"/>
      <c r="TIL37" s="450"/>
      <c r="TIM37" s="450"/>
      <c r="TIN37" s="450"/>
      <c r="TIO37" s="450"/>
      <c r="TIP37" s="450"/>
      <c r="TIQ37" s="450"/>
      <c r="TIR37" s="450"/>
      <c r="TIS37" s="450"/>
      <c r="TIT37" s="450"/>
      <c r="TIU37" s="450"/>
      <c r="TIV37" s="450"/>
      <c r="TIW37" s="450"/>
      <c r="TIX37" s="450"/>
      <c r="TIY37" s="450"/>
      <c r="TIZ37" s="450"/>
      <c r="TJA37" s="450"/>
      <c r="TJB37" s="450"/>
      <c r="TJC37" s="450"/>
      <c r="TJD37" s="450"/>
      <c r="TJE37" s="450"/>
      <c r="TJF37" s="450"/>
      <c r="TJG37" s="450"/>
      <c r="TJH37" s="450"/>
      <c r="TJI37" s="450"/>
      <c r="TJJ37" s="450"/>
      <c r="TJK37" s="450"/>
      <c r="TJL37" s="450"/>
      <c r="TJM37" s="450"/>
      <c r="TJN37" s="450"/>
      <c r="TJO37" s="450"/>
      <c r="TJP37" s="450"/>
      <c r="TJQ37" s="450"/>
      <c r="TJR37" s="450"/>
      <c r="TJS37" s="450"/>
      <c r="TJT37" s="450"/>
      <c r="TJU37" s="450"/>
      <c r="TJV37" s="450"/>
      <c r="TJW37" s="450"/>
      <c r="TJX37" s="450"/>
      <c r="TJY37" s="450"/>
      <c r="TJZ37" s="450"/>
      <c r="TKA37" s="450"/>
      <c r="TKB37" s="450"/>
      <c r="TKC37" s="450"/>
      <c r="TKD37" s="450"/>
      <c r="TKE37" s="450"/>
      <c r="TKF37" s="450"/>
      <c r="TKG37" s="450"/>
      <c r="TKH37" s="450"/>
      <c r="TKI37" s="450"/>
      <c r="TKJ37" s="450"/>
      <c r="TKK37" s="450"/>
      <c r="TKL37" s="450"/>
      <c r="TKM37" s="450"/>
      <c r="TKN37" s="450"/>
      <c r="TKO37" s="450"/>
      <c r="TKP37" s="450"/>
      <c r="TKQ37" s="450"/>
      <c r="TKR37" s="450"/>
      <c r="TKS37" s="450"/>
      <c r="TKT37" s="450"/>
      <c r="TKU37" s="450"/>
      <c r="TKV37" s="450"/>
      <c r="TKW37" s="450"/>
      <c r="TKX37" s="450"/>
      <c r="TKY37" s="450"/>
      <c r="TKZ37" s="450"/>
      <c r="TLA37" s="450"/>
      <c r="TLB37" s="450"/>
      <c r="TLC37" s="450"/>
      <c r="TLD37" s="450"/>
      <c r="TLE37" s="450"/>
      <c r="TLF37" s="450"/>
      <c r="TLG37" s="450"/>
      <c r="TLH37" s="450"/>
      <c r="TLI37" s="450"/>
      <c r="TLJ37" s="450"/>
      <c r="TLK37" s="450"/>
      <c r="TLL37" s="450"/>
      <c r="TLM37" s="450"/>
      <c r="TLN37" s="450"/>
      <c r="TLO37" s="450"/>
      <c r="TLP37" s="450"/>
      <c r="TLQ37" s="450"/>
      <c r="TLR37" s="450"/>
      <c r="TLS37" s="450"/>
      <c r="TLT37" s="450"/>
      <c r="TLU37" s="450"/>
      <c r="TLV37" s="450"/>
      <c r="TLW37" s="450"/>
      <c r="TLX37" s="450"/>
      <c r="TLY37" s="450"/>
      <c r="TLZ37" s="450"/>
      <c r="TMA37" s="450"/>
      <c r="TMB37" s="450"/>
      <c r="TMC37" s="450"/>
      <c r="TMD37" s="450"/>
      <c r="TME37" s="450"/>
      <c r="TMF37" s="450"/>
      <c r="TMG37" s="450"/>
      <c r="TMH37" s="450"/>
      <c r="TMI37" s="450"/>
      <c r="TMJ37" s="450"/>
      <c r="TMK37" s="450"/>
      <c r="TML37" s="450"/>
      <c r="TMM37" s="450"/>
      <c r="TMN37" s="450"/>
      <c r="TMO37" s="450"/>
      <c r="TMP37" s="450"/>
      <c r="TMQ37" s="450"/>
      <c r="TMR37" s="450"/>
      <c r="TMS37" s="450"/>
      <c r="TMT37" s="450"/>
      <c r="TMU37" s="450"/>
      <c r="TMV37" s="450"/>
      <c r="TMW37" s="450"/>
      <c r="TMX37" s="450"/>
      <c r="TMY37" s="450"/>
      <c r="TMZ37" s="450"/>
      <c r="TNA37" s="450"/>
      <c r="TNB37" s="450"/>
      <c r="TNC37" s="450"/>
      <c r="TND37" s="450"/>
      <c r="TNE37" s="450"/>
      <c r="TNF37" s="450"/>
      <c r="TNG37" s="450"/>
      <c r="TNH37" s="450"/>
      <c r="TNI37" s="450"/>
      <c r="TNJ37" s="450"/>
      <c r="TNK37" s="450"/>
      <c r="TNL37" s="450"/>
      <c r="TNM37" s="450"/>
      <c r="TNN37" s="450"/>
      <c r="TNO37" s="450"/>
      <c r="TNP37" s="450"/>
      <c r="TNQ37" s="450"/>
      <c r="TNR37" s="450"/>
      <c r="TNS37" s="450"/>
      <c r="TNT37" s="450"/>
      <c r="TNU37" s="450"/>
      <c r="TNV37" s="450"/>
      <c r="TNW37" s="450"/>
      <c r="TNX37" s="450"/>
      <c r="TNY37" s="450"/>
      <c r="TNZ37" s="450"/>
      <c r="TOA37" s="450"/>
      <c r="TOB37" s="450"/>
      <c r="TOC37" s="450"/>
      <c r="TOD37" s="450"/>
      <c r="TOE37" s="450"/>
      <c r="TOF37" s="450"/>
      <c r="TOG37" s="450"/>
      <c r="TOH37" s="450"/>
      <c r="TOI37" s="450"/>
      <c r="TOJ37" s="450"/>
      <c r="TOK37" s="450"/>
      <c r="TOL37" s="450"/>
      <c r="TOM37" s="450"/>
      <c r="TON37" s="450"/>
      <c r="TOO37" s="450"/>
      <c r="TOP37" s="450"/>
      <c r="TOQ37" s="450"/>
      <c r="TOR37" s="450"/>
      <c r="TOS37" s="450"/>
      <c r="TOT37" s="450"/>
      <c r="TOU37" s="450"/>
      <c r="TOV37" s="450"/>
      <c r="TOW37" s="450"/>
      <c r="TOX37" s="450"/>
      <c r="TOY37" s="450"/>
      <c r="TOZ37" s="450"/>
      <c r="TPA37" s="450"/>
      <c r="TPB37" s="450"/>
      <c r="TPC37" s="450"/>
      <c r="TPD37" s="450"/>
      <c r="TPE37" s="450"/>
      <c r="TPF37" s="450"/>
      <c r="TPG37" s="450"/>
      <c r="TPH37" s="450"/>
      <c r="TPI37" s="450"/>
      <c r="TPJ37" s="450"/>
      <c r="TPK37" s="450"/>
      <c r="TPL37" s="450"/>
      <c r="TPM37" s="450"/>
      <c r="TPN37" s="450"/>
      <c r="TPO37" s="450"/>
      <c r="TPP37" s="450"/>
      <c r="TPQ37" s="450"/>
      <c r="TPR37" s="450"/>
      <c r="TPS37" s="450"/>
      <c r="TPT37" s="450"/>
      <c r="TPU37" s="450"/>
      <c r="TPV37" s="450"/>
      <c r="TPW37" s="450"/>
      <c r="TPX37" s="450"/>
      <c r="TPY37" s="450"/>
      <c r="TPZ37" s="450"/>
      <c r="TQA37" s="450"/>
      <c r="TQB37" s="450"/>
      <c r="TQC37" s="450"/>
      <c r="TQD37" s="450"/>
      <c r="TQE37" s="450"/>
      <c r="TQF37" s="450"/>
      <c r="TQG37" s="450"/>
      <c r="TQH37" s="450"/>
      <c r="TQI37" s="450"/>
      <c r="TQJ37" s="450"/>
      <c r="TQK37" s="450"/>
      <c r="TQL37" s="450"/>
      <c r="TQM37" s="450"/>
      <c r="TQN37" s="450"/>
      <c r="TQO37" s="450"/>
      <c r="TQP37" s="450"/>
      <c r="TQQ37" s="450"/>
      <c r="TQR37" s="450"/>
      <c r="TQS37" s="450"/>
      <c r="TQT37" s="450"/>
      <c r="TQU37" s="450"/>
      <c r="TQV37" s="450"/>
      <c r="TQW37" s="450"/>
      <c r="TQX37" s="450"/>
      <c r="TQY37" s="450"/>
      <c r="TQZ37" s="450"/>
      <c r="TRA37" s="450"/>
      <c r="TRB37" s="450"/>
      <c r="TRC37" s="450"/>
      <c r="TRD37" s="450"/>
      <c r="TRE37" s="450"/>
      <c r="TRF37" s="450"/>
      <c r="TRG37" s="450"/>
      <c r="TRH37" s="450"/>
      <c r="TRI37" s="450"/>
      <c r="TRJ37" s="450"/>
      <c r="TRK37" s="450"/>
      <c r="TRL37" s="450"/>
      <c r="TRM37" s="450"/>
      <c r="TRN37" s="450"/>
      <c r="TRO37" s="450"/>
      <c r="TRP37" s="450"/>
      <c r="TRQ37" s="450"/>
      <c r="TRR37" s="450"/>
      <c r="TRS37" s="450"/>
      <c r="TRT37" s="450"/>
      <c r="TRU37" s="450"/>
      <c r="TRV37" s="450"/>
      <c r="TRW37" s="450"/>
      <c r="TRX37" s="450"/>
      <c r="TRY37" s="450"/>
      <c r="TRZ37" s="450"/>
      <c r="TSA37" s="450"/>
      <c r="TSB37" s="450"/>
      <c r="TSC37" s="450"/>
      <c r="TSD37" s="450"/>
      <c r="TSE37" s="450"/>
      <c r="TSF37" s="450"/>
      <c r="TSG37" s="450"/>
      <c r="TSH37" s="450"/>
      <c r="TSI37" s="450"/>
      <c r="TSJ37" s="450"/>
      <c r="TSK37" s="450"/>
      <c r="TSL37" s="450"/>
      <c r="TSM37" s="450"/>
      <c r="TSN37" s="450"/>
      <c r="TSO37" s="450"/>
      <c r="TSP37" s="450"/>
      <c r="TSQ37" s="450"/>
      <c r="TSR37" s="450"/>
      <c r="TSS37" s="450"/>
      <c r="TST37" s="450"/>
      <c r="TSU37" s="450"/>
      <c r="TSV37" s="450"/>
      <c r="TSW37" s="450"/>
      <c r="TSX37" s="450"/>
      <c r="TSY37" s="450"/>
      <c r="TSZ37" s="450"/>
      <c r="TTA37" s="450"/>
      <c r="TTB37" s="450"/>
      <c r="TTC37" s="450"/>
      <c r="TTD37" s="450"/>
      <c r="TTE37" s="450"/>
      <c r="TTF37" s="450"/>
      <c r="TTG37" s="450"/>
      <c r="TTH37" s="450"/>
      <c r="TTI37" s="450"/>
      <c r="TTJ37" s="450"/>
      <c r="TTK37" s="450"/>
      <c r="TTL37" s="450"/>
      <c r="TTM37" s="450"/>
      <c r="TTN37" s="450"/>
      <c r="TTO37" s="450"/>
      <c r="TTP37" s="450"/>
      <c r="TTQ37" s="450"/>
      <c r="TTR37" s="450"/>
      <c r="TTS37" s="450"/>
      <c r="TTT37" s="450"/>
      <c r="TTU37" s="450"/>
      <c r="TTV37" s="450"/>
      <c r="TTW37" s="450"/>
      <c r="TTX37" s="450"/>
      <c r="TTY37" s="450"/>
      <c r="TTZ37" s="450"/>
      <c r="TUA37" s="450"/>
      <c r="TUB37" s="450"/>
      <c r="TUC37" s="450"/>
      <c r="TUD37" s="450"/>
      <c r="TUE37" s="450"/>
      <c r="TUF37" s="450"/>
      <c r="TUG37" s="450"/>
      <c r="TUH37" s="450"/>
      <c r="TUI37" s="450"/>
      <c r="TUJ37" s="450"/>
      <c r="TUK37" s="450"/>
      <c r="TUL37" s="450"/>
      <c r="TUM37" s="450"/>
      <c r="TUN37" s="450"/>
      <c r="TUO37" s="450"/>
      <c r="TUP37" s="450"/>
      <c r="TUQ37" s="450"/>
      <c r="TUR37" s="450"/>
      <c r="TUS37" s="450"/>
      <c r="TUT37" s="450"/>
      <c r="TUU37" s="450"/>
      <c r="TUV37" s="450"/>
      <c r="TUW37" s="450"/>
      <c r="TUX37" s="450"/>
      <c r="TUY37" s="450"/>
      <c r="TUZ37" s="450"/>
      <c r="TVA37" s="450"/>
      <c r="TVB37" s="450"/>
      <c r="TVC37" s="450"/>
      <c r="TVD37" s="450"/>
      <c r="TVE37" s="450"/>
      <c r="TVF37" s="450"/>
      <c r="TVG37" s="450"/>
      <c r="TVH37" s="450"/>
      <c r="TVI37" s="450"/>
      <c r="TVJ37" s="450"/>
      <c r="TVK37" s="450"/>
      <c r="TVL37" s="450"/>
      <c r="TVM37" s="450"/>
      <c r="TVN37" s="450"/>
      <c r="TVO37" s="450"/>
      <c r="TVP37" s="450"/>
      <c r="TVQ37" s="450"/>
      <c r="TVR37" s="450"/>
      <c r="TVS37" s="450"/>
      <c r="TVT37" s="450"/>
      <c r="TVU37" s="450"/>
      <c r="TVV37" s="450"/>
      <c r="TVW37" s="450"/>
      <c r="TVX37" s="450"/>
      <c r="TVY37" s="450"/>
      <c r="TVZ37" s="450"/>
      <c r="TWA37" s="450"/>
      <c r="TWB37" s="450"/>
      <c r="TWC37" s="450"/>
      <c r="TWD37" s="450"/>
      <c r="TWE37" s="450"/>
      <c r="TWF37" s="450"/>
      <c r="TWG37" s="450"/>
      <c r="TWH37" s="450"/>
      <c r="TWI37" s="450"/>
      <c r="TWJ37" s="450"/>
      <c r="TWK37" s="450"/>
      <c r="TWL37" s="450"/>
      <c r="TWM37" s="450"/>
      <c r="TWN37" s="450"/>
      <c r="TWO37" s="450"/>
      <c r="TWP37" s="450"/>
      <c r="TWQ37" s="450"/>
      <c r="TWR37" s="450"/>
      <c r="TWS37" s="450"/>
      <c r="TWT37" s="450"/>
      <c r="TWU37" s="450"/>
      <c r="TWV37" s="450"/>
      <c r="TWW37" s="450"/>
      <c r="TWX37" s="450"/>
      <c r="TWY37" s="450"/>
      <c r="TWZ37" s="450"/>
      <c r="TXA37" s="450"/>
      <c r="TXB37" s="450"/>
      <c r="TXC37" s="450"/>
      <c r="TXD37" s="450"/>
      <c r="TXE37" s="450"/>
      <c r="TXF37" s="450"/>
      <c r="TXG37" s="450"/>
      <c r="TXH37" s="450"/>
      <c r="TXI37" s="450"/>
      <c r="TXJ37" s="450"/>
      <c r="TXK37" s="450"/>
      <c r="TXL37" s="450"/>
      <c r="TXM37" s="450"/>
      <c r="TXN37" s="450"/>
      <c r="TXO37" s="450"/>
      <c r="TXP37" s="450"/>
      <c r="TXQ37" s="450"/>
      <c r="TXR37" s="450"/>
      <c r="TXS37" s="450"/>
      <c r="TXT37" s="450"/>
      <c r="TXU37" s="450"/>
      <c r="TXV37" s="450"/>
      <c r="TXW37" s="450"/>
      <c r="TXX37" s="450"/>
      <c r="TXY37" s="450"/>
      <c r="TXZ37" s="450"/>
      <c r="TYA37" s="450"/>
      <c r="TYB37" s="450"/>
      <c r="TYC37" s="450"/>
      <c r="TYD37" s="450"/>
      <c r="TYE37" s="450"/>
      <c r="TYF37" s="450"/>
      <c r="TYG37" s="450"/>
      <c r="TYH37" s="450"/>
      <c r="TYI37" s="450"/>
      <c r="TYJ37" s="450"/>
      <c r="TYK37" s="450"/>
      <c r="TYL37" s="450"/>
      <c r="TYM37" s="450"/>
      <c r="TYN37" s="450"/>
      <c r="TYO37" s="450"/>
      <c r="TYP37" s="450"/>
      <c r="TYQ37" s="450"/>
      <c r="TYR37" s="450"/>
      <c r="TYS37" s="450"/>
      <c r="TYT37" s="450"/>
      <c r="TYU37" s="450"/>
      <c r="TYV37" s="450"/>
      <c r="TYW37" s="450"/>
      <c r="TYX37" s="450"/>
      <c r="TYY37" s="450"/>
      <c r="TYZ37" s="450"/>
      <c r="TZA37" s="450"/>
      <c r="TZB37" s="450"/>
      <c r="TZC37" s="450"/>
      <c r="TZD37" s="450"/>
      <c r="TZE37" s="450"/>
      <c r="TZF37" s="450"/>
      <c r="TZG37" s="450"/>
      <c r="TZH37" s="450"/>
      <c r="TZI37" s="450"/>
      <c r="TZJ37" s="450"/>
      <c r="TZK37" s="450"/>
      <c r="TZL37" s="450"/>
      <c r="TZM37" s="450"/>
      <c r="TZN37" s="450"/>
      <c r="TZO37" s="450"/>
      <c r="TZP37" s="450"/>
      <c r="TZQ37" s="450"/>
      <c r="TZR37" s="450"/>
      <c r="TZS37" s="450"/>
      <c r="TZT37" s="450"/>
      <c r="TZU37" s="450"/>
      <c r="TZV37" s="450"/>
      <c r="TZW37" s="450"/>
      <c r="TZX37" s="450"/>
      <c r="TZY37" s="450"/>
      <c r="TZZ37" s="450"/>
      <c r="UAA37" s="450"/>
      <c r="UAB37" s="450"/>
      <c r="UAC37" s="450"/>
      <c r="UAD37" s="450"/>
      <c r="UAE37" s="450"/>
      <c r="UAF37" s="450"/>
      <c r="UAG37" s="450"/>
      <c r="UAH37" s="450"/>
      <c r="UAI37" s="450"/>
      <c r="UAJ37" s="450"/>
      <c r="UAK37" s="450"/>
      <c r="UAL37" s="450"/>
      <c r="UAM37" s="450"/>
      <c r="UAN37" s="450"/>
      <c r="UAO37" s="450"/>
      <c r="UAP37" s="450"/>
      <c r="UAQ37" s="450"/>
      <c r="UAR37" s="450"/>
      <c r="UAS37" s="450"/>
      <c r="UAT37" s="450"/>
      <c r="UAU37" s="450"/>
      <c r="UAV37" s="450"/>
      <c r="UAW37" s="450"/>
      <c r="UAX37" s="450"/>
      <c r="UAY37" s="450"/>
      <c r="UAZ37" s="450"/>
      <c r="UBA37" s="450"/>
      <c r="UBB37" s="450"/>
      <c r="UBC37" s="450"/>
      <c r="UBD37" s="450"/>
      <c r="UBE37" s="450"/>
      <c r="UBF37" s="450"/>
      <c r="UBG37" s="450"/>
      <c r="UBH37" s="450"/>
      <c r="UBI37" s="450"/>
      <c r="UBJ37" s="450"/>
      <c r="UBK37" s="450"/>
      <c r="UBL37" s="450"/>
      <c r="UBM37" s="450"/>
      <c r="UBN37" s="450"/>
      <c r="UBO37" s="450"/>
      <c r="UBP37" s="450"/>
      <c r="UBQ37" s="450"/>
      <c r="UBR37" s="450"/>
      <c r="UBS37" s="450"/>
      <c r="UBT37" s="450"/>
      <c r="UBU37" s="450"/>
      <c r="UBV37" s="450"/>
      <c r="UBW37" s="450"/>
      <c r="UBX37" s="450"/>
      <c r="UBY37" s="450"/>
      <c r="UBZ37" s="450"/>
      <c r="UCA37" s="450"/>
      <c r="UCB37" s="450"/>
      <c r="UCC37" s="450"/>
      <c r="UCD37" s="450"/>
      <c r="UCE37" s="450"/>
      <c r="UCF37" s="450"/>
      <c r="UCG37" s="450"/>
      <c r="UCH37" s="450"/>
      <c r="UCI37" s="450"/>
      <c r="UCJ37" s="450"/>
      <c r="UCK37" s="450"/>
      <c r="UCL37" s="450"/>
      <c r="UCM37" s="450"/>
      <c r="UCN37" s="450"/>
      <c r="UCO37" s="450"/>
      <c r="UCP37" s="450"/>
      <c r="UCQ37" s="450"/>
      <c r="UCR37" s="450"/>
      <c r="UCS37" s="450"/>
      <c r="UCT37" s="450"/>
      <c r="UCU37" s="450"/>
      <c r="UCV37" s="450"/>
      <c r="UCW37" s="450"/>
      <c r="UCX37" s="450"/>
      <c r="UCY37" s="450"/>
      <c r="UCZ37" s="450"/>
      <c r="UDA37" s="450"/>
      <c r="UDB37" s="450"/>
      <c r="UDC37" s="450"/>
      <c r="UDD37" s="450"/>
      <c r="UDE37" s="450"/>
      <c r="UDF37" s="450"/>
      <c r="UDG37" s="450"/>
      <c r="UDH37" s="450"/>
      <c r="UDI37" s="450"/>
      <c r="UDJ37" s="450"/>
      <c r="UDK37" s="450"/>
      <c r="UDL37" s="450"/>
      <c r="UDM37" s="450"/>
      <c r="UDN37" s="450"/>
      <c r="UDO37" s="450"/>
      <c r="UDP37" s="450"/>
      <c r="UDQ37" s="450"/>
      <c r="UDR37" s="450"/>
      <c r="UDS37" s="450"/>
      <c r="UDT37" s="450"/>
      <c r="UDU37" s="450"/>
      <c r="UDV37" s="450"/>
      <c r="UDW37" s="450"/>
      <c r="UDX37" s="450"/>
      <c r="UDY37" s="450"/>
      <c r="UDZ37" s="450"/>
      <c r="UEA37" s="450"/>
      <c r="UEB37" s="450"/>
      <c r="UEC37" s="450"/>
      <c r="UED37" s="450"/>
      <c r="UEE37" s="450"/>
      <c r="UEF37" s="450"/>
      <c r="UEG37" s="450"/>
      <c r="UEH37" s="450"/>
      <c r="UEI37" s="450"/>
      <c r="UEJ37" s="450"/>
      <c r="UEK37" s="450"/>
      <c r="UEL37" s="450"/>
      <c r="UEM37" s="450"/>
      <c r="UEN37" s="450"/>
      <c r="UEO37" s="450"/>
      <c r="UEP37" s="450"/>
      <c r="UEQ37" s="450"/>
      <c r="UER37" s="450"/>
      <c r="UES37" s="450"/>
      <c r="UET37" s="450"/>
      <c r="UEU37" s="450"/>
      <c r="UEV37" s="450"/>
      <c r="UEW37" s="450"/>
      <c r="UEX37" s="450"/>
      <c r="UEY37" s="450"/>
      <c r="UEZ37" s="450"/>
      <c r="UFA37" s="450"/>
      <c r="UFB37" s="450"/>
      <c r="UFC37" s="450"/>
      <c r="UFD37" s="450"/>
      <c r="UFE37" s="450"/>
      <c r="UFF37" s="450"/>
      <c r="UFG37" s="450"/>
      <c r="UFH37" s="450"/>
      <c r="UFI37" s="450"/>
      <c r="UFJ37" s="450"/>
      <c r="UFK37" s="450"/>
      <c r="UFL37" s="450"/>
      <c r="UFM37" s="450"/>
      <c r="UFN37" s="450"/>
      <c r="UFO37" s="450"/>
      <c r="UFP37" s="450"/>
      <c r="UFQ37" s="450"/>
      <c r="UFR37" s="450"/>
      <c r="UFS37" s="450"/>
      <c r="UFT37" s="450"/>
      <c r="UFU37" s="450"/>
      <c r="UFV37" s="450"/>
      <c r="UFW37" s="450"/>
      <c r="UFX37" s="450"/>
      <c r="UFY37" s="450"/>
      <c r="UFZ37" s="450"/>
      <c r="UGA37" s="450"/>
      <c r="UGB37" s="450"/>
      <c r="UGC37" s="450"/>
      <c r="UGD37" s="450"/>
      <c r="UGE37" s="450"/>
      <c r="UGF37" s="450"/>
      <c r="UGG37" s="450"/>
      <c r="UGH37" s="450"/>
      <c r="UGI37" s="450"/>
      <c r="UGJ37" s="450"/>
      <c r="UGK37" s="450"/>
      <c r="UGL37" s="450"/>
      <c r="UGM37" s="450"/>
      <c r="UGN37" s="450"/>
      <c r="UGO37" s="450"/>
      <c r="UGP37" s="450"/>
      <c r="UGQ37" s="450"/>
      <c r="UGR37" s="450"/>
      <c r="UGS37" s="450"/>
      <c r="UGT37" s="450"/>
      <c r="UGU37" s="450"/>
      <c r="UGV37" s="450"/>
      <c r="UGW37" s="450"/>
      <c r="UGX37" s="450"/>
      <c r="UGY37" s="450"/>
      <c r="UGZ37" s="450"/>
      <c r="UHA37" s="450"/>
      <c r="UHB37" s="450"/>
      <c r="UHC37" s="450"/>
      <c r="UHD37" s="450"/>
      <c r="UHE37" s="450"/>
      <c r="UHF37" s="450"/>
      <c r="UHG37" s="450"/>
      <c r="UHH37" s="450"/>
      <c r="UHI37" s="450"/>
      <c r="UHJ37" s="450"/>
      <c r="UHK37" s="450"/>
      <c r="UHL37" s="450"/>
      <c r="UHM37" s="450"/>
      <c r="UHN37" s="450"/>
      <c r="UHO37" s="450"/>
      <c r="UHP37" s="450"/>
      <c r="UHQ37" s="450"/>
      <c r="UHR37" s="450"/>
      <c r="UHS37" s="450"/>
      <c r="UHT37" s="450"/>
      <c r="UHU37" s="450"/>
      <c r="UHV37" s="450"/>
      <c r="UHW37" s="450"/>
      <c r="UHX37" s="450"/>
      <c r="UHY37" s="450"/>
      <c r="UHZ37" s="450"/>
      <c r="UIA37" s="450"/>
      <c r="UIB37" s="450"/>
      <c r="UIC37" s="450"/>
      <c r="UID37" s="450"/>
      <c r="UIE37" s="450"/>
      <c r="UIF37" s="450"/>
      <c r="UIG37" s="450"/>
      <c r="UIH37" s="450"/>
      <c r="UII37" s="450"/>
      <c r="UIJ37" s="450"/>
      <c r="UIK37" s="450"/>
      <c r="UIL37" s="450"/>
      <c r="UIM37" s="450"/>
      <c r="UIN37" s="450"/>
      <c r="UIO37" s="450"/>
      <c r="UIP37" s="450"/>
      <c r="UIQ37" s="450"/>
      <c r="UIR37" s="450"/>
      <c r="UIS37" s="450"/>
      <c r="UIT37" s="450"/>
      <c r="UIU37" s="450"/>
      <c r="UIV37" s="450"/>
      <c r="UIW37" s="450"/>
      <c r="UIX37" s="450"/>
      <c r="UIY37" s="450"/>
      <c r="UIZ37" s="450"/>
      <c r="UJA37" s="450"/>
      <c r="UJB37" s="450"/>
      <c r="UJC37" s="450"/>
      <c r="UJD37" s="450"/>
      <c r="UJE37" s="450"/>
      <c r="UJF37" s="450"/>
      <c r="UJG37" s="450"/>
      <c r="UJH37" s="450"/>
      <c r="UJI37" s="450"/>
      <c r="UJJ37" s="450"/>
      <c r="UJK37" s="450"/>
      <c r="UJL37" s="450"/>
      <c r="UJM37" s="450"/>
      <c r="UJN37" s="450"/>
      <c r="UJO37" s="450"/>
      <c r="UJP37" s="450"/>
      <c r="UJQ37" s="450"/>
      <c r="UJR37" s="450"/>
      <c r="UJS37" s="450"/>
      <c r="UJT37" s="450"/>
      <c r="UJU37" s="450"/>
      <c r="UJV37" s="450"/>
      <c r="UJW37" s="450"/>
      <c r="UJX37" s="450"/>
      <c r="UJY37" s="450"/>
      <c r="UJZ37" s="450"/>
      <c r="UKA37" s="450"/>
      <c r="UKB37" s="450"/>
      <c r="UKC37" s="450"/>
      <c r="UKD37" s="450"/>
      <c r="UKE37" s="450"/>
      <c r="UKF37" s="450"/>
      <c r="UKG37" s="450"/>
      <c r="UKH37" s="450"/>
      <c r="UKI37" s="450"/>
      <c r="UKJ37" s="450"/>
      <c r="UKK37" s="450"/>
      <c r="UKL37" s="450"/>
      <c r="UKM37" s="450"/>
      <c r="UKN37" s="450"/>
      <c r="UKO37" s="450"/>
      <c r="UKP37" s="450"/>
      <c r="UKQ37" s="450"/>
      <c r="UKR37" s="450"/>
      <c r="UKS37" s="450"/>
      <c r="UKT37" s="450"/>
      <c r="UKU37" s="450"/>
      <c r="UKV37" s="450"/>
      <c r="UKW37" s="450"/>
      <c r="UKX37" s="450"/>
      <c r="UKY37" s="450"/>
      <c r="UKZ37" s="450"/>
      <c r="ULA37" s="450"/>
      <c r="ULB37" s="450"/>
      <c r="ULC37" s="450"/>
      <c r="ULD37" s="450"/>
      <c r="ULE37" s="450"/>
      <c r="ULF37" s="450"/>
      <c r="ULG37" s="450"/>
      <c r="ULH37" s="450"/>
      <c r="ULI37" s="450"/>
      <c r="ULJ37" s="450"/>
      <c r="ULK37" s="450"/>
      <c r="ULL37" s="450"/>
      <c r="ULM37" s="450"/>
      <c r="ULN37" s="450"/>
      <c r="ULO37" s="450"/>
      <c r="ULP37" s="450"/>
      <c r="ULQ37" s="450"/>
      <c r="ULR37" s="450"/>
      <c r="ULS37" s="450"/>
      <c r="ULT37" s="450"/>
      <c r="ULU37" s="450"/>
      <c r="ULV37" s="450"/>
      <c r="ULW37" s="450"/>
      <c r="ULX37" s="450"/>
      <c r="ULY37" s="450"/>
      <c r="ULZ37" s="450"/>
      <c r="UMA37" s="450"/>
      <c r="UMB37" s="450"/>
      <c r="UMC37" s="450"/>
      <c r="UMD37" s="450"/>
      <c r="UME37" s="450"/>
      <c r="UMF37" s="450"/>
      <c r="UMG37" s="450"/>
      <c r="UMH37" s="450"/>
      <c r="UMI37" s="450"/>
      <c r="UMJ37" s="450"/>
      <c r="UMK37" s="450"/>
      <c r="UML37" s="450"/>
      <c r="UMM37" s="450"/>
      <c r="UMN37" s="450"/>
      <c r="UMO37" s="450"/>
      <c r="UMP37" s="450"/>
      <c r="UMQ37" s="450"/>
      <c r="UMR37" s="450"/>
      <c r="UMS37" s="450"/>
      <c r="UMT37" s="450"/>
      <c r="UMU37" s="450"/>
      <c r="UMV37" s="450"/>
      <c r="UMW37" s="450"/>
      <c r="UMX37" s="450"/>
      <c r="UMY37" s="450"/>
      <c r="UMZ37" s="450"/>
      <c r="UNA37" s="450"/>
      <c r="UNB37" s="450"/>
      <c r="UNC37" s="450"/>
      <c r="UND37" s="450"/>
      <c r="UNE37" s="450"/>
      <c r="UNF37" s="450"/>
      <c r="UNG37" s="450"/>
      <c r="UNH37" s="450"/>
      <c r="UNI37" s="450"/>
      <c r="UNJ37" s="450"/>
      <c r="UNK37" s="450"/>
      <c r="UNL37" s="450"/>
      <c r="UNM37" s="450"/>
      <c r="UNN37" s="450"/>
      <c r="UNO37" s="450"/>
      <c r="UNP37" s="450"/>
      <c r="UNQ37" s="450"/>
      <c r="UNR37" s="450"/>
      <c r="UNS37" s="450"/>
      <c r="UNT37" s="450"/>
      <c r="UNU37" s="450"/>
      <c r="UNV37" s="450"/>
      <c r="UNW37" s="450"/>
      <c r="UNX37" s="450"/>
      <c r="UNY37" s="450"/>
      <c r="UNZ37" s="450"/>
      <c r="UOA37" s="450"/>
      <c r="UOB37" s="450"/>
      <c r="UOC37" s="450"/>
      <c r="UOD37" s="450"/>
      <c r="UOE37" s="450"/>
      <c r="UOF37" s="450"/>
      <c r="UOG37" s="450"/>
      <c r="UOH37" s="450"/>
      <c r="UOI37" s="450"/>
      <c r="UOJ37" s="450"/>
      <c r="UOK37" s="450"/>
      <c r="UOL37" s="450"/>
      <c r="UOM37" s="450"/>
      <c r="UON37" s="450"/>
      <c r="UOO37" s="450"/>
      <c r="UOP37" s="450"/>
      <c r="UOQ37" s="450"/>
      <c r="UOR37" s="450"/>
      <c r="UOS37" s="450"/>
      <c r="UOT37" s="450"/>
      <c r="UOU37" s="450"/>
      <c r="UOV37" s="450"/>
      <c r="UOW37" s="450"/>
      <c r="UOX37" s="450"/>
      <c r="UOY37" s="450"/>
      <c r="UOZ37" s="450"/>
      <c r="UPA37" s="450"/>
      <c r="UPB37" s="450"/>
      <c r="UPC37" s="450"/>
      <c r="UPD37" s="450"/>
      <c r="UPE37" s="450"/>
      <c r="UPF37" s="450"/>
      <c r="UPG37" s="450"/>
      <c r="UPH37" s="450"/>
      <c r="UPI37" s="450"/>
      <c r="UPJ37" s="450"/>
      <c r="UPK37" s="450"/>
      <c r="UPL37" s="450"/>
      <c r="UPM37" s="450"/>
      <c r="UPN37" s="450"/>
      <c r="UPO37" s="450"/>
      <c r="UPP37" s="450"/>
      <c r="UPQ37" s="450"/>
      <c r="UPR37" s="450"/>
      <c r="UPS37" s="450"/>
      <c r="UPT37" s="450"/>
      <c r="UPU37" s="450"/>
      <c r="UPV37" s="450"/>
      <c r="UPW37" s="450"/>
      <c r="UPX37" s="450"/>
      <c r="UPY37" s="450"/>
      <c r="UPZ37" s="450"/>
      <c r="UQA37" s="450"/>
      <c r="UQB37" s="450"/>
      <c r="UQC37" s="450"/>
      <c r="UQD37" s="450"/>
      <c r="UQE37" s="450"/>
      <c r="UQF37" s="450"/>
      <c r="UQG37" s="450"/>
      <c r="UQH37" s="450"/>
      <c r="UQI37" s="450"/>
      <c r="UQJ37" s="450"/>
      <c r="UQK37" s="450"/>
      <c r="UQL37" s="450"/>
      <c r="UQM37" s="450"/>
      <c r="UQN37" s="450"/>
      <c r="UQO37" s="450"/>
      <c r="UQP37" s="450"/>
      <c r="UQQ37" s="450"/>
      <c r="UQR37" s="450"/>
      <c r="UQS37" s="450"/>
      <c r="UQT37" s="450"/>
      <c r="UQU37" s="450"/>
      <c r="UQV37" s="450"/>
      <c r="UQW37" s="450"/>
      <c r="UQX37" s="450"/>
      <c r="UQY37" s="450"/>
      <c r="UQZ37" s="450"/>
      <c r="URA37" s="450"/>
      <c r="URB37" s="450"/>
      <c r="URC37" s="450"/>
      <c r="URD37" s="450"/>
      <c r="URE37" s="450"/>
      <c r="URF37" s="450"/>
      <c r="URG37" s="450"/>
      <c r="URH37" s="450"/>
      <c r="URI37" s="450"/>
      <c r="URJ37" s="450"/>
      <c r="URK37" s="450"/>
      <c r="URL37" s="450"/>
      <c r="URM37" s="450"/>
      <c r="URN37" s="450"/>
      <c r="URO37" s="450"/>
      <c r="URP37" s="450"/>
      <c r="URQ37" s="450"/>
      <c r="URR37" s="450"/>
      <c r="URS37" s="450"/>
      <c r="URT37" s="450"/>
      <c r="URU37" s="450"/>
      <c r="URV37" s="450"/>
      <c r="URW37" s="450"/>
      <c r="URX37" s="450"/>
      <c r="URY37" s="450"/>
      <c r="URZ37" s="450"/>
      <c r="USA37" s="450"/>
      <c r="USB37" s="450"/>
      <c r="USC37" s="450"/>
      <c r="USD37" s="450"/>
      <c r="USE37" s="450"/>
      <c r="USF37" s="450"/>
      <c r="USG37" s="450"/>
      <c r="USH37" s="450"/>
      <c r="USI37" s="450"/>
      <c r="USJ37" s="450"/>
      <c r="USK37" s="450"/>
      <c r="USL37" s="450"/>
      <c r="USM37" s="450"/>
      <c r="USN37" s="450"/>
      <c r="USO37" s="450"/>
      <c r="USP37" s="450"/>
      <c r="USQ37" s="450"/>
      <c r="USR37" s="450"/>
      <c r="USS37" s="450"/>
      <c r="UST37" s="450"/>
      <c r="USU37" s="450"/>
      <c r="USV37" s="450"/>
      <c r="USW37" s="450"/>
      <c r="USX37" s="450"/>
      <c r="USY37" s="450"/>
      <c r="USZ37" s="450"/>
      <c r="UTA37" s="450"/>
      <c r="UTB37" s="450"/>
      <c r="UTC37" s="450"/>
      <c r="UTD37" s="450"/>
      <c r="UTE37" s="450"/>
      <c r="UTF37" s="450"/>
      <c r="UTG37" s="450"/>
      <c r="UTH37" s="450"/>
      <c r="UTI37" s="450"/>
      <c r="UTJ37" s="450"/>
      <c r="UTK37" s="450"/>
      <c r="UTL37" s="450"/>
      <c r="UTM37" s="450"/>
      <c r="UTN37" s="450"/>
      <c r="UTO37" s="450"/>
      <c r="UTP37" s="450"/>
      <c r="UTQ37" s="450"/>
      <c r="UTR37" s="450"/>
      <c r="UTS37" s="450"/>
      <c r="UTT37" s="450"/>
      <c r="UTU37" s="450"/>
      <c r="UTV37" s="450"/>
      <c r="UTW37" s="450"/>
      <c r="UTX37" s="450"/>
      <c r="UTY37" s="450"/>
      <c r="UTZ37" s="450"/>
      <c r="UUA37" s="450"/>
      <c r="UUB37" s="450"/>
      <c r="UUC37" s="450"/>
      <c r="UUD37" s="450"/>
      <c r="UUE37" s="450"/>
      <c r="UUF37" s="450"/>
      <c r="UUG37" s="450"/>
      <c r="UUH37" s="450"/>
      <c r="UUI37" s="450"/>
      <c r="UUJ37" s="450"/>
      <c r="UUK37" s="450"/>
      <c r="UUL37" s="450"/>
      <c r="UUM37" s="450"/>
      <c r="UUN37" s="450"/>
      <c r="UUO37" s="450"/>
      <c r="UUP37" s="450"/>
      <c r="UUQ37" s="450"/>
      <c r="UUR37" s="450"/>
      <c r="UUS37" s="450"/>
      <c r="UUT37" s="450"/>
      <c r="UUU37" s="450"/>
      <c r="UUV37" s="450"/>
      <c r="UUW37" s="450"/>
      <c r="UUX37" s="450"/>
      <c r="UUY37" s="450"/>
      <c r="UUZ37" s="450"/>
      <c r="UVA37" s="450"/>
      <c r="UVB37" s="450"/>
      <c r="UVC37" s="450"/>
      <c r="UVD37" s="450"/>
      <c r="UVE37" s="450"/>
      <c r="UVF37" s="450"/>
      <c r="UVG37" s="450"/>
      <c r="UVH37" s="450"/>
      <c r="UVI37" s="450"/>
      <c r="UVJ37" s="450"/>
      <c r="UVK37" s="450"/>
      <c r="UVL37" s="450"/>
      <c r="UVM37" s="450"/>
      <c r="UVN37" s="450"/>
      <c r="UVO37" s="450"/>
      <c r="UVP37" s="450"/>
      <c r="UVQ37" s="450"/>
      <c r="UVR37" s="450"/>
      <c r="UVS37" s="450"/>
      <c r="UVT37" s="450"/>
      <c r="UVU37" s="450"/>
      <c r="UVV37" s="450"/>
      <c r="UVW37" s="450"/>
      <c r="UVX37" s="450"/>
      <c r="UVY37" s="450"/>
      <c r="UVZ37" s="450"/>
      <c r="UWA37" s="450"/>
      <c r="UWB37" s="450"/>
      <c r="UWC37" s="450"/>
      <c r="UWD37" s="450"/>
      <c r="UWE37" s="450"/>
      <c r="UWF37" s="450"/>
      <c r="UWG37" s="450"/>
      <c r="UWH37" s="450"/>
      <c r="UWI37" s="450"/>
      <c r="UWJ37" s="450"/>
      <c r="UWK37" s="450"/>
      <c r="UWL37" s="450"/>
      <c r="UWM37" s="450"/>
      <c r="UWN37" s="450"/>
      <c r="UWO37" s="450"/>
      <c r="UWP37" s="450"/>
      <c r="UWQ37" s="450"/>
      <c r="UWR37" s="450"/>
      <c r="UWS37" s="450"/>
      <c r="UWT37" s="450"/>
      <c r="UWU37" s="450"/>
      <c r="UWV37" s="450"/>
      <c r="UWW37" s="450"/>
      <c r="UWX37" s="450"/>
      <c r="UWY37" s="450"/>
      <c r="UWZ37" s="450"/>
      <c r="UXA37" s="450"/>
      <c r="UXB37" s="450"/>
      <c r="UXC37" s="450"/>
      <c r="UXD37" s="450"/>
      <c r="UXE37" s="450"/>
      <c r="UXF37" s="450"/>
      <c r="UXG37" s="450"/>
      <c r="UXH37" s="450"/>
      <c r="UXI37" s="450"/>
      <c r="UXJ37" s="450"/>
      <c r="UXK37" s="450"/>
      <c r="UXL37" s="450"/>
      <c r="UXM37" s="450"/>
      <c r="UXN37" s="450"/>
      <c r="UXO37" s="450"/>
      <c r="UXP37" s="450"/>
      <c r="UXQ37" s="450"/>
      <c r="UXR37" s="450"/>
      <c r="UXS37" s="450"/>
      <c r="UXT37" s="450"/>
      <c r="UXU37" s="450"/>
      <c r="UXV37" s="450"/>
      <c r="UXW37" s="450"/>
      <c r="UXX37" s="450"/>
      <c r="UXY37" s="450"/>
      <c r="UXZ37" s="450"/>
      <c r="UYA37" s="450"/>
      <c r="UYB37" s="450"/>
      <c r="UYC37" s="450"/>
      <c r="UYD37" s="450"/>
      <c r="UYE37" s="450"/>
      <c r="UYF37" s="450"/>
      <c r="UYG37" s="450"/>
      <c r="UYH37" s="450"/>
      <c r="UYI37" s="450"/>
      <c r="UYJ37" s="450"/>
      <c r="UYK37" s="450"/>
      <c r="UYL37" s="450"/>
      <c r="UYM37" s="450"/>
      <c r="UYN37" s="450"/>
      <c r="UYO37" s="450"/>
      <c r="UYP37" s="450"/>
      <c r="UYQ37" s="450"/>
      <c r="UYR37" s="450"/>
      <c r="UYS37" s="450"/>
      <c r="UYT37" s="450"/>
      <c r="UYU37" s="450"/>
      <c r="UYV37" s="450"/>
      <c r="UYW37" s="450"/>
      <c r="UYX37" s="450"/>
      <c r="UYY37" s="450"/>
      <c r="UYZ37" s="450"/>
      <c r="UZA37" s="450"/>
      <c r="UZB37" s="450"/>
      <c r="UZC37" s="450"/>
      <c r="UZD37" s="450"/>
      <c r="UZE37" s="450"/>
      <c r="UZF37" s="450"/>
      <c r="UZG37" s="450"/>
      <c r="UZH37" s="450"/>
      <c r="UZI37" s="450"/>
      <c r="UZJ37" s="450"/>
      <c r="UZK37" s="450"/>
      <c r="UZL37" s="450"/>
      <c r="UZM37" s="450"/>
      <c r="UZN37" s="450"/>
      <c r="UZO37" s="450"/>
      <c r="UZP37" s="450"/>
      <c r="UZQ37" s="450"/>
      <c r="UZR37" s="450"/>
      <c r="UZS37" s="450"/>
      <c r="UZT37" s="450"/>
      <c r="UZU37" s="450"/>
      <c r="UZV37" s="450"/>
      <c r="UZW37" s="450"/>
      <c r="UZX37" s="450"/>
      <c r="UZY37" s="450"/>
      <c r="UZZ37" s="450"/>
      <c r="VAA37" s="450"/>
      <c r="VAB37" s="450"/>
      <c r="VAC37" s="450"/>
      <c r="VAD37" s="450"/>
      <c r="VAE37" s="450"/>
      <c r="VAF37" s="450"/>
      <c r="VAG37" s="450"/>
      <c r="VAH37" s="450"/>
      <c r="VAI37" s="450"/>
      <c r="VAJ37" s="450"/>
      <c r="VAK37" s="450"/>
      <c r="VAL37" s="450"/>
      <c r="VAM37" s="450"/>
      <c r="VAN37" s="450"/>
      <c r="VAO37" s="450"/>
      <c r="VAP37" s="450"/>
      <c r="VAQ37" s="450"/>
      <c r="VAR37" s="450"/>
      <c r="VAS37" s="450"/>
      <c r="VAT37" s="450"/>
      <c r="VAU37" s="450"/>
      <c r="VAV37" s="450"/>
      <c r="VAW37" s="450"/>
      <c r="VAX37" s="450"/>
      <c r="VAY37" s="450"/>
      <c r="VAZ37" s="450"/>
      <c r="VBA37" s="450"/>
      <c r="VBB37" s="450"/>
      <c r="VBC37" s="450"/>
      <c r="VBD37" s="450"/>
      <c r="VBE37" s="450"/>
      <c r="VBF37" s="450"/>
      <c r="VBG37" s="450"/>
      <c r="VBH37" s="450"/>
      <c r="VBI37" s="450"/>
      <c r="VBJ37" s="450"/>
      <c r="VBK37" s="450"/>
      <c r="VBL37" s="450"/>
      <c r="VBM37" s="450"/>
      <c r="VBN37" s="450"/>
      <c r="VBO37" s="450"/>
      <c r="VBP37" s="450"/>
      <c r="VBQ37" s="450"/>
      <c r="VBR37" s="450"/>
      <c r="VBS37" s="450"/>
      <c r="VBT37" s="450"/>
      <c r="VBU37" s="450"/>
      <c r="VBV37" s="450"/>
      <c r="VBW37" s="450"/>
      <c r="VBX37" s="450"/>
      <c r="VBY37" s="450"/>
      <c r="VBZ37" s="450"/>
      <c r="VCA37" s="450"/>
      <c r="VCB37" s="450"/>
      <c r="VCC37" s="450"/>
      <c r="VCD37" s="450"/>
      <c r="VCE37" s="450"/>
      <c r="VCF37" s="450"/>
      <c r="VCG37" s="450"/>
      <c r="VCH37" s="450"/>
      <c r="VCI37" s="450"/>
      <c r="VCJ37" s="450"/>
      <c r="VCK37" s="450"/>
      <c r="VCL37" s="450"/>
      <c r="VCM37" s="450"/>
      <c r="VCN37" s="450"/>
      <c r="VCO37" s="450"/>
      <c r="VCP37" s="450"/>
      <c r="VCQ37" s="450"/>
      <c r="VCR37" s="450"/>
      <c r="VCS37" s="450"/>
      <c r="VCT37" s="450"/>
      <c r="VCU37" s="450"/>
      <c r="VCV37" s="450"/>
      <c r="VCW37" s="450"/>
      <c r="VCX37" s="450"/>
      <c r="VCY37" s="450"/>
      <c r="VCZ37" s="450"/>
      <c r="VDA37" s="450"/>
      <c r="VDB37" s="450"/>
      <c r="VDC37" s="450"/>
      <c r="VDD37" s="450"/>
      <c r="VDE37" s="450"/>
      <c r="VDF37" s="450"/>
      <c r="VDG37" s="450"/>
      <c r="VDH37" s="450"/>
      <c r="VDI37" s="450"/>
      <c r="VDJ37" s="450"/>
      <c r="VDK37" s="450"/>
      <c r="VDL37" s="450"/>
      <c r="VDM37" s="450"/>
      <c r="VDN37" s="450"/>
      <c r="VDO37" s="450"/>
      <c r="VDP37" s="450"/>
      <c r="VDQ37" s="450"/>
      <c r="VDR37" s="450"/>
      <c r="VDS37" s="450"/>
      <c r="VDT37" s="450"/>
      <c r="VDU37" s="450"/>
      <c r="VDV37" s="450"/>
      <c r="VDW37" s="450"/>
      <c r="VDX37" s="450"/>
      <c r="VDY37" s="450"/>
      <c r="VDZ37" s="450"/>
      <c r="VEA37" s="450"/>
      <c r="VEB37" s="450"/>
      <c r="VEC37" s="450"/>
      <c r="VED37" s="450"/>
      <c r="VEE37" s="450"/>
      <c r="VEF37" s="450"/>
      <c r="VEG37" s="450"/>
      <c r="VEH37" s="450"/>
      <c r="VEI37" s="450"/>
      <c r="VEJ37" s="450"/>
      <c r="VEK37" s="450"/>
      <c r="VEL37" s="450"/>
      <c r="VEM37" s="450"/>
      <c r="VEN37" s="450"/>
      <c r="VEO37" s="450"/>
      <c r="VEP37" s="450"/>
      <c r="VEQ37" s="450"/>
      <c r="VER37" s="450"/>
      <c r="VES37" s="450"/>
      <c r="VET37" s="450"/>
      <c r="VEU37" s="450"/>
      <c r="VEV37" s="450"/>
      <c r="VEW37" s="450"/>
      <c r="VEX37" s="450"/>
      <c r="VEY37" s="450"/>
      <c r="VEZ37" s="450"/>
      <c r="VFA37" s="450"/>
      <c r="VFB37" s="450"/>
      <c r="VFC37" s="450"/>
      <c r="VFD37" s="450"/>
      <c r="VFE37" s="450"/>
      <c r="VFF37" s="450"/>
      <c r="VFG37" s="450"/>
      <c r="VFH37" s="450"/>
      <c r="VFI37" s="450"/>
      <c r="VFJ37" s="450"/>
      <c r="VFK37" s="450"/>
      <c r="VFL37" s="450"/>
      <c r="VFM37" s="450"/>
      <c r="VFN37" s="450"/>
      <c r="VFO37" s="450"/>
      <c r="VFP37" s="450"/>
      <c r="VFQ37" s="450"/>
      <c r="VFR37" s="450"/>
      <c r="VFS37" s="450"/>
      <c r="VFT37" s="450"/>
      <c r="VFU37" s="450"/>
      <c r="VFV37" s="450"/>
      <c r="VFW37" s="450"/>
      <c r="VFX37" s="450"/>
      <c r="VFY37" s="450"/>
      <c r="VFZ37" s="450"/>
      <c r="VGA37" s="450"/>
      <c r="VGB37" s="450"/>
      <c r="VGC37" s="450"/>
      <c r="VGD37" s="450"/>
      <c r="VGE37" s="450"/>
      <c r="VGF37" s="450"/>
      <c r="VGG37" s="450"/>
      <c r="VGH37" s="450"/>
      <c r="VGI37" s="450"/>
      <c r="VGJ37" s="450"/>
      <c r="VGK37" s="450"/>
      <c r="VGL37" s="450"/>
      <c r="VGM37" s="450"/>
      <c r="VGN37" s="450"/>
      <c r="VGO37" s="450"/>
      <c r="VGP37" s="450"/>
      <c r="VGQ37" s="450"/>
      <c r="VGR37" s="450"/>
      <c r="VGS37" s="450"/>
      <c r="VGT37" s="450"/>
      <c r="VGU37" s="450"/>
      <c r="VGV37" s="450"/>
      <c r="VGW37" s="450"/>
      <c r="VGX37" s="450"/>
      <c r="VGY37" s="450"/>
      <c r="VGZ37" s="450"/>
      <c r="VHA37" s="450"/>
      <c r="VHB37" s="450"/>
      <c r="VHC37" s="450"/>
      <c r="VHD37" s="450"/>
      <c r="VHE37" s="450"/>
      <c r="VHF37" s="450"/>
      <c r="VHG37" s="450"/>
      <c r="VHH37" s="450"/>
      <c r="VHI37" s="450"/>
      <c r="VHJ37" s="450"/>
      <c r="VHK37" s="450"/>
      <c r="VHL37" s="450"/>
      <c r="VHM37" s="450"/>
      <c r="VHN37" s="450"/>
      <c r="VHO37" s="450"/>
      <c r="VHP37" s="450"/>
      <c r="VHQ37" s="450"/>
      <c r="VHR37" s="450"/>
      <c r="VHS37" s="450"/>
      <c r="VHT37" s="450"/>
      <c r="VHU37" s="450"/>
      <c r="VHV37" s="450"/>
      <c r="VHW37" s="450"/>
      <c r="VHX37" s="450"/>
      <c r="VHY37" s="450"/>
      <c r="VHZ37" s="450"/>
      <c r="VIA37" s="450"/>
      <c r="VIB37" s="450"/>
      <c r="VIC37" s="450"/>
      <c r="VID37" s="450"/>
      <c r="VIE37" s="450"/>
      <c r="VIF37" s="450"/>
      <c r="VIG37" s="450"/>
      <c r="VIH37" s="450"/>
      <c r="VII37" s="450"/>
      <c r="VIJ37" s="450"/>
      <c r="VIK37" s="450"/>
      <c r="VIL37" s="450"/>
      <c r="VIM37" s="450"/>
      <c r="VIN37" s="450"/>
      <c r="VIO37" s="450"/>
      <c r="VIP37" s="450"/>
      <c r="VIQ37" s="450"/>
      <c r="VIR37" s="450"/>
      <c r="VIS37" s="450"/>
      <c r="VIT37" s="450"/>
      <c r="VIU37" s="450"/>
      <c r="VIV37" s="450"/>
      <c r="VIW37" s="450"/>
      <c r="VIX37" s="450"/>
      <c r="VIY37" s="450"/>
      <c r="VIZ37" s="450"/>
      <c r="VJA37" s="450"/>
      <c r="VJB37" s="450"/>
      <c r="VJC37" s="450"/>
      <c r="VJD37" s="450"/>
      <c r="VJE37" s="450"/>
      <c r="VJF37" s="450"/>
      <c r="VJG37" s="450"/>
      <c r="VJH37" s="450"/>
      <c r="VJI37" s="450"/>
      <c r="VJJ37" s="450"/>
      <c r="VJK37" s="450"/>
      <c r="VJL37" s="450"/>
      <c r="VJM37" s="450"/>
      <c r="VJN37" s="450"/>
      <c r="VJO37" s="450"/>
      <c r="VJP37" s="450"/>
      <c r="VJQ37" s="450"/>
      <c r="VJR37" s="450"/>
      <c r="VJS37" s="450"/>
      <c r="VJT37" s="450"/>
      <c r="VJU37" s="450"/>
      <c r="VJV37" s="450"/>
      <c r="VJW37" s="450"/>
      <c r="VJX37" s="450"/>
      <c r="VJY37" s="450"/>
      <c r="VJZ37" s="450"/>
      <c r="VKA37" s="450"/>
      <c r="VKB37" s="450"/>
      <c r="VKC37" s="450"/>
      <c r="VKD37" s="450"/>
      <c r="VKE37" s="450"/>
      <c r="VKF37" s="450"/>
      <c r="VKG37" s="450"/>
      <c r="VKH37" s="450"/>
      <c r="VKI37" s="450"/>
      <c r="VKJ37" s="450"/>
      <c r="VKK37" s="450"/>
      <c r="VKL37" s="450"/>
      <c r="VKM37" s="450"/>
      <c r="VKN37" s="450"/>
      <c r="VKO37" s="450"/>
      <c r="VKP37" s="450"/>
      <c r="VKQ37" s="450"/>
      <c r="VKR37" s="450"/>
      <c r="VKS37" s="450"/>
      <c r="VKT37" s="450"/>
      <c r="VKU37" s="450"/>
      <c r="VKV37" s="450"/>
      <c r="VKW37" s="450"/>
      <c r="VKX37" s="450"/>
      <c r="VKY37" s="450"/>
      <c r="VKZ37" s="450"/>
      <c r="VLA37" s="450"/>
      <c r="VLB37" s="450"/>
      <c r="VLC37" s="450"/>
      <c r="VLD37" s="450"/>
      <c r="VLE37" s="450"/>
      <c r="VLF37" s="450"/>
      <c r="VLG37" s="450"/>
      <c r="VLH37" s="450"/>
      <c r="VLI37" s="450"/>
      <c r="VLJ37" s="450"/>
      <c r="VLK37" s="450"/>
      <c r="VLL37" s="450"/>
      <c r="VLM37" s="450"/>
      <c r="VLN37" s="450"/>
      <c r="VLO37" s="450"/>
      <c r="VLP37" s="450"/>
      <c r="VLQ37" s="450"/>
      <c r="VLR37" s="450"/>
      <c r="VLS37" s="450"/>
      <c r="VLT37" s="450"/>
      <c r="VLU37" s="450"/>
      <c r="VLV37" s="450"/>
      <c r="VLW37" s="450"/>
      <c r="VLX37" s="450"/>
      <c r="VLY37" s="450"/>
      <c r="VLZ37" s="450"/>
      <c r="VMA37" s="450"/>
      <c r="VMB37" s="450"/>
      <c r="VMC37" s="450"/>
      <c r="VMD37" s="450"/>
      <c r="VME37" s="450"/>
      <c r="VMF37" s="450"/>
      <c r="VMG37" s="450"/>
      <c r="VMH37" s="450"/>
      <c r="VMI37" s="450"/>
      <c r="VMJ37" s="450"/>
      <c r="VMK37" s="450"/>
      <c r="VML37" s="450"/>
      <c r="VMM37" s="450"/>
      <c r="VMN37" s="450"/>
      <c r="VMO37" s="450"/>
      <c r="VMP37" s="450"/>
      <c r="VMQ37" s="450"/>
      <c r="VMR37" s="450"/>
      <c r="VMS37" s="450"/>
      <c r="VMT37" s="450"/>
      <c r="VMU37" s="450"/>
      <c r="VMV37" s="450"/>
      <c r="VMW37" s="450"/>
      <c r="VMX37" s="450"/>
      <c r="VMY37" s="450"/>
      <c r="VMZ37" s="450"/>
      <c r="VNA37" s="450"/>
      <c r="VNB37" s="450"/>
      <c r="VNC37" s="450"/>
      <c r="VND37" s="450"/>
      <c r="VNE37" s="450"/>
      <c r="VNF37" s="450"/>
      <c r="VNG37" s="450"/>
      <c r="VNH37" s="450"/>
      <c r="VNI37" s="450"/>
      <c r="VNJ37" s="450"/>
      <c r="VNK37" s="450"/>
      <c r="VNL37" s="450"/>
      <c r="VNM37" s="450"/>
      <c r="VNN37" s="450"/>
      <c r="VNO37" s="450"/>
      <c r="VNP37" s="450"/>
      <c r="VNQ37" s="450"/>
      <c r="VNR37" s="450"/>
      <c r="VNS37" s="450"/>
      <c r="VNT37" s="450"/>
      <c r="VNU37" s="450"/>
      <c r="VNV37" s="450"/>
      <c r="VNW37" s="450"/>
      <c r="VNX37" s="450"/>
      <c r="VNY37" s="450"/>
      <c r="VNZ37" s="450"/>
      <c r="VOA37" s="450"/>
      <c r="VOB37" s="450"/>
      <c r="VOC37" s="450"/>
      <c r="VOD37" s="450"/>
      <c r="VOE37" s="450"/>
      <c r="VOF37" s="450"/>
      <c r="VOG37" s="450"/>
      <c r="VOH37" s="450"/>
      <c r="VOI37" s="450"/>
      <c r="VOJ37" s="450"/>
      <c r="VOK37" s="450"/>
      <c r="VOL37" s="450"/>
      <c r="VOM37" s="450"/>
      <c r="VON37" s="450"/>
      <c r="VOO37" s="450"/>
      <c r="VOP37" s="450"/>
      <c r="VOQ37" s="450"/>
      <c r="VOR37" s="450"/>
      <c r="VOS37" s="450"/>
      <c r="VOT37" s="450"/>
      <c r="VOU37" s="450"/>
      <c r="VOV37" s="450"/>
      <c r="VOW37" s="450"/>
      <c r="VOX37" s="450"/>
      <c r="VOY37" s="450"/>
      <c r="VOZ37" s="450"/>
      <c r="VPA37" s="450"/>
      <c r="VPB37" s="450"/>
      <c r="VPC37" s="450"/>
      <c r="VPD37" s="450"/>
      <c r="VPE37" s="450"/>
      <c r="VPF37" s="450"/>
      <c r="VPG37" s="450"/>
      <c r="VPH37" s="450"/>
      <c r="VPI37" s="450"/>
      <c r="VPJ37" s="450"/>
      <c r="VPK37" s="450"/>
      <c r="VPL37" s="450"/>
      <c r="VPM37" s="450"/>
      <c r="VPN37" s="450"/>
      <c r="VPO37" s="450"/>
      <c r="VPP37" s="450"/>
      <c r="VPQ37" s="450"/>
      <c r="VPR37" s="450"/>
      <c r="VPS37" s="450"/>
      <c r="VPT37" s="450"/>
      <c r="VPU37" s="450"/>
      <c r="VPV37" s="450"/>
      <c r="VPW37" s="450"/>
      <c r="VPX37" s="450"/>
      <c r="VPY37" s="450"/>
      <c r="VPZ37" s="450"/>
      <c r="VQA37" s="450"/>
      <c r="VQB37" s="450"/>
      <c r="VQC37" s="450"/>
      <c r="VQD37" s="450"/>
      <c r="VQE37" s="450"/>
      <c r="VQF37" s="450"/>
      <c r="VQG37" s="450"/>
      <c r="VQH37" s="450"/>
      <c r="VQI37" s="450"/>
      <c r="VQJ37" s="450"/>
      <c r="VQK37" s="450"/>
      <c r="VQL37" s="450"/>
      <c r="VQM37" s="450"/>
      <c r="VQN37" s="450"/>
      <c r="VQO37" s="450"/>
      <c r="VQP37" s="450"/>
      <c r="VQQ37" s="450"/>
      <c r="VQR37" s="450"/>
      <c r="VQS37" s="450"/>
      <c r="VQT37" s="450"/>
      <c r="VQU37" s="450"/>
      <c r="VQV37" s="450"/>
      <c r="VQW37" s="450"/>
      <c r="VQX37" s="450"/>
      <c r="VQY37" s="450"/>
      <c r="VQZ37" s="450"/>
      <c r="VRA37" s="450"/>
      <c r="VRB37" s="450"/>
      <c r="VRC37" s="450"/>
      <c r="VRD37" s="450"/>
      <c r="VRE37" s="450"/>
      <c r="VRF37" s="450"/>
      <c r="VRG37" s="450"/>
      <c r="VRH37" s="450"/>
      <c r="VRI37" s="450"/>
      <c r="VRJ37" s="450"/>
      <c r="VRK37" s="450"/>
      <c r="VRL37" s="450"/>
      <c r="VRM37" s="450"/>
      <c r="VRN37" s="450"/>
      <c r="VRO37" s="450"/>
      <c r="VRP37" s="450"/>
      <c r="VRQ37" s="450"/>
      <c r="VRR37" s="450"/>
      <c r="VRS37" s="450"/>
      <c r="VRT37" s="450"/>
      <c r="VRU37" s="450"/>
      <c r="VRV37" s="450"/>
      <c r="VRW37" s="450"/>
      <c r="VRX37" s="450"/>
      <c r="VRY37" s="450"/>
      <c r="VRZ37" s="450"/>
      <c r="VSA37" s="450"/>
      <c r="VSB37" s="450"/>
      <c r="VSC37" s="450"/>
      <c r="VSD37" s="450"/>
      <c r="VSE37" s="450"/>
      <c r="VSF37" s="450"/>
      <c r="VSG37" s="450"/>
      <c r="VSH37" s="450"/>
      <c r="VSI37" s="450"/>
      <c r="VSJ37" s="450"/>
      <c r="VSK37" s="450"/>
      <c r="VSL37" s="450"/>
      <c r="VSM37" s="450"/>
      <c r="VSN37" s="450"/>
      <c r="VSO37" s="450"/>
      <c r="VSP37" s="450"/>
      <c r="VSQ37" s="450"/>
      <c r="VSR37" s="450"/>
      <c r="VSS37" s="450"/>
      <c r="VST37" s="450"/>
      <c r="VSU37" s="450"/>
      <c r="VSV37" s="450"/>
      <c r="VSW37" s="450"/>
      <c r="VSX37" s="450"/>
      <c r="VSY37" s="450"/>
      <c r="VSZ37" s="450"/>
      <c r="VTA37" s="450"/>
      <c r="VTB37" s="450"/>
      <c r="VTC37" s="450"/>
      <c r="VTD37" s="450"/>
      <c r="VTE37" s="450"/>
      <c r="VTF37" s="450"/>
      <c r="VTG37" s="450"/>
      <c r="VTH37" s="450"/>
      <c r="VTI37" s="450"/>
      <c r="VTJ37" s="450"/>
      <c r="VTK37" s="450"/>
      <c r="VTL37" s="450"/>
      <c r="VTM37" s="450"/>
      <c r="VTN37" s="450"/>
      <c r="VTO37" s="450"/>
      <c r="VTP37" s="450"/>
      <c r="VTQ37" s="450"/>
      <c r="VTR37" s="450"/>
      <c r="VTS37" s="450"/>
      <c r="VTT37" s="450"/>
      <c r="VTU37" s="450"/>
      <c r="VTV37" s="450"/>
      <c r="VTW37" s="450"/>
      <c r="VTX37" s="450"/>
      <c r="VTY37" s="450"/>
      <c r="VTZ37" s="450"/>
      <c r="VUA37" s="450"/>
      <c r="VUB37" s="450"/>
      <c r="VUC37" s="450"/>
      <c r="VUD37" s="450"/>
      <c r="VUE37" s="450"/>
      <c r="VUF37" s="450"/>
      <c r="VUG37" s="450"/>
      <c r="VUH37" s="450"/>
      <c r="VUI37" s="450"/>
      <c r="VUJ37" s="450"/>
      <c r="VUK37" s="450"/>
      <c r="VUL37" s="450"/>
      <c r="VUM37" s="450"/>
      <c r="VUN37" s="450"/>
      <c r="VUO37" s="450"/>
      <c r="VUP37" s="450"/>
      <c r="VUQ37" s="450"/>
      <c r="VUR37" s="450"/>
      <c r="VUS37" s="450"/>
      <c r="VUT37" s="450"/>
      <c r="VUU37" s="450"/>
      <c r="VUV37" s="450"/>
      <c r="VUW37" s="450"/>
      <c r="VUX37" s="450"/>
      <c r="VUY37" s="450"/>
      <c r="VUZ37" s="450"/>
      <c r="VVA37" s="450"/>
      <c r="VVB37" s="450"/>
      <c r="VVC37" s="450"/>
      <c r="VVD37" s="450"/>
      <c r="VVE37" s="450"/>
      <c r="VVF37" s="450"/>
      <c r="VVG37" s="450"/>
      <c r="VVH37" s="450"/>
      <c r="VVI37" s="450"/>
      <c r="VVJ37" s="450"/>
      <c r="VVK37" s="450"/>
      <c r="VVL37" s="450"/>
      <c r="VVM37" s="450"/>
      <c r="VVN37" s="450"/>
      <c r="VVO37" s="450"/>
      <c r="VVP37" s="450"/>
      <c r="VVQ37" s="450"/>
      <c r="VVR37" s="450"/>
      <c r="VVS37" s="450"/>
      <c r="VVT37" s="450"/>
      <c r="VVU37" s="450"/>
      <c r="VVV37" s="450"/>
      <c r="VVW37" s="450"/>
      <c r="VVX37" s="450"/>
      <c r="VVY37" s="450"/>
      <c r="VVZ37" s="450"/>
      <c r="VWA37" s="450"/>
      <c r="VWB37" s="450"/>
      <c r="VWC37" s="450"/>
      <c r="VWD37" s="450"/>
      <c r="VWE37" s="450"/>
      <c r="VWF37" s="450"/>
      <c r="VWG37" s="450"/>
      <c r="VWH37" s="450"/>
      <c r="VWI37" s="450"/>
      <c r="VWJ37" s="450"/>
      <c r="VWK37" s="450"/>
      <c r="VWL37" s="450"/>
      <c r="VWM37" s="450"/>
      <c r="VWN37" s="450"/>
      <c r="VWO37" s="450"/>
      <c r="VWP37" s="450"/>
      <c r="VWQ37" s="450"/>
      <c r="VWR37" s="450"/>
      <c r="VWS37" s="450"/>
      <c r="VWT37" s="450"/>
      <c r="VWU37" s="450"/>
      <c r="VWV37" s="450"/>
      <c r="VWW37" s="450"/>
      <c r="VWX37" s="450"/>
      <c r="VWY37" s="450"/>
      <c r="VWZ37" s="450"/>
      <c r="VXA37" s="450"/>
      <c r="VXB37" s="450"/>
      <c r="VXC37" s="450"/>
      <c r="VXD37" s="450"/>
      <c r="VXE37" s="450"/>
      <c r="VXF37" s="450"/>
      <c r="VXG37" s="450"/>
      <c r="VXH37" s="450"/>
      <c r="VXI37" s="450"/>
      <c r="VXJ37" s="450"/>
      <c r="VXK37" s="450"/>
      <c r="VXL37" s="450"/>
      <c r="VXM37" s="450"/>
      <c r="VXN37" s="450"/>
      <c r="VXO37" s="450"/>
      <c r="VXP37" s="450"/>
      <c r="VXQ37" s="450"/>
      <c r="VXR37" s="450"/>
      <c r="VXS37" s="450"/>
      <c r="VXT37" s="450"/>
      <c r="VXU37" s="450"/>
      <c r="VXV37" s="450"/>
      <c r="VXW37" s="450"/>
      <c r="VXX37" s="450"/>
      <c r="VXY37" s="450"/>
      <c r="VXZ37" s="450"/>
      <c r="VYA37" s="450"/>
      <c r="VYB37" s="450"/>
      <c r="VYC37" s="450"/>
      <c r="VYD37" s="450"/>
      <c r="VYE37" s="450"/>
      <c r="VYF37" s="450"/>
      <c r="VYG37" s="450"/>
      <c r="VYH37" s="450"/>
      <c r="VYI37" s="450"/>
      <c r="VYJ37" s="450"/>
      <c r="VYK37" s="450"/>
      <c r="VYL37" s="450"/>
      <c r="VYM37" s="450"/>
      <c r="VYN37" s="450"/>
      <c r="VYO37" s="450"/>
      <c r="VYP37" s="450"/>
      <c r="VYQ37" s="450"/>
      <c r="VYR37" s="450"/>
      <c r="VYS37" s="450"/>
      <c r="VYT37" s="450"/>
      <c r="VYU37" s="450"/>
      <c r="VYV37" s="450"/>
      <c r="VYW37" s="450"/>
      <c r="VYX37" s="450"/>
      <c r="VYY37" s="450"/>
      <c r="VYZ37" s="450"/>
      <c r="VZA37" s="450"/>
      <c r="VZB37" s="450"/>
      <c r="VZC37" s="450"/>
      <c r="VZD37" s="450"/>
      <c r="VZE37" s="450"/>
      <c r="VZF37" s="450"/>
      <c r="VZG37" s="450"/>
      <c r="VZH37" s="450"/>
      <c r="VZI37" s="450"/>
      <c r="VZJ37" s="450"/>
      <c r="VZK37" s="450"/>
      <c r="VZL37" s="450"/>
      <c r="VZM37" s="450"/>
      <c r="VZN37" s="450"/>
      <c r="VZO37" s="450"/>
      <c r="VZP37" s="450"/>
      <c r="VZQ37" s="450"/>
      <c r="VZR37" s="450"/>
      <c r="VZS37" s="450"/>
      <c r="VZT37" s="450"/>
      <c r="VZU37" s="450"/>
      <c r="VZV37" s="450"/>
      <c r="VZW37" s="450"/>
      <c r="VZX37" s="450"/>
      <c r="VZY37" s="450"/>
      <c r="VZZ37" s="450"/>
      <c r="WAA37" s="450"/>
      <c r="WAB37" s="450"/>
      <c r="WAC37" s="450"/>
      <c r="WAD37" s="450"/>
      <c r="WAE37" s="450"/>
      <c r="WAF37" s="450"/>
      <c r="WAG37" s="450"/>
      <c r="WAH37" s="450"/>
      <c r="WAI37" s="450"/>
      <c r="WAJ37" s="450"/>
      <c r="WAK37" s="450"/>
      <c r="WAL37" s="450"/>
      <c r="WAM37" s="450"/>
      <c r="WAN37" s="450"/>
      <c r="WAO37" s="450"/>
      <c r="WAP37" s="450"/>
      <c r="WAQ37" s="450"/>
      <c r="WAR37" s="450"/>
      <c r="WAS37" s="450"/>
      <c r="WAT37" s="450"/>
      <c r="WAU37" s="450"/>
      <c r="WAV37" s="450"/>
      <c r="WAW37" s="450"/>
      <c r="WAX37" s="450"/>
      <c r="WAY37" s="450"/>
      <c r="WAZ37" s="450"/>
      <c r="WBA37" s="450"/>
      <c r="WBB37" s="450"/>
      <c r="WBC37" s="450"/>
      <c r="WBD37" s="450"/>
      <c r="WBE37" s="450"/>
      <c r="WBF37" s="450"/>
      <c r="WBG37" s="450"/>
      <c r="WBH37" s="450"/>
      <c r="WBI37" s="450"/>
      <c r="WBJ37" s="450"/>
      <c r="WBK37" s="450"/>
      <c r="WBL37" s="450"/>
      <c r="WBM37" s="450"/>
      <c r="WBN37" s="450"/>
      <c r="WBO37" s="450"/>
      <c r="WBP37" s="450"/>
      <c r="WBQ37" s="450"/>
      <c r="WBR37" s="450"/>
      <c r="WBS37" s="450"/>
      <c r="WBT37" s="450"/>
      <c r="WBU37" s="450"/>
      <c r="WBV37" s="450"/>
      <c r="WBW37" s="450"/>
      <c r="WBX37" s="450"/>
      <c r="WBY37" s="450"/>
      <c r="WBZ37" s="450"/>
      <c r="WCA37" s="450"/>
      <c r="WCB37" s="450"/>
      <c r="WCC37" s="450"/>
      <c r="WCD37" s="450"/>
      <c r="WCE37" s="450"/>
      <c r="WCF37" s="450"/>
      <c r="WCG37" s="450"/>
      <c r="WCH37" s="450"/>
      <c r="WCI37" s="450"/>
      <c r="WCJ37" s="450"/>
      <c r="WCK37" s="450"/>
      <c r="WCL37" s="450"/>
      <c r="WCM37" s="450"/>
      <c r="WCN37" s="450"/>
      <c r="WCO37" s="450"/>
      <c r="WCP37" s="450"/>
      <c r="WCQ37" s="450"/>
      <c r="WCR37" s="450"/>
      <c r="WCS37" s="450"/>
      <c r="WCT37" s="450"/>
      <c r="WCU37" s="450"/>
      <c r="WCV37" s="450"/>
      <c r="WCW37" s="450"/>
      <c r="WCX37" s="450"/>
      <c r="WCY37" s="450"/>
      <c r="WCZ37" s="450"/>
      <c r="WDA37" s="450"/>
      <c r="WDB37" s="450"/>
      <c r="WDC37" s="450"/>
      <c r="WDD37" s="450"/>
      <c r="WDE37" s="450"/>
      <c r="WDF37" s="450"/>
      <c r="WDG37" s="450"/>
      <c r="WDH37" s="450"/>
      <c r="WDI37" s="450"/>
      <c r="WDJ37" s="450"/>
      <c r="WDK37" s="450"/>
      <c r="WDL37" s="450"/>
      <c r="WDM37" s="450"/>
      <c r="WDN37" s="450"/>
      <c r="WDO37" s="450"/>
      <c r="WDP37" s="450"/>
      <c r="WDQ37" s="450"/>
      <c r="WDR37" s="450"/>
      <c r="WDS37" s="450"/>
      <c r="WDT37" s="450"/>
      <c r="WDU37" s="450"/>
      <c r="WDV37" s="450"/>
      <c r="WDW37" s="450"/>
      <c r="WDX37" s="450"/>
      <c r="WDY37" s="450"/>
      <c r="WDZ37" s="450"/>
      <c r="WEA37" s="450"/>
      <c r="WEB37" s="450"/>
      <c r="WEC37" s="450"/>
      <c r="WED37" s="450"/>
      <c r="WEE37" s="450"/>
      <c r="WEF37" s="450"/>
      <c r="WEG37" s="450"/>
      <c r="WEH37" s="450"/>
      <c r="WEI37" s="450"/>
      <c r="WEJ37" s="450"/>
      <c r="WEK37" s="450"/>
      <c r="WEL37" s="450"/>
      <c r="WEM37" s="450"/>
      <c r="WEN37" s="450"/>
      <c r="WEO37" s="450"/>
      <c r="WEP37" s="450"/>
      <c r="WEQ37" s="450"/>
      <c r="WER37" s="450"/>
      <c r="WES37" s="450"/>
      <c r="WET37" s="450"/>
      <c r="WEU37" s="450"/>
      <c r="WEV37" s="450"/>
      <c r="WEW37" s="450"/>
      <c r="WEX37" s="450"/>
      <c r="WEY37" s="450"/>
      <c r="WEZ37" s="450"/>
      <c r="WFA37" s="450"/>
      <c r="WFB37" s="450"/>
      <c r="WFC37" s="450"/>
      <c r="WFD37" s="450"/>
      <c r="WFE37" s="450"/>
      <c r="WFF37" s="450"/>
      <c r="WFG37" s="450"/>
      <c r="WFH37" s="450"/>
      <c r="WFI37" s="450"/>
      <c r="WFJ37" s="450"/>
      <c r="WFK37" s="450"/>
      <c r="WFL37" s="450"/>
      <c r="WFM37" s="450"/>
      <c r="WFN37" s="450"/>
      <c r="WFO37" s="450"/>
      <c r="WFP37" s="450"/>
      <c r="WFQ37" s="450"/>
      <c r="WFR37" s="450"/>
      <c r="WFS37" s="450"/>
      <c r="WFT37" s="450"/>
      <c r="WFU37" s="450"/>
      <c r="WFV37" s="450"/>
      <c r="WFW37" s="450"/>
      <c r="WFX37" s="450"/>
      <c r="WFY37" s="450"/>
      <c r="WFZ37" s="450"/>
      <c r="WGA37" s="450"/>
      <c r="WGB37" s="450"/>
      <c r="WGC37" s="450"/>
      <c r="WGD37" s="450"/>
      <c r="WGE37" s="450"/>
      <c r="WGF37" s="450"/>
      <c r="WGG37" s="450"/>
      <c r="WGH37" s="450"/>
      <c r="WGI37" s="450"/>
      <c r="WGJ37" s="450"/>
      <c r="WGK37" s="450"/>
      <c r="WGL37" s="450"/>
      <c r="WGM37" s="450"/>
      <c r="WGN37" s="450"/>
      <c r="WGO37" s="450"/>
      <c r="WGP37" s="450"/>
      <c r="WGQ37" s="450"/>
      <c r="WGR37" s="450"/>
      <c r="WGS37" s="450"/>
      <c r="WGT37" s="450"/>
      <c r="WGU37" s="450"/>
      <c r="WGV37" s="450"/>
      <c r="WGW37" s="450"/>
      <c r="WGX37" s="450"/>
      <c r="WGY37" s="450"/>
      <c r="WGZ37" s="450"/>
      <c r="WHA37" s="450"/>
      <c r="WHB37" s="450"/>
      <c r="WHC37" s="450"/>
      <c r="WHD37" s="450"/>
      <c r="WHE37" s="450"/>
      <c r="WHF37" s="450"/>
      <c r="WHG37" s="450"/>
      <c r="WHH37" s="450"/>
      <c r="WHI37" s="450"/>
      <c r="WHJ37" s="450"/>
      <c r="WHK37" s="450"/>
      <c r="WHL37" s="450"/>
      <c r="WHM37" s="450"/>
      <c r="WHN37" s="450"/>
      <c r="WHO37" s="450"/>
      <c r="WHP37" s="450"/>
      <c r="WHQ37" s="450"/>
      <c r="WHR37" s="450"/>
      <c r="WHS37" s="450"/>
      <c r="WHT37" s="450"/>
      <c r="WHU37" s="450"/>
      <c r="WHV37" s="450"/>
      <c r="WHW37" s="450"/>
      <c r="WHX37" s="450"/>
      <c r="WHY37" s="450"/>
      <c r="WHZ37" s="450"/>
      <c r="WIA37" s="450"/>
      <c r="WIB37" s="450"/>
      <c r="WIC37" s="450"/>
      <c r="WID37" s="450"/>
      <c r="WIE37" s="450"/>
      <c r="WIF37" s="450"/>
      <c r="WIG37" s="450"/>
      <c r="WIH37" s="450"/>
      <c r="WII37" s="450"/>
      <c r="WIJ37" s="450"/>
      <c r="WIK37" s="450"/>
      <c r="WIL37" s="450"/>
      <c r="WIM37" s="450"/>
      <c r="WIN37" s="450"/>
      <c r="WIO37" s="450"/>
      <c r="WIP37" s="450"/>
      <c r="WIQ37" s="450"/>
      <c r="WIR37" s="450"/>
      <c r="WIS37" s="450"/>
      <c r="WIT37" s="450"/>
      <c r="WIU37" s="450"/>
      <c r="WIV37" s="450"/>
      <c r="WIW37" s="450"/>
      <c r="WIX37" s="450"/>
      <c r="WIY37" s="450"/>
      <c r="WIZ37" s="450"/>
      <c r="WJA37" s="450"/>
      <c r="WJB37" s="450"/>
      <c r="WJC37" s="450"/>
      <c r="WJD37" s="450"/>
      <c r="WJE37" s="450"/>
      <c r="WJF37" s="450"/>
      <c r="WJG37" s="450"/>
      <c r="WJH37" s="450"/>
      <c r="WJI37" s="450"/>
      <c r="WJJ37" s="450"/>
      <c r="WJK37" s="450"/>
      <c r="WJL37" s="450"/>
      <c r="WJM37" s="450"/>
      <c r="WJN37" s="450"/>
      <c r="WJO37" s="450"/>
      <c r="WJP37" s="450"/>
      <c r="WJQ37" s="450"/>
      <c r="WJR37" s="450"/>
      <c r="WJS37" s="450"/>
      <c r="WJT37" s="450"/>
      <c r="WJU37" s="450"/>
      <c r="WJV37" s="450"/>
      <c r="WJW37" s="450"/>
      <c r="WJX37" s="450"/>
      <c r="WJY37" s="450"/>
      <c r="WJZ37" s="450"/>
      <c r="WKA37" s="450"/>
      <c r="WKB37" s="450"/>
      <c r="WKC37" s="450"/>
      <c r="WKD37" s="450"/>
      <c r="WKE37" s="450"/>
      <c r="WKF37" s="450"/>
      <c r="WKG37" s="450"/>
      <c r="WKH37" s="450"/>
      <c r="WKI37" s="450"/>
      <c r="WKJ37" s="450"/>
      <c r="WKK37" s="450"/>
      <c r="WKL37" s="450"/>
      <c r="WKM37" s="450"/>
      <c r="WKN37" s="450"/>
      <c r="WKO37" s="450"/>
      <c r="WKP37" s="450"/>
      <c r="WKQ37" s="450"/>
      <c r="WKR37" s="450"/>
      <c r="WKS37" s="450"/>
      <c r="WKT37" s="450"/>
      <c r="WKU37" s="450"/>
      <c r="WKV37" s="450"/>
      <c r="WKW37" s="450"/>
      <c r="WKX37" s="450"/>
      <c r="WKY37" s="450"/>
      <c r="WKZ37" s="450"/>
      <c r="WLA37" s="450"/>
      <c r="WLB37" s="450"/>
      <c r="WLC37" s="450"/>
      <c r="WLD37" s="450"/>
      <c r="WLE37" s="450"/>
      <c r="WLF37" s="450"/>
      <c r="WLG37" s="450"/>
      <c r="WLH37" s="450"/>
      <c r="WLI37" s="450"/>
      <c r="WLJ37" s="450"/>
      <c r="WLK37" s="450"/>
      <c r="WLL37" s="450"/>
      <c r="WLM37" s="450"/>
      <c r="WLN37" s="450"/>
      <c r="WLO37" s="450"/>
      <c r="WLP37" s="450"/>
      <c r="WLQ37" s="450"/>
      <c r="WLR37" s="450"/>
      <c r="WLS37" s="450"/>
      <c r="WLT37" s="450"/>
      <c r="WLU37" s="450"/>
      <c r="WLV37" s="450"/>
      <c r="WLW37" s="450"/>
      <c r="WLX37" s="450"/>
      <c r="WLY37" s="450"/>
      <c r="WLZ37" s="450"/>
      <c r="WMA37" s="450"/>
      <c r="WMB37" s="450"/>
      <c r="WMC37" s="450"/>
      <c r="WMD37" s="450"/>
      <c r="WME37" s="450"/>
      <c r="WMF37" s="450"/>
      <c r="WMG37" s="450"/>
      <c r="WMH37" s="450"/>
      <c r="WMI37" s="450"/>
      <c r="WMJ37" s="450"/>
      <c r="WMK37" s="450"/>
      <c r="WML37" s="450"/>
      <c r="WMM37" s="450"/>
      <c r="WMN37" s="450"/>
      <c r="WMO37" s="450"/>
      <c r="WMP37" s="450"/>
      <c r="WMQ37" s="450"/>
      <c r="WMR37" s="450"/>
      <c r="WMS37" s="450"/>
      <c r="WMT37" s="450"/>
      <c r="WMU37" s="450"/>
      <c r="WMV37" s="450"/>
      <c r="WMW37" s="450"/>
      <c r="WMX37" s="450"/>
      <c r="WMY37" s="450"/>
      <c r="WMZ37" s="450"/>
      <c r="WNA37" s="450"/>
      <c r="WNB37" s="450"/>
      <c r="WNC37" s="450"/>
      <c r="WND37" s="450"/>
      <c r="WNE37" s="450"/>
      <c r="WNF37" s="450"/>
      <c r="WNG37" s="450"/>
      <c r="WNH37" s="450"/>
      <c r="WNI37" s="450"/>
      <c r="WNJ37" s="450"/>
      <c r="WNK37" s="450"/>
      <c r="WNL37" s="450"/>
      <c r="WNM37" s="450"/>
      <c r="WNN37" s="450"/>
      <c r="WNO37" s="450"/>
      <c r="WNP37" s="450"/>
      <c r="WNQ37" s="450"/>
      <c r="WNR37" s="450"/>
      <c r="WNS37" s="450"/>
      <c r="WNT37" s="450"/>
      <c r="WNU37" s="450"/>
      <c r="WNV37" s="450"/>
      <c r="WNW37" s="450"/>
      <c r="WNX37" s="450"/>
      <c r="WNY37" s="450"/>
      <c r="WNZ37" s="450"/>
      <c r="WOA37" s="450"/>
      <c r="WOB37" s="450"/>
      <c r="WOC37" s="450"/>
      <c r="WOD37" s="450"/>
      <c r="WOE37" s="450"/>
      <c r="WOF37" s="450"/>
      <c r="WOG37" s="450"/>
      <c r="WOH37" s="450"/>
      <c r="WOI37" s="450"/>
      <c r="WOJ37" s="450"/>
      <c r="WOK37" s="450"/>
      <c r="WOL37" s="450"/>
      <c r="WOM37" s="450"/>
      <c r="WON37" s="450"/>
      <c r="WOO37" s="450"/>
      <c r="WOP37" s="450"/>
      <c r="WOQ37" s="450"/>
      <c r="WOR37" s="450"/>
      <c r="WOS37" s="450"/>
      <c r="WOT37" s="450"/>
      <c r="WOU37" s="450"/>
      <c r="WOV37" s="450"/>
      <c r="WOW37" s="450"/>
      <c r="WOX37" s="450"/>
      <c r="WOY37" s="450"/>
      <c r="WOZ37" s="450"/>
      <c r="WPA37" s="450"/>
      <c r="WPB37" s="450"/>
      <c r="WPC37" s="450"/>
      <c r="WPD37" s="450"/>
      <c r="WPE37" s="450"/>
      <c r="WPF37" s="450"/>
      <c r="WPG37" s="450"/>
      <c r="WPH37" s="450"/>
      <c r="WPI37" s="450"/>
      <c r="WPJ37" s="450"/>
      <c r="WPK37" s="450"/>
      <c r="WPL37" s="450"/>
      <c r="WPM37" s="450"/>
      <c r="WPN37" s="450"/>
      <c r="WPO37" s="450"/>
      <c r="WPP37" s="450"/>
      <c r="WPQ37" s="450"/>
      <c r="WPR37" s="450"/>
      <c r="WPS37" s="450"/>
      <c r="WPT37" s="450"/>
      <c r="WPU37" s="450"/>
      <c r="WPV37" s="450"/>
      <c r="WPW37" s="450"/>
      <c r="WPX37" s="450"/>
      <c r="WPY37" s="450"/>
      <c r="WPZ37" s="450"/>
      <c r="WQA37" s="450"/>
      <c r="WQB37" s="450"/>
      <c r="WQC37" s="450"/>
      <c r="WQD37" s="450"/>
      <c r="WQE37" s="450"/>
      <c r="WQF37" s="450"/>
      <c r="WQG37" s="450"/>
      <c r="WQH37" s="450"/>
      <c r="WQI37" s="450"/>
      <c r="WQJ37" s="450"/>
      <c r="WQK37" s="450"/>
      <c r="WQL37" s="450"/>
      <c r="WQM37" s="450"/>
      <c r="WQN37" s="450"/>
      <c r="WQO37" s="450"/>
      <c r="WQP37" s="450"/>
      <c r="WQQ37" s="450"/>
      <c r="WQR37" s="450"/>
      <c r="WQS37" s="450"/>
      <c r="WQT37" s="450"/>
      <c r="WQU37" s="450"/>
      <c r="WQV37" s="450"/>
      <c r="WQW37" s="450"/>
      <c r="WQX37" s="450"/>
      <c r="WQY37" s="450"/>
      <c r="WQZ37" s="450"/>
      <c r="WRA37" s="450"/>
      <c r="WRB37" s="450"/>
      <c r="WRC37" s="450"/>
      <c r="WRD37" s="450"/>
      <c r="WRE37" s="450"/>
      <c r="WRF37" s="450"/>
      <c r="WRG37" s="450"/>
      <c r="WRH37" s="450"/>
      <c r="WRI37" s="450"/>
      <c r="WRJ37" s="450"/>
      <c r="WRK37" s="450"/>
      <c r="WRL37" s="450"/>
      <c r="WRM37" s="450"/>
      <c r="WRN37" s="450"/>
      <c r="WRO37" s="450"/>
      <c r="WRP37" s="450"/>
      <c r="WRQ37" s="450"/>
      <c r="WRR37" s="450"/>
      <c r="WRS37" s="450"/>
      <c r="WRT37" s="450"/>
      <c r="WRU37" s="450"/>
      <c r="WRV37" s="450"/>
      <c r="WRW37" s="450"/>
      <c r="WRX37" s="450"/>
      <c r="WRY37" s="450"/>
      <c r="WRZ37" s="450"/>
      <c r="WSA37" s="450"/>
      <c r="WSB37" s="450"/>
      <c r="WSC37" s="450"/>
      <c r="WSD37" s="450"/>
      <c r="WSE37" s="450"/>
      <c r="WSF37" s="450"/>
      <c r="WSG37" s="450"/>
      <c r="WSH37" s="450"/>
      <c r="WSI37" s="450"/>
      <c r="WSJ37" s="450"/>
      <c r="WSK37" s="450"/>
      <c r="WSL37" s="450"/>
      <c r="WSM37" s="450"/>
      <c r="WSN37" s="450"/>
      <c r="WSO37" s="450"/>
      <c r="WSP37" s="450"/>
      <c r="WSQ37" s="450"/>
      <c r="WSR37" s="450"/>
      <c r="WSS37" s="450"/>
      <c r="WST37" s="450"/>
      <c r="WSU37" s="450"/>
      <c r="WSV37" s="450"/>
      <c r="WSW37" s="450"/>
      <c r="WSX37" s="450"/>
      <c r="WSY37" s="450"/>
      <c r="WSZ37" s="450"/>
      <c r="WTA37" s="450"/>
      <c r="WTB37" s="450"/>
      <c r="WTC37" s="450"/>
      <c r="WTD37" s="450"/>
      <c r="WTE37" s="450"/>
      <c r="WTF37" s="450"/>
      <c r="WTG37" s="450"/>
      <c r="WTH37" s="450"/>
      <c r="WTI37" s="450"/>
      <c r="WTJ37" s="450"/>
      <c r="WTK37" s="450"/>
      <c r="WTL37" s="450"/>
      <c r="WTM37" s="450"/>
      <c r="WTN37" s="450"/>
      <c r="WTO37" s="450"/>
      <c r="WTP37" s="450"/>
      <c r="WTQ37" s="450"/>
      <c r="WTR37" s="450"/>
      <c r="WTS37" s="450"/>
      <c r="WTT37" s="450"/>
      <c r="WTU37" s="450"/>
      <c r="WTV37" s="450"/>
      <c r="WTW37" s="450"/>
      <c r="WTX37" s="450"/>
      <c r="WTY37" s="450"/>
      <c r="WTZ37" s="450"/>
      <c r="WUA37" s="450"/>
      <c r="WUB37" s="450"/>
      <c r="WUC37" s="450"/>
      <c r="WUD37" s="450"/>
      <c r="WUE37" s="450"/>
      <c r="WUF37" s="450"/>
      <c r="WUG37" s="450"/>
      <c r="WUH37" s="450"/>
      <c r="WUI37" s="450"/>
      <c r="WUJ37" s="450"/>
      <c r="WUK37" s="450"/>
      <c r="WUL37" s="450"/>
      <c r="WUM37" s="450"/>
      <c r="WUN37" s="450"/>
      <c r="WUO37" s="450"/>
      <c r="WUP37" s="450"/>
      <c r="WUQ37" s="450"/>
      <c r="WUR37" s="450"/>
      <c r="WUS37" s="450"/>
      <c r="WUT37" s="450"/>
      <c r="WUU37" s="450"/>
      <c r="WUV37" s="450"/>
      <c r="WUW37" s="450"/>
      <c r="WUX37" s="450"/>
      <c r="WUY37" s="450"/>
      <c r="WUZ37" s="450"/>
      <c r="WVA37" s="450"/>
      <c r="WVB37" s="450"/>
      <c r="WVC37" s="450"/>
      <c r="WVD37" s="450"/>
      <c r="WVE37" s="450"/>
      <c r="WVF37" s="450"/>
      <c r="WVG37" s="450"/>
      <c r="WVH37" s="450"/>
      <c r="WVI37" s="450"/>
      <c r="WVJ37" s="450"/>
      <c r="WVK37" s="450"/>
      <c r="WVL37" s="450"/>
      <c r="WVM37" s="450"/>
      <c r="WVN37" s="450"/>
      <c r="WVO37" s="450"/>
      <c r="WVP37" s="450"/>
      <c r="WVQ37" s="450"/>
      <c r="WVR37" s="450"/>
      <c r="WVS37" s="450"/>
      <c r="WVT37" s="450"/>
      <c r="WVU37" s="450"/>
      <c r="WVV37" s="450"/>
      <c r="WVW37" s="450"/>
      <c r="WVX37" s="450"/>
      <c r="WVY37" s="450"/>
      <c r="WVZ37" s="450"/>
      <c r="WWA37" s="450"/>
      <c r="WWB37" s="450"/>
      <c r="WWC37" s="450"/>
      <c r="WWD37" s="450"/>
      <c r="WWE37" s="450"/>
      <c r="WWF37" s="450"/>
      <c r="WWG37" s="450"/>
      <c r="WWH37" s="450"/>
      <c r="WWI37" s="450"/>
    </row>
    <row r="38" spans="1:16155" ht="2.25" customHeight="1">
      <c r="C38" s="451"/>
      <c r="D38" s="2066"/>
      <c r="E38" s="2066"/>
      <c r="F38" s="2066"/>
      <c r="G38" s="2066"/>
      <c r="H38" s="2066"/>
      <c r="I38" s="2066"/>
      <c r="J38" s="2067"/>
      <c r="K38" s="451"/>
      <c r="L38" s="530"/>
      <c r="M38" s="530"/>
      <c r="N38" s="530"/>
      <c r="O38" s="530"/>
      <c r="P38" s="520"/>
      <c r="Q38" s="531"/>
      <c r="R38" s="527"/>
      <c r="S38" s="748"/>
      <c r="T38" s="527"/>
      <c r="U38" s="527"/>
      <c r="V38" s="527"/>
      <c r="W38" s="532"/>
      <c r="X38" s="585"/>
      <c r="AF38" s="438"/>
    </row>
    <row r="39" spans="1:16155" s="457" customFormat="1" ht="19.5" customHeight="1">
      <c r="A39" s="450"/>
      <c r="B39" s="450"/>
      <c r="C39" s="451"/>
      <c r="D39" s="2066"/>
      <c r="E39" s="2066"/>
      <c r="F39" s="2066"/>
      <c r="G39" s="2066"/>
      <c r="H39" s="2066"/>
      <c r="I39" s="2066"/>
      <c r="J39" s="2067"/>
      <c r="K39" s="453"/>
      <c r="L39" s="453" t="s">
        <v>2746</v>
      </c>
      <c r="M39" s="453"/>
      <c r="N39" s="453"/>
      <c r="O39" s="453"/>
      <c r="P39" s="453"/>
      <c r="Q39" s="453"/>
      <c r="R39" s="1973">
        <f>共通様式_全体!F9</f>
        <v>0</v>
      </c>
      <c r="S39" s="1973"/>
      <c r="T39" s="1973"/>
      <c r="U39" s="1973"/>
      <c r="V39" s="1973"/>
      <c r="W39" s="453" t="s">
        <v>2744</v>
      </c>
      <c r="X39" s="545"/>
      <c r="AB39" s="536"/>
      <c r="AC39" s="450"/>
      <c r="AE39" s="450"/>
      <c r="AF39" s="438"/>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c r="BN39" s="450"/>
      <c r="BO39" s="450"/>
      <c r="BP39" s="450"/>
      <c r="BQ39" s="450"/>
      <c r="BR39" s="450"/>
      <c r="BS39" s="450"/>
      <c r="BT39" s="450"/>
      <c r="BU39" s="450"/>
      <c r="BV39" s="450"/>
      <c r="BW39" s="450"/>
      <c r="BX39" s="450"/>
      <c r="BY39" s="450"/>
      <c r="BZ39" s="450"/>
      <c r="CA39" s="450"/>
      <c r="CB39" s="450"/>
      <c r="CC39" s="450"/>
      <c r="CD39" s="450"/>
      <c r="CE39" s="450"/>
      <c r="CF39" s="450"/>
      <c r="CG39" s="450"/>
      <c r="CH39" s="450"/>
      <c r="CI39" s="450"/>
      <c r="CJ39" s="450"/>
      <c r="CK39" s="450"/>
      <c r="CL39" s="450"/>
      <c r="CM39" s="450"/>
      <c r="CN39" s="450"/>
      <c r="CO39" s="450"/>
      <c r="CP39" s="450"/>
      <c r="CQ39" s="450"/>
      <c r="CR39" s="450"/>
      <c r="CS39" s="450"/>
      <c r="CT39" s="450"/>
      <c r="CU39" s="450"/>
      <c r="CV39" s="450"/>
      <c r="CW39" s="450"/>
      <c r="CX39" s="450"/>
      <c r="CY39" s="450"/>
      <c r="CZ39" s="450"/>
      <c r="DA39" s="450"/>
      <c r="DB39" s="450"/>
      <c r="DC39" s="450"/>
      <c r="DD39" s="450"/>
      <c r="DE39" s="450"/>
      <c r="DF39" s="450"/>
      <c r="DG39" s="450"/>
      <c r="DH39" s="450"/>
      <c r="DI39" s="450"/>
      <c r="DJ39" s="450"/>
      <c r="DK39" s="450"/>
      <c r="DL39" s="450"/>
      <c r="DM39" s="450"/>
      <c r="DN39" s="450"/>
      <c r="DO39" s="450"/>
      <c r="DP39" s="450"/>
      <c r="DQ39" s="450"/>
      <c r="DR39" s="450"/>
      <c r="DS39" s="450"/>
      <c r="DT39" s="450"/>
      <c r="DU39" s="450"/>
      <c r="DV39" s="450"/>
      <c r="DW39" s="450"/>
      <c r="DX39" s="450"/>
      <c r="DY39" s="450"/>
      <c r="DZ39" s="450"/>
      <c r="EA39" s="450"/>
      <c r="EB39" s="450"/>
      <c r="EC39" s="450"/>
      <c r="ED39" s="450"/>
      <c r="EE39" s="450"/>
      <c r="EF39" s="450"/>
      <c r="EG39" s="450"/>
      <c r="EH39" s="450"/>
      <c r="EI39" s="450"/>
      <c r="EJ39" s="450"/>
      <c r="EK39" s="450"/>
      <c r="EL39" s="450"/>
      <c r="EM39" s="450"/>
      <c r="EN39" s="450"/>
      <c r="EO39" s="450"/>
      <c r="EP39" s="450"/>
      <c r="EQ39" s="450"/>
      <c r="ER39" s="450"/>
      <c r="ES39" s="450"/>
      <c r="ET39" s="450"/>
      <c r="EU39" s="450"/>
      <c r="EV39" s="450"/>
      <c r="EW39" s="450"/>
      <c r="EX39" s="450"/>
      <c r="EY39" s="450"/>
      <c r="EZ39" s="450"/>
      <c r="FA39" s="450"/>
      <c r="FB39" s="450"/>
      <c r="FC39" s="450"/>
      <c r="FD39" s="450"/>
      <c r="FE39" s="450"/>
      <c r="FF39" s="450"/>
      <c r="FG39" s="450"/>
      <c r="FH39" s="450"/>
      <c r="FI39" s="450"/>
      <c r="FJ39" s="450"/>
      <c r="FK39" s="450"/>
      <c r="FL39" s="450"/>
      <c r="FM39" s="450"/>
      <c r="FN39" s="450"/>
      <c r="FO39" s="450"/>
      <c r="FP39" s="450"/>
      <c r="FQ39" s="450"/>
      <c r="FR39" s="450"/>
      <c r="FS39" s="450"/>
      <c r="FT39" s="450"/>
      <c r="FU39" s="450"/>
      <c r="FV39" s="450"/>
      <c r="FW39" s="450"/>
      <c r="FX39" s="450"/>
      <c r="FY39" s="450"/>
      <c r="FZ39" s="450"/>
      <c r="GA39" s="450"/>
      <c r="GB39" s="450"/>
      <c r="GC39" s="450"/>
      <c r="GD39" s="450"/>
      <c r="GE39" s="450"/>
      <c r="GF39" s="450"/>
      <c r="GG39" s="450"/>
      <c r="GH39" s="450"/>
      <c r="GI39" s="450"/>
      <c r="GJ39" s="450"/>
      <c r="GK39" s="450"/>
      <c r="GL39" s="450"/>
      <c r="GM39" s="450"/>
      <c r="GN39" s="450"/>
      <c r="GO39" s="450"/>
      <c r="GP39" s="450"/>
      <c r="GQ39" s="450"/>
      <c r="GR39" s="450"/>
      <c r="GS39" s="450"/>
      <c r="GT39" s="450"/>
      <c r="GU39" s="450"/>
      <c r="GV39" s="450"/>
      <c r="GW39" s="450"/>
      <c r="GX39" s="450"/>
      <c r="GY39" s="450"/>
      <c r="GZ39" s="450"/>
      <c r="HA39" s="450"/>
      <c r="HB39" s="450"/>
      <c r="HC39" s="450"/>
      <c r="HD39" s="450"/>
      <c r="HE39" s="450"/>
      <c r="HF39" s="450"/>
      <c r="HG39" s="450"/>
      <c r="HH39" s="450"/>
      <c r="HI39" s="450"/>
      <c r="HJ39" s="450"/>
      <c r="HK39" s="450"/>
      <c r="HL39" s="450"/>
      <c r="HM39" s="450"/>
      <c r="HN39" s="450"/>
      <c r="HO39" s="450"/>
      <c r="HP39" s="450"/>
      <c r="HQ39" s="450"/>
      <c r="HR39" s="450"/>
      <c r="HS39" s="450"/>
      <c r="HT39" s="450"/>
      <c r="HU39" s="450"/>
      <c r="HV39" s="450"/>
      <c r="HW39" s="450"/>
      <c r="HX39" s="450"/>
      <c r="HY39" s="450"/>
      <c r="HZ39" s="450"/>
      <c r="IA39" s="450"/>
      <c r="IB39" s="450"/>
      <c r="IC39" s="450"/>
      <c r="ID39" s="450"/>
      <c r="IE39" s="450"/>
      <c r="IF39" s="450"/>
      <c r="IG39" s="450"/>
      <c r="IH39" s="450"/>
      <c r="II39" s="450"/>
      <c r="IJ39" s="450"/>
      <c r="IK39" s="450"/>
      <c r="IL39" s="450"/>
      <c r="IM39" s="450"/>
      <c r="IN39" s="450"/>
      <c r="IO39" s="450"/>
      <c r="IP39" s="450"/>
      <c r="IQ39" s="450"/>
      <c r="IR39" s="450"/>
      <c r="IS39" s="450"/>
      <c r="IT39" s="450"/>
      <c r="IU39" s="450"/>
      <c r="IV39" s="450"/>
      <c r="IW39" s="450"/>
      <c r="IX39" s="450"/>
      <c r="IY39" s="450"/>
      <c r="IZ39" s="450"/>
      <c r="JA39" s="450"/>
      <c r="JB39" s="450"/>
      <c r="JC39" s="450"/>
      <c r="JD39" s="450"/>
      <c r="JE39" s="450"/>
      <c r="JF39" s="450"/>
      <c r="JG39" s="450"/>
      <c r="JH39" s="450"/>
      <c r="JI39" s="450"/>
      <c r="JJ39" s="450"/>
      <c r="JK39" s="450"/>
      <c r="JL39" s="450"/>
      <c r="JM39" s="450"/>
      <c r="JN39" s="450"/>
      <c r="JO39" s="450"/>
      <c r="JP39" s="450"/>
      <c r="JQ39" s="450"/>
      <c r="JR39" s="450"/>
      <c r="JS39" s="450"/>
      <c r="JT39" s="450"/>
      <c r="JU39" s="450"/>
      <c r="JV39" s="450"/>
      <c r="JW39" s="450"/>
      <c r="JX39" s="450"/>
      <c r="JY39" s="450"/>
      <c r="JZ39" s="450"/>
      <c r="KA39" s="450"/>
      <c r="KB39" s="450"/>
      <c r="KC39" s="450"/>
      <c r="KD39" s="450"/>
      <c r="KE39" s="450"/>
      <c r="KF39" s="450"/>
      <c r="KG39" s="450"/>
      <c r="KH39" s="450"/>
      <c r="KI39" s="450"/>
      <c r="KJ39" s="450"/>
      <c r="KK39" s="450"/>
      <c r="KL39" s="450"/>
      <c r="KM39" s="450"/>
      <c r="KN39" s="450"/>
      <c r="KO39" s="450"/>
      <c r="KP39" s="450"/>
      <c r="KQ39" s="450"/>
      <c r="KR39" s="450"/>
      <c r="KS39" s="450"/>
      <c r="KT39" s="450"/>
      <c r="KU39" s="450"/>
      <c r="KV39" s="450"/>
      <c r="KW39" s="450"/>
      <c r="KX39" s="450"/>
      <c r="KY39" s="450"/>
      <c r="KZ39" s="450"/>
      <c r="LA39" s="450"/>
      <c r="LB39" s="450"/>
      <c r="LC39" s="450"/>
      <c r="LD39" s="450"/>
      <c r="LE39" s="450"/>
      <c r="LF39" s="450"/>
      <c r="LG39" s="450"/>
      <c r="LH39" s="450"/>
      <c r="LI39" s="450"/>
      <c r="LJ39" s="450"/>
      <c r="LK39" s="450"/>
      <c r="LL39" s="450"/>
      <c r="LM39" s="450"/>
      <c r="LN39" s="450"/>
      <c r="LO39" s="450"/>
      <c r="LP39" s="450"/>
      <c r="LQ39" s="450"/>
      <c r="LR39" s="450"/>
      <c r="LS39" s="450"/>
      <c r="LT39" s="450"/>
      <c r="LU39" s="450"/>
      <c r="LV39" s="450"/>
      <c r="LW39" s="450"/>
      <c r="LX39" s="450"/>
      <c r="LY39" s="450"/>
      <c r="LZ39" s="450"/>
      <c r="MA39" s="450"/>
      <c r="MB39" s="450"/>
      <c r="MC39" s="450"/>
      <c r="MD39" s="450"/>
      <c r="ME39" s="450"/>
      <c r="MF39" s="450"/>
      <c r="MG39" s="450"/>
      <c r="MH39" s="450"/>
      <c r="MI39" s="450"/>
      <c r="MJ39" s="450"/>
      <c r="MK39" s="450"/>
      <c r="ML39" s="450"/>
      <c r="MM39" s="450"/>
      <c r="MN39" s="450"/>
      <c r="MO39" s="450"/>
      <c r="MP39" s="450"/>
      <c r="MQ39" s="450"/>
      <c r="MR39" s="450"/>
      <c r="MS39" s="450"/>
      <c r="MT39" s="450"/>
      <c r="MU39" s="450"/>
      <c r="MV39" s="450"/>
      <c r="MW39" s="450"/>
      <c r="MX39" s="450"/>
      <c r="MY39" s="450"/>
      <c r="MZ39" s="450"/>
      <c r="NA39" s="450"/>
      <c r="NB39" s="450"/>
      <c r="NC39" s="450"/>
      <c r="ND39" s="450"/>
      <c r="NE39" s="450"/>
      <c r="NF39" s="450"/>
      <c r="NG39" s="450"/>
      <c r="NH39" s="450"/>
      <c r="NI39" s="450"/>
      <c r="NJ39" s="450"/>
      <c r="NK39" s="450"/>
      <c r="NL39" s="450"/>
      <c r="NM39" s="450"/>
      <c r="NN39" s="450"/>
      <c r="NO39" s="450"/>
      <c r="NP39" s="450"/>
      <c r="NQ39" s="450"/>
      <c r="NR39" s="450"/>
      <c r="NS39" s="450"/>
      <c r="NT39" s="450"/>
      <c r="NU39" s="450"/>
      <c r="NV39" s="450"/>
      <c r="NW39" s="450"/>
      <c r="NX39" s="450"/>
      <c r="NY39" s="450"/>
      <c r="NZ39" s="450"/>
      <c r="OA39" s="450"/>
      <c r="OB39" s="450"/>
      <c r="OC39" s="450"/>
      <c r="OD39" s="450"/>
      <c r="OE39" s="450"/>
      <c r="OF39" s="450"/>
      <c r="OG39" s="450"/>
      <c r="OH39" s="450"/>
      <c r="OI39" s="450"/>
      <c r="OJ39" s="450"/>
      <c r="OK39" s="450"/>
      <c r="OL39" s="450"/>
      <c r="OM39" s="450"/>
      <c r="ON39" s="450"/>
      <c r="OO39" s="450"/>
      <c r="OP39" s="450"/>
      <c r="OQ39" s="450"/>
      <c r="OR39" s="450"/>
      <c r="OS39" s="450"/>
      <c r="OT39" s="450"/>
      <c r="OU39" s="450"/>
      <c r="OV39" s="450"/>
      <c r="OW39" s="450"/>
      <c r="OX39" s="450"/>
      <c r="OY39" s="450"/>
      <c r="OZ39" s="450"/>
      <c r="PA39" s="450"/>
      <c r="PB39" s="450"/>
      <c r="PC39" s="450"/>
      <c r="PD39" s="450"/>
      <c r="PE39" s="450"/>
      <c r="PF39" s="450"/>
      <c r="PG39" s="450"/>
      <c r="PH39" s="450"/>
      <c r="PI39" s="450"/>
      <c r="PJ39" s="450"/>
      <c r="PK39" s="450"/>
      <c r="PL39" s="450"/>
      <c r="PM39" s="450"/>
      <c r="PN39" s="450"/>
      <c r="PO39" s="450"/>
      <c r="PP39" s="450"/>
      <c r="PQ39" s="450"/>
      <c r="PR39" s="450"/>
      <c r="PS39" s="450"/>
      <c r="PT39" s="450"/>
      <c r="PU39" s="450"/>
      <c r="PV39" s="450"/>
      <c r="PW39" s="450"/>
      <c r="PX39" s="450"/>
      <c r="PY39" s="450"/>
      <c r="PZ39" s="450"/>
      <c r="QA39" s="450"/>
      <c r="QB39" s="450"/>
      <c r="QC39" s="450"/>
      <c r="QD39" s="450"/>
      <c r="QE39" s="450"/>
      <c r="QF39" s="450"/>
      <c r="QG39" s="450"/>
      <c r="QH39" s="450"/>
      <c r="QI39" s="450"/>
      <c r="QJ39" s="450"/>
      <c r="QK39" s="450"/>
      <c r="QL39" s="450"/>
      <c r="QM39" s="450"/>
      <c r="QN39" s="450"/>
      <c r="QO39" s="450"/>
      <c r="QP39" s="450"/>
      <c r="QQ39" s="450"/>
      <c r="QR39" s="450"/>
      <c r="QS39" s="450"/>
      <c r="QT39" s="450"/>
      <c r="QU39" s="450"/>
      <c r="QV39" s="450"/>
      <c r="QW39" s="450"/>
      <c r="QX39" s="450"/>
      <c r="QY39" s="450"/>
      <c r="QZ39" s="450"/>
      <c r="RA39" s="450"/>
      <c r="RB39" s="450"/>
      <c r="RC39" s="450"/>
      <c r="RD39" s="450"/>
      <c r="RE39" s="450"/>
      <c r="RF39" s="450"/>
      <c r="RG39" s="450"/>
      <c r="RH39" s="450"/>
      <c r="RI39" s="450"/>
      <c r="RJ39" s="450"/>
      <c r="RK39" s="450"/>
      <c r="RL39" s="450"/>
      <c r="RM39" s="450"/>
      <c r="RN39" s="450"/>
      <c r="RO39" s="450"/>
      <c r="RP39" s="450"/>
      <c r="RQ39" s="450"/>
      <c r="RR39" s="450"/>
      <c r="RS39" s="450"/>
      <c r="RT39" s="450"/>
      <c r="RU39" s="450"/>
      <c r="RV39" s="450"/>
      <c r="RW39" s="450"/>
      <c r="RX39" s="450"/>
      <c r="RY39" s="450"/>
      <c r="RZ39" s="450"/>
      <c r="SA39" s="450"/>
      <c r="SB39" s="450"/>
      <c r="SC39" s="450"/>
      <c r="SD39" s="450"/>
      <c r="SE39" s="450"/>
      <c r="SF39" s="450"/>
      <c r="SG39" s="450"/>
      <c r="SH39" s="450"/>
      <c r="SI39" s="450"/>
      <c r="SJ39" s="450"/>
      <c r="SK39" s="450"/>
      <c r="SL39" s="450"/>
      <c r="SM39" s="450"/>
      <c r="SN39" s="450"/>
      <c r="SO39" s="450"/>
      <c r="SP39" s="450"/>
      <c r="SQ39" s="450"/>
      <c r="SR39" s="450"/>
      <c r="SS39" s="450"/>
      <c r="ST39" s="450"/>
      <c r="SU39" s="450"/>
      <c r="SV39" s="450"/>
      <c r="SW39" s="450"/>
      <c r="SX39" s="450"/>
      <c r="SY39" s="450"/>
      <c r="SZ39" s="450"/>
      <c r="TA39" s="450"/>
      <c r="TB39" s="450"/>
      <c r="TC39" s="450"/>
      <c r="TD39" s="450"/>
      <c r="TE39" s="450"/>
      <c r="TF39" s="450"/>
      <c r="TG39" s="450"/>
      <c r="TH39" s="450"/>
      <c r="TI39" s="450"/>
      <c r="TJ39" s="450"/>
      <c r="TK39" s="450"/>
      <c r="TL39" s="450"/>
      <c r="TM39" s="450"/>
      <c r="TN39" s="450"/>
      <c r="TO39" s="450"/>
      <c r="TP39" s="450"/>
      <c r="TQ39" s="450"/>
      <c r="TR39" s="450"/>
      <c r="TS39" s="450"/>
      <c r="TT39" s="450"/>
      <c r="TU39" s="450"/>
      <c r="TV39" s="450"/>
      <c r="TW39" s="450"/>
      <c r="TX39" s="450"/>
      <c r="TY39" s="450"/>
      <c r="TZ39" s="450"/>
      <c r="UA39" s="450"/>
      <c r="UB39" s="450"/>
      <c r="UC39" s="450"/>
      <c r="UD39" s="450"/>
      <c r="UE39" s="450"/>
      <c r="UF39" s="450"/>
      <c r="UG39" s="450"/>
      <c r="UH39" s="450"/>
      <c r="UI39" s="450"/>
      <c r="UJ39" s="450"/>
      <c r="UK39" s="450"/>
      <c r="UL39" s="450"/>
      <c r="UM39" s="450"/>
      <c r="UN39" s="450"/>
      <c r="UO39" s="450"/>
      <c r="UP39" s="450"/>
      <c r="UQ39" s="450"/>
      <c r="UR39" s="450"/>
      <c r="US39" s="450"/>
      <c r="UT39" s="450"/>
      <c r="UU39" s="450"/>
      <c r="UV39" s="450"/>
      <c r="UW39" s="450"/>
      <c r="UX39" s="450"/>
      <c r="UY39" s="450"/>
      <c r="UZ39" s="450"/>
      <c r="VA39" s="450"/>
      <c r="VB39" s="450"/>
      <c r="VC39" s="450"/>
      <c r="VD39" s="450"/>
      <c r="VE39" s="450"/>
      <c r="VF39" s="450"/>
      <c r="VG39" s="450"/>
      <c r="VH39" s="450"/>
      <c r="VI39" s="450"/>
      <c r="VJ39" s="450"/>
      <c r="VK39" s="450"/>
      <c r="VL39" s="450"/>
      <c r="VM39" s="450"/>
      <c r="VN39" s="450"/>
      <c r="VO39" s="450"/>
      <c r="VP39" s="450"/>
      <c r="VQ39" s="450"/>
      <c r="VR39" s="450"/>
      <c r="VS39" s="450"/>
      <c r="VT39" s="450"/>
      <c r="VU39" s="450"/>
      <c r="VV39" s="450"/>
      <c r="VW39" s="450"/>
      <c r="VX39" s="450"/>
      <c r="VY39" s="450"/>
      <c r="VZ39" s="450"/>
      <c r="WA39" s="450"/>
      <c r="WB39" s="450"/>
      <c r="WC39" s="450"/>
      <c r="WD39" s="450"/>
      <c r="WE39" s="450"/>
      <c r="WF39" s="450"/>
      <c r="WG39" s="450"/>
      <c r="WH39" s="450"/>
      <c r="WI39" s="450"/>
      <c r="WJ39" s="450"/>
      <c r="WK39" s="450"/>
      <c r="WL39" s="450"/>
      <c r="WM39" s="450"/>
      <c r="WN39" s="450"/>
      <c r="WO39" s="450"/>
      <c r="WP39" s="450"/>
      <c r="WQ39" s="450"/>
      <c r="WR39" s="450"/>
      <c r="WS39" s="450"/>
      <c r="WT39" s="450"/>
      <c r="WU39" s="450"/>
      <c r="WV39" s="450"/>
      <c r="WW39" s="450"/>
      <c r="WX39" s="450"/>
      <c r="WY39" s="450"/>
      <c r="WZ39" s="450"/>
      <c r="XA39" s="450"/>
      <c r="XB39" s="450"/>
      <c r="XC39" s="450"/>
      <c r="XD39" s="450"/>
      <c r="XE39" s="450"/>
      <c r="XF39" s="450"/>
      <c r="XG39" s="450"/>
      <c r="XH39" s="450"/>
      <c r="XI39" s="450"/>
      <c r="XJ39" s="450"/>
      <c r="XK39" s="450"/>
      <c r="XL39" s="450"/>
      <c r="XM39" s="450"/>
      <c r="XN39" s="450"/>
      <c r="XO39" s="450"/>
      <c r="XP39" s="450"/>
      <c r="XQ39" s="450"/>
      <c r="XR39" s="450"/>
      <c r="XS39" s="450"/>
      <c r="XT39" s="450"/>
      <c r="XU39" s="450"/>
      <c r="XV39" s="450"/>
      <c r="XW39" s="450"/>
      <c r="XX39" s="450"/>
      <c r="XY39" s="450"/>
      <c r="XZ39" s="450"/>
      <c r="YA39" s="450"/>
      <c r="YB39" s="450"/>
      <c r="YC39" s="450"/>
      <c r="YD39" s="450"/>
      <c r="YE39" s="450"/>
      <c r="YF39" s="450"/>
      <c r="YG39" s="450"/>
      <c r="YH39" s="450"/>
      <c r="YI39" s="450"/>
      <c r="YJ39" s="450"/>
      <c r="YK39" s="450"/>
      <c r="YL39" s="450"/>
      <c r="YM39" s="450"/>
      <c r="YN39" s="450"/>
      <c r="YO39" s="450"/>
      <c r="YP39" s="450"/>
      <c r="YQ39" s="450"/>
      <c r="YR39" s="450"/>
      <c r="YS39" s="450"/>
      <c r="YT39" s="450"/>
      <c r="YU39" s="450"/>
      <c r="YV39" s="450"/>
      <c r="YW39" s="450"/>
      <c r="YX39" s="450"/>
      <c r="YY39" s="450"/>
      <c r="YZ39" s="450"/>
      <c r="ZA39" s="450"/>
      <c r="ZB39" s="450"/>
      <c r="ZC39" s="450"/>
      <c r="ZD39" s="450"/>
      <c r="ZE39" s="450"/>
      <c r="ZF39" s="450"/>
      <c r="ZG39" s="450"/>
      <c r="ZH39" s="450"/>
      <c r="ZI39" s="450"/>
      <c r="ZJ39" s="450"/>
      <c r="ZK39" s="450"/>
      <c r="ZL39" s="450"/>
      <c r="ZM39" s="450"/>
      <c r="ZN39" s="450"/>
      <c r="ZO39" s="450"/>
      <c r="ZP39" s="450"/>
      <c r="ZQ39" s="450"/>
      <c r="ZR39" s="450"/>
      <c r="ZS39" s="450"/>
      <c r="ZT39" s="450"/>
      <c r="ZU39" s="450"/>
      <c r="ZV39" s="450"/>
      <c r="ZW39" s="450"/>
      <c r="ZX39" s="450"/>
      <c r="ZY39" s="450"/>
      <c r="ZZ39" s="450"/>
      <c r="AAA39" s="450"/>
      <c r="AAB39" s="450"/>
      <c r="AAC39" s="450"/>
      <c r="AAD39" s="450"/>
      <c r="AAE39" s="450"/>
      <c r="AAF39" s="450"/>
      <c r="AAG39" s="450"/>
      <c r="AAH39" s="450"/>
      <c r="AAI39" s="450"/>
      <c r="AAJ39" s="450"/>
      <c r="AAK39" s="450"/>
      <c r="AAL39" s="450"/>
      <c r="AAM39" s="450"/>
      <c r="AAN39" s="450"/>
      <c r="AAO39" s="450"/>
      <c r="AAP39" s="450"/>
      <c r="AAQ39" s="450"/>
      <c r="AAR39" s="450"/>
      <c r="AAS39" s="450"/>
      <c r="AAT39" s="450"/>
      <c r="AAU39" s="450"/>
      <c r="AAV39" s="450"/>
      <c r="AAW39" s="450"/>
      <c r="AAX39" s="450"/>
      <c r="AAY39" s="450"/>
      <c r="AAZ39" s="450"/>
      <c r="ABA39" s="450"/>
      <c r="ABB39" s="450"/>
      <c r="ABC39" s="450"/>
      <c r="ABD39" s="450"/>
      <c r="ABE39" s="450"/>
      <c r="ABF39" s="450"/>
      <c r="ABG39" s="450"/>
      <c r="ABH39" s="450"/>
      <c r="ABI39" s="450"/>
      <c r="ABJ39" s="450"/>
      <c r="ABK39" s="450"/>
      <c r="ABL39" s="450"/>
      <c r="ABM39" s="450"/>
      <c r="ABN39" s="450"/>
      <c r="ABO39" s="450"/>
      <c r="ABP39" s="450"/>
      <c r="ABQ39" s="450"/>
      <c r="ABR39" s="450"/>
      <c r="ABS39" s="450"/>
      <c r="ABT39" s="450"/>
      <c r="ABU39" s="450"/>
      <c r="ABV39" s="450"/>
      <c r="ABW39" s="450"/>
      <c r="ABX39" s="450"/>
      <c r="ABY39" s="450"/>
      <c r="ABZ39" s="450"/>
      <c r="ACA39" s="450"/>
      <c r="ACB39" s="450"/>
      <c r="ACC39" s="450"/>
      <c r="ACD39" s="450"/>
      <c r="ACE39" s="450"/>
      <c r="ACF39" s="450"/>
      <c r="ACG39" s="450"/>
      <c r="ACH39" s="450"/>
      <c r="ACI39" s="450"/>
      <c r="ACJ39" s="450"/>
      <c r="ACK39" s="450"/>
      <c r="ACL39" s="450"/>
      <c r="ACM39" s="450"/>
      <c r="ACN39" s="450"/>
      <c r="ACO39" s="450"/>
      <c r="ACP39" s="450"/>
      <c r="ACQ39" s="450"/>
      <c r="ACR39" s="450"/>
      <c r="ACS39" s="450"/>
      <c r="ACT39" s="450"/>
      <c r="ACU39" s="450"/>
      <c r="ACV39" s="450"/>
      <c r="ACW39" s="450"/>
      <c r="ACX39" s="450"/>
      <c r="ACY39" s="450"/>
      <c r="ACZ39" s="450"/>
      <c r="ADA39" s="450"/>
      <c r="ADB39" s="450"/>
      <c r="ADC39" s="450"/>
      <c r="ADD39" s="450"/>
      <c r="ADE39" s="450"/>
      <c r="ADF39" s="450"/>
      <c r="ADG39" s="450"/>
      <c r="ADH39" s="450"/>
      <c r="ADI39" s="450"/>
      <c r="ADJ39" s="450"/>
      <c r="ADK39" s="450"/>
      <c r="ADL39" s="450"/>
      <c r="ADM39" s="450"/>
      <c r="ADN39" s="450"/>
      <c r="ADO39" s="450"/>
      <c r="ADP39" s="450"/>
      <c r="ADQ39" s="450"/>
      <c r="ADR39" s="450"/>
      <c r="ADS39" s="450"/>
      <c r="ADT39" s="450"/>
      <c r="ADU39" s="450"/>
      <c r="ADV39" s="450"/>
      <c r="ADW39" s="450"/>
      <c r="ADX39" s="450"/>
      <c r="ADY39" s="450"/>
      <c r="ADZ39" s="450"/>
      <c r="AEA39" s="450"/>
      <c r="AEB39" s="450"/>
      <c r="AEC39" s="450"/>
      <c r="AED39" s="450"/>
      <c r="AEE39" s="450"/>
      <c r="AEF39" s="450"/>
      <c r="AEG39" s="450"/>
      <c r="AEH39" s="450"/>
      <c r="AEI39" s="450"/>
      <c r="AEJ39" s="450"/>
      <c r="AEK39" s="450"/>
      <c r="AEL39" s="450"/>
      <c r="AEM39" s="450"/>
      <c r="AEN39" s="450"/>
      <c r="AEO39" s="450"/>
      <c r="AEP39" s="450"/>
      <c r="AEQ39" s="450"/>
      <c r="AER39" s="450"/>
      <c r="AES39" s="450"/>
      <c r="AET39" s="450"/>
      <c r="AEU39" s="450"/>
      <c r="AEV39" s="450"/>
      <c r="AEW39" s="450"/>
      <c r="AEX39" s="450"/>
      <c r="AEY39" s="450"/>
      <c r="AEZ39" s="450"/>
      <c r="AFA39" s="450"/>
      <c r="AFB39" s="450"/>
      <c r="AFC39" s="450"/>
      <c r="AFD39" s="450"/>
      <c r="AFE39" s="450"/>
      <c r="AFF39" s="450"/>
      <c r="AFG39" s="450"/>
      <c r="AFH39" s="450"/>
      <c r="AFI39" s="450"/>
      <c r="AFJ39" s="450"/>
      <c r="AFK39" s="450"/>
      <c r="AFL39" s="450"/>
      <c r="AFM39" s="450"/>
      <c r="AFN39" s="450"/>
      <c r="AFO39" s="450"/>
      <c r="AFP39" s="450"/>
      <c r="AFQ39" s="450"/>
      <c r="AFR39" s="450"/>
      <c r="AFS39" s="450"/>
      <c r="AFT39" s="450"/>
      <c r="AFU39" s="450"/>
      <c r="AFV39" s="450"/>
      <c r="AFW39" s="450"/>
      <c r="AFX39" s="450"/>
      <c r="AFY39" s="450"/>
      <c r="AFZ39" s="450"/>
      <c r="AGA39" s="450"/>
      <c r="AGB39" s="450"/>
      <c r="AGC39" s="450"/>
      <c r="AGD39" s="450"/>
      <c r="AGE39" s="450"/>
      <c r="AGF39" s="450"/>
      <c r="AGG39" s="450"/>
      <c r="AGH39" s="450"/>
      <c r="AGI39" s="450"/>
      <c r="AGJ39" s="450"/>
      <c r="AGK39" s="450"/>
      <c r="AGL39" s="450"/>
      <c r="AGM39" s="450"/>
      <c r="AGN39" s="450"/>
      <c r="AGO39" s="450"/>
      <c r="AGP39" s="450"/>
      <c r="AGQ39" s="450"/>
      <c r="AGR39" s="450"/>
      <c r="AGS39" s="450"/>
      <c r="AGT39" s="450"/>
      <c r="AGU39" s="450"/>
      <c r="AGV39" s="450"/>
      <c r="AGW39" s="450"/>
      <c r="AGX39" s="450"/>
      <c r="AGY39" s="450"/>
      <c r="AGZ39" s="450"/>
      <c r="AHA39" s="450"/>
      <c r="AHB39" s="450"/>
      <c r="AHC39" s="450"/>
      <c r="AHD39" s="450"/>
      <c r="AHE39" s="450"/>
      <c r="AHF39" s="450"/>
      <c r="AHG39" s="450"/>
      <c r="AHH39" s="450"/>
      <c r="AHI39" s="450"/>
      <c r="AHJ39" s="450"/>
      <c r="AHK39" s="450"/>
      <c r="AHL39" s="450"/>
      <c r="AHM39" s="450"/>
      <c r="AHN39" s="450"/>
      <c r="AHO39" s="450"/>
      <c r="AHP39" s="450"/>
      <c r="AHQ39" s="450"/>
      <c r="AHR39" s="450"/>
      <c r="AHS39" s="450"/>
      <c r="AHT39" s="450"/>
      <c r="AHU39" s="450"/>
      <c r="AHV39" s="450"/>
      <c r="AHW39" s="450"/>
      <c r="AHX39" s="450"/>
      <c r="AHY39" s="450"/>
      <c r="AHZ39" s="450"/>
      <c r="AIA39" s="450"/>
      <c r="AIB39" s="450"/>
      <c r="AIC39" s="450"/>
      <c r="AID39" s="450"/>
      <c r="AIE39" s="450"/>
      <c r="AIF39" s="450"/>
      <c r="AIG39" s="450"/>
      <c r="AIH39" s="450"/>
      <c r="AII39" s="450"/>
      <c r="AIJ39" s="450"/>
      <c r="AIK39" s="450"/>
      <c r="AIL39" s="450"/>
      <c r="AIM39" s="450"/>
      <c r="AIN39" s="450"/>
      <c r="AIO39" s="450"/>
      <c r="AIP39" s="450"/>
      <c r="AIQ39" s="450"/>
      <c r="AIR39" s="450"/>
      <c r="AIS39" s="450"/>
      <c r="AIT39" s="450"/>
      <c r="AIU39" s="450"/>
      <c r="AIV39" s="450"/>
      <c r="AIW39" s="450"/>
      <c r="AIX39" s="450"/>
      <c r="AIY39" s="450"/>
      <c r="AIZ39" s="450"/>
      <c r="AJA39" s="450"/>
      <c r="AJB39" s="450"/>
      <c r="AJC39" s="450"/>
      <c r="AJD39" s="450"/>
      <c r="AJE39" s="450"/>
      <c r="AJF39" s="450"/>
      <c r="AJG39" s="450"/>
      <c r="AJH39" s="450"/>
      <c r="AJI39" s="450"/>
      <c r="AJJ39" s="450"/>
      <c r="AJK39" s="450"/>
      <c r="AJL39" s="450"/>
      <c r="AJM39" s="450"/>
      <c r="AJN39" s="450"/>
      <c r="AJO39" s="450"/>
      <c r="AJP39" s="450"/>
      <c r="AJQ39" s="450"/>
      <c r="AJR39" s="450"/>
      <c r="AJS39" s="450"/>
      <c r="AJT39" s="450"/>
      <c r="AJU39" s="450"/>
      <c r="AJV39" s="450"/>
      <c r="AJW39" s="450"/>
      <c r="AJX39" s="450"/>
      <c r="AJY39" s="450"/>
      <c r="AJZ39" s="450"/>
      <c r="AKA39" s="450"/>
      <c r="AKB39" s="450"/>
      <c r="AKC39" s="450"/>
      <c r="AKD39" s="450"/>
      <c r="AKE39" s="450"/>
      <c r="AKF39" s="450"/>
      <c r="AKG39" s="450"/>
      <c r="AKH39" s="450"/>
      <c r="AKI39" s="450"/>
      <c r="AKJ39" s="450"/>
      <c r="AKK39" s="450"/>
      <c r="AKL39" s="450"/>
      <c r="AKM39" s="450"/>
      <c r="AKN39" s="450"/>
      <c r="AKO39" s="450"/>
      <c r="AKP39" s="450"/>
      <c r="AKQ39" s="450"/>
      <c r="AKR39" s="450"/>
      <c r="AKS39" s="450"/>
      <c r="AKT39" s="450"/>
      <c r="AKU39" s="450"/>
      <c r="AKV39" s="450"/>
      <c r="AKW39" s="450"/>
      <c r="AKX39" s="450"/>
      <c r="AKY39" s="450"/>
      <c r="AKZ39" s="450"/>
      <c r="ALA39" s="450"/>
      <c r="ALB39" s="450"/>
      <c r="ALC39" s="450"/>
      <c r="ALD39" s="450"/>
      <c r="ALE39" s="450"/>
      <c r="ALF39" s="450"/>
      <c r="ALG39" s="450"/>
      <c r="ALH39" s="450"/>
      <c r="ALI39" s="450"/>
      <c r="ALJ39" s="450"/>
      <c r="ALK39" s="450"/>
      <c r="ALL39" s="450"/>
      <c r="ALM39" s="450"/>
      <c r="ALN39" s="450"/>
      <c r="ALO39" s="450"/>
      <c r="ALP39" s="450"/>
      <c r="ALQ39" s="450"/>
      <c r="ALR39" s="450"/>
      <c r="ALS39" s="450"/>
      <c r="ALT39" s="450"/>
      <c r="ALU39" s="450"/>
      <c r="ALV39" s="450"/>
      <c r="ALW39" s="450"/>
      <c r="ALX39" s="450"/>
      <c r="ALY39" s="450"/>
      <c r="ALZ39" s="450"/>
      <c r="AMA39" s="450"/>
      <c r="AMB39" s="450"/>
      <c r="AMC39" s="450"/>
      <c r="AMD39" s="450"/>
      <c r="AME39" s="450"/>
      <c r="AMF39" s="450"/>
      <c r="AMG39" s="450"/>
      <c r="AMH39" s="450"/>
      <c r="AMI39" s="450"/>
      <c r="AMJ39" s="450"/>
      <c r="AMK39" s="450"/>
      <c r="AML39" s="450"/>
      <c r="AMM39" s="450"/>
      <c r="AMN39" s="450"/>
      <c r="AMO39" s="450"/>
      <c r="AMP39" s="450"/>
      <c r="AMQ39" s="450"/>
      <c r="AMR39" s="450"/>
      <c r="AMS39" s="450"/>
      <c r="AMT39" s="450"/>
      <c r="AMU39" s="450"/>
      <c r="AMV39" s="450"/>
      <c r="AMW39" s="450"/>
      <c r="AMX39" s="450"/>
      <c r="AMY39" s="450"/>
      <c r="AMZ39" s="450"/>
      <c r="ANA39" s="450"/>
      <c r="ANB39" s="450"/>
      <c r="ANC39" s="450"/>
      <c r="AND39" s="450"/>
      <c r="ANE39" s="450"/>
      <c r="ANF39" s="450"/>
      <c r="ANG39" s="450"/>
      <c r="ANH39" s="450"/>
      <c r="ANI39" s="450"/>
      <c r="ANJ39" s="450"/>
      <c r="ANK39" s="450"/>
      <c r="ANL39" s="450"/>
      <c r="ANM39" s="450"/>
      <c r="ANN39" s="450"/>
      <c r="ANO39" s="450"/>
      <c r="ANP39" s="450"/>
      <c r="ANQ39" s="450"/>
      <c r="ANR39" s="450"/>
      <c r="ANS39" s="450"/>
      <c r="ANT39" s="450"/>
      <c r="ANU39" s="450"/>
      <c r="ANV39" s="450"/>
      <c r="ANW39" s="450"/>
      <c r="ANX39" s="450"/>
      <c r="ANY39" s="450"/>
      <c r="ANZ39" s="450"/>
      <c r="AOA39" s="450"/>
      <c r="AOB39" s="450"/>
      <c r="AOC39" s="450"/>
      <c r="AOD39" s="450"/>
      <c r="AOE39" s="450"/>
      <c r="AOF39" s="450"/>
      <c r="AOG39" s="450"/>
      <c r="AOH39" s="450"/>
      <c r="AOI39" s="450"/>
      <c r="AOJ39" s="450"/>
      <c r="AOK39" s="450"/>
      <c r="AOL39" s="450"/>
      <c r="AOM39" s="450"/>
      <c r="AON39" s="450"/>
      <c r="AOO39" s="450"/>
      <c r="AOP39" s="450"/>
      <c r="AOQ39" s="450"/>
      <c r="AOR39" s="450"/>
      <c r="AOS39" s="450"/>
      <c r="AOT39" s="450"/>
      <c r="AOU39" s="450"/>
      <c r="AOV39" s="450"/>
      <c r="AOW39" s="450"/>
      <c r="AOX39" s="450"/>
      <c r="AOY39" s="450"/>
      <c r="AOZ39" s="450"/>
      <c r="APA39" s="450"/>
      <c r="APB39" s="450"/>
      <c r="APC39" s="450"/>
      <c r="APD39" s="450"/>
      <c r="APE39" s="450"/>
      <c r="APF39" s="450"/>
      <c r="APG39" s="450"/>
      <c r="APH39" s="450"/>
      <c r="API39" s="450"/>
      <c r="APJ39" s="450"/>
      <c r="APK39" s="450"/>
      <c r="APL39" s="450"/>
      <c r="APM39" s="450"/>
      <c r="APN39" s="450"/>
      <c r="APO39" s="450"/>
      <c r="APP39" s="450"/>
      <c r="APQ39" s="450"/>
      <c r="APR39" s="450"/>
      <c r="APS39" s="450"/>
      <c r="APT39" s="450"/>
      <c r="APU39" s="450"/>
      <c r="APV39" s="450"/>
      <c r="APW39" s="450"/>
      <c r="APX39" s="450"/>
      <c r="APY39" s="450"/>
      <c r="APZ39" s="450"/>
      <c r="AQA39" s="450"/>
      <c r="AQB39" s="450"/>
      <c r="AQC39" s="450"/>
      <c r="AQD39" s="450"/>
      <c r="AQE39" s="450"/>
      <c r="AQF39" s="450"/>
      <c r="AQG39" s="450"/>
      <c r="AQH39" s="450"/>
      <c r="AQI39" s="450"/>
      <c r="AQJ39" s="450"/>
      <c r="AQK39" s="450"/>
      <c r="AQL39" s="450"/>
      <c r="AQM39" s="450"/>
      <c r="AQN39" s="450"/>
      <c r="AQO39" s="450"/>
      <c r="AQP39" s="450"/>
      <c r="AQQ39" s="450"/>
      <c r="AQR39" s="450"/>
      <c r="AQS39" s="450"/>
      <c r="AQT39" s="450"/>
      <c r="AQU39" s="450"/>
      <c r="AQV39" s="450"/>
      <c r="AQW39" s="450"/>
      <c r="AQX39" s="450"/>
      <c r="AQY39" s="450"/>
      <c r="AQZ39" s="450"/>
      <c r="ARA39" s="450"/>
      <c r="ARB39" s="450"/>
      <c r="ARC39" s="450"/>
      <c r="ARD39" s="450"/>
      <c r="ARE39" s="450"/>
      <c r="ARF39" s="450"/>
      <c r="ARG39" s="450"/>
      <c r="ARH39" s="450"/>
      <c r="ARI39" s="450"/>
      <c r="ARJ39" s="450"/>
      <c r="ARK39" s="450"/>
      <c r="ARL39" s="450"/>
      <c r="ARM39" s="450"/>
      <c r="ARN39" s="450"/>
      <c r="ARO39" s="450"/>
      <c r="ARP39" s="450"/>
      <c r="ARQ39" s="450"/>
      <c r="ARR39" s="450"/>
      <c r="ARS39" s="450"/>
      <c r="ART39" s="450"/>
      <c r="ARU39" s="450"/>
      <c r="ARV39" s="450"/>
      <c r="ARW39" s="450"/>
      <c r="ARX39" s="450"/>
      <c r="ARY39" s="450"/>
      <c r="ARZ39" s="450"/>
      <c r="ASA39" s="450"/>
      <c r="ASB39" s="450"/>
      <c r="ASC39" s="450"/>
      <c r="ASD39" s="450"/>
      <c r="ASE39" s="450"/>
      <c r="ASF39" s="450"/>
      <c r="ASG39" s="450"/>
      <c r="ASH39" s="450"/>
      <c r="ASI39" s="450"/>
      <c r="ASJ39" s="450"/>
      <c r="ASK39" s="450"/>
      <c r="ASL39" s="450"/>
      <c r="ASM39" s="450"/>
      <c r="ASN39" s="450"/>
      <c r="ASO39" s="450"/>
      <c r="ASP39" s="450"/>
      <c r="ASQ39" s="450"/>
      <c r="ASR39" s="450"/>
      <c r="ASS39" s="450"/>
      <c r="AST39" s="450"/>
      <c r="ASU39" s="450"/>
      <c r="ASV39" s="450"/>
      <c r="ASW39" s="450"/>
      <c r="ASX39" s="450"/>
      <c r="ASY39" s="450"/>
      <c r="ASZ39" s="450"/>
      <c r="ATA39" s="450"/>
      <c r="ATB39" s="450"/>
      <c r="ATC39" s="450"/>
      <c r="ATD39" s="450"/>
      <c r="ATE39" s="450"/>
      <c r="ATF39" s="450"/>
      <c r="ATG39" s="450"/>
      <c r="ATH39" s="450"/>
      <c r="ATI39" s="450"/>
      <c r="ATJ39" s="450"/>
      <c r="ATK39" s="450"/>
      <c r="ATL39" s="450"/>
      <c r="ATM39" s="450"/>
      <c r="ATN39" s="450"/>
      <c r="ATO39" s="450"/>
      <c r="ATP39" s="450"/>
      <c r="ATQ39" s="450"/>
      <c r="ATR39" s="450"/>
      <c r="ATS39" s="450"/>
      <c r="ATT39" s="450"/>
      <c r="ATU39" s="450"/>
      <c r="ATV39" s="450"/>
      <c r="ATW39" s="450"/>
      <c r="ATX39" s="450"/>
      <c r="ATY39" s="450"/>
      <c r="ATZ39" s="450"/>
      <c r="AUA39" s="450"/>
      <c r="AUB39" s="450"/>
      <c r="AUC39" s="450"/>
      <c r="AUD39" s="450"/>
      <c r="AUE39" s="450"/>
      <c r="AUF39" s="450"/>
      <c r="AUG39" s="450"/>
      <c r="AUH39" s="450"/>
      <c r="AUI39" s="450"/>
      <c r="AUJ39" s="450"/>
      <c r="AUK39" s="450"/>
      <c r="AUL39" s="450"/>
      <c r="AUM39" s="450"/>
      <c r="AUN39" s="450"/>
      <c r="AUO39" s="450"/>
      <c r="AUP39" s="450"/>
      <c r="AUQ39" s="450"/>
      <c r="AUR39" s="450"/>
      <c r="AUS39" s="450"/>
      <c r="AUT39" s="450"/>
      <c r="AUU39" s="450"/>
      <c r="AUV39" s="450"/>
      <c r="AUW39" s="450"/>
      <c r="AUX39" s="450"/>
      <c r="AUY39" s="450"/>
      <c r="AUZ39" s="450"/>
      <c r="AVA39" s="450"/>
      <c r="AVB39" s="450"/>
      <c r="AVC39" s="450"/>
      <c r="AVD39" s="450"/>
      <c r="AVE39" s="450"/>
      <c r="AVF39" s="450"/>
      <c r="AVG39" s="450"/>
      <c r="AVH39" s="450"/>
      <c r="AVI39" s="450"/>
      <c r="AVJ39" s="450"/>
      <c r="AVK39" s="450"/>
      <c r="AVL39" s="450"/>
      <c r="AVM39" s="450"/>
      <c r="AVN39" s="450"/>
      <c r="AVO39" s="450"/>
      <c r="AVP39" s="450"/>
      <c r="AVQ39" s="450"/>
      <c r="AVR39" s="450"/>
      <c r="AVS39" s="450"/>
      <c r="AVT39" s="450"/>
      <c r="AVU39" s="450"/>
      <c r="AVV39" s="450"/>
      <c r="AVW39" s="450"/>
      <c r="AVX39" s="450"/>
      <c r="AVY39" s="450"/>
      <c r="AVZ39" s="450"/>
      <c r="AWA39" s="450"/>
      <c r="AWB39" s="450"/>
      <c r="AWC39" s="450"/>
      <c r="AWD39" s="450"/>
      <c r="AWE39" s="450"/>
      <c r="AWF39" s="450"/>
      <c r="AWG39" s="450"/>
      <c r="AWH39" s="450"/>
      <c r="AWI39" s="450"/>
      <c r="AWJ39" s="450"/>
      <c r="AWK39" s="450"/>
      <c r="AWL39" s="450"/>
      <c r="AWM39" s="450"/>
      <c r="AWN39" s="450"/>
      <c r="AWO39" s="450"/>
      <c r="AWP39" s="450"/>
      <c r="AWQ39" s="450"/>
      <c r="AWR39" s="450"/>
      <c r="AWS39" s="450"/>
      <c r="AWT39" s="450"/>
      <c r="AWU39" s="450"/>
      <c r="AWV39" s="450"/>
      <c r="AWW39" s="450"/>
      <c r="AWX39" s="450"/>
      <c r="AWY39" s="450"/>
      <c r="AWZ39" s="450"/>
      <c r="AXA39" s="450"/>
      <c r="AXB39" s="450"/>
      <c r="AXC39" s="450"/>
      <c r="AXD39" s="450"/>
      <c r="AXE39" s="450"/>
      <c r="AXF39" s="450"/>
      <c r="AXG39" s="450"/>
      <c r="AXH39" s="450"/>
      <c r="AXI39" s="450"/>
      <c r="AXJ39" s="450"/>
      <c r="AXK39" s="450"/>
      <c r="AXL39" s="450"/>
      <c r="AXM39" s="450"/>
      <c r="AXN39" s="450"/>
      <c r="AXO39" s="450"/>
      <c r="AXP39" s="450"/>
      <c r="AXQ39" s="450"/>
      <c r="AXR39" s="450"/>
      <c r="AXS39" s="450"/>
      <c r="AXT39" s="450"/>
      <c r="AXU39" s="450"/>
      <c r="AXV39" s="450"/>
      <c r="AXW39" s="450"/>
      <c r="AXX39" s="450"/>
      <c r="AXY39" s="450"/>
      <c r="AXZ39" s="450"/>
      <c r="AYA39" s="450"/>
      <c r="AYB39" s="450"/>
      <c r="AYC39" s="450"/>
      <c r="AYD39" s="450"/>
      <c r="AYE39" s="450"/>
      <c r="AYF39" s="450"/>
      <c r="AYG39" s="450"/>
      <c r="AYH39" s="450"/>
      <c r="AYI39" s="450"/>
      <c r="AYJ39" s="450"/>
      <c r="AYK39" s="450"/>
      <c r="AYL39" s="450"/>
      <c r="AYM39" s="450"/>
      <c r="AYN39" s="450"/>
      <c r="AYO39" s="450"/>
      <c r="AYP39" s="450"/>
      <c r="AYQ39" s="450"/>
      <c r="AYR39" s="450"/>
      <c r="AYS39" s="450"/>
      <c r="AYT39" s="450"/>
      <c r="AYU39" s="450"/>
      <c r="AYV39" s="450"/>
      <c r="AYW39" s="450"/>
      <c r="AYX39" s="450"/>
      <c r="AYY39" s="450"/>
      <c r="AYZ39" s="450"/>
      <c r="AZA39" s="450"/>
      <c r="AZB39" s="450"/>
      <c r="AZC39" s="450"/>
      <c r="AZD39" s="450"/>
      <c r="AZE39" s="450"/>
      <c r="AZF39" s="450"/>
      <c r="AZG39" s="450"/>
      <c r="AZH39" s="450"/>
      <c r="AZI39" s="450"/>
      <c r="AZJ39" s="450"/>
      <c r="AZK39" s="450"/>
      <c r="AZL39" s="450"/>
      <c r="AZM39" s="450"/>
      <c r="AZN39" s="450"/>
      <c r="AZO39" s="450"/>
      <c r="AZP39" s="450"/>
      <c r="AZQ39" s="450"/>
      <c r="AZR39" s="450"/>
      <c r="AZS39" s="450"/>
      <c r="AZT39" s="450"/>
      <c r="AZU39" s="450"/>
      <c r="AZV39" s="450"/>
      <c r="AZW39" s="450"/>
      <c r="AZX39" s="450"/>
      <c r="AZY39" s="450"/>
      <c r="AZZ39" s="450"/>
      <c r="BAA39" s="450"/>
      <c r="BAB39" s="450"/>
      <c r="BAC39" s="450"/>
      <c r="BAD39" s="450"/>
      <c r="BAE39" s="450"/>
      <c r="BAF39" s="450"/>
      <c r="BAG39" s="450"/>
      <c r="BAH39" s="450"/>
      <c r="BAI39" s="450"/>
      <c r="BAJ39" s="450"/>
      <c r="BAK39" s="450"/>
      <c r="BAL39" s="450"/>
      <c r="BAM39" s="450"/>
      <c r="BAN39" s="450"/>
      <c r="BAO39" s="450"/>
      <c r="BAP39" s="450"/>
      <c r="BAQ39" s="450"/>
      <c r="BAR39" s="450"/>
      <c r="BAS39" s="450"/>
      <c r="BAT39" s="450"/>
      <c r="BAU39" s="450"/>
      <c r="BAV39" s="450"/>
      <c r="BAW39" s="450"/>
      <c r="BAX39" s="450"/>
      <c r="BAY39" s="450"/>
      <c r="BAZ39" s="450"/>
      <c r="BBA39" s="450"/>
      <c r="BBB39" s="450"/>
      <c r="BBC39" s="450"/>
      <c r="BBD39" s="450"/>
      <c r="BBE39" s="450"/>
      <c r="BBF39" s="450"/>
      <c r="BBG39" s="450"/>
      <c r="BBH39" s="450"/>
      <c r="BBI39" s="450"/>
      <c r="BBJ39" s="450"/>
      <c r="BBK39" s="450"/>
      <c r="BBL39" s="450"/>
      <c r="BBM39" s="450"/>
      <c r="BBN39" s="450"/>
      <c r="BBO39" s="450"/>
      <c r="BBP39" s="450"/>
      <c r="BBQ39" s="450"/>
      <c r="BBR39" s="450"/>
      <c r="BBS39" s="450"/>
      <c r="BBT39" s="450"/>
      <c r="BBU39" s="450"/>
      <c r="BBV39" s="450"/>
      <c r="BBW39" s="450"/>
      <c r="BBX39" s="450"/>
      <c r="BBY39" s="450"/>
      <c r="BBZ39" s="450"/>
      <c r="BCA39" s="450"/>
      <c r="BCB39" s="450"/>
      <c r="BCC39" s="450"/>
      <c r="BCD39" s="450"/>
      <c r="BCE39" s="450"/>
      <c r="BCF39" s="450"/>
      <c r="BCG39" s="450"/>
      <c r="BCH39" s="450"/>
      <c r="BCI39" s="450"/>
      <c r="BCJ39" s="450"/>
      <c r="BCK39" s="450"/>
      <c r="BCL39" s="450"/>
      <c r="BCM39" s="450"/>
      <c r="BCN39" s="450"/>
      <c r="BCO39" s="450"/>
      <c r="BCP39" s="450"/>
      <c r="BCQ39" s="450"/>
      <c r="BCR39" s="450"/>
      <c r="BCS39" s="450"/>
      <c r="BCT39" s="450"/>
      <c r="BCU39" s="450"/>
      <c r="BCV39" s="450"/>
      <c r="BCW39" s="450"/>
      <c r="BCX39" s="450"/>
      <c r="BCY39" s="450"/>
      <c r="BCZ39" s="450"/>
      <c r="BDA39" s="450"/>
      <c r="BDB39" s="450"/>
      <c r="BDC39" s="450"/>
      <c r="BDD39" s="450"/>
      <c r="BDE39" s="450"/>
      <c r="BDF39" s="450"/>
      <c r="BDG39" s="450"/>
      <c r="BDH39" s="450"/>
      <c r="BDI39" s="450"/>
      <c r="BDJ39" s="450"/>
      <c r="BDK39" s="450"/>
      <c r="BDL39" s="450"/>
      <c r="BDM39" s="450"/>
      <c r="BDN39" s="450"/>
      <c r="BDO39" s="450"/>
      <c r="BDP39" s="450"/>
      <c r="BDQ39" s="450"/>
      <c r="BDR39" s="450"/>
      <c r="BDS39" s="450"/>
      <c r="BDT39" s="450"/>
      <c r="BDU39" s="450"/>
      <c r="BDV39" s="450"/>
      <c r="BDW39" s="450"/>
      <c r="BDX39" s="450"/>
      <c r="BDY39" s="450"/>
      <c r="BDZ39" s="450"/>
      <c r="BEA39" s="450"/>
      <c r="BEB39" s="450"/>
      <c r="BEC39" s="450"/>
      <c r="BED39" s="450"/>
      <c r="BEE39" s="450"/>
      <c r="BEF39" s="450"/>
      <c r="BEG39" s="450"/>
      <c r="BEH39" s="450"/>
      <c r="BEI39" s="450"/>
      <c r="BEJ39" s="450"/>
      <c r="BEK39" s="450"/>
      <c r="BEL39" s="450"/>
      <c r="BEM39" s="450"/>
      <c r="BEN39" s="450"/>
      <c r="BEO39" s="450"/>
      <c r="BEP39" s="450"/>
      <c r="BEQ39" s="450"/>
      <c r="BER39" s="450"/>
      <c r="BES39" s="450"/>
      <c r="BET39" s="450"/>
      <c r="BEU39" s="450"/>
      <c r="BEV39" s="450"/>
      <c r="BEW39" s="450"/>
      <c r="BEX39" s="450"/>
      <c r="BEY39" s="450"/>
      <c r="BEZ39" s="450"/>
      <c r="BFA39" s="450"/>
      <c r="BFB39" s="450"/>
      <c r="BFC39" s="450"/>
      <c r="BFD39" s="450"/>
      <c r="BFE39" s="450"/>
      <c r="BFF39" s="450"/>
      <c r="BFG39" s="450"/>
      <c r="BFH39" s="450"/>
      <c r="BFI39" s="450"/>
      <c r="BFJ39" s="450"/>
      <c r="BFK39" s="450"/>
      <c r="BFL39" s="450"/>
      <c r="BFM39" s="450"/>
      <c r="BFN39" s="450"/>
      <c r="BFO39" s="450"/>
      <c r="BFP39" s="450"/>
      <c r="BFQ39" s="450"/>
      <c r="BFR39" s="450"/>
      <c r="BFS39" s="450"/>
      <c r="BFT39" s="450"/>
      <c r="BFU39" s="450"/>
      <c r="BFV39" s="450"/>
      <c r="BFW39" s="450"/>
      <c r="BFX39" s="450"/>
      <c r="BFY39" s="450"/>
      <c r="BFZ39" s="450"/>
      <c r="BGA39" s="450"/>
      <c r="BGB39" s="450"/>
      <c r="BGC39" s="450"/>
      <c r="BGD39" s="450"/>
      <c r="BGE39" s="450"/>
      <c r="BGF39" s="450"/>
      <c r="BGG39" s="450"/>
      <c r="BGH39" s="450"/>
      <c r="BGI39" s="450"/>
      <c r="BGJ39" s="450"/>
      <c r="BGK39" s="450"/>
      <c r="BGL39" s="450"/>
      <c r="BGM39" s="450"/>
      <c r="BGN39" s="450"/>
      <c r="BGO39" s="450"/>
      <c r="BGP39" s="450"/>
      <c r="BGQ39" s="450"/>
      <c r="BGR39" s="450"/>
      <c r="BGS39" s="450"/>
      <c r="BGT39" s="450"/>
      <c r="BGU39" s="450"/>
      <c r="BGV39" s="450"/>
      <c r="BGW39" s="450"/>
      <c r="BGX39" s="450"/>
      <c r="BGY39" s="450"/>
      <c r="BGZ39" s="450"/>
      <c r="BHA39" s="450"/>
      <c r="BHB39" s="450"/>
      <c r="BHC39" s="450"/>
      <c r="BHD39" s="450"/>
      <c r="BHE39" s="450"/>
      <c r="BHF39" s="450"/>
      <c r="BHG39" s="450"/>
      <c r="BHH39" s="450"/>
      <c r="BHI39" s="450"/>
      <c r="BHJ39" s="450"/>
      <c r="BHK39" s="450"/>
      <c r="BHL39" s="450"/>
      <c r="BHM39" s="450"/>
      <c r="BHN39" s="450"/>
      <c r="BHO39" s="450"/>
      <c r="BHP39" s="450"/>
      <c r="BHQ39" s="450"/>
      <c r="BHR39" s="450"/>
      <c r="BHS39" s="450"/>
      <c r="BHT39" s="450"/>
      <c r="BHU39" s="450"/>
      <c r="BHV39" s="450"/>
      <c r="BHW39" s="450"/>
      <c r="BHX39" s="450"/>
      <c r="BHY39" s="450"/>
      <c r="BHZ39" s="450"/>
      <c r="BIA39" s="450"/>
      <c r="BIB39" s="450"/>
      <c r="BIC39" s="450"/>
      <c r="BID39" s="450"/>
      <c r="BIE39" s="450"/>
      <c r="BIF39" s="450"/>
      <c r="BIG39" s="450"/>
      <c r="BIH39" s="450"/>
      <c r="BII39" s="450"/>
      <c r="BIJ39" s="450"/>
      <c r="BIK39" s="450"/>
      <c r="BIL39" s="450"/>
      <c r="BIM39" s="450"/>
      <c r="BIN39" s="450"/>
      <c r="BIO39" s="450"/>
      <c r="BIP39" s="450"/>
      <c r="BIQ39" s="450"/>
      <c r="BIR39" s="450"/>
      <c r="BIS39" s="450"/>
      <c r="BIT39" s="450"/>
      <c r="BIU39" s="450"/>
      <c r="BIV39" s="450"/>
      <c r="BIW39" s="450"/>
      <c r="BIX39" s="450"/>
      <c r="BIY39" s="450"/>
      <c r="BIZ39" s="450"/>
      <c r="BJA39" s="450"/>
      <c r="BJB39" s="450"/>
      <c r="BJC39" s="450"/>
      <c r="BJD39" s="450"/>
      <c r="BJE39" s="450"/>
      <c r="BJF39" s="450"/>
      <c r="BJG39" s="450"/>
      <c r="BJH39" s="450"/>
      <c r="BJI39" s="450"/>
      <c r="BJJ39" s="450"/>
      <c r="BJK39" s="450"/>
      <c r="BJL39" s="450"/>
      <c r="BJM39" s="450"/>
      <c r="BJN39" s="450"/>
      <c r="BJO39" s="450"/>
      <c r="BJP39" s="450"/>
      <c r="BJQ39" s="450"/>
      <c r="BJR39" s="450"/>
      <c r="BJS39" s="450"/>
      <c r="BJT39" s="450"/>
      <c r="BJU39" s="450"/>
      <c r="BJV39" s="450"/>
      <c r="BJW39" s="450"/>
      <c r="BJX39" s="450"/>
      <c r="BJY39" s="450"/>
      <c r="BJZ39" s="450"/>
      <c r="BKA39" s="450"/>
      <c r="BKB39" s="450"/>
      <c r="BKC39" s="450"/>
      <c r="BKD39" s="450"/>
      <c r="BKE39" s="450"/>
      <c r="BKF39" s="450"/>
      <c r="BKG39" s="450"/>
      <c r="BKH39" s="450"/>
      <c r="BKI39" s="450"/>
      <c r="BKJ39" s="450"/>
      <c r="BKK39" s="450"/>
      <c r="BKL39" s="450"/>
      <c r="BKM39" s="450"/>
      <c r="BKN39" s="450"/>
      <c r="BKO39" s="450"/>
      <c r="BKP39" s="450"/>
      <c r="BKQ39" s="450"/>
      <c r="BKR39" s="450"/>
      <c r="BKS39" s="450"/>
      <c r="BKT39" s="450"/>
      <c r="BKU39" s="450"/>
      <c r="BKV39" s="450"/>
      <c r="BKW39" s="450"/>
      <c r="BKX39" s="450"/>
      <c r="BKY39" s="450"/>
      <c r="BKZ39" s="450"/>
      <c r="BLA39" s="450"/>
      <c r="BLB39" s="450"/>
      <c r="BLC39" s="450"/>
      <c r="BLD39" s="450"/>
      <c r="BLE39" s="450"/>
      <c r="BLF39" s="450"/>
      <c r="BLG39" s="450"/>
      <c r="BLH39" s="450"/>
      <c r="BLI39" s="450"/>
      <c r="BLJ39" s="450"/>
      <c r="BLK39" s="450"/>
      <c r="BLL39" s="450"/>
      <c r="BLM39" s="450"/>
      <c r="BLN39" s="450"/>
      <c r="BLO39" s="450"/>
      <c r="BLP39" s="450"/>
      <c r="BLQ39" s="450"/>
      <c r="BLR39" s="450"/>
      <c r="BLS39" s="450"/>
      <c r="BLT39" s="450"/>
      <c r="BLU39" s="450"/>
      <c r="BLV39" s="450"/>
      <c r="BLW39" s="450"/>
      <c r="BLX39" s="450"/>
      <c r="BLY39" s="450"/>
      <c r="BLZ39" s="450"/>
      <c r="BMA39" s="450"/>
      <c r="BMB39" s="450"/>
      <c r="BMC39" s="450"/>
      <c r="BMD39" s="450"/>
      <c r="BME39" s="450"/>
      <c r="BMF39" s="450"/>
      <c r="BMG39" s="450"/>
      <c r="BMH39" s="450"/>
      <c r="BMI39" s="450"/>
      <c r="BMJ39" s="450"/>
      <c r="BMK39" s="450"/>
      <c r="BML39" s="450"/>
      <c r="BMM39" s="450"/>
      <c r="BMN39" s="450"/>
      <c r="BMO39" s="450"/>
      <c r="BMP39" s="450"/>
      <c r="BMQ39" s="450"/>
      <c r="BMR39" s="450"/>
      <c r="BMS39" s="450"/>
      <c r="BMT39" s="450"/>
      <c r="BMU39" s="450"/>
      <c r="BMV39" s="450"/>
      <c r="BMW39" s="450"/>
      <c r="BMX39" s="450"/>
      <c r="BMY39" s="450"/>
      <c r="BMZ39" s="450"/>
      <c r="BNA39" s="450"/>
      <c r="BNB39" s="450"/>
      <c r="BNC39" s="450"/>
      <c r="BND39" s="450"/>
      <c r="BNE39" s="450"/>
      <c r="BNF39" s="450"/>
      <c r="BNG39" s="450"/>
      <c r="BNH39" s="450"/>
      <c r="BNI39" s="450"/>
      <c r="BNJ39" s="450"/>
      <c r="BNK39" s="450"/>
      <c r="BNL39" s="450"/>
      <c r="BNM39" s="450"/>
      <c r="BNN39" s="450"/>
      <c r="BNO39" s="450"/>
      <c r="BNP39" s="450"/>
      <c r="BNQ39" s="450"/>
      <c r="BNR39" s="450"/>
      <c r="BNS39" s="450"/>
      <c r="BNT39" s="450"/>
      <c r="BNU39" s="450"/>
      <c r="BNV39" s="450"/>
      <c r="BNW39" s="450"/>
      <c r="BNX39" s="450"/>
      <c r="BNY39" s="450"/>
      <c r="BNZ39" s="450"/>
      <c r="BOA39" s="450"/>
      <c r="BOB39" s="450"/>
      <c r="BOC39" s="450"/>
      <c r="BOD39" s="450"/>
      <c r="BOE39" s="450"/>
      <c r="BOF39" s="450"/>
      <c r="BOG39" s="450"/>
      <c r="BOH39" s="450"/>
      <c r="BOI39" s="450"/>
      <c r="BOJ39" s="450"/>
      <c r="BOK39" s="450"/>
      <c r="BOL39" s="450"/>
      <c r="BOM39" s="450"/>
      <c r="BON39" s="450"/>
      <c r="BOO39" s="450"/>
      <c r="BOP39" s="450"/>
      <c r="BOQ39" s="450"/>
      <c r="BOR39" s="450"/>
      <c r="BOS39" s="450"/>
      <c r="BOT39" s="450"/>
      <c r="BOU39" s="450"/>
      <c r="BOV39" s="450"/>
      <c r="BOW39" s="450"/>
      <c r="BOX39" s="450"/>
      <c r="BOY39" s="450"/>
      <c r="BOZ39" s="450"/>
      <c r="BPA39" s="450"/>
      <c r="BPB39" s="450"/>
      <c r="BPC39" s="450"/>
      <c r="BPD39" s="450"/>
      <c r="BPE39" s="450"/>
      <c r="BPF39" s="450"/>
      <c r="BPG39" s="450"/>
      <c r="BPH39" s="450"/>
      <c r="BPI39" s="450"/>
      <c r="BPJ39" s="450"/>
      <c r="BPK39" s="450"/>
      <c r="BPL39" s="450"/>
      <c r="BPM39" s="450"/>
      <c r="BPN39" s="450"/>
      <c r="BPO39" s="450"/>
      <c r="BPP39" s="450"/>
      <c r="BPQ39" s="450"/>
      <c r="BPR39" s="450"/>
      <c r="BPS39" s="450"/>
      <c r="BPT39" s="450"/>
      <c r="BPU39" s="450"/>
      <c r="BPV39" s="450"/>
      <c r="BPW39" s="450"/>
      <c r="BPX39" s="450"/>
      <c r="BPY39" s="450"/>
      <c r="BPZ39" s="450"/>
      <c r="BQA39" s="450"/>
      <c r="BQB39" s="450"/>
      <c r="BQC39" s="450"/>
      <c r="BQD39" s="450"/>
      <c r="BQE39" s="450"/>
      <c r="BQF39" s="450"/>
      <c r="BQG39" s="450"/>
      <c r="BQH39" s="450"/>
      <c r="BQI39" s="450"/>
      <c r="BQJ39" s="450"/>
      <c r="BQK39" s="450"/>
      <c r="BQL39" s="450"/>
      <c r="BQM39" s="450"/>
      <c r="BQN39" s="450"/>
      <c r="BQO39" s="450"/>
      <c r="BQP39" s="450"/>
      <c r="BQQ39" s="450"/>
      <c r="BQR39" s="450"/>
      <c r="BQS39" s="450"/>
      <c r="BQT39" s="450"/>
      <c r="BQU39" s="450"/>
      <c r="BQV39" s="450"/>
      <c r="BQW39" s="450"/>
      <c r="BQX39" s="450"/>
      <c r="BQY39" s="450"/>
      <c r="BQZ39" s="450"/>
      <c r="BRA39" s="450"/>
      <c r="BRB39" s="450"/>
      <c r="BRC39" s="450"/>
      <c r="BRD39" s="450"/>
      <c r="BRE39" s="450"/>
      <c r="BRF39" s="450"/>
      <c r="BRG39" s="450"/>
      <c r="BRH39" s="450"/>
      <c r="BRI39" s="450"/>
      <c r="BRJ39" s="450"/>
      <c r="BRK39" s="450"/>
      <c r="BRL39" s="450"/>
      <c r="BRM39" s="450"/>
      <c r="BRN39" s="450"/>
      <c r="BRO39" s="450"/>
      <c r="BRP39" s="450"/>
      <c r="BRQ39" s="450"/>
      <c r="BRR39" s="450"/>
      <c r="BRS39" s="450"/>
      <c r="BRT39" s="450"/>
      <c r="BRU39" s="450"/>
      <c r="BRV39" s="450"/>
      <c r="BRW39" s="450"/>
      <c r="BRX39" s="450"/>
      <c r="BRY39" s="450"/>
      <c r="BRZ39" s="450"/>
      <c r="BSA39" s="450"/>
      <c r="BSB39" s="450"/>
      <c r="BSC39" s="450"/>
      <c r="BSD39" s="450"/>
      <c r="BSE39" s="450"/>
      <c r="BSF39" s="450"/>
      <c r="BSG39" s="450"/>
      <c r="BSH39" s="450"/>
      <c r="BSI39" s="450"/>
      <c r="BSJ39" s="450"/>
      <c r="BSK39" s="450"/>
      <c r="BSL39" s="450"/>
      <c r="BSM39" s="450"/>
      <c r="BSN39" s="450"/>
      <c r="BSO39" s="450"/>
      <c r="BSP39" s="450"/>
      <c r="BSQ39" s="450"/>
      <c r="BSR39" s="450"/>
      <c r="BSS39" s="450"/>
      <c r="BST39" s="450"/>
      <c r="BSU39" s="450"/>
      <c r="BSV39" s="450"/>
      <c r="BSW39" s="450"/>
      <c r="BSX39" s="450"/>
      <c r="BSY39" s="450"/>
      <c r="BSZ39" s="450"/>
      <c r="BTA39" s="450"/>
      <c r="BTB39" s="450"/>
      <c r="BTC39" s="450"/>
      <c r="BTD39" s="450"/>
      <c r="BTE39" s="450"/>
      <c r="BTF39" s="450"/>
      <c r="BTG39" s="450"/>
      <c r="BTH39" s="450"/>
      <c r="BTI39" s="450"/>
      <c r="BTJ39" s="450"/>
      <c r="BTK39" s="450"/>
      <c r="BTL39" s="450"/>
      <c r="BTM39" s="450"/>
      <c r="BTN39" s="450"/>
      <c r="BTO39" s="450"/>
      <c r="BTP39" s="450"/>
      <c r="BTQ39" s="450"/>
      <c r="BTR39" s="450"/>
      <c r="BTS39" s="450"/>
      <c r="BTT39" s="450"/>
      <c r="BTU39" s="450"/>
      <c r="BTV39" s="450"/>
      <c r="BTW39" s="450"/>
      <c r="BTX39" s="450"/>
      <c r="BTY39" s="450"/>
      <c r="BTZ39" s="450"/>
      <c r="BUA39" s="450"/>
      <c r="BUB39" s="450"/>
      <c r="BUC39" s="450"/>
      <c r="BUD39" s="450"/>
      <c r="BUE39" s="450"/>
      <c r="BUF39" s="450"/>
      <c r="BUG39" s="450"/>
      <c r="BUH39" s="450"/>
      <c r="BUI39" s="450"/>
      <c r="BUJ39" s="450"/>
      <c r="BUK39" s="450"/>
      <c r="BUL39" s="450"/>
      <c r="BUM39" s="450"/>
      <c r="BUN39" s="450"/>
      <c r="BUO39" s="450"/>
      <c r="BUP39" s="450"/>
      <c r="BUQ39" s="450"/>
      <c r="BUR39" s="450"/>
      <c r="BUS39" s="450"/>
      <c r="BUT39" s="450"/>
      <c r="BUU39" s="450"/>
      <c r="BUV39" s="450"/>
      <c r="BUW39" s="450"/>
      <c r="BUX39" s="450"/>
      <c r="BUY39" s="450"/>
      <c r="BUZ39" s="450"/>
      <c r="BVA39" s="450"/>
      <c r="BVB39" s="450"/>
      <c r="BVC39" s="450"/>
      <c r="BVD39" s="450"/>
      <c r="BVE39" s="450"/>
      <c r="BVF39" s="450"/>
      <c r="BVG39" s="450"/>
      <c r="BVH39" s="450"/>
      <c r="BVI39" s="450"/>
      <c r="BVJ39" s="450"/>
      <c r="BVK39" s="450"/>
      <c r="BVL39" s="450"/>
      <c r="BVM39" s="450"/>
      <c r="BVN39" s="450"/>
      <c r="BVO39" s="450"/>
      <c r="BVP39" s="450"/>
      <c r="BVQ39" s="450"/>
      <c r="BVR39" s="450"/>
      <c r="BVS39" s="450"/>
      <c r="BVT39" s="450"/>
      <c r="BVU39" s="450"/>
      <c r="BVV39" s="450"/>
      <c r="BVW39" s="450"/>
      <c r="BVX39" s="450"/>
      <c r="BVY39" s="450"/>
      <c r="BVZ39" s="450"/>
      <c r="BWA39" s="450"/>
      <c r="BWB39" s="450"/>
      <c r="BWC39" s="450"/>
      <c r="BWD39" s="450"/>
      <c r="BWE39" s="450"/>
      <c r="BWF39" s="450"/>
      <c r="BWG39" s="450"/>
      <c r="BWH39" s="450"/>
      <c r="BWI39" s="450"/>
      <c r="BWJ39" s="450"/>
      <c r="BWK39" s="450"/>
      <c r="BWL39" s="450"/>
      <c r="BWM39" s="450"/>
      <c r="BWN39" s="450"/>
      <c r="BWO39" s="450"/>
      <c r="BWP39" s="450"/>
      <c r="BWQ39" s="450"/>
      <c r="BWR39" s="450"/>
      <c r="BWS39" s="450"/>
      <c r="BWT39" s="450"/>
      <c r="BWU39" s="450"/>
      <c r="BWV39" s="450"/>
      <c r="BWW39" s="450"/>
      <c r="BWX39" s="450"/>
      <c r="BWY39" s="450"/>
      <c r="BWZ39" s="450"/>
      <c r="BXA39" s="450"/>
      <c r="BXB39" s="450"/>
      <c r="BXC39" s="450"/>
      <c r="BXD39" s="450"/>
      <c r="BXE39" s="450"/>
      <c r="BXF39" s="450"/>
      <c r="BXG39" s="450"/>
      <c r="BXH39" s="450"/>
      <c r="BXI39" s="450"/>
      <c r="BXJ39" s="450"/>
      <c r="BXK39" s="450"/>
      <c r="BXL39" s="450"/>
      <c r="BXM39" s="450"/>
      <c r="BXN39" s="450"/>
      <c r="BXO39" s="450"/>
      <c r="BXP39" s="450"/>
      <c r="BXQ39" s="450"/>
      <c r="BXR39" s="450"/>
      <c r="BXS39" s="450"/>
      <c r="BXT39" s="450"/>
      <c r="BXU39" s="450"/>
      <c r="BXV39" s="450"/>
      <c r="BXW39" s="450"/>
      <c r="BXX39" s="450"/>
      <c r="BXY39" s="450"/>
      <c r="BXZ39" s="450"/>
      <c r="BYA39" s="450"/>
      <c r="BYB39" s="450"/>
      <c r="BYC39" s="450"/>
      <c r="BYD39" s="450"/>
      <c r="BYE39" s="450"/>
      <c r="BYF39" s="450"/>
      <c r="BYG39" s="450"/>
      <c r="BYH39" s="450"/>
      <c r="BYI39" s="450"/>
      <c r="BYJ39" s="450"/>
      <c r="BYK39" s="450"/>
      <c r="BYL39" s="450"/>
      <c r="BYM39" s="450"/>
      <c r="BYN39" s="450"/>
      <c r="BYO39" s="450"/>
      <c r="BYP39" s="450"/>
      <c r="BYQ39" s="450"/>
      <c r="BYR39" s="450"/>
      <c r="BYS39" s="450"/>
      <c r="BYT39" s="450"/>
      <c r="BYU39" s="450"/>
      <c r="BYV39" s="450"/>
      <c r="BYW39" s="450"/>
      <c r="BYX39" s="450"/>
      <c r="BYY39" s="450"/>
      <c r="BYZ39" s="450"/>
      <c r="BZA39" s="450"/>
      <c r="BZB39" s="450"/>
      <c r="BZC39" s="450"/>
      <c r="BZD39" s="450"/>
      <c r="BZE39" s="450"/>
      <c r="BZF39" s="450"/>
      <c r="BZG39" s="450"/>
      <c r="BZH39" s="450"/>
      <c r="BZI39" s="450"/>
      <c r="BZJ39" s="450"/>
      <c r="BZK39" s="450"/>
      <c r="BZL39" s="450"/>
      <c r="BZM39" s="450"/>
      <c r="BZN39" s="450"/>
      <c r="BZO39" s="450"/>
      <c r="BZP39" s="450"/>
      <c r="BZQ39" s="450"/>
      <c r="BZR39" s="450"/>
      <c r="BZS39" s="450"/>
      <c r="BZT39" s="450"/>
      <c r="BZU39" s="450"/>
      <c r="BZV39" s="450"/>
      <c r="BZW39" s="450"/>
      <c r="BZX39" s="450"/>
      <c r="BZY39" s="450"/>
      <c r="BZZ39" s="450"/>
      <c r="CAA39" s="450"/>
      <c r="CAB39" s="450"/>
      <c r="CAC39" s="450"/>
      <c r="CAD39" s="450"/>
      <c r="CAE39" s="450"/>
      <c r="CAF39" s="450"/>
      <c r="CAG39" s="450"/>
      <c r="CAH39" s="450"/>
      <c r="CAI39" s="450"/>
      <c r="CAJ39" s="450"/>
      <c r="CAK39" s="450"/>
      <c r="CAL39" s="450"/>
      <c r="CAM39" s="450"/>
      <c r="CAN39" s="450"/>
      <c r="CAO39" s="450"/>
      <c r="CAP39" s="450"/>
      <c r="CAQ39" s="450"/>
      <c r="CAR39" s="450"/>
      <c r="CAS39" s="450"/>
      <c r="CAT39" s="450"/>
      <c r="CAU39" s="450"/>
      <c r="CAV39" s="450"/>
      <c r="CAW39" s="450"/>
      <c r="CAX39" s="450"/>
      <c r="CAY39" s="450"/>
      <c r="CAZ39" s="450"/>
      <c r="CBA39" s="450"/>
      <c r="CBB39" s="450"/>
      <c r="CBC39" s="450"/>
      <c r="CBD39" s="450"/>
      <c r="CBE39" s="450"/>
      <c r="CBF39" s="450"/>
      <c r="CBG39" s="450"/>
      <c r="CBH39" s="450"/>
      <c r="CBI39" s="450"/>
      <c r="CBJ39" s="450"/>
      <c r="CBK39" s="450"/>
      <c r="CBL39" s="450"/>
      <c r="CBM39" s="450"/>
      <c r="CBN39" s="450"/>
      <c r="CBO39" s="450"/>
      <c r="CBP39" s="450"/>
      <c r="CBQ39" s="450"/>
      <c r="CBR39" s="450"/>
      <c r="CBS39" s="450"/>
      <c r="CBT39" s="450"/>
      <c r="CBU39" s="450"/>
      <c r="CBV39" s="450"/>
      <c r="CBW39" s="450"/>
      <c r="CBX39" s="450"/>
      <c r="CBY39" s="450"/>
      <c r="CBZ39" s="450"/>
      <c r="CCA39" s="450"/>
      <c r="CCB39" s="450"/>
      <c r="CCC39" s="450"/>
      <c r="CCD39" s="450"/>
      <c r="CCE39" s="450"/>
      <c r="CCF39" s="450"/>
      <c r="CCG39" s="450"/>
      <c r="CCH39" s="450"/>
      <c r="CCI39" s="450"/>
      <c r="CCJ39" s="450"/>
      <c r="CCK39" s="450"/>
      <c r="CCL39" s="450"/>
      <c r="CCM39" s="450"/>
      <c r="CCN39" s="450"/>
      <c r="CCO39" s="450"/>
      <c r="CCP39" s="450"/>
      <c r="CCQ39" s="450"/>
      <c r="CCR39" s="450"/>
      <c r="CCS39" s="450"/>
      <c r="CCT39" s="450"/>
      <c r="CCU39" s="450"/>
      <c r="CCV39" s="450"/>
      <c r="CCW39" s="450"/>
      <c r="CCX39" s="450"/>
      <c r="CCY39" s="450"/>
      <c r="CCZ39" s="450"/>
      <c r="CDA39" s="450"/>
      <c r="CDB39" s="450"/>
      <c r="CDC39" s="450"/>
      <c r="CDD39" s="450"/>
      <c r="CDE39" s="450"/>
      <c r="CDF39" s="450"/>
      <c r="CDG39" s="450"/>
      <c r="CDH39" s="450"/>
      <c r="CDI39" s="450"/>
      <c r="CDJ39" s="450"/>
      <c r="CDK39" s="450"/>
      <c r="CDL39" s="450"/>
      <c r="CDM39" s="450"/>
      <c r="CDN39" s="450"/>
      <c r="CDO39" s="450"/>
      <c r="CDP39" s="450"/>
      <c r="CDQ39" s="450"/>
      <c r="CDR39" s="450"/>
      <c r="CDS39" s="450"/>
      <c r="CDT39" s="450"/>
      <c r="CDU39" s="450"/>
      <c r="CDV39" s="450"/>
      <c r="CDW39" s="450"/>
      <c r="CDX39" s="450"/>
      <c r="CDY39" s="450"/>
      <c r="CDZ39" s="450"/>
      <c r="CEA39" s="450"/>
      <c r="CEB39" s="450"/>
      <c r="CEC39" s="450"/>
      <c r="CED39" s="450"/>
      <c r="CEE39" s="450"/>
      <c r="CEF39" s="450"/>
      <c r="CEG39" s="450"/>
      <c r="CEH39" s="450"/>
      <c r="CEI39" s="450"/>
      <c r="CEJ39" s="450"/>
      <c r="CEK39" s="450"/>
      <c r="CEL39" s="450"/>
      <c r="CEM39" s="450"/>
      <c r="CEN39" s="450"/>
      <c r="CEO39" s="450"/>
      <c r="CEP39" s="450"/>
      <c r="CEQ39" s="450"/>
      <c r="CER39" s="450"/>
      <c r="CES39" s="450"/>
      <c r="CET39" s="450"/>
      <c r="CEU39" s="450"/>
      <c r="CEV39" s="450"/>
      <c r="CEW39" s="450"/>
      <c r="CEX39" s="450"/>
      <c r="CEY39" s="450"/>
      <c r="CEZ39" s="450"/>
      <c r="CFA39" s="450"/>
      <c r="CFB39" s="450"/>
      <c r="CFC39" s="450"/>
      <c r="CFD39" s="450"/>
      <c r="CFE39" s="450"/>
      <c r="CFF39" s="450"/>
      <c r="CFG39" s="450"/>
      <c r="CFH39" s="450"/>
      <c r="CFI39" s="450"/>
      <c r="CFJ39" s="450"/>
      <c r="CFK39" s="450"/>
      <c r="CFL39" s="450"/>
      <c r="CFM39" s="450"/>
      <c r="CFN39" s="450"/>
      <c r="CFO39" s="450"/>
      <c r="CFP39" s="450"/>
      <c r="CFQ39" s="450"/>
      <c r="CFR39" s="450"/>
      <c r="CFS39" s="450"/>
      <c r="CFT39" s="450"/>
      <c r="CFU39" s="450"/>
      <c r="CFV39" s="450"/>
      <c r="CFW39" s="450"/>
      <c r="CFX39" s="450"/>
      <c r="CFY39" s="450"/>
      <c r="CFZ39" s="450"/>
      <c r="CGA39" s="450"/>
      <c r="CGB39" s="450"/>
      <c r="CGC39" s="450"/>
      <c r="CGD39" s="450"/>
      <c r="CGE39" s="450"/>
      <c r="CGF39" s="450"/>
      <c r="CGG39" s="450"/>
      <c r="CGH39" s="450"/>
      <c r="CGI39" s="450"/>
      <c r="CGJ39" s="450"/>
      <c r="CGK39" s="450"/>
      <c r="CGL39" s="450"/>
      <c r="CGM39" s="450"/>
      <c r="CGN39" s="450"/>
      <c r="CGO39" s="450"/>
      <c r="CGP39" s="450"/>
      <c r="CGQ39" s="450"/>
      <c r="CGR39" s="450"/>
      <c r="CGS39" s="450"/>
      <c r="CGT39" s="450"/>
      <c r="CGU39" s="450"/>
      <c r="CGV39" s="450"/>
      <c r="CGW39" s="450"/>
      <c r="CGX39" s="450"/>
      <c r="CGY39" s="450"/>
      <c r="CGZ39" s="450"/>
      <c r="CHA39" s="450"/>
      <c r="CHB39" s="450"/>
      <c r="CHC39" s="450"/>
      <c r="CHD39" s="450"/>
      <c r="CHE39" s="450"/>
      <c r="CHF39" s="450"/>
      <c r="CHG39" s="450"/>
      <c r="CHH39" s="450"/>
      <c r="CHI39" s="450"/>
      <c r="CHJ39" s="450"/>
      <c r="CHK39" s="450"/>
      <c r="CHL39" s="450"/>
      <c r="CHM39" s="450"/>
      <c r="CHN39" s="450"/>
      <c r="CHO39" s="450"/>
      <c r="CHP39" s="450"/>
      <c r="CHQ39" s="450"/>
      <c r="CHR39" s="450"/>
      <c r="CHS39" s="450"/>
      <c r="CHT39" s="450"/>
      <c r="CHU39" s="450"/>
      <c r="CHV39" s="450"/>
      <c r="CHW39" s="450"/>
      <c r="CHX39" s="450"/>
      <c r="CHY39" s="450"/>
      <c r="CHZ39" s="450"/>
      <c r="CIA39" s="450"/>
      <c r="CIB39" s="450"/>
      <c r="CIC39" s="450"/>
      <c r="CID39" s="450"/>
      <c r="CIE39" s="450"/>
      <c r="CIF39" s="450"/>
      <c r="CIG39" s="450"/>
      <c r="CIH39" s="450"/>
      <c r="CII39" s="450"/>
      <c r="CIJ39" s="450"/>
      <c r="CIK39" s="450"/>
      <c r="CIL39" s="450"/>
      <c r="CIM39" s="450"/>
      <c r="CIN39" s="450"/>
      <c r="CIO39" s="450"/>
      <c r="CIP39" s="450"/>
      <c r="CIQ39" s="450"/>
      <c r="CIR39" s="450"/>
      <c r="CIS39" s="450"/>
      <c r="CIT39" s="450"/>
      <c r="CIU39" s="450"/>
      <c r="CIV39" s="450"/>
      <c r="CIW39" s="450"/>
      <c r="CIX39" s="450"/>
      <c r="CIY39" s="450"/>
      <c r="CIZ39" s="450"/>
      <c r="CJA39" s="450"/>
      <c r="CJB39" s="450"/>
      <c r="CJC39" s="450"/>
      <c r="CJD39" s="450"/>
      <c r="CJE39" s="450"/>
      <c r="CJF39" s="450"/>
      <c r="CJG39" s="450"/>
      <c r="CJH39" s="450"/>
      <c r="CJI39" s="450"/>
      <c r="CJJ39" s="450"/>
      <c r="CJK39" s="450"/>
      <c r="CJL39" s="450"/>
      <c r="CJM39" s="450"/>
      <c r="CJN39" s="450"/>
      <c r="CJO39" s="450"/>
      <c r="CJP39" s="450"/>
      <c r="CJQ39" s="450"/>
      <c r="CJR39" s="450"/>
      <c r="CJS39" s="450"/>
      <c r="CJT39" s="450"/>
      <c r="CJU39" s="450"/>
      <c r="CJV39" s="450"/>
      <c r="CJW39" s="450"/>
      <c r="CJX39" s="450"/>
      <c r="CJY39" s="450"/>
      <c r="CJZ39" s="450"/>
      <c r="CKA39" s="450"/>
      <c r="CKB39" s="450"/>
      <c r="CKC39" s="450"/>
      <c r="CKD39" s="450"/>
      <c r="CKE39" s="450"/>
      <c r="CKF39" s="450"/>
      <c r="CKG39" s="450"/>
      <c r="CKH39" s="450"/>
      <c r="CKI39" s="450"/>
      <c r="CKJ39" s="450"/>
      <c r="CKK39" s="450"/>
      <c r="CKL39" s="450"/>
      <c r="CKM39" s="450"/>
      <c r="CKN39" s="450"/>
      <c r="CKO39" s="450"/>
      <c r="CKP39" s="450"/>
      <c r="CKQ39" s="450"/>
      <c r="CKR39" s="450"/>
      <c r="CKS39" s="450"/>
      <c r="CKT39" s="450"/>
      <c r="CKU39" s="450"/>
      <c r="CKV39" s="450"/>
      <c r="CKW39" s="450"/>
      <c r="CKX39" s="450"/>
      <c r="CKY39" s="450"/>
      <c r="CKZ39" s="450"/>
      <c r="CLA39" s="450"/>
      <c r="CLB39" s="450"/>
      <c r="CLC39" s="450"/>
      <c r="CLD39" s="450"/>
      <c r="CLE39" s="450"/>
      <c r="CLF39" s="450"/>
      <c r="CLG39" s="450"/>
      <c r="CLH39" s="450"/>
      <c r="CLI39" s="450"/>
      <c r="CLJ39" s="450"/>
      <c r="CLK39" s="450"/>
      <c r="CLL39" s="450"/>
      <c r="CLM39" s="450"/>
      <c r="CLN39" s="450"/>
      <c r="CLO39" s="450"/>
      <c r="CLP39" s="450"/>
      <c r="CLQ39" s="450"/>
      <c r="CLR39" s="450"/>
      <c r="CLS39" s="450"/>
      <c r="CLT39" s="450"/>
      <c r="CLU39" s="450"/>
      <c r="CLV39" s="450"/>
      <c r="CLW39" s="450"/>
      <c r="CLX39" s="450"/>
      <c r="CLY39" s="450"/>
      <c r="CLZ39" s="450"/>
      <c r="CMA39" s="450"/>
      <c r="CMB39" s="450"/>
      <c r="CMC39" s="450"/>
      <c r="CMD39" s="450"/>
      <c r="CME39" s="450"/>
      <c r="CMF39" s="450"/>
      <c r="CMG39" s="450"/>
      <c r="CMH39" s="450"/>
      <c r="CMI39" s="450"/>
      <c r="CMJ39" s="450"/>
      <c r="CMK39" s="450"/>
      <c r="CML39" s="450"/>
      <c r="CMM39" s="450"/>
      <c r="CMN39" s="450"/>
      <c r="CMO39" s="450"/>
      <c r="CMP39" s="450"/>
      <c r="CMQ39" s="450"/>
      <c r="CMR39" s="450"/>
      <c r="CMS39" s="450"/>
      <c r="CMT39" s="450"/>
      <c r="CMU39" s="450"/>
      <c r="CMV39" s="450"/>
      <c r="CMW39" s="450"/>
      <c r="CMX39" s="450"/>
      <c r="CMY39" s="450"/>
      <c r="CMZ39" s="450"/>
      <c r="CNA39" s="450"/>
      <c r="CNB39" s="450"/>
      <c r="CNC39" s="450"/>
      <c r="CND39" s="450"/>
      <c r="CNE39" s="450"/>
      <c r="CNF39" s="450"/>
      <c r="CNG39" s="450"/>
      <c r="CNH39" s="450"/>
      <c r="CNI39" s="450"/>
      <c r="CNJ39" s="450"/>
      <c r="CNK39" s="450"/>
      <c r="CNL39" s="450"/>
      <c r="CNM39" s="450"/>
      <c r="CNN39" s="450"/>
      <c r="CNO39" s="450"/>
      <c r="CNP39" s="450"/>
      <c r="CNQ39" s="450"/>
      <c r="CNR39" s="450"/>
      <c r="CNS39" s="450"/>
      <c r="CNT39" s="450"/>
      <c r="CNU39" s="450"/>
      <c r="CNV39" s="450"/>
      <c r="CNW39" s="450"/>
      <c r="CNX39" s="450"/>
      <c r="CNY39" s="450"/>
      <c r="CNZ39" s="450"/>
      <c r="COA39" s="450"/>
      <c r="COB39" s="450"/>
      <c r="COC39" s="450"/>
      <c r="COD39" s="450"/>
      <c r="COE39" s="450"/>
      <c r="COF39" s="450"/>
      <c r="COG39" s="450"/>
      <c r="COH39" s="450"/>
      <c r="COI39" s="450"/>
      <c r="COJ39" s="450"/>
      <c r="COK39" s="450"/>
      <c r="COL39" s="450"/>
      <c r="COM39" s="450"/>
      <c r="CON39" s="450"/>
      <c r="COO39" s="450"/>
      <c r="COP39" s="450"/>
      <c r="COQ39" s="450"/>
      <c r="COR39" s="450"/>
      <c r="COS39" s="450"/>
      <c r="COT39" s="450"/>
      <c r="COU39" s="450"/>
      <c r="COV39" s="450"/>
      <c r="COW39" s="450"/>
      <c r="COX39" s="450"/>
      <c r="COY39" s="450"/>
      <c r="COZ39" s="450"/>
      <c r="CPA39" s="450"/>
      <c r="CPB39" s="450"/>
      <c r="CPC39" s="450"/>
      <c r="CPD39" s="450"/>
      <c r="CPE39" s="450"/>
      <c r="CPF39" s="450"/>
      <c r="CPG39" s="450"/>
      <c r="CPH39" s="450"/>
      <c r="CPI39" s="450"/>
      <c r="CPJ39" s="450"/>
      <c r="CPK39" s="450"/>
      <c r="CPL39" s="450"/>
      <c r="CPM39" s="450"/>
      <c r="CPN39" s="450"/>
      <c r="CPO39" s="450"/>
      <c r="CPP39" s="450"/>
      <c r="CPQ39" s="450"/>
      <c r="CPR39" s="450"/>
      <c r="CPS39" s="450"/>
      <c r="CPT39" s="450"/>
      <c r="CPU39" s="450"/>
      <c r="CPV39" s="450"/>
      <c r="CPW39" s="450"/>
      <c r="CPX39" s="450"/>
      <c r="CPY39" s="450"/>
      <c r="CPZ39" s="450"/>
      <c r="CQA39" s="450"/>
      <c r="CQB39" s="450"/>
      <c r="CQC39" s="450"/>
      <c r="CQD39" s="450"/>
      <c r="CQE39" s="450"/>
      <c r="CQF39" s="450"/>
      <c r="CQG39" s="450"/>
      <c r="CQH39" s="450"/>
      <c r="CQI39" s="450"/>
      <c r="CQJ39" s="450"/>
      <c r="CQK39" s="450"/>
      <c r="CQL39" s="450"/>
      <c r="CQM39" s="450"/>
      <c r="CQN39" s="450"/>
      <c r="CQO39" s="450"/>
      <c r="CQP39" s="450"/>
      <c r="CQQ39" s="450"/>
      <c r="CQR39" s="450"/>
      <c r="CQS39" s="450"/>
      <c r="CQT39" s="450"/>
      <c r="CQU39" s="450"/>
      <c r="CQV39" s="450"/>
      <c r="CQW39" s="450"/>
      <c r="CQX39" s="450"/>
      <c r="CQY39" s="450"/>
      <c r="CQZ39" s="450"/>
      <c r="CRA39" s="450"/>
      <c r="CRB39" s="450"/>
      <c r="CRC39" s="450"/>
      <c r="CRD39" s="450"/>
      <c r="CRE39" s="450"/>
      <c r="CRF39" s="450"/>
      <c r="CRG39" s="450"/>
      <c r="CRH39" s="450"/>
      <c r="CRI39" s="450"/>
      <c r="CRJ39" s="450"/>
      <c r="CRK39" s="450"/>
      <c r="CRL39" s="450"/>
      <c r="CRM39" s="450"/>
      <c r="CRN39" s="450"/>
      <c r="CRO39" s="450"/>
      <c r="CRP39" s="450"/>
      <c r="CRQ39" s="450"/>
      <c r="CRR39" s="450"/>
      <c r="CRS39" s="450"/>
      <c r="CRT39" s="450"/>
      <c r="CRU39" s="450"/>
      <c r="CRV39" s="450"/>
      <c r="CRW39" s="450"/>
      <c r="CRX39" s="450"/>
      <c r="CRY39" s="450"/>
      <c r="CRZ39" s="450"/>
      <c r="CSA39" s="450"/>
      <c r="CSB39" s="450"/>
      <c r="CSC39" s="450"/>
      <c r="CSD39" s="450"/>
      <c r="CSE39" s="450"/>
      <c r="CSF39" s="450"/>
      <c r="CSG39" s="450"/>
      <c r="CSH39" s="450"/>
      <c r="CSI39" s="450"/>
      <c r="CSJ39" s="450"/>
      <c r="CSK39" s="450"/>
      <c r="CSL39" s="450"/>
      <c r="CSM39" s="450"/>
      <c r="CSN39" s="450"/>
      <c r="CSO39" s="450"/>
      <c r="CSP39" s="450"/>
      <c r="CSQ39" s="450"/>
      <c r="CSR39" s="450"/>
      <c r="CSS39" s="450"/>
      <c r="CST39" s="450"/>
      <c r="CSU39" s="450"/>
      <c r="CSV39" s="450"/>
      <c r="CSW39" s="450"/>
      <c r="CSX39" s="450"/>
      <c r="CSY39" s="450"/>
      <c r="CSZ39" s="450"/>
      <c r="CTA39" s="450"/>
      <c r="CTB39" s="450"/>
      <c r="CTC39" s="450"/>
      <c r="CTD39" s="450"/>
      <c r="CTE39" s="450"/>
      <c r="CTF39" s="450"/>
      <c r="CTG39" s="450"/>
      <c r="CTH39" s="450"/>
      <c r="CTI39" s="450"/>
      <c r="CTJ39" s="450"/>
      <c r="CTK39" s="450"/>
      <c r="CTL39" s="450"/>
      <c r="CTM39" s="450"/>
      <c r="CTN39" s="450"/>
      <c r="CTO39" s="450"/>
      <c r="CTP39" s="450"/>
      <c r="CTQ39" s="450"/>
      <c r="CTR39" s="450"/>
      <c r="CTS39" s="450"/>
      <c r="CTT39" s="450"/>
      <c r="CTU39" s="450"/>
      <c r="CTV39" s="450"/>
      <c r="CTW39" s="450"/>
      <c r="CTX39" s="450"/>
      <c r="CTY39" s="450"/>
      <c r="CTZ39" s="450"/>
      <c r="CUA39" s="450"/>
      <c r="CUB39" s="450"/>
      <c r="CUC39" s="450"/>
      <c r="CUD39" s="450"/>
      <c r="CUE39" s="450"/>
      <c r="CUF39" s="450"/>
      <c r="CUG39" s="450"/>
      <c r="CUH39" s="450"/>
      <c r="CUI39" s="450"/>
      <c r="CUJ39" s="450"/>
      <c r="CUK39" s="450"/>
      <c r="CUL39" s="450"/>
      <c r="CUM39" s="450"/>
      <c r="CUN39" s="450"/>
      <c r="CUO39" s="450"/>
      <c r="CUP39" s="450"/>
      <c r="CUQ39" s="450"/>
      <c r="CUR39" s="450"/>
      <c r="CUS39" s="450"/>
      <c r="CUT39" s="450"/>
      <c r="CUU39" s="450"/>
      <c r="CUV39" s="450"/>
      <c r="CUW39" s="450"/>
      <c r="CUX39" s="450"/>
      <c r="CUY39" s="450"/>
      <c r="CUZ39" s="450"/>
      <c r="CVA39" s="450"/>
      <c r="CVB39" s="450"/>
      <c r="CVC39" s="450"/>
      <c r="CVD39" s="450"/>
      <c r="CVE39" s="450"/>
      <c r="CVF39" s="450"/>
      <c r="CVG39" s="450"/>
      <c r="CVH39" s="450"/>
      <c r="CVI39" s="450"/>
      <c r="CVJ39" s="450"/>
      <c r="CVK39" s="450"/>
      <c r="CVL39" s="450"/>
      <c r="CVM39" s="450"/>
      <c r="CVN39" s="450"/>
      <c r="CVO39" s="450"/>
      <c r="CVP39" s="450"/>
      <c r="CVQ39" s="450"/>
      <c r="CVR39" s="450"/>
      <c r="CVS39" s="450"/>
      <c r="CVT39" s="450"/>
      <c r="CVU39" s="450"/>
      <c r="CVV39" s="450"/>
      <c r="CVW39" s="450"/>
      <c r="CVX39" s="450"/>
      <c r="CVY39" s="450"/>
      <c r="CVZ39" s="450"/>
      <c r="CWA39" s="450"/>
      <c r="CWB39" s="450"/>
      <c r="CWC39" s="450"/>
      <c r="CWD39" s="450"/>
      <c r="CWE39" s="450"/>
      <c r="CWF39" s="450"/>
      <c r="CWG39" s="450"/>
      <c r="CWH39" s="450"/>
      <c r="CWI39" s="450"/>
      <c r="CWJ39" s="450"/>
      <c r="CWK39" s="450"/>
      <c r="CWL39" s="450"/>
      <c r="CWM39" s="450"/>
      <c r="CWN39" s="450"/>
      <c r="CWO39" s="450"/>
      <c r="CWP39" s="450"/>
      <c r="CWQ39" s="450"/>
      <c r="CWR39" s="450"/>
      <c r="CWS39" s="450"/>
      <c r="CWT39" s="450"/>
      <c r="CWU39" s="450"/>
      <c r="CWV39" s="450"/>
      <c r="CWW39" s="450"/>
      <c r="CWX39" s="450"/>
      <c r="CWY39" s="450"/>
      <c r="CWZ39" s="450"/>
      <c r="CXA39" s="450"/>
      <c r="CXB39" s="450"/>
      <c r="CXC39" s="450"/>
      <c r="CXD39" s="450"/>
      <c r="CXE39" s="450"/>
      <c r="CXF39" s="450"/>
      <c r="CXG39" s="450"/>
      <c r="CXH39" s="450"/>
      <c r="CXI39" s="450"/>
      <c r="CXJ39" s="450"/>
      <c r="CXK39" s="450"/>
      <c r="CXL39" s="450"/>
      <c r="CXM39" s="450"/>
      <c r="CXN39" s="450"/>
      <c r="CXO39" s="450"/>
      <c r="CXP39" s="450"/>
      <c r="CXQ39" s="450"/>
      <c r="CXR39" s="450"/>
      <c r="CXS39" s="450"/>
      <c r="CXT39" s="450"/>
      <c r="CXU39" s="450"/>
      <c r="CXV39" s="450"/>
      <c r="CXW39" s="450"/>
      <c r="CXX39" s="450"/>
      <c r="CXY39" s="450"/>
      <c r="CXZ39" s="450"/>
      <c r="CYA39" s="450"/>
      <c r="CYB39" s="450"/>
      <c r="CYC39" s="450"/>
      <c r="CYD39" s="450"/>
      <c r="CYE39" s="450"/>
      <c r="CYF39" s="450"/>
      <c r="CYG39" s="450"/>
      <c r="CYH39" s="450"/>
      <c r="CYI39" s="450"/>
      <c r="CYJ39" s="450"/>
      <c r="CYK39" s="450"/>
      <c r="CYL39" s="450"/>
      <c r="CYM39" s="450"/>
      <c r="CYN39" s="450"/>
      <c r="CYO39" s="450"/>
      <c r="CYP39" s="450"/>
      <c r="CYQ39" s="450"/>
      <c r="CYR39" s="450"/>
      <c r="CYS39" s="450"/>
      <c r="CYT39" s="450"/>
      <c r="CYU39" s="450"/>
      <c r="CYV39" s="450"/>
      <c r="CYW39" s="450"/>
      <c r="CYX39" s="450"/>
      <c r="CYY39" s="450"/>
      <c r="CYZ39" s="450"/>
      <c r="CZA39" s="450"/>
      <c r="CZB39" s="450"/>
      <c r="CZC39" s="450"/>
      <c r="CZD39" s="450"/>
      <c r="CZE39" s="450"/>
      <c r="CZF39" s="450"/>
      <c r="CZG39" s="450"/>
      <c r="CZH39" s="450"/>
      <c r="CZI39" s="450"/>
      <c r="CZJ39" s="450"/>
      <c r="CZK39" s="450"/>
      <c r="CZL39" s="450"/>
      <c r="CZM39" s="450"/>
      <c r="CZN39" s="450"/>
      <c r="CZO39" s="450"/>
      <c r="CZP39" s="450"/>
      <c r="CZQ39" s="450"/>
      <c r="CZR39" s="450"/>
      <c r="CZS39" s="450"/>
      <c r="CZT39" s="450"/>
      <c r="CZU39" s="450"/>
      <c r="CZV39" s="450"/>
      <c r="CZW39" s="450"/>
      <c r="CZX39" s="450"/>
      <c r="CZY39" s="450"/>
      <c r="CZZ39" s="450"/>
      <c r="DAA39" s="450"/>
      <c r="DAB39" s="450"/>
      <c r="DAC39" s="450"/>
      <c r="DAD39" s="450"/>
      <c r="DAE39" s="450"/>
      <c r="DAF39" s="450"/>
      <c r="DAG39" s="450"/>
      <c r="DAH39" s="450"/>
      <c r="DAI39" s="450"/>
      <c r="DAJ39" s="450"/>
      <c r="DAK39" s="450"/>
      <c r="DAL39" s="450"/>
      <c r="DAM39" s="450"/>
      <c r="DAN39" s="450"/>
      <c r="DAO39" s="450"/>
      <c r="DAP39" s="450"/>
      <c r="DAQ39" s="450"/>
      <c r="DAR39" s="450"/>
      <c r="DAS39" s="450"/>
      <c r="DAT39" s="450"/>
      <c r="DAU39" s="450"/>
      <c r="DAV39" s="450"/>
      <c r="DAW39" s="450"/>
      <c r="DAX39" s="450"/>
      <c r="DAY39" s="450"/>
      <c r="DAZ39" s="450"/>
      <c r="DBA39" s="450"/>
      <c r="DBB39" s="450"/>
      <c r="DBC39" s="450"/>
      <c r="DBD39" s="450"/>
      <c r="DBE39" s="450"/>
      <c r="DBF39" s="450"/>
      <c r="DBG39" s="450"/>
      <c r="DBH39" s="450"/>
      <c r="DBI39" s="450"/>
      <c r="DBJ39" s="450"/>
      <c r="DBK39" s="450"/>
      <c r="DBL39" s="450"/>
      <c r="DBM39" s="450"/>
      <c r="DBN39" s="450"/>
      <c r="DBO39" s="450"/>
      <c r="DBP39" s="450"/>
      <c r="DBQ39" s="450"/>
      <c r="DBR39" s="450"/>
      <c r="DBS39" s="450"/>
      <c r="DBT39" s="450"/>
      <c r="DBU39" s="450"/>
      <c r="DBV39" s="450"/>
      <c r="DBW39" s="450"/>
      <c r="DBX39" s="450"/>
      <c r="DBY39" s="450"/>
      <c r="DBZ39" s="450"/>
      <c r="DCA39" s="450"/>
      <c r="DCB39" s="450"/>
      <c r="DCC39" s="450"/>
      <c r="DCD39" s="450"/>
      <c r="DCE39" s="450"/>
      <c r="DCF39" s="450"/>
      <c r="DCG39" s="450"/>
      <c r="DCH39" s="450"/>
      <c r="DCI39" s="450"/>
      <c r="DCJ39" s="450"/>
      <c r="DCK39" s="450"/>
      <c r="DCL39" s="450"/>
      <c r="DCM39" s="450"/>
      <c r="DCN39" s="450"/>
      <c r="DCO39" s="450"/>
      <c r="DCP39" s="450"/>
      <c r="DCQ39" s="450"/>
      <c r="DCR39" s="450"/>
      <c r="DCS39" s="450"/>
      <c r="DCT39" s="450"/>
      <c r="DCU39" s="450"/>
      <c r="DCV39" s="450"/>
      <c r="DCW39" s="450"/>
      <c r="DCX39" s="450"/>
      <c r="DCY39" s="450"/>
      <c r="DCZ39" s="450"/>
      <c r="DDA39" s="450"/>
      <c r="DDB39" s="450"/>
      <c r="DDC39" s="450"/>
      <c r="DDD39" s="450"/>
      <c r="DDE39" s="450"/>
      <c r="DDF39" s="450"/>
      <c r="DDG39" s="450"/>
      <c r="DDH39" s="450"/>
      <c r="DDI39" s="450"/>
      <c r="DDJ39" s="450"/>
      <c r="DDK39" s="450"/>
      <c r="DDL39" s="450"/>
      <c r="DDM39" s="450"/>
      <c r="DDN39" s="450"/>
      <c r="DDO39" s="450"/>
      <c r="DDP39" s="450"/>
      <c r="DDQ39" s="450"/>
      <c r="DDR39" s="450"/>
      <c r="DDS39" s="450"/>
      <c r="DDT39" s="450"/>
      <c r="DDU39" s="450"/>
      <c r="DDV39" s="450"/>
      <c r="DDW39" s="450"/>
      <c r="DDX39" s="450"/>
      <c r="DDY39" s="450"/>
      <c r="DDZ39" s="450"/>
      <c r="DEA39" s="450"/>
      <c r="DEB39" s="450"/>
      <c r="DEC39" s="450"/>
      <c r="DED39" s="450"/>
      <c r="DEE39" s="450"/>
      <c r="DEF39" s="450"/>
      <c r="DEG39" s="450"/>
      <c r="DEH39" s="450"/>
      <c r="DEI39" s="450"/>
      <c r="DEJ39" s="450"/>
      <c r="DEK39" s="450"/>
      <c r="DEL39" s="450"/>
      <c r="DEM39" s="450"/>
      <c r="DEN39" s="450"/>
      <c r="DEO39" s="450"/>
      <c r="DEP39" s="450"/>
      <c r="DEQ39" s="450"/>
      <c r="DER39" s="450"/>
      <c r="DES39" s="450"/>
      <c r="DET39" s="450"/>
      <c r="DEU39" s="450"/>
      <c r="DEV39" s="450"/>
      <c r="DEW39" s="450"/>
      <c r="DEX39" s="450"/>
      <c r="DEY39" s="450"/>
      <c r="DEZ39" s="450"/>
      <c r="DFA39" s="450"/>
      <c r="DFB39" s="450"/>
      <c r="DFC39" s="450"/>
      <c r="DFD39" s="450"/>
      <c r="DFE39" s="450"/>
      <c r="DFF39" s="450"/>
      <c r="DFG39" s="450"/>
      <c r="DFH39" s="450"/>
      <c r="DFI39" s="450"/>
      <c r="DFJ39" s="450"/>
      <c r="DFK39" s="450"/>
      <c r="DFL39" s="450"/>
      <c r="DFM39" s="450"/>
      <c r="DFN39" s="450"/>
      <c r="DFO39" s="450"/>
      <c r="DFP39" s="450"/>
      <c r="DFQ39" s="450"/>
      <c r="DFR39" s="450"/>
      <c r="DFS39" s="450"/>
      <c r="DFT39" s="450"/>
      <c r="DFU39" s="450"/>
      <c r="DFV39" s="450"/>
      <c r="DFW39" s="450"/>
      <c r="DFX39" s="450"/>
      <c r="DFY39" s="450"/>
      <c r="DFZ39" s="450"/>
      <c r="DGA39" s="450"/>
      <c r="DGB39" s="450"/>
      <c r="DGC39" s="450"/>
      <c r="DGD39" s="450"/>
      <c r="DGE39" s="450"/>
      <c r="DGF39" s="450"/>
      <c r="DGG39" s="450"/>
      <c r="DGH39" s="450"/>
      <c r="DGI39" s="450"/>
      <c r="DGJ39" s="450"/>
      <c r="DGK39" s="450"/>
      <c r="DGL39" s="450"/>
      <c r="DGM39" s="450"/>
      <c r="DGN39" s="450"/>
      <c r="DGO39" s="450"/>
      <c r="DGP39" s="450"/>
      <c r="DGQ39" s="450"/>
      <c r="DGR39" s="450"/>
      <c r="DGS39" s="450"/>
      <c r="DGT39" s="450"/>
      <c r="DGU39" s="450"/>
      <c r="DGV39" s="450"/>
      <c r="DGW39" s="450"/>
      <c r="DGX39" s="450"/>
      <c r="DGY39" s="450"/>
      <c r="DGZ39" s="450"/>
      <c r="DHA39" s="450"/>
      <c r="DHB39" s="450"/>
      <c r="DHC39" s="450"/>
      <c r="DHD39" s="450"/>
      <c r="DHE39" s="450"/>
      <c r="DHF39" s="450"/>
      <c r="DHG39" s="450"/>
      <c r="DHH39" s="450"/>
      <c r="DHI39" s="450"/>
      <c r="DHJ39" s="450"/>
      <c r="DHK39" s="450"/>
      <c r="DHL39" s="450"/>
      <c r="DHM39" s="450"/>
      <c r="DHN39" s="450"/>
      <c r="DHO39" s="450"/>
      <c r="DHP39" s="450"/>
      <c r="DHQ39" s="450"/>
      <c r="DHR39" s="450"/>
      <c r="DHS39" s="450"/>
      <c r="DHT39" s="450"/>
      <c r="DHU39" s="450"/>
      <c r="DHV39" s="450"/>
      <c r="DHW39" s="450"/>
      <c r="DHX39" s="450"/>
      <c r="DHY39" s="450"/>
      <c r="DHZ39" s="450"/>
      <c r="DIA39" s="450"/>
      <c r="DIB39" s="450"/>
      <c r="DIC39" s="450"/>
      <c r="DID39" s="450"/>
      <c r="DIE39" s="450"/>
      <c r="DIF39" s="450"/>
      <c r="DIG39" s="450"/>
      <c r="DIH39" s="450"/>
      <c r="DII39" s="450"/>
      <c r="DIJ39" s="450"/>
      <c r="DIK39" s="450"/>
      <c r="DIL39" s="450"/>
      <c r="DIM39" s="450"/>
      <c r="DIN39" s="450"/>
      <c r="DIO39" s="450"/>
      <c r="DIP39" s="450"/>
      <c r="DIQ39" s="450"/>
      <c r="DIR39" s="450"/>
      <c r="DIS39" s="450"/>
      <c r="DIT39" s="450"/>
      <c r="DIU39" s="450"/>
      <c r="DIV39" s="450"/>
      <c r="DIW39" s="450"/>
      <c r="DIX39" s="450"/>
      <c r="DIY39" s="450"/>
      <c r="DIZ39" s="450"/>
      <c r="DJA39" s="450"/>
      <c r="DJB39" s="450"/>
      <c r="DJC39" s="450"/>
      <c r="DJD39" s="450"/>
      <c r="DJE39" s="450"/>
      <c r="DJF39" s="450"/>
      <c r="DJG39" s="450"/>
      <c r="DJH39" s="450"/>
      <c r="DJI39" s="450"/>
      <c r="DJJ39" s="450"/>
      <c r="DJK39" s="450"/>
      <c r="DJL39" s="450"/>
      <c r="DJM39" s="450"/>
      <c r="DJN39" s="450"/>
      <c r="DJO39" s="450"/>
      <c r="DJP39" s="450"/>
      <c r="DJQ39" s="450"/>
      <c r="DJR39" s="450"/>
      <c r="DJS39" s="450"/>
      <c r="DJT39" s="450"/>
      <c r="DJU39" s="450"/>
      <c r="DJV39" s="450"/>
      <c r="DJW39" s="450"/>
      <c r="DJX39" s="450"/>
      <c r="DJY39" s="450"/>
      <c r="DJZ39" s="450"/>
      <c r="DKA39" s="450"/>
      <c r="DKB39" s="450"/>
      <c r="DKC39" s="450"/>
      <c r="DKD39" s="450"/>
      <c r="DKE39" s="450"/>
      <c r="DKF39" s="450"/>
      <c r="DKG39" s="450"/>
      <c r="DKH39" s="450"/>
      <c r="DKI39" s="450"/>
      <c r="DKJ39" s="450"/>
      <c r="DKK39" s="450"/>
      <c r="DKL39" s="450"/>
      <c r="DKM39" s="450"/>
      <c r="DKN39" s="450"/>
      <c r="DKO39" s="450"/>
      <c r="DKP39" s="450"/>
      <c r="DKQ39" s="450"/>
      <c r="DKR39" s="450"/>
      <c r="DKS39" s="450"/>
      <c r="DKT39" s="450"/>
      <c r="DKU39" s="450"/>
      <c r="DKV39" s="450"/>
      <c r="DKW39" s="450"/>
      <c r="DKX39" s="450"/>
      <c r="DKY39" s="450"/>
      <c r="DKZ39" s="450"/>
      <c r="DLA39" s="450"/>
      <c r="DLB39" s="450"/>
      <c r="DLC39" s="450"/>
      <c r="DLD39" s="450"/>
      <c r="DLE39" s="450"/>
      <c r="DLF39" s="450"/>
      <c r="DLG39" s="450"/>
      <c r="DLH39" s="450"/>
      <c r="DLI39" s="450"/>
      <c r="DLJ39" s="450"/>
      <c r="DLK39" s="450"/>
      <c r="DLL39" s="450"/>
      <c r="DLM39" s="450"/>
      <c r="DLN39" s="450"/>
      <c r="DLO39" s="450"/>
      <c r="DLP39" s="450"/>
      <c r="DLQ39" s="450"/>
      <c r="DLR39" s="450"/>
      <c r="DLS39" s="450"/>
      <c r="DLT39" s="450"/>
      <c r="DLU39" s="450"/>
      <c r="DLV39" s="450"/>
      <c r="DLW39" s="450"/>
      <c r="DLX39" s="450"/>
      <c r="DLY39" s="450"/>
      <c r="DLZ39" s="450"/>
      <c r="DMA39" s="450"/>
      <c r="DMB39" s="450"/>
      <c r="DMC39" s="450"/>
      <c r="DMD39" s="450"/>
      <c r="DME39" s="450"/>
      <c r="DMF39" s="450"/>
      <c r="DMG39" s="450"/>
      <c r="DMH39" s="450"/>
      <c r="DMI39" s="450"/>
      <c r="DMJ39" s="450"/>
      <c r="DMK39" s="450"/>
      <c r="DML39" s="450"/>
      <c r="DMM39" s="450"/>
      <c r="DMN39" s="450"/>
      <c r="DMO39" s="450"/>
      <c r="DMP39" s="450"/>
      <c r="DMQ39" s="450"/>
      <c r="DMR39" s="450"/>
      <c r="DMS39" s="450"/>
      <c r="DMT39" s="450"/>
      <c r="DMU39" s="450"/>
      <c r="DMV39" s="450"/>
      <c r="DMW39" s="450"/>
      <c r="DMX39" s="450"/>
      <c r="DMY39" s="450"/>
      <c r="DMZ39" s="450"/>
      <c r="DNA39" s="450"/>
      <c r="DNB39" s="450"/>
      <c r="DNC39" s="450"/>
      <c r="DND39" s="450"/>
      <c r="DNE39" s="450"/>
      <c r="DNF39" s="450"/>
      <c r="DNG39" s="450"/>
      <c r="DNH39" s="450"/>
      <c r="DNI39" s="450"/>
      <c r="DNJ39" s="450"/>
      <c r="DNK39" s="450"/>
      <c r="DNL39" s="450"/>
      <c r="DNM39" s="450"/>
      <c r="DNN39" s="450"/>
      <c r="DNO39" s="450"/>
      <c r="DNP39" s="450"/>
      <c r="DNQ39" s="450"/>
      <c r="DNR39" s="450"/>
      <c r="DNS39" s="450"/>
      <c r="DNT39" s="450"/>
      <c r="DNU39" s="450"/>
      <c r="DNV39" s="450"/>
      <c r="DNW39" s="450"/>
      <c r="DNX39" s="450"/>
      <c r="DNY39" s="450"/>
      <c r="DNZ39" s="450"/>
      <c r="DOA39" s="450"/>
      <c r="DOB39" s="450"/>
      <c r="DOC39" s="450"/>
      <c r="DOD39" s="450"/>
      <c r="DOE39" s="450"/>
      <c r="DOF39" s="450"/>
      <c r="DOG39" s="450"/>
      <c r="DOH39" s="450"/>
      <c r="DOI39" s="450"/>
      <c r="DOJ39" s="450"/>
      <c r="DOK39" s="450"/>
      <c r="DOL39" s="450"/>
      <c r="DOM39" s="450"/>
      <c r="DON39" s="450"/>
      <c r="DOO39" s="450"/>
      <c r="DOP39" s="450"/>
      <c r="DOQ39" s="450"/>
      <c r="DOR39" s="450"/>
      <c r="DOS39" s="450"/>
      <c r="DOT39" s="450"/>
      <c r="DOU39" s="450"/>
      <c r="DOV39" s="450"/>
      <c r="DOW39" s="450"/>
      <c r="DOX39" s="450"/>
      <c r="DOY39" s="450"/>
      <c r="DOZ39" s="450"/>
      <c r="DPA39" s="450"/>
      <c r="DPB39" s="450"/>
      <c r="DPC39" s="450"/>
      <c r="DPD39" s="450"/>
      <c r="DPE39" s="450"/>
      <c r="DPF39" s="450"/>
      <c r="DPG39" s="450"/>
      <c r="DPH39" s="450"/>
      <c r="DPI39" s="450"/>
      <c r="DPJ39" s="450"/>
      <c r="DPK39" s="450"/>
      <c r="DPL39" s="450"/>
      <c r="DPM39" s="450"/>
      <c r="DPN39" s="450"/>
      <c r="DPO39" s="450"/>
      <c r="DPP39" s="450"/>
      <c r="DPQ39" s="450"/>
      <c r="DPR39" s="450"/>
      <c r="DPS39" s="450"/>
      <c r="DPT39" s="450"/>
      <c r="DPU39" s="450"/>
      <c r="DPV39" s="450"/>
      <c r="DPW39" s="450"/>
      <c r="DPX39" s="450"/>
      <c r="DPY39" s="450"/>
      <c r="DPZ39" s="450"/>
      <c r="DQA39" s="450"/>
      <c r="DQB39" s="450"/>
      <c r="DQC39" s="450"/>
      <c r="DQD39" s="450"/>
      <c r="DQE39" s="450"/>
      <c r="DQF39" s="450"/>
      <c r="DQG39" s="450"/>
      <c r="DQH39" s="450"/>
      <c r="DQI39" s="450"/>
      <c r="DQJ39" s="450"/>
      <c r="DQK39" s="450"/>
      <c r="DQL39" s="450"/>
      <c r="DQM39" s="450"/>
      <c r="DQN39" s="450"/>
      <c r="DQO39" s="450"/>
      <c r="DQP39" s="450"/>
      <c r="DQQ39" s="450"/>
      <c r="DQR39" s="450"/>
      <c r="DQS39" s="450"/>
      <c r="DQT39" s="450"/>
      <c r="DQU39" s="450"/>
      <c r="DQV39" s="450"/>
      <c r="DQW39" s="450"/>
      <c r="DQX39" s="450"/>
      <c r="DQY39" s="450"/>
      <c r="DQZ39" s="450"/>
      <c r="DRA39" s="450"/>
      <c r="DRB39" s="450"/>
      <c r="DRC39" s="450"/>
      <c r="DRD39" s="450"/>
      <c r="DRE39" s="450"/>
      <c r="DRF39" s="450"/>
      <c r="DRG39" s="450"/>
      <c r="DRH39" s="450"/>
      <c r="DRI39" s="450"/>
      <c r="DRJ39" s="450"/>
      <c r="DRK39" s="450"/>
      <c r="DRL39" s="450"/>
      <c r="DRM39" s="450"/>
      <c r="DRN39" s="450"/>
      <c r="DRO39" s="450"/>
      <c r="DRP39" s="450"/>
      <c r="DRQ39" s="450"/>
      <c r="DRR39" s="450"/>
      <c r="DRS39" s="450"/>
      <c r="DRT39" s="450"/>
      <c r="DRU39" s="450"/>
      <c r="DRV39" s="450"/>
      <c r="DRW39" s="450"/>
      <c r="DRX39" s="450"/>
      <c r="DRY39" s="450"/>
      <c r="DRZ39" s="450"/>
      <c r="DSA39" s="450"/>
      <c r="DSB39" s="450"/>
      <c r="DSC39" s="450"/>
      <c r="DSD39" s="450"/>
      <c r="DSE39" s="450"/>
      <c r="DSF39" s="450"/>
      <c r="DSG39" s="450"/>
      <c r="DSH39" s="450"/>
      <c r="DSI39" s="450"/>
      <c r="DSJ39" s="450"/>
      <c r="DSK39" s="450"/>
      <c r="DSL39" s="450"/>
      <c r="DSM39" s="450"/>
      <c r="DSN39" s="450"/>
      <c r="DSO39" s="450"/>
      <c r="DSP39" s="450"/>
      <c r="DSQ39" s="450"/>
      <c r="DSR39" s="450"/>
      <c r="DSS39" s="450"/>
      <c r="DST39" s="450"/>
      <c r="DSU39" s="450"/>
      <c r="DSV39" s="450"/>
      <c r="DSW39" s="450"/>
      <c r="DSX39" s="450"/>
      <c r="DSY39" s="450"/>
      <c r="DSZ39" s="450"/>
      <c r="DTA39" s="450"/>
      <c r="DTB39" s="450"/>
      <c r="DTC39" s="450"/>
      <c r="DTD39" s="450"/>
      <c r="DTE39" s="450"/>
      <c r="DTF39" s="450"/>
      <c r="DTG39" s="450"/>
      <c r="DTH39" s="450"/>
      <c r="DTI39" s="450"/>
      <c r="DTJ39" s="450"/>
      <c r="DTK39" s="450"/>
      <c r="DTL39" s="450"/>
      <c r="DTM39" s="450"/>
      <c r="DTN39" s="450"/>
      <c r="DTO39" s="450"/>
      <c r="DTP39" s="450"/>
      <c r="DTQ39" s="450"/>
      <c r="DTR39" s="450"/>
      <c r="DTS39" s="450"/>
      <c r="DTT39" s="450"/>
      <c r="DTU39" s="450"/>
      <c r="DTV39" s="450"/>
      <c r="DTW39" s="450"/>
      <c r="DTX39" s="450"/>
      <c r="DTY39" s="450"/>
      <c r="DTZ39" s="450"/>
      <c r="DUA39" s="450"/>
      <c r="DUB39" s="450"/>
      <c r="DUC39" s="450"/>
      <c r="DUD39" s="450"/>
      <c r="DUE39" s="450"/>
      <c r="DUF39" s="450"/>
      <c r="DUG39" s="450"/>
      <c r="DUH39" s="450"/>
      <c r="DUI39" s="450"/>
      <c r="DUJ39" s="450"/>
      <c r="DUK39" s="450"/>
      <c r="DUL39" s="450"/>
      <c r="DUM39" s="450"/>
      <c r="DUN39" s="450"/>
      <c r="DUO39" s="450"/>
      <c r="DUP39" s="450"/>
      <c r="DUQ39" s="450"/>
      <c r="DUR39" s="450"/>
      <c r="DUS39" s="450"/>
      <c r="DUT39" s="450"/>
      <c r="DUU39" s="450"/>
      <c r="DUV39" s="450"/>
      <c r="DUW39" s="450"/>
      <c r="DUX39" s="450"/>
      <c r="DUY39" s="450"/>
      <c r="DUZ39" s="450"/>
      <c r="DVA39" s="450"/>
      <c r="DVB39" s="450"/>
      <c r="DVC39" s="450"/>
      <c r="DVD39" s="450"/>
      <c r="DVE39" s="450"/>
      <c r="DVF39" s="450"/>
      <c r="DVG39" s="450"/>
      <c r="DVH39" s="450"/>
      <c r="DVI39" s="450"/>
      <c r="DVJ39" s="450"/>
      <c r="DVK39" s="450"/>
      <c r="DVL39" s="450"/>
      <c r="DVM39" s="450"/>
      <c r="DVN39" s="450"/>
      <c r="DVO39" s="450"/>
      <c r="DVP39" s="450"/>
      <c r="DVQ39" s="450"/>
      <c r="DVR39" s="450"/>
      <c r="DVS39" s="450"/>
      <c r="DVT39" s="450"/>
      <c r="DVU39" s="450"/>
      <c r="DVV39" s="450"/>
      <c r="DVW39" s="450"/>
      <c r="DVX39" s="450"/>
      <c r="DVY39" s="450"/>
      <c r="DVZ39" s="450"/>
      <c r="DWA39" s="450"/>
      <c r="DWB39" s="450"/>
      <c r="DWC39" s="450"/>
      <c r="DWD39" s="450"/>
      <c r="DWE39" s="450"/>
      <c r="DWF39" s="450"/>
      <c r="DWG39" s="450"/>
      <c r="DWH39" s="450"/>
      <c r="DWI39" s="450"/>
      <c r="DWJ39" s="450"/>
      <c r="DWK39" s="450"/>
      <c r="DWL39" s="450"/>
      <c r="DWM39" s="450"/>
      <c r="DWN39" s="450"/>
      <c r="DWO39" s="450"/>
      <c r="DWP39" s="450"/>
      <c r="DWQ39" s="450"/>
      <c r="DWR39" s="450"/>
      <c r="DWS39" s="450"/>
      <c r="DWT39" s="450"/>
      <c r="DWU39" s="450"/>
      <c r="DWV39" s="450"/>
      <c r="DWW39" s="450"/>
      <c r="DWX39" s="450"/>
      <c r="DWY39" s="450"/>
      <c r="DWZ39" s="450"/>
      <c r="DXA39" s="450"/>
      <c r="DXB39" s="450"/>
      <c r="DXC39" s="450"/>
      <c r="DXD39" s="450"/>
      <c r="DXE39" s="450"/>
      <c r="DXF39" s="450"/>
      <c r="DXG39" s="450"/>
      <c r="DXH39" s="450"/>
      <c r="DXI39" s="450"/>
      <c r="DXJ39" s="450"/>
      <c r="DXK39" s="450"/>
      <c r="DXL39" s="450"/>
      <c r="DXM39" s="450"/>
      <c r="DXN39" s="450"/>
      <c r="DXO39" s="450"/>
      <c r="DXP39" s="450"/>
      <c r="DXQ39" s="450"/>
      <c r="DXR39" s="450"/>
      <c r="DXS39" s="450"/>
      <c r="DXT39" s="450"/>
      <c r="DXU39" s="450"/>
      <c r="DXV39" s="450"/>
      <c r="DXW39" s="450"/>
      <c r="DXX39" s="450"/>
      <c r="DXY39" s="450"/>
      <c r="DXZ39" s="450"/>
      <c r="DYA39" s="450"/>
      <c r="DYB39" s="450"/>
      <c r="DYC39" s="450"/>
      <c r="DYD39" s="450"/>
      <c r="DYE39" s="450"/>
      <c r="DYF39" s="450"/>
      <c r="DYG39" s="450"/>
      <c r="DYH39" s="450"/>
      <c r="DYI39" s="450"/>
      <c r="DYJ39" s="450"/>
      <c r="DYK39" s="450"/>
      <c r="DYL39" s="450"/>
      <c r="DYM39" s="450"/>
      <c r="DYN39" s="450"/>
      <c r="DYO39" s="450"/>
      <c r="DYP39" s="450"/>
      <c r="DYQ39" s="450"/>
      <c r="DYR39" s="450"/>
      <c r="DYS39" s="450"/>
      <c r="DYT39" s="450"/>
      <c r="DYU39" s="450"/>
      <c r="DYV39" s="450"/>
      <c r="DYW39" s="450"/>
      <c r="DYX39" s="450"/>
      <c r="DYY39" s="450"/>
      <c r="DYZ39" s="450"/>
      <c r="DZA39" s="450"/>
      <c r="DZB39" s="450"/>
      <c r="DZC39" s="450"/>
      <c r="DZD39" s="450"/>
      <c r="DZE39" s="450"/>
      <c r="DZF39" s="450"/>
      <c r="DZG39" s="450"/>
      <c r="DZH39" s="450"/>
      <c r="DZI39" s="450"/>
      <c r="DZJ39" s="450"/>
      <c r="DZK39" s="450"/>
      <c r="DZL39" s="450"/>
      <c r="DZM39" s="450"/>
      <c r="DZN39" s="450"/>
      <c r="DZO39" s="450"/>
      <c r="DZP39" s="450"/>
      <c r="DZQ39" s="450"/>
      <c r="DZR39" s="450"/>
      <c r="DZS39" s="450"/>
      <c r="DZT39" s="450"/>
      <c r="DZU39" s="450"/>
      <c r="DZV39" s="450"/>
      <c r="DZW39" s="450"/>
      <c r="DZX39" s="450"/>
      <c r="DZY39" s="450"/>
      <c r="DZZ39" s="450"/>
      <c r="EAA39" s="450"/>
      <c r="EAB39" s="450"/>
      <c r="EAC39" s="450"/>
      <c r="EAD39" s="450"/>
      <c r="EAE39" s="450"/>
      <c r="EAF39" s="450"/>
      <c r="EAG39" s="450"/>
      <c r="EAH39" s="450"/>
      <c r="EAI39" s="450"/>
      <c r="EAJ39" s="450"/>
      <c r="EAK39" s="450"/>
      <c r="EAL39" s="450"/>
      <c r="EAM39" s="450"/>
      <c r="EAN39" s="450"/>
      <c r="EAO39" s="450"/>
      <c r="EAP39" s="450"/>
      <c r="EAQ39" s="450"/>
      <c r="EAR39" s="450"/>
      <c r="EAS39" s="450"/>
      <c r="EAT39" s="450"/>
      <c r="EAU39" s="450"/>
      <c r="EAV39" s="450"/>
      <c r="EAW39" s="450"/>
      <c r="EAX39" s="450"/>
      <c r="EAY39" s="450"/>
      <c r="EAZ39" s="450"/>
      <c r="EBA39" s="450"/>
      <c r="EBB39" s="450"/>
      <c r="EBC39" s="450"/>
      <c r="EBD39" s="450"/>
      <c r="EBE39" s="450"/>
      <c r="EBF39" s="450"/>
      <c r="EBG39" s="450"/>
      <c r="EBH39" s="450"/>
      <c r="EBI39" s="450"/>
      <c r="EBJ39" s="450"/>
      <c r="EBK39" s="450"/>
      <c r="EBL39" s="450"/>
      <c r="EBM39" s="450"/>
      <c r="EBN39" s="450"/>
      <c r="EBO39" s="450"/>
      <c r="EBP39" s="450"/>
      <c r="EBQ39" s="450"/>
      <c r="EBR39" s="450"/>
      <c r="EBS39" s="450"/>
      <c r="EBT39" s="450"/>
      <c r="EBU39" s="450"/>
      <c r="EBV39" s="450"/>
      <c r="EBW39" s="450"/>
      <c r="EBX39" s="450"/>
      <c r="EBY39" s="450"/>
      <c r="EBZ39" s="450"/>
      <c r="ECA39" s="450"/>
      <c r="ECB39" s="450"/>
      <c r="ECC39" s="450"/>
      <c r="ECD39" s="450"/>
      <c r="ECE39" s="450"/>
      <c r="ECF39" s="450"/>
      <c r="ECG39" s="450"/>
      <c r="ECH39" s="450"/>
      <c r="ECI39" s="450"/>
      <c r="ECJ39" s="450"/>
      <c r="ECK39" s="450"/>
      <c r="ECL39" s="450"/>
      <c r="ECM39" s="450"/>
      <c r="ECN39" s="450"/>
      <c r="ECO39" s="450"/>
      <c r="ECP39" s="450"/>
      <c r="ECQ39" s="450"/>
      <c r="ECR39" s="450"/>
      <c r="ECS39" s="450"/>
      <c r="ECT39" s="450"/>
      <c r="ECU39" s="450"/>
      <c r="ECV39" s="450"/>
      <c r="ECW39" s="450"/>
      <c r="ECX39" s="450"/>
      <c r="ECY39" s="450"/>
      <c r="ECZ39" s="450"/>
      <c r="EDA39" s="450"/>
      <c r="EDB39" s="450"/>
      <c r="EDC39" s="450"/>
      <c r="EDD39" s="450"/>
      <c r="EDE39" s="450"/>
      <c r="EDF39" s="450"/>
      <c r="EDG39" s="450"/>
      <c r="EDH39" s="450"/>
      <c r="EDI39" s="450"/>
      <c r="EDJ39" s="450"/>
      <c r="EDK39" s="450"/>
      <c r="EDL39" s="450"/>
      <c r="EDM39" s="450"/>
      <c r="EDN39" s="450"/>
      <c r="EDO39" s="450"/>
      <c r="EDP39" s="450"/>
      <c r="EDQ39" s="450"/>
      <c r="EDR39" s="450"/>
      <c r="EDS39" s="450"/>
      <c r="EDT39" s="450"/>
      <c r="EDU39" s="450"/>
      <c r="EDV39" s="450"/>
      <c r="EDW39" s="450"/>
      <c r="EDX39" s="450"/>
      <c r="EDY39" s="450"/>
      <c r="EDZ39" s="450"/>
      <c r="EEA39" s="450"/>
      <c r="EEB39" s="450"/>
      <c r="EEC39" s="450"/>
      <c r="EED39" s="450"/>
      <c r="EEE39" s="450"/>
      <c r="EEF39" s="450"/>
      <c r="EEG39" s="450"/>
      <c r="EEH39" s="450"/>
      <c r="EEI39" s="450"/>
      <c r="EEJ39" s="450"/>
      <c r="EEK39" s="450"/>
      <c r="EEL39" s="450"/>
      <c r="EEM39" s="450"/>
      <c r="EEN39" s="450"/>
      <c r="EEO39" s="450"/>
      <c r="EEP39" s="450"/>
      <c r="EEQ39" s="450"/>
      <c r="EER39" s="450"/>
      <c r="EES39" s="450"/>
      <c r="EET39" s="450"/>
      <c r="EEU39" s="450"/>
      <c r="EEV39" s="450"/>
      <c r="EEW39" s="450"/>
      <c r="EEX39" s="450"/>
      <c r="EEY39" s="450"/>
      <c r="EEZ39" s="450"/>
      <c r="EFA39" s="450"/>
      <c r="EFB39" s="450"/>
      <c r="EFC39" s="450"/>
      <c r="EFD39" s="450"/>
      <c r="EFE39" s="450"/>
      <c r="EFF39" s="450"/>
      <c r="EFG39" s="450"/>
      <c r="EFH39" s="450"/>
      <c r="EFI39" s="450"/>
      <c r="EFJ39" s="450"/>
      <c r="EFK39" s="450"/>
      <c r="EFL39" s="450"/>
      <c r="EFM39" s="450"/>
      <c r="EFN39" s="450"/>
      <c r="EFO39" s="450"/>
      <c r="EFP39" s="450"/>
      <c r="EFQ39" s="450"/>
      <c r="EFR39" s="450"/>
      <c r="EFS39" s="450"/>
      <c r="EFT39" s="450"/>
      <c r="EFU39" s="450"/>
      <c r="EFV39" s="450"/>
      <c r="EFW39" s="450"/>
      <c r="EFX39" s="450"/>
      <c r="EFY39" s="450"/>
      <c r="EFZ39" s="450"/>
      <c r="EGA39" s="450"/>
      <c r="EGB39" s="450"/>
      <c r="EGC39" s="450"/>
      <c r="EGD39" s="450"/>
      <c r="EGE39" s="450"/>
      <c r="EGF39" s="450"/>
      <c r="EGG39" s="450"/>
      <c r="EGH39" s="450"/>
      <c r="EGI39" s="450"/>
      <c r="EGJ39" s="450"/>
      <c r="EGK39" s="450"/>
      <c r="EGL39" s="450"/>
      <c r="EGM39" s="450"/>
      <c r="EGN39" s="450"/>
      <c r="EGO39" s="450"/>
      <c r="EGP39" s="450"/>
      <c r="EGQ39" s="450"/>
      <c r="EGR39" s="450"/>
      <c r="EGS39" s="450"/>
      <c r="EGT39" s="450"/>
      <c r="EGU39" s="450"/>
      <c r="EGV39" s="450"/>
      <c r="EGW39" s="450"/>
      <c r="EGX39" s="450"/>
      <c r="EGY39" s="450"/>
      <c r="EGZ39" s="450"/>
      <c r="EHA39" s="450"/>
      <c r="EHB39" s="450"/>
      <c r="EHC39" s="450"/>
      <c r="EHD39" s="450"/>
      <c r="EHE39" s="450"/>
      <c r="EHF39" s="450"/>
      <c r="EHG39" s="450"/>
      <c r="EHH39" s="450"/>
      <c r="EHI39" s="450"/>
      <c r="EHJ39" s="450"/>
      <c r="EHK39" s="450"/>
      <c r="EHL39" s="450"/>
      <c r="EHM39" s="450"/>
      <c r="EHN39" s="450"/>
      <c r="EHO39" s="450"/>
      <c r="EHP39" s="450"/>
      <c r="EHQ39" s="450"/>
      <c r="EHR39" s="450"/>
      <c r="EHS39" s="450"/>
      <c r="EHT39" s="450"/>
      <c r="EHU39" s="450"/>
      <c r="EHV39" s="450"/>
      <c r="EHW39" s="450"/>
      <c r="EHX39" s="450"/>
      <c r="EHY39" s="450"/>
      <c r="EHZ39" s="450"/>
      <c r="EIA39" s="450"/>
      <c r="EIB39" s="450"/>
      <c r="EIC39" s="450"/>
      <c r="EID39" s="450"/>
      <c r="EIE39" s="450"/>
      <c r="EIF39" s="450"/>
      <c r="EIG39" s="450"/>
      <c r="EIH39" s="450"/>
      <c r="EII39" s="450"/>
      <c r="EIJ39" s="450"/>
      <c r="EIK39" s="450"/>
      <c r="EIL39" s="450"/>
      <c r="EIM39" s="450"/>
      <c r="EIN39" s="450"/>
      <c r="EIO39" s="450"/>
      <c r="EIP39" s="450"/>
      <c r="EIQ39" s="450"/>
      <c r="EIR39" s="450"/>
      <c r="EIS39" s="450"/>
      <c r="EIT39" s="450"/>
      <c r="EIU39" s="450"/>
      <c r="EIV39" s="450"/>
      <c r="EIW39" s="450"/>
      <c r="EIX39" s="450"/>
      <c r="EIY39" s="450"/>
      <c r="EIZ39" s="450"/>
      <c r="EJA39" s="450"/>
      <c r="EJB39" s="450"/>
      <c r="EJC39" s="450"/>
      <c r="EJD39" s="450"/>
      <c r="EJE39" s="450"/>
      <c r="EJF39" s="450"/>
      <c r="EJG39" s="450"/>
      <c r="EJH39" s="450"/>
      <c r="EJI39" s="450"/>
      <c r="EJJ39" s="450"/>
      <c r="EJK39" s="450"/>
      <c r="EJL39" s="450"/>
      <c r="EJM39" s="450"/>
      <c r="EJN39" s="450"/>
      <c r="EJO39" s="450"/>
      <c r="EJP39" s="450"/>
      <c r="EJQ39" s="450"/>
      <c r="EJR39" s="450"/>
      <c r="EJS39" s="450"/>
      <c r="EJT39" s="450"/>
      <c r="EJU39" s="450"/>
      <c r="EJV39" s="450"/>
      <c r="EJW39" s="450"/>
      <c r="EJX39" s="450"/>
      <c r="EJY39" s="450"/>
      <c r="EJZ39" s="450"/>
      <c r="EKA39" s="450"/>
      <c r="EKB39" s="450"/>
      <c r="EKC39" s="450"/>
      <c r="EKD39" s="450"/>
      <c r="EKE39" s="450"/>
      <c r="EKF39" s="450"/>
      <c r="EKG39" s="450"/>
      <c r="EKH39" s="450"/>
      <c r="EKI39" s="450"/>
      <c r="EKJ39" s="450"/>
      <c r="EKK39" s="450"/>
      <c r="EKL39" s="450"/>
      <c r="EKM39" s="450"/>
      <c r="EKN39" s="450"/>
      <c r="EKO39" s="450"/>
      <c r="EKP39" s="450"/>
      <c r="EKQ39" s="450"/>
      <c r="EKR39" s="450"/>
      <c r="EKS39" s="450"/>
      <c r="EKT39" s="450"/>
      <c r="EKU39" s="450"/>
      <c r="EKV39" s="450"/>
      <c r="EKW39" s="450"/>
      <c r="EKX39" s="450"/>
      <c r="EKY39" s="450"/>
      <c r="EKZ39" s="450"/>
      <c r="ELA39" s="450"/>
      <c r="ELB39" s="450"/>
      <c r="ELC39" s="450"/>
      <c r="ELD39" s="450"/>
      <c r="ELE39" s="450"/>
      <c r="ELF39" s="450"/>
      <c r="ELG39" s="450"/>
      <c r="ELH39" s="450"/>
      <c r="ELI39" s="450"/>
      <c r="ELJ39" s="450"/>
      <c r="ELK39" s="450"/>
      <c r="ELL39" s="450"/>
      <c r="ELM39" s="450"/>
      <c r="ELN39" s="450"/>
      <c r="ELO39" s="450"/>
      <c r="ELP39" s="450"/>
      <c r="ELQ39" s="450"/>
      <c r="ELR39" s="450"/>
      <c r="ELS39" s="450"/>
      <c r="ELT39" s="450"/>
      <c r="ELU39" s="450"/>
      <c r="ELV39" s="450"/>
      <c r="ELW39" s="450"/>
      <c r="ELX39" s="450"/>
      <c r="ELY39" s="450"/>
      <c r="ELZ39" s="450"/>
      <c r="EMA39" s="450"/>
      <c r="EMB39" s="450"/>
      <c r="EMC39" s="450"/>
      <c r="EMD39" s="450"/>
      <c r="EME39" s="450"/>
      <c r="EMF39" s="450"/>
      <c r="EMG39" s="450"/>
      <c r="EMH39" s="450"/>
      <c r="EMI39" s="450"/>
      <c r="EMJ39" s="450"/>
      <c r="EMK39" s="450"/>
      <c r="EML39" s="450"/>
      <c r="EMM39" s="450"/>
      <c r="EMN39" s="450"/>
      <c r="EMO39" s="450"/>
      <c r="EMP39" s="450"/>
      <c r="EMQ39" s="450"/>
      <c r="EMR39" s="450"/>
      <c r="EMS39" s="450"/>
      <c r="EMT39" s="450"/>
      <c r="EMU39" s="450"/>
      <c r="EMV39" s="450"/>
      <c r="EMW39" s="450"/>
      <c r="EMX39" s="450"/>
      <c r="EMY39" s="450"/>
      <c r="EMZ39" s="450"/>
      <c r="ENA39" s="450"/>
      <c r="ENB39" s="450"/>
      <c r="ENC39" s="450"/>
      <c r="END39" s="450"/>
      <c r="ENE39" s="450"/>
      <c r="ENF39" s="450"/>
      <c r="ENG39" s="450"/>
      <c r="ENH39" s="450"/>
      <c r="ENI39" s="450"/>
      <c r="ENJ39" s="450"/>
      <c r="ENK39" s="450"/>
      <c r="ENL39" s="450"/>
      <c r="ENM39" s="450"/>
      <c r="ENN39" s="450"/>
      <c r="ENO39" s="450"/>
      <c r="ENP39" s="450"/>
      <c r="ENQ39" s="450"/>
      <c r="ENR39" s="450"/>
      <c r="ENS39" s="450"/>
      <c r="ENT39" s="450"/>
      <c r="ENU39" s="450"/>
      <c r="ENV39" s="450"/>
      <c r="ENW39" s="450"/>
      <c r="ENX39" s="450"/>
      <c r="ENY39" s="450"/>
      <c r="ENZ39" s="450"/>
      <c r="EOA39" s="450"/>
      <c r="EOB39" s="450"/>
      <c r="EOC39" s="450"/>
      <c r="EOD39" s="450"/>
      <c r="EOE39" s="450"/>
      <c r="EOF39" s="450"/>
      <c r="EOG39" s="450"/>
      <c r="EOH39" s="450"/>
      <c r="EOI39" s="450"/>
      <c r="EOJ39" s="450"/>
      <c r="EOK39" s="450"/>
      <c r="EOL39" s="450"/>
      <c r="EOM39" s="450"/>
      <c r="EON39" s="450"/>
      <c r="EOO39" s="450"/>
      <c r="EOP39" s="450"/>
      <c r="EOQ39" s="450"/>
      <c r="EOR39" s="450"/>
      <c r="EOS39" s="450"/>
      <c r="EOT39" s="450"/>
      <c r="EOU39" s="450"/>
      <c r="EOV39" s="450"/>
      <c r="EOW39" s="450"/>
      <c r="EOX39" s="450"/>
      <c r="EOY39" s="450"/>
      <c r="EOZ39" s="450"/>
      <c r="EPA39" s="450"/>
      <c r="EPB39" s="450"/>
      <c r="EPC39" s="450"/>
      <c r="EPD39" s="450"/>
      <c r="EPE39" s="450"/>
      <c r="EPF39" s="450"/>
      <c r="EPG39" s="450"/>
      <c r="EPH39" s="450"/>
      <c r="EPI39" s="450"/>
      <c r="EPJ39" s="450"/>
      <c r="EPK39" s="450"/>
      <c r="EPL39" s="450"/>
      <c r="EPM39" s="450"/>
      <c r="EPN39" s="450"/>
      <c r="EPO39" s="450"/>
      <c r="EPP39" s="450"/>
      <c r="EPQ39" s="450"/>
      <c r="EPR39" s="450"/>
      <c r="EPS39" s="450"/>
      <c r="EPT39" s="450"/>
      <c r="EPU39" s="450"/>
      <c r="EPV39" s="450"/>
      <c r="EPW39" s="450"/>
      <c r="EPX39" s="450"/>
      <c r="EPY39" s="450"/>
      <c r="EPZ39" s="450"/>
      <c r="EQA39" s="450"/>
      <c r="EQB39" s="450"/>
      <c r="EQC39" s="450"/>
      <c r="EQD39" s="450"/>
      <c r="EQE39" s="450"/>
      <c r="EQF39" s="450"/>
      <c r="EQG39" s="450"/>
      <c r="EQH39" s="450"/>
      <c r="EQI39" s="450"/>
      <c r="EQJ39" s="450"/>
      <c r="EQK39" s="450"/>
      <c r="EQL39" s="450"/>
      <c r="EQM39" s="450"/>
      <c r="EQN39" s="450"/>
      <c r="EQO39" s="450"/>
      <c r="EQP39" s="450"/>
      <c r="EQQ39" s="450"/>
      <c r="EQR39" s="450"/>
      <c r="EQS39" s="450"/>
      <c r="EQT39" s="450"/>
      <c r="EQU39" s="450"/>
      <c r="EQV39" s="450"/>
      <c r="EQW39" s="450"/>
      <c r="EQX39" s="450"/>
      <c r="EQY39" s="450"/>
      <c r="EQZ39" s="450"/>
      <c r="ERA39" s="450"/>
      <c r="ERB39" s="450"/>
      <c r="ERC39" s="450"/>
      <c r="ERD39" s="450"/>
      <c r="ERE39" s="450"/>
      <c r="ERF39" s="450"/>
      <c r="ERG39" s="450"/>
      <c r="ERH39" s="450"/>
      <c r="ERI39" s="450"/>
      <c r="ERJ39" s="450"/>
      <c r="ERK39" s="450"/>
      <c r="ERL39" s="450"/>
      <c r="ERM39" s="450"/>
      <c r="ERN39" s="450"/>
      <c r="ERO39" s="450"/>
      <c r="ERP39" s="450"/>
      <c r="ERQ39" s="450"/>
      <c r="ERR39" s="450"/>
      <c r="ERS39" s="450"/>
      <c r="ERT39" s="450"/>
      <c r="ERU39" s="450"/>
      <c r="ERV39" s="450"/>
      <c r="ERW39" s="450"/>
      <c r="ERX39" s="450"/>
      <c r="ERY39" s="450"/>
      <c r="ERZ39" s="450"/>
      <c r="ESA39" s="450"/>
      <c r="ESB39" s="450"/>
      <c r="ESC39" s="450"/>
      <c r="ESD39" s="450"/>
      <c r="ESE39" s="450"/>
      <c r="ESF39" s="450"/>
      <c r="ESG39" s="450"/>
      <c r="ESH39" s="450"/>
      <c r="ESI39" s="450"/>
      <c r="ESJ39" s="450"/>
      <c r="ESK39" s="450"/>
      <c r="ESL39" s="450"/>
      <c r="ESM39" s="450"/>
      <c r="ESN39" s="450"/>
      <c r="ESO39" s="450"/>
      <c r="ESP39" s="450"/>
      <c r="ESQ39" s="450"/>
      <c r="ESR39" s="450"/>
      <c r="ESS39" s="450"/>
      <c r="EST39" s="450"/>
      <c r="ESU39" s="450"/>
      <c r="ESV39" s="450"/>
      <c r="ESW39" s="450"/>
      <c r="ESX39" s="450"/>
      <c r="ESY39" s="450"/>
      <c r="ESZ39" s="450"/>
      <c r="ETA39" s="450"/>
      <c r="ETB39" s="450"/>
      <c r="ETC39" s="450"/>
      <c r="ETD39" s="450"/>
      <c r="ETE39" s="450"/>
      <c r="ETF39" s="450"/>
      <c r="ETG39" s="450"/>
      <c r="ETH39" s="450"/>
      <c r="ETI39" s="450"/>
      <c r="ETJ39" s="450"/>
      <c r="ETK39" s="450"/>
      <c r="ETL39" s="450"/>
      <c r="ETM39" s="450"/>
      <c r="ETN39" s="450"/>
      <c r="ETO39" s="450"/>
      <c r="ETP39" s="450"/>
      <c r="ETQ39" s="450"/>
      <c r="ETR39" s="450"/>
      <c r="ETS39" s="450"/>
      <c r="ETT39" s="450"/>
      <c r="ETU39" s="450"/>
      <c r="ETV39" s="450"/>
      <c r="ETW39" s="450"/>
      <c r="ETX39" s="450"/>
      <c r="ETY39" s="450"/>
      <c r="ETZ39" s="450"/>
      <c r="EUA39" s="450"/>
      <c r="EUB39" s="450"/>
      <c r="EUC39" s="450"/>
      <c r="EUD39" s="450"/>
      <c r="EUE39" s="450"/>
      <c r="EUF39" s="450"/>
      <c r="EUG39" s="450"/>
      <c r="EUH39" s="450"/>
      <c r="EUI39" s="450"/>
      <c r="EUJ39" s="450"/>
      <c r="EUK39" s="450"/>
      <c r="EUL39" s="450"/>
      <c r="EUM39" s="450"/>
      <c r="EUN39" s="450"/>
      <c r="EUO39" s="450"/>
      <c r="EUP39" s="450"/>
      <c r="EUQ39" s="450"/>
      <c r="EUR39" s="450"/>
      <c r="EUS39" s="450"/>
      <c r="EUT39" s="450"/>
      <c r="EUU39" s="450"/>
      <c r="EUV39" s="450"/>
      <c r="EUW39" s="450"/>
      <c r="EUX39" s="450"/>
      <c r="EUY39" s="450"/>
      <c r="EUZ39" s="450"/>
      <c r="EVA39" s="450"/>
      <c r="EVB39" s="450"/>
      <c r="EVC39" s="450"/>
      <c r="EVD39" s="450"/>
      <c r="EVE39" s="450"/>
      <c r="EVF39" s="450"/>
      <c r="EVG39" s="450"/>
      <c r="EVH39" s="450"/>
      <c r="EVI39" s="450"/>
      <c r="EVJ39" s="450"/>
      <c r="EVK39" s="450"/>
      <c r="EVL39" s="450"/>
      <c r="EVM39" s="450"/>
      <c r="EVN39" s="450"/>
      <c r="EVO39" s="450"/>
      <c r="EVP39" s="450"/>
      <c r="EVQ39" s="450"/>
      <c r="EVR39" s="450"/>
      <c r="EVS39" s="450"/>
      <c r="EVT39" s="450"/>
      <c r="EVU39" s="450"/>
      <c r="EVV39" s="450"/>
      <c r="EVW39" s="450"/>
      <c r="EVX39" s="450"/>
      <c r="EVY39" s="450"/>
      <c r="EVZ39" s="450"/>
      <c r="EWA39" s="450"/>
      <c r="EWB39" s="450"/>
      <c r="EWC39" s="450"/>
      <c r="EWD39" s="450"/>
      <c r="EWE39" s="450"/>
      <c r="EWF39" s="450"/>
      <c r="EWG39" s="450"/>
      <c r="EWH39" s="450"/>
      <c r="EWI39" s="450"/>
      <c r="EWJ39" s="450"/>
      <c r="EWK39" s="450"/>
      <c r="EWL39" s="450"/>
      <c r="EWM39" s="450"/>
      <c r="EWN39" s="450"/>
      <c r="EWO39" s="450"/>
      <c r="EWP39" s="450"/>
      <c r="EWQ39" s="450"/>
      <c r="EWR39" s="450"/>
      <c r="EWS39" s="450"/>
      <c r="EWT39" s="450"/>
      <c r="EWU39" s="450"/>
      <c r="EWV39" s="450"/>
      <c r="EWW39" s="450"/>
      <c r="EWX39" s="450"/>
      <c r="EWY39" s="450"/>
      <c r="EWZ39" s="450"/>
      <c r="EXA39" s="450"/>
      <c r="EXB39" s="450"/>
      <c r="EXC39" s="450"/>
      <c r="EXD39" s="450"/>
      <c r="EXE39" s="450"/>
      <c r="EXF39" s="450"/>
      <c r="EXG39" s="450"/>
      <c r="EXH39" s="450"/>
      <c r="EXI39" s="450"/>
      <c r="EXJ39" s="450"/>
      <c r="EXK39" s="450"/>
      <c r="EXL39" s="450"/>
      <c r="EXM39" s="450"/>
      <c r="EXN39" s="450"/>
      <c r="EXO39" s="450"/>
      <c r="EXP39" s="450"/>
      <c r="EXQ39" s="450"/>
      <c r="EXR39" s="450"/>
      <c r="EXS39" s="450"/>
      <c r="EXT39" s="450"/>
      <c r="EXU39" s="450"/>
      <c r="EXV39" s="450"/>
      <c r="EXW39" s="450"/>
      <c r="EXX39" s="450"/>
      <c r="EXY39" s="450"/>
      <c r="EXZ39" s="450"/>
      <c r="EYA39" s="450"/>
      <c r="EYB39" s="450"/>
      <c r="EYC39" s="450"/>
      <c r="EYD39" s="450"/>
      <c r="EYE39" s="450"/>
      <c r="EYF39" s="450"/>
      <c r="EYG39" s="450"/>
      <c r="EYH39" s="450"/>
      <c r="EYI39" s="450"/>
      <c r="EYJ39" s="450"/>
      <c r="EYK39" s="450"/>
      <c r="EYL39" s="450"/>
      <c r="EYM39" s="450"/>
      <c r="EYN39" s="450"/>
      <c r="EYO39" s="450"/>
      <c r="EYP39" s="450"/>
      <c r="EYQ39" s="450"/>
      <c r="EYR39" s="450"/>
      <c r="EYS39" s="450"/>
      <c r="EYT39" s="450"/>
      <c r="EYU39" s="450"/>
      <c r="EYV39" s="450"/>
      <c r="EYW39" s="450"/>
      <c r="EYX39" s="450"/>
      <c r="EYY39" s="450"/>
      <c r="EYZ39" s="450"/>
      <c r="EZA39" s="450"/>
      <c r="EZB39" s="450"/>
      <c r="EZC39" s="450"/>
      <c r="EZD39" s="450"/>
      <c r="EZE39" s="450"/>
      <c r="EZF39" s="450"/>
      <c r="EZG39" s="450"/>
      <c r="EZH39" s="450"/>
      <c r="EZI39" s="450"/>
      <c r="EZJ39" s="450"/>
      <c r="EZK39" s="450"/>
      <c r="EZL39" s="450"/>
      <c r="EZM39" s="450"/>
      <c r="EZN39" s="450"/>
      <c r="EZO39" s="450"/>
      <c r="EZP39" s="450"/>
      <c r="EZQ39" s="450"/>
      <c r="EZR39" s="450"/>
      <c r="EZS39" s="450"/>
      <c r="EZT39" s="450"/>
      <c r="EZU39" s="450"/>
      <c r="EZV39" s="450"/>
      <c r="EZW39" s="450"/>
      <c r="EZX39" s="450"/>
      <c r="EZY39" s="450"/>
      <c r="EZZ39" s="450"/>
      <c r="FAA39" s="450"/>
      <c r="FAB39" s="450"/>
      <c r="FAC39" s="450"/>
      <c r="FAD39" s="450"/>
      <c r="FAE39" s="450"/>
      <c r="FAF39" s="450"/>
      <c r="FAG39" s="450"/>
      <c r="FAH39" s="450"/>
      <c r="FAI39" s="450"/>
      <c r="FAJ39" s="450"/>
      <c r="FAK39" s="450"/>
      <c r="FAL39" s="450"/>
      <c r="FAM39" s="450"/>
      <c r="FAN39" s="450"/>
      <c r="FAO39" s="450"/>
      <c r="FAP39" s="450"/>
      <c r="FAQ39" s="450"/>
      <c r="FAR39" s="450"/>
      <c r="FAS39" s="450"/>
      <c r="FAT39" s="450"/>
      <c r="FAU39" s="450"/>
      <c r="FAV39" s="450"/>
      <c r="FAW39" s="450"/>
      <c r="FAX39" s="450"/>
      <c r="FAY39" s="450"/>
      <c r="FAZ39" s="450"/>
      <c r="FBA39" s="450"/>
      <c r="FBB39" s="450"/>
      <c r="FBC39" s="450"/>
      <c r="FBD39" s="450"/>
      <c r="FBE39" s="450"/>
      <c r="FBF39" s="450"/>
      <c r="FBG39" s="450"/>
      <c r="FBH39" s="450"/>
      <c r="FBI39" s="450"/>
      <c r="FBJ39" s="450"/>
      <c r="FBK39" s="450"/>
      <c r="FBL39" s="450"/>
      <c r="FBM39" s="450"/>
      <c r="FBN39" s="450"/>
      <c r="FBO39" s="450"/>
      <c r="FBP39" s="450"/>
      <c r="FBQ39" s="450"/>
      <c r="FBR39" s="450"/>
      <c r="FBS39" s="450"/>
      <c r="FBT39" s="450"/>
      <c r="FBU39" s="450"/>
      <c r="FBV39" s="450"/>
      <c r="FBW39" s="450"/>
      <c r="FBX39" s="450"/>
      <c r="FBY39" s="450"/>
      <c r="FBZ39" s="450"/>
      <c r="FCA39" s="450"/>
      <c r="FCB39" s="450"/>
      <c r="FCC39" s="450"/>
      <c r="FCD39" s="450"/>
      <c r="FCE39" s="450"/>
      <c r="FCF39" s="450"/>
      <c r="FCG39" s="450"/>
      <c r="FCH39" s="450"/>
      <c r="FCI39" s="450"/>
      <c r="FCJ39" s="450"/>
      <c r="FCK39" s="450"/>
      <c r="FCL39" s="450"/>
      <c r="FCM39" s="450"/>
      <c r="FCN39" s="450"/>
      <c r="FCO39" s="450"/>
      <c r="FCP39" s="450"/>
      <c r="FCQ39" s="450"/>
      <c r="FCR39" s="450"/>
      <c r="FCS39" s="450"/>
      <c r="FCT39" s="450"/>
      <c r="FCU39" s="450"/>
      <c r="FCV39" s="450"/>
      <c r="FCW39" s="450"/>
      <c r="FCX39" s="450"/>
      <c r="FCY39" s="450"/>
      <c r="FCZ39" s="450"/>
      <c r="FDA39" s="450"/>
      <c r="FDB39" s="450"/>
      <c r="FDC39" s="450"/>
      <c r="FDD39" s="450"/>
      <c r="FDE39" s="450"/>
      <c r="FDF39" s="450"/>
      <c r="FDG39" s="450"/>
      <c r="FDH39" s="450"/>
      <c r="FDI39" s="450"/>
      <c r="FDJ39" s="450"/>
      <c r="FDK39" s="450"/>
      <c r="FDL39" s="450"/>
      <c r="FDM39" s="450"/>
      <c r="FDN39" s="450"/>
      <c r="FDO39" s="450"/>
      <c r="FDP39" s="450"/>
      <c r="FDQ39" s="450"/>
      <c r="FDR39" s="450"/>
      <c r="FDS39" s="450"/>
      <c r="FDT39" s="450"/>
      <c r="FDU39" s="450"/>
      <c r="FDV39" s="450"/>
      <c r="FDW39" s="450"/>
      <c r="FDX39" s="450"/>
      <c r="FDY39" s="450"/>
      <c r="FDZ39" s="450"/>
      <c r="FEA39" s="450"/>
      <c r="FEB39" s="450"/>
      <c r="FEC39" s="450"/>
      <c r="FED39" s="450"/>
      <c r="FEE39" s="450"/>
      <c r="FEF39" s="450"/>
      <c r="FEG39" s="450"/>
      <c r="FEH39" s="450"/>
      <c r="FEI39" s="450"/>
      <c r="FEJ39" s="450"/>
      <c r="FEK39" s="450"/>
      <c r="FEL39" s="450"/>
      <c r="FEM39" s="450"/>
      <c r="FEN39" s="450"/>
      <c r="FEO39" s="450"/>
      <c r="FEP39" s="450"/>
      <c r="FEQ39" s="450"/>
      <c r="FER39" s="450"/>
      <c r="FES39" s="450"/>
      <c r="FET39" s="450"/>
      <c r="FEU39" s="450"/>
      <c r="FEV39" s="450"/>
      <c r="FEW39" s="450"/>
      <c r="FEX39" s="450"/>
      <c r="FEY39" s="450"/>
      <c r="FEZ39" s="450"/>
      <c r="FFA39" s="450"/>
      <c r="FFB39" s="450"/>
      <c r="FFC39" s="450"/>
      <c r="FFD39" s="450"/>
      <c r="FFE39" s="450"/>
      <c r="FFF39" s="450"/>
      <c r="FFG39" s="450"/>
      <c r="FFH39" s="450"/>
      <c r="FFI39" s="450"/>
      <c r="FFJ39" s="450"/>
      <c r="FFK39" s="450"/>
      <c r="FFL39" s="450"/>
      <c r="FFM39" s="450"/>
      <c r="FFN39" s="450"/>
      <c r="FFO39" s="450"/>
      <c r="FFP39" s="450"/>
      <c r="FFQ39" s="450"/>
      <c r="FFR39" s="450"/>
      <c r="FFS39" s="450"/>
      <c r="FFT39" s="450"/>
      <c r="FFU39" s="450"/>
      <c r="FFV39" s="450"/>
      <c r="FFW39" s="450"/>
      <c r="FFX39" s="450"/>
      <c r="FFY39" s="450"/>
      <c r="FFZ39" s="450"/>
      <c r="FGA39" s="450"/>
      <c r="FGB39" s="450"/>
      <c r="FGC39" s="450"/>
      <c r="FGD39" s="450"/>
      <c r="FGE39" s="450"/>
      <c r="FGF39" s="450"/>
      <c r="FGG39" s="450"/>
      <c r="FGH39" s="450"/>
      <c r="FGI39" s="450"/>
      <c r="FGJ39" s="450"/>
      <c r="FGK39" s="450"/>
      <c r="FGL39" s="450"/>
      <c r="FGM39" s="450"/>
      <c r="FGN39" s="450"/>
      <c r="FGO39" s="450"/>
      <c r="FGP39" s="450"/>
      <c r="FGQ39" s="450"/>
      <c r="FGR39" s="450"/>
      <c r="FGS39" s="450"/>
      <c r="FGT39" s="450"/>
      <c r="FGU39" s="450"/>
      <c r="FGV39" s="450"/>
      <c r="FGW39" s="450"/>
      <c r="FGX39" s="450"/>
      <c r="FGY39" s="450"/>
      <c r="FGZ39" s="450"/>
      <c r="FHA39" s="450"/>
      <c r="FHB39" s="450"/>
      <c r="FHC39" s="450"/>
      <c r="FHD39" s="450"/>
      <c r="FHE39" s="450"/>
      <c r="FHF39" s="450"/>
      <c r="FHG39" s="450"/>
      <c r="FHH39" s="450"/>
      <c r="FHI39" s="450"/>
      <c r="FHJ39" s="450"/>
      <c r="FHK39" s="450"/>
      <c r="FHL39" s="450"/>
      <c r="FHM39" s="450"/>
      <c r="FHN39" s="450"/>
      <c r="FHO39" s="450"/>
      <c r="FHP39" s="450"/>
      <c r="FHQ39" s="450"/>
      <c r="FHR39" s="450"/>
      <c r="FHS39" s="450"/>
      <c r="FHT39" s="450"/>
      <c r="FHU39" s="450"/>
      <c r="FHV39" s="450"/>
      <c r="FHW39" s="450"/>
      <c r="FHX39" s="450"/>
      <c r="FHY39" s="450"/>
      <c r="FHZ39" s="450"/>
      <c r="FIA39" s="450"/>
      <c r="FIB39" s="450"/>
      <c r="FIC39" s="450"/>
      <c r="FID39" s="450"/>
      <c r="FIE39" s="450"/>
      <c r="FIF39" s="450"/>
      <c r="FIG39" s="450"/>
      <c r="FIH39" s="450"/>
      <c r="FII39" s="450"/>
      <c r="FIJ39" s="450"/>
      <c r="FIK39" s="450"/>
      <c r="FIL39" s="450"/>
      <c r="FIM39" s="450"/>
      <c r="FIN39" s="450"/>
      <c r="FIO39" s="450"/>
      <c r="FIP39" s="450"/>
      <c r="FIQ39" s="450"/>
      <c r="FIR39" s="450"/>
      <c r="FIS39" s="450"/>
      <c r="FIT39" s="450"/>
      <c r="FIU39" s="450"/>
      <c r="FIV39" s="450"/>
      <c r="FIW39" s="450"/>
      <c r="FIX39" s="450"/>
      <c r="FIY39" s="450"/>
      <c r="FIZ39" s="450"/>
      <c r="FJA39" s="450"/>
      <c r="FJB39" s="450"/>
      <c r="FJC39" s="450"/>
      <c r="FJD39" s="450"/>
      <c r="FJE39" s="450"/>
      <c r="FJF39" s="450"/>
      <c r="FJG39" s="450"/>
      <c r="FJH39" s="450"/>
      <c r="FJI39" s="450"/>
      <c r="FJJ39" s="450"/>
      <c r="FJK39" s="450"/>
      <c r="FJL39" s="450"/>
      <c r="FJM39" s="450"/>
      <c r="FJN39" s="450"/>
      <c r="FJO39" s="450"/>
      <c r="FJP39" s="450"/>
      <c r="FJQ39" s="450"/>
      <c r="FJR39" s="450"/>
      <c r="FJS39" s="450"/>
      <c r="FJT39" s="450"/>
      <c r="FJU39" s="450"/>
      <c r="FJV39" s="450"/>
      <c r="FJW39" s="450"/>
      <c r="FJX39" s="450"/>
      <c r="FJY39" s="450"/>
      <c r="FJZ39" s="450"/>
      <c r="FKA39" s="450"/>
      <c r="FKB39" s="450"/>
      <c r="FKC39" s="450"/>
      <c r="FKD39" s="450"/>
      <c r="FKE39" s="450"/>
      <c r="FKF39" s="450"/>
      <c r="FKG39" s="450"/>
      <c r="FKH39" s="450"/>
      <c r="FKI39" s="450"/>
      <c r="FKJ39" s="450"/>
      <c r="FKK39" s="450"/>
      <c r="FKL39" s="450"/>
      <c r="FKM39" s="450"/>
      <c r="FKN39" s="450"/>
      <c r="FKO39" s="450"/>
      <c r="FKP39" s="450"/>
      <c r="FKQ39" s="450"/>
      <c r="FKR39" s="450"/>
      <c r="FKS39" s="450"/>
      <c r="FKT39" s="450"/>
      <c r="FKU39" s="450"/>
      <c r="FKV39" s="450"/>
      <c r="FKW39" s="450"/>
      <c r="FKX39" s="450"/>
      <c r="FKY39" s="450"/>
      <c r="FKZ39" s="450"/>
      <c r="FLA39" s="450"/>
      <c r="FLB39" s="450"/>
      <c r="FLC39" s="450"/>
      <c r="FLD39" s="450"/>
      <c r="FLE39" s="450"/>
      <c r="FLF39" s="450"/>
      <c r="FLG39" s="450"/>
      <c r="FLH39" s="450"/>
      <c r="FLI39" s="450"/>
      <c r="FLJ39" s="450"/>
      <c r="FLK39" s="450"/>
      <c r="FLL39" s="450"/>
      <c r="FLM39" s="450"/>
      <c r="FLN39" s="450"/>
      <c r="FLO39" s="450"/>
      <c r="FLP39" s="450"/>
      <c r="FLQ39" s="450"/>
      <c r="FLR39" s="450"/>
      <c r="FLS39" s="450"/>
      <c r="FLT39" s="450"/>
      <c r="FLU39" s="450"/>
      <c r="FLV39" s="450"/>
      <c r="FLW39" s="450"/>
      <c r="FLX39" s="450"/>
      <c r="FLY39" s="450"/>
      <c r="FLZ39" s="450"/>
      <c r="FMA39" s="450"/>
      <c r="FMB39" s="450"/>
      <c r="FMC39" s="450"/>
      <c r="FMD39" s="450"/>
      <c r="FME39" s="450"/>
      <c r="FMF39" s="450"/>
      <c r="FMG39" s="450"/>
      <c r="FMH39" s="450"/>
      <c r="FMI39" s="450"/>
      <c r="FMJ39" s="450"/>
      <c r="FMK39" s="450"/>
      <c r="FML39" s="450"/>
      <c r="FMM39" s="450"/>
      <c r="FMN39" s="450"/>
      <c r="FMO39" s="450"/>
      <c r="FMP39" s="450"/>
      <c r="FMQ39" s="450"/>
      <c r="FMR39" s="450"/>
      <c r="FMS39" s="450"/>
      <c r="FMT39" s="450"/>
      <c r="FMU39" s="450"/>
      <c r="FMV39" s="450"/>
      <c r="FMW39" s="450"/>
      <c r="FMX39" s="450"/>
      <c r="FMY39" s="450"/>
      <c r="FMZ39" s="450"/>
      <c r="FNA39" s="450"/>
      <c r="FNB39" s="450"/>
      <c r="FNC39" s="450"/>
      <c r="FND39" s="450"/>
      <c r="FNE39" s="450"/>
      <c r="FNF39" s="450"/>
      <c r="FNG39" s="450"/>
      <c r="FNH39" s="450"/>
      <c r="FNI39" s="450"/>
      <c r="FNJ39" s="450"/>
      <c r="FNK39" s="450"/>
      <c r="FNL39" s="450"/>
      <c r="FNM39" s="450"/>
      <c r="FNN39" s="450"/>
      <c r="FNO39" s="450"/>
      <c r="FNP39" s="450"/>
      <c r="FNQ39" s="450"/>
      <c r="FNR39" s="450"/>
      <c r="FNS39" s="450"/>
      <c r="FNT39" s="450"/>
      <c r="FNU39" s="450"/>
      <c r="FNV39" s="450"/>
      <c r="FNW39" s="450"/>
      <c r="FNX39" s="450"/>
      <c r="FNY39" s="450"/>
      <c r="FNZ39" s="450"/>
      <c r="FOA39" s="450"/>
      <c r="FOB39" s="450"/>
      <c r="FOC39" s="450"/>
      <c r="FOD39" s="450"/>
      <c r="FOE39" s="450"/>
      <c r="FOF39" s="450"/>
      <c r="FOG39" s="450"/>
      <c r="FOH39" s="450"/>
      <c r="FOI39" s="450"/>
      <c r="FOJ39" s="450"/>
      <c r="FOK39" s="450"/>
      <c r="FOL39" s="450"/>
      <c r="FOM39" s="450"/>
      <c r="FON39" s="450"/>
      <c r="FOO39" s="450"/>
      <c r="FOP39" s="450"/>
      <c r="FOQ39" s="450"/>
      <c r="FOR39" s="450"/>
      <c r="FOS39" s="450"/>
      <c r="FOT39" s="450"/>
      <c r="FOU39" s="450"/>
      <c r="FOV39" s="450"/>
      <c r="FOW39" s="450"/>
      <c r="FOX39" s="450"/>
      <c r="FOY39" s="450"/>
      <c r="FOZ39" s="450"/>
      <c r="FPA39" s="450"/>
      <c r="FPB39" s="450"/>
      <c r="FPC39" s="450"/>
      <c r="FPD39" s="450"/>
      <c r="FPE39" s="450"/>
      <c r="FPF39" s="450"/>
      <c r="FPG39" s="450"/>
      <c r="FPH39" s="450"/>
      <c r="FPI39" s="450"/>
      <c r="FPJ39" s="450"/>
      <c r="FPK39" s="450"/>
      <c r="FPL39" s="450"/>
      <c r="FPM39" s="450"/>
      <c r="FPN39" s="450"/>
      <c r="FPO39" s="450"/>
      <c r="FPP39" s="450"/>
      <c r="FPQ39" s="450"/>
      <c r="FPR39" s="450"/>
      <c r="FPS39" s="450"/>
      <c r="FPT39" s="450"/>
      <c r="FPU39" s="450"/>
      <c r="FPV39" s="450"/>
      <c r="FPW39" s="450"/>
      <c r="FPX39" s="450"/>
      <c r="FPY39" s="450"/>
      <c r="FPZ39" s="450"/>
      <c r="FQA39" s="450"/>
      <c r="FQB39" s="450"/>
      <c r="FQC39" s="450"/>
      <c r="FQD39" s="450"/>
      <c r="FQE39" s="450"/>
      <c r="FQF39" s="450"/>
      <c r="FQG39" s="450"/>
      <c r="FQH39" s="450"/>
      <c r="FQI39" s="450"/>
      <c r="FQJ39" s="450"/>
      <c r="FQK39" s="450"/>
      <c r="FQL39" s="450"/>
      <c r="FQM39" s="450"/>
      <c r="FQN39" s="450"/>
      <c r="FQO39" s="450"/>
      <c r="FQP39" s="450"/>
      <c r="FQQ39" s="450"/>
      <c r="FQR39" s="450"/>
      <c r="FQS39" s="450"/>
      <c r="FQT39" s="450"/>
      <c r="FQU39" s="450"/>
      <c r="FQV39" s="450"/>
      <c r="FQW39" s="450"/>
      <c r="FQX39" s="450"/>
      <c r="FQY39" s="450"/>
      <c r="FQZ39" s="450"/>
      <c r="FRA39" s="450"/>
      <c r="FRB39" s="450"/>
      <c r="FRC39" s="450"/>
      <c r="FRD39" s="450"/>
      <c r="FRE39" s="450"/>
      <c r="FRF39" s="450"/>
      <c r="FRG39" s="450"/>
      <c r="FRH39" s="450"/>
      <c r="FRI39" s="450"/>
      <c r="FRJ39" s="450"/>
      <c r="FRK39" s="450"/>
      <c r="FRL39" s="450"/>
      <c r="FRM39" s="450"/>
      <c r="FRN39" s="450"/>
      <c r="FRO39" s="450"/>
      <c r="FRP39" s="450"/>
      <c r="FRQ39" s="450"/>
      <c r="FRR39" s="450"/>
      <c r="FRS39" s="450"/>
      <c r="FRT39" s="450"/>
      <c r="FRU39" s="450"/>
      <c r="FRV39" s="450"/>
      <c r="FRW39" s="450"/>
      <c r="FRX39" s="450"/>
      <c r="FRY39" s="450"/>
      <c r="FRZ39" s="450"/>
      <c r="FSA39" s="450"/>
      <c r="FSB39" s="450"/>
      <c r="FSC39" s="450"/>
      <c r="FSD39" s="450"/>
      <c r="FSE39" s="450"/>
      <c r="FSF39" s="450"/>
      <c r="FSG39" s="450"/>
      <c r="FSH39" s="450"/>
      <c r="FSI39" s="450"/>
      <c r="FSJ39" s="450"/>
      <c r="FSK39" s="450"/>
      <c r="FSL39" s="450"/>
      <c r="FSM39" s="450"/>
      <c r="FSN39" s="450"/>
      <c r="FSO39" s="450"/>
      <c r="FSP39" s="450"/>
      <c r="FSQ39" s="450"/>
      <c r="FSR39" s="450"/>
      <c r="FSS39" s="450"/>
      <c r="FST39" s="450"/>
      <c r="FSU39" s="450"/>
      <c r="FSV39" s="450"/>
      <c r="FSW39" s="450"/>
      <c r="FSX39" s="450"/>
      <c r="FSY39" s="450"/>
      <c r="FSZ39" s="450"/>
      <c r="FTA39" s="450"/>
      <c r="FTB39" s="450"/>
      <c r="FTC39" s="450"/>
      <c r="FTD39" s="450"/>
      <c r="FTE39" s="450"/>
      <c r="FTF39" s="450"/>
      <c r="FTG39" s="450"/>
      <c r="FTH39" s="450"/>
      <c r="FTI39" s="450"/>
      <c r="FTJ39" s="450"/>
      <c r="FTK39" s="450"/>
      <c r="FTL39" s="450"/>
      <c r="FTM39" s="450"/>
      <c r="FTN39" s="450"/>
      <c r="FTO39" s="450"/>
      <c r="FTP39" s="450"/>
      <c r="FTQ39" s="450"/>
      <c r="FTR39" s="450"/>
      <c r="FTS39" s="450"/>
      <c r="FTT39" s="450"/>
      <c r="FTU39" s="450"/>
      <c r="FTV39" s="450"/>
      <c r="FTW39" s="450"/>
      <c r="FTX39" s="450"/>
      <c r="FTY39" s="450"/>
      <c r="FTZ39" s="450"/>
      <c r="FUA39" s="450"/>
      <c r="FUB39" s="450"/>
      <c r="FUC39" s="450"/>
      <c r="FUD39" s="450"/>
      <c r="FUE39" s="450"/>
      <c r="FUF39" s="450"/>
      <c r="FUG39" s="450"/>
      <c r="FUH39" s="450"/>
      <c r="FUI39" s="450"/>
      <c r="FUJ39" s="450"/>
      <c r="FUK39" s="450"/>
      <c r="FUL39" s="450"/>
      <c r="FUM39" s="450"/>
      <c r="FUN39" s="450"/>
      <c r="FUO39" s="450"/>
      <c r="FUP39" s="450"/>
      <c r="FUQ39" s="450"/>
      <c r="FUR39" s="450"/>
      <c r="FUS39" s="450"/>
      <c r="FUT39" s="450"/>
      <c r="FUU39" s="450"/>
      <c r="FUV39" s="450"/>
      <c r="FUW39" s="450"/>
      <c r="FUX39" s="450"/>
      <c r="FUY39" s="450"/>
      <c r="FUZ39" s="450"/>
      <c r="FVA39" s="450"/>
      <c r="FVB39" s="450"/>
      <c r="FVC39" s="450"/>
      <c r="FVD39" s="450"/>
      <c r="FVE39" s="450"/>
      <c r="FVF39" s="450"/>
      <c r="FVG39" s="450"/>
      <c r="FVH39" s="450"/>
      <c r="FVI39" s="450"/>
      <c r="FVJ39" s="450"/>
      <c r="FVK39" s="450"/>
      <c r="FVL39" s="450"/>
      <c r="FVM39" s="450"/>
      <c r="FVN39" s="450"/>
      <c r="FVO39" s="450"/>
      <c r="FVP39" s="450"/>
      <c r="FVQ39" s="450"/>
      <c r="FVR39" s="450"/>
      <c r="FVS39" s="450"/>
      <c r="FVT39" s="450"/>
      <c r="FVU39" s="450"/>
      <c r="FVV39" s="450"/>
      <c r="FVW39" s="450"/>
      <c r="FVX39" s="450"/>
      <c r="FVY39" s="450"/>
      <c r="FVZ39" s="450"/>
      <c r="FWA39" s="450"/>
      <c r="FWB39" s="450"/>
      <c r="FWC39" s="450"/>
      <c r="FWD39" s="450"/>
      <c r="FWE39" s="450"/>
      <c r="FWF39" s="450"/>
      <c r="FWG39" s="450"/>
      <c r="FWH39" s="450"/>
      <c r="FWI39" s="450"/>
      <c r="FWJ39" s="450"/>
      <c r="FWK39" s="450"/>
      <c r="FWL39" s="450"/>
      <c r="FWM39" s="450"/>
      <c r="FWN39" s="450"/>
      <c r="FWO39" s="450"/>
      <c r="FWP39" s="450"/>
      <c r="FWQ39" s="450"/>
      <c r="FWR39" s="450"/>
      <c r="FWS39" s="450"/>
      <c r="FWT39" s="450"/>
      <c r="FWU39" s="450"/>
      <c r="FWV39" s="450"/>
      <c r="FWW39" s="450"/>
      <c r="FWX39" s="450"/>
      <c r="FWY39" s="450"/>
      <c r="FWZ39" s="450"/>
      <c r="FXA39" s="450"/>
      <c r="FXB39" s="450"/>
      <c r="FXC39" s="450"/>
      <c r="FXD39" s="450"/>
      <c r="FXE39" s="450"/>
      <c r="FXF39" s="450"/>
      <c r="FXG39" s="450"/>
      <c r="FXH39" s="450"/>
      <c r="FXI39" s="450"/>
      <c r="FXJ39" s="450"/>
      <c r="FXK39" s="450"/>
      <c r="FXL39" s="450"/>
      <c r="FXM39" s="450"/>
      <c r="FXN39" s="450"/>
      <c r="FXO39" s="450"/>
      <c r="FXP39" s="450"/>
      <c r="FXQ39" s="450"/>
      <c r="FXR39" s="450"/>
      <c r="FXS39" s="450"/>
      <c r="FXT39" s="450"/>
      <c r="FXU39" s="450"/>
      <c r="FXV39" s="450"/>
      <c r="FXW39" s="450"/>
      <c r="FXX39" s="450"/>
      <c r="FXY39" s="450"/>
      <c r="FXZ39" s="450"/>
      <c r="FYA39" s="450"/>
      <c r="FYB39" s="450"/>
      <c r="FYC39" s="450"/>
      <c r="FYD39" s="450"/>
      <c r="FYE39" s="450"/>
      <c r="FYF39" s="450"/>
      <c r="FYG39" s="450"/>
      <c r="FYH39" s="450"/>
      <c r="FYI39" s="450"/>
      <c r="FYJ39" s="450"/>
      <c r="FYK39" s="450"/>
      <c r="FYL39" s="450"/>
      <c r="FYM39" s="450"/>
      <c r="FYN39" s="450"/>
      <c r="FYO39" s="450"/>
      <c r="FYP39" s="450"/>
      <c r="FYQ39" s="450"/>
      <c r="FYR39" s="450"/>
      <c r="FYS39" s="450"/>
      <c r="FYT39" s="450"/>
      <c r="FYU39" s="450"/>
      <c r="FYV39" s="450"/>
      <c r="FYW39" s="450"/>
      <c r="FYX39" s="450"/>
      <c r="FYY39" s="450"/>
      <c r="FYZ39" s="450"/>
      <c r="FZA39" s="450"/>
      <c r="FZB39" s="450"/>
      <c r="FZC39" s="450"/>
      <c r="FZD39" s="450"/>
      <c r="FZE39" s="450"/>
      <c r="FZF39" s="450"/>
      <c r="FZG39" s="450"/>
      <c r="FZH39" s="450"/>
      <c r="FZI39" s="450"/>
      <c r="FZJ39" s="450"/>
      <c r="FZK39" s="450"/>
      <c r="FZL39" s="450"/>
      <c r="FZM39" s="450"/>
      <c r="FZN39" s="450"/>
      <c r="FZO39" s="450"/>
      <c r="FZP39" s="450"/>
      <c r="FZQ39" s="450"/>
      <c r="FZR39" s="450"/>
      <c r="FZS39" s="450"/>
      <c r="FZT39" s="450"/>
      <c r="FZU39" s="450"/>
      <c r="FZV39" s="450"/>
      <c r="FZW39" s="450"/>
      <c r="FZX39" s="450"/>
      <c r="FZY39" s="450"/>
      <c r="FZZ39" s="450"/>
      <c r="GAA39" s="450"/>
      <c r="GAB39" s="450"/>
      <c r="GAC39" s="450"/>
      <c r="GAD39" s="450"/>
      <c r="GAE39" s="450"/>
      <c r="GAF39" s="450"/>
      <c r="GAG39" s="450"/>
      <c r="GAH39" s="450"/>
      <c r="GAI39" s="450"/>
      <c r="GAJ39" s="450"/>
      <c r="GAK39" s="450"/>
      <c r="GAL39" s="450"/>
      <c r="GAM39" s="450"/>
      <c r="GAN39" s="450"/>
      <c r="GAO39" s="450"/>
      <c r="GAP39" s="450"/>
      <c r="GAQ39" s="450"/>
      <c r="GAR39" s="450"/>
      <c r="GAS39" s="450"/>
      <c r="GAT39" s="450"/>
      <c r="GAU39" s="450"/>
      <c r="GAV39" s="450"/>
      <c r="GAW39" s="450"/>
      <c r="GAX39" s="450"/>
      <c r="GAY39" s="450"/>
      <c r="GAZ39" s="450"/>
      <c r="GBA39" s="450"/>
      <c r="GBB39" s="450"/>
      <c r="GBC39" s="450"/>
      <c r="GBD39" s="450"/>
      <c r="GBE39" s="450"/>
      <c r="GBF39" s="450"/>
      <c r="GBG39" s="450"/>
      <c r="GBH39" s="450"/>
      <c r="GBI39" s="450"/>
      <c r="GBJ39" s="450"/>
      <c r="GBK39" s="450"/>
      <c r="GBL39" s="450"/>
      <c r="GBM39" s="450"/>
      <c r="GBN39" s="450"/>
      <c r="GBO39" s="450"/>
      <c r="GBP39" s="450"/>
      <c r="GBQ39" s="450"/>
      <c r="GBR39" s="450"/>
      <c r="GBS39" s="450"/>
      <c r="GBT39" s="450"/>
      <c r="GBU39" s="450"/>
      <c r="GBV39" s="450"/>
      <c r="GBW39" s="450"/>
      <c r="GBX39" s="450"/>
      <c r="GBY39" s="450"/>
      <c r="GBZ39" s="450"/>
      <c r="GCA39" s="450"/>
      <c r="GCB39" s="450"/>
      <c r="GCC39" s="450"/>
      <c r="GCD39" s="450"/>
      <c r="GCE39" s="450"/>
      <c r="GCF39" s="450"/>
      <c r="GCG39" s="450"/>
      <c r="GCH39" s="450"/>
      <c r="GCI39" s="450"/>
      <c r="GCJ39" s="450"/>
      <c r="GCK39" s="450"/>
      <c r="GCL39" s="450"/>
      <c r="GCM39" s="450"/>
      <c r="GCN39" s="450"/>
      <c r="GCO39" s="450"/>
      <c r="GCP39" s="450"/>
      <c r="GCQ39" s="450"/>
      <c r="GCR39" s="450"/>
      <c r="GCS39" s="450"/>
      <c r="GCT39" s="450"/>
      <c r="GCU39" s="450"/>
      <c r="GCV39" s="450"/>
      <c r="GCW39" s="450"/>
      <c r="GCX39" s="450"/>
      <c r="GCY39" s="450"/>
      <c r="GCZ39" s="450"/>
      <c r="GDA39" s="450"/>
      <c r="GDB39" s="450"/>
      <c r="GDC39" s="450"/>
      <c r="GDD39" s="450"/>
      <c r="GDE39" s="450"/>
      <c r="GDF39" s="450"/>
      <c r="GDG39" s="450"/>
      <c r="GDH39" s="450"/>
      <c r="GDI39" s="450"/>
      <c r="GDJ39" s="450"/>
      <c r="GDK39" s="450"/>
      <c r="GDL39" s="450"/>
      <c r="GDM39" s="450"/>
      <c r="GDN39" s="450"/>
      <c r="GDO39" s="450"/>
      <c r="GDP39" s="450"/>
      <c r="GDQ39" s="450"/>
      <c r="GDR39" s="450"/>
      <c r="GDS39" s="450"/>
      <c r="GDT39" s="450"/>
      <c r="GDU39" s="450"/>
      <c r="GDV39" s="450"/>
      <c r="GDW39" s="450"/>
      <c r="GDX39" s="450"/>
      <c r="GDY39" s="450"/>
      <c r="GDZ39" s="450"/>
      <c r="GEA39" s="450"/>
      <c r="GEB39" s="450"/>
      <c r="GEC39" s="450"/>
      <c r="GED39" s="450"/>
      <c r="GEE39" s="450"/>
      <c r="GEF39" s="450"/>
      <c r="GEG39" s="450"/>
      <c r="GEH39" s="450"/>
      <c r="GEI39" s="450"/>
      <c r="GEJ39" s="450"/>
      <c r="GEK39" s="450"/>
      <c r="GEL39" s="450"/>
      <c r="GEM39" s="450"/>
      <c r="GEN39" s="450"/>
      <c r="GEO39" s="450"/>
      <c r="GEP39" s="450"/>
      <c r="GEQ39" s="450"/>
      <c r="GER39" s="450"/>
      <c r="GES39" s="450"/>
      <c r="GET39" s="450"/>
      <c r="GEU39" s="450"/>
      <c r="GEV39" s="450"/>
      <c r="GEW39" s="450"/>
      <c r="GEX39" s="450"/>
      <c r="GEY39" s="450"/>
      <c r="GEZ39" s="450"/>
      <c r="GFA39" s="450"/>
      <c r="GFB39" s="450"/>
      <c r="GFC39" s="450"/>
      <c r="GFD39" s="450"/>
      <c r="GFE39" s="450"/>
      <c r="GFF39" s="450"/>
      <c r="GFG39" s="450"/>
      <c r="GFH39" s="450"/>
      <c r="GFI39" s="450"/>
      <c r="GFJ39" s="450"/>
      <c r="GFK39" s="450"/>
      <c r="GFL39" s="450"/>
      <c r="GFM39" s="450"/>
      <c r="GFN39" s="450"/>
      <c r="GFO39" s="450"/>
      <c r="GFP39" s="450"/>
      <c r="GFQ39" s="450"/>
      <c r="GFR39" s="450"/>
      <c r="GFS39" s="450"/>
      <c r="GFT39" s="450"/>
      <c r="GFU39" s="450"/>
      <c r="GFV39" s="450"/>
      <c r="GFW39" s="450"/>
      <c r="GFX39" s="450"/>
      <c r="GFY39" s="450"/>
      <c r="GFZ39" s="450"/>
      <c r="GGA39" s="450"/>
      <c r="GGB39" s="450"/>
      <c r="GGC39" s="450"/>
      <c r="GGD39" s="450"/>
      <c r="GGE39" s="450"/>
      <c r="GGF39" s="450"/>
      <c r="GGG39" s="450"/>
      <c r="GGH39" s="450"/>
      <c r="GGI39" s="450"/>
      <c r="GGJ39" s="450"/>
      <c r="GGK39" s="450"/>
      <c r="GGL39" s="450"/>
      <c r="GGM39" s="450"/>
      <c r="GGN39" s="450"/>
      <c r="GGO39" s="450"/>
      <c r="GGP39" s="450"/>
      <c r="GGQ39" s="450"/>
      <c r="GGR39" s="450"/>
      <c r="GGS39" s="450"/>
      <c r="GGT39" s="450"/>
      <c r="GGU39" s="450"/>
      <c r="GGV39" s="450"/>
      <c r="GGW39" s="450"/>
      <c r="GGX39" s="450"/>
      <c r="GGY39" s="450"/>
      <c r="GGZ39" s="450"/>
      <c r="GHA39" s="450"/>
      <c r="GHB39" s="450"/>
      <c r="GHC39" s="450"/>
      <c r="GHD39" s="450"/>
      <c r="GHE39" s="450"/>
      <c r="GHF39" s="450"/>
      <c r="GHG39" s="450"/>
      <c r="GHH39" s="450"/>
      <c r="GHI39" s="450"/>
      <c r="GHJ39" s="450"/>
      <c r="GHK39" s="450"/>
      <c r="GHL39" s="450"/>
      <c r="GHM39" s="450"/>
      <c r="GHN39" s="450"/>
      <c r="GHO39" s="450"/>
      <c r="GHP39" s="450"/>
      <c r="GHQ39" s="450"/>
      <c r="GHR39" s="450"/>
      <c r="GHS39" s="450"/>
      <c r="GHT39" s="450"/>
      <c r="GHU39" s="450"/>
      <c r="GHV39" s="450"/>
      <c r="GHW39" s="450"/>
      <c r="GHX39" s="450"/>
      <c r="GHY39" s="450"/>
      <c r="GHZ39" s="450"/>
      <c r="GIA39" s="450"/>
      <c r="GIB39" s="450"/>
      <c r="GIC39" s="450"/>
      <c r="GID39" s="450"/>
      <c r="GIE39" s="450"/>
      <c r="GIF39" s="450"/>
      <c r="GIG39" s="450"/>
      <c r="GIH39" s="450"/>
      <c r="GII39" s="450"/>
      <c r="GIJ39" s="450"/>
      <c r="GIK39" s="450"/>
      <c r="GIL39" s="450"/>
      <c r="GIM39" s="450"/>
      <c r="GIN39" s="450"/>
      <c r="GIO39" s="450"/>
      <c r="GIP39" s="450"/>
      <c r="GIQ39" s="450"/>
      <c r="GIR39" s="450"/>
      <c r="GIS39" s="450"/>
      <c r="GIT39" s="450"/>
      <c r="GIU39" s="450"/>
      <c r="GIV39" s="450"/>
      <c r="GIW39" s="450"/>
      <c r="GIX39" s="450"/>
      <c r="GIY39" s="450"/>
      <c r="GIZ39" s="450"/>
      <c r="GJA39" s="450"/>
      <c r="GJB39" s="450"/>
      <c r="GJC39" s="450"/>
      <c r="GJD39" s="450"/>
      <c r="GJE39" s="450"/>
      <c r="GJF39" s="450"/>
      <c r="GJG39" s="450"/>
      <c r="GJH39" s="450"/>
      <c r="GJI39" s="450"/>
      <c r="GJJ39" s="450"/>
      <c r="GJK39" s="450"/>
      <c r="GJL39" s="450"/>
      <c r="GJM39" s="450"/>
      <c r="GJN39" s="450"/>
      <c r="GJO39" s="450"/>
      <c r="GJP39" s="450"/>
      <c r="GJQ39" s="450"/>
      <c r="GJR39" s="450"/>
      <c r="GJS39" s="450"/>
      <c r="GJT39" s="450"/>
      <c r="GJU39" s="450"/>
      <c r="GJV39" s="450"/>
      <c r="GJW39" s="450"/>
      <c r="GJX39" s="450"/>
      <c r="GJY39" s="450"/>
      <c r="GJZ39" s="450"/>
      <c r="GKA39" s="450"/>
      <c r="GKB39" s="450"/>
      <c r="GKC39" s="450"/>
      <c r="GKD39" s="450"/>
      <c r="GKE39" s="450"/>
      <c r="GKF39" s="450"/>
      <c r="GKG39" s="450"/>
      <c r="GKH39" s="450"/>
      <c r="GKI39" s="450"/>
      <c r="GKJ39" s="450"/>
      <c r="GKK39" s="450"/>
      <c r="GKL39" s="450"/>
      <c r="GKM39" s="450"/>
      <c r="GKN39" s="450"/>
      <c r="GKO39" s="450"/>
      <c r="GKP39" s="450"/>
      <c r="GKQ39" s="450"/>
      <c r="GKR39" s="450"/>
      <c r="GKS39" s="450"/>
      <c r="GKT39" s="450"/>
      <c r="GKU39" s="450"/>
      <c r="GKV39" s="450"/>
      <c r="GKW39" s="450"/>
      <c r="GKX39" s="450"/>
      <c r="GKY39" s="450"/>
      <c r="GKZ39" s="450"/>
      <c r="GLA39" s="450"/>
      <c r="GLB39" s="450"/>
      <c r="GLC39" s="450"/>
      <c r="GLD39" s="450"/>
      <c r="GLE39" s="450"/>
      <c r="GLF39" s="450"/>
      <c r="GLG39" s="450"/>
      <c r="GLH39" s="450"/>
      <c r="GLI39" s="450"/>
      <c r="GLJ39" s="450"/>
      <c r="GLK39" s="450"/>
      <c r="GLL39" s="450"/>
      <c r="GLM39" s="450"/>
      <c r="GLN39" s="450"/>
      <c r="GLO39" s="450"/>
      <c r="GLP39" s="450"/>
      <c r="GLQ39" s="450"/>
      <c r="GLR39" s="450"/>
      <c r="GLS39" s="450"/>
      <c r="GLT39" s="450"/>
      <c r="GLU39" s="450"/>
      <c r="GLV39" s="450"/>
      <c r="GLW39" s="450"/>
      <c r="GLX39" s="450"/>
      <c r="GLY39" s="450"/>
      <c r="GLZ39" s="450"/>
      <c r="GMA39" s="450"/>
      <c r="GMB39" s="450"/>
      <c r="GMC39" s="450"/>
      <c r="GMD39" s="450"/>
      <c r="GME39" s="450"/>
      <c r="GMF39" s="450"/>
      <c r="GMG39" s="450"/>
      <c r="GMH39" s="450"/>
      <c r="GMI39" s="450"/>
      <c r="GMJ39" s="450"/>
      <c r="GMK39" s="450"/>
      <c r="GML39" s="450"/>
      <c r="GMM39" s="450"/>
      <c r="GMN39" s="450"/>
      <c r="GMO39" s="450"/>
      <c r="GMP39" s="450"/>
      <c r="GMQ39" s="450"/>
      <c r="GMR39" s="450"/>
      <c r="GMS39" s="450"/>
      <c r="GMT39" s="450"/>
      <c r="GMU39" s="450"/>
      <c r="GMV39" s="450"/>
      <c r="GMW39" s="450"/>
      <c r="GMX39" s="450"/>
      <c r="GMY39" s="450"/>
      <c r="GMZ39" s="450"/>
      <c r="GNA39" s="450"/>
      <c r="GNB39" s="450"/>
      <c r="GNC39" s="450"/>
      <c r="GND39" s="450"/>
      <c r="GNE39" s="450"/>
      <c r="GNF39" s="450"/>
      <c r="GNG39" s="450"/>
      <c r="GNH39" s="450"/>
      <c r="GNI39" s="450"/>
      <c r="GNJ39" s="450"/>
      <c r="GNK39" s="450"/>
      <c r="GNL39" s="450"/>
      <c r="GNM39" s="450"/>
      <c r="GNN39" s="450"/>
      <c r="GNO39" s="450"/>
      <c r="GNP39" s="450"/>
      <c r="GNQ39" s="450"/>
      <c r="GNR39" s="450"/>
      <c r="GNS39" s="450"/>
      <c r="GNT39" s="450"/>
      <c r="GNU39" s="450"/>
      <c r="GNV39" s="450"/>
      <c r="GNW39" s="450"/>
      <c r="GNX39" s="450"/>
      <c r="GNY39" s="450"/>
      <c r="GNZ39" s="450"/>
      <c r="GOA39" s="450"/>
      <c r="GOB39" s="450"/>
      <c r="GOC39" s="450"/>
      <c r="GOD39" s="450"/>
      <c r="GOE39" s="450"/>
      <c r="GOF39" s="450"/>
      <c r="GOG39" s="450"/>
      <c r="GOH39" s="450"/>
      <c r="GOI39" s="450"/>
      <c r="GOJ39" s="450"/>
      <c r="GOK39" s="450"/>
      <c r="GOL39" s="450"/>
      <c r="GOM39" s="450"/>
      <c r="GON39" s="450"/>
      <c r="GOO39" s="450"/>
      <c r="GOP39" s="450"/>
      <c r="GOQ39" s="450"/>
      <c r="GOR39" s="450"/>
      <c r="GOS39" s="450"/>
      <c r="GOT39" s="450"/>
      <c r="GOU39" s="450"/>
      <c r="GOV39" s="450"/>
      <c r="GOW39" s="450"/>
      <c r="GOX39" s="450"/>
      <c r="GOY39" s="450"/>
      <c r="GOZ39" s="450"/>
      <c r="GPA39" s="450"/>
      <c r="GPB39" s="450"/>
      <c r="GPC39" s="450"/>
      <c r="GPD39" s="450"/>
      <c r="GPE39" s="450"/>
      <c r="GPF39" s="450"/>
      <c r="GPG39" s="450"/>
      <c r="GPH39" s="450"/>
      <c r="GPI39" s="450"/>
      <c r="GPJ39" s="450"/>
      <c r="GPK39" s="450"/>
      <c r="GPL39" s="450"/>
      <c r="GPM39" s="450"/>
      <c r="GPN39" s="450"/>
      <c r="GPO39" s="450"/>
      <c r="GPP39" s="450"/>
      <c r="GPQ39" s="450"/>
      <c r="GPR39" s="450"/>
      <c r="GPS39" s="450"/>
      <c r="GPT39" s="450"/>
      <c r="GPU39" s="450"/>
      <c r="GPV39" s="450"/>
      <c r="GPW39" s="450"/>
      <c r="GPX39" s="450"/>
      <c r="GPY39" s="450"/>
      <c r="GPZ39" s="450"/>
      <c r="GQA39" s="450"/>
      <c r="GQB39" s="450"/>
      <c r="GQC39" s="450"/>
      <c r="GQD39" s="450"/>
      <c r="GQE39" s="450"/>
      <c r="GQF39" s="450"/>
      <c r="GQG39" s="450"/>
      <c r="GQH39" s="450"/>
      <c r="GQI39" s="450"/>
      <c r="GQJ39" s="450"/>
      <c r="GQK39" s="450"/>
      <c r="GQL39" s="450"/>
      <c r="GQM39" s="450"/>
      <c r="GQN39" s="450"/>
      <c r="GQO39" s="450"/>
      <c r="GQP39" s="450"/>
      <c r="GQQ39" s="450"/>
      <c r="GQR39" s="450"/>
      <c r="GQS39" s="450"/>
      <c r="GQT39" s="450"/>
      <c r="GQU39" s="450"/>
      <c r="GQV39" s="450"/>
      <c r="GQW39" s="450"/>
      <c r="GQX39" s="450"/>
      <c r="GQY39" s="450"/>
      <c r="GQZ39" s="450"/>
      <c r="GRA39" s="450"/>
      <c r="GRB39" s="450"/>
      <c r="GRC39" s="450"/>
      <c r="GRD39" s="450"/>
      <c r="GRE39" s="450"/>
      <c r="GRF39" s="450"/>
      <c r="GRG39" s="450"/>
      <c r="GRH39" s="450"/>
      <c r="GRI39" s="450"/>
      <c r="GRJ39" s="450"/>
      <c r="GRK39" s="450"/>
      <c r="GRL39" s="450"/>
      <c r="GRM39" s="450"/>
      <c r="GRN39" s="450"/>
      <c r="GRO39" s="450"/>
      <c r="GRP39" s="450"/>
      <c r="GRQ39" s="450"/>
      <c r="GRR39" s="450"/>
      <c r="GRS39" s="450"/>
      <c r="GRT39" s="450"/>
      <c r="GRU39" s="450"/>
      <c r="GRV39" s="450"/>
      <c r="GRW39" s="450"/>
      <c r="GRX39" s="450"/>
      <c r="GRY39" s="450"/>
      <c r="GRZ39" s="450"/>
      <c r="GSA39" s="450"/>
      <c r="GSB39" s="450"/>
      <c r="GSC39" s="450"/>
      <c r="GSD39" s="450"/>
      <c r="GSE39" s="450"/>
      <c r="GSF39" s="450"/>
      <c r="GSG39" s="450"/>
      <c r="GSH39" s="450"/>
      <c r="GSI39" s="450"/>
      <c r="GSJ39" s="450"/>
      <c r="GSK39" s="450"/>
      <c r="GSL39" s="450"/>
      <c r="GSM39" s="450"/>
      <c r="GSN39" s="450"/>
      <c r="GSO39" s="450"/>
      <c r="GSP39" s="450"/>
      <c r="GSQ39" s="450"/>
      <c r="GSR39" s="450"/>
      <c r="GSS39" s="450"/>
      <c r="GST39" s="450"/>
      <c r="GSU39" s="450"/>
      <c r="GSV39" s="450"/>
      <c r="GSW39" s="450"/>
      <c r="GSX39" s="450"/>
      <c r="GSY39" s="450"/>
      <c r="GSZ39" s="450"/>
      <c r="GTA39" s="450"/>
      <c r="GTB39" s="450"/>
      <c r="GTC39" s="450"/>
      <c r="GTD39" s="450"/>
      <c r="GTE39" s="450"/>
      <c r="GTF39" s="450"/>
      <c r="GTG39" s="450"/>
      <c r="GTH39" s="450"/>
      <c r="GTI39" s="450"/>
      <c r="GTJ39" s="450"/>
      <c r="GTK39" s="450"/>
      <c r="GTL39" s="450"/>
      <c r="GTM39" s="450"/>
      <c r="GTN39" s="450"/>
      <c r="GTO39" s="450"/>
      <c r="GTP39" s="450"/>
      <c r="GTQ39" s="450"/>
      <c r="GTR39" s="450"/>
      <c r="GTS39" s="450"/>
      <c r="GTT39" s="450"/>
      <c r="GTU39" s="450"/>
      <c r="GTV39" s="450"/>
      <c r="GTW39" s="450"/>
      <c r="GTX39" s="450"/>
      <c r="GTY39" s="450"/>
      <c r="GTZ39" s="450"/>
      <c r="GUA39" s="450"/>
      <c r="GUB39" s="450"/>
      <c r="GUC39" s="450"/>
      <c r="GUD39" s="450"/>
      <c r="GUE39" s="450"/>
      <c r="GUF39" s="450"/>
      <c r="GUG39" s="450"/>
      <c r="GUH39" s="450"/>
      <c r="GUI39" s="450"/>
      <c r="GUJ39" s="450"/>
      <c r="GUK39" s="450"/>
      <c r="GUL39" s="450"/>
      <c r="GUM39" s="450"/>
      <c r="GUN39" s="450"/>
      <c r="GUO39" s="450"/>
      <c r="GUP39" s="450"/>
      <c r="GUQ39" s="450"/>
      <c r="GUR39" s="450"/>
      <c r="GUS39" s="450"/>
      <c r="GUT39" s="450"/>
      <c r="GUU39" s="450"/>
      <c r="GUV39" s="450"/>
      <c r="GUW39" s="450"/>
      <c r="GUX39" s="450"/>
      <c r="GUY39" s="450"/>
      <c r="GUZ39" s="450"/>
      <c r="GVA39" s="450"/>
      <c r="GVB39" s="450"/>
      <c r="GVC39" s="450"/>
      <c r="GVD39" s="450"/>
      <c r="GVE39" s="450"/>
      <c r="GVF39" s="450"/>
      <c r="GVG39" s="450"/>
      <c r="GVH39" s="450"/>
      <c r="GVI39" s="450"/>
      <c r="GVJ39" s="450"/>
      <c r="GVK39" s="450"/>
      <c r="GVL39" s="450"/>
      <c r="GVM39" s="450"/>
      <c r="GVN39" s="450"/>
      <c r="GVO39" s="450"/>
      <c r="GVP39" s="450"/>
      <c r="GVQ39" s="450"/>
      <c r="GVR39" s="450"/>
      <c r="GVS39" s="450"/>
      <c r="GVT39" s="450"/>
      <c r="GVU39" s="450"/>
      <c r="GVV39" s="450"/>
      <c r="GVW39" s="450"/>
      <c r="GVX39" s="450"/>
      <c r="GVY39" s="450"/>
      <c r="GVZ39" s="450"/>
      <c r="GWA39" s="450"/>
      <c r="GWB39" s="450"/>
      <c r="GWC39" s="450"/>
      <c r="GWD39" s="450"/>
      <c r="GWE39" s="450"/>
      <c r="GWF39" s="450"/>
      <c r="GWG39" s="450"/>
      <c r="GWH39" s="450"/>
      <c r="GWI39" s="450"/>
      <c r="GWJ39" s="450"/>
      <c r="GWK39" s="450"/>
      <c r="GWL39" s="450"/>
      <c r="GWM39" s="450"/>
      <c r="GWN39" s="450"/>
      <c r="GWO39" s="450"/>
      <c r="GWP39" s="450"/>
      <c r="GWQ39" s="450"/>
      <c r="GWR39" s="450"/>
      <c r="GWS39" s="450"/>
      <c r="GWT39" s="450"/>
      <c r="GWU39" s="450"/>
      <c r="GWV39" s="450"/>
      <c r="GWW39" s="450"/>
      <c r="GWX39" s="450"/>
      <c r="GWY39" s="450"/>
      <c r="GWZ39" s="450"/>
      <c r="GXA39" s="450"/>
      <c r="GXB39" s="450"/>
      <c r="GXC39" s="450"/>
      <c r="GXD39" s="450"/>
      <c r="GXE39" s="450"/>
      <c r="GXF39" s="450"/>
      <c r="GXG39" s="450"/>
      <c r="GXH39" s="450"/>
      <c r="GXI39" s="450"/>
      <c r="GXJ39" s="450"/>
      <c r="GXK39" s="450"/>
      <c r="GXL39" s="450"/>
      <c r="GXM39" s="450"/>
      <c r="GXN39" s="450"/>
      <c r="GXO39" s="450"/>
      <c r="GXP39" s="450"/>
      <c r="GXQ39" s="450"/>
      <c r="GXR39" s="450"/>
      <c r="GXS39" s="450"/>
      <c r="GXT39" s="450"/>
      <c r="GXU39" s="450"/>
      <c r="GXV39" s="450"/>
      <c r="GXW39" s="450"/>
      <c r="GXX39" s="450"/>
      <c r="GXY39" s="450"/>
      <c r="GXZ39" s="450"/>
      <c r="GYA39" s="450"/>
      <c r="GYB39" s="450"/>
      <c r="GYC39" s="450"/>
      <c r="GYD39" s="450"/>
      <c r="GYE39" s="450"/>
      <c r="GYF39" s="450"/>
      <c r="GYG39" s="450"/>
      <c r="GYH39" s="450"/>
      <c r="GYI39" s="450"/>
      <c r="GYJ39" s="450"/>
      <c r="GYK39" s="450"/>
      <c r="GYL39" s="450"/>
      <c r="GYM39" s="450"/>
      <c r="GYN39" s="450"/>
      <c r="GYO39" s="450"/>
      <c r="GYP39" s="450"/>
      <c r="GYQ39" s="450"/>
      <c r="GYR39" s="450"/>
      <c r="GYS39" s="450"/>
      <c r="GYT39" s="450"/>
      <c r="GYU39" s="450"/>
      <c r="GYV39" s="450"/>
      <c r="GYW39" s="450"/>
      <c r="GYX39" s="450"/>
      <c r="GYY39" s="450"/>
      <c r="GYZ39" s="450"/>
      <c r="GZA39" s="450"/>
      <c r="GZB39" s="450"/>
      <c r="GZC39" s="450"/>
      <c r="GZD39" s="450"/>
      <c r="GZE39" s="450"/>
      <c r="GZF39" s="450"/>
      <c r="GZG39" s="450"/>
      <c r="GZH39" s="450"/>
      <c r="GZI39" s="450"/>
      <c r="GZJ39" s="450"/>
      <c r="GZK39" s="450"/>
      <c r="GZL39" s="450"/>
      <c r="GZM39" s="450"/>
      <c r="GZN39" s="450"/>
      <c r="GZO39" s="450"/>
      <c r="GZP39" s="450"/>
      <c r="GZQ39" s="450"/>
      <c r="GZR39" s="450"/>
      <c r="GZS39" s="450"/>
      <c r="GZT39" s="450"/>
      <c r="GZU39" s="450"/>
      <c r="GZV39" s="450"/>
      <c r="GZW39" s="450"/>
      <c r="GZX39" s="450"/>
      <c r="GZY39" s="450"/>
      <c r="GZZ39" s="450"/>
      <c r="HAA39" s="450"/>
      <c r="HAB39" s="450"/>
      <c r="HAC39" s="450"/>
      <c r="HAD39" s="450"/>
      <c r="HAE39" s="450"/>
      <c r="HAF39" s="450"/>
      <c r="HAG39" s="450"/>
      <c r="HAH39" s="450"/>
      <c r="HAI39" s="450"/>
      <c r="HAJ39" s="450"/>
      <c r="HAK39" s="450"/>
      <c r="HAL39" s="450"/>
      <c r="HAM39" s="450"/>
      <c r="HAN39" s="450"/>
      <c r="HAO39" s="450"/>
      <c r="HAP39" s="450"/>
      <c r="HAQ39" s="450"/>
      <c r="HAR39" s="450"/>
      <c r="HAS39" s="450"/>
      <c r="HAT39" s="450"/>
      <c r="HAU39" s="450"/>
      <c r="HAV39" s="450"/>
      <c r="HAW39" s="450"/>
      <c r="HAX39" s="450"/>
      <c r="HAY39" s="450"/>
      <c r="HAZ39" s="450"/>
      <c r="HBA39" s="450"/>
      <c r="HBB39" s="450"/>
      <c r="HBC39" s="450"/>
      <c r="HBD39" s="450"/>
      <c r="HBE39" s="450"/>
      <c r="HBF39" s="450"/>
      <c r="HBG39" s="450"/>
      <c r="HBH39" s="450"/>
      <c r="HBI39" s="450"/>
      <c r="HBJ39" s="450"/>
      <c r="HBK39" s="450"/>
      <c r="HBL39" s="450"/>
      <c r="HBM39" s="450"/>
      <c r="HBN39" s="450"/>
      <c r="HBO39" s="450"/>
      <c r="HBP39" s="450"/>
      <c r="HBQ39" s="450"/>
      <c r="HBR39" s="450"/>
      <c r="HBS39" s="450"/>
      <c r="HBT39" s="450"/>
      <c r="HBU39" s="450"/>
      <c r="HBV39" s="450"/>
      <c r="HBW39" s="450"/>
      <c r="HBX39" s="450"/>
      <c r="HBY39" s="450"/>
      <c r="HBZ39" s="450"/>
      <c r="HCA39" s="450"/>
      <c r="HCB39" s="450"/>
      <c r="HCC39" s="450"/>
      <c r="HCD39" s="450"/>
      <c r="HCE39" s="450"/>
      <c r="HCF39" s="450"/>
      <c r="HCG39" s="450"/>
      <c r="HCH39" s="450"/>
      <c r="HCI39" s="450"/>
      <c r="HCJ39" s="450"/>
      <c r="HCK39" s="450"/>
      <c r="HCL39" s="450"/>
      <c r="HCM39" s="450"/>
      <c r="HCN39" s="450"/>
      <c r="HCO39" s="450"/>
      <c r="HCP39" s="450"/>
      <c r="HCQ39" s="450"/>
      <c r="HCR39" s="450"/>
      <c r="HCS39" s="450"/>
      <c r="HCT39" s="450"/>
      <c r="HCU39" s="450"/>
      <c r="HCV39" s="450"/>
      <c r="HCW39" s="450"/>
      <c r="HCX39" s="450"/>
      <c r="HCY39" s="450"/>
      <c r="HCZ39" s="450"/>
      <c r="HDA39" s="450"/>
      <c r="HDB39" s="450"/>
      <c r="HDC39" s="450"/>
      <c r="HDD39" s="450"/>
      <c r="HDE39" s="450"/>
      <c r="HDF39" s="450"/>
      <c r="HDG39" s="450"/>
      <c r="HDH39" s="450"/>
      <c r="HDI39" s="450"/>
      <c r="HDJ39" s="450"/>
      <c r="HDK39" s="450"/>
      <c r="HDL39" s="450"/>
      <c r="HDM39" s="450"/>
      <c r="HDN39" s="450"/>
      <c r="HDO39" s="450"/>
      <c r="HDP39" s="450"/>
      <c r="HDQ39" s="450"/>
      <c r="HDR39" s="450"/>
      <c r="HDS39" s="450"/>
      <c r="HDT39" s="450"/>
      <c r="HDU39" s="450"/>
      <c r="HDV39" s="450"/>
      <c r="HDW39" s="450"/>
      <c r="HDX39" s="450"/>
      <c r="HDY39" s="450"/>
      <c r="HDZ39" s="450"/>
      <c r="HEA39" s="450"/>
      <c r="HEB39" s="450"/>
      <c r="HEC39" s="450"/>
      <c r="HED39" s="450"/>
      <c r="HEE39" s="450"/>
      <c r="HEF39" s="450"/>
      <c r="HEG39" s="450"/>
      <c r="HEH39" s="450"/>
      <c r="HEI39" s="450"/>
      <c r="HEJ39" s="450"/>
      <c r="HEK39" s="450"/>
      <c r="HEL39" s="450"/>
      <c r="HEM39" s="450"/>
      <c r="HEN39" s="450"/>
      <c r="HEO39" s="450"/>
      <c r="HEP39" s="450"/>
      <c r="HEQ39" s="450"/>
      <c r="HER39" s="450"/>
      <c r="HES39" s="450"/>
      <c r="HET39" s="450"/>
      <c r="HEU39" s="450"/>
      <c r="HEV39" s="450"/>
      <c r="HEW39" s="450"/>
      <c r="HEX39" s="450"/>
      <c r="HEY39" s="450"/>
      <c r="HEZ39" s="450"/>
      <c r="HFA39" s="450"/>
      <c r="HFB39" s="450"/>
      <c r="HFC39" s="450"/>
      <c r="HFD39" s="450"/>
      <c r="HFE39" s="450"/>
      <c r="HFF39" s="450"/>
      <c r="HFG39" s="450"/>
      <c r="HFH39" s="450"/>
      <c r="HFI39" s="450"/>
      <c r="HFJ39" s="450"/>
      <c r="HFK39" s="450"/>
      <c r="HFL39" s="450"/>
      <c r="HFM39" s="450"/>
      <c r="HFN39" s="450"/>
      <c r="HFO39" s="450"/>
      <c r="HFP39" s="450"/>
      <c r="HFQ39" s="450"/>
      <c r="HFR39" s="450"/>
      <c r="HFS39" s="450"/>
      <c r="HFT39" s="450"/>
      <c r="HFU39" s="450"/>
      <c r="HFV39" s="450"/>
      <c r="HFW39" s="450"/>
      <c r="HFX39" s="450"/>
      <c r="HFY39" s="450"/>
      <c r="HFZ39" s="450"/>
      <c r="HGA39" s="450"/>
      <c r="HGB39" s="450"/>
      <c r="HGC39" s="450"/>
      <c r="HGD39" s="450"/>
      <c r="HGE39" s="450"/>
      <c r="HGF39" s="450"/>
      <c r="HGG39" s="450"/>
      <c r="HGH39" s="450"/>
      <c r="HGI39" s="450"/>
      <c r="HGJ39" s="450"/>
      <c r="HGK39" s="450"/>
      <c r="HGL39" s="450"/>
      <c r="HGM39" s="450"/>
      <c r="HGN39" s="450"/>
      <c r="HGO39" s="450"/>
      <c r="HGP39" s="450"/>
      <c r="HGQ39" s="450"/>
      <c r="HGR39" s="450"/>
      <c r="HGS39" s="450"/>
      <c r="HGT39" s="450"/>
      <c r="HGU39" s="450"/>
      <c r="HGV39" s="450"/>
      <c r="HGW39" s="450"/>
      <c r="HGX39" s="450"/>
      <c r="HGY39" s="450"/>
      <c r="HGZ39" s="450"/>
      <c r="HHA39" s="450"/>
      <c r="HHB39" s="450"/>
      <c r="HHC39" s="450"/>
      <c r="HHD39" s="450"/>
      <c r="HHE39" s="450"/>
      <c r="HHF39" s="450"/>
      <c r="HHG39" s="450"/>
      <c r="HHH39" s="450"/>
      <c r="HHI39" s="450"/>
      <c r="HHJ39" s="450"/>
      <c r="HHK39" s="450"/>
      <c r="HHL39" s="450"/>
      <c r="HHM39" s="450"/>
      <c r="HHN39" s="450"/>
      <c r="HHO39" s="450"/>
      <c r="HHP39" s="450"/>
      <c r="HHQ39" s="450"/>
      <c r="HHR39" s="450"/>
      <c r="HHS39" s="450"/>
      <c r="HHT39" s="450"/>
      <c r="HHU39" s="450"/>
      <c r="HHV39" s="450"/>
      <c r="HHW39" s="450"/>
      <c r="HHX39" s="450"/>
      <c r="HHY39" s="450"/>
      <c r="HHZ39" s="450"/>
      <c r="HIA39" s="450"/>
      <c r="HIB39" s="450"/>
      <c r="HIC39" s="450"/>
      <c r="HID39" s="450"/>
      <c r="HIE39" s="450"/>
      <c r="HIF39" s="450"/>
      <c r="HIG39" s="450"/>
      <c r="HIH39" s="450"/>
      <c r="HII39" s="450"/>
      <c r="HIJ39" s="450"/>
      <c r="HIK39" s="450"/>
      <c r="HIL39" s="450"/>
      <c r="HIM39" s="450"/>
      <c r="HIN39" s="450"/>
      <c r="HIO39" s="450"/>
      <c r="HIP39" s="450"/>
      <c r="HIQ39" s="450"/>
      <c r="HIR39" s="450"/>
      <c r="HIS39" s="450"/>
      <c r="HIT39" s="450"/>
      <c r="HIU39" s="450"/>
      <c r="HIV39" s="450"/>
      <c r="HIW39" s="450"/>
      <c r="HIX39" s="450"/>
      <c r="HIY39" s="450"/>
      <c r="HIZ39" s="450"/>
      <c r="HJA39" s="450"/>
      <c r="HJB39" s="450"/>
      <c r="HJC39" s="450"/>
      <c r="HJD39" s="450"/>
      <c r="HJE39" s="450"/>
      <c r="HJF39" s="450"/>
      <c r="HJG39" s="450"/>
      <c r="HJH39" s="450"/>
      <c r="HJI39" s="450"/>
      <c r="HJJ39" s="450"/>
      <c r="HJK39" s="450"/>
      <c r="HJL39" s="450"/>
      <c r="HJM39" s="450"/>
      <c r="HJN39" s="450"/>
      <c r="HJO39" s="450"/>
      <c r="HJP39" s="450"/>
      <c r="HJQ39" s="450"/>
      <c r="HJR39" s="450"/>
      <c r="HJS39" s="450"/>
      <c r="HJT39" s="450"/>
      <c r="HJU39" s="450"/>
      <c r="HJV39" s="450"/>
      <c r="HJW39" s="450"/>
      <c r="HJX39" s="450"/>
      <c r="HJY39" s="450"/>
      <c r="HJZ39" s="450"/>
      <c r="HKA39" s="450"/>
      <c r="HKB39" s="450"/>
      <c r="HKC39" s="450"/>
      <c r="HKD39" s="450"/>
      <c r="HKE39" s="450"/>
      <c r="HKF39" s="450"/>
      <c r="HKG39" s="450"/>
      <c r="HKH39" s="450"/>
      <c r="HKI39" s="450"/>
      <c r="HKJ39" s="450"/>
      <c r="HKK39" s="450"/>
      <c r="HKL39" s="450"/>
      <c r="HKM39" s="450"/>
      <c r="HKN39" s="450"/>
      <c r="HKO39" s="450"/>
      <c r="HKP39" s="450"/>
      <c r="HKQ39" s="450"/>
      <c r="HKR39" s="450"/>
      <c r="HKS39" s="450"/>
      <c r="HKT39" s="450"/>
      <c r="HKU39" s="450"/>
      <c r="HKV39" s="450"/>
      <c r="HKW39" s="450"/>
      <c r="HKX39" s="450"/>
      <c r="HKY39" s="450"/>
      <c r="HKZ39" s="450"/>
      <c r="HLA39" s="450"/>
      <c r="HLB39" s="450"/>
      <c r="HLC39" s="450"/>
      <c r="HLD39" s="450"/>
      <c r="HLE39" s="450"/>
      <c r="HLF39" s="450"/>
      <c r="HLG39" s="450"/>
      <c r="HLH39" s="450"/>
      <c r="HLI39" s="450"/>
      <c r="HLJ39" s="450"/>
      <c r="HLK39" s="450"/>
      <c r="HLL39" s="450"/>
      <c r="HLM39" s="450"/>
      <c r="HLN39" s="450"/>
      <c r="HLO39" s="450"/>
      <c r="HLP39" s="450"/>
      <c r="HLQ39" s="450"/>
      <c r="HLR39" s="450"/>
      <c r="HLS39" s="450"/>
      <c r="HLT39" s="450"/>
      <c r="HLU39" s="450"/>
      <c r="HLV39" s="450"/>
      <c r="HLW39" s="450"/>
      <c r="HLX39" s="450"/>
      <c r="HLY39" s="450"/>
      <c r="HLZ39" s="450"/>
      <c r="HMA39" s="450"/>
      <c r="HMB39" s="450"/>
      <c r="HMC39" s="450"/>
      <c r="HMD39" s="450"/>
      <c r="HME39" s="450"/>
      <c r="HMF39" s="450"/>
      <c r="HMG39" s="450"/>
      <c r="HMH39" s="450"/>
      <c r="HMI39" s="450"/>
      <c r="HMJ39" s="450"/>
      <c r="HMK39" s="450"/>
      <c r="HML39" s="450"/>
      <c r="HMM39" s="450"/>
      <c r="HMN39" s="450"/>
      <c r="HMO39" s="450"/>
      <c r="HMP39" s="450"/>
      <c r="HMQ39" s="450"/>
      <c r="HMR39" s="450"/>
      <c r="HMS39" s="450"/>
      <c r="HMT39" s="450"/>
      <c r="HMU39" s="450"/>
      <c r="HMV39" s="450"/>
      <c r="HMW39" s="450"/>
      <c r="HMX39" s="450"/>
      <c r="HMY39" s="450"/>
      <c r="HMZ39" s="450"/>
      <c r="HNA39" s="450"/>
      <c r="HNB39" s="450"/>
      <c r="HNC39" s="450"/>
      <c r="HND39" s="450"/>
      <c r="HNE39" s="450"/>
      <c r="HNF39" s="450"/>
      <c r="HNG39" s="450"/>
      <c r="HNH39" s="450"/>
      <c r="HNI39" s="450"/>
      <c r="HNJ39" s="450"/>
      <c r="HNK39" s="450"/>
      <c r="HNL39" s="450"/>
      <c r="HNM39" s="450"/>
      <c r="HNN39" s="450"/>
      <c r="HNO39" s="450"/>
      <c r="HNP39" s="450"/>
      <c r="HNQ39" s="450"/>
      <c r="HNR39" s="450"/>
      <c r="HNS39" s="450"/>
      <c r="HNT39" s="450"/>
      <c r="HNU39" s="450"/>
      <c r="HNV39" s="450"/>
      <c r="HNW39" s="450"/>
      <c r="HNX39" s="450"/>
      <c r="HNY39" s="450"/>
      <c r="HNZ39" s="450"/>
      <c r="HOA39" s="450"/>
      <c r="HOB39" s="450"/>
      <c r="HOC39" s="450"/>
      <c r="HOD39" s="450"/>
      <c r="HOE39" s="450"/>
      <c r="HOF39" s="450"/>
      <c r="HOG39" s="450"/>
      <c r="HOH39" s="450"/>
      <c r="HOI39" s="450"/>
      <c r="HOJ39" s="450"/>
      <c r="HOK39" s="450"/>
      <c r="HOL39" s="450"/>
      <c r="HOM39" s="450"/>
      <c r="HON39" s="450"/>
      <c r="HOO39" s="450"/>
      <c r="HOP39" s="450"/>
      <c r="HOQ39" s="450"/>
      <c r="HOR39" s="450"/>
      <c r="HOS39" s="450"/>
      <c r="HOT39" s="450"/>
      <c r="HOU39" s="450"/>
      <c r="HOV39" s="450"/>
      <c r="HOW39" s="450"/>
      <c r="HOX39" s="450"/>
      <c r="HOY39" s="450"/>
      <c r="HOZ39" s="450"/>
      <c r="HPA39" s="450"/>
      <c r="HPB39" s="450"/>
      <c r="HPC39" s="450"/>
      <c r="HPD39" s="450"/>
      <c r="HPE39" s="450"/>
      <c r="HPF39" s="450"/>
      <c r="HPG39" s="450"/>
      <c r="HPH39" s="450"/>
      <c r="HPI39" s="450"/>
      <c r="HPJ39" s="450"/>
      <c r="HPK39" s="450"/>
      <c r="HPL39" s="450"/>
      <c r="HPM39" s="450"/>
      <c r="HPN39" s="450"/>
      <c r="HPO39" s="450"/>
      <c r="HPP39" s="450"/>
      <c r="HPQ39" s="450"/>
      <c r="HPR39" s="450"/>
      <c r="HPS39" s="450"/>
      <c r="HPT39" s="450"/>
      <c r="HPU39" s="450"/>
      <c r="HPV39" s="450"/>
      <c r="HPW39" s="450"/>
      <c r="HPX39" s="450"/>
      <c r="HPY39" s="450"/>
      <c r="HPZ39" s="450"/>
      <c r="HQA39" s="450"/>
      <c r="HQB39" s="450"/>
      <c r="HQC39" s="450"/>
      <c r="HQD39" s="450"/>
      <c r="HQE39" s="450"/>
      <c r="HQF39" s="450"/>
      <c r="HQG39" s="450"/>
      <c r="HQH39" s="450"/>
      <c r="HQI39" s="450"/>
      <c r="HQJ39" s="450"/>
      <c r="HQK39" s="450"/>
      <c r="HQL39" s="450"/>
      <c r="HQM39" s="450"/>
      <c r="HQN39" s="450"/>
      <c r="HQO39" s="450"/>
      <c r="HQP39" s="450"/>
      <c r="HQQ39" s="450"/>
      <c r="HQR39" s="450"/>
      <c r="HQS39" s="450"/>
      <c r="HQT39" s="450"/>
      <c r="HQU39" s="450"/>
      <c r="HQV39" s="450"/>
      <c r="HQW39" s="450"/>
      <c r="HQX39" s="450"/>
      <c r="HQY39" s="450"/>
      <c r="HQZ39" s="450"/>
      <c r="HRA39" s="450"/>
      <c r="HRB39" s="450"/>
      <c r="HRC39" s="450"/>
      <c r="HRD39" s="450"/>
      <c r="HRE39" s="450"/>
      <c r="HRF39" s="450"/>
      <c r="HRG39" s="450"/>
      <c r="HRH39" s="450"/>
      <c r="HRI39" s="450"/>
      <c r="HRJ39" s="450"/>
      <c r="HRK39" s="450"/>
      <c r="HRL39" s="450"/>
      <c r="HRM39" s="450"/>
      <c r="HRN39" s="450"/>
      <c r="HRO39" s="450"/>
      <c r="HRP39" s="450"/>
      <c r="HRQ39" s="450"/>
      <c r="HRR39" s="450"/>
      <c r="HRS39" s="450"/>
      <c r="HRT39" s="450"/>
      <c r="HRU39" s="450"/>
      <c r="HRV39" s="450"/>
      <c r="HRW39" s="450"/>
      <c r="HRX39" s="450"/>
      <c r="HRY39" s="450"/>
      <c r="HRZ39" s="450"/>
      <c r="HSA39" s="450"/>
      <c r="HSB39" s="450"/>
      <c r="HSC39" s="450"/>
      <c r="HSD39" s="450"/>
      <c r="HSE39" s="450"/>
      <c r="HSF39" s="450"/>
      <c r="HSG39" s="450"/>
      <c r="HSH39" s="450"/>
      <c r="HSI39" s="450"/>
      <c r="HSJ39" s="450"/>
      <c r="HSK39" s="450"/>
      <c r="HSL39" s="450"/>
      <c r="HSM39" s="450"/>
      <c r="HSN39" s="450"/>
      <c r="HSO39" s="450"/>
      <c r="HSP39" s="450"/>
      <c r="HSQ39" s="450"/>
      <c r="HSR39" s="450"/>
      <c r="HSS39" s="450"/>
      <c r="HST39" s="450"/>
      <c r="HSU39" s="450"/>
      <c r="HSV39" s="450"/>
      <c r="HSW39" s="450"/>
      <c r="HSX39" s="450"/>
      <c r="HSY39" s="450"/>
      <c r="HSZ39" s="450"/>
      <c r="HTA39" s="450"/>
      <c r="HTB39" s="450"/>
      <c r="HTC39" s="450"/>
      <c r="HTD39" s="450"/>
      <c r="HTE39" s="450"/>
      <c r="HTF39" s="450"/>
      <c r="HTG39" s="450"/>
      <c r="HTH39" s="450"/>
      <c r="HTI39" s="450"/>
      <c r="HTJ39" s="450"/>
      <c r="HTK39" s="450"/>
      <c r="HTL39" s="450"/>
      <c r="HTM39" s="450"/>
      <c r="HTN39" s="450"/>
      <c r="HTO39" s="450"/>
      <c r="HTP39" s="450"/>
      <c r="HTQ39" s="450"/>
      <c r="HTR39" s="450"/>
      <c r="HTS39" s="450"/>
      <c r="HTT39" s="450"/>
      <c r="HTU39" s="450"/>
      <c r="HTV39" s="450"/>
      <c r="HTW39" s="450"/>
      <c r="HTX39" s="450"/>
      <c r="HTY39" s="450"/>
      <c r="HTZ39" s="450"/>
      <c r="HUA39" s="450"/>
      <c r="HUB39" s="450"/>
      <c r="HUC39" s="450"/>
      <c r="HUD39" s="450"/>
      <c r="HUE39" s="450"/>
      <c r="HUF39" s="450"/>
      <c r="HUG39" s="450"/>
      <c r="HUH39" s="450"/>
      <c r="HUI39" s="450"/>
      <c r="HUJ39" s="450"/>
      <c r="HUK39" s="450"/>
      <c r="HUL39" s="450"/>
      <c r="HUM39" s="450"/>
      <c r="HUN39" s="450"/>
      <c r="HUO39" s="450"/>
      <c r="HUP39" s="450"/>
      <c r="HUQ39" s="450"/>
      <c r="HUR39" s="450"/>
      <c r="HUS39" s="450"/>
      <c r="HUT39" s="450"/>
      <c r="HUU39" s="450"/>
      <c r="HUV39" s="450"/>
      <c r="HUW39" s="450"/>
      <c r="HUX39" s="450"/>
      <c r="HUY39" s="450"/>
      <c r="HUZ39" s="450"/>
      <c r="HVA39" s="450"/>
      <c r="HVB39" s="450"/>
      <c r="HVC39" s="450"/>
      <c r="HVD39" s="450"/>
      <c r="HVE39" s="450"/>
      <c r="HVF39" s="450"/>
      <c r="HVG39" s="450"/>
      <c r="HVH39" s="450"/>
      <c r="HVI39" s="450"/>
      <c r="HVJ39" s="450"/>
      <c r="HVK39" s="450"/>
      <c r="HVL39" s="450"/>
      <c r="HVM39" s="450"/>
      <c r="HVN39" s="450"/>
      <c r="HVO39" s="450"/>
      <c r="HVP39" s="450"/>
      <c r="HVQ39" s="450"/>
      <c r="HVR39" s="450"/>
      <c r="HVS39" s="450"/>
      <c r="HVT39" s="450"/>
      <c r="HVU39" s="450"/>
      <c r="HVV39" s="450"/>
      <c r="HVW39" s="450"/>
      <c r="HVX39" s="450"/>
      <c r="HVY39" s="450"/>
      <c r="HVZ39" s="450"/>
      <c r="HWA39" s="450"/>
      <c r="HWB39" s="450"/>
      <c r="HWC39" s="450"/>
      <c r="HWD39" s="450"/>
      <c r="HWE39" s="450"/>
      <c r="HWF39" s="450"/>
      <c r="HWG39" s="450"/>
      <c r="HWH39" s="450"/>
      <c r="HWI39" s="450"/>
      <c r="HWJ39" s="450"/>
      <c r="HWK39" s="450"/>
      <c r="HWL39" s="450"/>
      <c r="HWM39" s="450"/>
      <c r="HWN39" s="450"/>
      <c r="HWO39" s="450"/>
      <c r="HWP39" s="450"/>
      <c r="HWQ39" s="450"/>
      <c r="HWR39" s="450"/>
      <c r="HWS39" s="450"/>
      <c r="HWT39" s="450"/>
      <c r="HWU39" s="450"/>
      <c r="HWV39" s="450"/>
      <c r="HWW39" s="450"/>
      <c r="HWX39" s="450"/>
      <c r="HWY39" s="450"/>
      <c r="HWZ39" s="450"/>
      <c r="HXA39" s="450"/>
      <c r="HXB39" s="450"/>
      <c r="HXC39" s="450"/>
      <c r="HXD39" s="450"/>
      <c r="HXE39" s="450"/>
      <c r="HXF39" s="450"/>
      <c r="HXG39" s="450"/>
      <c r="HXH39" s="450"/>
      <c r="HXI39" s="450"/>
      <c r="HXJ39" s="450"/>
      <c r="HXK39" s="450"/>
      <c r="HXL39" s="450"/>
      <c r="HXM39" s="450"/>
      <c r="HXN39" s="450"/>
      <c r="HXO39" s="450"/>
      <c r="HXP39" s="450"/>
      <c r="HXQ39" s="450"/>
      <c r="HXR39" s="450"/>
      <c r="HXS39" s="450"/>
      <c r="HXT39" s="450"/>
      <c r="HXU39" s="450"/>
      <c r="HXV39" s="450"/>
      <c r="HXW39" s="450"/>
      <c r="HXX39" s="450"/>
      <c r="HXY39" s="450"/>
      <c r="HXZ39" s="450"/>
      <c r="HYA39" s="450"/>
      <c r="HYB39" s="450"/>
      <c r="HYC39" s="450"/>
      <c r="HYD39" s="450"/>
      <c r="HYE39" s="450"/>
      <c r="HYF39" s="450"/>
      <c r="HYG39" s="450"/>
      <c r="HYH39" s="450"/>
      <c r="HYI39" s="450"/>
      <c r="HYJ39" s="450"/>
      <c r="HYK39" s="450"/>
      <c r="HYL39" s="450"/>
      <c r="HYM39" s="450"/>
      <c r="HYN39" s="450"/>
      <c r="HYO39" s="450"/>
      <c r="HYP39" s="450"/>
      <c r="HYQ39" s="450"/>
      <c r="HYR39" s="450"/>
      <c r="HYS39" s="450"/>
      <c r="HYT39" s="450"/>
      <c r="HYU39" s="450"/>
      <c r="HYV39" s="450"/>
      <c r="HYW39" s="450"/>
      <c r="HYX39" s="450"/>
      <c r="HYY39" s="450"/>
      <c r="HYZ39" s="450"/>
      <c r="HZA39" s="450"/>
      <c r="HZB39" s="450"/>
      <c r="HZC39" s="450"/>
      <c r="HZD39" s="450"/>
      <c r="HZE39" s="450"/>
      <c r="HZF39" s="450"/>
      <c r="HZG39" s="450"/>
      <c r="HZH39" s="450"/>
      <c r="HZI39" s="450"/>
      <c r="HZJ39" s="450"/>
      <c r="HZK39" s="450"/>
      <c r="HZL39" s="450"/>
      <c r="HZM39" s="450"/>
      <c r="HZN39" s="450"/>
      <c r="HZO39" s="450"/>
      <c r="HZP39" s="450"/>
      <c r="HZQ39" s="450"/>
      <c r="HZR39" s="450"/>
      <c r="HZS39" s="450"/>
      <c r="HZT39" s="450"/>
      <c r="HZU39" s="450"/>
      <c r="HZV39" s="450"/>
      <c r="HZW39" s="450"/>
      <c r="HZX39" s="450"/>
      <c r="HZY39" s="450"/>
      <c r="HZZ39" s="450"/>
      <c r="IAA39" s="450"/>
      <c r="IAB39" s="450"/>
      <c r="IAC39" s="450"/>
      <c r="IAD39" s="450"/>
      <c r="IAE39" s="450"/>
      <c r="IAF39" s="450"/>
      <c r="IAG39" s="450"/>
      <c r="IAH39" s="450"/>
      <c r="IAI39" s="450"/>
      <c r="IAJ39" s="450"/>
      <c r="IAK39" s="450"/>
      <c r="IAL39" s="450"/>
      <c r="IAM39" s="450"/>
      <c r="IAN39" s="450"/>
      <c r="IAO39" s="450"/>
      <c r="IAP39" s="450"/>
      <c r="IAQ39" s="450"/>
      <c r="IAR39" s="450"/>
      <c r="IAS39" s="450"/>
      <c r="IAT39" s="450"/>
      <c r="IAU39" s="450"/>
      <c r="IAV39" s="450"/>
      <c r="IAW39" s="450"/>
      <c r="IAX39" s="450"/>
      <c r="IAY39" s="450"/>
      <c r="IAZ39" s="450"/>
      <c r="IBA39" s="450"/>
      <c r="IBB39" s="450"/>
      <c r="IBC39" s="450"/>
      <c r="IBD39" s="450"/>
      <c r="IBE39" s="450"/>
      <c r="IBF39" s="450"/>
      <c r="IBG39" s="450"/>
      <c r="IBH39" s="450"/>
      <c r="IBI39" s="450"/>
      <c r="IBJ39" s="450"/>
      <c r="IBK39" s="450"/>
      <c r="IBL39" s="450"/>
      <c r="IBM39" s="450"/>
      <c r="IBN39" s="450"/>
      <c r="IBO39" s="450"/>
      <c r="IBP39" s="450"/>
      <c r="IBQ39" s="450"/>
      <c r="IBR39" s="450"/>
      <c r="IBS39" s="450"/>
      <c r="IBT39" s="450"/>
      <c r="IBU39" s="450"/>
      <c r="IBV39" s="450"/>
      <c r="IBW39" s="450"/>
      <c r="IBX39" s="450"/>
      <c r="IBY39" s="450"/>
      <c r="IBZ39" s="450"/>
      <c r="ICA39" s="450"/>
      <c r="ICB39" s="450"/>
      <c r="ICC39" s="450"/>
      <c r="ICD39" s="450"/>
      <c r="ICE39" s="450"/>
      <c r="ICF39" s="450"/>
      <c r="ICG39" s="450"/>
      <c r="ICH39" s="450"/>
      <c r="ICI39" s="450"/>
      <c r="ICJ39" s="450"/>
      <c r="ICK39" s="450"/>
      <c r="ICL39" s="450"/>
      <c r="ICM39" s="450"/>
      <c r="ICN39" s="450"/>
      <c r="ICO39" s="450"/>
      <c r="ICP39" s="450"/>
      <c r="ICQ39" s="450"/>
      <c r="ICR39" s="450"/>
      <c r="ICS39" s="450"/>
      <c r="ICT39" s="450"/>
      <c r="ICU39" s="450"/>
      <c r="ICV39" s="450"/>
      <c r="ICW39" s="450"/>
      <c r="ICX39" s="450"/>
      <c r="ICY39" s="450"/>
      <c r="ICZ39" s="450"/>
      <c r="IDA39" s="450"/>
      <c r="IDB39" s="450"/>
      <c r="IDC39" s="450"/>
      <c r="IDD39" s="450"/>
      <c r="IDE39" s="450"/>
      <c r="IDF39" s="450"/>
      <c r="IDG39" s="450"/>
      <c r="IDH39" s="450"/>
      <c r="IDI39" s="450"/>
      <c r="IDJ39" s="450"/>
      <c r="IDK39" s="450"/>
      <c r="IDL39" s="450"/>
      <c r="IDM39" s="450"/>
      <c r="IDN39" s="450"/>
      <c r="IDO39" s="450"/>
      <c r="IDP39" s="450"/>
      <c r="IDQ39" s="450"/>
      <c r="IDR39" s="450"/>
      <c r="IDS39" s="450"/>
      <c r="IDT39" s="450"/>
      <c r="IDU39" s="450"/>
      <c r="IDV39" s="450"/>
      <c r="IDW39" s="450"/>
      <c r="IDX39" s="450"/>
      <c r="IDY39" s="450"/>
      <c r="IDZ39" s="450"/>
      <c r="IEA39" s="450"/>
      <c r="IEB39" s="450"/>
      <c r="IEC39" s="450"/>
      <c r="IED39" s="450"/>
      <c r="IEE39" s="450"/>
      <c r="IEF39" s="450"/>
      <c r="IEG39" s="450"/>
      <c r="IEH39" s="450"/>
      <c r="IEI39" s="450"/>
      <c r="IEJ39" s="450"/>
      <c r="IEK39" s="450"/>
      <c r="IEL39" s="450"/>
      <c r="IEM39" s="450"/>
      <c r="IEN39" s="450"/>
      <c r="IEO39" s="450"/>
      <c r="IEP39" s="450"/>
      <c r="IEQ39" s="450"/>
      <c r="IER39" s="450"/>
      <c r="IES39" s="450"/>
      <c r="IET39" s="450"/>
      <c r="IEU39" s="450"/>
      <c r="IEV39" s="450"/>
      <c r="IEW39" s="450"/>
      <c r="IEX39" s="450"/>
      <c r="IEY39" s="450"/>
      <c r="IEZ39" s="450"/>
      <c r="IFA39" s="450"/>
      <c r="IFB39" s="450"/>
      <c r="IFC39" s="450"/>
      <c r="IFD39" s="450"/>
      <c r="IFE39" s="450"/>
      <c r="IFF39" s="450"/>
      <c r="IFG39" s="450"/>
      <c r="IFH39" s="450"/>
      <c r="IFI39" s="450"/>
      <c r="IFJ39" s="450"/>
      <c r="IFK39" s="450"/>
      <c r="IFL39" s="450"/>
      <c r="IFM39" s="450"/>
      <c r="IFN39" s="450"/>
      <c r="IFO39" s="450"/>
      <c r="IFP39" s="450"/>
      <c r="IFQ39" s="450"/>
      <c r="IFR39" s="450"/>
      <c r="IFS39" s="450"/>
      <c r="IFT39" s="450"/>
      <c r="IFU39" s="450"/>
      <c r="IFV39" s="450"/>
      <c r="IFW39" s="450"/>
      <c r="IFX39" s="450"/>
      <c r="IFY39" s="450"/>
      <c r="IFZ39" s="450"/>
      <c r="IGA39" s="450"/>
      <c r="IGB39" s="450"/>
      <c r="IGC39" s="450"/>
      <c r="IGD39" s="450"/>
      <c r="IGE39" s="450"/>
      <c r="IGF39" s="450"/>
      <c r="IGG39" s="450"/>
      <c r="IGH39" s="450"/>
      <c r="IGI39" s="450"/>
      <c r="IGJ39" s="450"/>
      <c r="IGK39" s="450"/>
      <c r="IGL39" s="450"/>
      <c r="IGM39" s="450"/>
      <c r="IGN39" s="450"/>
      <c r="IGO39" s="450"/>
      <c r="IGP39" s="450"/>
      <c r="IGQ39" s="450"/>
      <c r="IGR39" s="450"/>
      <c r="IGS39" s="450"/>
      <c r="IGT39" s="450"/>
      <c r="IGU39" s="450"/>
      <c r="IGV39" s="450"/>
      <c r="IGW39" s="450"/>
      <c r="IGX39" s="450"/>
      <c r="IGY39" s="450"/>
      <c r="IGZ39" s="450"/>
      <c r="IHA39" s="450"/>
      <c r="IHB39" s="450"/>
      <c r="IHC39" s="450"/>
      <c r="IHD39" s="450"/>
      <c r="IHE39" s="450"/>
      <c r="IHF39" s="450"/>
      <c r="IHG39" s="450"/>
      <c r="IHH39" s="450"/>
      <c r="IHI39" s="450"/>
      <c r="IHJ39" s="450"/>
      <c r="IHK39" s="450"/>
      <c r="IHL39" s="450"/>
      <c r="IHM39" s="450"/>
      <c r="IHN39" s="450"/>
      <c r="IHO39" s="450"/>
      <c r="IHP39" s="450"/>
      <c r="IHQ39" s="450"/>
      <c r="IHR39" s="450"/>
      <c r="IHS39" s="450"/>
      <c r="IHT39" s="450"/>
      <c r="IHU39" s="450"/>
      <c r="IHV39" s="450"/>
      <c r="IHW39" s="450"/>
      <c r="IHX39" s="450"/>
      <c r="IHY39" s="450"/>
      <c r="IHZ39" s="450"/>
      <c r="IIA39" s="450"/>
      <c r="IIB39" s="450"/>
      <c r="IIC39" s="450"/>
      <c r="IID39" s="450"/>
      <c r="IIE39" s="450"/>
      <c r="IIF39" s="450"/>
      <c r="IIG39" s="450"/>
      <c r="IIH39" s="450"/>
      <c r="III39" s="450"/>
      <c r="IIJ39" s="450"/>
      <c r="IIK39" s="450"/>
      <c r="IIL39" s="450"/>
      <c r="IIM39" s="450"/>
      <c r="IIN39" s="450"/>
      <c r="IIO39" s="450"/>
      <c r="IIP39" s="450"/>
      <c r="IIQ39" s="450"/>
      <c r="IIR39" s="450"/>
      <c r="IIS39" s="450"/>
      <c r="IIT39" s="450"/>
      <c r="IIU39" s="450"/>
      <c r="IIV39" s="450"/>
      <c r="IIW39" s="450"/>
      <c r="IIX39" s="450"/>
      <c r="IIY39" s="450"/>
      <c r="IIZ39" s="450"/>
      <c r="IJA39" s="450"/>
      <c r="IJB39" s="450"/>
      <c r="IJC39" s="450"/>
      <c r="IJD39" s="450"/>
      <c r="IJE39" s="450"/>
      <c r="IJF39" s="450"/>
      <c r="IJG39" s="450"/>
      <c r="IJH39" s="450"/>
      <c r="IJI39" s="450"/>
      <c r="IJJ39" s="450"/>
      <c r="IJK39" s="450"/>
      <c r="IJL39" s="450"/>
      <c r="IJM39" s="450"/>
      <c r="IJN39" s="450"/>
      <c r="IJO39" s="450"/>
      <c r="IJP39" s="450"/>
      <c r="IJQ39" s="450"/>
      <c r="IJR39" s="450"/>
      <c r="IJS39" s="450"/>
      <c r="IJT39" s="450"/>
      <c r="IJU39" s="450"/>
      <c r="IJV39" s="450"/>
      <c r="IJW39" s="450"/>
      <c r="IJX39" s="450"/>
      <c r="IJY39" s="450"/>
      <c r="IJZ39" s="450"/>
      <c r="IKA39" s="450"/>
      <c r="IKB39" s="450"/>
      <c r="IKC39" s="450"/>
      <c r="IKD39" s="450"/>
      <c r="IKE39" s="450"/>
      <c r="IKF39" s="450"/>
      <c r="IKG39" s="450"/>
      <c r="IKH39" s="450"/>
      <c r="IKI39" s="450"/>
      <c r="IKJ39" s="450"/>
      <c r="IKK39" s="450"/>
      <c r="IKL39" s="450"/>
      <c r="IKM39" s="450"/>
      <c r="IKN39" s="450"/>
      <c r="IKO39" s="450"/>
      <c r="IKP39" s="450"/>
      <c r="IKQ39" s="450"/>
      <c r="IKR39" s="450"/>
      <c r="IKS39" s="450"/>
      <c r="IKT39" s="450"/>
      <c r="IKU39" s="450"/>
      <c r="IKV39" s="450"/>
      <c r="IKW39" s="450"/>
      <c r="IKX39" s="450"/>
      <c r="IKY39" s="450"/>
      <c r="IKZ39" s="450"/>
      <c r="ILA39" s="450"/>
      <c r="ILB39" s="450"/>
      <c r="ILC39" s="450"/>
      <c r="ILD39" s="450"/>
      <c r="ILE39" s="450"/>
      <c r="ILF39" s="450"/>
      <c r="ILG39" s="450"/>
      <c r="ILH39" s="450"/>
      <c r="ILI39" s="450"/>
      <c r="ILJ39" s="450"/>
      <c r="ILK39" s="450"/>
      <c r="ILL39" s="450"/>
      <c r="ILM39" s="450"/>
      <c r="ILN39" s="450"/>
      <c r="ILO39" s="450"/>
      <c r="ILP39" s="450"/>
      <c r="ILQ39" s="450"/>
      <c r="ILR39" s="450"/>
      <c r="ILS39" s="450"/>
      <c r="ILT39" s="450"/>
      <c r="ILU39" s="450"/>
      <c r="ILV39" s="450"/>
      <c r="ILW39" s="450"/>
      <c r="ILX39" s="450"/>
      <c r="ILY39" s="450"/>
      <c r="ILZ39" s="450"/>
      <c r="IMA39" s="450"/>
      <c r="IMB39" s="450"/>
      <c r="IMC39" s="450"/>
      <c r="IMD39" s="450"/>
      <c r="IME39" s="450"/>
      <c r="IMF39" s="450"/>
      <c r="IMG39" s="450"/>
      <c r="IMH39" s="450"/>
      <c r="IMI39" s="450"/>
      <c r="IMJ39" s="450"/>
      <c r="IMK39" s="450"/>
      <c r="IML39" s="450"/>
      <c r="IMM39" s="450"/>
      <c r="IMN39" s="450"/>
      <c r="IMO39" s="450"/>
      <c r="IMP39" s="450"/>
      <c r="IMQ39" s="450"/>
      <c r="IMR39" s="450"/>
      <c r="IMS39" s="450"/>
      <c r="IMT39" s="450"/>
      <c r="IMU39" s="450"/>
      <c r="IMV39" s="450"/>
      <c r="IMW39" s="450"/>
      <c r="IMX39" s="450"/>
      <c r="IMY39" s="450"/>
      <c r="IMZ39" s="450"/>
      <c r="INA39" s="450"/>
      <c r="INB39" s="450"/>
      <c r="INC39" s="450"/>
      <c r="IND39" s="450"/>
      <c r="INE39" s="450"/>
      <c r="INF39" s="450"/>
      <c r="ING39" s="450"/>
      <c r="INH39" s="450"/>
      <c r="INI39" s="450"/>
      <c r="INJ39" s="450"/>
      <c r="INK39" s="450"/>
      <c r="INL39" s="450"/>
      <c r="INM39" s="450"/>
      <c r="INN39" s="450"/>
      <c r="INO39" s="450"/>
      <c r="INP39" s="450"/>
      <c r="INQ39" s="450"/>
      <c r="INR39" s="450"/>
      <c r="INS39" s="450"/>
      <c r="INT39" s="450"/>
      <c r="INU39" s="450"/>
      <c r="INV39" s="450"/>
      <c r="INW39" s="450"/>
      <c r="INX39" s="450"/>
      <c r="INY39" s="450"/>
      <c r="INZ39" s="450"/>
      <c r="IOA39" s="450"/>
      <c r="IOB39" s="450"/>
      <c r="IOC39" s="450"/>
      <c r="IOD39" s="450"/>
      <c r="IOE39" s="450"/>
      <c r="IOF39" s="450"/>
      <c r="IOG39" s="450"/>
      <c r="IOH39" s="450"/>
      <c r="IOI39" s="450"/>
      <c r="IOJ39" s="450"/>
      <c r="IOK39" s="450"/>
      <c r="IOL39" s="450"/>
      <c r="IOM39" s="450"/>
      <c r="ION39" s="450"/>
      <c r="IOO39" s="450"/>
      <c r="IOP39" s="450"/>
      <c r="IOQ39" s="450"/>
      <c r="IOR39" s="450"/>
      <c r="IOS39" s="450"/>
      <c r="IOT39" s="450"/>
      <c r="IOU39" s="450"/>
      <c r="IOV39" s="450"/>
      <c r="IOW39" s="450"/>
      <c r="IOX39" s="450"/>
      <c r="IOY39" s="450"/>
      <c r="IOZ39" s="450"/>
      <c r="IPA39" s="450"/>
      <c r="IPB39" s="450"/>
      <c r="IPC39" s="450"/>
      <c r="IPD39" s="450"/>
      <c r="IPE39" s="450"/>
      <c r="IPF39" s="450"/>
      <c r="IPG39" s="450"/>
      <c r="IPH39" s="450"/>
      <c r="IPI39" s="450"/>
      <c r="IPJ39" s="450"/>
      <c r="IPK39" s="450"/>
      <c r="IPL39" s="450"/>
      <c r="IPM39" s="450"/>
      <c r="IPN39" s="450"/>
      <c r="IPO39" s="450"/>
      <c r="IPP39" s="450"/>
      <c r="IPQ39" s="450"/>
      <c r="IPR39" s="450"/>
      <c r="IPS39" s="450"/>
      <c r="IPT39" s="450"/>
      <c r="IPU39" s="450"/>
      <c r="IPV39" s="450"/>
      <c r="IPW39" s="450"/>
      <c r="IPX39" s="450"/>
      <c r="IPY39" s="450"/>
      <c r="IPZ39" s="450"/>
      <c r="IQA39" s="450"/>
      <c r="IQB39" s="450"/>
      <c r="IQC39" s="450"/>
      <c r="IQD39" s="450"/>
      <c r="IQE39" s="450"/>
      <c r="IQF39" s="450"/>
      <c r="IQG39" s="450"/>
      <c r="IQH39" s="450"/>
      <c r="IQI39" s="450"/>
      <c r="IQJ39" s="450"/>
      <c r="IQK39" s="450"/>
      <c r="IQL39" s="450"/>
      <c r="IQM39" s="450"/>
      <c r="IQN39" s="450"/>
      <c r="IQO39" s="450"/>
      <c r="IQP39" s="450"/>
      <c r="IQQ39" s="450"/>
      <c r="IQR39" s="450"/>
      <c r="IQS39" s="450"/>
      <c r="IQT39" s="450"/>
      <c r="IQU39" s="450"/>
      <c r="IQV39" s="450"/>
      <c r="IQW39" s="450"/>
      <c r="IQX39" s="450"/>
      <c r="IQY39" s="450"/>
      <c r="IQZ39" s="450"/>
      <c r="IRA39" s="450"/>
      <c r="IRB39" s="450"/>
      <c r="IRC39" s="450"/>
      <c r="IRD39" s="450"/>
      <c r="IRE39" s="450"/>
      <c r="IRF39" s="450"/>
      <c r="IRG39" s="450"/>
      <c r="IRH39" s="450"/>
      <c r="IRI39" s="450"/>
      <c r="IRJ39" s="450"/>
      <c r="IRK39" s="450"/>
      <c r="IRL39" s="450"/>
      <c r="IRM39" s="450"/>
      <c r="IRN39" s="450"/>
      <c r="IRO39" s="450"/>
      <c r="IRP39" s="450"/>
      <c r="IRQ39" s="450"/>
      <c r="IRR39" s="450"/>
      <c r="IRS39" s="450"/>
      <c r="IRT39" s="450"/>
      <c r="IRU39" s="450"/>
      <c r="IRV39" s="450"/>
      <c r="IRW39" s="450"/>
      <c r="IRX39" s="450"/>
      <c r="IRY39" s="450"/>
      <c r="IRZ39" s="450"/>
      <c r="ISA39" s="450"/>
      <c r="ISB39" s="450"/>
      <c r="ISC39" s="450"/>
      <c r="ISD39" s="450"/>
      <c r="ISE39" s="450"/>
      <c r="ISF39" s="450"/>
      <c r="ISG39" s="450"/>
      <c r="ISH39" s="450"/>
      <c r="ISI39" s="450"/>
      <c r="ISJ39" s="450"/>
      <c r="ISK39" s="450"/>
      <c r="ISL39" s="450"/>
      <c r="ISM39" s="450"/>
      <c r="ISN39" s="450"/>
      <c r="ISO39" s="450"/>
      <c r="ISP39" s="450"/>
      <c r="ISQ39" s="450"/>
      <c r="ISR39" s="450"/>
      <c r="ISS39" s="450"/>
      <c r="IST39" s="450"/>
      <c r="ISU39" s="450"/>
      <c r="ISV39" s="450"/>
      <c r="ISW39" s="450"/>
      <c r="ISX39" s="450"/>
      <c r="ISY39" s="450"/>
      <c r="ISZ39" s="450"/>
      <c r="ITA39" s="450"/>
      <c r="ITB39" s="450"/>
      <c r="ITC39" s="450"/>
      <c r="ITD39" s="450"/>
      <c r="ITE39" s="450"/>
      <c r="ITF39" s="450"/>
      <c r="ITG39" s="450"/>
      <c r="ITH39" s="450"/>
      <c r="ITI39" s="450"/>
      <c r="ITJ39" s="450"/>
      <c r="ITK39" s="450"/>
      <c r="ITL39" s="450"/>
      <c r="ITM39" s="450"/>
      <c r="ITN39" s="450"/>
      <c r="ITO39" s="450"/>
      <c r="ITP39" s="450"/>
      <c r="ITQ39" s="450"/>
      <c r="ITR39" s="450"/>
      <c r="ITS39" s="450"/>
      <c r="ITT39" s="450"/>
      <c r="ITU39" s="450"/>
      <c r="ITV39" s="450"/>
      <c r="ITW39" s="450"/>
      <c r="ITX39" s="450"/>
      <c r="ITY39" s="450"/>
      <c r="ITZ39" s="450"/>
      <c r="IUA39" s="450"/>
      <c r="IUB39" s="450"/>
      <c r="IUC39" s="450"/>
      <c r="IUD39" s="450"/>
      <c r="IUE39" s="450"/>
      <c r="IUF39" s="450"/>
      <c r="IUG39" s="450"/>
      <c r="IUH39" s="450"/>
      <c r="IUI39" s="450"/>
      <c r="IUJ39" s="450"/>
      <c r="IUK39" s="450"/>
      <c r="IUL39" s="450"/>
      <c r="IUM39" s="450"/>
      <c r="IUN39" s="450"/>
      <c r="IUO39" s="450"/>
      <c r="IUP39" s="450"/>
      <c r="IUQ39" s="450"/>
      <c r="IUR39" s="450"/>
      <c r="IUS39" s="450"/>
      <c r="IUT39" s="450"/>
      <c r="IUU39" s="450"/>
      <c r="IUV39" s="450"/>
      <c r="IUW39" s="450"/>
      <c r="IUX39" s="450"/>
      <c r="IUY39" s="450"/>
      <c r="IUZ39" s="450"/>
      <c r="IVA39" s="450"/>
      <c r="IVB39" s="450"/>
      <c r="IVC39" s="450"/>
      <c r="IVD39" s="450"/>
      <c r="IVE39" s="450"/>
      <c r="IVF39" s="450"/>
      <c r="IVG39" s="450"/>
      <c r="IVH39" s="450"/>
      <c r="IVI39" s="450"/>
      <c r="IVJ39" s="450"/>
      <c r="IVK39" s="450"/>
      <c r="IVL39" s="450"/>
      <c r="IVM39" s="450"/>
      <c r="IVN39" s="450"/>
      <c r="IVO39" s="450"/>
      <c r="IVP39" s="450"/>
      <c r="IVQ39" s="450"/>
      <c r="IVR39" s="450"/>
      <c r="IVS39" s="450"/>
      <c r="IVT39" s="450"/>
      <c r="IVU39" s="450"/>
      <c r="IVV39" s="450"/>
      <c r="IVW39" s="450"/>
      <c r="IVX39" s="450"/>
      <c r="IVY39" s="450"/>
      <c r="IVZ39" s="450"/>
      <c r="IWA39" s="450"/>
      <c r="IWB39" s="450"/>
      <c r="IWC39" s="450"/>
      <c r="IWD39" s="450"/>
      <c r="IWE39" s="450"/>
      <c r="IWF39" s="450"/>
      <c r="IWG39" s="450"/>
      <c r="IWH39" s="450"/>
      <c r="IWI39" s="450"/>
      <c r="IWJ39" s="450"/>
      <c r="IWK39" s="450"/>
      <c r="IWL39" s="450"/>
      <c r="IWM39" s="450"/>
      <c r="IWN39" s="450"/>
      <c r="IWO39" s="450"/>
      <c r="IWP39" s="450"/>
      <c r="IWQ39" s="450"/>
      <c r="IWR39" s="450"/>
      <c r="IWS39" s="450"/>
      <c r="IWT39" s="450"/>
      <c r="IWU39" s="450"/>
      <c r="IWV39" s="450"/>
      <c r="IWW39" s="450"/>
      <c r="IWX39" s="450"/>
      <c r="IWY39" s="450"/>
      <c r="IWZ39" s="450"/>
      <c r="IXA39" s="450"/>
      <c r="IXB39" s="450"/>
      <c r="IXC39" s="450"/>
      <c r="IXD39" s="450"/>
      <c r="IXE39" s="450"/>
      <c r="IXF39" s="450"/>
      <c r="IXG39" s="450"/>
      <c r="IXH39" s="450"/>
      <c r="IXI39" s="450"/>
      <c r="IXJ39" s="450"/>
      <c r="IXK39" s="450"/>
      <c r="IXL39" s="450"/>
      <c r="IXM39" s="450"/>
      <c r="IXN39" s="450"/>
      <c r="IXO39" s="450"/>
      <c r="IXP39" s="450"/>
      <c r="IXQ39" s="450"/>
      <c r="IXR39" s="450"/>
      <c r="IXS39" s="450"/>
      <c r="IXT39" s="450"/>
      <c r="IXU39" s="450"/>
      <c r="IXV39" s="450"/>
      <c r="IXW39" s="450"/>
      <c r="IXX39" s="450"/>
      <c r="IXY39" s="450"/>
      <c r="IXZ39" s="450"/>
      <c r="IYA39" s="450"/>
      <c r="IYB39" s="450"/>
      <c r="IYC39" s="450"/>
      <c r="IYD39" s="450"/>
      <c r="IYE39" s="450"/>
      <c r="IYF39" s="450"/>
      <c r="IYG39" s="450"/>
      <c r="IYH39" s="450"/>
      <c r="IYI39" s="450"/>
      <c r="IYJ39" s="450"/>
      <c r="IYK39" s="450"/>
      <c r="IYL39" s="450"/>
      <c r="IYM39" s="450"/>
      <c r="IYN39" s="450"/>
      <c r="IYO39" s="450"/>
      <c r="IYP39" s="450"/>
      <c r="IYQ39" s="450"/>
      <c r="IYR39" s="450"/>
      <c r="IYS39" s="450"/>
      <c r="IYT39" s="450"/>
      <c r="IYU39" s="450"/>
      <c r="IYV39" s="450"/>
      <c r="IYW39" s="450"/>
      <c r="IYX39" s="450"/>
      <c r="IYY39" s="450"/>
      <c r="IYZ39" s="450"/>
      <c r="IZA39" s="450"/>
      <c r="IZB39" s="450"/>
      <c r="IZC39" s="450"/>
      <c r="IZD39" s="450"/>
      <c r="IZE39" s="450"/>
      <c r="IZF39" s="450"/>
      <c r="IZG39" s="450"/>
      <c r="IZH39" s="450"/>
      <c r="IZI39" s="450"/>
      <c r="IZJ39" s="450"/>
      <c r="IZK39" s="450"/>
      <c r="IZL39" s="450"/>
      <c r="IZM39" s="450"/>
      <c r="IZN39" s="450"/>
      <c r="IZO39" s="450"/>
      <c r="IZP39" s="450"/>
      <c r="IZQ39" s="450"/>
      <c r="IZR39" s="450"/>
      <c r="IZS39" s="450"/>
      <c r="IZT39" s="450"/>
      <c r="IZU39" s="450"/>
      <c r="IZV39" s="450"/>
      <c r="IZW39" s="450"/>
      <c r="IZX39" s="450"/>
      <c r="IZY39" s="450"/>
      <c r="IZZ39" s="450"/>
      <c r="JAA39" s="450"/>
      <c r="JAB39" s="450"/>
      <c r="JAC39" s="450"/>
      <c r="JAD39" s="450"/>
      <c r="JAE39" s="450"/>
      <c r="JAF39" s="450"/>
      <c r="JAG39" s="450"/>
      <c r="JAH39" s="450"/>
      <c r="JAI39" s="450"/>
      <c r="JAJ39" s="450"/>
      <c r="JAK39" s="450"/>
      <c r="JAL39" s="450"/>
      <c r="JAM39" s="450"/>
      <c r="JAN39" s="450"/>
      <c r="JAO39" s="450"/>
      <c r="JAP39" s="450"/>
      <c r="JAQ39" s="450"/>
      <c r="JAR39" s="450"/>
      <c r="JAS39" s="450"/>
      <c r="JAT39" s="450"/>
      <c r="JAU39" s="450"/>
      <c r="JAV39" s="450"/>
      <c r="JAW39" s="450"/>
      <c r="JAX39" s="450"/>
      <c r="JAY39" s="450"/>
      <c r="JAZ39" s="450"/>
      <c r="JBA39" s="450"/>
      <c r="JBB39" s="450"/>
      <c r="JBC39" s="450"/>
      <c r="JBD39" s="450"/>
      <c r="JBE39" s="450"/>
      <c r="JBF39" s="450"/>
      <c r="JBG39" s="450"/>
      <c r="JBH39" s="450"/>
      <c r="JBI39" s="450"/>
      <c r="JBJ39" s="450"/>
      <c r="JBK39" s="450"/>
      <c r="JBL39" s="450"/>
      <c r="JBM39" s="450"/>
      <c r="JBN39" s="450"/>
      <c r="JBO39" s="450"/>
      <c r="JBP39" s="450"/>
      <c r="JBQ39" s="450"/>
      <c r="JBR39" s="450"/>
      <c r="JBS39" s="450"/>
      <c r="JBT39" s="450"/>
      <c r="JBU39" s="450"/>
      <c r="JBV39" s="450"/>
      <c r="JBW39" s="450"/>
      <c r="JBX39" s="450"/>
      <c r="JBY39" s="450"/>
      <c r="JBZ39" s="450"/>
      <c r="JCA39" s="450"/>
      <c r="JCB39" s="450"/>
      <c r="JCC39" s="450"/>
      <c r="JCD39" s="450"/>
      <c r="JCE39" s="450"/>
      <c r="JCF39" s="450"/>
      <c r="JCG39" s="450"/>
      <c r="JCH39" s="450"/>
      <c r="JCI39" s="450"/>
      <c r="JCJ39" s="450"/>
      <c r="JCK39" s="450"/>
      <c r="JCL39" s="450"/>
      <c r="JCM39" s="450"/>
      <c r="JCN39" s="450"/>
      <c r="JCO39" s="450"/>
      <c r="JCP39" s="450"/>
      <c r="JCQ39" s="450"/>
      <c r="JCR39" s="450"/>
      <c r="JCS39" s="450"/>
      <c r="JCT39" s="450"/>
      <c r="JCU39" s="450"/>
      <c r="JCV39" s="450"/>
      <c r="JCW39" s="450"/>
      <c r="JCX39" s="450"/>
      <c r="JCY39" s="450"/>
      <c r="JCZ39" s="450"/>
      <c r="JDA39" s="450"/>
      <c r="JDB39" s="450"/>
      <c r="JDC39" s="450"/>
      <c r="JDD39" s="450"/>
      <c r="JDE39" s="450"/>
      <c r="JDF39" s="450"/>
      <c r="JDG39" s="450"/>
      <c r="JDH39" s="450"/>
      <c r="JDI39" s="450"/>
      <c r="JDJ39" s="450"/>
      <c r="JDK39" s="450"/>
      <c r="JDL39" s="450"/>
      <c r="JDM39" s="450"/>
      <c r="JDN39" s="450"/>
      <c r="JDO39" s="450"/>
      <c r="JDP39" s="450"/>
      <c r="JDQ39" s="450"/>
      <c r="JDR39" s="450"/>
      <c r="JDS39" s="450"/>
      <c r="JDT39" s="450"/>
      <c r="JDU39" s="450"/>
      <c r="JDV39" s="450"/>
      <c r="JDW39" s="450"/>
      <c r="JDX39" s="450"/>
      <c r="JDY39" s="450"/>
      <c r="JDZ39" s="450"/>
      <c r="JEA39" s="450"/>
      <c r="JEB39" s="450"/>
      <c r="JEC39" s="450"/>
      <c r="JED39" s="450"/>
      <c r="JEE39" s="450"/>
      <c r="JEF39" s="450"/>
      <c r="JEG39" s="450"/>
      <c r="JEH39" s="450"/>
      <c r="JEI39" s="450"/>
      <c r="JEJ39" s="450"/>
      <c r="JEK39" s="450"/>
      <c r="JEL39" s="450"/>
      <c r="JEM39" s="450"/>
      <c r="JEN39" s="450"/>
      <c r="JEO39" s="450"/>
      <c r="JEP39" s="450"/>
      <c r="JEQ39" s="450"/>
      <c r="JER39" s="450"/>
      <c r="JES39" s="450"/>
      <c r="JET39" s="450"/>
      <c r="JEU39" s="450"/>
      <c r="JEV39" s="450"/>
      <c r="JEW39" s="450"/>
      <c r="JEX39" s="450"/>
      <c r="JEY39" s="450"/>
      <c r="JEZ39" s="450"/>
      <c r="JFA39" s="450"/>
      <c r="JFB39" s="450"/>
      <c r="JFC39" s="450"/>
      <c r="JFD39" s="450"/>
      <c r="JFE39" s="450"/>
      <c r="JFF39" s="450"/>
      <c r="JFG39" s="450"/>
      <c r="JFH39" s="450"/>
      <c r="JFI39" s="450"/>
      <c r="JFJ39" s="450"/>
      <c r="JFK39" s="450"/>
      <c r="JFL39" s="450"/>
      <c r="JFM39" s="450"/>
      <c r="JFN39" s="450"/>
      <c r="JFO39" s="450"/>
      <c r="JFP39" s="450"/>
      <c r="JFQ39" s="450"/>
      <c r="JFR39" s="450"/>
      <c r="JFS39" s="450"/>
      <c r="JFT39" s="450"/>
      <c r="JFU39" s="450"/>
      <c r="JFV39" s="450"/>
      <c r="JFW39" s="450"/>
      <c r="JFX39" s="450"/>
      <c r="JFY39" s="450"/>
      <c r="JFZ39" s="450"/>
      <c r="JGA39" s="450"/>
      <c r="JGB39" s="450"/>
      <c r="JGC39" s="450"/>
      <c r="JGD39" s="450"/>
      <c r="JGE39" s="450"/>
      <c r="JGF39" s="450"/>
      <c r="JGG39" s="450"/>
      <c r="JGH39" s="450"/>
      <c r="JGI39" s="450"/>
      <c r="JGJ39" s="450"/>
      <c r="JGK39" s="450"/>
      <c r="JGL39" s="450"/>
      <c r="JGM39" s="450"/>
      <c r="JGN39" s="450"/>
      <c r="JGO39" s="450"/>
      <c r="JGP39" s="450"/>
      <c r="JGQ39" s="450"/>
      <c r="JGR39" s="450"/>
      <c r="JGS39" s="450"/>
      <c r="JGT39" s="450"/>
      <c r="JGU39" s="450"/>
      <c r="JGV39" s="450"/>
      <c r="JGW39" s="450"/>
      <c r="JGX39" s="450"/>
      <c r="JGY39" s="450"/>
      <c r="JGZ39" s="450"/>
      <c r="JHA39" s="450"/>
      <c r="JHB39" s="450"/>
      <c r="JHC39" s="450"/>
      <c r="JHD39" s="450"/>
      <c r="JHE39" s="450"/>
      <c r="JHF39" s="450"/>
      <c r="JHG39" s="450"/>
      <c r="JHH39" s="450"/>
      <c r="JHI39" s="450"/>
      <c r="JHJ39" s="450"/>
      <c r="JHK39" s="450"/>
      <c r="JHL39" s="450"/>
      <c r="JHM39" s="450"/>
      <c r="JHN39" s="450"/>
      <c r="JHO39" s="450"/>
      <c r="JHP39" s="450"/>
      <c r="JHQ39" s="450"/>
      <c r="JHR39" s="450"/>
      <c r="JHS39" s="450"/>
      <c r="JHT39" s="450"/>
      <c r="JHU39" s="450"/>
      <c r="JHV39" s="450"/>
      <c r="JHW39" s="450"/>
      <c r="JHX39" s="450"/>
      <c r="JHY39" s="450"/>
      <c r="JHZ39" s="450"/>
      <c r="JIA39" s="450"/>
      <c r="JIB39" s="450"/>
      <c r="JIC39" s="450"/>
      <c r="JID39" s="450"/>
      <c r="JIE39" s="450"/>
      <c r="JIF39" s="450"/>
      <c r="JIG39" s="450"/>
      <c r="JIH39" s="450"/>
      <c r="JII39" s="450"/>
      <c r="JIJ39" s="450"/>
      <c r="JIK39" s="450"/>
      <c r="JIL39" s="450"/>
      <c r="JIM39" s="450"/>
      <c r="JIN39" s="450"/>
      <c r="JIO39" s="450"/>
      <c r="JIP39" s="450"/>
      <c r="JIQ39" s="450"/>
      <c r="JIR39" s="450"/>
      <c r="JIS39" s="450"/>
      <c r="JIT39" s="450"/>
      <c r="JIU39" s="450"/>
      <c r="JIV39" s="450"/>
      <c r="JIW39" s="450"/>
      <c r="JIX39" s="450"/>
      <c r="JIY39" s="450"/>
      <c r="JIZ39" s="450"/>
      <c r="JJA39" s="450"/>
      <c r="JJB39" s="450"/>
      <c r="JJC39" s="450"/>
      <c r="JJD39" s="450"/>
      <c r="JJE39" s="450"/>
      <c r="JJF39" s="450"/>
      <c r="JJG39" s="450"/>
      <c r="JJH39" s="450"/>
      <c r="JJI39" s="450"/>
      <c r="JJJ39" s="450"/>
      <c r="JJK39" s="450"/>
      <c r="JJL39" s="450"/>
      <c r="JJM39" s="450"/>
      <c r="JJN39" s="450"/>
      <c r="JJO39" s="450"/>
      <c r="JJP39" s="450"/>
      <c r="JJQ39" s="450"/>
      <c r="JJR39" s="450"/>
      <c r="JJS39" s="450"/>
      <c r="JJT39" s="450"/>
      <c r="JJU39" s="450"/>
      <c r="JJV39" s="450"/>
      <c r="JJW39" s="450"/>
      <c r="JJX39" s="450"/>
      <c r="JJY39" s="450"/>
      <c r="JJZ39" s="450"/>
      <c r="JKA39" s="450"/>
      <c r="JKB39" s="450"/>
      <c r="JKC39" s="450"/>
      <c r="JKD39" s="450"/>
      <c r="JKE39" s="450"/>
      <c r="JKF39" s="450"/>
      <c r="JKG39" s="450"/>
      <c r="JKH39" s="450"/>
      <c r="JKI39" s="450"/>
      <c r="JKJ39" s="450"/>
      <c r="JKK39" s="450"/>
      <c r="JKL39" s="450"/>
      <c r="JKM39" s="450"/>
      <c r="JKN39" s="450"/>
      <c r="JKO39" s="450"/>
      <c r="JKP39" s="450"/>
      <c r="JKQ39" s="450"/>
      <c r="JKR39" s="450"/>
      <c r="JKS39" s="450"/>
      <c r="JKT39" s="450"/>
      <c r="JKU39" s="450"/>
      <c r="JKV39" s="450"/>
      <c r="JKW39" s="450"/>
      <c r="JKX39" s="450"/>
      <c r="JKY39" s="450"/>
      <c r="JKZ39" s="450"/>
      <c r="JLA39" s="450"/>
      <c r="JLB39" s="450"/>
      <c r="JLC39" s="450"/>
      <c r="JLD39" s="450"/>
      <c r="JLE39" s="450"/>
      <c r="JLF39" s="450"/>
      <c r="JLG39" s="450"/>
      <c r="JLH39" s="450"/>
      <c r="JLI39" s="450"/>
      <c r="JLJ39" s="450"/>
      <c r="JLK39" s="450"/>
      <c r="JLL39" s="450"/>
      <c r="JLM39" s="450"/>
      <c r="JLN39" s="450"/>
      <c r="JLO39" s="450"/>
      <c r="JLP39" s="450"/>
      <c r="JLQ39" s="450"/>
      <c r="JLR39" s="450"/>
      <c r="JLS39" s="450"/>
      <c r="JLT39" s="450"/>
      <c r="JLU39" s="450"/>
      <c r="JLV39" s="450"/>
      <c r="JLW39" s="450"/>
      <c r="JLX39" s="450"/>
      <c r="JLY39" s="450"/>
      <c r="JLZ39" s="450"/>
      <c r="JMA39" s="450"/>
      <c r="JMB39" s="450"/>
      <c r="JMC39" s="450"/>
      <c r="JMD39" s="450"/>
      <c r="JME39" s="450"/>
      <c r="JMF39" s="450"/>
      <c r="JMG39" s="450"/>
      <c r="JMH39" s="450"/>
      <c r="JMI39" s="450"/>
      <c r="JMJ39" s="450"/>
      <c r="JMK39" s="450"/>
      <c r="JML39" s="450"/>
      <c r="JMM39" s="450"/>
      <c r="JMN39" s="450"/>
      <c r="JMO39" s="450"/>
      <c r="JMP39" s="450"/>
      <c r="JMQ39" s="450"/>
      <c r="JMR39" s="450"/>
      <c r="JMS39" s="450"/>
      <c r="JMT39" s="450"/>
      <c r="JMU39" s="450"/>
      <c r="JMV39" s="450"/>
      <c r="JMW39" s="450"/>
      <c r="JMX39" s="450"/>
      <c r="JMY39" s="450"/>
      <c r="JMZ39" s="450"/>
      <c r="JNA39" s="450"/>
      <c r="JNB39" s="450"/>
      <c r="JNC39" s="450"/>
      <c r="JND39" s="450"/>
      <c r="JNE39" s="450"/>
      <c r="JNF39" s="450"/>
      <c r="JNG39" s="450"/>
      <c r="JNH39" s="450"/>
      <c r="JNI39" s="450"/>
      <c r="JNJ39" s="450"/>
      <c r="JNK39" s="450"/>
      <c r="JNL39" s="450"/>
      <c r="JNM39" s="450"/>
      <c r="JNN39" s="450"/>
      <c r="JNO39" s="450"/>
      <c r="JNP39" s="450"/>
      <c r="JNQ39" s="450"/>
      <c r="JNR39" s="450"/>
      <c r="JNS39" s="450"/>
      <c r="JNT39" s="450"/>
      <c r="JNU39" s="450"/>
      <c r="JNV39" s="450"/>
      <c r="JNW39" s="450"/>
      <c r="JNX39" s="450"/>
      <c r="JNY39" s="450"/>
      <c r="JNZ39" s="450"/>
      <c r="JOA39" s="450"/>
      <c r="JOB39" s="450"/>
      <c r="JOC39" s="450"/>
      <c r="JOD39" s="450"/>
      <c r="JOE39" s="450"/>
      <c r="JOF39" s="450"/>
      <c r="JOG39" s="450"/>
      <c r="JOH39" s="450"/>
      <c r="JOI39" s="450"/>
      <c r="JOJ39" s="450"/>
      <c r="JOK39" s="450"/>
      <c r="JOL39" s="450"/>
      <c r="JOM39" s="450"/>
      <c r="JON39" s="450"/>
      <c r="JOO39" s="450"/>
      <c r="JOP39" s="450"/>
      <c r="JOQ39" s="450"/>
      <c r="JOR39" s="450"/>
      <c r="JOS39" s="450"/>
      <c r="JOT39" s="450"/>
      <c r="JOU39" s="450"/>
      <c r="JOV39" s="450"/>
      <c r="JOW39" s="450"/>
      <c r="JOX39" s="450"/>
      <c r="JOY39" s="450"/>
      <c r="JOZ39" s="450"/>
      <c r="JPA39" s="450"/>
      <c r="JPB39" s="450"/>
      <c r="JPC39" s="450"/>
      <c r="JPD39" s="450"/>
      <c r="JPE39" s="450"/>
      <c r="JPF39" s="450"/>
      <c r="JPG39" s="450"/>
      <c r="JPH39" s="450"/>
      <c r="JPI39" s="450"/>
      <c r="JPJ39" s="450"/>
      <c r="JPK39" s="450"/>
      <c r="JPL39" s="450"/>
      <c r="JPM39" s="450"/>
      <c r="JPN39" s="450"/>
      <c r="JPO39" s="450"/>
      <c r="JPP39" s="450"/>
      <c r="JPQ39" s="450"/>
      <c r="JPR39" s="450"/>
      <c r="JPS39" s="450"/>
      <c r="JPT39" s="450"/>
      <c r="JPU39" s="450"/>
      <c r="JPV39" s="450"/>
      <c r="JPW39" s="450"/>
      <c r="JPX39" s="450"/>
      <c r="JPY39" s="450"/>
      <c r="JPZ39" s="450"/>
      <c r="JQA39" s="450"/>
      <c r="JQB39" s="450"/>
      <c r="JQC39" s="450"/>
      <c r="JQD39" s="450"/>
      <c r="JQE39" s="450"/>
      <c r="JQF39" s="450"/>
      <c r="JQG39" s="450"/>
      <c r="JQH39" s="450"/>
      <c r="JQI39" s="450"/>
      <c r="JQJ39" s="450"/>
      <c r="JQK39" s="450"/>
      <c r="JQL39" s="450"/>
      <c r="JQM39" s="450"/>
      <c r="JQN39" s="450"/>
      <c r="JQO39" s="450"/>
      <c r="JQP39" s="450"/>
      <c r="JQQ39" s="450"/>
      <c r="JQR39" s="450"/>
      <c r="JQS39" s="450"/>
      <c r="JQT39" s="450"/>
      <c r="JQU39" s="450"/>
      <c r="JQV39" s="450"/>
      <c r="JQW39" s="450"/>
      <c r="JQX39" s="450"/>
      <c r="JQY39" s="450"/>
      <c r="JQZ39" s="450"/>
      <c r="JRA39" s="450"/>
      <c r="JRB39" s="450"/>
      <c r="JRC39" s="450"/>
      <c r="JRD39" s="450"/>
      <c r="JRE39" s="450"/>
      <c r="JRF39" s="450"/>
      <c r="JRG39" s="450"/>
      <c r="JRH39" s="450"/>
      <c r="JRI39" s="450"/>
      <c r="JRJ39" s="450"/>
      <c r="JRK39" s="450"/>
      <c r="JRL39" s="450"/>
      <c r="JRM39" s="450"/>
      <c r="JRN39" s="450"/>
      <c r="JRO39" s="450"/>
      <c r="JRP39" s="450"/>
      <c r="JRQ39" s="450"/>
      <c r="JRR39" s="450"/>
      <c r="JRS39" s="450"/>
      <c r="JRT39" s="450"/>
      <c r="JRU39" s="450"/>
      <c r="JRV39" s="450"/>
      <c r="JRW39" s="450"/>
      <c r="JRX39" s="450"/>
      <c r="JRY39" s="450"/>
      <c r="JRZ39" s="450"/>
      <c r="JSA39" s="450"/>
      <c r="JSB39" s="450"/>
      <c r="JSC39" s="450"/>
      <c r="JSD39" s="450"/>
      <c r="JSE39" s="450"/>
      <c r="JSF39" s="450"/>
      <c r="JSG39" s="450"/>
      <c r="JSH39" s="450"/>
      <c r="JSI39" s="450"/>
      <c r="JSJ39" s="450"/>
      <c r="JSK39" s="450"/>
      <c r="JSL39" s="450"/>
      <c r="JSM39" s="450"/>
      <c r="JSN39" s="450"/>
      <c r="JSO39" s="450"/>
      <c r="JSP39" s="450"/>
      <c r="JSQ39" s="450"/>
      <c r="JSR39" s="450"/>
      <c r="JSS39" s="450"/>
      <c r="JST39" s="450"/>
      <c r="JSU39" s="450"/>
      <c r="JSV39" s="450"/>
      <c r="JSW39" s="450"/>
      <c r="JSX39" s="450"/>
      <c r="JSY39" s="450"/>
      <c r="JSZ39" s="450"/>
      <c r="JTA39" s="450"/>
      <c r="JTB39" s="450"/>
      <c r="JTC39" s="450"/>
      <c r="JTD39" s="450"/>
      <c r="JTE39" s="450"/>
      <c r="JTF39" s="450"/>
      <c r="JTG39" s="450"/>
      <c r="JTH39" s="450"/>
      <c r="JTI39" s="450"/>
      <c r="JTJ39" s="450"/>
      <c r="JTK39" s="450"/>
      <c r="JTL39" s="450"/>
      <c r="JTM39" s="450"/>
      <c r="JTN39" s="450"/>
      <c r="JTO39" s="450"/>
      <c r="JTP39" s="450"/>
      <c r="JTQ39" s="450"/>
      <c r="JTR39" s="450"/>
      <c r="JTS39" s="450"/>
      <c r="JTT39" s="450"/>
      <c r="JTU39" s="450"/>
      <c r="JTV39" s="450"/>
      <c r="JTW39" s="450"/>
      <c r="JTX39" s="450"/>
      <c r="JTY39" s="450"/>
      <c r="JTZ39" s="450"/>
      <c r="JUA39" s="450"/>
      <c r="JUB39" s="450"/>
      <c r="JUC39" s="450"/>
      <c r="JUD39" s="450"/>
      <c r="JUE39" s="450"/>
      <c r="JUF39" s="450"/>
      <c r="JUG39" s="450"/>
      <c r="JUH39" s="450"/>
      <c r="JUI39" s="450"/>
      <c r="JUJ39" s="450"/>
      <c r="JUK39" s="450"/>
      <c r="JUL39" s="450"/>
      <c r="JUM39" s="450"/>
      <c r="JUN39" s="450"/>
      <c r="JUO39" s="450"/>
      <c r="JUP39" s="450"/>
      <c r="JUQ39" s="450"/>
      <c r="JUR39" s="450"/>
      <c r="JUS39" s="450"/>
      <c r="JUT39" s="450"/>
      <c r="JUU39" s="450"/>
      <c r="JUV39" s="450"/>
      <c r="JUW39" s="450"/>
      <c r="JUX39" s="450"/>
      <c r="JUY39" s="450"/>
      <c r="JUZ39" s="450"/>
      <c r="JVA39" s="450"/>
      <c r="JVB39" s="450"/>
      <c r="JVC39" s="450"/>
      <c r="JVD39" s="450"/>
      <c r="JVE39" s="450"/>
      <c r="JVF39" s="450"/>
      <c r="JVG39" s="450"/>
      <c r="JVH39" s="450"/>
      <c r="JVI39" s="450"/>
      <c r="JVJ39" s="450"/>
      <c r="JVK39" s="450"/>
      <c r="JVL39" s="450"/>
      <c r="JVM39" s="450"/>
      <c r="JVN39" s="450"/>
      <c r="JVO39" s="450"/>
      <c r="JVP39" s="450"/>
      <c r="JVQ39" s="450"/>
      <c r="JVR39" s="450"/>
      <c r="JVS39" s="450"/>
      <c r="JVT39" s="450"/>
      <c r="JVU39" s="450"/>
      <c r="JVV39" s="450"/>
      <c r="JVW39" s="450"/>
      <c r="JVX39" s="450"/>
      <c r="JVY39" s="450"/>
      <c r="JVZ39" s="450"/>
      <c r="JWA39" s="450"/>
      <c r="JWB39" s="450"/>
      <c r="JWC39" s="450"/>
      <c r="JWD39" s="450"/>
      <c r="JWE39" s="450"/>
      <c r="JWF39" s="450"/>
      <c r="JWG39" s="450"/>
      <c r="JWH39" s="450"/>
      <c r="JWI39" s="450"/>
      <c r="JWJ39" s="450"/>
      <c r="JWK39" s="450"/>
      <c r="JWL39" s="450"/>
      <c r="JWM39" s="450"/>
      <c r="JWN39" s="450"/>
      <c r="JWO39" s="450"/>
      <c r="JWP39" s="450"/>
      <c r="JWQ39" s="450"/>
      <c r="JWR39" s="450"/>
      <c r="JWS39" s="450"/>
      <c r="JWT39" s="450"/>
      <c r="JWU39" s="450"/>
      <c r="JWV39" s="450"/>
      <c r="JWW39" s="450"/>
      <c r="JWX39" s="450"/>
      <c r="JWY39" s="450"/>
      <c r="JWZ39" s="450"/>
      <c r="JXA39" s="450"/>
      <c r="JXB39" s="450"/>
      <c r="JXC39" s="450"/>
      <c r="JXD39" s="450"/>
      <c r="JXE39" s="450"/>
      <c r="JXF39" s="450"/>
      <c r="JXG39" s="450"/>
      <c r="JXH39" s="450"/>
      <c r="JXI39" s="450"/>
      <c r="JXJ39" s="450"/>
      <c r="JXK39" s="450"/>
      <c r="JXL39" s="450"/>
      <c r="JXM39" s="450"/>
      <c r="JXN39" s="450"/>
      <c r="JXO39" s="450"/>
      <c r="JXP39" s="450"/>
      <c r="JXQ39" s="450"/>
      <c r="JXR39" s="450"/>
      <c r="JXS39" s="450"/>
      <c r="JXT39" s="450"/>
      <c r="JXU39" s="450"/>
      <c r="JXV39" s="450"/>
      <c r="JXW39" s="450"/>
      <c r="JXX39" s="450"/>
      <c r="JXY39" s="450"/>
      <c r="JXZ39" s="450"/>
      <c r="JYA39" s="450"/>
      <c r="JYB39" s="450"/>
      <c r="JYC39" s="450"/>
      <c r="JYD39" s="450"/>
      <c r="JYE39" s="450"/>
      <c r="JYF39" s="450"/>
      <c r="JYG39" s="450"/>
      <c r="JYH39" s="450"/>
      <c r="JYI39" s="450"/>
      <c r="JYJ39" s="450"/>
      <c r="JYK39" s="450"/>
      <c r="JYL39" s="450"/>
      <c r="JYM39" s="450"/>
      <c r="JYN39" s="450"/>
      <c r="JYO39" s="450"/>
      <c r="JYP39" s="450"/>
      <c r="JYQ39" s="450"/>
      <c r="JYR39" s="450"/>
      <c r="JYS39" s="450"/>
      <c r="JYT39" s="450"/>
      <c r="JYU39" s="450"/>
      <c r="JYV39" s="450"/>
      <c r="JYW39" s="450"/>
      <c r="JYX39" s="450"/>
      <c r="JYY39" s="450"/>
      <c r="JYZ39" s="450"/>
      <c r="JZA39" s="450"/>
      <c r="JZB39" s="450"/>
      <c r="JZC39" s="450"/>
      <c r="JZD39" s="450"/>
      <c r="JZE39" s="450"/>
      <c r="JZF39" s="450"/>
      <c r="JZG39" s="450"/>
      <c r="JZH39" s="450"/>
      <c r="JZI39" s="450"/>
      <c r="JZJ39" s="450"/>
      <c r="JZK39" s="450"/>
      <c r="JZL39" s="450"/>
      <c r="JZM39" s="450"/>
      <c r="JZN39" s="450"/>
      <c r="JZO39" s="450"/>
      <c r="JZP39" s="450"/>
      <c r="JZQ39" s="450"/>
      <c r="JZR39" s="450"/>
      <c r="JZS39" s="450"/>
      <c r="JZT39" s="450"/>
      <c r="JZU39" s="450"/>
      <c r="JZV39" s="450"/>
      <c r="JZW39" s="450"/>
      <c r="JZX39" s="450"/>
      <c r="JZY39" s="450"/>
      <c r="JZZ39" s="450"/>
      <c r="KAA39" s="450"/>
      <c r="KAB39" s="450"/>
      <c r="KAC39" s="450"/>
      <c r="KAD39" s="450"/>
      <c r="KAE39" s="450"/>
      <c r="KAF39" s="450"/>
      <c r="KAG39" s="450"/>
      <c r="KAH39" s="450"/>
      <c r="KAI39" s="450"/>
      <c r="KAJ39" s="450"/>
      <c r="KAK39" s="450"/>
      <c r="KAL39" s="450"/>
      <c r="KAM39" s="450"/>
      <c r="KAN39" s="450"/>
      <c r="KAO39" s="450"/>
      <c r="KAP39" s="450"/>
      <c r="KAQ39" s="450"/>
      <c r="KAR39" s="450"/>
      <c r="KAS39" s="450"/>
      <c r="KAT39" s="450"/>
      <c r="KAU39" s="450"/>
      <c r="KAV39" s="450"/>
      <c r="KAW39" s="450"/>
      <c r="KAX39" s="450"/>
      <c r="KAY39" s="450"/>
      <c r="KAZ39" s="450"/>
      <c r="KBA39" s="450"/>
      <c r="KBB39" s="450"/>
      <c r="KBC39" s="450"/>
      <c r="KBD39" s="450"/>
      <c r="KBE39" s="450"/>
      <c r="KBF39" s="450"/>
      <c r="KBG39" s="450"/>
      <c r="KBH39" s="450"/>
      <c r="KBI39" s="450"/>
      <c r="KBJ39" s="450"/>
      <c r="KBK39" s="450"/>
      <c r="KBL39" s="450"/>
      <c r="KBM39" s="450"/>
      <c r="KBN39" s="450"/>
      <c r="KBO39" s="450"/>
      <c r="KBP39" s="450"/>
      <c r="KBQ39" s="450"/>
      <c r="KBR39" s="450"/>
      <c r="KBS39" s="450"/>
      <c r="KBT39" s="450"/>
      <c r="KBU39" s="450"/>
      <c r="KBV39" s="450"/>
      <c r="KBW39" s="450"/>
      <c r="KBX39" s="450"/>
      <c r="KBY39" s="450"/>
      <c r="KBZ39" s="450"/>
      <c r="KCA39" s="450"/>
      <c r="KCB39" s="450"/>
      <c r="KCC39" s="450"/>
      <c r="KCD39" s="450"/>
      <c r="KCE39" s="450"/>
      <c r="KCF39" s="450"/>
      <c r="KCG39" s="450"/>
      <c r="KCH39" s="450"/>
      <c r="KCI39" s="450"/>
      <c r="KCJ39" s="450"/>
      <c r="KCK39" s="450"/>
      <c r="KCL39" s="450"/>
      <c r="KCM39" s="450"/>
      <c r="KCN39" s="450"/>
      <c r="KCO39" s="450"/>
      <c r="KCP39" s="450"/>
      <c r="KCQ39" s="450"/>
      <c r="KCR39" s="450"/>
      <c r="KCS39" s="450"/>
      <c r="KCT39" s="450"/>
      <c r="KCU39" s="450"/>
      <c r="KCV39" s="450"/>
      <c r="KCW39" s="450"/>
      <c r="KCX39" s="450"/>
      <c r="KCY39" s="450"/>
      <c r="KCZ39" s="450"/>
      <c r="KDA39" s="450"/>
      <c r="KDB39" s="450"/>
      <c r="KDC39" s="450"/>
      <c r="KDD39" s="450"/>
      <c r="KDE39" s="450"/>
      <c r="KDF39" s="450"/>
      <c r="KDG39" s="450"/>
      <c r="KDH39" s="450"/>
      <c r="KDI39" s="450"/>
      <c r="KDJ39" s="450"/>
      <c r="KDK39" s="450"/>
      <c r="KDL39" s="450"/>
      <c r="KDM39" s="450"/>
      <c r="KDN39" s="450"/>
      <c r="KDO39" s="450"/>
      <c r="KDP39" s="450"/>
      <c r="KDQ39" s="450"/>
      <c r="KDR39" s="450"/>
      <c r="KDS39" s="450"/>
      <c r="KDT39" s="450"/>
      <c r="KDU39" s="450"/>
      <c r="KDV39" s="450"/>
      <c r="KDW39" s="450"/>
      <c r="KDX39" s="450"/>
      <c r="KDY39" s="450"/>
      <c r="KDZ39" s="450"/>
      <c r="KEA39" s="450"/>
      <c r="KEB39" s="450"/>
      <c r="KEC39" s="450"/>
      <c r="KED39" s="450"/>
      <c r="KEE39" s="450"/>
      <c r="KEF39" s="450"/>
      <c r="KEG39" s="450"/>
      <c r="KEH39" s="450"/>
      <c r="KEI39" s="450"/>
      <c r="KEJ39" s="450"/>
      <c r="KEK39" s="450"/>
      <c r="KEL39" s="450"/>
      <c r="KEM39" s="450"/>
      <c r="KEN39" s="450"/>
      <c r="KEO39" s="450"/>
      <c r="KEP39" s="450"/>
      <c r="KEQ39" s="450"/>
      <c r="KER39" s="450"/>
      <c r="KES39" s="450"/>
      <c r="KET39" s="450"/>
      <c r="KEU39" s="450"/>
      <c r="KEV39" s="450"/>
      <c r="KEW39" s="450"/>
      <c r="KEX39" s="450"/>
      <c r="KEY39" s="450"/>
      <c r="KEZ39" s="450"/>
      <c r="KFA39" s="450"/>
      <c r="KFB39" s="450"/>
      <c r="KFC39" s="450"/>
      <c r="KFD39" s="450"/>
      <c r="KFE39" s="450"/>
      <c r="KFF39" s="450"/>
      <c r="KFG39" s="450"/>
      <c r="KFH39" s="450"/>
      <c r="KFI39" s="450"/>
      <c r="KFJ39" s="450"/>
      <c r="KFK39" s="450"/>
      <c r="KFL39" s="450"/>
      <c r="KFM39" s="450"/>
      <c r="KFN39" s="450"/>
      <c r="KFO39" s="450"/>
      <c r="KFP39" s="450"/>
      <c r="KFQ39" s="450"/>
      <c r="KFR39" s="450"/>
      <c r="KFS39" s="450"/>
      <c r="KFT39" s="450"/>
      <c r="KFU39" s="450"/>
      <c r="KFV39" s="450"/>
      <c r="KFW39" s="450"/>
      <c r="KFX39" s="450"/>
      <c r="KFY39" s="450"/>
      <c r="KFZ39" s="450"/>
      <c r="KGA39" s="450"/>
      <c r="KGB39" s="450"/>
      <c r="KGC39" s="450"/>
      <c r="KGD39" s="450"/>
      <c r="KGE39" s="450"/>
      <c r="KGF39" s="450"/>
      <c r="KGG39" s="450"/>
      <c r="KGH39" s="450"/>
      <c r="KGI39" s="450"/>
      <c r="KGJ39" s="450"/>
      <c r="KGK39" s="450"/>
      <c r="KGL39" s="450"/>
      <c r="KGM39" s="450"/>
      <c r="KGN39" s="450"/>
      <c r="KGO39" s="450"/>
      <c r="KGP39" s="450"/>
      <c r="KGQ39" s="450"/>
      <c r="KGR39" s="450"/>
      <c r="KGS39" s="450"/>
      <c r="KGT39" s="450"/>
      <c r="KGU39" s="450"/>
      <c r="KGV39" s="450"/>
      <c r="KGW39" s="450"/>
      <c r="KGX39" s="450"/>
      <c r="KGY39" s="450"/>
      <c r="KGZ39" s="450"/>
      <c r="KHA39" s="450"/>
      <c r="KHB39" s="450"/>
      <c r="KHC39" s="450"/>
      <c r="KHD39" s="450"/>
      <c r="KHE39" s="450"/>
      <c r="KHF39" s="450"/>
      <c r="KHG39" s="450"/>
      <c r="KHH39" s="450"/>
      <c r="KHI39" s="450"/>
      <c r="KHJ39" s="450"/>
      <c r="KHK39" s="450"/>
      <c r="KHL39" s="450"/>
      <c r="KHM39" s="450"/>
      <c r="KHN39" s="450"/>
      <c r="KHO39" s="450"/>
      <c r="KHP39" s="450"/>
      <c r="KHQ39" s="450"/>
      <c r="KHR39" s="450"/>
      <c r="KHS39" s="450"/>
      <c r="KHT39" s="450"/>
      <c r="KHU39" s="450"/>
      <c r="KHV39" s="450"/>
      <c r="KHW39" s="450"/>
      <c r="KHX39" s="450"/>
      <c r="KHY39" s="450"/>
      <c r="KHZ39" s="450"/>
      <c r="KIA39" s="450"/>
      <c r="KIB39" s="450"/>
      <c r="KIC39" s="450"/>
      <c r="KID39" s="450"/>
      <c r="KIE39" s="450"/>
      <c r="KIF39" s="450"/>
      <c r="KIG39" s="450"/>
      <c r="KIH39" s="450"/>
      <c r="KII39" s="450"/>
      <c r="KIJ39" s="450"/>
      <c r="KIK39" s="450"/>
      <c r="KIL39" s="450"/>
      <c r="KIM39" s="450"/>
      <c r="KIN39" s="450"/>
      <c r="KIO39" s="450"/>
      <c r="KIP39" s="450"/>
      <c r="KIQ39" s="450"/>
      <c r="KIR39" s="450"/>
      <c r="KIS39" s="450"/>
      <c r="KIT39" s="450"/>
      <c r="KIU39" s="450"/>
      <c r="KIV39" s="450"/>
      <c r="KIW39" s="450"/>
      <c r="KIX39" s="450"/>
      <c r="KIY39" s="450"/>
      <c r="KIZ39" s="450"/>
      <c r="KJA39" s="450"/>
      <c r="KJB39" s="450"/>
      <c r="KJC39" s="450"/>
      <c r="KJD39" s="450"/>
      <c r="KJE39" s="450"/>
      <c r="KJF39" s="450"/>
      <c r="KJG39" s="450"/>
      <c r="KJH39" s="450"/>
      <c r="KJI39" s="450"/>
      <c r="KJJ39" s="450"/>
      <c r="KJK39" s="450"/>
      <c r="KJL39" s="450"/>
      <c r="KJM39" s="450"/>
      <c r="KJN39" s="450"/>
      <c r="KJO39" s="450"/>
      <c r="KJP39" s="450"/>
      <c r="KJQ39" s="450"/>
      <c r="KJR39" s="450"/>
      <c r="KJS39" s="450"/>
      <c r="KJT39" s="450"/>
      <c r="KJU39" s="450"/>
      <c r="KJV39" s="450"/>
      <c r="KJW39" s="450"/>
      <c r="KJX39" s="450"/>
      <c r="KJY39" s="450"/>
      <c r="KJZ39" s="450"/>
      <c r="KKA39" s="450"/>
      <c r="KKB39" s="450"/>
      <c r="KKC39" s="450"/>
      <c r="KKD39" s="450"/>
      <c r="KKE39" s="450"/>
      <c r="KKF39" s="450"/>
      <c r="KKG39" s="450"/>
      <c r="KKH39" s="450"/>
      <c r="KKI39" s="450"/>
      <c r="KKJ39" s="450"/>
      <c r="KKK39" s="450"/>
      <c r="KKL39" s="450"/>
      <c r="KKM39" s="450"/>
      <c r="KKN39" s="450"/>
      <c r="KKO39" s="450"/>
      <c r="KKP39" s="450"/>
      <c r="KKQ39" s="450"/>
      <c r="KKR39" s="450"/>
      <c r="KKS39" s="450"/>
      <c r="KKT39" s="450"/>
      <c r="KKU39" s="450"/>
      <c r="KKV39" s="450"/>
      <c r="KKW39" s="450"/>
      <c r="KKX39" s="450"/>
      <c r="KKY39" s="450"/>
      <c r="KKZ39" s="450"/>
      <c r="KLA39" s="450"/>
      <c r="KLB39" s="450"/>
      <c r="KLC39" s="450"/>
      <c r="KLD39" s="450"/>
      <c r="KLE39" s="450"/>
      <c r="KLF39" s="450"/>
      <c r="KLG39" s="450"/>
      <c r="KLH39" s="450"/>
      <c r="KLI39" s="450"/>
      <c r="KLJ39" s="450"/>
      <c r="KLK39" s="450"/>
      <c r="KLL39" s="450"/>
      <c r="KLM39" s="450"/>
      <c r="KLN39" s="450"/>
      <c r="KLO39" s="450"/>
      <c r="KLP39" s="450"/>
      <c r="KLQ39" s="450"/>
      <c r="KLR39" s="450"/>
      <c r="KLS39" s="450"/>
      <c r="KLT39" s="450"/>
      <c r="KLU39" s="450"/>
      <c r="KLV39" s="450"/>
      <c r="KLW39" s="450"/>
      <c r="KLX39" s="450"/>
      <c r="KLY39" s="450"/>
      <c r="KLZ39" s="450"/>
      <c r="KMA39" s="450"/>
      <c r="KMB39" s="450"/>
      <c r="KMC39" s="450"/>
      <c r="KMD39" s="450"/>
      <c r="KME39" s="450"/>
      <c r="KMF39" s="450"/>
      <c r="KMG39" s="450"/>
      <c r="KMH39" s="450"/>
      <c r="KMI39" s="450"/>
      <c r="KMJ39" s="450"/>
      <c r="KMK39" s="450"/>
      <c r="KML39" s="450"/>
      <c r="KMM39" s="450"/>
      <c r="KMN39" s="450"/>
      <c r="KMO39" s="450"/>
      <c r="KMP39" s="450"/>
      <c r="KMQ39" s="450"/>
      <c r="KMR39" s="450"/>
      <c r="KMS39" s="450"/>
      <c r="KMT39" s="450"/>
      <c r="KMU39" s="450"/>
      <c r="KMV39" s="450"/>
      <c r="KMW39" s="450"/>
      <c r="KMX39" s="450"/>
      <c r="KMY39" s="450"/>
      <c r="KMZ39" s="450"/>
      <c r="KNA39" s="450"/>
      <c r="KNB39" s="450"/>
      <c r="KNC39" s="450"/>
      <c r="KND39" s="450"/>
      <c r="KNE39" s="450"/>
      <c r="KNF39" s="450"/>
      <c r="KNG39" s="450"/>
      <c r="KNH39" s="450"/>
      <c r="KNI39" s="450"/>
      <c r="KNJ39" s="450"/>
      <c r="KNK39" s="450"/>
      <c r="KNL39" s="450"/>
      <c r="KNM39" s="450"/>
      <c r="KNN39" s="450"/>
      <c r="KNO39" s="450"/>
      <c r="KNP39" s="450"/>
      <c r="KNQ39" s="450"/>
      <c r="KNR39" s="450"/>
      <c r="KNS39" s="450"/>
      <c r="KNT39" s="450"/>
      <c r="KNU39" s="450"/>
      <c r="KNV39" s="450"/>
      <c r="KNW39" s="450"/>
      <c r="KNX39" s="450"/>
      <c r="KNY39" s="450"/>
      <c r="KNZ39" s="450"/>
      <c r="KOA39" s="450"/>
      <c r="KOB39" s="450"/>
      <c r="KOC39" s="450"/>
      <c r="KOD39" s="450"/>
      <c r="KOE39" s="450"/>
      <c r="KOF39" s="450"/>
      <c r="KOG39" s="450"/>
      <c r="KOH39" s="450"/>
      <c r="KOI39" s="450"/>
      <c r="KOJ39" s="450"/>
      <c r="KOK39" s="450"/>
      <c r="KOL39" s="450"/>
      <c r="KOM39" s="450"/>
      <c r="KON39" s="450"/>
      <c r="KOO39" s="450"/>
      <c r="KOP39" s="450"/>
      <c r="KOQ39" s="450"/>
      <c r="KOR39" s="450"/>
      <c r="KOS39" s="450"/>
      <c r="KOT39" s="450"/>
      <c r="KOU39" s="450"/>
      <c r="KOV39" s="450"/>
      <c r="KOW39" s="450"/>
      <c r="KOX39" s="450"/>
      <c r="KOY39" s="450"/>
      <c r="KOZ39" s="450"/>
      <c r="KPA39" s="450"/>
      <c r="KPB39" s="450"/>
      <c r="KPC39" s="450"/>
      <c r="KPD39" s="450"/>
      <c r="KPE39" s="450"/>
      <c r="KPF39" s="450"/>
      <c r="KPG39" s="450"/>
      <c r="KPH39" s="450"/>
      <c r="KPI39" s="450"/>
      <c r="KPJ39" s="450"/>
      <c r="KPK39" s="450"/>
      <c r="KPL39" s="450"/>
      <c r="KPM39" s="450"/>
      <c r="KPN39" s="450"/>
      <c r="KPO39" s="450"/>
      <c r="KPP39" s="450"/>
      <c r="KPQ39" s="450"/>
      <c r="KPR39" s="450"/>
      <c r="KPS39" s="450"/>
      <c r="KPT39" s="450"/>
      <c r="KPU39" s="450"/>
      <c r="KPV39" s="450"/>
      <c r="KPW39" s="450"/>
      <c r="KPX39" s="450"/>
      <c r="KPY39" s="450"/>
      <c r="KPZ39" s="450"/>
      <c r="KQA39" s="450"/>
      <c r="KQB39" s="450"/>
      <c r="KQC39" s="450"/>
      <c r="KQD39" s="450"/>
      <c r="KQE39" s="450"/>
      <c r="KQF39" s="450"/>
      <c r="KQG39" s="450"/>
      <c r="KQH39" s="450"/>
      <c r="KQI39" s="450"/>
      <c r="KQJ39" s="450"/>
      <c r="KQK39" s="450"/>
      <c r="KQL39" s="450"/>
      <c r="KQM39" s="450"/>
      <c r="KQN39" s="450"/>
      <c r="KQO39" s="450"/>
      <c r="KQP39" s="450"/>
      <c r="KQQ39" s="450"/>
      <c r="KQR39" s="450"/>
      <c r="KQS39" s="450"/>
      <c r="KQT39" s="450"/>
      <c r="KQU39" s="450"/>
      <c r="KQV39" s="450"/>
      <c r="KQW39" s="450"/>
      <c r="KQX39" s="450"/>
      <c r="KQY39" s="450"/>
      <c r="KQZ39" s="450"/>
      <c r="KRA39" s="450"/>
      <c r="KRB39" s="450"/>
      <c r="KRC39" s="450"/>
      <c r="KRD39" s="450"/>
      <c r="KRE39" s="450"/>
      <c r="KRF39" s="450"/>
      <c r="KRG39" s="450"/>
      <c r="KRH39" s="450"/>
      <c r="KRI39" s="450"/>
      <c r="KRJ39" s="450"/>
      <c r="KRK39" s="450"/>
      <c r="KRL39" s="450"/>
      <c r="KRM39" s="450"/>
      <c r="KRN39" s="450"/>
      <c r="KRO39" s="450"/>
      <c r="KRP39" s="450"/>
      <c r="KRQ39" s="450"/>
      <c r="KRR39" s="450"/>
      <c r="KRS39" s="450"/>
      <c r="KRT39" s="450"/>
      <c r="KRU39" s="450"/>
      <c r="KRV39" s="450"/>
      <c r="KRW39" s="450"/>
      <c r="KRX39" s="450"/>
      <c r="KRY39" s="450"/>
      <c r="KRZ39" s="450"/>
      <c r="KSA39" s="450"/>
      <c r="KSB39" s="450"/>
      <c r="KSC39" s="450"/>
      <c r="KSD39" s="450"/>
      <c r="KSE39" s="450"/>
      <c r="KSF39" s="450"/>
      <c r="KSG39" s="450"/>
      <c r="KSH39" s="450"/>
      <c r="KSI39" s="450"/>
      <c r="KSJ39" s="450"/>
      <c r="KSK39" s="450"/>
      <c r="KSL39" s="450"/>
      <c r="KSM39" s="450"/>
      <c r="KSN39" s="450"/>
      <c r="KSO39" s="450"/>
      <c r="KSP39" s="450"/>
      <c r="KSQ39" s="450"/>
      <c r="KSR39" s="450"/>
      <c r="KSS39" s="450"/>
      <c r="KST39" s="450"/>
      <c r="KSU39" s="450"/>
      <c r="KSV39" s="450"/>
      <c r="KSW39" s="450"/>
      <c r="KSX39" s="450"/>
      <c r="KSY39" s="450"/>
      <c r="KSZ39" s="450"/>
      <c r="KTA39" s="450"/>
      <c r="KTB39" s="450"/>
      <c r="KTC39" s="450"/>
      <c r="KTD39" s="450"/>
      <c r="KTE39" s="450"/>
      <c r="KTF39" s="450"/>
      <c r="KTG39" s="450"/>
      <c r="KTH39" s="450"/>
      <c r="KTI39" s="450"/>
      <c r="KTJ39" s="450"/>
      <c r="KTK39" s="450"/>
      <c r="KTL39" s="450"/>
      <c r="KTM39" s="450"/>
      <c r="KTN39" s="450"/>
      <c r="KTO39" s="450"/>
      <c r="KTP39" s="450"/>
      <c r="KTQ39" s="450"/>
      <c r="KTR39" s="450"/>
      <c r="KTS39" s="450"/>
      <c r="KTT39" s="450"/>
      <c r="KTU39" s="450"/>
      <c r="KTV39" s="450"/>
      <c r="KTW39" s="450"/>
      <c r="KTX39" s="450"/>
      <c r="KTY39" s="450"/>
      <c r="KTZ39" s="450"/>
      <c r="KUA39" s="450"/>
      <c r="KUB39" s="450"/>
      <c r="KUC39" s="450"/>
      <c r="KUD39" s="450"/>
      <c r="KUE39" s="450"/>
      <c r="KUF39" s="450"/>
      <c r="KUG39" s="450"/>
      <c r="KUH39" s="450"/>
      <c r="KUI39" s="450"/>
      <c r="KUJ39" s="450"/>
      <c r="KUK39" s="450"/>
      <c r="KUL39" s="450"/>
      <c r="KUM39" s="450"/>
      <c r="KUN39" s="450"/>
      <c r="KUO39" s="450"/>
      <c r="KUP39" s="450"/>
      <c r="KUQ39" s="450"/>
      <c r="KUR39" s="450"/>
      <c r="KUS39" s="450"/>
      <c r="KUT39" s="450"/>
      <c r="KUU39" s="450"/>
      <c r="KUV39" s="450"/>
      <c r="KUW39" s="450"/>
      <c r="KUX39" s="450"/>
      <c r="KUY39" s="450"/>
      <c r="KUZ39" s="450"/>
      <c r="KVA39" s="450"/>
      <c r="KVB39" s="450"/>
      <c r="KVC39" s="450"/>
      <c r="KVD39" s="450"/>
      <c r="KVE39" s="450"/>
      <c r="KVF39" s="450"/>
      <c r="KVG39" s="450"/>
      <c r="KVH39" s="450"/>
      <c r="KVI39" s="450"/>
      <c r="KVJ39" s="450"/>
      <c r="KVK39" s="450"/>
      <c r="KVL39" s="450"/>
      <c r="KVM39" s="450"/>
      <c r="KVN39" s="450"/>
      <c r="KVO39" s="450"/>
      <c r="KVP39" s="450"/>
      <c r="KVQ39" s="450"/>
      <c r="KVR39" s="450"/>
      <c r="KVS39" s="450"/>
      <c r="KVT39" s="450"/>
      <c r="KVU39" s="450"/>
      <c r="KVV39" s="450"/>
      <c r="KVW39" s="450"/>
      <c r="KVX39" s="450"/>
      <c r="KVY39" s="450"/>
      <c r="KVZ39" s="450"/>
      <c r="KWA39" s="450"/>
      <c r="KWB39" s="450"/>
      <c r="KWC39" s="450"/>
      <c r="KWD39" s="450"/>
      <c r="KWE39" s="450"/>
      <c r="KWF39" s="450"/>
      <c r="KWG39" s="450"/>
      <c r="KWH39" s="450"/>
      <c r="KWI39" s="450"/>
      <c r="KWJ39" s="450"/>
      <c r="KWK39" s="450"/>
      <c r="KWL39" s="450"/>
      <c r="KWM39" s="450"/>
      <c r="KWN39" s="450"/>
      <c r="KWO39" s="450"/>
      <c r="KWP39" s="450"/>
      <c r="KWQ39" s="450"/>
      <c r="KWR39" s="450"/>
      <c r="KWS39" s="450"/>
      <c r="KWT39" s="450"/>
      <c r="KWU39" s="450"/>
      <c r="KWV39" s="450"/>
      <c r="KWW39" s="450"/>
      <c r="KWX39" s="450"/>
      <c r="KWY39" s="450"/>
      <c r="KWZ39" s="450"/>
      <c r="KXA39" s="450"/>
      <c r="KXB39" s="450"/>
      <c r="KXC39" s="450"/>
      <c r="KXD39" s="450"/>
      <c r="KXE39" s="450"/>
      <c r="KXF39" s="450"/>
      <c r="KXG39" s="450"/>
      <c r="KXH39" s="450"/>
      <c r="KXI39" s="450"/>
      <c r="KXJ39" s="450"/>
      <c r="KXK39" s="450"/>
      <c r="KXL39" s="450"/>
      <c r="KXM39" s="450"/>
      <c r="KXN39" s="450"/>
      <c r="KXO39" s="450"/>
      <c r="KXP39" s="450"/>
      <c r="KXQ39" s="450"/>
      <c r="KXR39" s="450"/>
      <c r="KXS39" s="450"/>
      <c r="KXT39" s="450"/>
      <c r="KXU39" s="450"/>
      <c r="KXV39" s="450"/>
      <c r="KXW39" s="450"/>
      <c r="KXX39" s="450"/>
      <c r="KXY39" s="450"/>
      <c r="KXZ39" s="450"/>
      <c r="KYA39" s="450"/>
      <c r="KYB39" s="450"/>
      <c r="KYC39" s="450"/>
      <c r="KYD39" s="450"/>
      <c r="KYE39" s="450"/>
      <c r="KYF39" s="450"/>
      <c r="KYG39" s="450"/>
      <c r="KYH39" s="450"/>
      <c r="KYI39" s="450"/>
      <c r="KYJ39" s="450"/>
      <c r="KYK39" s="450"/>
      <c r="KYL39" s="450"/>
      <c r="KYM39" s="450"/>
      <c r="KYN39" s="450"/>
      <c r="KYO39" s="450"/>
      <c r="KYP39" s="450"/>
      <c r="KYQ39" s="450"/>
      <c r="KYR39" s="450"/>
      <c r="KYS39" s="450"/>
      <c r="KYT39" s="450"/>
      <c r="KYU39" s="450"/>
      <c r="KYV39" s="450"/>
      <c r="KYW39" s="450"/>
      <c r="KYX39" s="450"/>
      <c r="KYY39" s="450"/>
      <c r="KYZ39" s="450"/>
      <c r="KZA39" s="450"/>
      <c r="KZB39" s="450"/>
      <c r="KZC39" s="450"/>
      <c r="KZD39" s="450"/>
      <c r="KZE39" s="450"/>
      <c r="KZF39" s="450"/>
      <c r="KZG39" s="450"/>
      <c r="KZH39" s="450"/>
      <c r="KZI39" s="450"/>
      <c r="KZJ39" s="450"/>
      <c r="KZK39" s="450"/>
      <c r="KZL39" s="450"/>
      <c r="KZM39" s="450"/>
      <c r="KZN39" s="450"/>
      <c r="KZO39" s="450"/>
      <c r="KZP39" s="450"/>
      <c r="KZQ39" s="450"/>
      <c r="KZR39" s="450"/>
      <c r="KZS39" s="450"/>
      <c r="KZT39" s="450"/>
      <c r="KZU39" s="450"/>
      <c r="KZV39" s="450"/>
      <c r="KZW39" s="450"/>
      <c r="KZX39" s="450"/>
      <c r="KZY39" s="450"/>
      <c r="KZZ39" s="450"/>
      <c r="LAA39" s="450"/>
      <c r="LAB39" s="450"/>
      <c r="LAC39" s="450"/>
      <c r="LAD39" s="450"/>
      <c r="LAE39" s="450"/>
      <c r="LAF39" s="450"/>
      <c r="LAG39" s="450"/>
      <c r="LAH39" s="450"/>
      <c r="LAI39" s="450"/>
      <c r="LAJ39" s="450"/>
      <c r="LAK39" s="450"/>
      <c r="LAL39" s="450"/>
      <c r="LAM39" s="450"/>
      <c r="LAN39" s="450"/>
      <c r="LAO39" s="450"/>
      <c r="LAP39" s="450"/>
      <c r="LAQ39" s="450"/>
      <c r="LAR39" s="450"/>
      <c r="LAS39" s="450"/>
      <c r="LAT39" s="450"/>
      <c r="LAU39" s="450"/>
      <c r="LAV39" s="450"/>
      <c r="LAW39" s="450"/>
      <c r="LAX39" s="450"/>
      <c r="LAY39" s="450"/>
      <c r="LAZ39" s="450"/>
      <c r="LBA39" s="450"/>
      <c r="LBB39" s="450"/>
      <c r="LBC39" s="450"/>
      <c r="LBD39" s="450"/>
      <c r="LBE39" s="450"/>
      <c r="LBF39" s="450"/>
      <c r="LBG39" s="450"/>
      <c r="LBH39" s="450"/>
      <c r="LBI39" s="450"/>
      <c r="LBJ39" s="450"/>
      <c r="LBK39" s="450"/>
      <c r="LBL39" s="450"/>
      <c r="LBM39" s="450"/>
      <c r="LBN39" s="450"/>
      <c r="LBO39" s="450"/>
      <c r="LBP39" s="450"/>
      <c r="LBQ39" s="450"/>
      <c r="LBR39" s="450"/>
      <c r="LBS39" s="450"/>
      <c r="LBT39" s="450"/>
      <c r="LBU39" s="450"/>
      <c r="LBV39" s="450"/>
      <c r="LBW39" s="450"/>
      <c r="LBX39" s="450"/>
      <c r="LBY39" s="450"/>
      <c r="LBZ39" s="450"/>
      <c r="LCA39" s="450"/>
      <c r="LCB39" s="450"/>
      <c r="LCC39" s="450"/>
      <c r="LCD39" s="450"/>
      <c r="LCE39" s="450"/>
      <c r="LCF39" s="450"/>
      <c r="LCG39" s="450"/>
      <c r="LCH39" s="450"/>
      <c r="LCI39" s="450"/>
      <c r="LCJ39" s="450"/>
      <c r="LCK39" s="450"/>
      <c r="LCL39" s="450"/>
      <c r="LCM39" s="450"/>
      <c r="LCN39" s="450"/>
      <c r="LCO39" s="450"/>
      <c r="LCP39" s="450"/>
      <c r="LCQ39" s="450"/>
      <c r="LCR39" s="450"/>
      <c r="LCS39" s="450"/>
      <c r="LCT39" s="450"/>
      <c r="LCU39" s="450"/>
      <c r="LCV39" s="450"/>
      <c r="LCW39" s="450"/>
      <c r="LCX39" s="450"/>
      <c r="LCY39" s="450"/>
      <c r="LCZ39" s="450"/>
      <c r="LDA39" s="450"/>
      <c r="LDB39" s="450"/>
      <c r="LDC39" s="450"/>
      <c r="LDD39" s="450"/>
      <c r="LDE39" s="450"/>
      <c r="LDF39" s="450"/>
      <c r="LDG39" s="450"/>
      <c r="LDH39" s="450"/>
      <c r="LDI39" s="450"/>
      <c r="LDJ39" s="450"/>
      <c r="LDK39" s="450"/>
      <c r="LDL39" s="450"/>
      <c r="LDM39" s="450"/>
      <c r="LDN39" s="450"/>
      <c r="LDO39" s="450"/>
      <c r="LDP39" s="450"/>
      <c r="LDQ39" s="450"/>
      <c r="LDR39" s="450"/>
      <c r="LDS39" s="450"/>
      <c r="LDT39" s="450"/>
      <c r="LDU39" s="450"/>
      <c r="LDV39" s="450"/>
      <c r="LDW39" s="450"/>
      <c r="LDX39" s="450"/>
      <c r="LDY39" s="450"/>
      <c r="LDZ39" s="450"/>
      <c r="LEA39" s="450"/>
      <c r="LEB39" s="450"/>
      <c r="LEC39" s="450"/>
      <c r="LED39" s="450"/>
      <c r="LEE39" s="450"/>
      <c r="LEF39" s="450"/>
      <c r="LEG39" s="450"/>
      <c r="LEH39" s="450"/>
      <c r="LEI39" s="450"/>
      <c r="LEJ39" s="450"/>
      <c r="LEK39" s="450"/>
      <c r="LEL39" s="450"/>
      <c r="LEM39" s="450"/>
      <c r="LEN39" s="450"/>
      <c r="LEO39" s="450"/>
      <c r="LEP39" s="450"/>
      <c r="LEQ39" s="450"/>
      <c r="LER39" s="450"/>
      <c r="LES39" s="450"/>
      <c r="LET39" s="450"/>
      <c r="LEU39" s="450"/>
      <c r="LEV39" s="450"/>
      <c r="LEW39" s="450"/>
      <c r="LEX39" s="450"/>
      <c r="LEY39" s="450"/>
      <c r="LEZ39" s="450"/>
      <c r="LFA39" s="450"/>
      <c r="LFB39" s="450"/>
      <c r="LFC39" s="450"/>
      <c r="LFD39" s="450"/>
      <c r="LFE39" s="450"/>
      <c r="LFF39" s="450"/>
      <c r="LFG39" s="450"/>
      <c r="LFH39" s="450"/>
      <c r="LFI39" s="450"/>
      <c r="LFJ39" s="450"/>
      <c r="LFK39" s="450"/>
      <c r="LFL39" s="450"/>
      <c r="LFM39" s="450"/>
      <c r="LFN39" s="450"/>
      <c r="LFO39" s="450"/>
      <c r="LFP39" s="450"/>
      <c r="LFQ39" s="450"/>
      <c r="LFR39" s="450"/>
      <c r="LFS39" s="450"/>
      <c r="LFT39" s="450"/>
      <c r="LFU39" s="450"/>
      <c r="LFV39" s="450"/>
      <c r="LFW39" s="450"/>
      <c r="LFX39" s="450"/>
      <c r="LFY39" s="450"/>
      <c r="LFZ39" s="450"/>
      <c r="LGA39" s="450"/>
      <c r="LGB39" s="450"/>
      <c r="LGC39" s="450"/>
      <c r="LGD39" s="450"/>
      <c r="LGE39" s="450"/>
      <c r="LGF39" s="450"/>
      <c r="LGG39" s="450"/>
      <c r="LGH39" s="450"/>
      <c r="LGI39" s="450"/>
      <c r="LGJ39" s="450"/>
      <c r="LGK39" s="450"/>
      <c r="LGL39" s="450"/>
      <c r="LGM39" s="450"/>
      <c r="LGN39" s="450"/>
      <c r="LGO39" s="450"/>
      <c r="LGP39" s="450"/>
      <c r="LGQ39" s="450"/>
      <c r="LGR39" s="450"/>
      <c r="LGS39" s="450"/>
      <c r="LGT39" s="450"/>
      <c r="LGU39" s="450"/>
      <c r="LGV39" s="450"/>
      <c r="LGW39" s="450"/>
      <c r="LGX39" s="450"/>
      <c r="LGY39" s="450"/>
      <c r="LGZ39" s="450"/>
      <c r="LHA39" s="450"/>
      <c r="LHB39" s="450"/>
      <c r="LHC39" s="450"/>
      <c r="LHD39" s="450"/>
      <c r="LHE39" s="450"/>
      <c r="LHF39" s="450"/>
      <c r="LHG39" s="450"/>
      <c r="LHH39" s="450"/>
      <c r="LHI39" s="450"/>
      <c r="LHJ39" s="450"/>
      <c r="LHK39" s="450"/>
      <c r="LHL39" s="450"/>
      <c r="LHM39" s="450"/>
      <c r="LHN39" s="450"/>
      <c r="LHO39" s="450"/>
      <c r="LHP39" s="450"/>
      <c r="LHQ39" s="450"/>
      <c r="LHR39" s="450"/>
      <c r="LHS39" s="450"/>
      <c r="LHT39" s="450"/>
      <c r="LHU39" s="450"/>
      <c r="LHV39" s="450"/>
      <c r="LHW39" s="450"/>
      <c r="LHX39" s="450"/>
      <c r="LHY39" s="450"/>
      <c r="LHZ39" s="450"/>
      <c r="LIA39" s="450"/>
      <c r="LIB39" s="450"/>
      <c r="LIC39" s="450"/>
      <c r="LID39" s="450"/>
      <c r="LIE39" s="450"/>
      <c r="LIF39" s="450"/>
      <c r="LIG39" s="450"/>
      <c r="LIH39" s="450"/>
      <c r="LII39" s="450"/>
      <c r="LIJ39" s="450"/>
      <c r="LIK39" s="450"/>
      <c r="LIL39" s="450"/>
      <c r="LIM39" s="450"/>
      <c r="LIN39" s="450"/>
      <c r="LIO39" s="450"/>
      <c r="LIP39" s="450"/>
      <c r="LIQ39" s="450"/>
      <c r="LIR39" s="450"/>
      <c r="LIS39" s="450"/>
      <c r="LIT39" s="450"/>
      <c r="LIU39" s="450"/>
      <c r="LIV39" s="450"/>
      <c r="LIW39" s="450"/>
      <c r="LIX39" s="450"/>
      <c r="LIY39" s="450"/>
      <c r="LIZ39" s="450"/>
      <c r="LJA39" s="450"/>
      <c r="LJB39" s="450"/>
      <c r="LJC39" s="450"/>
      <c r="LJD39" s="450"/>
      <c r="LJE39" s="450"/>
      <c r="LJF39" s="450"/>
      <c r="LJG39" s="450"/>
      <c r="LJH39" s="450"/>
      <c r="LJI39" s="450"/>
      <c r="LJJ39" s="450"/>
      <c r="LJK39" s="450"/>
      <c r="LJL39" s="450"/>
      <c r="LJM39" s="450"/>
      <c r="LJN39" s="450"/>
      <c r="LJO39" s="450"/>
      <c r="LJP39" s="450"/>
      <c r="LJQ39" s="450"/>
      <c r="LJR39" s="450"/>
      <c r="LJS39" s="450"/>
      <c r="LJT39" s="450"/>
      <c r="LJU39" s="450"/>
      <c r="LJV39" s="450"/>
      <c r="LJW39" s="450"/>
      <c r="LJX39" s="450"/>
      <c r="LJY39" s="450"/>
      <c r="LJZ39" s="450"/>
      <c r="LKA39" s="450"/>
      <c r="LKB39" s="450"/>
      <c r="LKC39" s="450"/>
      <c r="LKD39" s="450"/>
      <c r="LKE39" s="450"/>
      <c r="LKF39" s="450"/>
      <c r="LKG39" s="450"/>
      <c r="LKH39" s="450"/>
      <c r="LKI39" s="450"/>
      <c r="LKJ39" s="450"/>
      <c r="LKK39" s="450"/>
      <c r="LKL39" s="450"/>
      <c r="LKM39" s="450"/>
      <c r="LKN39" s="450"/>
      <c r="LKO39" s="450"/>
      <c r="LKP39" s="450"/>
      <c r="LKQ39" s="450"/>
      <c r="LKR39" s="450"/>
      <c r="LKS39" s="450"/>
      <c r="LKT39" s="450"/>
      <c r="LKU39" s="450"/>
      <c r="LKV39" s="450"/>
      <c r="LKW39" s="450"/>
      <c r="LKX39" s="450"/>
      <c r="LKY39" s="450"/>
      <c r="LKZ39" s="450"/>
      <c r="LLA39" s="450"/>
      <c r="LLB39" s="450"/>
      <c r="LLC39" s="450"/>
      <c r="LLD39" s="450"/>
      <c r="LLE39" s="450"/>
      <c r="LLF39" s="450"/>
      <c r="LLG39" s="450"/>
      <c r="LLH39" s="450"/>
      <c r="LLI39" s="450"/>
      <c r="LLJ39" s="450"/>
      <c r="LLK39" s="450"/>
      <c r="LLL39" s="450"/>
      <c r="LLM39" s="450"/>
      <c r="LLN39" s="450"/>
      <c r="LLO39" s="450"/>
      <c r="LLP39" s="450"/>
      <c r="LLQ39" s="450"/>
      <c r="LLR39" s="450"/>
      <c r="LLS39" s="450"/>
      <c r="LLT39" s="450"/>
      <c r="LLU39" s="450"/>
      <c r="LLV39" s="450"/>
      <c r="LLW39" s="450"/>
      <c r="LLX39" s="450"/>
      <c r="LLY39" s="450"/>
      <c r="LLZ39" s="450"/>
      <c r="LMA39" s="450"/>
      <c r="LMB39" s="450"/>
      <c r="LMC39" s="450"/>
      <c r="LMD39" s="450"/>
      <c r="LME39" s="450"/>
      <c r="LMF39" s="450"/>
      <c r="LMG39" s="450"/>
      <c r="LMH39" s="450"/>
      <c r="LMI39" s="450"/>
      <c r="LMJ39" s="450"/>
      <c r="LMK39" s="450"/>
      <c r="LML39" s="450"/>
      <c r="LMM39" s="450"/>
      <c r="LMN39" s="450"/>
      <c r="LMO39" s="450"/>
      <c r="LMP39" s="450"/>
      <c r="LMQ39" s="450"/>
      <c r="LMR39" s="450"/>
      <c r="LMS39" s="450"/>
      <c r="LMT39" s="450"/>
      <c r="LMU39" s="450"/>
      <c r="LMV39" s="450"/>
      <c r="LMW39" s="450"/>
      <c r="LMX39" s="450"/>
      <c r="LMY39" s="450"/>
      <c r="LMZ39" s="450"/>
      <c r="LNA39" s="450"/>
      <c r="LNB39" s="450"/>
      <c r="LNC39" s="450"/>
      <c r="LND39" s="450"/>
      <c r="LNE39" s="450"/>
      <c r="LNF39" s="450"/>
      <c r="LNG39" s="450"/>
      <c r="LNH39" s="450"/>
      <c r="LNI39" s="450"/>
      <c r="LNJ39" s="450"/>
      <c r="LNK39" s="450"/>
      <c r="LNL39" s="450"/>
      <c r="LNM39" s="450"/>
      <c r="LNN39" s="450"/>
      <c r="LNO39" s="450"/>
      <c r="LNP39" s="450"/>
      <c r="LNQ39" s="450"/>
      <c r="LNR39" s="450"/>
      <c r="LNS39" s="450"/>
      <c r="LNT39" s="450"/>
      <c r="LNU39" s="450"/>
      <c r="LNV39" s="450"/>
      <c r="LNW39" s="450"/>
      <c r="LNX39" s="450"/>
      <c r="LNY39" s="450"/>
      <c r="LNZ39" s="450"/>
      <c r="LOA39" s="450"/>
      <c r="LOB39" s="450"/>
      <c r="LOC39" s="450"/>
      <c r="LOD39" s="450"/>
      <c r="LOE39" s="450"/>
      <c r="LOF39" s="450"/>
      <c r="LOG39" s="450"/>
      <c r="LOH39" s="450"/>
      <c r="LOI39" s="450"/>
      <c r="LOJ39" s="450"/>
      <c r="LOK39" s="450"/>
      <c r="LOL39" s="450"/>
      <c r="LOM39" s="450"/>
      <c r="LON39" s="450"/>
      <c r="LOO39" s="450"/>
      <c r="LOP39" s="450"/>
      <c r="LOQ39" s="450"/>
      <c r="LOR39" s="450"/>
      <c r="LOS39" s="450"/>
      <c r="LOT39" s="450"/>
      <c r="LOU39" s="450"/>
      <c r="LOV39" s="450"/>
      <c r="LOW39" s="450"/>
      <c r="LOX39" s="450"/>
      <c r="LOY39" s="450"/>
      <c r="LOZ39" s="450"/>
      <c r="LPA39" s="450"/>
      <c r="LPB39" s="450"/>
      <c r="LPC39" s="450"/>
      <c r="LPD39" s="450"/>
      <c r="LPE39" s="450"/>
      <c r="LPF39" s="450"/>
      <c r="LPG39" s="450"/>
      <c r="LPH39" s="450"/>
      <c r="LPI39" s="450"/>
      <c r="LPJ39" s="450"/>
      <c r="LPK39" s="450"/>
      <c r="LPL39" s="450"/>
      <c r="LPM39" s="450"/>
      <c r="LPN39" s="450"/>
      <c r="LPO39" s="450"/>
      <c r="LPP39" s="450"/>
      <c r="LPQ39" s="450"/>
      <c r="LPR39" s="450"/>
      <c r="LPS39" s="450"/>
      <c r="LPT39" s="450"/>
      <c r="LPU39" s="450"/>
      <c r="LPV39" s="450"/>
      <c r="LPW39" s="450"/>
      <c r="LPX39" s="450"/>
      <c r="LPY39" s="450"/>
      <c r="LPZ39" s="450"/>
      <c r="LQA39" s="450"/>
      <c r="LQB39" s="450"/>
      <c r="LQC39" s="450"/>
      <c r="LQD39" s="450"/>
      <c r="LQE39" s="450"/>
      <c r="LQF39" s="450"/>
      <c r="LQG39" s="450"/>
      <c r="LQH39" s="450"/>
      <c r="LQI39" s="450"/>
      <c r="LQJ39" s="450"/>
      <c r="LQK39" s="450"/>
      <c r="LQL39" s="450"/>
      <c r="LQM39" s="450"/>
      <c r="LQN39" s="450"/>
      <c r="LQO39" s="450"/>
      <c r="LQP39" s="450"/>
      <c r="LQQ39" s="450"/>
      <c r="LQR39" s="450"/>
      <c r="LQS39" s="450"/>
      <c r="LQT39" s="450"/>
      <c r="LQU39" s="450"/>
      <c r="LQV39" s="450"/>
      <c r="LQW39" s="450"/>
      <c r="LQX39" s="450"/>
      <c r="LQY39" s="450"/>
      <c r="LQZ39" s="450"/>
      <c r="LRA39" s="450"/>
      <c r="LRB39" s="450"/>
      <c r="LRC39" s="450"/>
      <c r="LRD39" s="450"/>
      <c r="LRE39" s="450"/>
      <c r="LRF39" s="450"/>
      <c r="LRG39" s="450"/>
      <c r="LRH39" s="450"/>
      <c r="LRI39" s="450"/>
      <c r="LRJ39" s="450"/>
      <c r="LRK39" s="450"/>
      <c r="LRL39" s="450"/>
      <c r="LRM39" s="450"/>
      <c r="LRN39" s="450"/>
      <c r="LRO39" s="450"/>
      <c r="LRP39" s="450"/>
      <c r="LRQ39" s="450"/>
      <c r="LRR39" s="450"/>
      <c r="LRS39" s="450"/>
      <c r="LRT39" s="450"/>
      <c r="LRU39" s="450"/>
      <c r="LRV39" s="450"/>
      <c r="LRW39" s="450"/>
      <c r="LRX39" s="450"/>
      <c r="LRY39" s="450"/>
      <c r="LRZ39" s="450"/>
      <c r="LSA39" s="450"/>
      <c r="LSB39" s="450"/>
      <c r="LSC39" s="450"/>
      <c r="LSD39" s="450"/>
      <c r="LSE39" s="450"/>
      <c r="LSF39" s="450"/>
      <c r="LSG39" s="450"/>
      <c r="LSH39" s="450"/>
      <c r="LSI39" s="450"/>
      <c r="LSJ39" s="450"/>
      <c r="LSK39" s="450"/>
      <c r="LSL39" s="450"/>
      <c r="LSM39" s="450"/>
      <c r="LSN39" s="450"/>
      <c r="LSO39" s="450"/>
      <c r="LSP39" s="450"/>
      <c r="LSQ39" s="450"/>
      <c r="LSR39" s="450"/>
      <c r="LSS39" s="450"/>
      <c r="LST39" s="450"/>
      <c r="LSU39" s="450"/>
      <c r="LSV39" s="450"/>
      <c r="LSW39" s="450"/>
      <c r="LSX39" s="450"/>
      <c r="LSY39" s="450"/>
      <c r="LSZ39" s="450"/>
      <c r="LTA39" s="450"/>
      <c r="LTB39" s="450"/>
      <c r="LTC39" s="450"/>
      <c r="LTD39" s="450"/>
      <c r="LTE39" s="450"/>
      <c r="LTF39" s="450"/>
      <c r="LTG39" s="450"/>
      <c r="LTH39" s="450"/>
      <c r="LTI39" s="450"/>
      <c r="LTJ39" s="450"/>
      <c r="LTK39" s="450"/>
      <c r="LTL39" s="450"/>
      <c r="LTM39" s="450"/>
      <c r="LTN39" s="450"/>
      <c r="LTO39" s="450"/>
      <c r="LTP39" s="450"/>
      <c r="LTQ39" s="450"/>
      <c r="LTR39" s="450"/>
      <c r="LTS39" s="450"/>
      <c r="LTT39" s="450"/>
      <c r="LTU39" s="450"/>
      <c r="LTV39" s="450"/>
      <c r="LTW39" s="450"/>
      <c r="LTX39" s="450"/>
      <c r="LTY39" s="450"/>
      <c r="LTZ39" s="450"/>
      <c r="LUA39" s="450"/>
      <c r="LUB39" s="450"/>
      <c r="LUC39" s="450"/>
      <c r="LUD39" s="450"/>
      <c r="LUE39" s="450"/>
      <c r="LUF39" s="450"/>
      <c r="LUG39" s="450"/>
      <c r="LUH39" s="450"/>
      <c r="LUI39" s="450"/>
      <c r="LUJ39" s="450"/>
      <c r="LUK39" s="450"/>
      <c r="LUL39" s="450"/>
      <c r="LUM39" s="450"/>
      <c r="LUN39" s="450"/>
      <c r="LUO39" s="450"/>
      <c r="LUP39" s="450"/>
      <c r="LUQ39" s="450"/>
      <c r="LUR39" s="450"/>
      <c r="LUS39" s="450"/>
      <c r="LUT39" s="450"/>
      <c r="LUU39" s="450"/>
      <c r="LUV39" s="450"/>
      <c r="LUW39" s="450"/>
      <c r="LUX39" s="450"/>
      <c r="LUY39" s="450"/>
      <c r="LUZ39" s="450"/>
      <c r="LVA39" s="450"/>
      <c r="LVB39" s="450"/>
      <c r="LVC39" s="450"/>
      <c r="LVD39" s="450"/>
      <c r="LVE39" s="450"/>
      <c r="LVF39" s="450"/>
      <c r="LVG39" s="450"/>
      <c r="LVH39" s="450"/>
      <c r="LVI39" s="450"/>
      <c r="LVJ39" s="450"/>
      <c r="LVK39" s="450"/>
      <c r="LVL39" s="450"/>
      <c r="LVM39" s="450"/>
      <c r="LVN39" s="450"/>
      <c r="LVO39" s="450"/>
      <c r="LVP39" s="450"/>
      <c r="LVQ39" s="450"/>
      <c r="LVR39" s="450"/>
      <c r="LVS39" s="450"/>
      <c r="LVT39" s="450"/>
      <c r="LVU39" s="450"/>
      <c r="LVV39" s="450"/>
      <c r="LVW39" s="450"/>
      <c r="LVX39" s="450"/>
      <c r="LVY39" s="450"/>
      <c r="LVZ39" s="450"/>
      <c r="LWA39" s="450"/>
      <c r="LWB39" s="450"/>
      <c r="LWC39" s="450"/>
      <c r="LWD39" s="450"/>
      <c r="LWE39" s="450"/>
      <c r="LWF39" s="450"/>
      <c r="LWG39" s="450"/>
      <c r="LWH39" s="450"/>
      <c r="LWI39" s="450"/>
      <c r="LWJ39" s="450"/>
      <c r="LWK39" s="450"/>
      <c r="LWL39" s="450"/>
      <c r="LWM39" s="450"/>
      <c r="LWN39" s="450"/>
      <c r="LWO39" s="450"/>
      <c r="LWP39" s="450"/>
      <c r="LWQ39" s="450"/>
      <c r="LWR39" s="450"/>
      <c r="LWS39" s="450"/>
      <c r="LWT39" s="450"/>
      <c r="LWU39" s="450"/>
      <c r="LWV39" s="450"/>
      <c r="LWW39" s="450"/>
      <c r="LWX39" s="450"/>
      <c r="LWY39" s="450"/>
      <c r="LWZ39" s="450"/>
      <c r="LXA39" s="450"/>
      <c r="LXB39" s="450"/>
      <c r="LXC39" s="450"/>
      <c r="LXD39" s="450"/>
      <c r="LXE39" s="450"/>
      <c r="LXF39" s="450"/>
      <c r="LXG39" s="450"/>
      <c r="LXH39" s="450"/>
      <c r="LXI39" s="450"/>
      <c r="LXJ39" s="450"/>
      <c r="LXK39" s="450"/>
      <c r="LXL39" s="450"/>
      <c r="LXM39" s="450"/>
      <c r="LXN39" s="450"/>
      <c r="LXO39" s="450"/>
      <c r="LXP39" s="450"/>
      <c r="LXQ39" s="450"/>
      <c r="LXR39" s="450"/>
      <c r="LXS39" s="450"/>
      <c r="LXT39" s="450"/>
      <c r="LXU39" s="450"/>
      <c r="LXV39" s="450"/>
      <c r="LXW39" s="450"/>
      <c r="LXX39" s="450"/>
      <c r="LXY39" s="450"/>
      <c r="LXZ39" s="450"/>
      <c r="LYA39" s="450"/>
      <c r="LYB39" s="450"/>
      <c r="LYC39" s="450"/>
      <c r="LYD39" s="450"/>
      <c r="LYE39" s="450"/>
      <c r="LYF39" s="450"/>
      <c r="LYG39" s="450"/>
      <c r="LYH39" s="450"/>
      <c r="LYI39" s="450"/>
      <c r="LYJ39" s="450"/>
      <c r="LYK39" s="450"/>
      <c r="LYL39" s="450"/>
      <c r="LYM39" s="450"/>
      <c r="LYN39" s="450"/>
      <c r="LYO39" s="450"/>
      <c r="LYP39" s="450"/>
      <c r="LYQ39" s="450"/>
      <c r="LYR39" s="450"/>
      <c r="LYS39" s="450"/>
      <c r="LYT39" s="450"/>
      <c r="LYU39" s="450"/>
      <c r="LYV39" s="450"/>
      <c r="LYW39" s="450"/>
      <c r="LYX39" s="450"/>
      <c r="LYY39" s="450"/>
      <c r="LYZ39" s="450"/>
      <c r="LZA39" s="450"/>
      <c r="LZB39" s="450"/>
      <c r="LZC39" s="450"/>
      <c r="LZD39" s="450"/>
      <c r="LZE39" s="450"/>
      <c r="LZF39" s="450"/>
      <c r="LZG39" s="450"/>
      <c r="LZH39" s="450"/>
      <c r="LZI39" s="450"/>
      <c r="LZJ39" s="450"/>
      <c r="LZK39" s="450"/>
      <c r="LZL39" s="450"/>
      <c r="LZM39" s="450"/>
      <c r="LZN39" s="450"/>
      <c r="LZO39" s="450"/>
      <c r="LZP39" s="450"/>
      <c r="LZQ39" s="450"/>
      <c r="LZR39" s="450"/>
      <c r="LZS39" s="450"/>
      <c r="LZT39" s="450"/>
      <c r="LZU39" s="450"/>
      <c r="LZV39" s="450"/>
      <c r="LZW39" s="450"/>
      <c r="LZX39" s="450"/>
      <c r="LZY39" s="450"/>
      <c r="LZZ39" s="450"/>
      <c r="MAA39" s="450"/>
      <c r="MAB39" s="450"/>
      <c r="MAC39" s="450"/>
      <c r="MAD39" s="450"/>
      <c r="MAE39" s="450"/>
      <c r="MAF39" s="450"/>
      <c r="MAG39" s="450"/>
      <c r="MAH39" s="450"/>
      <c r="MAI39" s="450"/>
      <c r="MAJ39" s="450"/>
      <c r="MAK39" s="450"/>
      <c r="MAL39" s="450"/>
      <c r="MAM39" s="450"/>
      <c r="MAN39" s="450"/>
      <c r="MAO39" s="450"/>
      <c r="MAP39" s="450"/>
      <c r="MAQ39" s="450"/>
      <c r="MAR39" s="450"/>
      <c r="MAS39" s="450"/>
      <c r="MAT39" s="450"/>
      <c r="MAU39" s="450"/>
      <c r="MAV39" s="450"/>
      <c r="MAW39" s="450"/>
      <c r="MAX39" s="450"/>
      <c r="MAY39" s="450"/>
      <c r="MAZ39" s="450"/>
      <c r="MBA39" s="450"/>
      <c r="MBB39" s="450"/>
      <c r="MBC39" s="450"/>
      <c r="MBD39" s="450"/>
      <c r="MBE39" s="450"/>
      <c r="MBF39" s="450"/>
      <c r="MBG39" s="450"/>
      <c r="MBH39" s="450"/>
      <c r="MBI39" s="450"/>
      <c r="MBJ39" s="450"/>
      <c r="MBK39" s="450"/>
      <c r="MBL39" s="450"/>
      <c r="MBM39" s="450"/>
      <c r="MBN39" s="450"/>
      <c r="MBO39" s="450"/>
      <c r="MBP39" s="450"/>
      <c r="MBQ39" s="450"/>
      <c r="MBR39" s="450"/>
      <c r="MBS39" s="450"/>
      <c r="MBT39" s="450"/>
      <c r="MBU39" s="450"/>
      <c r="MBV39" s="450"/>
      <c r="MBW39" s="450"/>
      <c r="MBX39" s="450"/>
      <c r="MBY39" s="450"/>
      <c r="MBZ39" s="450"/>
      <c r="MCA39" s="450"/>
      <c r="MCB39" s="450"/>
      <c r="MCC39" s="450"/>
      <c r="MCD39" s="450"/>
      <c r="MCE39" s="450"/>
      <c r="MCF39" s="450"/>
      <c r="MCG39" s="450"/>
      <c r="MCH39" s="450"/>
      <c r="MCI39" s="450"/>
      <c r="MCJ39" s="450"/>
      <c r="MCK39" s="450"/>
      <c r="MCL39" s="450"/>
      <c r="MCM39" s="450"/>
      <c r="MCN39" s="450"/>
      <c r="MCO39" s="450"/>
      <c r="MCP39" s="450"/>
      <c r="MCQ39" s="450"/>
      <c r="MCR39" s="450"/>
      <c r="MCS39" s="450"/>
      <c r="MCT39" s="450"/>
      <c r="MCU39" s="450"/>
      <c r="MCV39" s="450"/>
      <c r="MCW39" s="450"/>
      <c r="MCX39" s="450"/>
      <c r="MCY39" s="450"/>
      <c r="MCZ39" s="450"/>
      <c r="MDA39" s="450"/>
      <c r="MDB39" s="450"/>
      <c r="MDC39" s="450"/>
      <c r="MDD39" s="450"/>
      <c r="MDE39" s="450"/>
      <c r="MDF39" s="450"/>
      <c r="MDG39" s="450"/>
      <c r="MDH39" s="450"/>
      <c r="MDI39" s="450"/>
      <c r="MDJ39" s="450"/>
      <c r="MDK39" s="450"/>
      <c r="MDL39" s="450"/>
      <c r="MDM39" s="450"/>
      <c r="MDN39" s="450"/>
      <c r="MDO39" s="450"/>
      <c r="MDP39" s="450"/>
      <c r="MDQ39" s="450"/>
      <c r="MDR39" s="450"/>
      <c r="MDS39" s="450"/>
      <c r="MDT39" s="450"/>
      <c r="MDU39" s="450"/>
      <c r="MDV39" s="450"/>
      <c r="MDW39" s="450"/>
      <c r="MDX39" s="450"/>
      <c r="MDY39" s="450"/>
      <c r="MDZ39" s="450"/>
      <c r="MEA39" s="450"/>
      <c r="MEB39" s="450"/>
      <c r="MEC39" s="450"/>
      <c r="MED39" s="450"/>
      <c r="MEE39" s="450"/>
      <c r="MEF39" s="450"/>
      <c r="MEG39" s="450"/>
      <c r="MEH39" s="450"/>
      <c r="MEI39" s="450"/>
      <c r="MEJ39" s="450"/>
      <c r="MEK39" s="450"/>
      <c r="MEL39" s="450"/>
      <c r="MEM39" s="450"/>
      <c r="MEN39" s="450"/>
      <c r="MEO39" s="450"/>
      <c r="MEP39" s="450"/>
      <c r="MEQ39" s="450"/>
      <c r="MER39" s="450"/>
      <c r="MES39" s="450"/>
      <c r="MET39" s="450"/>
      <c r="MEU39" s="450"/>
      <c r="MEV39" s="450"/>
      <c r="MEW39" s="450"/>
      <c r="MEX39" s="450"/>
      <c r="MEY39" s="450"/>
      <c r="MEZ39" s="450"/>
      <c r="MFA39" s="450"/>
      <c r="MFB39" s="450"/>
      <c r="MFC39" s="450"/>
      <c r="MFD39" s="450"/>
      <c r="MFE39" s="450"/>
      <c r="MFF39" s="450"/>
      <c r="MFG39" s="450"/>
      <c r="MFH39" s="450"/>
      <c r="MFI39" s="450"/>
      <c r="MFJ39" s="450"/>
      <c r="MFK39" s="450"/>
      <c r="MFL39" s="450"/>
      <c r="MFM39" s="450"/>
      <c r="MFN39" s="450"/>
      <c r="MFO39" s="450"/>
      <c r="MFP39" s="450"/>
      <c r="MFQ39" s="450"/>
      <c r="MFR39" s="450"/>
      <c r="MFS39" s="450"/>
      <c r="MFT39" s="450"/>
      <c r="MFU39" s="450"/>
      <c r="MFV39" s="450"/>
      <c r="MFW39" s="450"/>
      <c r="MFX39" s="450"/>
      <c r="MFY39" s="450"/>
      <c r="MFZ39" s="450"/>
      <c r="MGA39" s="450"/>
      <c r="MGB39" s="450"/>
      <c r="MGC39" s="450"/>
      <c r="MGD39" s="450"/>
      <c r="MGE39" s="450"/>
      <c r="MGF39" s="450"/>
      <c r="MGG39" s="450"/>
      <c r="MGH39" s="450"/>
      <c r="MGI39" s="450"/>
      <c r="MGJ39" s="450"/>
      <c r="MGK39" s="450"/>
      <c r="MGL39" s="450"/>
      <c r="MGM39" s="450"/>
      <c r="MGN39" s="450"/>
      <c r="MGO39" s="450"/>
      <c r="MGP39" s="450"/>
      <c r="MGQ39" s="450"/>
      <c r="MGR39" s="450"/>
      <c r="MGS39" s="450"/>
      <c r="MGT39" s="450"/>
      <c r="MGU39" s="450"/>
      <c r="MGV39" s="450"/>
      <c r="MGW39" s="450"/>
      <c r="MGX39" s="450"/>
      <c r="MGY39" s="450"/>
      <c r="MGZ39" s="450"/>
      <c r="MHA39" s="450"/>
      <c r="MHB39" s="450"/>
      <c r="MHC39" s="450"/>
      <c r="MHD39" s="450"/>
      <c r="MHE39" s="450"/>
      <c r="MHF39" s="450"/>
      <c r="MHG39" s="450"/>
      <c r="MHH39" s="450"/>
      <c r="MHI39" s="450"/>
      <c r="MHJ39" s="450"/>
      <c r="MHK39" s="450"/>
      <c r="MHL39" s="450"/>
      <c r="MHM39" s="450"/>
      <c r="MHN39" s="450"/>
      <c r="MHO39" s="450"/>
      <c r="MHP39" s="450"/>
      <c r="MHQ39" s="450"/>
      <c r="MHR39" s="450"/>
      <c r="MHS39" s="450"/>
      <c r="MHT39" s="450"/>
      <c r="MHU39" s="450"/>
      <c r="MHV39" s="450"/>
      <c r="MHW39" s="450"/>
      <c r="MHX39" s="450"/>
      <c r="MHY39" s="450"/>
      <c r="MHZ39" s="450"/>
      <c r="MIA39" s="450"/>
      <c r="MIB39" s="450"/>
      <c r="MIC39" s="450"/>
      <c r="MID39" s="450"/>
      <c r="MIE39" s="450"/>
      <c r="MIF39" s="450"/>
      <c r="MIG39" s="450"/>
      <c r="MIH39" s="450"/>
      <c r="MII39" s="450"/>
      <c r="MIJ39" s="450"/>
      <c r="MIK39" s="450"/>
      <c r="MIL39" s="450"/>
      <c r="MIM39" s="450"/>
      <c r="MIN39" s="450"/>
      <c r="MIO39" s="450"/>
      <c r="MIP39" s="450"/>
      <c r="MIQ39" s="450"/>
      <c r="MIR39" s="450"/>
      <c r="MIS39" s="450"/>
      <c r="MIT39" s="450"/>
      <c r="MIU39" s="450"/>
      <c r="MIV39" s="450"/>
      <c r="MIW39" s="450"/>
      <c r="MIX39" s="450"/>
      <c r="MIY39" s="450"/>
      <c r="MIZ39" s="450"/>
      <c r="MJA39" s="450"/>
      <c r="MJB39" s="450"/>
      <c r="MJC39" s="450"/>
      <c r="MJD39" s="450"/>
      <c r="MJE39" s="450"/>
      <c r="MJF39" s="450"/>
      <c r="MJG39" s="450"/>
      <c r="MJH39" s="450"/>
      <c r="MJI39" s="450"/>
      <c r="MJJ39" s="450"/>
      <c r="MJK39" s="450"/>
      <c r="MJL39" s="450"/>
      <c r="MJM39" s="450"/>
      <c r="MJN39" s="450"/>
      <c r="MJO39" s="450"/>
      <c r="MJP39" s="450"/>
      <c r="MJQ39" s="450"/>
      <c r="MJR39" s="450"/>
      <c r="MJS39" s="450"/>
      <c r="MJT39" s="450"/>
      <c r="MJU39" s="450"/>
      <c r="MJV39" s="450"/>
      <c r="MJW39" s="450"/>
      <c r="MJX39" s="450"/>
      <c r="MJY39" s="450"/>
      <c r="MJZ39" s="450"/>
      <c r="MKA39" s="450"/>
      <c r="MKB39" s="450"/>
      <c r="MKC39" s="450"/>
      <c r="MKD39" s="450"/>
      <c r="MKE39" s="450"/>
      <c r="MKF39" s="450"/>
      <c r="MKG39" s="450"/>
      <c r="MKH39" s="450"/>
      <c r="MKI39" s="450"/>
      <c r="MKJ39" s="450"/>
      <c r="MKK39" s="450"/>
      <c r="MKL39" s="450"/>
      <c r="MKM39" s="450"/>
      <c r="MKN39" s="450"/>
      <c r="MKO39" s="450"/>
      <c r="MKP39" s="450"/>
      <c r="MKQ39" s="450"/>
      <c r="MKR39" s="450"/>
      <c r="MKS39" s="450"/>
      <c r="MKT39" s="450"/>
      <c r="MKU39" s="450"/>
      <c r="MKV39" s="450"/>
      <c r="MKW39" s="450"/>
      <c r="MKX39" s="450"/>
      <c r="MKY39" s="450"/>
      <c r="MKZ39" s="450"/>
      <c r="MLA39" s="450"/>
      <c r="MLB39" s="450"/>
      <c r="MLC39" s="450"/>
      <c r="MLD39" s="450"/>
      <c r="MLE39" s="450"/>
      <c r="MLF39" s="450"/>
      <c r="MLG39" s="450"/>
      <c r="MLH39" s="450"/>
      <c r="MLI39" s="450"/>
      <c r="MLJ39" s="450"/>
      <c r="MLK39" s="450"/>
      <c r="MLL39" s="450"/>
      <c r="MLM39" s="450"/>
      <c r="MLN39" s="450"/>
      <c r="MLO39" s="450"/>
      <c r="MLP39" s="450"/>
      <c r="MLQ39" s="450"/>
      <c r="MLR39" s="450"/>
      <c r="MLS39" s="450"/>
      <c r="MLT39" s="450"/>
      <c r="MLU39" s="450"/>
      <c r="MLV39" s="450"/>
      <c r="MLW39" s="450"/>
      <c r="MLX39" s="450"/>
      <c r="MLY39" s="450"/>
      <c r="MLZ39" s="450"/>
      <c r="MMA39" s="450"/>
      <c r="MMB39" s="450"/>
      <c r="MMC39" s="450"/>
      <c r="MMD39" s="450"/>
      <c r="MME39" s="450"/>
      <c r="MMF39" s="450"/>
      <c r="MMG39" s="450"/>
      <c r="MMH39" s="450"/>
      <c r="MMI39" s="450"/>
      <c r="MMJ39" s="450"/>
      <c r="MMK39" s="450"/>
      <c r="MML39" s="450"/>
      <c r="MMM39" s="450"/>
      <c r="MMN39" s="450"/>
      <c r="MMO39" s="450"/>
      <c r="MMP39" s="450"/>
      <c r="MMQ39" s="450"/>
      <c r="MMR39" s="450"/>
      <c r="MMS39" s="450"/>
      <c r="MMT39" s="450"/>
      <c r="MMU39" s="450"/>
      <c r="MMV39" s="450"/>
      <c r="MMW39" s="450"/>
      <c r="MMX39" s="450"/>
      <c r="MMY39" s="450"/>
      <c r="MMZ39" s="450"/>
      <c r="MNA39" s="450"/>
      <c r="MNB39" s="450"/>
      <c r="MNC39" s="450"/>
      <c r="MND39" s="450"/>
      <c r="MNE39" s="450"/>
      <c r="MNF39" s="450"/>
      <c r="MNG39" s="450"/>
      <c r="MNH39" s="450"/>
      <c r="MNI39" s="450"/>
      <c r="MNJ39" s="450"/>
      <c r="MNK39" s="450"/>
      <c r="MNL39" s="450"/>
      <c r="MNM39" s="450"/>
      <c r="MNN39" s="450"/>
      <c r="MNO39" s="450"/>
      <c r="MNP39" s="450"/>
      <c r="MNQ39" s="450"/>
      <c r="MNR39" s="450"/>
      <c r="MNS39" s="450"/>
      <c r="MNT39" s="450"/>
      <c r="MNU39" s="450"/>
      <c r="MNV39" s="450"/>
      <c r="MNW39" s="450"/>
      <c r="MNX39" s="450"/>
      <c r="MNY39" s="450"/>
      <c r="MNZ39" s="450"/>
      <c r="MOA39" s="450"/>
      <c r="MOB39" s="450"/>
      <c r="MOC39" s="450"/>
      <c r="MOD39" s="450"/>
      <c r="MOE39" s="450"/>
      <c r="MOF39" s="450"/>
      <c r="MOG39" s="450"/>
      <c r="MOH39" s="450"/>
      <c r="MOI39" s="450"/>
      <c r="MOJ39" s="450"/>
      <c r="MOK39" s="450"/>
      <c r="MOL39" s="450"/>
      <c r="MOM39" s="450"/>
      <c r="MON39" s="450"/>
      <c r="MOO39" s="450"/>
      <c r="MOP39" s="450"/>
      <c r="MOQ39" s="450"/>
      <c r="MOR39" s="450"/>
      <c r="MOS39" s="450"/>
      <c r="MOT39" s="450"/>
      <c r="MOU39" s="450"/>
      <c r="MOV39" s="450"/>
      <c r="MOW39" s="450"/>
      <c r="MOX39" s="450"/>
      <c r="MOY39" s="450"/>
      <c r="MOZ39" s="450"/>
      <c r="MPA39" s="450"/>
      <c r="MPB39" s="450"/>
      <c r="MPC39" s="450"/>
      <c r="MPD39" s="450"/>
      <c r="MPE39" s="450"/>
      <c r="MPF39" s="450"/>
      <c r="MPG39" s="450"/>
      <c r="MPH39" s="450"/>
      <c r="MPI39" s="450"/>
      <c r="MPJ39" s="450"/>
      <c r="MPK39" s="450"/>
      <c r="MPL39" s="450"/>
      <c r="MPM39" s="450"/>
      <c r="MPN39" s="450"/>
      <c r="MPO39" s="450"/>
      <c r="MPP39" s="450"/>
      <c r="MPQ39" s="450"/>
      <c r="MPR39" s="450"/>
      <c r="MPS39" s="450"/>
      <c r="MPT39" s="450"/>
      <c r="MPU39" s="450"/>
      <c r="MPV39" s="450"/>
      <c r="MPW39" s="450"/>
      <c r="MPX39" s="450"/>
      <c r="MPY39" s="450"/>
      <c r="MPZ39" s="450"/>
      <c r="MQA39" s="450"/>
      <c r="MQB39" s="450"/>
      <c r="MQC39" s="450"/>
      <c r="MQD39" s="450"/>
      <c r="MQE39" s="450"/>
      <c r="MQF39" s="450"/>
      <c r="MQG39" s="450"/>
      <c r="MQH39" s="450"/>
      <c r="MQI39" s="450"/>
      <c r="MQJ39" s="450"/>
      <c r="MQK39" s="450"/>
      <c r="MQL39" s="450"/>
      <c r="MQM39" s="450"/>
      <c r="MQN39" s="450"/>
      <c r="MQO39" s="450"/>
      <c r="MQP39" s="450"/>
      <c r="MQQ39" s="450"/>
      <c r="MQR39" s="450"/>
      <c r="MQS39" s="450"/>
      <c r="MQT39" s="450"/>
      <c r="MQU39" s="450"/>
      <c r="MQV39" s="450"/>
      <c r="MQW39" s="450"/>
      <c r="MQX39" s="450"/>
      <c r="MQY39" s="450"/>
      <c r="MQZ39" s="450"/>
      <c r="MRA39" s="450"/>
      <c r="MRB39" s="450"/>
      <c r="MRC39" s="450"/>
      <c r="MRD39" s="450"/>
      <c r="MRE39" s="450"/>
      <c r="MRF39" s="450"/>
      <c r="MRG39" s="450"/>
      <c r="MRH39" s="450"/>
      <c r="MRI39" s="450"/>
      <c r="MRJ39" s="450"/>
      <c r="MRK39" s="450"/>
      <c r="MRL39" s="450"/>
      <c r="MRM39" s="450"/>
      <c r="MRN39" s="450"/>
      <c r="MRO39" s="450"/>
      <c r="MRP39" s="450"/>
      <c r="MRQ39" s="450"/>
      <c r="MRR39" s="450"/>
      <c r="MRS39" s="450"/>
      <c r="MRT39" s="450"/>
      <c r="MRU39" s="450"/>
      <c r="MRV39" s="450"/>
      <c r="MRW39" s="450"/>
      <c r="MRX39" s="450"/>
      <c r="MRY39" s="450"/>
      <c r="MRZ39" s="450"/>
      <c r="MSA39" s="450"/>
      <c r="MSB39" s="450"/>
      <c r="MSC39" s="450"/>
      <c r="MSD39" s="450"/>
      <c r="MSE39" s="450"/>
      <c r="MSF39" s="450"/>
      <c r="MSG39" s="450"/>
      <c r="MSH39" s="450"/>
      <c r="MSI39" s="450"/>
      <c r="MSJ39" s="450"/>
      <c r="MSK39" s="450"/>
      <c r="MSL39" s="450"/>
      <c r="MSM39" s="450"/>
      <c r="MSN39" s="450"/>
      <c r="MSO39" s="450"/>
      <c r="MSP39" s="450"/>
      <c r="MSQ39" s="450"/>
      <c r="MSR39" s="450"/>
      <c r="MSS39" s="450"/>
      <c r="MST39" s="450"/>
      <c r="MSU39" s="450"/>
      <c r="MSV39" s="450"/>
      <c r="MSW39" s="450"/>
      <c r="MSX39" s="450"/>
      <c r="MSY39" s="450"/>
      <c r="MSZ39" s="450"/>
      <c r="MTA39" s="450"/>
      <c r="MTB39" s="450"/>
      <c r="MTC39" s="450"/>
      <c r="MTD39" s="450"/>
      <c r="MTE39" s="450"/>
      <c r="MTF39" s="450"/>
      <c r="MTG39" s="450"/>
      <c r="MTH39" s="450"/>
      <c r="MTI39" s="450"/>
      <c r="MTJ39" s="450"/>
      <c r="MTK39" s="450"/>
      <c r="MTL39" s="450"/>
      <c r="MTM39" s="450"/>
      <c r="MTN39" s="450"/>
      <c r="MTO39" s="450"/>
      <c r="MTP39" s="450"/>
      <c r="MTQ39" s="450"/>
      <c r="MTR39" s="450"/>
      <c r="MTS39" s="450"/>
      <c r="MTT39" s="450"/>
      <c r="MTU39" s="450"/>
      <c r="MTV39" s="450"/>
      <c r="MTW39" s="450"/>
      <c r="MTX39" s="450"/>
      <c r="MTY39" s="450"/>
      <c r="MTZ39" s="450"/>
      <c r="MUA39" s="450"/>
      <c r="MUB39" s="450"/>
      <c r="MUC39" s="450"/>
      <c r="MUD39" s="450"/>
      <c r="MUE39" s="450"/>
      <c r="MUF39" s="450"/>
      <c r="MUG39" s="450"/>
      <c r="MUH39" s="450"/>
      <c r="MUI39" s="450"/>
      <c r="MUJ39" s="450"/>
      <c r="MUK39" s="450"/>
      <c r="MUL39" s="450"/>
      <c r="MUM39" s="450"/>
      <c r="MUN39" s="450"/>
      <c r="MUO39" s="450"/>
      <c r="MUP39" s="450"/>
      <c r="MUQ39" s="450"/>
      <c r="MUR39" s="450"/>
      <c r="MUS39" s="450"/>
      <c r="MUT39" s="450"/>
      <c r="MUU39" s="450"/>
      <c r="MUV39" s="450"/>
      <c r="MUW39" s="450"/>
      <c r="MUX39" s="450"/>
      <c r="MUY39" s="450"/>
      <c r="MUZ39" s="450"/>
      <c r="MVA39" s="450"/>
      <c r="MVB39" s="450"/>
      <c r="MVC39" s="450"/>
      <c r="MVD39" s="450"/>
      <c r="MVE39" s="450"/>
      <c r="MVF39" s="450"/>
      <c r="MVG39" s="450"/>
      <c r="MVH39" s="450"/>
      <c r="MVI39" s="450"/>
      <c r="MVJ39" s="450"/>
      <c r="MVK39" s="450"/>
      <c r="MVL39" s="450"/>
      <c r="MVM39" s="450"/>
      <c r="MVN39" s="450"/>
      <c r="MVO39" s="450"/>
      <c r="MVP39" s="450"/>
      <c r="MVQ39" s="450"/>
      <c r="MVR39" s="450"/>
      <c r="MVS39" s="450"/>
      <c r="MVT39" s="450"/>
      <c r="MVU39" s="450"/>
      <c r="MVV39" s="450"/>
      <c r="MVW39" s="450"/>
      <c r="MVX39" s="450"/>
      <c r="MVY39" s="450"/>
      <c r="MVZ39" s="450"/>
      <c r="MWA39" s="450"/>
      <c r="MWB39" s="450"/>
      <c r="MWC39" s="450"/>
      <c r="MWD39" s="450"/>
      <c r="MWE39" s="450"/>
      <c r="MWF39" s="450"/>
      <c r="MWG39" s="450"/>
      <c r="MWH39" s="450"/>
      <c r="MWI39" s="450"/>
      <c r="MWJ39" s="450"/>
      <c r="MWK39" s="450"/>
      <c r="MWL39" s="450"/>
      <c r="MWM39" s="450"/>
      <c r="MWN39" s="450"/>
      <c r="MWO39" s="450"/>
      <c r="MWP39" s="450"/>
      <c r="MWQ39" s="450"/>
      <c r="MWR39" s="450"/>
      <c r="MWS39" s="450"/>
      <c r="MWT39" s="450"/>
      <c r="MWU39" s="450"/>
      <c r="MWV39" s="450"/>
      <c r="MWW39" s="450"/>
      <c r="MWX39" s="450"/>
      <c r="MWY39" s="450"/>
      <c r="MWZ39" s="450"/>
      <c r="MXA39" s="450"/>
      <c r="MXB39" s="450"/>
      <c r="MXC39" s="450"/>
      <c r="MXD39" s="450"/>
      <c r="MXE39" s="450"/>
      <c r="MXF39" s="450"/>
      <c r="MXG39" s="450"/>
      <c r="MXH39" s="450"/>
      <c r="MXI39" s="450"/>
      <c r="MXJ39" s="450"/>
      <c r="MXK39" s="450"/>
      <c r="MXL39" s="450"/>
      <c r="MXM39" s="450"/>
      <c r="MXN39" s="450"/>
      <c r="MXO39" s="450"/>
      <c r="MXP39" s="450"/>
      <c r="MXQ39" s="450"/>
      <c r="MXR39" s="450"/>
      <c r="MXS39" s="450"/>
      <c r="MXT39" s="450"/>
      <c r="MXU39" s="450"/>
      <c r="MXV39" s="450"/>
      <c r="MXW39" s="450"/>
      <c r="MXX39" s="450"/>
      <c r="MXY39" s="450"/>
      <c r="MXZ39" s="450"/>
      <c r="MYA39" s="450"/>
      <c r="MYB39" s="450"/>
      <c r="MYC39" s="450"/>
      <c r="MYD39" s="450"/>
      <c r="MYE39" s="450"/>
      <c r="MYF39" s="450"/>
      <c r="MYG39" s="450"/>
      <c r="MYH39" s="450"/>
      <c r="MYI39" s="450"/>
      <c r="MYJ39" s="450"/>
      <c r="MYK39" s="450"/>
      <c r="MYL39" s="450"/>
      <c r="MYM39" s="450"/>
      <c r="MYN39" s="450"/>
      <c r="MYO39" s="450"/>
      <c r="MYP39" s="450"/>
      <c r="MYQ39" s="450"/>
      <c r="MYR39" s="450"/>
      <c r="MYS39" s="450"/>
      <c r="MYT39" s="450"/>
      <c r="MYU39" s="450"/>
      <c r="MYV39" s="450"/>
      <c r="MYW39" s="450"/>
      <c r="MYX39" s="450"/>
      <c r="MYY39" s="450"/>
      <c r="MYZ39" s="450"/>
      <c r="MZA39" s="450"/>
      <c r="MZB39" s="450"/>
      <c r="MZC39" s="450"/>
      <c r="MZD39" s="450"/>
      <c r="MZE39" s="450"/>
      <c r="MZF39" s="450"/>
      <c r="MZG39" s="450"/>
      <c r="MZH39" s="450"/>
      <c r="MZI39" s="450"/>
      <c r="MZJ39" s="450"/>
      <c r="MZK39" s="450"/>
      <c r="MZL39" s="450"/>
      <c r="MZM39" s="450"/>
      <c r="MZN39" s="450"/>
      <c r="MZO39" s="450"/>
      <c r="MZP39" s="450"/>
      <c r="MZQ39" s="450"/>
      <c r="MZR39" s="450"/>
      <c r="MZS39" s="450"/>
      <c r="MZT39" s="450"/>
      <c r="MZU39" s="450"/>
      <c r="MZV39" s="450"/>
      <c r="MZW39" s="450"/>
      <c r="MZX39" s="450"/>
      <c r="MZY39" s="450"/>
      <c r="MZZ39" s="450"/>
      <c r="NAA39" s="450"/>
      <c r="NAB39" s="450"/>
      <c r="NAC39" s="450"/>
      <c r="NAD39" s="450"/>
      <c r="NAE39" s="450"/>
      <c r="NAF39" s="450"/>
      <c r="NAG39" s="450"/>
      <c r="NAH39" s="450"/>
      <c r="NAI39" s="450"/>
      <c r="NAJ39" s="450"/>
      <c r="NAK39" s="450"/>
      <c r="NAL39" s="450"/>
      <c r="NAM39" s="450"/>
      <c r="NAN39" s="450"/>
      <c r="NAO39" s="450"/>
      <c r="NAP39" s="450"/>
      <c r="NAQ39" s="450"/>
      <c r="NAR39" s="450"/>
      <c r="NAS39" s="450"/>
      <c r="NAT39" s="450"/>
      <c r="NAU39" s="450"/>
      <c r="NAV39" s="450"/>
      <c r="NAW39" s="450"/>
      <c r="NAX39" s="450"/>
      <c r="NAY39" s="450"/>
      <c r="NAZ39" s="450"/>
      <c r="NBA39" s="450"/>
      <c r="NBB39" s="450"/>
      <c r="NBC39" s="450"/>
      <c r="NBD39" s="450"/>
      <c r="NBE39" s="450"/>
      <c r="NBF39" s="450"/>
      <c r="NBG39" s="450"/>
      <c r="NBH39" s="450"/>
      <c r="NBI39" s="450"/>
      <c r="NBJ39" s="450"/>
      <c r="NBK39" s="450"/>
      <c r="NBL39" s="450"/>
      <c r="NBM39" s="450"/>
      <c r="NBN39" s="450"/>
      <c r="NBO39" s="450"/>
      <c r="NBP39" s="450"/>
      <c r="NBQ39" s="450"/>
      <c r="NBR39" s="450"/>
      <c r="NBS39" s="450"/>
      <c r="NBT39" s="450"/>
      <c r="NBU39" s="450"/>
      <c r="NBV39" s="450"/>
      <c r="NBW39" s="450"/>
      <c r="NBX39" s="450"/>
      <c r="NBY39" s="450"/>
      <c r="NBZ39" s="450"/>
      <c r="NCA39" s="450"/>
      <c r="NCB39" s="450"/>
      <c r="NCC39" s="450"/>
      <c r="NCD39" s="450"/>
      <c r="NCE39" s="450"/>
      <c r="NCF39" s="450"/>
      <c r="NCG39" s="450"/>
      <c r="NCH39" s="450"/>
      <c r="NCI39" s="450"/>
      <c r="NCJ39" s="450"/>
      <c r="NCK39" s="450"/>
      <c r="NCL39" s="450"/>
      <c r="NCM39" s="450"/>
      <c r="NCN39" s="450"/>
      <c r="NCO39" s="450"/>
      <c r="NCP39" s="450"/>
      <c r="NCQ39" s="450"/>
      <c r="NCR39" s="450"/>
      <c r="NCS39" s="450"/>
      <c r="NCT39" s="450"/>
      <c r="NCU39" s="450"/>
      <c r="NCV39" s="450"/>
      <c r="NCW39" s="450"/>
      <c r="NCX39" s="450"/>
      <c r="NCY39" s="450"/>
      <c r="NCZ39" s="450"/>
      <c r="NDA39" s="450"/>
      <c r="NDB39" s="450"/>
      <c r="NDC39" s="450"/>
      <c r="NDD39" s="450"/>
      <c r="NDE39" s="450"/>
      <c r="NDF39" s="450"/>
      <c r="NDG39" s="450"/>
      <c r="NDH39" s="450"/>
      <c r="NDI39" s="450"/>
      <c r="NDJ39" s="450"/>
      <c r="NDK39" s="450"/>
      <c r="NDL39" s="450"/>
      <c r="NDM39" s="450"/>
      <c r="NDN39" s="450"/>
      <c r="NDO39" s="450"/>
      <c r="NDP39" s="450"/>
      <c r="NDQ39" s="450"/>
      <c r="NDR39" s="450"/>
      <c r="NDS39" s="450"/>
      <c r="NDT39" s="450"/>
      <c r="NDU39" s="450"/>
      <c r="NDV39" s="450"/>
      <c r="NDW39" s="450"/>
      <c r="NDX39" s="450"/>
      <c r="NDY39" s="450"/>
      <c r="NDZ39" s="450"/>
      <c r="NEA39" s="450"/>
      <c r="NEB39" s="450"/>
      <c r="NEC39" s="450"/>
      <c r="NED39" s="450"/>
      <c r="NEE39" s="450"/>
      <c r="NEF39" s="450"/>
      <c r="NEG39" s="450"/>
      <c r="NEH39" s="450"/>
      <c r="NEI39" s="450"/>
      <c r="NEJ39" s="450"/>
      <c r="NEK39" s="450"/>
      <c r="NEL39" s="450"/>
      <c r="NEM39" s="450"/>
      <c r="NEN39" s="450"/>
      <c r="NEO39" s="450"/>
      <c r="NEP39" s="450"/>
      <c r="NEQ39" s="450"/>
      <c r="NER39" s="450"/>
      <c r="NES39" s="450"/>
      <c r="NET39" s="450"/>
      <c r="NEU39" s="450"/>
      <c r="NEV39" s="450"/>
      <c r="NEW39" s="450"/>
      <c r="NEX39" s="450"/>
      <c r="NEY39" s="450"/>
      <c r="NEZ39" s="450"/>
      <c r="NFA39" s="450"/>
      <c r="NFB39" s="450"/>
      <c r="NFC39" s="450"/>
      <c r="NFD39" s="450"/>
      <c r="NFE39" s="450"/>
      <c r="NFF39" s="450"/>
      <c r="NFG39" s="450"/>
      <c r="NFH39" s="450"/>
      <c r="NFI39" s="450"/>
      <c r="NFJ39" s="450"/>
      <c r="NFK39" s="450"/>
      <c r="NFL39" s="450"/>
      <c r="NFM39" s="450"/>
      <c r="NFN39" s="450"/>
      <c r="NFO39" s="450"/>
      <c r="NFP39" s="450"/>
      <c r="NFQ39" s="450"/>
      <c r="NFR39" s="450"/>
      <c r="NFS39" s="450"/>
      <c r="NFT39" s="450"/>
      <c r="NFU39" s="450"/>
      <c r="NFV39" s="450"/>
      <c r="NFW39" s="450"/>
      <c r="NFX39" s="450"/>
      <c r="NFY39" s="450"/>
      <c r="NFZ39" s="450"/>
      <c r="NGA39" s="450"/>
      <c r="NGB39" s="450"/>
      <c r="NGC39" s="450"/>
      <c r="NGD39" s="450"/>
      <c r="NGE39" s="450"/>
      <c r="NGF39" s="450"/>
      <c r="NGG39" s="450"/>
      <c r="NGH39" s="450"/>
      <c r="NGI39" s="450"/>
      <c r="NGJ39" s="450"/>
      <c r="NGK39" s="450"/>
      <c r="NGL39" s="450"/>
      <c r="NGM39" s="450"/>
      <c r="NGN39" s="450"/>
      <c r="NGO39" s="450"/>
      <c r="NGP39" s="450"/>
      <c r="NGQ39" s="450"/>
      <c r="NGR39" s="450"/>
      <c r="NGS39" s="450"/>
      <c r="NGT39" s="450"/>
      <c r="NGU39" s="450"/>
      <c r="NGV39" s="450"/>
      <c r="NGW39" s="450"/>
      <c r="NGX39" s="450"/>
      <c r="NGY39" s="450"/>
      <c r="NGZ39" s="450"/>
      <c r="NHA39" s="450"/>
      <c r="NHB39" s="450"/>
      <c r="NHC39" s="450"/>
      <c r="NHD39" s="450"/>
      <c r="NHE39" s="450"/>
      <c r="NHF39" s="450"/>
      <c r="NHG39" s="450"/>
      <c r="NHH39" s="450"/>
      <c r="NHI39" s="450"/>
      <c r="NHJ39" s="450"/>
      <c r="NHK39" s="450"/>
      <c r="NHL39" s="450"/>
      <c r="NHM39" s="450"/>
      <c r="NHN39" s="450"/>
      <c r="NHO39" s="450"/>
      <c r="NHP39" s="450"/>
      <c r="NHQ39" s="450"/>
      <c r="NHR39" s="450"/>
      <c r="NHS39" s="450"/>
      <c r="NHT39" s="450"/>
      <c r="NHU39" s="450"/>
      <c r="NHV39" s="450"/>
      <c r="NHW39" s="450"/>
      <c r="NHX39" s="450"/>
      <c r="NHY39" s="450"/>
      <c r="NHZ39" s="450"/>
      <c r="NIA39" s="450"/>
      <c r="NIB39" s="450"/>
      <c r="NIC39" s="450"/>
      <c r="NID39" s="450"/>
      <c r="NIE39" s="450"/>
      <c r="NIF39" s="450"/>
      <c r="NIG39" s="450"/>
      <c r="NIH39" s="450"/>
      <c r="NII39" s="450"/>
      <c r="NIJ39" s="450"/>
      <c r="NIK39" s="450"/>
      <c r="NIL39" s="450"/>
      <c r="NIM39" s="450"/>
      <c r="NIN39" s="450"/>
      <c r="NIO39" s="450"/>
      <c r="NIP39" s="450"/>
      <c r="NIQ39" s="450"/>
      <c r="NIR39" s="450"/>
      <c r="NIS39" s="450"/>
      <c r="NIT39" s="450"/>
      <c r="NIU39" s="450"/>
      <c r="NIV39" s="450"/>
      <c r="NIW39" s="450"/>
      <c r="NIX39" s="450"/>
      <c r="NIY39" s="450"/>
      <c r="NIZ39" s="450"/>
      <c r="NJA39" s="450"/>
      <c r="NJB39" s="450"/>
      <c r="NJC39" s="450"/>
      <c r="NJD39" s="450"/>
      <c r="NJE39" s="450"/>
      <c r="NJF39" s="450"/>
      <c r="NJG39" s="450"/>
      <c r="NJH39" s="450"/>
      <c r="NJI39" s="450"/>
      <c r="NJJ39" s="450"/>
      <c r="NJK39" s="450"/>
      <c r="NJL39" s="450"/>
      <c r="NJM39" s="450"/>
      <c r="NJN39" s="450"/>
      <c r="NJO39" s="450"/>
      <c r="NJP39" s="450"/>
      <c r="NJQ39" s="450"/>
      <c r="NJR39" s="450"/>
      <c r="NJS39" s="450"/>
      <c r="NJT39" s="450"/>
      <c r="NJU39" s="450"/>
      <c r="NJV39" s="450"/>
      <c r="NJW39" s="450"/>
      <c r="NJX39" s="450"/>
      <c r="NJY39" s="450"/>
      <c r="NJZ39" s="450"/>
      <c r="NKA39" s="450"/>
      <c r="NKB39" s="450"/>
      <c r="NKC39" s="450"/>
      <c r="NKD39" s="450"/>
      <c r="NKE39" s="450"/>
      <c r="NKF39" s="450"/>
      <c r="NKG39" s="450"/>
      <c r="NKH39" s="450"/>
      <c r="NKI39" s="450"/>
      <c r="NKJ39" s="450"/>
      <c r="NKK39" s="450"/>
      <c r="NKL39" s="450"/>
      <c r="NKM39" s="450"/>
      <c r="NKN39" s="450"/>
      <c r="NKO39" s="450"/>
      <c r="NKP39" s="450"/>
      <c r="NKQ39" s="450"/>
      <c r="NKR39" s="450"/>
      <c r="NKS39" s="450"/>
      <c r="NKT39" s="450"/>
      <c r="NKU39" s="450"/>
      <c r="NKV39" s="450"/>
      <c r="NKW39" s="450"/>
      <c r="NKX39" s="450"/>
      <c r="NKY39" s="450"/>
      <c r="NKZ39" s="450"/>
      <c r="NLA39" s="450"/>
      <c r="NLB39" s="450"/>
      <c r="NLC39" s="450"/>
      <c r="NLD39" s="450"/>
      <c r="NLE39" s="450"/>
      <c r="NLF39" s="450"/>
      <c r="NLG39" s="450"/>
      <c r="NLH39" s="450"/>
      <c r="NLI39" s="450"/>
      <c r="NLJ39" s="450"/>
      <c r="NLK39" s="450"/>
      <c r="NLL39" s="450"/>
      <c r="NLM39" s="450"/>
      <c r="NLN39" s="450"/>
      <c r="NLO39" s="450"/>
      <c r="NLP39" s="450"/>
      <c r="NLQ39" s="450"/>
      <c r="NLR39" s="450"/>
      <c r="NLS39" s="450"/>
      <c r="NLT39" s="450"/>
      <c r="NLU39" s="450"/>
      <c r="NLV39" s="450"/>
      <c r="NLW39" s="450"/>
      <c r="NLX39" s="450"/>
      <c r="NLY39" s="450"/>
      <c r="NLZ39" s="450"/>
      <c r="NMA39" s="450"/>
      <c r="NMB39" s="450"/>
      <c r="NMC39" s="450"/>
      <c r="NMD39" s="450"/>
      <c r="NME39" s="450"/>
      <c r="NMF39" s="450"/>
      <c r="NMG39" s="450"/>
      <c r="NMH39" s="450"/>
      <c r="NMI39" s="450"/>
      <c r="NMJ39" s="450"/>
      <c r="NMK39" s="450"/>
      <c r="NML39" s="450"/>
      <c r="NMM39" s="450"/>
      <c r="NMN39" s="450"/>
      <c r="NMO39" s="450"/>
      <c r="NMP39" s="450"/>
      <c r="NMQ39" s="450"/>
      <c r="NMR39" s="450"/>
      <c r="NMS39" s="450"/>
      <c r="NMT39" s="450"/>
      <c r="NMU39" s="450"/>
      <c r="NMV39" s="450"/>
      <c r="NMW39" s="450"/>
      <c r="NMX39" s="450"/>
      <c r="NMY39" s="450"/>
      <c r="NMZ39" s="450"/>
      <c r="NNA39" s="450"/>
      <c r="NNB39" s="450"/>
      <c r="NNC39" s="450"/>
      <c r="NND39" s="450"/>
      <c r="NNE39" s="450"/>
      <c r="NNF39" s="450"/>
      <c r="NNG39" s="450"/>
      <c r="NNH39" s="450"/>
      <c r="NNI39" s="450"/>
      <c r="NNJ39" s="450"/>
      <c r="NNK39" s="450"/>
      <c r="NNL39" s="450"/>
      <c r="NNM39" s="450"/>
      <c r="NNN39" s="450"/>
      <c r="NNO39" s="450"/>
      <c r="NNP39" s="450"/>
      <c r="NNQ39" s="450"/>
      <c r="NNR39" s="450"/>
      <c r="NNS39" s="450"/>
      <c r="NNT39" s="450"/>
      <c r="NNU39" s="450"/>
      <c r="NNV39" s="450"/>
      <c r="NNW39" s="450"/>
      <c r="NNX39" s="450"/>
      <c r="NNY39" s="450"/>
      <c r="NNZ39" s="450"/>
      <c r="NOA39" s="450"/>
      <c r="NOB39" s="450"/>
      <c r="NOC39" s="450"/>
      <c r="NOD39" s="450"/>
      <c r="NOE39" s="450"/>
      <c r="NOF39" s="450"/>
      <c r="NOG39" s="450"/>
      <c r="NOH39" s="450"/>
      <c r="NOI39" s="450"/>
      <c r="NOJ39" s="450"/>
      <c r="NOK39" s="450"/>
      <c r="NOL39" s="450"/>
      <c r="NOM39" s="450"/>
      <c r="NON39" s="450"/>
      <c r="NOO39" s="450"/>
      <c r="NOP39" s="450"/>
      <c r="NOQ39" s="450"/>
      <c r="NOR39" s="450"/>
      <c r="NOS39" s="450"/>
      <c r="NOT39" s="450"/>
      <c r="NOU39" s="450"/>
      <c r="NOV39" s="450"/>
      <c r="NOW39" s="450"/>
      <c r="NOX39" s="450"/>
      <c r="NOY39" s="450"/>
      <c r="NOZ39" s="450"/>
      <c r="NPA39" s="450"/>
      <c r="NPB39" s="450"/>
      <c r="NPC39" s="450"/>
      <c r="NPD39" s="450"/>
      <c r="NPE39" s="450"/>
      <c r="NPF39" s="450"/>
      <c r="NPG39" s="450"/>
      <c r="NPH39" s="450"/>
      <c r="NPI39" s="450"/>
      <c r="NPJ39" s="450"/>
      <c r="NPK39" s="450"/>
      <c r="NPL39" s="450"/>
      <c r="NPM39" s="450"/>
      <c r="NPN39" s="450"/>
      <c r="NPO39" s="450"/>
      <c r="NPP39" s="450"/>
      <c r="NPQ39" s="450"/>
      <c r="NPR39" s="450"/>
      <c r="NPS39" s="450"/>
      <c r="NPT39" s="450"/>
      <c r="NPU39" s="450"/>
      <c r="NPV39" s="450"/>
      <c r="NPW39" s="450"/>
      <c r="NPX39" s="450"/>
      <c r="NPY39" s="450"/>
      <c r="NPZ39" s="450"/>
      <c r="NQA39" s="450"/>
      <c r="NQB39" s="450"/>
      <c r="NQC39" s="450"/>
      <c r="NQD39" s="450"/>
      <c r="NQE39" s="450"/>
      <c r="NQF39" s="450"/>
      <c r="NQG39" s="450"/>
      <c r="NQH39" s="450"/>
      <c r="NQI39" s="450"/>
      <c r="NQJ39" s="450"/>
      <c r="NQK39" s="450"/>
      <c r="NQL39" s="450"/>
      <c r="NQM39" s="450"/>
      <c r="NQN39" s="450"/>
      <c r="NQO39" s="450"/>
      <c r="NQP39" s="450"/>
      <c r="NQQ39" s="450"/>
      <c r="NQR39" s="450"/>
      <c r="NQS39" s="450"/>
      <c r="NQT39" s="450"/>
      <c r="NQU39" s="450"/>
      <c r="NQV39" s="450"/>
      <c r="NQW39" s="450"/>
      <c r="NQX39" s="450"/>
      <c r="NQY39" s="450"/>
      <c r="NQZ39" s="450"/>
      <c r="NRA39" s="450"/>
      <c r="NRB39" s="450"/>
      <c r="NRC39" s="450"/>
      <c r="NRD39" s="450"/>
      <c r="NRE39" s="450"/>
      <c r="NRF39" s="450"/>
      <c r="NRG39" s="450"/>
      <c r="NRH39" s="450"/>
      <c r="NRI39" s="450"/>
      <c r="NRJ39" s="450"/>
      <c r="NRK39" s="450"/>
      <c r="NRL39" s="450"/>
      <c r="NRM39" s="450"/>
      <c r="NRN39" s="450"/>
      <c r="NRO39" s="450"/>
      <c r="NRP39" s="450"/>
      <c r="NRQ39" s="450"/>
      <c r="NRR39" s="450"/>
      <c r="NRS39" s="450"/>
      <c r="NRT39" s="450"/>
      <c r="NRU39" s="450"/>
      <c r="NRV39" s="450"/>
      <c r="NRW39" s="450"/>
      <c r="NRX39" s="450"/>
      <c r="NRY39" s="450"/>
      <c r="NRZ39" s="450"/>
      <c r="NSA39" s="450"/>
      <c r="NSB39" s="450"/>
      <c r="NSC39" s="450"/>
      <c r="NSD39" s="450"/>
      <c r="NSE39" s="450"/>
      <c r="NSF39" s="450"/>
      <c r="NSG39" s="450"/>
      <c r="NSH39" s="450"/>
      <c r="NSI39" s="450"/>
      <c r="NSJ39" s="450"/>
      <c r="NSK39" s="450"/>
      <c r="NSL39" s="450"/>
      <c r="NSM39" s="450"/>
      <c r="NSN39" s="450"/>
      <c r="NSO39" s="450"/>
      <c r="NSP39" s="450"/>
      <c r="NSQ39" s="450"/>
      <c r="NSR39" s="450"/>
      <c r="NSS39" s="450"/>
      <c r="NST39" s="450"/>
      <c r="NSU39" s="450"/>
      <c r="NSV39" s="450"/>
      <c r="NSW39" s="450"/>
      <c r="NSX39" s="450"/>
      <c r="NSY39" s="450"/>
      <c r="NSZ39" s="450"/>
      <c r="NTA39" s="450"/>
      <c r="NTB39" s="450"/>
      <c r="NTC39" s="450"/>
      <c r="NTD39" s="450"/>
      <c r="NTE39" s="450"/>
      <c r="NTF39" s="450"/>
      <c r="NTG39" s="450"/>
      <c r="NTH39" s="450"/>
      <c r="NTI39" s="450"/>
      <c r="NTJ39" s="450"/>
      <c r="NTK39" s="450"/>
      <c r="NTL39" s="450"/>
      <c r="NTM39" s="450"/>
      <c r="NTN39" s="450"/>
      <c r="NTO39" s="450"/>
      <c r="NTP39" s="450"/>
      <c r="NTQ39" s="450"/>
      <c r="NTR39" s="450"/>
      <c r="NTS39" s="450"/>
      <c r="NTT39" s="450"/>
      <c r="NTU39" s="450"/>
      <c r="NTV39" s="450"/>
      <c r="NTW39" s="450"/>
      <c r="NTX39" s="450"/>
      <c r="NTY39" s="450"/>
      <c r="NTZ39" s="450"/>
      <c r="NUA39" s="450"/>
      <c r="NUB39" s="450"/>
      <c r="NUC39" s="450"/>
      <c r="NUD39" s="450"/>
      <c r="NUE39" s="450"/>
      <c r="NUF39" s="450"/>
      <c r="NUG39" s="450"/>
      <c r="NUH39" s="450"/>
      <c r="NUI39" s="450"/>
      <c r="NUJ39" s="450"/>
      <c r="NUK39" s="450"/>
      <c r="NUL39" s="450"/>
      <c r="NUM39" s="450"/>
      <c r="NUN39" s="450"/>
      <c r="NUO39" s="450"/>
      <c r="NUP39" s="450"/>
      <c r="NUQ39" s="450"/>
      <c r="NUR39" s="450"/>
      <c r="NUS39" s="450"/>
      <c r="NUT39" s="450"/>
      <c r="NUU39" s="450"/>
      <c r="NUV39" s="450"/>
      <c r="NUW39" s="450"/>
      <c r="NUX39" s="450"/>
      <c r="NUY39" s="450"/>
      <c r="NUZ39" s="450"/>
      <c r="NVA39" s="450"/>
      <c r="NVB39" s="450"/>
      <c r="NVC39" s="450"/>
      <c r="NVD39" s="450"/>
      <c r="NVE39" s="450"/>
      <c r="NVF39" s="450"/>
      <c r="NVG39" s="450"/>
      <c r="NVH39" s="450"/>
      <c r="NVI39" s="450"/>
      <c r="NVJ39" s="450"/>
      <c r="NVK39" s="450"/>
      <c r="NVL39" s="450"/>
      <c r="NVM39" s="450"/>
      <c r="NVN39" s="450"/>
      <c r="NVO39" s="450"/>
      <c r="NVP39" s="450"/>
      <c r="NVQ39" s="450"/>
      <c r="NVR39" s="450"/>
      <c r="NVS39" s="450"/>
      <c r="NVT39" s="450"/>
      <c r="NVU39" s="450"/>
      <c r="NVV39" s="450"/>
      <c r="NVW39" s="450"/>
      <c r="NVX39" s="450"/>
      <c r="NVY39" s="450"/>
      <c r="NVZ39" s="450"/>
      <c r="NWA39" s="450"/>
      <c r="NWB39" s="450"/>
      <c r="NWC39" s="450"/>
      <c r="NWD39" s="450"/>
      <c r="NWE39" s="450"/>
      <c r="NWF39" s="450"/>
      <c r="NWG39" s="450"/>
      <c r="NWH39" s="450"/>
      <c r="NWI39" s="450"/>
      <c r="NWJ39" s="450"/>
      <c r="NWK39" s="450"/>
      <c r="NWL39" s="450"/>
      <c r="NWM39" s="450"/>
      <c r="NWN39" s="450"/>
      <c r="NWO39" s="450"/>
      <c r="NWP39" s="450"/>
      <c r="NWQ39" s="450"/>
      <c r="NWR39" s="450"/>
      <c r="NWS39" s="450"/>
      <c r="NWT39" s="450"/>
      <c r="NWU39" s="450"/>
      <c r="NWV39" s="450"/>
      <c r="NWW39" s="450"/>
      <c r="NWX39" s="450"/>
      <c r="NWY39" s="450"/>
      <c r="NWZ39" s="450"/>
      <c r="NXA39" s="450"/>
      <c r="NXB39" s="450"/>
      <c r="NXC39" s="450"/>
      <c r="NXD39" s="450"/>
      <c r="NXE39" s="450"/>
      <c r="NXF39" s="450"/>
      <c r="NXG39" s="450"/>
      <c r="NXH39" s="450"/>
      <c r="NXI39" s="450"/>
      <c r="NXJ39" s="450"/>
      <c r="NXK39" s="450"/>
      <c r="NXL39" s="450"/>
      <c r="NXM39" s="450"/>
      <c r="NXN39" s="450"/>
      <c r="NXO39" s="450"/>
      <c r="NXP39" s="450"/>
      <c r="NXQ39" s="450"/>
      <c r="NXR39" s="450"/>
      <c r="NXS39" s="450"/>
      <c r="NXT39" s="450"/>
      <c r="NXU39" s="450"/>
      <c r="NXV39" s="450"/>
      <c r="NXW39" s="450"/>
      <c r="NXX39" s="450"/>
      <c r="NXY39" s="450"/>
      <c r="NXZ39" s="450"/>
      <c r="NYA39" s="450"/>
      <c r="NYB39" s="450"/>
      <c r="NYC39" s="450"/>
      <c r="NYD39" s="450"/>
      <c r="NYE39" s="450"/>
      <c r="NYF39" s="450"/>
      <c r="NYG39" s="450"/>
      <c r="NYH39" s="450"/>
      <c r="NYI39" s="450"/>
      <c r="NYJ39" s="450"/>
      <c r="NYK39" s="450"/>
      <c r="NYL39" s="450"/>
      <c r="NYM39" s="450"/>
      <c r="NYN39" s="450"/>
      <c r="NYO39" s="450"/>
      <c r="NYP39" s="450"/>
      <c r="NYQ39" s="450"/>
      <c r="NYR39" s="450"/>
      <c r="NYS39" s="450"/>
      <c r="NYT39" s="450"/>
      <c r="NYU39" s="450"/>
      <c r="NYV39" s="450"/>
      <c r="NYW39" s="450"/>
      <c r="NYX39" s="450"/>
      <c r="NYY39" s="450"/>
      <c r="NYZ39" s="450"/>
      <c r="NZA39" s="450"/>
      <c r="NZB39" s="450"/>
      <c r="NZC39" s="450"/>
      <c r="NZD39" s="450"/>
      <c r="NZE39" s="450"/>
      <c r="NZF39" s="450"/>
      <c r="NZG39" s="450"/>
      <c r="NZH39" s="450"/>
      <c r="NZI39" s="450"/>
      <c r="NZJ39" s="450"/>
      <c r="NZK39" s="450"/>
      <c r="NZL39" s="450"/>
      <c r="NZM39" s="450"/>
      <c r="NZN39" s="450"/>
      <c r="NZO39" s="450"/>
      <c r="NZP39" s="450"/>
      <c r="NZQ39" s="450"/>
      <c r="NZR39" s="450"/>
      <c r="NZS39" s="450"/>
      <c r="NZT39" s="450"/>
      <c r="NZU39" s="450"/>
      <c r="NZV39" s="450"/>
      <c r="NZW39" s="450"/>
      <c r="NZX39" s="450"/>
      <c r="NZY39" s="450"/>
      <c r="NZZ39" s="450"/>
      <c r="OAA39" s="450"/>
      <c r="OAB39" s="450"/>
      <c r="OAC39" s="450"/>
      <c r="OAD39" s="450"/>
      <c r="OAE39" s="450"/>
      <c r="OAF39" s="450"/>
      <c r="OAG39" s="450"/>
      <c r="OAH39" s="450"/>
      <c r="OAI39" s="450"/>
      <c r="OAJ39" s="450"/>
      <c r="OAK39" s="450"/>
      <c r="OAL39" s="450"/>
      <c r="OAM39" s="450"/>
      <c r="OAN39" s="450"/>
      <c r="OAO39" s="450"/>
      <c r="OAP39" s="450"/>
      <c r="OAQ39" s="450"/>
      <c r="OAR39" s="450"/>
      <c r="OAS39" s="450"/>
      <c r="OAT39" s="450"/>
      <c r="OAU39" s="450"/>
      <c r="OAV39" s="450"/>
      <c r="OAW39" s="450"/>
      <c r="OAX39" s="450"/>
      <c r="OAY39" s="450"/>
      <c r="OAZ39" s="450"/>
      <c r="OBA39" s="450"/>
      <c r="OBB39" s="450"/>
      <c r="OBC39" s="450"/>
      <c r="OBD39" s="450"/>
      <c r="OBE39" s="450"/>
      <c r="OBF39" s="450"/>
      <c r="OBG39" s="450"/>
      <c r="OBH39" s="450"/>
      <c r="OBI39" s="450"/>
      <c r="OBJ39" s="450"/>
      <c r="OBK39" s="450"/>
      <c r="OBL39" s="450"/>
      <c r="OBM39" s="450"/>
      <c r="OBN39" s="450"/>
      <c r="OBO39" s="450"/>
      <c r="OBP39" s="450"/>
      <c r="OBQ39" s="450"/>
      <c r="OBR39" s="450"/>
      <c r="OBS39" s="450"/>
      <c r="OBT39" s="450"/>
      <c r="OBU39" s="450"/>
      <c r="OBV39" s="450"/>
      <c r="OBW39" s="450"/>
      <c r="OBX39" s="450"/>
      <c r="OBY39" s="450"/>
      <c r="OBZ39" s="450"/>
      <c r="OCA39" s="450"/>
      <c r="OCB39" s="450"/>
      <c r="OCC39" s="450"/>
      <c r="OCD39" s="450"/>
      <c r="OCE39" s="450"/>
      <c r="OCF39" s="450"/>
      <c r="OCG39" s="450"/>
      <c r="OCH39" s="450"/>
      <c r="OCI39" s="450"/>
      <c r="OCJ39" s="450"/>
      <c r="OCK39" s="450"/>
      <c r="OCL39" s="450"/>
      <c r="OCM39" s="450"/>
      <c r="OCN39" s="450"/>
      <c r="OCO39" s="450"/>
      <c r="OCP39" s="450"/>
      <c r="OCQ39" s="450"/>
      <c r="OCR39" s="450"/>
      <c r="OCS39" s="450"/>
      <c r="OCT39" s="450"/>
      <c r="OCU39" s="450"/>
      <c r="OCV39" s="450"/>
      <c r="OCW39" s="450"/>
      <c r="OCX39" s="450"/>
      <c r="OCY39" s="450"/>
      <c r="OCZ39" s="450"/>
      <c r="ODA39" s="450"/>
      <c r="ODB39" s="450"/>
      <c r="ODC39" s="450"/>
      <c r="ODD39" s="450"/>
      <c r="ODE39" s="450"/>
      <c r="ODF39" s="450"/>
      <c r="ODG39" s="450"/>
      <c r="ODH39" s="450"/>
      <c r="ODI39" s="450"/>
      <c r="ODJ39" s="450"/>
      <c r="ODK39" s="450"/>
      <c r="ODL39" s="450"/>
      <c r="ODM39" s="450"/>
      <c r="ODN39" s="450"/>
      <c r="ODO39" s="450"/>
      <c r="ODP39" s="450"/>
      <c r="ODQ39" s="450"/>
      <c r="ODR39" s="450"/>
      <c r="ODS39" s="450"/>
      <c r="ODT39" s="450"/>
      <c r="ODU39" s="450"/>
      <c r="ODV39" s="450"/>
      <c r="ODW39" s="450"/>
      <c r="ODX39" s="450"/>
      <c r="ODY39" s="450"/>
      <c r="ODZ39" s="450"/>
      <c r="OEA39" s="450"/>
      <c r="OEB39" s="450"/>
      <c r="OEC39" s="450"/>
      <c r="OED39" s="450"/>
      <c r="OEE39" s="450"/>
      <c r="OEF39" s="450"/>
      <c r="OEG39" s="450"/>
      <c r="OEH39" s="450"/>
      <c r="OEI39" s="450"/>
      <c r="OEJ39" s="450"/>
      <c r="OEK39" s="450"/>
      <c r="OEL39" s="450"/>
      <c r="OEM39" s="450"/>
      <c r="OEN39" s="450"/>
      <c r="OEO39" s="450"/>
      <c r="OEP39" s="450"/>
      <c r="OEQ39" s="450"/>
      <c r="OER39" s="450"/>
      <c r="OES39" s="450"/>
      <c r="OET39" s="450"/>
      <c r="OEU39" s="450"/>
      <c r="OEV39" s="450"/>
      <c r="OEW39" s="450"/>
      <c r="OEX39" s="450"/>
      <c r="OEY39" s="450"/>
      <c r="OEZ39" s="450"/>
      <c r="OFA39" s="450"/>
      <c r="OFB39" s="450"/>
      <c r="OFC39" s="450"/>
      <c r="OFD39" s="450"/>
      <c r="OFE39" s="450"/>
      <c r="OFF39" s="450"/>
      <c r="OFG39" s="450"/>
      <c r="OFH39" s="450"/>
      <c r="OFI39" s="450"/>
      <c r="OFJ39" s="450"/>
      <c r="OFK39" s="450"/>
      <c r="OFL39" s="450"/>
      <c r="OFM39" s="450"/>
      <c r="OFN39" s="450"/>
      <c r="OFO39" s="450"/>
      <c r="OFP39" s="450"/>
      <c r="OFQ39" s="450"/>
      <c r="OFR39" s="450"/>
      <c r="OFS39" s="450"/>
      <c r="OFT39" s="450"/>
      <c r="OFU39" s="450"/>
      <c r="OFV39" s="450"/>
      <c r="OFW39" s="450"/>
      <c r="OFX39" s="450"/>
      <c r="OFY39" s="450"/>
      <c r="OFZ39" s="450"/>
      <c r="OGA39" s="450"/>
      <c r="OGB39" s="450"/>
      <c r="OGC39" s="450"/>
      <c r="OGD39" s="450"/>
      <c r="OGE39" s="450"/>
      <c r="OGF39" s="450"/>
      <c r="OGG39" s="450"/>
      <c r="OGH39" s="450"/>
      <c r="OGI39" s="450"/>
      <c r="OGJ39" s="450"/>
      <c r="OGK39" s="450"/>
      <c r="OGL39" s="450"/>
      <c r="OGM39" s="450"/>
      <c r="OGN39" s="450"/>
      <c r="OGO39" s="450"/>
      <c r="OGP39" s="450"/>
      <c r="OGQ39" s="450"/>
      <c r="OGR39" s="450"/>
      <c r="OGS39" s="450"/>
      <c r="OGT39" s="450"/>
      <c r="OGU39" s="450"/>
      <c r="OGV39" s="450"/>
      <c r="OGW39" s="450"/>
      <c r="OGX39" s="450"/>
      <c r="OGY39" s="450"/>
      <c r="OGZ39" s="450"/>
      <c r="OHA39" s="450"/>
      <c r="OHB39" s="450"/>
      <c r="OHC39" s="450"/>
      <c r="OHD39" s="450"/>
      <c r="OHE39" s="450"/>
      <c r="OHF39" s="450"/>
      <c r="OHG39" s="450"/>
      <c r="OHH39" s="450"/>
      <c r="OHI39" s="450"/>
      <c r="OHJ39" s="450"/>
      <c r="OHK39" s="450"/>
      <c r="OHL39" s="450"/>
      <c r="OHM39" s="450"/>
      <c r="OHN39" s="450"/>
      <c r="OHO39" s="450"/>
      <c r="OHP39" s="450"/>
      <c r="OHQ39" s="450"/>
      <c r="OHR39" s="450"/>
      <c r="OHS39" s="450"/>
      <c r="OHT39" s="450"/>
      <c r="OHU39" s="450"/>
      <c r="OHV39" s="450"/>
      <c r="OHW39" s="450"/>
      <c r="OHX39" s="450"/>
      <c r="OHY39" s="450"/>
      <c r="OHZ39" s="450"/>
      <c r="OIA39" s="450"/>
      <c r="OIB39" s="450"/>
      <c r="OIC39" s="450"/>
      <c r="OID39" s="450"/>
      <c r="OIE39" s="450"/>
      <c r="OIF39" s="450"/>
      <c r="OIG39" s="450"/>
      <c r="OIH39" s="450"/>
      <c r="OII39" s="450"/>
      <c r="OIJ39" s="450"/>
      <c r="OIK39" s="450"/>
      <c r="OIL39" s="450"/>
      <c r="OIM39" s="450"/>
      <c r="OIN39" s="450"/>
      <c r="OIO39" s="450"/>
      <c r="OIP39" s="450"/>
      <c r="OIQ39" s="450"/>
      <c r="OIR39" s="450"/>
      <c r="OIS39" s="450"/>
      <c r="OIT39" s="450"/>
      <c r="OIU39" s="450"/>
      <c r="OIV39" s="450"/>
      <c r="OIW39" s="450"/>
      <c r="OIX39" s="450"/>
      <c r="OIY39" s="450"/>
      <c r="OIZ39" s="450"/>
      <c r="OJA39" s="450"/>
      <c r="OJB39" s="450"/>
      <c r="OJC39" s="450"/>
      <c r="OJD39" s="450"/>
      <c r="OJE39" s="450"/>
      <c r="OJF39" s="450"/>
      <c r="OJG39" s="450"/>
      <c r="OJH39" s="450"/>
      <c r="OJI39" s="450"/>
      <c r="OJJ39" s="450"/>
      <c r="OJK39" s="450"/>
      <c r="OJL39" s="450"/>
      <c r="OJM39" s="450"/>
      <c r="OJN39" s="450"/>
      <c r="OJO39" s="450"/>
      <c r="OJP39" s="450"/>
      <c r="OJQ39" s="450"/>
      <c r="OJR39" s="450"/>
      <c r="OJS39" s="450"/>
      <c r="OJT39" s="450"/>
      <c r="OJU39" s="450"/>
      <c r="OJV39" s="450"/>
      <c r="OJW39" s="450"/>
      <c r="OJX39" s="450"/>
      <c r="OJY39" s="450"/>
      <c r="OJZ39" s="450"/>
      <c r="OKA39" s="450"/>
      <c r="OKB39" s="450"/>
      <c r="OKC39" s="450"/>
      <c r="OKD39" s="450"/>
      <c r="OKE39" s="450"/>
      <c r="OKF39" s="450"/>
      <c r="OKG39" s="450"/>
      <c r="OKH39" s="450"/>
      <c r="OKI39" s="450"/>
      <c r="OKJ39" s="450"/>
      <c r="OKK39" s="450"/>
      <c r="OKL39" s="450"/>
      <c r="OKM39" s="450"/>
      <c r="OKN39" s="450"/>
      <c r="OKO39" s="450"/>
      <c r="OKP39" s="450"/>
      <c r="OKQ39" s="450"/>
      <c r="OKR39" s="450"/>
      <c r="OKS39" s="450"/>
      <c r="OKT39" s="450"/>
      <c r="OKU39" s="450"/>
      <c r="OKV39" s="450"/>
      <c r="OKW39" s="450"/>
      <c r="OKX39" s="450"/>
      <c r="OKY39" s="450"/>
      <c r="OKZ39" s="450"/>
      <c r="OLA39" s="450"/>
      <c r="OLB39" s="450"/>
      <c r="OLC39" s="450"/>
      <c r="OLD39" s="450"/>
      <c r="OLE39" s="450"/>
      <c r="OLF39" s="450"/>
      <c r="OLG39" s="450"/>
      <c r="OLH39" s="450"/>
      <c r="OLI39" s="450"/>
      <c r="OLJ39" s="450"/>
      <c r="OLK39" s="450"/>
      <c r="OLL39" s="450"/>
      <c r="OLM39" s="450"/>
      <c r="OLN39" s="450"/>
      <c r="OLO39" s="450"/>
      <c r="OLP39" s="450"/>
      <c r="OLQ39" s="450"/>
      <c r="OLR39" s="450"/>
      <c r="OLS39" s="450"/>
      <c r="OLT39" s="450"/>
      <c r="OLU39" s="450"/>
      <c r="OLV39" s="450"/>
      <c r="OLW39" s="450"/>
      <c r="OLX39" s="450"/>
      <c r="OLY39" s="450"/>
      <c r="OLZ39" s="450"/>
      <c r="OMA39" s="450"/>
      <c r="OMB39" s="450"/>
      <c r="OMC39" s="450"/>
      <c r="OMD39" s="450"/>
      <c r="OME39" s="450"/>
      <c r="OMF39" s="450"/>
      <c r="OMG39" s="450"/>
      <c r="OMH39" s="450"/>
      <c r="OMI39" s="450"/>
      <c r="OMJ39" s="450"/>
      <c r="OMK39" s="450"/>
      <c r="OML39" s="450"/>
      <c r="OMM39" s="450"/>
      <c r="OMN39" s="450"/>
      <c r="OMO39" s="450"/>
      <c r="OMP39" s="450"/>
      <c r="OMQ39" s="450"/>
      <c r="OMR39" s="450"/>
      <c r="OMS39" s="450"/>
      <c r="OMT39" s="450"/>
      <c r="OMU39" s="450"/>
      <c r="OMV39" s="450"/>
      <c r="OMW39" s="450"/>
      <c r="OMX39" s="450"/>
      <c r="OMY39" s="450"/>
      <c r="OMZ39" s="450"/>
      <c r="ONA39" s="450"/>
      <c r="ONB39" s="450"/>
      <c r="ONC39" s="450"/>
      <c r="OND39" s="450"/>
      <c r="ONE39" s="450"/>
      <c r="ONF39" s="450"/>
      <c r="ONG39" s="450"/>
      <c r="ONH39" s="450"/>
      <c r="ONI39" s="450"/>
      <c r="ONJ39" s="450"/>
      <c r="ONK39" s="450"/>
      <c r="ONL39" s="450"/>
      <c r="ONM39" s="450"/>
      <c r="ONN39" s="450"/>
      <c r="ONO39" s="450"/>
      <c r="ONP39" s="450"/>
      <c r="ONQ39" s="450"/>
      <c r="ONR39" s="450"/>
      <c r="ONS39" s="450"/>
      <c r="ONT39" s="450"/>
      <c r="ONU39" s="450"/>
      <c r="ONV39" s="450"/>
      <c r="ONW39" s="450"/>
      <c r="ONX39" s="450"/>
      <c r="ONY39" s="450"/>
      <c r="ONZ39" s="450"/>
      <c r="OOA39" s="450"/>
      <c r="OOB39" s="450"/>
      <c r="OOC39" s="450"/>
      <c r="OOD39" s="450"/>
      <c r="OOE39" s="450"/>
      <c r="OOF39" s="450"/>
      <c r="OOG39" s="450"/>
      <c r="OOH39" s="450"/>
      <c r="OOI39" s="450"/>
      <c r="OOJ39" s="450"/>
      <c r="OOK39" s="450"/>
      <c r="OOL39" s="450"/>
      <c r="OOM39" s="450"/>
      <c r="OON39" s="450"/>
      <c r="OOO39" s="450"/>
      <c r="OOP39" s="450"/>
      <c r="OOQ39" s="450"/>
      <c r="OOR39" s="450"/>
      <c r="OOS39" s="450"/>
      <c r="OOT39" s="450"/>
      <c r="OOU39" s="450"/>
      <c r="OOV39" s="450"/>
      <c r="OOW39" s="450"/>
      <c r="OOX39" s="450"/>
      <c r="OOY39" s="450"/>
      <c r="OOZ39" s="450"/>
      <c r="OPA39" s="450"/>
      <c r="OPB39" s="450"/>
      <c r="OPC39" s="450"/>
      <c r="OPD39" s="450"/>
      <c r="OPE39" s="450"/>
      <c r="OPF39" s="450"/>
      <c r="OPG39" s="450"/>
      <c r="OPH39" s="450"/>
      <c r="OPI39" s="450"/>
      <c r="OPJ39" s="450"/>
      <c r="OPK39" s="450"/>
      <c r="OPL39" s="450"/>
      <c r="OPM39" s="450"/>
      <c r="OPN39" s="450"/>
      <c r="OPO39" s="450"/>
      <c r="OPP39" s="450"/>
      <c r="OPQ39" s="450"/>
      <c r="OPR39" s="450"/>
      <c r="OPS39" s="450"/>
      <c r="OPT39" s="450"/>
      <c r="OPU39" s="450"/>
      <c r="OPV39" s="450"/>
      <c r="OPW39" s="450"/>
      <c r="OPX39" s="450"/>
      <c r="OPY39" s="450"/>
      <c r="OPZ39" s="450"/>
      <c r="OQA39" s="450"/>
      <c r="OQB39" s="450"/>
      <c r="OQC39" s="450"/>
      <c r="OQD39" s="450"/>
      <c r="OQE39" s="450"/>
      <c r="OQF39" s="450"/>
      <c r="OQG39" s="450"/>
      <c r="OQH39" s="450"/>
      <c r="OQI39" s="450"/>
      <c r="OQJ39" s="450"/>
      <c r="OQK39" s="450"/>
      <c r="OQL39" s="450"/>
      <c r="OQM39" s="450"/>
      <c r="OQN39" s="450"/>
      <c r="OQO39" s="450"/>
      <c r="OQP39" s="450"/>
      <c r="OQQ39" s="450"/>
      <c r="OQR39" s="450"/>
      <c r="OQS39" s="450"/>
      <c r="OQT39" s="450"/>
      <c r="OQU39" s="450"/>
      <c r="OQV39" s="450"/>
      <c r="OQW39" s="450"/>
      <c r="OQX39" s="450"/>
      <c r="OQY39" s="450"/>
      <c r="OQZ39" s="450"/>
      <c r="ORA39" s="450"/>
      <c r="ORB39" s="450"/>
      <c r="ORC39" s="450"/>
      <c r="ORD39" s="450"/>
      <c r="ORE39" s="450"/>
      <c r="ORF39" s="450"/>
      <c r="ORG39" s="450"/>
      <c r="ORH39" s="450"/>
      <c r="ORI39" s="450"/>
      <c r="ORJ39" s="450"/>
      <c r="ORK39" s="450"/>
      <c r="ORL39" s="450"/>
      <c r="ORM39" s="450"/>
      <c r="ORN39" s="450"/>
      <c r="ORO39" s="450"/>
      <c r="ORP39" s="450"/>
      <c r="ORQ39" s="450"/>
      <c r="ORR39" s="450"/>
      <c r="ORS39" s="450"/>
      <c r="ORT39" s="450"/>
      <c r="ORU39" s="450"/>
      <c r="ORV39" s="450"/>
      <c r="ORW39" s="450"/>
      <c r="ORX39" s="450"/>
      <c r="ORY39" s="450"/>
      <c r="ORZ39" s="450"/>
      <c r="OSA39" s="450"/>
      <c r="OSB39" s="450"/>
      <c r="OSC39" s="450"/>
      <c r="OSD39" s="450"/>
      <c r="OSE39" s="450"/>
      <c r="OSF39" s="450"/>
      <c r="OSG39" s="450"/>
      <c r="OSH39" s="450"/>
      <c r="OSI39" s="450"/>
      <c r="OSJ39" s="450"/>
      <c r="OSK39" s="450"/>
      <c r="OSL39" s="450"/>
      <c r="OSM39" s="450"/>
      <c r="OSN39" s="450"/>
      <c r="OSO39" s="450"/>
      <c r="OSP39" s="450"/>
      <c r="OSQ39" s="450"/>
      <c r="OSR39" s="450"/>
      <c r="OSS39" s="450"/>
      <c r="OST39" s="450"/>
      <c r="OSU39" s="450"/>
      <c r="OSV39" s="450"/>
      <c r="OSW39" s="450"/>
      <c r="OSX39" s="450"/>
      <c r="OSY39" s="450"/>
      <c r="OSZ39" s="450"/>
      <c r="OTA39" s="450"/>
      <c r="OTB39" s="450"/>
      <c r="OTC39" s="450"/>
      <c r="OTD39" s="450"/>
      <c r="OTE39" s="450"/>
      <c r="OTF39" s="450"/>
      <c r="OTG39" s="450"/>
      <c r="OTH39" s="450"/>
      <c r="OTI39" s="450"/>
      <c r="OTJ39" s="450"/>
      <c r="OTK39" s="450"/>
      <c r="OTL39" s="450"/>
      <c r="OTM39" s="450"/>
      <c r="OTN39" s="450"/>
      <c r="OTO39" s="450"/>
      <c r="OTP39" s="450"/>
      <c r="OTQ39" s="450"/>
      <c r="OTR39" s="450"/>
      <c r="OTS39" s="450"/>
      <c r="OTT39" s="450"/>
      <c r="OTU39" s="450"/>
      <c r="OTV39" s="450"/>
      <c r="OTW39" s="450"/>
      <c r="OTX39" s="450"/>
      <c r="OTY39" s="450"/>
      <c r="OTZ39" s="450"/>
      <c r="OUA39" s="450"/>
      <c r="OUB39" s="450"/>
      <c r="OUC39" s="450"/>
      <c r="OUD39" s="450"/>
      <c r="OUE39" s="450"/>
      <c r="OUF39" s="450"/>
      <c r="OUG39" s="450"/>
      <c r="OUH39" s="450"/>
      <c r="OUI39" s="450"/>
      <c r="OUJ39" s="450"/>
      <c r="OUK39" s="450"/>
      <c r="OUL39" s="450"/>
      <c r="OUM39" s="450"/>
      <c r="OUN39" s="450"/>
      <c r="OUO39" s="450"/>
      <c r="OUP39" s="450"/>
      <c r="OUQ39" s="450"/>
      <c r="OUR39" s="450"/>
      <c r="OUS39" s="450"/>
      <c r="OUT39" s="450"/>
      <c r="OUU39" s="450"/>
      <c r="OUV39" s="450"/>
      <c r="OUW39" s="450"/>
      <c r="OUX39" s="450"/>
      <c r="OUY39" s="450"/>
      <c r="OUZ39" s="450"/>
      <c r="OVA39" s="450"/>
      <c r="OVB39" s="450"/>
      <c r="OVC39" s="450"/>
      <c r="OVD39" s="450"/>
      <c r="OVE39" s="450"/>
      <c r="OVF39" s="450"/>
      <c r="OVG39" s="450"/>
      <c r="OVH39" s="450"/>
      <c r="OVI39" s="450"/>
      <c r="OVJ39" s="450"/>
      <c r="OVK39" s="450"/>
      <c r="OVL39" s="450"/>
      <c r="OVM39" s="450"/>
      <c r="OVN39" s="450"/>
      <c r="OVO39" s="450"/>
      <c r="OVP39" s="450"/>
      <c r="OVQ39" s="450"/>
      <c r="OVR39" s="450"/>
      <c r="OVS39" s="450"/>
      <c r="OVT39" s="450"/>
      <c r="OVU39" s="450"/>
      <c r="OVV39" s="450"/>
      <c r="OVW39" s="450"/>
      <c r="OVX39" s="450"/>
      <c r="OVY39" s="450"/>
      <c r="OVZ39" s="450"/>
      <c r="OWA39" s="450"/>
      <c r="OWB39" s="450"/>
      <c r="OWC39" s="450"/>
      <c r="OWD39" s="450"/>
      <c r="OWE39" s="450"/>
      <c r="OWF39" s="450"/>
      <c r="OWG39" s="450"/>
      <c r="OWH39" s="450"/>
      <c r="OWI39" s="450"/>
      <c r="OWJ39" s="450"/>
      <c r="OWK39" s="450"/>
      <c r="OWL39" s="450"/>
      <c r="OWM39" s="450"/>
      <c r="OWN39" s="450"/>
      <c r="OWO39" s="450"/>
      <c r="OWP39" s="450"/>
      <c r="OWQ39" s="450"/>
      <c r="OWR39" s="450"/>
      <c r="OWS39" s="450"/>
      <c r="OWT39" s="450"/>
      <c r="OWU39" s="450"/>
      <c r="OWV39" s="450"/>
      <c r="OWW39" s="450"/>
      <c r="OWX39" s="450"/>
      <c r="OWY39" s="450"/>
      <c r="OWZ39" s="450"/>
      <c r="OXA39" s="450"/>
      <c r="OXB39" s="450"/>
      <c r="OXC39" s="450"/>
      <c r="OXD39" s="450"/>
      <c r="OXE39" s="450"/>
      <c r="OXF39" s="450"/>
      <c r="OXG39" s="450"/>
      <c r="OXH39" s="450"/>
      <c r="OXI39" s="450"/>
      <c r="OXJ39" s="450"/>
      <c r="OXK39" s="450"/>
      <c r="OXL39" s="450"/>
      <c r="OXM39" s="450"/>
      <c r="OXN39" s="450"/>
      <c r="OXO39" s="450"/>
      <c r="OXP39" s="450"/>
      <c r="OXQ39" s="450"/>
      <c r="OXR39" s="450"/>
      <c r="OXS39" s="450"/>
      <c r="OXT39" s="450"/>
      <c r="OXU39" s="450"/>
      <c r="OXV39" s="450"/>
      <c r="OXW39" s="450"/>
      <c r="OXX39" s="450"/>
      <c r="OXY39" s="450"/>
      <c r="OXZ39" s="450"/>
      <c r="OYA39" s="450"/>
      <c r="OYB39" s="450"/>
      <c r="OYC39" s="450"/>
      <c r="OYD39" s="450"/>
      <c r="OYE39" s="450"/>
      <c r="OYF39" s="450"/>
      <c r="OYG39" s="450"/>
      <c r="OYH39" s="450"/>
      <c r="OYI39" s="450"/>
      <c r="OYJ39" s="450"/>
      <c r="OYK39" s="450"/>
      <c r="OYL39" s="450"/>
      <c r="OYM39" s="450"/>
      <c r="OYN39" s="450"/>
      <c r="OYO39" s="450"/>
      <c r="OYP39" s="450"/>
      <c r="OYQ39" s="450"/>
      <c r="OYR39" s="450"/>
      <c r="OYS39" s="450"/>
      <c r="OYT39" s="450"/>
      <c r="OYU39" s="450"/>
      <c r="OYV39" s="450"/>
      <c r="OYW39" s="450"/>
      <c r="OYX39" s="450"/>
      <c r="OYY39" s="450"/>
      <c r="OYZ39" s="450"/>
      <c r="OZA39" s="450"/>
      <c r="OZB39" s="450"/>
      <c r="OZC39" s="450"/>
      <c r="OZD39" s="450"/>
      <c r="OZE39" s="450"/>
      <c r="OZF39" s="450"/>
      <c r="OZG39" s="450"/>
      <c r="OZH39" s="450"/>
      <c r="OZI39" s="450"/>
      <c r="OZJ39" s="450"/>
      <c r="OZK39" s="450"/>
      <c r="OZL39" s="450"/>
      <c r="OZM39" s="450"/>
      <c r="OZN39" s="450"/>
      <c r="OZO39" s="450"/>
      <c r="OZP39" s="450"/>
      <c r="OZQ39" s="450"/>
      <c r="OZR39" s="450"/>
      <c r="OZS39" s="450"/>
      <c r="OZT39" s="450"/>
      <c r="OZU39" s="450"/>
      <c r="OZV39" s="450"/>
      <c r="OZW39" s="450"/>
      <c r="OZX39" s="450"/>
      <c r="OZY39" s="450"/>
      <c r="OZZ39" s="450"/>
      <c r="PAA39" s="450"/>
      <c r="PAB39" s="450"/>
      <c r="PAC39" s="450"/>
      <c r="PAD39" s="450"/>
      <c r="PAE39" s="450"/>
      <c r="PAF39" s="450"/>
      <c r="PAG39" s="450"/>
      <c r="PAH39" s="450"/>
      <c r="PAI39" s="450"/>
      <c r="PAJ39" s="450"/>
      <c r="PAK39" s="450"/>
      <c r="PAL39" s="450"/>
      <c r="PAM39" s="450"/>
      <c r="PAN39" s="450"/>
      <c r="PAO39" s="450"/>
      <c r="PAP39" s="450"/>
      <c r="PAQ39" s="450"/>
      <c r="PAR39" s="450"/>
      <c r="PAS39" s="450"/>
      <c r="PAT39" s="450"/>
      <c r="PAU39" s="450"/>
      <c r="PAV39" s="450"/>
      <c r="PAW39" s="450"/>
      <c r="PAX39" s="450"/>
      <c r="PAY39" s="450"/>
      <c r="PAZ39" s="450"/>
      <c r="PBA39" s="450"/>
      <c r="PBB39" s="450"/>
      <c r="PBC39" s="450"/>
      <c r="PBD39" s="450"/>
      <c r="PBE39" s="450"/>
      <c r="PBF39" s="450"/>
      <c r="PBG39" s="450"/>
      <c r="PBH39" s="450"/>
      <c r="PBI39" s="450"/>
      <c r="PBJ39" s="450"/>
      <c r="PBK39" s="450"/>
      <c r="PBL39" s="450"/>
      <c r="PBM39" s="450"/>
      <c r="PBN39" s="450"/>
      <c r="PBO39" s="450"/>
      <c r="PBP39" s="450"/>
      <c r="PBQ39" s="450"/>
      <c r="PBR39" s="450"/>
      <c r="PBS39" s="450"/>
      <c r="PBT39" s="450"/>
      <c r="PBU39" s="450"/>
      <c r="PBV39" s="450"/>
      <c r="PBW39" s="450"/>
      <c r="PBX39" s="450"/>
      <c r="PBY39" s="450"/>
      <c r="PBZ39" s="450"/>
      <c r="PCA39" s="450"/>
      <c r="PCB39" s="450"/>
      <c r="PCC39" s="450"/>
      <c r="PCD39" s="450"/>
      <c r="PCE39" s="450"/>
      <c r="PCF39" s="450"/>
      <c r="PCG39" s="450"/>
      <c r="PCH39" s="450"/>
      <c r="PCI39" s="450"/>
      <c r="PCJ39" s="450"/>
      <c r="PCK39" s="450"/>
      <c r="PCL39" s="450"/>
      <c r="PCM39" s="450"/>
      <c r="PCN39" s="450"/>
      <c r="PCO39" s="450"/>
      <c r="PCP39" s="450"/>
      <c r="PCQ39" s="450"/>
      <c r="PCR39" s="450"/>
      <c r="PCS39" s="450"/>
      <c r="PCT39" s="450"/>
      <c r="PCU39" s="450"/>
      <c r="PCV39" s="450"/>
      <c r="PCW39" s="450"/>
      <c r="PCX39" s="450"/>
      <c r="PCY39" s="450"/>
      <c r="PCZ39" s="450"/>
      <c r="PDA39" s="450"/>
      <c r="PDB39" s="450"/>
      <c r="PDC39" s="450"/>
      <c r="PDD39" s="450"/>
      <c r="PDE39" s="450"/>
      <c r="PDF39" s="450"/>
      <c r="PDG39" s="450"/>
      <c r="PDH39" s="450"/>
      <c r="PDI39" s="450"/>
      <c r="PDJ39" s="450"/>
      <c r="PDK39" s="450"/>
      <c r="PDL39" s="450"/>
      <c r="PDM39" s="450"/>
      <c r="PDN39" s="450"/>
      <c r="PDO39" s="450"/>
      <c r="PDP39" s="450"/>
      <c r="PDQ39" s="450"/>
      <c r="PDR39" s="450"/>
      <c r="PDS39" s="450"/>
      <c r="PDT39" s="450"/>
      <c r="PDU39" s="450"/>
      <c r="PDV39" s="450"/>
      <c r="PDW39" s="450"/>
      <c r="PDX39" s="450"/>
      <c r="PDY39" s="450"/>
      <c r="PDZ39" s="450"/>
      <c r="PEA39" s="450"/>
      <c r="PEB39" s="450"/>
      <c r="PEC39" s="450"/>
      <c r="PED39" s="450"/>
      <c r="PEE39" s="450"/>
      <c r="PEF39" s="450"/>
      <c r="PEG39" s="450"/>
      <c r="PEH39" s="450"/>
      <c r="PEI39" s="450"/>
      <c r="PEJ39" s="450"/>
      <c r="PEK39" s="450"/>
      <c r="PEL39" s="450"/>
      <c r="PEM39" s="450"/>
      <c r="PEN39" s="450"/>
      <c r="PEO39" s="450"/>
      <c r="PEP39" s="450"/>
      <c r="PEQ39" s="450"/>
      <c r="PER39" s="450"/>
      <c r="PES39" s="450"/>
      <c r="PET39" s="450"/>
      <c r="PEU39" s="450"/>
      <c r="PEV39" s="450"/>
      <c r="PEW39" s="450"/>
      <c r="PEX39" s="450"/>
      <c r="PEY39" s="450"/>
      <c r="PEZ39" s="450"/>
      <c r="PFA39" s="450"/>
      <c r="PFB39" s="450"/>
      <c r="PFC39" s="450"/>
      <c r="PFD39" s="450"/>
      <c r="PFE39" s="450"/>
      <c r="PFF39" s="450"/>
      <c r="PFG39" s="450"/>
      <c r="PFH39" s="450"/>
      <c r="PFI39" s="450"/>
      <c r="PFJ39" s="450"/>
      <c r="PFK39" s="450"/>
      <c r="PFL39" s="450"/>
      <c r="PFM39" s="450"/>
      <c r="PFN39" s="450"/>
      <c r="PFO39" s="450"/>
      <c r="PFP39" s="450"/>
      <c r="PFQ39" s="450"/>
      <c r="PFR39" s="450"/>
      <c r="PFS39" s="450"/>
      <c r="PFT39" s="450"/>
      <c r="PFU39" s="450"/>
      <c r="PFV39" s="450"/>
      <c r="PFW39" s="450"/>
      <c r="PFX39" s="450"/>
      <c r="PFY39" s="450"/>
      <c r="PFZ39" s="450"/>
      <c r="PGA39" s="450"/>
      <c r="PGB39" s="450"/>
      <c r="PGC39" s="450"/>
      <c r="PGD39" s="450"/>
      <c r="PGE39" s="450"/>
      <c r="PGF39" s="450"/>
      <c r="PGG39" s="450"/>
      <c r="PGH39" s="450"/>
      <c r="PGI39" s="450"/>
      <c r="PGJ39" s="450"/>
      <c r="PGK39" s="450"/>
      <c r="PGL39" s="450"/>
      <c r="PGM39" s="450"/>
      <c r="PGN39" s="450"/>
      <c r="PGO39" s="450"/>
      <c r="PGP39" s="450"/>
      <c r="PGQ39" s="450"/>
      <c r="PGR39" s="450"/>
      <c r="PGS39" s="450"/>
      <c r="PGT39" s="450"/>
      <c r="PGU39" s="450"/>
      <c r="PGV39" s="450"/>
      <c r="PGW39" s="450"/>
      <c r="PGX39" s="450"/>
      <c r="PGY39" s="450"/>
      <c r="PGZ39" s="450"/>
      <c r="PHA39" s="450"/>
      <c r="PHB39" s="450"/>
      <c r="PHC39" s="450"/>
      <c r="PHD39" s="450"/>
      <c r="PHE39" s="450"/>
      <c r="PHF39" s="450"/>
      <c r="PHG39" s="450"/>
      <c r="PHH39" s="450"/>
      <c r="PHI39" s="450"/>
      <c r="PHJ39" s="450"/>
      <c r="PHK39" s="450"/>
      <c r="PHL39" s="450"/>
      <c r="PHM39" s="450"/>
      <c r="PHN39" s="450"/>
      <c r="PHO39" s="450"/>
      <c r="PHP39" s="450"/>
      <c r="PHQ39" s="450"/>
      <c r="PHR39" s="450"/>
      <c r="PHS39" s="450"/>
      <c r="PHT39" s="450"/>
      <c r="PHU39" s="450"/>
      <c r="PHV39" s="450"/>
      <c r="PHW39" s="450"/>
      <c r="PHX39" s="450"/>
      <c r="PHY39" s="450"/>
      <c r="PHZ39" s="450"/>
      <c r="PIA39" s="450"/>
      <c r="PIB39" s="450"/>
      <c r="PIC39" s="450"/>
      <c r="PID39" s="450"/>
      <c r="PIE39" s="450"/>
      <c r="PIF39" s="450"/>
      <c r="PIG39" s="450"/>
      <c r="PIH39" s="450"/>
      <c r="PII39" s="450"/>
      <c r="PIJ39" s="450"/>
      <c r="PIK39" s="450"/>
      <c r="PIL39" s="450"/>
      <c r="PIM39" s="450"/>
      <c r="PIN39" s="450"/>
      <c r="PIO39" s="450"/>
      <c r="PIP39" s="450"/>
      <c r="PIQ39" s="450"/>
      <c r="PIR39" s="450"/>
      <c r="PIS39" s="450"/>
      <c r="PIT39" s="450"/>
      <c r="PIU39" s="450"/>
      <c r="PIV39" s="450"/>
      <c r="PIW39" s="450"/>
      <c r="PIX39" s="450"/>
      <c r="PIY39" s="450"/>
      <c r="PIZ39" s="450"/>
      <c r="PJA39" s="450"/>
      <c r="PJB39" s="450"/>
      <c r="PJC39" s="450"/>
      <c r="PJD39" s="450"/>
      <c r="PJE39" s="450"/>
      <c r="PJF39" s="450"/>
      <c r="PJG39" s="450"/>
      <c r="PJH39" s="450"/>
      <c r="PJI39" s="450"/>
      <c r="PJJ39" s="450"/>
      <c r="PJK39" s="450"/>
      <c r="PJL39" s="450"/>
      <c r="PJM39" s="450"/>
      <c r="PJN39" s="450"/>
      <c r="PJO39" s="450"/>
      <c r="PJP39" s="450"/>
      <c r="PJQ39" s="450"/>
      <c r="PJR39" s="450"/>
      <c r="PJS39" s="450"/>
      <c r="PJT39" s="450"/>
      <c r="PJU39" s="450"/>
      <c r="PJV39" s="450"/>
      <c r="PJW39" s="450"/>
      <c r="PJX39" s="450"/>
      <c r="PJY39" s="450"/>
      <c r="PJZ39" s="450"/>
      <c r="PKA39" s="450"/>
      <c r="PKB39" s="450"/>
      <c r="PKC39" s="450"/>
      <c r="PKD39" s="450"/>
      <c r="PKE39" s="450"/>
      <c r="PKF39" s="450"/>
      <c r="PKG39" s="450"/>
      <c r="PKH39" s="450"/>
      <c r="PKI39" s="450"/>
      <c r="PKJ39" s="450"/>
      <c r="PKK39" s="450"/>
      <c r="PKL39" s="450"/>
      <c r="PKM39" s="450"/>
      <c r="PKN39" s="450"/>
      <c r="PKO39" s="450"/>
      <c r="PKP39" s="450"/>
      <c r="PKQ39" s="450"/>
      <c r="PKR39" s="450"/>
      <c r="PKS39" s="450"/>
      <c r="PKT39" s="450"/>
      <c r="PKU39" s="450"/>
      <c r="PKV39" s="450"/>
      <c r="PKW39" s="450"/>
      <c r="PKX39" s="450"/>
      <c r="PKY39" s="450"/>
      <c r="PKZ39" s="450"/>
      <c r="PLA39" s="450"/>
      <c r="PLB39" s="450"/>
      <c r="PLC39" s="450"/>
      <c r="PLD39" s="450"/>
      <c r="PLE39" s="450"/>
      <c r="PLF39" s="450"/>
      <c r="PLG39" s="450"/>
      <c r="PLH39" s="450"/>
      <c r="PLI39" s="450"/>
      <c r="PLJ39" s="450"/>
      <c r="PLK39" s="450"/>
      <c r="PLL39" s="450"/>
      <c r="PLM39" s="450"/>
      <c r="PLN39" s="450"/>
      <c r="PLO39" s="450"/>
      <c r="PLP39" s="450"/>
      <c r="PLQ39" s="450"/>
      <c r="PLR39" s="450"/>
      <c r="PLS39" s="450"/>
      <c r="PLT39" s="450"/>
      <c r="PLU39" s="450"/>
      <c r="PLV39" s="450"/>
      <c r="PLW39" s="450"/>
      <c r="PLX39" s="450"/>
      <c r="PLY39" s="450"/>
      <c r="PLZ39" s="450"/>
      <c r="PMA39" s="450"/>
      <c r="PMB39" s="450"/>
      <c r="PMC39" s="450"/>
      <c r="PMD39" s="450"/>
      <c r="PME39" s="450"/>
      <c r="PMF39" s="450"/>
      <c r="PMG39" s="450"/>
      <c r="PMH39" s="450"/>
      <c r="PMI39" s="450"/>
      <c r="PMJ39" s="450"/>
      <c r="PMK39" s="450"/>
      <c r="PML39" s="450"/>
      <c r="PMM39" s="450"/>
      <c r="PMN39" s="450"/>
      <c r="PMO39" s="450"/>
      <c r="PMP39" s="450"/>
      <c r="PMQ39" s="450"/>
      <c r="PMR39" s="450"/>
      <c r="PMS39" s="450"/>
      <c r="PMT39" s="450"/>
      <c r="PMU39" s="450"/>
      <c r="PMV39" s="450"/>
      <c r="PMW39" s="450"/>
      <c r="PMX39" s="450"/>
      <c r="PMY39" s="450"/>
      <c r="PMZ39" s="450"/>
      <c r="PNA39" s="450"/>
      <c r="PNB39" s="450"/>
      <c r="PNC39" s="450"/>
      <c r="PND39" s="450"/>
      <c r="PNE39" s="450"/>
      <c r="PNF39" s="450"/>
      <c r="PNG39" s="450"/>
      <c r="PNH39" s="450"/>
      <c r="PNI39" s="450"/>
      <c r="PNJ39" s="450"/>
      <c r="PNK39" s="450"/>
      <c r="PNL39" s="450"/>
      <c r="PNM39" s="450"/>
      <c r="PNN39" s="450"/>
      <c r="PNO39" s="450"/>
      <c r="PNP39" s="450"/>
      <c r="PNQ39" s="450"/>
      <c r="PNR39" s="450"/>
      <c r="PNS39" s="450"/>
      <c r="PNT39" s="450"/>
      <c r="PNU39" s="450"/>
      <c r="PNV39" s="450"/>
      <c r="PNW39" s="450"/>
      <c r="PNX39" s="450"/>
      <c r="PNY39" s="450"/>
      <c r="PNZ39" s="450"/>
      <c r="POA39" s="450"/>
      <c r="POB39" s="450"/>
      <c r="POC39" s="450"/>
      <c r="POD39" s="450"/>
      <c r="POE39" s="450"/>
      <c r="POF39" s="450"/>
      <c r="POG39" s="450"/>
      <c r="POH39" s="450"/>
      <c r="POI39" s="450"/>
      <c r="POJ39" s="450"/>
      <c r="POK39" s="450"/>
      <c r="POL39" s="450"/>
      <c r="POM39" s="450"/>
      <c r="PON39" s="450"/>
      <c r="POO39" s="450"/>
      <c r="POP39" s="450"/>
      <c r="POQ39" s="450"/>
      <c r="POR39" s="450"/>
      <c r="POS39" s="450"/>
      <c r="POT39" s="450"/>
      <c r="POU39" s="450"/>
      <c r="POV39" s="450"/>
      <c r="POW39" s="450"/>
      <c r="POX39" s="450"/>
      <c r="POY39" s="450"/>
      <c r="POZ39" s="450"/>
      <c r="PPA39" s="450"/>
      <c r="PPB39" s="450"/>
      <c r="PPC39" s="450"/>
      <c r="PPD39" s="450"/>
      <c r="PPE39" s="450"/>
      <c r="PPF39" s="450"/>
      <c r="PPG39" s="450"/>
      <c r="PPH39" s="450"/>
      <c r="PPI39" s="450"/>
      <c r="PPJ39" s="450"/>
      <c r="PPK39" s="450"/>
      <c r="PPL39" s="450"/>
      <c r="PPM39" s="450"/>
      <c r="PPN39" s="450"/>
      <c r="PPO39" s="450"/>
      <c r="PPP39" s="450"/>
      <c r="PPQ39" s="450"/>
      <c r="PPR39" s="450"/>
      <c r="PPS39" s="450"/>
      <c r="PPT39" s="450"/>
      <c r="PPU39" s="450"/>
      <c r="PPV39" s="450"/>
      <c r="PPW39" s="450"/>
      <c r="PPX39" s="450"/>
      <c r="PPY39" s="450"/>
      <c r="PPZ39" s="450"/>
      <c r="PQA39" s="450"/>
      <c r="PQB39" s="450"/>
      <c r="PQC39" s="450"/>
      <c r="PQD39" s="450"/>
      <c r="PQE39" s="450"/>
      <c r="PQF39" s="450"/>
      <c r="PQG39" s="450"/>
      <c r="PQH39" s="450"/>
      <c r="PQI39" s="450"/>
      <c r="PQJ39" s="450"/>
      <c r="PQK39" s="450"/>
      <c r="PQL39" s="450"/>
      <c r="PQM39" s="450"/>
      <c r="PQN39" s="450"/>
      <c r="PQO39" s="450"/>
      <c r="PQP39" s="450"/>
      <c r="PQQ39" s="450"/>
      <c r="PQR39" s="450"/>
      <c r="PQS39" s="450"/>
      <c r="PQT39" s="450"/>
      <c r="PQU39" s="450"/>
      <c r="PQV39" s="450"/>
      <c r="PQW39" s="450"/>
      <c r="PQX39" s="450"/>
      <c r="PQY39" s="450"/>
      <c r="PQZ39" s="450"/>
      <c r="PRA39" s="450"/>
      <c r="PRB39" s="450"/>
      <c r="PRC39" s="450"/>
      <c r="PRD39" s="450"/>
      <c r="PRE39" s="450"/>
      <c r="PRF39" s="450"/>
      <c r="PRG39" s="450"/>
      <c r="PRH39" s="450"/>
      <c r="PRI39" s="450"/>
      <c r="PRJ39" s="450"/>
      <c r="PRK39" s="450"/>
      <c r="PRL39" s="450"/>
      <c r="PRM39" s="450"/>
      <c r="PRN39" s="450"/>
      <c r="PRO39" s="450"/>
      <c r="PRP39" s="450"/>
      <c r="PRQ39" s="450"/>
      <c r="PRR39" s="450"/>
      <c r="PRS39" s="450"/>
      <c r="PRT39" s="450"/>
      <c r="PRU39" s="450"/>
      <c r="PRV39" s="450"/>
      <c r="PRW39" s="450"/>
      <c r="PRX39" s="450"/>
      <c r="PRY39" s="450"/>
      <c r="PRZ39" s="450"/>
      <c r="PSA39" s="450"/>
      <c r="PSB39" s="450"/>
      <c r="PSC39" s="450"/>
      <c r="PSD39" s="450"/>
      <c r="PSE39" s="450"/>
      <c r="PSF39" s="450"/>
      <c r="PSG39" s="450"/>
      <c r="PSH39" s="450"/>
      <c r="PSI39" s="450"/>
      <c r="PSJ39" s="450"/>
      <c r="PSK39" s="450"/>
      <c r="PSL39" s="450"/>
      <c r="PSM39" s="450"/>
      <c r="PSN39" s="450"/>
      <c r="PSO39" s="450"/>
      <c r="PSP39" s="450"/>
      <c r="PSQ39" s="450"/>
      <c r="PSR39" s="450"/>
      <c r="PSS39" s="450"/>
      <c r="PST39" s="450"/>
      <c r="PSU39" s="450"/>
      <c r="PSV39" s="450"/>
      <c r="PSW39" s="450"/>
      <c r="PSX39" s="450"/>
      <c r="PSY39" s="450"/>
      <c r="PSZ39" s="450"/>
      <c r="PTA39" s="450"/>
      <c r="PTB39" s="450"/>
      <c r="PTC39" s="450"/>
      <c r="PTD39" s="450"/>
      <c r="PTE39" s="450"/>
      <c r="PTF39" s="450"/>
      <c r="PTG39" s="450"/>
      <c r="PTH39" s="450"/>
      <c r="PTI39" s="450"/>
      <c r="PTJ39" s="450"/>
      <c r="PTK39" s="450"/>
      <c r="PTL39" s="450"/>
      <c r="PTM39" s="450"/>
      <c r="PTN39" s="450"/>
      <c r="PTO39" s="450"/>
      <c r="PTP39" s="450"/>
      <c r="PTQ39" s="450"/>
      <c r="PTR39" s="450"/>
      <c r="PTS39" s="450"/>
      <c r="PTT39" s="450"/>
      <c r="PTU39" s="450"/>
      <c r="PTV39" s="450"/>
      <c r="PTW39" s="450"/>
      <c r="PTX39" s="450"/>
      <c r="PTY39" s="450"/>
      <c r="PTZ39" s="450"/>
      <c r="PUA39" s="450"/>
      <c r="PUB39" s="450"/>
      <c r="PUC39" s="450"/>
      <c r="PUD39" s="450"/>
      <c r="PUE39" s="450"/>
      <c r="PUF39" s="450"/>
      <c r="PUG39" s="450"/>
      <c r="PUH39" s="450"/>
      <c r="PUI39" s="450"/>
      <c r="PUJ39" s="450"/>
      <c r="PUK39" s="450"/>
      <c r="PUL39" s="450"/>
      <c r="PUM39" s="450"/>
      <c r="PUN39" s="450"/>
      <c r="PUO39" s="450"/>
      <c r="PUP39" s="450"/>
      <c r="PUQ39" s="450"/>
      <c r="PUR39" s="450"/>
      <c r="PUS39" s="450"/>
      <c r="PUT39" s="450"/>
      <c r="PUU39" s="450"/>
      <c r="PUV39" s="450"/>
      <c r="PUW39" s="450"/>
      <c r="PUX39" s="450"/>
      <c r="PUY39" s="450"/>
      <c r="PUZ39" s="450"/>
      <c r="PVA39" s="450"/>
      <c r="PVB39" s="450"/>
      <c r="PVC39" s="450"/>
      <c r="PVD39" s="450"/>
      <c r="PVE39" s="450"/>
      <c r="PVF39" s="450"/>
      <c r="PVG39" s="450"/>
      <c r="PVH39" s="450"/>
      <c r="PVI39" s="450"/>
      <c r="PVJ39" s="450"/>
      <c r="PVK39" s="450"/>
      <c r="PVL39" s="450"/>
      <c r="PVM39" s="450"/>
      <c r="PVN39" s="450"/>
      <c r="PVO39" s="450"/>
      <c r="PVP39" s="450"/>
      <c r="PVQ39" s="450"/>
      <c r="PVR39" s="450"/>
      <c r="PVS39" s="450"/>
      <c r="PVT39" s="450"/>
      <c r="PVU39" s="450"/>
      <c r="PVV39" s="450"/>
      <c r="PVW39" s="450"/>
      <c r="PVX39" s="450"/>
      <c r="PVY39" s="450"/>
      <c r="PVZ39" s="450"/>
      <c r="PWA39" s="450"/>
      <c r="PWB39" s="450"/>
      <c r="PWC39" s="450"/>
      <c r="PWD39" s="450"/>
      <c r="PWE39" s="450"/>
      <c r="PWF39" s="450"/>
      <c r="PWG39" s="450"/>
      <c r="PWH39" s="450"/>
      <c r="PWI39" s="450"/>
      <c r="PWJ39" s="450"/>
      <c r="PWK39" s="450"/>
      <c r="PWL39" s="450"/>
      <c r="PWM39" s="450"/>
      <c r="PWN39" s="450"/>
      <c r="PWO39" s="450"/>
      <c r="PWP39" s="450"/>
      <c r="PWQ39" s="450"/>
      <c r="PWR39" s="450"/>
      <c r="PWS39" s="450"/>
      <c r="PWT39" s="450"/>
      <c r="PWU39" s="450"/>
      <c r="PWV39" s="450"/>
      <c r="PWW39" s="450"/>
      <c r="PWX39" s="450"/>
      <c r="PWY39" s="450"/>
      <c r="PWZ39" s="450"/>
      <c r="PXA39" s="450"/>
      <c r="PXB39" s="450"/>
      <c r="PXC39" s="450"/>
      <c r="PXD39" s="450"/>
      <c r="PXE39" s="450"/>
      <c r="PXF39" s="450"/>
      <c r="PXG39" s="450"/>
      <c r="PXH39" s="450"/>
      <c r="PXI39" s="450"/>
      <c r="PXJ39" s="450"/>
      <c r="PXK39" s="450"/>
      <c r="PXL39" s="450"/>
      <c r="PXM39" s="450"/>
      <c r="PXN39" s="450"/>
      <c r="PXO39" s="450"/>
      <c r="PXP39" s="450"/>
      <c r="PXQ39" s="450"/>
      <c r="PXR39" s="450"/>
      <c r="PXS39" s="450"/>
      <c r="PXT39" s="450"/>
      <c r="PXU39" s="450"/>
      <c r="PXV39" s="450"/>
      <c r="PXW39" s="450"/>
      <c r="PXX39" s="450"/>
      <c r="PXY39" s="450"/>
      <c r="PXZ39" s="450"/>
      <c r="PYA39" s="450"/>
      <c r="PYB39" s="450"/>
      <c r="PYC39" s="450"/>
      <c r="PYD39" s="450"/>
      <c r="PYE39" s="450"/>
      <c r="PYF39" s="450"/>
      <c r="PYG39" s="450"/>
      <c r="PYH39" s="450"/>
      <c r="PYI39" s="450"/>
      <c r="PYJ39" s="450"/>
      <c r="PYK39" s="450"/>
      <c r="PYL39" s="450"/>
      <c r="PYM39" s="450"/>
      <c r="PYN39" s="450"/>
      <c r="PYO39" s="450"/>
      <c r="PYP39" s="450"/>
      <c r="PYQ39" s="450"/>
      <c r="PYR39" s="450"/>
      <c r="PYS39" s="450"/>
      <c r="PYT39" s="450"/>
      <c r="PYU39" s="450"/>
      <c r="PYV39" s="450"/>
      <c r="PYW39" s="450"/>
      <c r="PYX39" s="450"/>
      <c r="PYY39" s="450"/>
      <c r="PYZ39" s="450"/>
      <c r="PZA39" s="450"/>
      <c r="PZB39" s="450"/>
      <c r="PZC39" s="450"/>
      <c r="PZD39" s="450"/>
      <c r="PZE39" s="450"/>
      <c r="PZF39" s="450"/>
      <c r="PZG39" s="450"/>
      <c r="PZH39" s="450"/>
      <c r="PZI39" s="450"/>
      <c r="PZJ39" s="450"/>
      <c r="PZK39" s="450"/>
      <c r="PZL39" s="450"/>
      <c r="PZM39" s="450"/>
      <c r="PZN39" s="450"/>
      <c r="PZO39" s="450"/>
      <c r="PZP39" s="450"/>
      <c r="PZQ39" s="450"/>
      <c r="PZR39" s="450"/>
      <c r="PZS39" s="450"/>
      <c r="PZT39" s="450"/>
      <c r="PZU39" s="450"/>
      <c r="PZV39" s="450"/>
      <c r="PZW39" s="450"/>
      <c r="PZX39" s="450"/>
      <c r="PZY39" s="450"/>
      <c r="PZZ39" s="450"/>
      <c r="QAA39" s="450"/>
      <c r="QAB39" s="450"/>
      <c r="QAC39" s="450"/>
      <c r="QAD39" s="450"/>
      <c r="QAE39" s="450"/>
      <c r="QAF39" s="450"/>
      <c r="QAG39" s="450"/>
      <c r="QAH39" s="450"/>
      <c r="QAI39" s="450"/>
      <c r="QAJ39" s="450"/>
      <c r="QAK39" s="450"/>
      <c r="QAL39" s="450"/>
      <c r="QAM39" s="450"/>
      <c r="QAN39" s="450"/>
      <c r="QAO39" s="450"/>
      <c r="QAP39" s="450"/>
      <c r="QAQ39" s="450"/>
      <c r="QAR39" s="450"/>
      <c r="QAS39" s="450"/>
      <c r="QAT39" s="450"/>
      <c r="QAU39" s="450"/>
      <c r="QAV39" s="450"/>
      <c r="QAW39" s="450"/>
      <c r="QAX39" s="450"/>
      <c r="QAY39" s="450"/>
      <c r="QAZ39" s="450"/>
      <c r="QBA39" s="450"/>
      <c r="QBB39" s="450"/>
      <c r="QBC39" s="450"/>
      <c r="QBD39" s="450"/>
      <c r="QBE39" s="450"/>
      <c r="QBF39" s="450"/>
      <c r="QBG39" s="450"/>
      <c r="QBH39" s="450"/>
      <c r="QBI39" s="450"/>
      <c r="QBJ39" s="450"/>
      <c r="QBK39" s="450"/>
      <c r="QBL39" s="450"/>
      <c r="QBM39" s="450"/>
      <c r="QBN39" s="450"/>
      <c r="QBO39" s="450"/>
      <c r="QBP39" s="450"/>
      <c r="QBQ39" s="450"/>
      <c r="QBR39" s="450"/>
      <c r="QBS39" s="450"/>
      <c r="QBT39" s="450"/>
      <c r="QBU39" s="450"/>
      <c r="QBV39" s="450"/>
      <c r="QBW39" s="450"/>
      <c r="QBX39" s="450"/>
      <c r="QBY39" s="450"/>
      <c r="QBZ39" s="450"/>
      <c r="QCA39" s="450"/>
      <c r="QCB39" s="450"/>
      <c r="QCC39" s="450"/>
      <c r="QCD39" s="450"/>
      <c r="QCE39" s="450"/>
      <c r="QCF39" s="450"/>
      <c r="QCG39" s="450"/>
      <c r="QCH39" s="450"/>
      <c r="QCI39" s="450"/>
      <c r="QCJ39" s="450"/>
      <c r="QCK39" s="450"/>
      <c r="QCL39" s="450"/>
      <c r="QCM39" s="450"/>
      <c r="QCN39" s="450"/>
      <c r="QCO39" s="450"/>
      <c r="QCP39" s="450"/>
      <c r="QCQ39" s="450"/>
      <c r="QCR39" s="450"/>
      <c r="QCS39" s="450"/>
      <c r="QCT39" s="450"/>
      <c r="QCU39" s="450"/>
      <c r="QCV39" s="450"/>
      <c r="QCW39" s="450"/>
      <c r="QCX39" s="450"/>
      <c r="QCY39" s="450"/>
      <c r="QCZ39" s="450"/>
      <c r="QDA39" s="450"/>
      <c r="QDB39" s="450"/>
      <c r="QDC39" s="450"/>
      <c r="QDD39" s="450"/>
      <c r="QDE39" s="450"/>
      <c r="QDF39" s="450"/>
      <c r="QDG39" s="450"/>
      <c r="QDH39" s="450"/>
      <c r="QDI39" s="450"/>
      <c r="QDJ39" s="450"/>
      <c r="QDK39" s="450"/>
      <c r="QDL39" s="450"/>
      <c r="QDM39" s="450"/>
      <c r="QDN39" s="450"/>
      <c r="QDO39" s="450"/>
      <c r="QDP39" s="450"/>
      <c r="QDQ39" s="450"/>
      <c r="QDR39" s="450"/>
      <c r="QDS39" s="450"/>
      <c r="QDT39" s="450"/>
      <c r="QDU39" s="450"/>
      <c r="QDV39" s="450"/>
      <c r="QDW39" s="450"/>
      <c r="QDX39" s="450"/>
      <c r="QDY39" s="450"/>
      <c r="QDZ39" s="450"/>
      <c r="QEA39" s="450"/>
      <c r="QEB39" s="450"/>
      <c r="QEC39" s="450"/>
      <c r="QED39" s="450"/>
      <c r="QEE39" s="450"/>
      <c r="QEF39" s="450"/>
      <c r="QEG39" s="450"/>
      <c r="QEH39" s="450"/>
      <c r="QEI39" s="450"/>
      <c r="QEJ39" s="450"/>
      <c r="QEK39" s="450"/>
      <c r="QEL39" s="450"/>
      <c r="QEM39" s="450"/>
      <c r="QEN39" s="450"/>
      <c r="QEO39" s="450"/>
      <c r="QEP39" s="450"/>
      <c r="QEQ39" s="450"/>
      <c r="QER39" s="450"/>
      <c r="QES39" s="450"/>
      <c r="QET39" s="450"/>
      <c r="QEU39" s="450"/>
      <c r="QEV39" s="450"/>
      <c r="QEW39" s="450"/>
      <c r="QEX39" s="450"/>
      <c r="QEY39" s="450"/>
      <c r="QEZ39" s="450"/>
      <c r="QFA39" s="450"/>
      <c r="QFB39" s="450"/>
      <c r="QFC39" s="450"/>
      <c r="QFD39" s="450"/>
      <c r="QFE39" s="450"/>
      <c r="QFF39" s="450"/>
      <c r="QFG39" s="450"/>
      <c r="QFH39" s="450"/>
      <c r="QFI39" s="450"/>
      <c r="QFJ39" s="450"/>
      <c r="QFK39" s="450"/>
      <c r="QFL39" s="450"/>
      <c r="QFM39" s="450"/>
      <c r="QFN39" s="450"/>
      <c r="QFO39" s="450"/>
      <c r="QFP39" s="450"/>
      <c r="QFQ39" s="450"/>
      <c r="QFR39" s="450"/>
      <c r="QFS39" s="450"/>
      <c r="QFT39" s="450"/>
      <c r="QFU39" s="450"/>
      <c r="QFV39" s="450"/>
      <c r="QFW39" s="450"/>
      <c r="QFX39" s="450"/>
      <c r="QFY39" s="450"/>
      <c r="QFZ39" s="450"/>
      <c r="QGA39" s="450"/>
      <c r="QGB39" s="450"/>
      <c r="QGC39" s="450"/>
      <c r="QGD39" s="450"/>
      <c r="QGE39" s="450"/>
      <c r="QGF39" s="450"/>
      <c r="QGG39" s="450"/>
      <c r="QGH39" s="450"/>
      <c r="QGI39" s="450"/>
      <c r="QGJ39" s="450"/>
      <c r="QGK39" s="450"/>
      <c r="QGL39" s="450"/>
      <c r="QGM39" s="450"/>
      <c r="QGN39" s="450"/>
      <c r="QGO39" s="450"/>
      <c r="QGP39" s="450"/>
      <c r="QGQ39" s="450"/>
      <c r="QGR39" s="450"/>
      <c r="QGS39" s="450"/>
      <c r="QGT39" s="450"/>
      <c r="QGU39" s="450"/>
      <c r="QGV39" s="450"/>
      <c r="QGW39" s="450"/>
      <c r="QGX39" s="450"/>
      <c r="QGY39" s="450"/>
      <c r="QGZ39" s="450"/>
      <c r="QHA39" s="450"/>
      <c r="QHB39" s="450"/>
      <c r="QHC39" s="450"/>
      <c r="QHD39" s="450"/>
      <c r="QHE39" s="450"/>
      <c r="QHF39" s="450"/>
      <c r="QHG39" s="450"/>
      <c r="QHH39" s="450"/>
      <c r="QHI39" s="450"/>
      <c r="QHJ39" s="450"/>
      <c r="QHK39" s="450"/>
      <c r="QHL39" s="450"/>
      <c r="QHM39" s="450"/>
      <c r="QHN39" s="450"/>
      <c r="QHO39" s="450"/>
      <c r="QHP39" s="450"/>
      <c r="QHQ39" s="450"/>
      <c r="QHR39" s="450"/>
      <c r="QHS39" s="450"/>
      <c r="QHT39" s="450"/>
      <c r="QHU39" s="450"/>
      <c r="QHV39" s="450"/>
      <c r="QHW39" s="450"/>
      <c r="QHX39" s="450"/>
      <c r="QHY39" s="450"/>
      <c r="QHZ39" s="450"/>
      <c r="QIA39" s="450"/>
      <c r="QIB39" s="450"/>
      <c r="QIC39" s="450"/>
      <c r="QID39" s="450"/>
      <c r="QIE39" s="450"/>
      <c r="QIF39" s="450"/>
      <c r="QIG39" s="450"/>
      <c r="QIH39" s="450"/>
      <c r="QII39" s="450"/>
      <c r="QIJ39" s="450"/>
      <c r="QIK39" s="450"/>
      <c r="QIL39" s="450"/>
      <c r="QIM39" s="450"/>
      <c r="QIN39" s="450"/>
      <c r="QIO39" s="450"/>
      <c r="QIP39" s="450"/>
      <c r="QIQ39" s="450"/>
      <c r="QIR39" s="450"/>
      <c r="QIS39" s="450"/>
      <c r="QIT39" s="450"/>
      <c r="QIU39" s="450"/>
      <c r="QIV39" s="450"/>
      <c r="QIW39" s="450"/>
      <c r="QIX39" s="450"/>
      <c r="QIY39" s="450"/>
      <c r="QIZ39" s="450"/>
      <c r="QJA39" s="450"/>
      <c r="QJB39" s="450"/>
      <c r="QJC39" s="450"/>
      <c r="QJD39" s="450"/>
      <c r="QJE39" s="450"/>
      <c r="QJF39" s="450"/>
      <c r="QJG39" s="450"/>
      <c r="QJH39" s="450"/>
      <c r="QJI39" s="450"/>
      <c r="QJJ39" s="450"/>
      <c r="QJK39" s="450"/>
      <c r="QJL39" s="450"/>
      <c r="QJM39" s="450"/>
      <c r="QJN39" s="450"/>
      <c r="QJO39" s="450"/>
      <c r="QJP39" s="450"/>
      <c r="QJQ39" s="450"/>
      <c r="QJR39" s="450"/>
      <c r="QJS39" s="450"/>
      <c r="QJT39" s="450"/>
      <c r="QJU39" s="450"/>
      <c r="QJV39" s="450"/>
      <c r="QJW39" s="450"/>
      <c r="QJX39" s="450"/>
      <c r="QJY39" s="450"/>
      <c r="QJZ39" s="450"/>
      <c r="QKA39" s="450"/>
      <c r="QKB39" s="450"/>
      <c r="QKC39" s="450"/>
      <c r="QKD39" s="450"/>
      <c r="QKE39" s="450"/>
      <c r="QKF39" s="450"/>
      <c r="QKG39" s="450"/>
      <c r="QKH39" s="450"/>
      <c r="QKI39" s="450"/>
      <c r="QKJ39" s="450"/>
      <c r="QKK39" s="450"/>
      <c r="QKL39" s="450"/>
      <c r="QKM39" s="450"/>
      <c r="QKN39" s="450"/>
      <c r="QKO39" s="450"/>
      <c r="QKP39" s="450"/>
      <c r="QKQ39" s="450"/>
      <c r="QKR39" s="450"/>
      <c r="QKS39" s="450"/>
      <c r="QKT39" s="450"/>
      <c r="QKU39" s="450"/>
      <c r="QKV39" s="450"/>
      <c r="QKW39" s="450"/>
      <c r="QKX39" s="450"/>
      <c r="QKY39" s="450"/>
      <c r="QKZ39" s="450"/>
      <c r="QLA39" s="450"/>
      <c r="QLB39" s="450"/>
      <c r="QLC39" s="450"/>
      <c r="QLD39" s="450"/>
      <c r="QLE39" s="450"/>
      <c r="QLF39" s="450"/>
      <c r="QLG39" s="450"/>
      <c r="QLH39" s="450"/>
      <c r="QLI39" s="450"/>
      <c r="QLJ39" s="450"/>
      <c r="QLK39" s="450"/>
      <c r="QLL39" s="450"/>
      <c r="QLM39" s="450"/>
      <c r="QLN39" s="450"/>
      <c r="QLO39" s="450"/>
      <c r="QLP39" s="450"/>
      <c r="QLQ39" s="450"/>
      <c r="QLR39" s="450"/>
      <c r="QLS39" s="450"/>
      <c r="QLT39" s="450"/>
      <c r="QLU39" s="450"/>
      <c r="QLV39" s="450"/>
      <c r="QLW39" s="450"/>
      <c r="QLX39" s="450"/>
      <c r="QLY39" s="450"/>
      <c r="QLZ39" s="450"/>
      <c r="QMA39" s="450"/>
      <c r="QMB39" s="450"/>
      <c r="QMC39" s="450"/>
      <c r="QMD39" s="450"/>
      <c r="QME39" s="450"/>
      <c r="QMF39" s="450"/>
      <c r="QMG39" s="450"/>
      <c r="QMH39" s="450"/>
      <c r="QMI39" s="450"/>
      <c r="QMJ39" s="450"/>
      <c r="QMK39" s="450"/>
      <c r="QML39" s="450"/>
      <c r="QMM39" s="450"/>
      <c r="QMN39" s="450"/>
      <c r="QMO39" s="450"/>
      <c r="QMP39" s="450"/>
      <c r="QMQ39" s="450"/>
      <c r="QMR39" s="450"/>
      <c r="QMS39" s="450"/>
      <c r="QMT39" s="450"/>
      <c r="QMU39" s="450"/>
      <c r="QMV39" s="450"/>
      <c r="QMW39" s="450"/>
      <c r="QMX39" s="450"/>
      <c r="QMY39" s="450"/>
      <c r="QMZ39" s="450"/>
      <c r="QNA39" s="450"/>
      <c r="QNB39" s="450"/>
      <c r="QNC39" s="450"/>
      <c r="QND39" s="450"/>
      <c r="QNE39" s="450"/>
      <c r="QNF39" s="450"/>
      <c r="QNG39" s="450"/>
      <c r="QNH39" s="450"/>
      <c r="QNI39" s="450"/>
      <c r="QNJ39" s="450"/>
      <c r="QNK39" s="450"/>
      <c r="QNL39" s="450"/>
      <c r="QNM39" s="450"/>
      <c r="QNN39" s="450"/>
      <c r="QNO39" s="450"/>
      <c r="QNP39" s="450"/>
      <c r="QNQ39" s="450"/>
      <c r="QNR39" s="450"/>
      <c r="QNS39" s="450"/>
      <c r="QNT39" s="450"/>
      <c r="QNU39" s="450"/>
      <c r="QNV39" s="450"/>
      <c r="QNW39" s="450"/>
      <c r="QNX39" s="450"/>
      <c r="QNY39" s="450"/>
      <c r="QNZ39" s="450"/>
      <c r="QOA39" s="450"/>
      <c r="QOB39" s="450"/>
      <c r="QOC39" s="450"/>
      <c r="QOD39" s="450"/>
      <c r="QOE39" s="450"/>
      <c r="QOF39" s="450"/>
      <c r="QOG39" s="450"/>
      <c r="QOH39" s="450"/>
      <c r="QOI39" s="450"/>
      <c r="QOJ39" s="450"/>
      <c r="QOK39" s="450"/>
      <c r="QOL39" s="450"/>
      <c r="QOM39" s="450"/>
      <c r="QON39" s="450"/>
      <c r="QOO39" s="450"/>
      <c r="QOP39" s="450"/>
      <c r="QOQ39" s="450"/>
      <c r="QOR39" s="450"/>
      <c r="QOS39" s="450"/>
      <c r="QOT39" s="450"/>
      <c r="QOU39" s="450"/>
      <c r="QOV39" s="450"/>
      <c r="QOW39" s="450"/>
      <c r="QOX39" s="450"/>
      <c r="QOY39" s="450"/>
      <c r="QOZ39" s="450"/>
      <c r="QPA39" s="450"/>
      <c r="QPB39" s="450"/>
      <c r="QPC39" s="450"/>
      <c r="QPD39" s="450"/>
      <c r="QPE39" s="450"/>
      <c r="QPF39" s="450"/>
      <c r="QPG39" s="450"/>
      <c r="QPH39" s="450"/>
      <c r="QPI39" s="450"/>
      <c r="QPJ39" s="450"/>
      <c r="QPK39" s="450"/>
      <c r="QPL39" s="450"/>
      <c r="QPM39" s="450"/>
      <c r="QPN39" s="450"/>
      <c r="QPO39" s="450"/>
      <c r="QPP39" s="450"/>
      <c r="QPQ39" s="450"/>
      <c r="QPR39" s="450"/>
      <c r="QPS39" s="450"/>
      <c r="QPT39" s="450"/>
      <c r="QPU39" s="450"/>
      <c r="QPV39" s="450"/>
      <c r="QPW39" s="450"/>
      <c r="QPX39" s="450"/>
      <c r="QPY39" s="450"/>
      <c r="QPZ39" s="450"/>
      <c r="QQA39" s="450"/>
      <c r="QQB39" s="450"/>
      <c r="QQC39" s="450"/>
      <c r="QQD39" s="450"/>
      <c r="QQE39" s="450"/>
      <c r="QQF39" s="450"/>
      <c r="QQG39" s="450"/>
      <c r="QQH39" s="450"/>
      <c r="QQI39" s="450"/>
      <c r="QQJ39" s="450"/>
      <c r="QQK39" s="450"/>
      <c r="QQL39" s="450"/>
      <c r="QQM39" s="450"/>
      <c r="QQN39" s="450"/>
      <c r="QQO39" s="450"/>
      <c r="QQP39" s="450"/>
      <c r="QQQ39" s="450"/>
      <c r="QQR39" s="450"/>
      <c r="QQS39" s="450"/>
      <c r="QQT39" s="450"/>
      <c r="QQU39" s="450"/>
      <c r="QQV39" s="450"/>
      <c r="QQW39" s="450"/>
      <c r="QQX39" s="450"/>
      <c r="QQY39" s="450"/>
      <c r="QQZ39" s="450"/>
      <c r="QRA39" s="450"/>
      <c r="QRB39" s="450"/>
      <c r="QRC39" s="450"/>
      <c r="QRD39" s="450"/>
      <c r="QRE39" s="450"/>
      <c r="QRF39" s="450"/>
      <c r="QRG39" s="450"/>
      <c r="QRH39" s="450"/>
      <c r="QRI39" s="450"/>
      <c r="QRJ39" s="450"/>
      <c r="QRK39" s="450"/>
      <c r="QRL39" s="450"/>
      <c r="QRM39" s="450"/>
      <c r="QRN39" s="450"/>
      <c r="QRO39" s="450"/>
      <c r="QRP39" s="450"/>
      <c r="QRQ39" s="450"/>
      <c r="QRR39" s="450"/>
      <c r="QRS39" s="450"/>
      <c r="QRT39" s="450"/>
      <c r="QRU39" s="450"/>
      <c r="QRV39" s="450"/>
      <c r="QRW39" s="450"/>
      <c r="QRX39" s="450"/>
      <c r="QRY39" s="450"/>
      <c r="QRZ39" s="450"/>
      <c r="QSA39" s="450"/>
      <c r="QSB39" s="450"/>
      <c r="QSC39" s="450"/>
      <c r="QSD39" s="450"/>
      <c r="QSE39" s="450"/>
      <c r="QSF39" s="450"/>
      <c r="QSG39" s="450"/>
      <c r="QSH39" s="450"/>
      <c r="QSI39" s="450"/>
      <c r="QSJ39" s="450"/>
      <c r="QSK39" s="450"/>
      <c r="QSL39" s="450"/>
      <c r="QSM39" s="450"/>
      <c r="QSN39" s="450"/>
      <c r="QSO39" s="450"/>
      <c r="QSP39" s="450"/>
      <c r="QSQ39" s="450"/>
      <c r="QSR39" s="450"/>
      <c r="QSS39" s="450"/>
      <c r="QST39" s="450"/>
      <c r="QSU39" s="450"/>
      <c r="QSV39" s="450"/>
      <c r="QSW39" s="450"/>
      <c r="QSX39" s="450"/>
      <c r="QSY39" s="450"/>
      <c r="QSZ39" s="450"/>
      <c r="QTA39" s="450"/>
      <c r="QTB39" s="450"/>
      <c r="QTC39" s="450"/>
      <c r="QTD39" s="450"/>
      <c r="QTE39" s="450"/>
      <c r="QTF39" s="450"/>
      <c r="QTG39" s="450"/>
      <c r="QTH39" s="450"/>
      <c r="QTI39" s="450"/>
      <c r="QTJ39" s="450"/>
      <c r="QTK39" s="450"/>
      <c r="QTL39" s="450"/>
      <c r="QTM39" s="450"/>
      <c r="QTN39" s="450"/>
      <c r="QTO39" s="450"/>
      <c r="QTP39" s="450"/>
      <c r="QTQ39" s="450"/>
      <c r="QTR39" s="450"/>
      <c r="QTS39" s="450"/>
      <c r="QTT39" s="450"/>
      <c r="QTU39" s="450"/>
      <c r="QTV39" s="450"/>
      <c r="QTW39" s="450"/>
      <c r="QTX39" s="450"/>
      <c r="QTY39" s="450"/>
      <c r="QTZ39" s="450"/>
      <c r="QUA39" s="450"/>
      <c r="QUB39" s="450"/>
      <c r="QUC39" s="450"/>
      <c r="QUD39" s="450"/>
      <c r="QUE39" s="450"/>
      <c r="QUF39" s="450"/>
      <c r="QUG39" s="450"/>
      <c r="QUH39" s="450"/>
      <c r="QUI39" s="450"/>
      <c r="QUJ39" s="450"/>
      <c r="QUK39" s="450"/>
      <c r="QUL39" s="450"/>
      <c r="QUM39" s="450"/>
      <c r="QUN39" s="450"/>
      <c r="QUO39" s="450"/>
      <c r="QUP39" s="450"/>
      <c r="QUQ39" s="450"/>
      <c r="QUR39" s="450"/>
      <c r="QUS39" s="450"/>
      <c r="QUT39" s="450"/>
      <c r="QUU39" s="450"/>
      <c r="QUV39" s="450"/>
      <c r="QUW39" s="450"/>
      <c r="QUX39" s="450"/>
      <c r="QUY39" s="450"/>
      <c r="QUZ39" s="450"/>
      <c r="QVA39" s="450"/>
      <c r="QVB39" s="450"/>
      <c r="QVC39" s="450"/>
      <c r="QVD39" s="450"/>
      <c r="QVE39" s="450"/>
      <c r="QVF39" s="450"/>
      <c r="QVG39" s="450"/>
      <c r="QVH39" s="450"/>
      <c r="QVI39" s="450"/>
      <c r="QVJ39" s="450"/>
      <c r="QVK39" s="450"/>
      <c r="QVL39" s="450"/>
      <c r="QVM39" s="450"/>
      <c r="QVN39" s="450"/>
      <c r="QVO39" s="450"/>
      <c r="QVP39" s="450"/>
      <c r="QVQ39" s="450"/>
      <c r="QVR39" s="450"/>
      <c r="QVS39" s="450"/>
      <c r="QVT39" s="450"/>
      <c r="QVU39" s="450"/>
      <c r="QVV39" s="450"/>
      <c r="QVW39" s="450"/>
      <c r="QVX39" s="450"/>
      <c r="QVY39" s="450"/>
      <c r="QVZ39" s="450"/>
      <c r="QWA39" s="450"/>
      <c r="QWB39" s="450"/>
      <c r="QWC39" s="450"/>
      <c r="QWD39" s="450"/>
      <c r="QWE39" s="450"/>
      <c r="QWF39" s="450"/>
      <c r="QWG39" s="450"/>
      <c r="QWH39" s="450"/>
      <c r="QWI39" s="450"/>
      <c r="QWJ39" s="450"/>
      <c r="QWK39" s="450"/>
      <c r="QWL39" s="450"/>
      <c r="QWM39" s="450"/>
      <c r="QWN39" s="450"/>
      <c r="QWO39" s="450"/>
      <c r="QWP39" s="450"/>
      <c r="QWQ39" s="450"/>
      <c r="QWR39" s="450"/>
      <c r="QWS39" s="450"/>
      <c r="QWT39" s="450"/>
      <c r="QWU39" s="450"/>
      <c r="QWV39" s="450"/>
      <c r="QWW39" s="450"/>
      <c r="QWX39" s="450"/>
      <c r="QWY39" s="450"/>
      <c r="QWZ39" s="450"/>
      <c r="QXA39" s="450"/>
      <c r="QXB39" s="450"/>
      <c r="QXC39" s="450"/>
      <c r="QXD39" s="450"/>
      <c r="QXE39" s="450"/>
      <c r="QXF39" s="450"/>
      <c r="QXG39" s="450"/>
      <c r="QXH39" s="450"/>
      <c r="QXI39" s="450"/>
      <c r="QXJ39" s="450"/>
      <c r="QXK39" s="450"/>
      <c r="QXL39" s="450"/>
      <c r="QXM39" s="450"/>
      <c r="QXN39" s="450"/>
      <c r="QXO39" s="450"/>
      <c r="QXP39" s="450"/>
      <c r="QXQ39" s="450"/>
      <c r="QXR39" s="450"/>
      <c r="QXS39" s="450"/>
      <c r="QXT39" s="450"/>
      <c r="QXU39" s="450"/>
      <c r="QXV39" s="450"/>
      <c r="QXW39" s="450"/>
      <c r="QXX39" s="450"/>
      <c r="QXY39" s="450"/>
      <c r="QXZ39" s="450"/>
      <c r="QYA39" s="450"/>
      <c r="QYB39" s="450"/>
      <c r="QYC39" s="450"/>
      <c r="QYD39" s="450"/>
      <c r="QYE39" s="450"/>
      <c r="QYF39" s="450"/>
      <c r="QYG39" s="450"/>
      <c r="QYH39" s="450"/>
      <c r="QYI39" s="450"/>
      <c r="QYJ39" s="450"/>
      <c r="QYK39" s="450"/>
      <c r="QYL39" s="450"/>
      <c r="QYM39" s="450"/>
      <c r="QYN39" s="450"/>
      <c r="QYO39" s="450"/>
      <c r="QYP39" s="450"/>
      <c r="QYQ39" s="450"/>
      <c r="QYR39" s="450"/>
      <c r="QYS39" s="450"/>
      <c r="QYT39" s="450"/>
      <c r="QYU39" s="450"/>
      <c r="QYV39" s="450"/>
      <c r="QYW39" s="450"/>
      <c r="QYX39" s="450"/>
      <c r="QYY39" s="450"/>
      <c r="QYZ39" s="450"/>
      <c r="QZA39" s="450"/>
      <c r="QZB39" s="450"/>
      <c r="QZC39" s="450"/>
      <c r="QZD39" s="450"/>
      <c r="QZE39" s="450"/>
      <c r="QZF39" s="450"/>
      <c r="QZG39" s="450"/>
      <c r="QZH39" s="450"/>
      <c r="QZI39" s="450"/>
      <c r="QZJ39" s="450"/>
      <c r="QZK39" s="450"/>
      <c r="QZL39" s="450"/>
      <c r="QZM39" s="450"/>
      <c r="QZN39" s="450"/>
      <c r="QZO39" s="450"/>
      <c r="QZP39" s="450"/>
      <c r="QZQ39" s="450"/>
      <c r="QZR39" s="450"/>
      <c r="QZS39" s="450"/>
      <c r="QZT39" s="450"/>
      <c r="QZU39" s="450"/>
      <c r="QZV39" s="450"/>
      <c r="QZW39" s="450"/>
      <c r="QZX39" s="450"/>
      <c r="QZY39" s="450"/>
      <c r="QZZ39" s="450"/>
      <c r="RAA39" s="450"/>
      <c r="RAB39" s="450"/>
      <c r="RAC39" s="450"/>
      <c r="RAD39" s="450"/>
      <c r="RAE39" s="450"/>
      <c r="RAF39" s="450"/>
      <c r="RAG39" s="450"/>
      <c r="RAH39" s="450"/>
      <c r="RAI39" s="450"/>
      <c r="RAJ39" s="450"/>
      <c r="RAK39" s="450"/>
      <c r="RAL39" s="450"/>
      <c r="RAM39" s="450"/>
      <c r="RAN39" s="450"/>
      <c r="RAO39" s="450"/>
      <c r="RAP39" s="450"/>
      <c r="RAQ39" s="450"/>
      <c r="RAR39" s="450"/>
      <c r="RAS39" s="450"/>
      <c r="RAT39" s="450"/>
      <c r="RAU39" s="450"/>
      <c r="RAV39" s="450"/>
      <c r="RAW39" s="450"/>
      <c r="RAX39" s="450"/>
      <c r="RAY39" s="450"/>
      <c r="RAZ39" s="450"/>
      <c r="RBA39" s="450"/>
      <c r="RBB39" s="450"/>
      <c r="RBC39" s="450"/>
      <c r="RBD39" s="450"/>
      <c r="RBE39" s="450"/>
      <c r="RBF39" s="450"/>
      <c r="RBG39" s="450"/>
      <c r="RBH39" s="450"/>
      <c r="RBI39" s="450"/>
      <c r="RBJ39" s="450"/>
      <c r="RBK39" s="450"/>
      <c r="RBL39" s="450"/>
      <c r="RBM39" s="450"/>
      <c r="RBN39" s="450"/>
      <c r="RBO39" s="450"/>
      <c r="RBP39" s="450"/>
      <c r="RBQ39" s="450"/>
      <c r="RBR39" s="450"/>
      <c r="RBS39" s="450"/>
      <c r="RBT39" s="450"/>
      <c r="RBU39" s="450"/>
      <c r="RBV39" s="450"/>
      <c r="RBW39" s="450"/>
      <c r="RBX39" s="450"/>
      <c r="RBY39" s="450"/>
      <c r="RBZ39" s="450"/>
      <c r="RCA39" s="450"/>
      <c r="RCB39" s="450"/>
      <c r="RCC39" s="450"/>
      <c r="RCD39" s="450"/>
      <c r="RCE39" s="450"/>
      <c r="RCF39" s="450"/>
      <c r="RCG39" s="450"/>
      <c r="RCH39" s="450"/>
      <c r="RCI39" s="450"/>
      <c r="RCJ39" s="450"/>
      <c r="RCK39" s="450"/>
      <c r="RCL39" s="450"/>
      <c r="RCM39" s="450"/>
      <c r="RCN39" s="450"/>
      <c r="RCO39" s="450"/>
      <c r="RCP39" s="450"/>
      <c r="RCQ39" s="450"/>
      <c r="RCR39" s="450"/>
      <c r="RCS39" s="450"/>
      <c r="RCT39" s="450"/>
      <c r="RCU39" s="450"/>
      <c r="RCV39" s="450"/>
      <c r="RCW39" s="450"/>
      <c r="RCX39" s="450"/>
      <c r="RCY39" s="450"/>
      <c r="RCZ39" s="450"/>
      <c r="RDA39" s="450"/>
      <c r="RDB39" s="450"/>
      <c r="RDC39" s="450"/>
      <c r="RDD39" s="450"/>
      <c r="RDE39" s="450"/>
      <c r="RDF39" s="450"/>
      <c r="RDG39" s="450"/>
      <c r="RDH39" s="450"/>
      <c r="RDI39" s="450"/>
      <c r="RDJ39" s="450"/>
      <c r="RDK39" s="450"/>
      <c r="RDL39" s="450"/>
      <c r="RDM39" s="450"/>
      <c r="RDN39" s="450"/>
      <c r="RDO39" s="450"/>
      <c r="RDP39" s="450"/>
      <c r="RDQ39" s="450"/>
      <c r="RDR39" s="450"/>
      <c r="RDS39" s="450"/>
      <c r="RDT39" s="450"/>
      <c r="RDU39" s="450"/>
      <c r="RDV39" s="450"/>
      <c r="RDW39" s="450"/>
      <c r="RDX39" s="450"/>
      <c r="RDY39" s="450"/>
      <c r="RDZ39" s="450"/>
      <c r="REA39" s="450"/>
      <c r="REB39" s="450"/>
      <c r="REC39" s="450"/>
      <c r="RED39" s="450"/>
      <c r="REE39" s="450"/>
      <c r="REF39" s="450"/>
      <c r="REG39" s="450"/>
      <c r="REH39" s="450"/>
      <c r="REI39" s="450"/>
      <c r="REJ39" s="450"/>
      <c r="REK39" s="450"/>
      <c r="REL39" s="450"/>
      <c r="REM39" s="450"/>
      <c r="REN39" s="450"/>
      <c r="REO39" s="450"/>
      <c r="REP39" s="450"/>
      <c r="REQ39" s="450"/>
      <c r="RER39" s="450"/>
      <c r="RES39" s="450"/>
      <c r="RET39" s="450"/>
      <c r="REU39" s="450"/>
      <c r="REV39" s="450"/>
      <c r="REW39" s="450"/>
      <c r="REX39" s="450"/>
      <c r="REY39" s="450"/>
      <c r="REZ39" s="450"/>
      <c r="RFA39" s="450"/>
      <c r="RFB39" s="450"/>
      <c r="RFC39" s="450"/>
      <c r="RFD39" s="450"/>
      <c r="RFE39" s="450"/>
      <c r="RFF39" s="450"/>
      <c r="RFG39" s="450"/>
      <c r="RFH39" s="450"/>
      <c r="RFI39" s="450"/>
      <c r="RFJ39" s="450"/>
      <c r="RFK39" s="450"/>
      <c r="RFL39" s="450"/>
      <c r="RFM39" s="450"/>
      <c r="RFN39" s="450"/>
      <c r="RFO39" s="450"/>
      <c r="RFP39" s="450"/>
      <c r="RFQ39" s="450"/>
      <c r="RFR39" s="450"/>
      <c r="RFS39" s="450"/>
      <c r="RFT39" s="450"/>
      <c r="RFU39" s="450"/>
      <c r="RFV39" s="450"/>
      <c r="RFW39" s="450"/>
      <c r="RFX39" s="450"/>
      <c r="RFY39" s="450"/>
      <c r="RFZ39" s="450"/>
      <c r="RGA39" s="450"/>
      <c r="RGB39" s="450"/>
      <c r="RGC39" s="450"/>
      <c r="RGD39" s="450"/>
      <c r="RGE39" s="450"/>
      <c r="RGF39" s="450"/>
      <c r="RGG39" s="450"/>
      <c r="RGH39" s="450"/>
      <c r="RGI39" s="450"/>
      <c r="RGJ39" s="450"/>
      <c r="RGK39" s="450"/>
      <c r="RGL39" s="450"/>
      <c r="RGM39" s="450"/>
      <c r="RGN39" s="450"/>
      <c r="RGO39" s="450"/>
      <c r="RGP39" s="450"/>
      <c r="RGQ39" s="450"/>
      <c r="RGR39" s="450"/>
      <c r="RGS39" s="450"/>
      <c r="RGT39" s="450"/>
      <c r="RGU39" s="450"/>
      <c r="RGV39" s="450"/>
      <c r="RGW39" s="450"/>
      <c r="RGX39" s="450"/>
      <c r="RGY39" s="450"/>
      <c r="RGZ39" s="450"/>
      <c r="RHA39" s="450"/>
      <c r="RHB39" s="450"/>
      <c r="RHC39" s="450"/>
      <c r="RHD39" s="450"/>
      <c r="RHE39" s="450"/>
      <c r="RHF39" s="450"/>
      <c r="RHG39" s="450"/>
      <c r="RHH39" s="450"/>
      <c r="RHI39" s="450"/>
      <c r="RHJ39" s="450"/>
      <c r="RHK39" s="450"/>
      <c r="RHL39" s="450"/>
      <c r="RHM39" s="450"/>
      <c r="RHN39" s="450"/>
      <c r="RHO39" s="450"/>
      <c r="RHP39" s="450"/>
      <c r="RHQ39" s="450"/>
      <c r="RHR39" s="450"/>
      <c r="RHS39" s="450"/>
      <c r="RHT39" s="450"/>
      <c r="RHU39" s="450"/>
      <c r="RHV39" s="450"/>
      <c r="RHW39" s="450"/>
      <c r="RHX39" s="450"/>
      <c r="RHY39" s="450"/>
      <c r="RHZ39" s="450"/>
      <c r="RIA39" s="450"/>
      <c r="RIB39" s="450"/>
      <c r="RIC39" s="450"/>
      <c r="RID39" s="450"/>
      <c r="RIE39" s="450"/>
      <c r="RIF39" s="450"/>
      <c r="RIG39" s="450"/>
      <c r="RIH39" s="450"/>
      <c r="RII39" s="450"/>
      <c r="RIJ39" s="450"/>
      <c r="RIK39" s="450"/>
      <c r="RIL39" s="450"/>
      <c r="RIM39" s="450"/>
      <c r="RIN39" s="450"/>
      <c r="RIO39" s="450"/>
      <c r="RIP39" s="450"/>
      <c r="RIQ39" s="450"/>
      <c r="RIR39" s="450"/>
      <c r="RIS39" s="450"/>
      <c r="RIT39" s="450"/>
      <c r="RIU39" s="450"/>
      <c r="RIV39" s="450"/>
      <c r="RIW39" s="450"/>
      <c r="RIX39" s="450"/>
      <c r="RIY39" s="450"/>
      <c r="RIZ39" s="450"/>
      <c r="RJA39" s="450"/>
      <c r="RJB39" s="450"/>
      <c r="RJC39" s="450"/>
      <c r="RJD39" s="450"/>
      <c r="RJE39" s="450"/>
      <c r="RJF39" s="450"/>
      <c r="RJG39" s="450"/>
      <c r="RJH39" s="450"/>
      <c r="RJI39" s="450"/>
      <c r="RJJ39" s="450"/>
      <c r="RJK39" s="450"/>
      <c r="RJL39" s="450"/>
      <c r="RJM39" s="450"/>
      <c r="RJN39" s="450"/>
      <c r="RJO39" s="450"/>
      <c r="RJP39" s="450"/>
      <c r="RJQ39" s="450"/>
      <c r="RJR39" s="450"/>
      <c r="RJS39" s="450"/>
      <c r="RJT39" s="450"/>
      <c r="RJU39" s="450"/>
      <c r="RJV39" s="450"/>
      <c r="RJW39" s="450"/>
      <c r="RJX39" s="450"/>
      <c r="RJY39" s="450"/>
      <c r="RJZ39" s="450"/>
      <c r="RKA39" s="450"/>
      <c r="RKB39" s="450"/>
      <c r="RKC39" s="450"/>
      <c r="RKD39" s="450"/>
      <c r="RKE39" s="450"/>
      <c r="RKF39" s="450"/>
      <c r="RKG39" s="450"/>
      <c r="RKH39" s="450"/>
      <c r="RKI39" s="450"/>
      <c r="RKJ39" s="450"/>
      <c r="RKK39" s="450"/>
      <c r="RKL39" s="450"/>
      <c r="RKM39" s="450"/>
      <c r="RKN39" s="450"/>
      <c r="RKO39" s="450"/>
      <c r="RKP39" s="450"/>
      <c r="RKQ39" s="450"/>
      <c r="RKR39" s="450"/>
      <c r="RKS39" s="450"/>
      <c r="RKT39" s="450"/>
      <c r="RKU39" s="450"/>
      <c r="RKV39" s="450"/>
      <c r="RKW39" s="450"/>
      <c r="RKX39" s="450"/>
      <c r="RKY39" s="450"/>
      <c r="RKZ39" s="450"/>
      <c r="RLA39" s="450"/>
      <c r="RLB39" s="450"/>
      <c r="RLC39" s="450"/>
      <c r="RLD39" s="450"/>
      <c r="RLE39" s="450"/>
      <c r="RLF39" s="450"/>
      <c r="RLG39" s="450"/>
      <c r="RLH39" s="450"/>
      <c r="RLI39" s="450"/>
      <c r="RLJ39" s="450"/>
      <c r="RLK39" s="450"/>
      <c r="RLL39" s="450"/>
      <c r="RLM39" s="450"/>
      <c r="RLN39" s="450"/>
      <c r="RLO39" s="450"/>
      <c r="RLP39" s="450"/>
      <c r="RLQ39" s="450"/>
      <c r="RLR39" s="450"/>
      <c r="RLS39" s="450"/>
      <c r="RLT39" s="450"/>
      <c r="RLU39" s="450"/>
      <c r="RLV39" s="450"/>
      <c r="RLW39" s="450"/>
      <c r="RLX39" s="450"/>
      <c r="RLY39" s="450"/>
      <c r="RLZ39" s="450"/>
      <c r="RMA39" s="450"/>
      <c r="RMB39" s="450"/>
      <c r="RMC39" s="450"/>
      <c r="RMD39" s="450"/>
      <c r="RME39" s="450"/>
      <c r="RMF39" s="450"/>
      <c r="RMG39" s="450"/>
      <c r="RMH39" s="450"/>
      <c r="RMI39" s="450"/>
      <c r="RMJ39" s="450"/>
      <c r="RMK39" s="450"/>
      <c r="RML39" s="450"/>
      <c r="RMM39" s="450"/>
      <c r="RMN39" s="450"/>
      <c r="RMO39" s="450"/>
      <c r="RMP39" s="450"/>
      <c r="RMQ39" s="450"/>
      <c r="RMR39" s="450"/>
      <c r="RMS39" s="450"/>
      <c r="RMT39" s="450"/>
      <c r="RMU39" s="450"/>
      <c r="RMV39" s="450"/>
      <c r="RMW39" s="450"/>
      <c r="RMX39" s="450"/>
      <c r="RMY39" s="450"/>
      <c r="RMZ39" s="450"/>
      <c r="RNA39" s="450"/>
      <c r="RNB39" s="450"/>
      <c r="RNC39" s="450"/>
      <c r="RND39" s="450"/>
      <c r="RNE39" s="450"/>
      <c r="RNF39" s="450"/>
      <c r="RNG39" s="450"/>
      <c r="RNH39" s="450"/>
      <c r="RNI39" s="450"/>
      <c r="RNJ39" s="450"/>
      <c r="RNK39" s="450"/>
      <c r="RNL39" s="450"/>
      <c r="RNM39" s="450"/>
      <c r="RNN39" s="450"/>
      <c r="RNO39" s="450"/>
      <c r="RNP39" s="450"/>
      <c r="RNQ39" s="450"/>
      <c r="RNR39" s="450"/>
      <c r="RNS39" s="450"/>
      <c r="RNT39" s="450"/>
      <c r="RNU39" s="450"/>
      <c r="RNV39" s="450"/>
      <c r="RNW39" s="450"/>
      <c r="RNX39" s="450"/>
      <c r="RNY39" s="450"/>
      <c r="RNZ39" s="450"/>
      <c r="ROA39" s="450"/>
      <c r="ROB39" s="450"/>
      <c r="ROC39" s="450"/>
      <c r="ROD39" s="450"/>
      <c r="ROE39" s="450"/>
      <c r="ROF39" s="450"/>
      <c r="ROG39" s="450"/>
      <c r="ROH39" s="450"/>
      <c r="ROI39" s="450"/>
      <c r="ROJ39" s="450"/>
      <c r="ROK39" s="450"/>
      <c r="ROL39" s="450"/>
      <c r="ROM39" s="450"/>
      <c r="RON39" s="450"/>
      <c r="ROO39" s="450"/>
      <c r="ROP39" s="450"/>
      <c r="ROQ39" s="450"/>
      <c r="ROR39" s="450"/>
      <c r="ROS39" s="450"/>
      <c r="ROT39" s="450"/>
      <c r="ROU39" s="450"/>
      <c r="ROV39" s="450"/>
      <c r="ROW39" s="450"/>
      <c r="ROX39" s="450"/>
      <c r="ROY39" s="450"/>
      <c r="ROZ39" s="450"/>
      <c r="RPA39" s="450"/>
      <c r="RPB39" s="450"/>
      <c r="RPC39" s="450"/>
      <c r="RPD39" s="450"/>
      <c r="RPE39" s="450"/>
      <c r="RPF39" s="450"/>
      <c r="RPG39" s="450"/>
      <c r="RPH39" s="450"/>
      <c r="RPI39" s="450"/>
      <c r="RPJ39" s="450"/>
      <c r="RPK39" s="450"/>
      <c r="RPL39" s="450"/>
      <c r="RPM39" s="450"/>
      <c r="RPN39" s="450"/>
      <c r="RPO39" s="450"/>
      <c r="RPP39" s="450"/>
      <c r="RPQ39" s="450"/>
      <c r="RPR39" s="450"/>
      <c r="RPS39" s="450"/>
      <c r="RPT39" s="450"/>
      <c r="RPU39" s="450"/>
      <c r="RPV39" s="450"/>
      <c r="RPW39" s="450"/>
      <c r="RPX39" s="450"/>
      <c r="RPY39" s="450"/>
      <c r="RPZ39" s="450"/>
      <c r="RQA39" s="450"/>
      <c r="RQB39" s="450"/>
      <c r="RQC39" s="450"/>
      <c r="RQD39" s="450"/>
      <c r="RQE39" s="450"/>
      <c r="RQF39" s="450"/>
      <c r="RQG39" s="450"/>
      <c r="RQH39" s="450"/>
      <c r="RQI39" s="450"/>
      <c r="RQJ39" s="450"/>
      <c r="RQK39" s="450"/>
      <c r="RQL39" s="450"/>
      <c r="RQM39" s="450"/>
      <c r="RQN39" s="450"/>
      <c r="RQO39" s="450"/>
      <c r="RQP39" s="450"/>
      <c r="RQQ39" s="450"/>
      <c r="RQR39" s="450"/>
      <c r="RQS39" s="450"/>
      <c r="RQT39" s="450"/>
      <c r="RQU39" s="450"/>
      <c r="RQV39" s="450"/>
      <c r="RQW39" s="450"/>
      <c r="RQX39" s="450"/>
      <c r="RQY39" s="450"/>
      <c r="RQZ39" s="450"/>
      <c r="RRA39" s="450"/>
      <c r="RRB39" s="450"/>
      <c r="RRC39" s="450"/>
      <c r="RRD39" s="450"/>
      <c r="RRE39" s="450"/>
      <c r="RRF39" s="450"/>
      <c r="RRG39" s="450"/>
      <c r="RRH39" s="450"/>
      <c r="RRI39" s="450"/>
      <c r="RRJ39" s="450"/>
      <c r="RRK39" s="450"/>
      <c r="RRL39" s="450"/>
      <c r="RRM39" s="450"/>
      <c r="RRN39" s="450"/>
      <c r="RRO39" s="450"/>
      <c r="RRP39" s="450"/>
      <c r="RRQ39" s="450"/>
      <c r="RRR39" s="450"/>
      <c r="RRS39" s="450"/>
      <c r="RRT39" s="450"/>
      <c r="RRU39" s="450"/>
      <c r="RRV39" s="450"/>
      <c r="RRW39" s="450"/>
      <c r="RRX39" s="450"/>
      <c r="RRY39" s="450"/>
      <c r="RRZ39" s="450"/>
      <c r="RSA39" s="450"/>
      <c r="RSB39" s="450"/>
      <c r="RSC39" s="450"/>
      <c r="RSD39" s="450"/>
      <c r="RSE39" s="450"/>
      <c r="RSF39" s="450"/>
      <c r="RSG39" s="450"/>
      <c r="RSH39" s="450"/>
      <c r="RSI39" s="450"/>
      <c r="RSJ39" s="450"/>
      <c r="RSK39" s="450"/>
      <c r="RSL39" s="450"/>
      <c r="RSM39" s="450"/>
      <c r="RSN39" s="450"/>
      <c r="RSO39" s="450"/>
      <c r="RSP39" s="450"/>
      <c r="RSQ39" s="450"/>
      <c r="RSR39" s="450"/>
      <c r="RSS39" s="450"/>
      <c r="RST39" s="450"/>
      <c r="RSU39" s="450"/>
      <c r="RSV39" s="450"/>
      <c r="RSW39" s="450"/>
      <c r="RSX39" s="450"/>
      <c r="RSY39" s="450"/>
      <c r="RSZ39" s="450"/>
      <c r="RTA39" s="450"/>
      <c r="RTB39" s="450"/>
      <c r="RTC39" s="450"/>
      <c r="RTD39" s="450"/>
      <c r="RTE39" s="450"/>
      <c r="RTF39" s="450"/>
      <c r="RTG39" s="450"/>
      <c r="RTH39" s="450"/>
      <c r="RTI39" s="450"/>
      <c r="RTJ39" s="450"/>
      <c r="RTK39" s="450"/>
      <c r="RTL39" s="450"/>
      <c r="RTM39" s="450"/>
      <c r="RTN39" s="450"/>
      <c r="RTO39" s="450"/>
      <c r="RTP39" s="450"/>
      <c r="RTQ39" s="450"/>
      <c r="RTR39" s="450"/>
      <c r="RTS39" s="450"/>
      <c r="RTT39" s="450"/>
      <c r="RTU39" s="450"/>
      <c r="RTV39" s="450"/>
      <c r="RTW39" s="450"/>
      <c r="RTX39" s="450"/>
      <c r="RTY39" s="450"/>
      <c r="RTZ39" s="450"/>
      <c r="RUA39" s="450"/>
      <c r="RUB39" s="450"/>
      <c r="RUC39" s="450"/>
      <c r="RUD39" s="450"/>
      <c r="RUE39" s="450"/>
      <c r="RUF39" s="450"/>
      <c r="RUG39" s="450"/>
      <c r="RUH39" s="450"/>
      <c r="RUI39" s="450"/>
      <c r="RUJ39" s="450"/>
      <c r="RUK39" s="450"/>
      <c r="RUL39" s="450"/>
      <c r="RUM39" s="450"/>
      <c r="RUN39" s="450"/>
      <c r="RUO39" s="450"/>
      <c r="RUP39" s="450"/>
      <c r="RUQ39" s="450"/>
      <c r="RUR39" s="450"/>
      <c r="RUS39" s="450"/>
      <c r="RUT39" s="450"/>
      <c r="RUU39" s="450"/>
      <c r="RUV39" s="450"/>
      <c r="RUW39" s="450"/>
      <c r="RUX39" s="450"/>
      <c r="RUY39" s="450"/>
      <c r="RUZ39" s="450"/>
      <c r="RVA39" s="450"/>
      <c r="RVB39" s="450"/>
      <c r="RVC39" s="450"/>
      <c r="RVD39" s="450"/>
      <c r="RVE39" s="450"/>
      <c r="RVF39" s="450"/>
      <c r="RVG39" s="450"/>
      <c r="RVH39" s="450"/>
      <c r="RVI39" s="450"/>
      <c r="RVJ39" s="450"/>
      <c r="RVK39" s="450"/>
      <c r="RVL39" s="450"/>
      <c r="RVM39" s="450"/>
      <c r="RVN39" s="450"/>
      <c r="RVO39" s="450"/>
      <c r="RVP39" s="450"/>
      <c r="RVQ39" s="450"/>
      <c r="RVR39" s="450"/>
      <c r="RVS39" s="450"/>
      <c r="RVT39" s="450"/>
      <c r="RVU39" s="450"/>
      <c r="RVV39" s="450"/>
      <c r="RVW39" s="450"/>
      <c r="RVX39" s="450"/>
      <c r="RVY39" s="450"/>
      <c r="RVZ39" s="450"/>
      <c r="RWA39" s="450"/>
      <c r="RWB39" s="450"/>
      <c r="RWC39" s="450"/>
      <c r="RWD39" s="450"/>
      <c r="RWE39" s="450"/>
      <c r="RWF39" s="450"/>
      <c r="RWG39" s="450"/>
      <c r="RWH39" s="450"/>
      <c r="RWI39" s="450"/>
      <c r="RWJ39" s="450"/>
      <c r="RWK39" s="450"/>
      <c r="RWL39" s="450"/>
      <c r="RWM39" s="450"/>
      <c r="RWN39" s="450"/>
      <c r="RWO39" s="450"/>
      <c r="RWP39" s="450"/>
      <c r="RWQ39" s="450"/>
      <c r="RWR39" s="450"/>
      <c r="RWS39" s="450"/>
      <c r="RWT39" s="450"/>
      <c r="RWU39" s="450"/>
      <c r="RWV39" s="450"/>
      <c r="RWW39" s="450"/>
      <c r="RWX39" s="450"/>
      <c r="RWY39" s="450"/>
      <c r="RWZ39" s="450"/>
      <c r="RXA39" s="450"/>
      <c r="RXB39" s="450"/>
      <c r="RXC39" s="450"/>
      <c r="RXD39" s="450"/>
      <c r="RXE39" s="450"/>
      <c r="RXF39" s="450"/>
      <c r="RXG39" s="450"/>
      <c r="RXH39" s="450"/>
      <c r="RXI39" s="450"/>
      <c r="RXJ39" s="450"/>
      <c r="RXK39" s="450"/>
      <c r="RXL39" s="450"/>
      <c r="RXM39" s="450"/>
      <c r="RXN39" s="450"/>
      <c r="RXO39" s="450"/>
      <c r="RXP39" s="450"/>
      <c r="RXQ39" s="450"/>
      <c r="RXR39" s="450"/>
      <c r="RXS39" s="450"/>
      <c r="RXT39" s="450"/>
      <c r="RXU39" s="450"/>
      <c r="RXV39" s="450"/>
      <c r="RXW39" s="450"/>
      <c r="RXX39" s="450"/>
      <c r="RXY39" s="450"/>
      <c r="RXZ39" s="450"/>
      <c r="RYA39" s="450"/>
      <c r="RYB39" s="450"/>
      <c r="RYC39" s="450"/>
      <c r="RYD39" s="450"/>
      <c r="RYE39" s="450"/>
      <c r="RYF39" s="450"/>
      <c r="RYG39" s="450"/>
      <c r="RYH39" s="450"/>
      <c r="RYI39" s="450"/>
      <c r="RYJ39" s="450"/>
      <c r="RYK39" s="450"/>
      <c r="RYL39" s="450"/>
      <c r="RYM39" s="450"/>
      <c r="RYN39" s="450"/>
      <c r="RYO39" s="450"/>
      <c r="RYP39" s="450"/>
      <c r="RYQ39" s="450"/>
      <c r="RYR39" s="450"/>
      <c r="RYS39" s="450"/>
      <c r="RYT39" s="450"/>
      <c r="RYU39" s="450"/>
      <c r="RYV39" s="450"/>
      <c r="RYW39" s="450"/>
      <c r="RYX39" s="450"/>
      <c r="RYY39" s="450"/>
      <c r="RYZ39" s="450"/>
      <c r="RZA39" s="450"/>
      <c r="RZB39" s="450"/>
      <c r="RZC39" s="450"/>
      <c r="RZD39" s="450"/>
      <c r="RZE39" s="450"/>
      <c r="RZF39" s="450"/>
      <c r="RZG39" s="450"/>
      <c r="RZH39" s="450"/>
      <c r="RZI39" s="450"/>
      <c r="RZJ39" s="450"/>
      <c r="RZK39" s="450"/>
      <c r="RZL39" s="450"/>
      <c r="RZM39" s="450"/>
      <c r="RZN39" s="450"/>
      <c r="RZO39" s="450"/>
      <c r="RZP39" s="450"/>
      <c r="RZQ39" s="450"/>
      <c r="RZR39" s="450"/>
      <c r="RZS39" s="450"/>
      <c r="RZT39" s="450"/>
      <c r="RZU39" s="450"/>
      <c r="RZV39" s="450"/>
      <c r="RZW39" s="450"/>
      <c r="RZX39" s="450"/>
      <c r="RZY39" s="450"/>
      <c r="RZZ39" s="450"/>
      <c r="SAA39" s="450"/>
      <c r="SAB39" s="450"/>
      <c r="SAC39" s="450"/>
      <c r="SAD39" s="450"/>
      <c r="SAE39" s="450"/>
      <c r="SAF39" s="450"/>
      <c r="SAG39" s="450"/>
      <c r="SAH39" s="450"/>
      <c r="SAI39" s="450"/>
      <c r="SAJ39" s="450"/>
      <c r="SAK39" s="450"/>
      <c r="SAL39" s="450"/>
      <c r="SAM39" s="450"/>
      <c r="SAN39" s="450"/>
      <c r="SAO39" s="450"/>
      <c r="SAP39" s="450"/>
      <c r="SAQ39" s="450"/>
      <c r="SAR39" s="450"/>
      <c r="SAS39" s="450"/>
      <c r="SAT39" s="450"/>
      <c r="SAU39" s="450"/>
      <c r="SAV39" s="450"/>
      <c r="SAW39" s="450"/>
      <c r="SAX39" s="450"/>
      <c r="SAY39" s="450"/>
      <c r="SAZ39" s="450"/>
      <c r="SBA39" s="450"/>
      <c r="SBB39" s="450"/>
      <c r="SBC39" s="450"/>
      <c r="SBD39" s="450"/>
      <c r="SBE39" s="450"/>
      <c r="SBF39" s="450"/>
      <c r="SBG39" s="450"/>
      <c r="SBH39" s="450"/>
      <c r="SBI39" s="450"/>
      <c r="SBJ39" s="450"/>
      <c r="SBK39" s="450"/>
      <c r="SBL39" s="450"/>
      <c r="SBM39" s="450"/>
      <c r="SBN39" s="450"/>
      <c r="SBO39" s="450"/>
      <c r="SBP39" s="450"/>
      <c r="SBQ39" s="450"/>
      <c r="SBR39" s="450"/>
      <c r="SBS39" s="450"/>
      <c r="SBT39" s="450"/>
      <c r="SBU39" s="450"/>
      <c r="SBV39" s="450"/>
      <c r="SBW39" s="450"/>
      <c r="SBX39" s="450"/>
      <c r="SBY39" s="450"/>
      <c r="SBZ39" s="450"/>
      <c r="SCA39" s="450"/>
      <c r="SCB39" s="450"/>
      <c r="SCC39" s="450"/>
      <c r="SCD39" s="450"/>
      <c r="SCE39" s="450"/>
      <c r="SCF39" s="450"/>
      <c r="SCG39" s="450"/>
      <c r="SCH39" s="450"/>
      <c r="SCI39" s="450"/>
      <c r="SCJ39" s="450"/>
      <c r="SCK39" s="450"/>
      <c r="SCL39" s="450"/>
      <c r="SCM39" s="450"/>
      <c r="SCN39" s="450"/>
      <c r="SCO39" s="450"/>
      <c r="SCP39" s="450"/>
      <c r="SCQ39" s="450"/>
      <c r="SCR39" s="450"/>
      <c r="SCS39" s="450"/>
      <c r="SCT39" s="450"/>
      <c r="SCU39" s="450"/>
      <c r="SCV39" s="450"/>
      <c r="SCW39" s="450"/>
      <c r="SCX39" s="450"/>
      <c r="SCY39" s="450"/>
      <c r="SCZ39" s="450"/>
      <c r="SDA39" s="450"/>
      <c r="SDB39" s="450"/>
      <c r="SDC39" s="450"/>
      <c r="SDD39" s="450"/>
      <c r="SDE39" s="450"/>
      <c r="SDF39" s="450"/>
      <c r="SDG39" s="450"/>
      <c r="SDH39" s="450"/>
      <c r="SDI39" s="450"/>
      <c r="SDJ39" s="450"/>
      <c r="SDK39" s="450"/>
      <c r="SDL39" s="450"/>
      <c r="SDM39" s="450"/>
      <c r="SDN39" s="450"/>
      <c r="SDO39" s="450"/>
      <c r="SDP39" s="450"/>
      <c r="SDQ39" s="450"/>
      <c r="SDR39" s="450"/>
      <c r="SDS39" s="450"/>
      <c r="SDT39" s="450"/>
      <c r="SDU39" s="450"/>
      <c r="SDV39" s="450"/>
      <c r="SDW39" s="450"/>
      <c r="SDX39" s="450"/>
      <c r="SDY39" s="450"/>
      <c r="SDZ39" s="450"/>
      <c r="SEA39" s="450"/>
      <c r="SEB39" s="450"/>
      <c r="SEC39" s="450"/>
      <c r="SED39" s="450"/>
      <c r="SEE39" s="450"/>
      <c r="SEF39" s="450"/>
      <c r="SEG39" s="450"/>
      <c r="SEH39" s="450"/>
      <c r="SEI39" s="450"/>
      <c r="SEJ39" s="450"/>
      <c r="SEK39" s="450"/>
      <c r="SEL39" s="450"/>
      <c r="SEM39" s="450"/>
      <c r="SEN39" s="450"/>
      <c r="SEO39" s="450"/>
      <c r="SEP39" s="450"/>
      <c r="SEQ39" s="450"/>
      <c r="SER39" s="450"/>
      <c r="SES39" s="450"/>
      <c r="SET39" s="450"/>
      <c r="SEU39" s="450"/>
      <c r="SEV39" s="450"/>
      <c r="SEW39" s="450"/>
      <c r="SEX39" s="450"/>
      <c r="SEY39" s="450"/>
      <c r="SEZ39" s="450"/>
      <c r="SFA39" s="450"/>
      <c r="SFB39" s="450"/>
      <c r="SFC39" s="450"/>
      <c r="SFD39" s="450"/>
      <c r="SFE39" s="450"/>
      <c r="SFF39" s="450"/>
      <c r="SFG39" s="450"/>
      <c r="SFH39" s="450"/>
      <c r="SFI39" s="450"/>
      <c r="SFJ39" s="450"/>
      <c r="SFK39" s="450"/>
      <c r="SFL39" s="450"/>
      <c r="SFM39" s="450"/>
      <c r="SFN39" s="450"/>
      <c r="SFO39" s="450"/>
      <c r="SFP39" s="450"/>
      <c r="SFQ39" s="450"/>
      <c r="SFR39" s="450"/>
      <c r="SFS39" s="450"/>
      <c r="SFT39" s="450"/>
      <c r="SFU39" s="450"/>
      <c r="SFV39" s="450"/>
      <c r="SFW39" s="450"/>
      <c r="SFX39" s="450"/>
      <c r="SFY39" s="450"/>
      <c r="SFZ39" s="450"/>
      <c r="SGA39" s="450"/>
      <c r="SGB39" s="450"/>
      <c r="SGC39" s="450"/>
      <c r="SGD39" s="450"/>
      <c r="SGE39" s="450"/>
      <c r="SGF39" s="450"/>
      <c r="SGG39" s="450"/>
      <c r="SGH39" s="450"/>
      <c r="SGI39" s="450"/>
      <c r="SGJ39" s="450"/>
      <c r="SGK39" s="450"/>
      <c r="SGL39" s="450"/>
      <c r="SGM39" s="450"/>
      <c r="SGN39" s="450"/>
      <c r="SGO39" s="450"/>
      <c r="SGP39" s="450"/>
      <c r="SGQ39" s="450"/>
      <c r="SGR39" s="450"/>
      <c r="SGS39" s="450"/>
      <c r="SGT39" s="450"/>
      <c r="SGU39" s="450"/>
      <c r="SGV39" s="450"/>
      <c r="SGW39" s="450"/>
      <c r="SGX39" s="450"/>
      <c r="SGY39" s="450"/>
      <c r="SGZ39" s="450"/>
      <c r="SHA39" s="450"/>
      <c r="SHB39" s="450"/>
      <c r="SHC39" s="450"/>
      <c r="SHD39" s="450"/>
      <c r="SHE39" s="450"/>
      <c r="SHF39" s="450"/>
      <c r="SHG39" s="450"/>
      <c r="SHH39" s="450"/>
      <c r="SHI39" s="450"/>
      <c r="SHJ39" s="450"/>
      <c r="SHK39" s="450"/>
      <c r="SHL39" s="450"/>
      <c r="SHM39" s="450"/>
      <c r="SHN39" s="450"/>
      <c r="SHO39" s="450"/>
      <c r="SHP39" s="450"/>
      <c r="SHQ39" s="450"/>
      <c r="SHR39" s="450"/>
      <c r="SHS39" s="450"/>
      <c r="SHT39" s="450"/>
      <c r="SHU39" s="450"/>
      <c r="SHV39" s="450"/>
      <c r="SHW39" s="450"/>
      <c r="SHX39" s="450"/>
      <c r="SHY39" s="450"/>
      <c r="SHZ39" s="450"/>
      <c r="SIA39" s="450"/>
      <c r="SIB39" s="450"/>
      <c r="SIC39" s="450"/>
      <c r="SID39" s="450"/>
      <c r="SIE39" s="450"/>
      <c r="SIF39" s="450"/>
      <c r="SIG39" s="450"/>
      <c r="SIH39" s="450"/>
      <c r="SII39" s="450"/>
      <c r="SIJ39" s="450"/>
      <c r="SIK39" s="450"/>
      <c r="SIL39" s="450"/>
      <c r="SIM39" s="450"/>
      <c r="SIN39" s="450"/>
      <c r="SIO39" s="450"/>
      <c r="SIP39" s="450"/>
      <c r="SIQ39" s="450"/>
      <c r="SIR39" s="450"/>
      <c r="SIS39" s="450"/>
      <c r="SIT39" s="450"/>
      <c r="SIU39" s="450"/>
      <c r="SIV39" s="450"/>
      <c r="SIW39" s="450"/>
      <c r="SIX39" s="450"/>
      <c r="SIY39" s="450"/>
      <c r="SIZ39" s="450"/>
      <c r="SJA39" s="450"/>
      <c r="SJB39" s="450"/>
      <c r="SJC39" s="450"/>
      <c r="SJD39" s="450"/>
      <c r="SJE39" s="450"/>
      <c r="SJF39" s="450"/>
      <c r="SJG39" s="450"/>
      <c r="SJH39" s="450"/>
      <c r="SJI39" s="450"/>
      <c r="SJJ39" s="450"/>
      <c r="SJK39" s="450"/>
      <c r="SJL39" s="450"/>
      <c r="SJM39" s="450"/>
      <c r="SJN39" s="450"/>
      <c r="SJO39" s="450"/>
      <c r="SJP39" s="450"/>
      <c r="SJQ39" s="450"/>
      <c r="SJR39" s="450"/>
      <c r="SJS39" s="450"/>
      <c r="SJT39" s="450"/>
      <c r="SJU39" s="450"/>
      <c r="SJV39" s="450"/>
      <c r="SJW39" s="450"/>
      <c r="SJX39" s="450"/>
      <c r="SJY39" s="450"/>
      <c r="SJZ39" s="450"/>
      <c r="SKA39" s="450"/>
      <c r="SKB39" s="450"/>
      <c r="SKC39" s="450"/>
      <c r="SKD39" s="450"/>
      <c r="SKE39" s="450"/>
      <c r="SKF39" s="450"/>
      <c r="SKG39" s="450"/>
      <c r="SKH39" s="450"/>
      <c r="SKI39" s="450"/>
      <c r="SKJ39" s="450"/>
      <c r="SKK39" s="450"/>
      <c r="SKL39" s="450"/>
      <c r="SKM39" s="450"/>
      <c r="SKN39" s="450"/>
      <c r="SKO39" s="450"/>
      <c r="SKP39" s="450"/>
      <c r="SKQ39" s="450"/>
      <c r="SKR39" s="450"/>
      <c r="SKS39" s="450"/>
      <c r="SKT39" s="450"/>
      <c r="SKU39" s="450"/>
      <c r="SKV39" s="450"/>
      <c r="SKW39" s="450"/>
      <c r="SKX39" s="450"/>
      <c r="SKY39" s="450"/>
      <c r="SKZ39" s="450"/>
      <c r="SLA39" s="450"/>
      <c r="SLB39" s="450"/>
      <c r="SLC39" s="450"/>
      <c r="SLD39" s="450"/>
      <c r="SLE39" s="450"/>
      <c r="SLF39" s="450"/>
      <c r="SLG39" s="450"/>
      <c r="SLH39" s="450"/>
      <c r="SLI39" s="450"/>
      <c r="SLJ39" s="450"/>
      <c r="SLK39" s="450"/>
      <c r="SLL39" s="450"/>
      <c r="SLM39" s="450"/>
      <c r="SLN39" s="450"/>
      <c r="SLO39" s="450"/>
      <c r="SLP39" s="450"/>
      <c r="SLQ39" s="450"/>
      <c r="SLR39" s="450"/>
      <c r="SLS39" s="450"/>
      <c r="SLT39" s="450"/>
      <c r="SLU39" s="450"/>
      <c r="SLV39" s="450"/>
      <c r="SLW39" s="450"/>
      <c r="SLX39" s="450"/>
      <c r="SLY39" s="450"/>
      <c r="SLZ39" s="450"/>
      <c r="SMA39" s="450"/>
      <c r="SMB39" s="450"/>
      <c r="SMC39" s="450"/>
      <c r="SMD39" s="450"/>
      <c r="SME39" s="450"/>
      <c r="SMF39" s="450"/>
      <c r="SMG39" s="450"/>
      <c r="SMH39" s="450"/>
      <c r="SMI39" s="450"/>
      <c r="SMJ39" s="450"/>
      <c r="SMK39" s="450"/>
      <c r="SML39" s="450"/>
      <c r="SMM39" s="450"/>
      <c r="SMN39" s="450"/>
      <c r="SMO39" s="450"/>
      <c r="SMP39" s="450"/>
      <c r="SMQ39" s="450"/>
      <c r="SMR39" s="450"/>
      <c r="SMS39" s="450"/>
      <c r="SMT39" s="450"/>
      <c r="SMU39" s="450"/>
      <c r="SMV39" s="450"/>
      <c r="SMW39" s="450"/>
      <c r="SMX39" s="450"/>
      <c r="SMY39" s="450"/>
      <c r="SMZ39" s="450"/>
      <c r="SNA39" s="450"/>
      <c r="SNB39" s="450"/>
      <c r="SNC39" s="450"/>
      <c r="SND39" s="450"/>
      <c r="SNE39" s="450"/>
      <c r="SNF39" s="450"/>
      <c r="SNG39" s="450"/>
      <c r="SNH39" s="450"/>
      <c r="SNI39" s="450"/>
      <c r="SNJ39" s="450"/>
      <c r="SNK39" s="450"/>
      <c r="SNL39" s="450"/>
      <c r="SNM39" s="450"/>
      <c r="SNN39" s="450"/>
      <c r="SNO39" s="450"/>
      <c r="SNP39" s="450"/>
      <c r="SNQ39" s="450"/>
      <c r="SNR39" s="450"/>
      <c r="SNS39" s="450"/>
      <c r="SNT39" s="450"/>
      <c r="SNU39" s="450"/>
      <c r="SNV39" s="450"/>
      <c r="SNW39" s="450"/>
      <c r="SNX39" s="450"/>
      <c r="SNY39" s="450"/>
      <c r="SNZ39" s="450"/>
      <c r="SOA39" s="450"/>
      <c r="SOB39" s="450"/>
      <c r="SOC39" s="450"/>
      <c r="SOD39" s="450"/>
      <c r="SOE39" s="450"/>
      <c r="SOF39" s="450"/>
      <c r="SOG39" s="450"/>
      <c r="SOH39" s="450"/>
      <c r="SOI39" s="450"/>
      <c r="SOJ39" s="450"/>
      <c r="SOK39" s="450"/>
      <c r="SOL39" s="450"/>
      <c r="SOM39" s="450"/>
      <c r="SON39" s="450"/>
      <c r="SOO39" s="450"/>
      <c r="SOP39" s="450"/>
      <c r="SOQ39" s="450"/>
      <c r="SOR39" s="450"/>
      <c r="SOS39" s="450"/>
      <c r="SOT39" s="450"/>
      <c r="SOU39" s="450"/>
      <c r="SOV39" s="450"/>
      <c r="SOW39" s="450"/>
      <c r="SOX39" s="450"/>
      <c r="SOY39" s="450"/>
      <c r="SOZ39" s="450"/>
      <c r="SPA39" s="450"/>
      <c r="SPB39" s="450"/>
      <c r="SPC39" s="450"/>
      <c r="SPD39" s="450"/>
      <c r="SPE39" s="450"/>
      <c r="SPF39" s="450"/>
      <c r="SPG39" s="450"/>
      <c r="SPH39" s="450"/>
      <c r="SPI39" s="450"/>
      <c r="SPJ39" s="450"/>
      <c r="SPK39" s="450"/>
      <c r="SPL39" s="450"/>
      <c r="SPM39" s="450"/>
      <c r="SPN39" s="450"/>
      <c r="SPO39" s="450"/>
      <c r="SPP39" s="450"/>
      <c r="SPQ39" s="450"/>
      <c r="SPR39" s="450"/>
      <c r="SPS39" s="450"/>
      <c r="SPT39" s="450"/>
      <c r="SPU39" s="450"/>
      <c r="SPV39" s="450"/>
      <c r="SPW39" s="450"/>
      <c r="SPX39" s="450"/>
      <c r="SPY39" s="450"/>
      <c r="SPZ39" s="450"/>
      <c r="SQA39" s="450"/>
      <c r="SQB39" s="450"/>
      <c r="SQC39" s="450"/>
      <c r="SQD39" s="450"/>
      <c r="SQE39" s="450"/>
      <c r="SQF39" s="450"/>
      <c r="SQG39" s="450"/>
      <c r="SQH39" s="450"/>
      <c r="SQI39" s="450"/>
      <c r="SQJ39" s="450"/>
      <c r="SQK39" s="450"/>
      <c r="SQL39" s="450"/>
      <c r="SQM39" s="450"/>
      <c r="SQN39" s="450"/>
      <c r="SQO39" s="450"/>
      <c r="SQP39" s="450"/>
      <c r="SQQ39" s="450"/>
      <c r="SQR39" s="450"/>
      <c r="SQS39" s="450"/>
      <c r="SQT39" s="450"/>
      <c r="SQU39" s="450"/>
      <c r="SQV39" s="450"/>
      <c r="SQW39" s="450"/>
      <c r="SQX39" s="450"/>
      <c r="SQY39" s="450"/>
      <c r="SQZ39" s="450"/>
      <c r="SRA39" s="450"/>
      <c r="SRB39" s="450"/>
      <c r="SRC39" s="450"/>
      <c r="SRD39" s="450"/>
      <c r="SRE39" s="450"/>
      <c r="SRF39" s="450"/>
      <c r="SRG39" s="450"/>
      <c r="SRH39" s="450"/>
      <c r="SRI39" s="450"/>
      <c r="SRJ39" s="450"/>
      <c r="SRK39" s="450"/>
      <c r="SRL39" s="450"/>
      <c r="SRM39" s="450"/>
      <c r="SRN39" s="450"/>
      <c r="SRO39" s="450"/>
      <c r="SRP39" s="450"/>
      <c r="SRQ39" s="450"/>
      <c r="SRR39" s="450"/>
      <c r="SRS39" s="450"/>
      <c r="SRT39" s="450"/>
      <c r="SRU39" s="450"/>
      <c r="SRV39" s="450"/>
      <c r="SRW39" s="450"/>
      <c r="SRX39" s="450"/>
      <c r="SRY39" s="450"/>
      <c r="SRZ39" s="450"/>
      <c r="SSA39" s="450"/>
      <c r="SSB39" s="450"/>
      <c r="SSC39" s="450"/>
      <c r="SSD39" s="450"/>
      <c r="SSE39" s="450"/>
      <c r="SSF39" s="450"/>
      <c r="SSG39" s="450"/>
      <c r="SSH39" s="450"/>
      <c r="SSI39" s="450"/>
      <c r="SSJ39" s="450"/>
      <c r="SSK39" s="450"/>
      <c r="SSL39" s="450"/>
      <c r="SSM39" s="450"/>
      <c r="SSN39" s="450"/>
      <c r="SSO39" s="450"/>
      <c r="SSP39" s="450"/>
      <c r="SSQ39" s="450"/>
      <c r="SSR39" s="450"/>
      <c r="SSS39" s="450"/>
      <c r="SST39" s="450"/>
      <c r="SSU39" s="450"/>
      <c r="SSV39" s="450"/>
      <c r="SSW39" s="450"/>
      <c r="SSX39" s="450"/>
      <c r="SSY39" s="450"/>
      <c r="SSZ39" s="450"/>
      <c r="STA39" s="450"/>
      <c r="STB39" s="450"/>
      <c r="STC39" s="450"/>
      <c r="STD39" s="450"/>
      <c r="STE39" s="450"/>
      <c r="STF39" s="450"/>
      <c r="STG39" s="450"/>
      <c r="STH39" s="450"/>
      <c r="STI39" s="450"/>
      <c r="STJ39" s="450"/>
      <c r="STK39" s="450"/>
      <c r="STL39" s="450"/>
      <c r="STM39" s="450"/>
      <c r="STN39" s="450"/>
      <c r="STO39" s="450"/>
      <c r="STP39" s="450"/>
      <c r="STQ39" s="450"/>
      <c r="STR39" s="450"/>
      <c r="STS39" s="450"/>
      <c r="STT39" s="450"/>
      <c r="STU39" s="450"/>
      <c r="STV39" s="450"/>
      <c r="STW39" s="450"/>
      <c r="STX39" s="450"/>
      <c r="STY39" s="450"/>
      <c r="STZ39" s="450"/>
      <c r="SUA39" s="450"/>
      <c r="SUB39" s="450"/>
      <c r="SUC39" s="450"/>
      <c r="SUD39" s="450"/>
      <c r="SUE39" s="450"/>
      <c r="SUF39" s="450"/>
      <c r="SUG39" s="450"/>
      <c r="SUH39" s="450"/>
      <c r="SUI39" s="450"/>
      <c r="SUJ39" s="450"/>
      <c r="SUK39" s="450"/>
      <c r="SUL39" s="450"/>
      <c r="SUM39" s="450"/>
      <c r="SUN39" s="450"/>
      <c r="SUO39" s="450"/>
      <c r="SUP39" s="450"/>
      <c r="SUQ39" s="450"/>
      <c r="SUR39" s="450"/>
      <c r="SUS39" s="450"/>
      <c r="SUT39" s="450"/>
      <c r="SUU39" s="450"/>
      <c r="SUV39" s="450"/>
      <c r="SUW39" s="450"/>
      <c r="SUX39" s="450"/>
      <c r="SUY39" s="450"/>
      <c r="SUZ39" s="450"/>
      <c r="SVA39" s="450"/>
      <c r="SVB39" s="450"/>
      <c r="SVC39" s="450"/>
      <c r="SVD39" s="450"/>
      <c r="SVE39" s="450"/>
      <c r="SVF39" s="450"/>
      <c r="SVG39" s="450"/>
      <c r="SVH39" s="450"/>
      <c r="SVI39" s="450"/>
      <c r="SVJ39" s="450"/>
      <c r="SVK39" s="450"/>
      <c r="SVL39" s="450"/>
      <c r="SVM39" s="450"/>
      <c r="SVN39" s="450"/>
      <c r="SVO39" s="450"/>
      <c r="SVP39" s="450"/>
      <c r="SVQ39" s="450"/>
      <c r="SVR39" s="450"/>
      <c r="SVS39" s="450"/>
      <c r="SVT39" s="450"/>
      <c r="SVU39" s="450"/>
      <c r="SVV39" s="450"/>
      <c r="SVW39" s="450"/>
      <c r="SVX39" s="450"/>
      <c r="SVY39" s="450"/>
      <c r="SVZ39" s="450"/>
      <c r="SWA39" s="450"/>
      <c r="SWB39" s="450"/>
      <c r="SWC39" s="450"/>
      <c r="SWD39" s="450"/>
      <c r="SWE39" s="450"/>
      <c r="SWF39" s="450"/>
      <c r="SWG39" s="450"/>
      <c r="SWH39" s="450"/>
      <c r="SWI39" s="450"/>
      <c r="SWJ39" s="450"/>
      <c r="SWK39" s="450"/>
      <c r="SWL39" s="450"/>
      <c r="SWM39" s="450"/>
      <c r="SWN39" s="450"/>
      <c r="SWO39" s="450"/>
      <c r="SWP39" s="450"/>
      <c r="SWQ39" s="450"/>
      <c r="SWR39" s="450"/>
      <c r="SWS39" s="450"/>
      <c r="SWT39" s="450"/>
      <c r="SWU39" s="450"/>
      <c r="SWV39" s="450"/>
      <c r="SWW39" s="450"/>
      <c r="SWX39" s="450"/>
      <c r="SWY39" s="450"/>
      <c r="SWZ39" s="450"/>
      <c r="SXA39" s="450"/>
      <c r="SXB39" s="450"/>
      <c r="SXC39" s="450"/>
      <c r="SXD39" s="450"/>
      <c r="SXE39" s="450"/>
      <c r="SXF39" s="450"/>
      <c r="SXG39" s="450"/>
      <c r="SXH39" s="450"/>
      <c r="SXI39" s="450"/>
      <c r="SXJ39" s="450"/>
      <c r="SXK39" s="450"/>
      <c r="SXL39" s="450"/>
      <c r="SXM39" s="450"/>
      <c r="SXN39" s="450"/>
      <c r="SXO39" s="450"/>
      <c r="SXP39" s="450"/>
      <c r="SXQ39" s="450"/>
      <c r="SXR39" s="450"/>
      <c r="SXS39" s="450"/>
      <c r="SXT39" s="450"/>
      <c r="SXU39" s="450"/>
      <c r="SXV39" s="450"/>
      <c r="SXW39" s="450"/>
      <c r="SXX39" s="450"/>
      <c r="SXY39" s="450"/>
      <c r="SXZ39" s="450"/>
      <c r="SYA39" s="450"/>
      <c r="SYB39" s="450"/>
      <c r="SYC39" s="450"/>
      <c r="SYD39" s="450"/>
      <c r="SYE39" s="450"/>
      <c r="SYF39" s="450"/>
      <c r="SYG39" s="450"/>
      <c r="SYH39" s="450"/>
      <c r="SYI39" s="450"/>
      <c r="SYJ39" s="450"/>
      <c r="SYK39" s="450"/>
      <c r="SYL39" s="450"/>
      <c r="SYM39" s="450"/>
      <c r="SYN39" s="450"/>
      <c r="SYO39" s="450"/>
      <c r="SYP39" s="450"/>
      <c r="SYQ39" s="450"/>
      <c r="SYR39" s="450"/>
      <c r="SYS39" s="450"/>
      <c r="SYT39" s="450"/>
      <c r="SYU39" s="450"/>
      <c r="SYV39" s="450"/>
      <c r="SYW39" s="450"/>
      <c r="SYX39" s="450"/>
      <c r="SYY39" s="450"/>
      <c r="SYZ39" s="450"/>
      <c r="SZA39" s="450"/>
      <c r="SZB39" s="450"/>
      <c r="SZC39" s="450"/>
      <c r="SZD39" s="450"/>
      <c r="SZE39" s="450"/>
      <c r="SZF39" s="450"/>
      <c r="SZG39" s="450"/>
      <c r="SZH39" s="450"/>
      <c r="SZI39" s="450"/>
      <c r="SZJ39" s="450"/>
      <c r="SZK39" s="450"/>
      <c r="SZL39" s="450"/>
      <c r="SZM39" s="450"/>
      <c r="SZN39" s="450"/>
      <c r="SZO39" s="450"/>
      <c r="SZP39" s="450"/>
      <c r="SZQ39" s="450"/>
      <c r="SZR39" s="450"/>
      <c r="SZS39" s="450"/>
      <c r="SZT39" s="450"/>
      <c r="SZU39" s="450"/>
      <c r="SZV39" s="450"/>
      <c r="SZW39" s="450"/>
      <c r="SZX39" s="450"/>
      <c r="SZY39" s="450"/>
      <c r="SZZ39" s="450"/>
      <c r="TAA39" s="450"/>
      <c r="TAB39" s="450"/>
      <c r="TAC39" s="450"/>
      <c r="TAD39" s="450"/>
      <c r="TAE39" s="450"/>
      <c r="TAF39" s="450"/>
      <c r="TAG39" s="450"/>
      <c r="TAH39" s="450"/>
      <c r="TAI39" s="450"/>
      <c r="TAJ39" s="450"/>
      <c r="TAK39" s="450"/>
      <c r="TAL39" s="450"/>
      <c r="TAM39" s="450"/>
      <c r="TAN39" s="450"/>
      <c r="TAO39" s="450"/>
      <c r="TAP39" s="450"/>
      <c r="TAQ39" s="450"/>
      <c r="TAR39" s="450"/>
      <c r="TAS39" s="450"/>
      <c r="TAT39" s="450"/>
      <c r="TAU39" s="450"/>
      <c r="TAV39" s="450"/>
      <c r="TAW39" s="450"/>
      <c r="TAX39" s="450"/>
      <c r="TAY39" s="450"/>
      <c r="TAZ39" s="450"/>
      <c r="TBA39" s="450"/>
      <c r="TBB39" s="450"/>
      <c r="TBC39" s="450"/>
      <c r="TBD39" s="450"/>
      <c r="TBE39" s="450"/>
      <c r="TBF39" s="450"/>
      <c r="TBG39" s="450"/>
      <c r="TBH39" s="450"/>
      <c r="TBI39" s="450"/>
      <c r="TBJ39" s="450"/>
      <c r="TBK39" s="450"/>
      <c r="TBL39" s="450"/>
      <c r="TBM39" s="450"/>
      <c r="TBN39" s="450"/>
      <c r="TBO39" s="450"/>
      <c r="TBP39" s="450"/>
      <c r="TBQ39" s="450"/>
      <c r="TBR39" s="450"/>
      <c r="TBS39" s="450"/>
      <c r="TBT39" s="450"/>
      <c r="TBU39" s="450"/>
      <c r="TBV39" s="450"/>
      <c r="TBW39" s="450"/>
      <c r="TBX39" s="450"/>
      <c r="TBY39" s="450"/>
      <c r="TBZ39" s="450"/>
      <c r="TCA39" s="450"/>
      <c r="TCB39" s="450"/>
      <c r="TCC39" s="450"/>
      <c r="TCD39" s="450"/>
      <c r="TCE39" s="450"/>
      <c r="TCF39" s="450"/>
      <c r="TCG39" s="450"/>
      <c r="TCH39" s="450"/>
      <c r="TCI39" s="450"/>
      <c r="TCJ39" s="450"/>
      <c r="TCK39" s="450"/>
      <c r="TCL39" s="450"/>
      <c r="TCM39" s="450"/>
      <c r="TCN39" s="450"/>
      <c r="TCO39" s="450"/>
      <c r="TCP39" s="450"/>
      <c r="TCQ39" s="450"/>
      <c r="TCR39" s="450"/>
      <c r="TCS39" s="450"/>
      <c r="TCT39" s="450"/>
      <c r="TCU39" s="450"/>
      <c r="TCV39" s="450"/>
      <c r="TCW39" s="450"/>
      <c r="TCX39" s="450"/>
      <c r="TCY39" s="450"/>
      <c r="TCZ39" s="450"/>
      <c r="TDA39" s="450"/>
      <c r="TDB39" s="450"/>
      <c r="TDC39" s="450"/>
      <c r="TDD39" s="450"/>
      <c r="TDE39" s="450"/>
      <c r="TDF39" s="450"/>
      <c r="TDG39" s="450"/>
      <c r="TDH39" s="450"/>
      <c r="TDI39" s="450"/>
      <c r="TDJ39" s="450"/>
      <c r="TDK39" s="450"/>
      <c r="TDL39" s="450"/>
      <c r="TDM39" s="450"/>
      <c r="TDN39" s="450"/>
      <c r="TDO39" s="450"/>
      <c r="TDP39" s="450"/>
      <c r="TDQ39" s="450"/>
      <c r="TDR39" s="450"/>
      <c r="TDS39" s="450"/>
      <c r="TDT39" s="450"/>
      <c r="TDU39" s="450"/>
      <c r="TDV39" s="450"/>
      <c r="TDW39" s="450"/>
      <c r="TDX39" s="450"/>
      <c r="TDY39" s="450"/>
      <c r="TDZ39" s="450"/>
      <c r="TEA39" s="450"/>
      <c r="TEB39" s="450"/>
      <c r="TEC39" s="450"/>
      <c r="TED39" s="450"/>
      <c r="TEE39" s="450"/>
      <c r="TEF39" s="450"/>
      <c r="TEG39" s="450"/>
      <c r="TEH39" s="450"/>
      <c r="TEI39" s="450"/>
      <c r="TEJ39" s="450"/>
      <c r="TEK39" s="450"/>
      <c r="TEL39" s="450"/>
      <c r="TEM39" s="450"/>
      <c r="TEN39" s="450"/>
      <c r="TEO39" s="450"/>
      <c r="TEP39" s="450"/>
      <c r="TEQ39" s="450"/>
      <c r="TER39" s="450"/>
      <c r="TES39" s="450"/>
      <c r="TET39" s="450"/>
      <c r="TEU39" s="450"/>
      <c r="TEV39" s="450"/>
      <c r="TEW39" s="450"/>
      <c r="TEX39" s="450"/>
      <c r="TEY39" s="450"/>
      <c r="TEZ39" s="450"/>
      <c r="TFA39" s="450"/>
      <c r="TFB39" s="450"/>
      <c r="TFC39" s="450"/>
      <c r="TFD39" s="450"/>
      <c r="TFE39" s="450"/>
      <c r="TFF39" s="450"/>
      <c r="TFG39" s="450"/>
      <c r="TFH39" s="450"/>
      <c r="TFI39" s="450"/>
      <c r="TFJ39" s="450"/>
      <c r="TFK39" s="450"/>
      <c r="TFL39" s="450"/>
      <c r="TFM39" s="450"/>
      <c r="TFN39" s="450"/>
      <c r="TFO39" s="450"/>
      <c r="TFP39" s="450"/>
      <c r="TFQ39" s="450"/>
      <c r="TFR39" s="450"/>
      <c r="TFS39" s="450"/>
      <c r="TFT39" s="450"/>
      <c r="TFU39" s="450"/>
      <c r="TFV39" s="450"/>
      <c r="TFW39" s="450"/>
      <c r="TFX39" s="450"/>
      <c r="TFY39" s="450"/>
      <c r="TFZ39" s="450"/>
      <c r="TGA39" s="450"/>
      <c r="TGB39" s="450"/>
      <c r="TGC39" s="450"/>
      <c r="TGD39" s="450"/>
      <c r="TGE39" s="450"/>
      <c r="TGF39" s="450"/>
      <c r="TGG39" s="450"/>
      <c r="TGH39" s="450"/>
      <c r="TGI39" s="450"/>
      <c r="TGJ39" s="450"/>
      <c r="TGK39" s="450"/>
      <c r="TGL39" s="450"/>
      <c r="TGM39" s="450"/>
      <c r="TGN39" s="450"/>
      <c r="TGO39" s="450"/>
      <c r="TGP39" s="450"/>
      <c r="TGQ39" s="450"/>
      <c r="TGR39" s="450"/>
      <c r="TGS39" s="450"/>
      <c r="TGT39" s="450"/>
      <c r="TGU39" s="450"/>
      <c r="TGV39" s="450"/>
      <c r="TGW39" s="450"/>
      <c r="TGX39" s="450"/>
      <c r="TGY39" s="450"/>
      <c r="TGZ39" s="450"/>
      <c r="THA39" s="450"/>
      <c r="THB39" s="450"/>
      <c r="THC39" s="450"/>
      <c r="THD39" s="450"/>
      <c r="THE39" s="450"/>
      <c r="THF39" s="450"/>
      <c r="THG39" s="450"/>
      <c r="THH39" s="450"/>
      <c r="THI39" s="450"/>
      <c r="THJ39" s="450"/>
      <c r="THK39" s="450"/>
      <c r="THL39" s="450"/>
      <c r="THM39" s="450"/>
      <c r="THN39" s="450"/>
      <c r="THO39" s="450"/>
      <c r="THP39" s="450"/>
      <c r="THQ39" s="450"/>
      <c r="THR39" s="450"/>
      <c r="THS39" s="450"/>
      <c r="THT39" s="450"/>
      <c r="THU39" s="450"/>
      <c r="THV39" s="450"/>
      <c r="THW39" s="450"/>
      <c r="THX39" s="450"/>
      <c r="THY39" s="450"/>
      <c r="THZ39" s="450"/>
      <c r="TIA39" s="450"/>
      <c r="TIB39" s="450"/>
      <c r="TIC39" s="450"/>
      <c r="TID39" s="450"/>
      <c r="TIE39" s="450"/>
      <c r="TIF39" s="450"/>
      <c r="TIG39" s="450"/>
      <c r="TIH39" s="450"/>
      <c r="TII39" s="450"/>
      <c r="TIJ39" s="450"/>
      <c r="TIK39" s="450"/>
      <c r="TIL39" s="450"/>
      <c r="TIM39" s="450"/>
      <c r="TIN39" s="450"/>
      <c r="TIO39" s="450"/>
      <c r="TIP39" s="450"/>
      <c r="TIQ39" s="450"/>
      <c r="TIR39" s="450"/>
      <c r="TIS39" s="450"/>
      <c r="TIT39" s="450"/>
      <c r="TIU39" s="450"/>
      <c r="TIV39" s="450"/>
      <c r="TIW39" s="450"/>
      <c r="TIX39" s="450"/>
      <c r="TIY39" s="450"/>
      <c r="TIZ39" s="450"/>
      <c r="TJA39" s="450"/>
      <c r="TJB39" s="450"/>
      <c r="TJC39" s="450"/>
      <c r="TJD39" s="450"/>
      <c r="TJE39" s="450"/>
      <c r="TJF39" s="450"/>
      <c r="TJG39" s="450"/>
      <c r="TJH39" s="450"/>
      <c r="TJI39" s="450"/>
      <c r="TJJ39" s="450"/>
      <c r="TJK39" s="450"/>
      <c r="TJL39" s="450"/>
      <c r="TJM39" s="450"/>
      <c r="TJN39" s="450"/>
      <c r="TJO39" s="450"/>
      <c r="TJP39" s="450"/>
      <c r="TJQ39" s="450"/>
      <c r="TJR39" s="450"/>
      <c r="TJS39" s="450"/>
      <c r="TJT39" s="450"/>
      <c r="TJU39" s="450"/>
      <c r="TJV39" s="450"/>
      <c r="TJW39" s="450"/>
      <c r="TJX39" s="450"/>
      <c r="TJY39" s="450"/>
      <c r="TJZ39" s="450"/>
      <c r="TKA39" s="450"/>
      <c r="TKB39" s="450"/>
      <c r="TKC39" s="450"/>
      <c r="TKD39" s="450"/>
      <c r="TKE39" s="450"/>
      <c r="TKF39" s="450"/>
      <c r="TKG39" s="450"/>
      <c r="TKH39" s="450"/>
      <c r="TKI39" s="450"/>
      <c r="TKJ39" s="450"/>
      <c r="TKK39" s="450"/>
      <c r="TKL39" s="450"/>
      <c r="TKM39" s="450"/>
      <c r="TKN39" s="450"/>
      <c r="TKO39" s="450"/>
      <c r="TKP39" s="450"/>
      <c r="TKQ39" s="450"/>
      <c r="TKR39" s="450"/>
      <c r="TKS39" s="450"/>
      <c r="TKT39" s="450"/>
      <c r="TKU39" s="450"/>
      <c r="TKV39" s="450"/>
      <c r="TKW39" s="450"/>
      <c r="TKX39" s="450"/>
      <c r="TKY39" s="450"/>
      <c r="TKZ39" s="450"/>
      <c r="TLA39" s="450"/>
      <c r="TLB39" s="450"/>
      <c r="TLC39" s="450"/>
      <c r="TLD39" s="450"/>
      <c r="TLE39" s="450"/>
      <c r="TLF39" s="450"/>
      <c r="TLG39" s="450"/>
      <c r="TLH39" s="450"/>
      <c r="TLI39" s="450"/>
      <c r="TLJ39" s="450"/>
      <c r="TLK39" s="450"/>
      <c r="TLL39" s="450"/>
      <c r="TLM39" s="450"/>
      <c r="TLN39" s="450"/>
      <c r="TLO39" s="450"/>
      <c r="TLP39" s="450"/>
      <c r="TLQ39" s="450"/>
      <c r="TLR39" s="450"/>
      <c r="TLS39" s="450"/>
      <c r="TLT39" s="450"/>
      <c r="TLU39" s="450"/>
      <c r="TLV39" s="450"/>
      <c r="TLW39" s="450"/>
      <c r="TLX39" s="450"/>
      <c r="TLY39" s="450"/>
      <c r="TLZ39" s="450"/>
      <c r="TMA39" s="450"/>
      <c r="TMB39" s="450"/>
      <c r="TMC39" s="450"/>
      <c r="TMD39" s="450"/>
      <c r="TME39" s="450"/>
      <c r="TMF39" s="450"/>
      <c r="TMG39" s="450"/>
      <c r="TMH39" s="450"/>
      <c r="TMI39" s="450"/>
      <c r="TMJ39" s="450"/>
      <c r="TMK39" s="450"/>
      <c r="TML39" s="450"/>
      <c r="TMM39" s="450"/>
      <c r="TMN39" s="450"/>
      <c r="TMO39" s="450"/>
      <c r="TMP39" s="450"/>
      <c r="TMQ39" s="450"/>
      <c r="TMR39" s="450"/>
      <c r="TMS39" s="450"/>
      <c r="TMT39" s="450"/>
      <c r="TMU39" s="450"/>
      <c r="TMV39" s="450"/>
      <c r="TMW39" s="450"/>
      <c r="TMX39" s="450"/>
      <c r="TMY39" s="450"/>
      <c r="TMZ39" s="450"/>
      <c r="TNA39" s="450"/>
      <c r="TNB39" s="450"/>
      <c r="TNC39" s="450"/>
      <c r="TND39" s="450"/>
      <c r="TNE39" s="450"/>
      <c r="TNF39" s="450"/>
      <c r="TNG39" s="450"/>
      <c r="TNH39" s="450"/>
      <c r="TNI39" s="450"/>
      <c r="TNJ39" s="450"/>
      <c r="TNK39" s="450"/>
      <c r="TNL39" s="450"/>
      <c r="TNM39" s="450"/>
      <c r="TNN39" s="450"/>
      <c r="TNO39" s="450"/>
      <c r="TNP39" s="450"/>
      <c r="TNQ39" s="450"/>
      <c r="TNR39" s="450"/>
      <c r="TNS39" s="450"/>
      <c r="TNT39" s="450"/>
      <c r="TNU39" s="450"/>
      <c r="TNV39" s="450"/>
      <c r="TNW39" s="450"/>
      <c r="TNX39" s="450"/>
      <c r="TNY39" s="450"/>
      <c r="TNZ39" s="450"/>
      <c r="TOA39" s="450"/>
      <c r="TOB39" s="450"/>
      <c r="TOC39" s="450"/>
      <c r="TOD39" s="450"/>
      <c r="TOE39" s="450"/>
      <c r="TOF39" s="450"/>
      <c r="TOG39" s="450"/>
      <c r="TOH39" s="450"/>
      <c r="TOI39" s="450"/>
      <c r="TOJ39" s="450"/>
      <c r="TOK39" s="450"/>
      <c r="TOL39" s="450"/>
      <c r="TOM39" s="450"/>
      <c r="TON39" s="450"/>
      <c r="TOO39" s="450"/>
      <c r="TOP39" s="450"/>
      <c r="TOQ39" s="450"/>
      <c r="TOR39" s="450"/>
      <c r="TOS39" s="450"/>
      <c r="TOT39" s="450"/>
      <c r="TOU39" s="450"/>
      <c r="TOV39" s="450"/>
      <c r="TOW39" s="450"/>
      <c r="TOX39" s="450"/>
      <c r="TOY39" s="450"/>
      <c r="TOZ39" s="450"/>
      <c r="TPA39" s="450"/>
      <c r="TPB39" s="450"/>
      <c r="TPC39" s="450"/>
      <c r="TPD39" s="450"/>
      <c r="TPE39" s="450"/>
      <c r="TPF39" s="450"/>
      <c r="TPG39" s="450"/>
      <c r="TPH39" s="450"/>
      <c r="TPI39" s="450"/>
      <c r="TPJ39" s="450"/>
      <c r="TPK39" s="450"/>
      <c r="TPL39" s="450"/>
      <c r="TPM39" s="450"/>
      <c r="TPN39" s="450"/>
      <c r="TPO39" s="450"/>
      <c r="TPP39" s="450"/>
      <c r="TPQ39" s="450"/>
      <c r="TPR39" s="450"/>
      <c r="TPS39" s="450"/>
      <c r="TPT39" s="450"/>
      <c r="TPU39" s="450"/>
      <c r="TPV39" s="450"/>
      <c r="TPW39" s="450"/>
      <c r="TPX39" s="450"/>
      <c r="TPY39" s="450"/>
      <c r="TPZ39" s="450"/>
      <c r="TQA39" s="450"/>
      <c r="TQB39" s="450"/>
      <c r="TQC39" s="450"/>
      <c r="TQD39" s="450"/>
      <c r="TQE39" s="450"/>
      <c r="TQF39" s="450"/>
      <c r="TQG39" s="450"/>
      <c r="TQH39" s="450"/>
      <c r="TQI39" s="450"/>
      <c r="TQJ39" s="450"/>
      <c r="TQK39" s="450"/>
      <c r="TQL39" s="450"/>
      <c r="TQM39" s="450"/>
      <c r="TQN39" s="450"/>
      <c r="TQO39" s="450"/>
      <c r="TQP39" s="450"/>
      <c r="TQQ39" s="450"/>
      <c r="TQR39" s="450"/>
      <c r="TQS39" s="450"/>
      <c r="TQT39" s="450"/>
      <c r="TQU39" s="450"/>
      <c r="TQV39" s="450"/>
      <c r="TQW39" s="450"/>
      <c r="TQX39" s="450"/>
      <c r="TQY39" s="450"/>
      <c r="TQZ39" s="450"/>
      <c r="TRA39" s="450"/>
      <c r="TRB39" s="450"/>
      <c r="TRC39" s="450"/>
      <c r="TRD39" s="450"/>
      <c r="TRE39" s="450"/>
      <c r="TRF39" s="450"/>
      <c r="TRG39" s="450"/>
      <c r="TRH39" s="450"/>
      <c r="TRI39" s="450"/>
      <c r="TRJ39" s="450"/>
      <c r="TRK39" s="450"/>
      <c r="TRL39" s="450"/>
      <c r="TRM39" s="450"/>
      <c r="TRN39" s="450"/>
      <c r="TRO39" s="450"/>
      <c r="TRP39" s="450"/>
      <c r="TRQ39" s="450"/>
      <c r="TRR39" s="450"/>
      <c r="TRS39" s="450"/>
      <c r="TRT39" s="450"/>
      <c r="TRU39" s="450"/>
      <c r="TRV39" s="450"/>
      <c r="TRW39" s="450"/>
      <c r="TRX39" s="450"/>
      <c r="TRY39" s="450"/>
      <c r="TRZ39" s="450"/>
      <c r="TSA39" s="450"/>
      <c r="TSB39" s="450"/>
      <c r="TSC39" s="450"/>
      <c r="TSD39" s="450"/>
      <c r="TSE39" s="450"/>
      <c r="TSF39" s="450"/>
      <c r="TSG39" s="450"/>
      <c r="TSH39" s="450"/>
      <c r="TSI39" s="450"/>
      <c r="TSJ39" s="450"/>
      <c r="TSK39" s="450"/>
      <c r="TSL39" s="450"/>
      <c r="TSM39" s="450"/>
      <c r="TSN39" s="450"/>
      <c r="TSO39" s="450"/>
      <c r="TSP39" s="450"/>
      <c r="TSQ39" s="450"/>
      <c r="TSR39" s="450"/>
      <c r="TSS39" s="450"/>
      <c r="TST39" s="450"/>
      <c r="TSU39" s="450"/>
      <c r="TSV39" s="450"/>
      <c r="TSW39" s="450"/>
      <c r="TSX39" s="450"/>
      <c r="TSY39" s="450"/>
      <c r="TSZ39" s="450"/>
      <c r="TTA39" s="450"/>
      <c r="TTB39" s="450"/>
      <c r="TTC39" s="450"/>
      <c r="TTD39" s="450"/>
      <c r="TTE39" s="450"/>
      <c r="TTF39" s="450"/>
      <c r="TTG39" s="450"/>
      <c r="TTH39" s="450"/>
      <c r="TTI39" s="450"/>
      <c r="TTJ39" s="450"/>
      <c r="TTK39" s="450"/>
      <c r="TTL39" s="450"/>
      <c r="TTM39" s="450"/>
      <c r="TTN39" s="450"/>
      <c r="TTO39" s="450"/>
      <c r="TTP39" s="450"/>
      <c r="TTQ39" s="450"/>
      <c r="TTR39" s="450"/>
      <c r="TTS39" s="450"/>
      <c r="TTT39" s="450"/>
      <c r="TTU39" s="450"/>
      <c r="TTV39" s="450"/>
      <c r="TTW39" s="450"/>
      <c r="TTX39" s="450"/>
      <c r="TTY39" s="450"/>
      <c r="TTZ39" s="450"/>
      <c r="TUA39" s="450"/>
      <c r="TUB39" s="450"/>
      <c r="TUC39" s="450"/>
      <c r="TUD39" s="450"/>
      <c r="TUE39" s="450"/>
      <c r="TUF39" s="450"/>
      <c r="TUG39" s="450"/>
      <c r="TUH39" s="450"/>
      <c r="TUI39" s="450"/>
      <c r="TUJ39" s="450"/>
      <c r="TUK39" s="450"/>
      <c r="TUL39" s="450"/>
      <c r="TUM39" s="450"/>
      <c r="TUN39" s="450"/>
      <c r="TUO39" s="450"/>
      <c r="TUP39" s="450"/>
      <c r="TUQ39" s="450"/>
      <c r="TUR39" s="450"/>
      <c r="TUS39" s="450"/>
      <c r="TUT39" s="450"/>
      <c r="TUU39" s="450"/>
      <c r="TUV39" s="450"/>
      <c r="TUW39" s="450"/>
      <c r="TUX39" s="450"/>
      <c r="TUY39" s="450"/>
      <c r="TUZ39" s="450"/>
      <c r="TVA39" s="450"/>
      <c r="TVB39" s="450"/>
      <c r="TVC39" s="450"/>
      <c r="TVD39" s="450"/>
      <c r="TVE39" s="450"/>
      <c r="TVF39" s="450"/>
      <c r="TVG39" s="450"/>
      <c r="TVH39" s="450"/>
      <c r="TVI39" s="450"/>
      <c r="TVJ39" s="450"/>
      <c r="TVK39" s="450"/>
      <c r="TVL39" s="450"/>
      <c r="TVM39" s="450"/>
      <c r="TVN39" s="450"/>
      <c r="TVO39" s="450"/>
      <c r="TVP39" s="450"/>
      <c r="TVQ39" s="450"/>
      <c r="TVR39" s="450"/>
      <c r="TVS39" s="450"/>
      <c r="TVT39" s="450"/>
      <c r="TVU39" s="450"/>
      <c r="TVV39" s="450"/>
      <c r="TVW39" s="450"/>
      <c r="TVX39" s="450"/>
      <c r="TVY39" s="450"/>
      <c r="TVZ39" s="450"/>
      <c r="TWA39" s="450"/>
      <c r="TWB39" s="450"/>
      <c r="TWC39" s="450"/>
      <c r="TWD39" s="450"/>
      <c r="TWE39" s="450"/>
      <c r="TWF39" s="450"/>
      <c r="TWG39" s="450"/>
      <c r="TWH39" s="450"/>
      <c r="TWI39" s="450"/>
      <c r="TWJ39" s="450"/>
      <c r="TWK39" s="450"/>
      <c r="TWL39" s="450"/>
      <c r="TWM39" s="450"/>
      <c r="TWN39" s="450"/>
      <c r="TWO39" s="450"/>
      <c r="TWP39" s="450"/>
      <c r="TWQ39" s="450"/>
      <c r="TWR39" s="450"/>
      <c r="TWS39" s="450"/>
      <c r="TWT39" s="450"/>
      <c r="TWU39" s="450"/>
      <c r="TWV39" s="450"/>
      <c r="TWW39" s="450"/>
      <c r="TWX39" s="450"/>
      <c r="TWY39" s="450"/>
      <c r="TWZ39" s="450"/>
      <c r="TXA39" s="450"/>
      <c r="TXB39" s="450"/>
      <c r="TXC39" s="450"/>
      <c r="TXD39" s="450"/>
      <c r="TXE39" s="450"/>
      <c r="TXF39" s="450"/>
      <c r="TXG39" s="450"/>
      <c r="TXH39" s="450"/>
      <c r="TXI39" s="450"/>
      <c r="TXJ39" s="450"/>
      <c r="TXK39" s="450"/>
      <c r="TXL39" s="450"/>
      <c r="TXM39" s="450"/>
      <c r="TXN39" s="450"/>
      <c r="TXO39" s="450"/>
      <c r="TXP39" s="450"/>
      <c r="TXQ39" s="450"/>
      <c r="TXR39" s="450"/>
      <c r="TXS39" s="450"/>
      <c r="TXT39" s="450"/>
      <c r="TXU39" s="450"/>
      <c r="TXV39" s="450"/>
      <c r="TXW39" s="450"/>
      <c r="TXX39" s="450"/>
      <c r="TXY39" s="450"/>
      <c r="TXZ39" s="450"/>
      <c r="TYA39" s="450"/>
      <c r="TYB39" s="450"/>
      <c r="TYC39" s="450"/>
      <c r="TYD39" s="450"/>
      <c r="TYE39" s="450"/>
      <c r="TYF39" s="450"/>
      <c r="TYG39" s="450"/>
      <c r="TYH39" s="450"/>
      <c r="TYI39" s="450"/>
      <c r="TYJ39" s="450"/>
      <c r="TYK39" s="450"/>
      <c r="TYL39" s="450"/>
      <c r="TYM39" s="450"/>
      <c r="TYN39" s="450"/>
      <c r="TYO39" s="450"/>
      <c r="TYP39" s="450"/>
      <c r="TYQ39" s="450"/>
      <c r="TYR39" s="450"/>
      <c r="TYS39" s="450"/>
      <c r="TYT39" s="450"/>
      <c r="TYU39" s="450"/>
      <c r="TYV39" s="450"/>
      <c r="TYW39" s="450"/>
      <c r="TYX39" s="450"/>
      <c r="TYY39" s="450"/>
      <c r="TYZ39" s="450"/>
      <c r="TZA39" s="450"/>
      <c r="TZB39" s="450"/>
      <c r="TZC39" s="450"/>
      <c r="TZD39" s="450"/>
      <c r="TZE39" s="450"/>
      <c r="TZF39" s="450"/>
      <c r="TZG39" s="450"/>
      <c r="TZH39" s="450"/>
      <c r="TZI39" s="450"/>
      <c r="TZJ39" s="450"/>
      <c r="TZK39" s="450"/>
      <c r="TZL39" s="450"/>
      <c r="TZM39" s="450"/>
      <c r="TZN39" s="450"/>
      <c r="TZO39" s="450"/>
      <c r="TZP39" s="450"/>
      <c r="TZQ39" s="450"/>
      <c r="TZR39" s="450"/>
      <c r="TZS39" s="450"/>
      <c r="TZT39" s="450"/>
      <c r="TZU39" s="450"/>
      <c r="TZV39" s="450"/>
      <c r="TZW39" s="450"/>
      <c r="TZX39" s="450"/>
      <c r="TZY39" s="450"/>
      <c r="TZZ39" s="450"/>
      <c r="UAA39" s="450"/>
      <c r="UAB39" s="450"/>
      <c r="UAC39" s="450"/>
      <c r="UAD39" s="450"/>
      <c r="UAE39" s="450"/>
      <c r="UAF39" s="450"/>
      <c r="UAG39" s="450"/>
      <c r="UAH39" s="450"/>
      <c r="UAI39" s="450"/>
      <c r="UAJ39" s="450"/>
      <c r="UAK39" s="450"/>
      <c r="UAL39" s="450"/>
      <c r="UAM39" s="450"/>
      <c r="UAN39" s="450"/>
      <c r="UAO39" s="450"/>
      <c r="UAP39" s="450"/>
      <c r="UAQ39" s="450"/>
      <c r="UAR39" s="450"/>
      <c r="UAS39" s="450"/>
      <c r="UAT39" s="450"/>
      <c r="UAU39" s="450"/>
      <c r="UAV39" s="450"/>
      <c r="UAW39" s="450"/>
      <c r="UAX39" s="450"/>
      <c r="UAY39" s="450"/>
      <c r="UAZ39" s="450"/>
      <c r="UBA39" s="450"/>
      <c r="UBB39" s="450"/>
      <c r="UBC39" s="450"/>
      <c r="UBD39" s="450"/>
      <c r="UBE39" s="450"/>
      <c r="UBF39" s="450"/>
      <c r="UBG39" s="450"/>
      <c r="UBH39" s="450"/>
      <c r="UBI39" s="450"/>
      <c r="UBJ39" s="450"/>
      <c r="UBK39" s="450"/>
      <c r="UBL39" s="450"/>
      <c r="UBM39" s="450"/>
      <c r="UBN39" s="450"/>
      <c r="UBO39" s="450"/>
      <c r="UBP39" s="450"/>
      <c r="UBQ39" s="450"/>
      <c r="UBR39" s="450"/>
      <c r="UBS39" s="450"/>
      <c r="UBT39" s="450"/>
      <c r="UBU39" s="450"/>
      <c r="UBV39" s="450"/>
      <c r="UBW39" s="450"/>
      <c r="UBX39" s="450"/>
      <c r="UBY39" s="450"/>
      <c r="UBZ39" s="450"/>
      <c r="UCA39" s="450"/>
      <c r="UCB39" s="450"/>
      <c r="UCC39" s="450"/>
      <c r="UCD39" s="450"/>
      <c r="UCE39" s="450"/>
      <c r="UCF39" s="450"/>
      <c r="UCG39" s="450"/>
      <c r="UCH39" s="450"/>
      <c r="UCI39" s="450"/>
      <c r="UCJ39" s="450"/>
      <c r="UCK39" s="450"/>
      <c r="UCL39" s="450"/>
      <c r="UCM39" s="450"/>
      <c r="UCN39" s="450"/>
      <c r="UCO39" s="450"/>
      <c r="UCP39" s="450"/>
      <c r="UCQ39" s="450"/>
      <c r="UCR39" s="450"/>
      <c r="UCS39" s="450"/>
      <c r="UCT39" s="450"/>
      <c r="UCU39" s="450"/>
      <c r="UCV39" s="450"/>
      <c r="UCW39" s="450"/>
      <c r="UCX39" s="450"/>
      <c r="UCY39" s="450"/>
      <c r="UCZ39" s="450"/>
      <c r="UDA39" s="450"/>
      <c r="UDB39" s="450"/>
      <c r="UDC39" s="450"/>
      <c r="UDD39" s="450"/>
      <c r="UDE39" s="450"/>
      <c r="UDF39" s="450"/>
      <c r="UDG39" s="450"/>
      <c r="UDH39" s="450"/>
      <c r="UDI39" s="450"/>
      <c r="UDJ39" s="450"/>
      <c r="UDK39" s="450"/>
      <c r="UDL39" s="450"/>
      <c r="UDM39" s="450"/>
      <c r="UDN39" s="450"/>
      <c r="UDO39" s="450"/>
      <c r="UDP39" s="450"/>
      <c r="UDQ39" s="450"/>
      <c r="UDR39" s="450"/>
      <c r="UDS39" s="450"/>
      <c r="UDT39" s="450"/>
      <c r="UDU39" s="450"/>
      <c r="UDV39" s="450"/>
      <c r="UDW39" s="450"/>
      <c r="UDX39" s="450"/>
      <c r="UDY39" s="450"/>
      <c r="UDZ39" s="450"/>
      <c r="UEA39" s="450"/>
      <c r="UEB39" s="450"/>
      <c r="UEC39" s="450"/>
      <c r="UED39" s="450"/>
      <c r="UEE39" s="450"/>
      <c r="UEF39" s="450"/>
      <c r="UEG39" s="450"/>
      <c r="UEH39" s="450"/>
      <c r="UEI39" s="450"/>
      <c r="UEJ39" s="450"/>
      <c r="UEK39" s="450"/>
      <c r="UEL39" s="450"/>
      <c r="UEM39" s="450"/>
      <c r="UEN39" s="450"/>
      <c r="UEO39" s="450"/>
      <c r="UEP39" s="450"/>
      <c r="UEQ39" s="450"/>
      <c r="UER39" s="450"/>
      <c r="UES39" s="450"/>
      <c r="UET39" s="450"/>
      <c r="UEU39" s="450"/>
      <c r="UEV39" s="450"/>
      <c r="UEW39" s="450"/>
      <c r="UEX39" s="450"/>
      <c r="UEY39" s="450"/>
      <c r="UEZ39" s="450"/>
      <c r="UFA39" s="450"/>
      <c r="UFB39" s="450"/>
      <c r="UFC39" s="450"/>
      <c r="UFD39" s="450"/>
      <c r="UFE39" s="450"/>
      <c r="UFF39" s="450"/>
      <c r="UFG39" s="450"/>
      <c r="UFH39" s="450"/>
      <c r="UFI39" s="450"/>
      <c r="UFJ39" s="450"/>
      <c r="UFK39" s="450"/>
      <c r="UFL39" s="450"/>
      <c r="UFM39" s="450"/>
      <c r="UFN39" s="450"/>
      <c r="UFO39" s="450"/>
      <c r="UFP39" s="450"/>
      <c r="UFQ39" s="450"/>
      <c r="UFR39" s="450"/>
      <c r="UFS39" s="450"/>
      <c r="UFT39" s="450"/>
      <c r="UFU39" s="450"/>
      <c r="UFV39" s="450"/>
      <c r="UFW39" s="450"/>
      <c r="UFX39" s="450"/>
      <c r="UFY39" s="450"/>
      <c r="UFZ39" s="450"/>
      <c r="UGA39" s="450"/>
      <c r="UGB39" s="450"/>
      <c r="UGC39" s="450"/>
      <c r="UGD39" s="450"/>
      <c r="UGE39" s="450"/>
      <c r="UGF39" s="450"/>
      <c r="UGG39" s="450"/>
      <c r="UGH39" s="450"/>
      <c r="UGI39" s="450"/>
      <c r="UGJ39" s="450"/>
      <c r="UGK39" s="450"/>
      <c r="UGL39" s="450"/>
      <c r="UGM39" s="450"/>
      <c r="UGN39" s="450"/>
      <c r="UGO39" s="450"/>
      <c r="UGP39" s="450"/>
      <c r="UGQ39" s="450"/>
      <c r="UGR39" s="450"/>
      <c r="UGS39" s="450"/>
      <c r="UGT39" s="450"/>
      <c r="UGU39" s="450"/>
      <c r="UGV39" s="450"/>
      <c r="UGW39" s="450"/>
      <c r="UGX39" s="450"/>
      <c r="UGY39" s="450"/>
      <c r="UGZ39" s="450"/>
      <c r="UHA39" s="450"/>
      <c r="UHB39" s="450"/>
      <c r="UHC39" s="450"/>
      <c r="UHD39" s="450"/>
      <c r="UHE39" s="450"/>
      <c r="UHF39" s="450"/>
      <c r="UHG39" s="450"/>
      <c r="UHH39" s="450"/>
      <c r="UHI39" s="450"/>
      <c r="UHJ39" s="450"/>
      <c r="UHK39" s="450"/>
      <c r="UHL39" s="450"/>
      <c r="UHM39" s="450"/>
      <c r="UHN39" s="450"/>
      <c r="UHO39" s="450"/>
      <c r="UHP39" s="450"/>
      <c r="UHQ39" s="450"/>
      <c r="UHR39" s="450"/>
      <c r="UHS39" s="450"/>
      <c r="UHT39" s="450"/>
      <c r="UHU39" s="450"/>
      <c r="UHV39" s="450"/>
      <c r="UHW39" s="450"/>
      <c r="UHX39" s="450"/>
      <c r="UHY39" s="450"/>
      <c r="UHZ39" s="450"/>
      <c r="UIA39" s="450"/>
      <c r="UIB39" s="450"/>
      <c r="UIC39" s="450"/>
      <c r="UID39" s="450"/>
      <c r="UIE39" s="450"/>
      <c r="UIF39" s="450"/>
      <c r="UIG39" s="450"/>
      <c r="UIH39" s="450"/>
      <c r="UII39" s="450"/>
      <c r="UIJ39" s="450"/>
      <c r="UIK39" s="450"/>
      <c r="UIL39" s="450"/>
      <c r="UIM39" s="450"/>
      <c r="UIN39" s="450"/>
      <c r="UIO39" s="450"/>
      <c r="UIP39" s="450"/>
      <c r="UIQ39" s="450"/>
      <c r="UIR39" s="450"/>
      <c r="UIS39" s="450"/>
      <c r="UIT39" s="450"/>
      <c r="UIU39" s="450"/>
      <c r="UIV39" s="450"/>
      <c r="UIW39" s="450"/>
      <c r="UIX39" s="450"/>
      <c r="UIY39" s="450"/>
      <c r="UIZ39" s="450"/>
      <c r="UJA39" s="450"/>
      <c r="UJB39" s="450"/>
      <c r="UJC39" s="450"/>
      <c r="UJD39" s="450"/>
      <c r="UJE39" s="450"/>
      <c r="UJF39" s="450"/>
      <c r="UJG39" s="450"/>
      <c r="UJH39" s="450"/>
      <c r="UJI39" s="450"/>
      <c r="UJJ39" s="450"/>
      <c r="UJK39" s="450"/>
      <c r="UJL39" s="450"/>
      <c r="UJM39" s="450"/>
      <c r="UJN39" s="450"/>
      <c r="UJO39" s="450"/>
      <c r="UJP39" s="450"/>
      <c r="UJQ39" s="450"/>
      <c r="UJR39" s="450"/>
      <c r="UJS39" s="450"/>
      <c r="UJT39" s="450"/>
      <c r="UJU39" s="450"/>
      <c r="UJV39" s="450"/>
      <c r="UJW39" s="450"/>
      <c r="UJX39" s="450"/>
      <c r="UJY39" s="450"/>
      <c r="UJZ39" s="450"/>
      <c r="UKA39" s="450"/>
      <c r="UKB39" s="450"/>
      <c r="UKC39" s="450"/>
      <c r="UKD39" s="450"/>
      <c r="UKE39" s="450"/>
      <c r="UKF39" s="450"/>
      <c r="UKG39" s="450"/>
      <c r="UKH39" s="450"/>
      <c r="UKI39" s="450"/>
      <c r="UKJ39" s="450"/>
      <c r="UKK39" s="450"/>
      <c r="UKL39" s="450"/>
      <c r="UKM39" s="450"/>
      <c r="UKN39" s="450"/>
      <c r="UKO39" s="450"/>
      <c r="UKP39" s="450"/>
      <c r="UKQ39" s="450"/>
      <c r="UKR39" s="450"/>
      <c r="UKS39" s="450"/>
      <c r="UKT39" s="450"/>
      <c r="UKU39" s="450"/>
      <c r="UKV39" s="450"/>
      <c r="UKW39" s="450"/>
      <c r="UKX39" s="450"/>
      <c r="UKY39" s="450"/>
      <c r="UKZ39" s="450"/>
      <c r="ULA39" s="450"/>
      <c r="ULB39" s="450"/>
      <c r="ULC39" s="450"/>
      <c r="ULD39" s="450"/>
      <c r="ULE39" s="450"/>
      <c r="ULF39" s="450"/>
      <c r="ULG39" s="450"/>
      <c r="ULH39" s="450"/>
      <c r="ULI39" s="450"/>
      <c r="ULJ39" s="450"/>
      <c r="ULK39" s="450"/>
      <c r="ULL39" s="450"/>
      <c r="ULM39" s="450"/>
      <c r="ULN39" s="450"/>
      <c r="ULO39" s="450"/>
      <c r="ULP39" s="450"/>
      <c r="ULQ39" s="450"/>
      <c r="ULR39" s="450"/>
      <c r="ULS39" s="450"/>
      <c r="ULT39" s="450"/>
      <c r="ULU39" s="450"/>
      <c r="ULV39" s="450"/>
      <c r="ULW39" s="450"/>
      <c r="ULX39" s="450"/>
      <c r="ULY39" s="450"/>
      <c r="ULZ39" s="450"/>
      <c r="UMA39" s="450"/>
      <c r="UMB39" s="450"/>
      <c r="UMC39" s="450"/>
      <c r="UMD39" s="450"/>
      <c r="UME39" s="450"/>
      <c r="UMF39" s="450"/>
      <c r="UMG39" s="450"/>
      <c r="UMH39" s="450"/>
      <c r="UMI39" s="450"/>
      <c r="UMJ39" s="450"/>
      <c r="UMK39" s="450"/>
      <c r="UML39" s="450"/>
      <c r="UMM39" s="450"/>
      <c r="UMN39" s="450"/>
      <c r="UMO39" s="450"/>
      <c r="UMP39" s="450"/>
      <c r="UMQ39" s="450"/>
      <c r="UMR39" s="450"/>
      <c r="UMS39" s="450"/>
      <c r="UMT39" s="450"/>
      <c r="UMU39" s="450"/>
      <c r="UMV39" s="450"/>
      <c r="UMW39" s="450"/>
      <c r="UMX39" s="450"/>
      <c r="UMY39" s="450"/>
      <c r="UMZ39" s="450"/>
      <c r="UNA39" s="450"/>
      <c r="UNB39" s="450"/>
      <c r="UNC39" s="450"/>
      <c r="UND39" s="450"/>
      <c r="UNE39" s="450"/>
      <c r="UNF39" s="450"/>
      <c r="UNG39" s="450"/>
      <c r="UNH39" s="450"/>
      <c r="UNI39" s="450"/>
      <c r="UNJ39" s="450"/>
      <c r="UNK39" s="450"/>
      <c r="UNL39" s="450"/>
      <c r="UNM39" s="450"/>
      <c r="UNN39" s="450"/>
      <c r="UNO39" s="450"/>
      <c r="UNP39" s="450"/>
      <c r="UNQ39" s="450"/>
      <c r="UNR39" s="450"/>
      <c r="UNS39" s="450"/>
      <c r="UNT39" s="450"/>
      <c r="UNU39" s="450"/>
      <c r="UNV39" s="450"/>
      <c r="UNW39" s="450"/>
      <c r="UNX39" s="450"/>
      <c r="UNY39" s="450"/>
      <c r="UNZ39" s="450"/>
      <c r="UOA39" s="450"/>
      <c r="UOB39" s="450"/>
      <c r="UOC39" s="450"/>
      <c r="UOD39" s="450"/>
      <c r="UOE39" s="450"/>
      <c r="UOF39" s="450"/>
      <c r="UOG39" s="450"/>
      <c r="UOH39" s="450"/>
      <c r="UOI39" s="450"/>
      <c r="UOJ39" s="450"/>
      <c r="UOK39" s="450"/>
      <c r="UOL39" s="450"/>
      <c r="UOM39" s="450"/>
      <c r="UON39" s="450"/>
      <c r="UOO39" s="450"/>
      <c r="UOP39" s="450"/>
      <c r="UOQ39" s="450"/>
      <c r="UOR39" s="450"/>
      <c r="UOS39" s="450"/>
      <c r="UOT39" s="450"/>
      <c r="UOU39" s="450"/>
      <c r="UOV39" s="450"/>
      <c r="UOW39" s="450"/>
      <c r="UOX39" s="450"/>
      <c r="UOY39" s="450"/>
      <c r="UOZ39" s="450"/>
      <c r="UPA39" s="450"/>
      <c r="UPB39" s="450"/>
      <c r="UPC39" s="450"/>
      <c r="UPD39" s="450"/>
      <c r="UPE39" s="450"/>
      <c r="UPF39" s="450"/>
      <c r="UPG39" s="450"/>
      <c r="UPH39" s="450"/>
      <c r="UPI39" s="450"/>
      <c r="UPJ39" s="450"/>
      <c r="UPK39" s="450"/>
      <c r="UPL39" s="450"/>
      <c r="UPM39" s="450"/>
      <c r="UPN39" s="450"/>
      <c r="UPO39" s="450"/>
      <c r="UPP39" s="450"/>
      <c r="UPQ39" s="450"/>
      <c r="UPR39" s="450"/>
      <c r="UPS39" s="450"/>
      <c r="UPT39" s="450"/>
      <c r="UPU39" s="450"/>
      <c r="UPV39" s="450"/>
      <c r="UPW39" s="450"/>
      <c r="UPX39" s="450"/>
      <c r="UPY39" s="450"/>
      <c r="UPZ39" s="450"/>
      <c r="UQA39" s="450"/>
      <c r="UQB39" s="450"/>
      <c r="UQC39" s="450"/>
      <c r="UQD39" s="450"/>
      <c r="UQE39" s="450"/>
      <c r="UQF39" s="450"/>
      <c r="UQG39" s="450"/>
      <c r="UQH39" s="450"/>
      <c r="UQI39" s="450"/>
      <c r="UQJ39" s="450"/>
      <c r="UQK39" s="450"/>
      <c r="UQL39" s="450"/>
      <c r="UQM39" s="450"/>
      <c r="UQN39" s="450"/>
      <c r="UQO39" s="450"/>
      <c r="UQP39" s="450"/>
      <c r="UQQ39" s="450"/>
      <c r="UQR39" s="450"/>
      <c r="UQS39" s="450"/>
      <c r="UQT39" s="450"/>
      <c r="UQU39" s="450"/>
      <c r="UQV39" s="450"/>
      <c r="UQW39" s="450"/>
      <c r="UQX39" s="450"/>
      <c r="UQY39" s="450"/>
      <c r="UQZ39" s="450"/>
      <c r="URA39" s="450"/>
      <c r="URB39" s="450"/>
      <c r="URC39" s="450"/>
      <c r="URD39" s="450"/>
      <c r="URE39" s="450"/>
      <c r="URF39" s="450"/>
      <c r="URG39" s="450"/>
      <c r="URH39" s="450"/>
      <c r="URI39" s="450"/>
      <c r="URJ39" s="450"/>
      <c r="URK39" s="450"/>
      <c r="URL39" s="450"/>
      <c r="URM39" s="450"/>
      <c r="URN39" s="450"/>
      <c r="URO39" s="450"/>
      <c r="URP39" s="450"/>
      <c r="URQ39" s="450"/>
      <c r="URR39" s="450"/>
      <c r="URS39" s="450"/>
      <c r="URT39" s="450"/>
      <c r="URU39" s="450"/>
      <c r="URV39" s="450"/>
      <c r="URW39" s="450"/>
      <c r="URX39" s="450"/>
      <c r="URY39" s="450"/>
      <c r="URZ39" s="450"/>
      <c r="USA39" s="450"/>
      <c r="USB39" s="450"/>
      <c r="USC39" s="450"/>
      <c r="USD39" s="450"/>
      <c r="USE39" s="450"/>
      <c r="USF39" s="450"/>
      <c r="USG39" s="450"/>
      <c r="USH39" s="450"/>
      <c r="USI39" s="450"/>
      <c r="USJ39" s="450"/>
      <c r="USK39" s="450"/>
      <c r="USL39" s="450"/>
      <c r="USM39" s="450"/>
      <c r="USN39" s="450"/>
      <c r="USO39" s="450"/>
      <c r="USP39" s="450"/>
      <c r="USQ39" s="450"/>
      <c r="USR39" s="450"/>
      <c r="USS39" s="450"/>
      <c r="UST39" s="450"/>
      <c r="USU39" s="450"/>
      <c r="USV39" s="450"/>
      <c r="USW39" s="450"/>
      <c r="USX39" s="450"/>
      <c r="USY39" s="450"/>
      <c r="USZ39" s="450"/>
      <c r="UTA39" s="450"/>
      <c r="UTB39" s="450"/>
      <c r="UTC39" s="450"/>
      <c r="UTD39" s="450"/>
      <c r="UTE39" s="450"/>
      <c r="UTF39" s="450"/>
      <c r="UTG39" s="450"/>
      <c r="UTH39" s="450"/>
      <c r="UTI39" s="450"/>
      <c r="UTJ39" s="450"/>
      <c r="UTK39" s="450"/>
      <c r="UTL39" s="450"/>
      <c r="UTM39" s="450"/>
      <c r="UTN39" s="450"/>
      <c r="UTO39" s="450"/>
      <c r="UTP39" s="450"/>
      <c r="UTQ39" s="450"/>
      <c r="UTR39" s="450"/>
      <c r="UTS39" s="450"/>
      <c r="UTT39" s="450"/>
      <c r="UTU39" s="450"/>
      <c r="UTV39" s="450"/>
      <c r="UTW39" s="450"/>
      <c r="UTX39" s="450"/>
      <c r="UTY39" s="450"/>
      <c r="UTZ39" s="450"/>
      <c r="UUA39" s="450"/>
      <c r="UUB39" s="450"/>
      <c r="UUC39" s="450"/>
      <c r="UUD39" s="450"/>
      <c r="UUE39" s="450"/>
      <c r="UUF39" s="450"/>
      <c r="UUG39" s="450"/>
      <c r="UUH39" s="450"/>
      <c r="UUI39" s="450"/>
      <c r="UUJ39" s="450"/>
      <c r="UUK39" s="450"/>
      <c r="UUL39" s="450"/>
      <c r="UUM39" s="450"/>
      <c r="UUN39" s="450"/>
      <c r="UUO39" s="450"/>
      <c r="UUP39" s="450"/>
      <c r="UUQ39" s="450"/>
      <c r="UUR39" s="450"/>
      <c r="UUS39" s="450"/>
      <c r="UUT39" s="450"/>
      <c r="UUU39" s="450"/>
      <c r="UUV39" s="450"/>
      <c r="UUW39" s="450"/>
      <c r="UUX39" s="450"/>
      <c r="UUY39" s="450"/>
      <c r="UUZ39" s="450"/>
      <c r="UVA39" s="450"/>
      <c r="UVB39" s="450"/>
      <c r="UVC39" s="450"/>
      <c r="UVD39" s="450"/>
      <c r="UVE39" s="450"/>
      <c r="UVF39" s="450"/>
      <c r="UVG39" s="450"/>
      <c r="UVH39" s="450"/>
      <c r="UVI39" s="450"/>
      <c r="UVJ39" s="450"/>
      <c r="UVK39" s="450"/>
      <c r="UVL39" s="450"/>
      <c r="UVM39" s="450"/>
      <c r="UVN39" s="450"/>
      <c r="UVO39" s="450"/>
      <c r="UVP39" s="450"/>
      <c r="UVQ39" s="450"/>
      <c r="UVR39" s="450"/>
      <c r="UVS39" s="450"/>
      <c r="UVT39" s="450"/>
      <c r="UVU39" s="450"/>
      <c r="UVV39" s="450"/>
      <c r="UVW39" s="450"/>
      <c r="UVX39" s="450"/>
      <c r="UVY39" s="450"/>
      <c r="UVZ39" s="450"/>
      <c r="UWA39" s="450"/>
      <c r="UWB39" s="450"/>
      <c r="UWC39" s="450"/>
      <c r="UWD39" s="450"/>
      <c r="UWE39" s="450"/>
      <c r="UWF39" s="450"/>
      <c r="UWG39" s="450"/>
      <c r="UWH39" s="450"/>
      <c r="UWI39" s="450"/>
      <c r="UWJ39" s="450"/>
      <c r="UWK39" s="450"/>
      <c r="UWL39" s="450"/>
      <c r="UWM39" s="450"/>
      <c r="UWN39" s="450"/>
      <c r="UWO39" s="450"/>
      <c r="UWP39" s="450"/>
      <c r="UWQ39" s="450"/>
      <c r="UWR39" s="450"/>
      <c r="UWS39" s="450"/>
      <c r="UWT39" s="450"/>
      <c r="UWU39" s="450"/>
      <c r="UWV39" s="450"/>
      <c r="UWW39" s="450"/>
      <c r="UWX39" s="450"/>
      <c r="UWY39" s="450"/>
      <c r="UWZ39" s="450"/>
      <c r="UXA39" s="450"/>
      <c r="UXB39" s="450"/>
      <c r="UXC39" s="450"/>
      <c r="UXD39" s="450"/>
      <c r="UXE39" s="450"/>
      <c r="UXF39" s="450"/>
      <c r="UXG39" s="450"/>
      <c r="UXH39" s="450"/>
      <c r="UXI39" s="450"/>
      <c r="UXJ39" s="450"/>
      <c r="UXK39" s="450"/>
      <c r="UXL39" s="450"/>
      <c r="UXM39" s="450"/>
      <c r="UXN39" s="450"/>
      <c r="UXO39" s="450"/>
      <c r="UXP39" s="450"/>
      <c r="UXQ39" s="450"/>
      <c r="UXR39" s="450"/>
      <c r="UXS39" s="450"/>
      <c r="UXT39" s="450"/>
      <c r="UXU39" s="450"/>
      <c r="UXV39" s="450"/>
      <c r="UXW39" s="450"/>
      <c r="UXX39" s="450"/>
      <c r="UXY39" s="450"/>
      <c r="UXZ39" s="450"/>
      <c r="UYA39" s="450"/>
      <c r="UYB39" s="450"/>
      <c r="UYC39" s="450"/>
      <c r="UYD39" s="450"/>
      <c r="UYE39" s="450"/>
      <c r="UYF39" s="450"/>
      <c r="UYG39" s="450"/>
      <c r="UYH39" s="450"/>
      <c r="UYI39" s="450"/>
      <c r="UYJ39" s="450"/>
      <c r="UYK39" s="450"/>
      <c r="UYL39" s="450"/>
      <c r="UYM39" s="450"/>
      <c r="UYN39" s="450"/>
      <c r="UYO39" s="450"/>
      <c r="UYP39" s="450"/>
      <c r="UYQ39" s="450"/>
      <c r="UYR39" s="450"/>
      <c r="UYS39" s="450"/>
      <c r="UYT39" s="450"/>
      <c r="UYU39" s="450"/>
      <c r="UYV39" s="450"/>
      <c r="UYW39" s="450"/>
      <c r="UYX39" s="450"/>
      <c r="UYY39" s="450"/>
      <c r="UYZ39" s="450"/>
      <c r="UZA39" s="450"/>
      <c r="UZB39" s="450"/>
      <c r="UZC39" s="450"/>
      <c r="UZD39" s="450"/>
      <c r="UZE39" s="450"/>
      <c r="UZF39" s="450"/>
      <c r="UZG39" s="450"/>
      <c r="UZH39" s="450"/>
      <c r="UZI39" s="450"/>
      <c r="UZJ39" s="450"/>
      <c r="UZK39" s="450"/>
      <c r="UZL39" s="450"/>
      <c r="UZM39" s="450"/>
      <c r="UZN39" s="450"/>
      <c r="UZO39" s="450"/>
      <c r="UZP39" s="450"/>
      <c r="UZQ39" s="450"/>
      <c r="UZR39" s="450"/>
      <c r="UZS39" s="450"/>
      <c r="UZT39" s="450"/>
      <c r="UZU39" s="450"/>
      <c r="UZV39" s="450"/>
      <c r="UZW39" s="450"/>
      <c r="UZX39" s="450"/>
      <c r="UZY39" s="450"/>
      <c r="UZZ39" s="450"/>
      <c r="VAA39" s="450"/>
      <c r="VAB39" s="450"/>
      <c r="VAC39" s="450"/>
      <c r="VAD39" s="450"/>
      <c r="VAE39" s="450"/>
      <c r="VAF39" s="450"/>
      <c r="VAG39" s="450"/>
      <c r="VAH39" s="450"/>
      <c r="VAI39" s="450"/>
      <c r="VAJ39" s="450"/>
      <c r="VAK39" s="450"/>
      <c r="VAL39" s="450"/>
      <c r="VAM39" s="450"/>
      <c r="VAN39" s="450"/>
      <c r="VAO39" s="450"/>
      <c r="VAP39" s="450"/>
      <c r="VAQ39" s="450"/>
      <c r="VAR39" s="450"/>
      <c r="VAS39" s="450"/>
      <c r="VAT39" s="450"/>
      <c r="VAU39" s="450"/>
      <c r="VAV39" s="450"/>
      <c r="VAW39" s="450"/>
      <c r="VAX39" s="450"/>
      <c r="VAY39" s="450"/>
      <c r="VAZ39" s="450"/>
      <c r="VBA39" s="450"/>
      <c r="VBB39" s="450"/>
      <c r="VBC39" s="450"/>
      <c r="VBD39" s="450"/>
      <c r="VBE39" s="450"/>
      <c r="VBF39" s="450"/>
      <c r="VBG39" s="450"/>
      <c r="VBH39" s="450"/>
      <c r="VBI39" s="450"/>
      <c r="VBJ39" s="450"/>
      <c r="VBK39" s="450"/>
      <c r="VBL39" s="450"/>
      <c r="VBM39" s="450"/>
      <c r="VBN39" s="450"/>
      <c r="VBO39" s="450"/>
      <c r="VBP39" s="450"/>
      <c r="VBQ39" s="450"/>
      <c r="VBR39" s="450"/>
      <c r="VBS39" s="450"/>
      <c r="VBT39" s="450"/>
      <c r="VBU39" s="450"/>
      <c r="VBV39" s="450"/>
      <c r="VBW39" s="450"/>
      <c r="VBX39" s="450"/>
      <c r="VBY39" s="450"/>
      <c r="VBZ39" s="450"/>
      <c r="VCA39" s="450"/>
      <c r="VCB39" s="450"/>
      <c r="VCC39" s="450"/>
      <c r="VCD39" s="450"/>
      <c r="VCE39" s="450"/>
      <c r="VCF39" s="450"/>
      <c r="VCG39" s="450"/>
      <c r="VCH39" s="450"/>
      <c r="VCI39" s="450"/>
      <c r="VCJ39" s="450"/>
      <c r="VCK39" s="450"/>
      <c r="VCL39" s="450"/>
      <c r="VCM39" s="450"/>
      <c r="VCN39" s="450"/>
      <c r="VCO39" s="450"/>
      <c r="VCP39" s="450"/>
      <c r="VCQ39" s="450"/>
      <c r="VCR39" s="450"/>
      <c r="VCS39" s="450"/>
      <c r="VCT39" s="450"/>
      <c r="VCU39" s="450"/>
      <c r="VCV39" s="450"/>
      <c r="VCW39" s="450"/>
      <c r="VCX39" s="450"/>
      <c r="VCY39" s="450"/>
      <c r="VCZ39" s="450"/>
      <c r="VDA39" s="450"/>
      <c r="VDB39" s="450"/>
      <c r="VDC39" s="450"/>
      <c r="VDD39" s="450"/>
      <c r="VDE39" s="450"/>
      <c r="VDF39" s="450"/>
      <c r="VDG39" s="450"/>
      <c r="VDH39" s="450"/>
      <c r="VDI39" s="450"/>
      <c r="VDJ39" s="450"/>
      <c r="VDK39" s="450"/>
      <c r="VDL39" s="450"/>
      <c r="VDM39" s="450"/>
      <c r="VDN39" s="450"/>
      <c r="VDO39" s="450"/>
      <c r="VDP39" s="450"/>
      <c r="VDQ39" s="450"/>
      <c r="VDR39" s="450"/>
      <c r="VDS39" s="450"/>
      <c r="VDT39" s="450"/>
      <c r="VDU39" s="450"/>
      <c r="VDV39" s="450"/>
      <c r="VDW39" s="450"/>
      <c r="VDX39" s="450"/>
      <c r="VDY39" s="450"/>
      <c r="VDZ39" s="450"/>
      <c r="VEA39" s="450"/>
      <c r="VEB39" s="450"/>
      <c r="VEC39" s="450"/>
      <c r="VED39" s="450"/>
      <c r="VEE39" s="450"/>
      <c r="VEF39" s="450"/>
      <c r="VEG39" s="450"/>
      <c r="VEH39" s="450"/>
      <c r="VEI39" s="450"/>
      <c r="VEJ39" s="450"/>
      <c r="VEK39" s="450"/>
      <c r="VEL39" s="450"/>
      <c r="VEM39" s="450"/>
      <c r="VEN39" s="450"/>
      <c r="VEO39" s="450"/>
      <c r="VEP39" s="450"/>
      <c r="VEQ39" s="450"/>
      <c r="VER39" s="450"/>
      <c r="VES39" s="450"/>
      <c r="VET39" s="450"/>
      <c r="VEU39" s="450"/>
      <c r="VEV39" s="450"/>
      <c r="VEW39" s="450"/>
      <c r="VEX39" s="450"/>
      <c r="VEY39" s="450"/>
      <c r="VEZ39" s="450"/>
      <c r="VFA39" s="450"/>
      <c r="VFB39" s="450"/>
      <c r="VFC39" s="450"/>
      <c r="VFD39" s="450"/>
      <c r="VFE39" s="450"/>
      <c r="VFF39" s="450"/>
      <c r="VFG39" s="450"/>
      <c r="VFH39" s="450"/>
      <c r="VFI39" s="450"/>
      <c r="VFJ39" s="450"/>
      <c r="VFK39" s="450"/>
      <c r="VFL39" s="450"/>
      <c r="VFM39" s="450"/>
      <c r="VFN39" s="450"/>
      <c r="VFO39" s="450"/>
      <c r="VFP39" s="450"/>
      <c r="VFQ39" s="450"/>
      <c r="VFR39" s="450"/>
      <c r="VFS39" s="450"/>
      <c r="VFT39" s="450"/>
      <c r="VFU39" s="450"/>
      <c r="VFV39" s="450"/>
      <c r="VFW39" s="450"/>
      <c r="VFX39" s="450"/>
      <c r="VFY39" s="450"/>
      <c r="VFZ39" s="450"/>
      <c r="VGA39" s="450"/>
      <c r="VGB39" s="450"/>
      <c r="VGC39" s="450"/>
      <c r="VGD39" s="450"/>
      <c r="VGE39" s="450"/>
      <c r="VGF39" s="450"/>
      <c r="VGG39" s="450"/>
      <c r="VGH39" s="450"/>
      <c r="VGI39" s="450"/>
      <c r="VGJ39" s="450"/>
      <c r="VGK39" s="450"/>
      <c r="VGL39" s="450"/>
      <c r="VGM39" s="450"/>
      <c r="VGN39" s="450"/>
      <c r="VGO39" s="450"/>
      <c r="VGP39" s="450"/>
      <c r="VGQ39" s="450"/>
      <c r="VGR39" s="450"/>
      <c r="VGS39" s="450"/>
      <c r="VGT39" s="450"/>
      <c r="VGU39" s="450"/>
      <c r="VGV39" s="450"/>
      <c r="VGW39" s="450"/>
      <c r="VGX39" s="450"/>
      <c r="VGY39" s="450"/>
      <c r="VGZ39" s="450"/>
      <c r="VHA39" s="450"/>
      <c r="VHB39" s="450"/>
      <c r="VHC39" s="450"/>
      <c r="VHD39" s="450"/>
      <c r="VHE39" s="450"/>
      <c r="VHF39" s="450"/>
      <c r="VHG39" s="450"/>
      <c r="VHH39" s="450"/>
      <c r="VHI39" s="450"/>
      <c r="VHJ39" s="450"/>
      <c r="VHK39" s="450"/>
      <c r="VHL39" s="450"/>
      <c r="VHM39" s="450"/>
      <c r="VHN39" s="450"/>
      <c r="VHO39" s="450"/>
      <c r="VHP39" s="450"/>
      <c r="VHQ39" s="450"/>
      <c r="VHR39" s="450"/>
      <c r="VHS39" s="450"/>
      <c r="VHT39" s="450"/>
      <c r="VHU39" s="450"/>
      <c r="VHV39" s="450"/>
      <c r="VHW39" s="450"/>
      <c r="VHX39" s="450"/>
      <c r="VHY39" s="450"/>
      <c r="VHZ39" s="450"/>
      <c r="VIA39" s="450"/>
      <c r="VIB39" s="450"/>
      <c r="VIC39" s="450"/>
      <c r="VID39" s="450"/>
      <c r="VIE39" s="450"/>
      <c r="VIF39" s="450"/>
      <c r="VIG39" s="450"/>
      <c r="VIH39" s="450"/>
      <c r="VII39" s="450"/>
      <c r="VIJ39" s="450"/>
      <c r="VIK39" s="450"/>
      <c r="VIL39" s="450"/>
      <c r="VIM39" s="450"/>
      <c r="VIN39" s="450"/>
      <c r="VIO39" s="450"/>
      <c r="VIP39" s="450"/>
      <c r="VIQ39" s="450"/>
      <c r="VIR39" s="450"/>
      <c r="VIS39" s="450"/>
      <c r="VIT39" s="450"/>
      <c r="VIU39" s="450"/>
      <c r="VIV39" s="450"/>
      <c r="VIW39" s="450"/>
      <c r="VIX39" s="450"/>
      <c r="VIY39" s="450"/>
      <c r="VIZ39" s="450"/>
      <c r="VJA39" s="450"/>
      <c r="VJB39" s="450"/>
      <c r="VJC39" s="450"/>
      <c r="VJD39" s="450"/>
      <c r="VJE39" s="450"/>
      <c r="VJF39" s="450"/>
      <c r="VJG39" s="450"/>
      <c r="VJH39" s="450"/>
      <c r="VJI39" s="450"/>
      <c r="VJJ39" s="450"/>
      <c r="VJK39" s="450"/>
      <c r="VJL39" s="450"/>
      <c r="VJM39" s="450"/>
      <c r="VJN39" s="450"/>
      <c r="VJO39" s="450"/>
      <c r="VJP39" s="450"/>
      <c r="VJQ39" s="450"/>
      <c r="VJR39" s="450"/>
      <c r="VJS39" s="450"/>
      <c r="VJT39" s="450"/>
      <c r="VJU39" s="450"/>
      <c r="VJV39" s="450"/>
      <c r="VJW39" s="450"/>
      <c r="VJX39" s="450"/>
      <c r="VJY39" s="450"/>
      <c r="VJZ39" s="450"/>
      <c r="VKA39" s="450"/>
      <c r="VKB39" s="450"/>
      <c r="VKC39" s="450"/>
      <c r="VKD39" s="450"/>
      <c r="VKE39" s="450"/>
      <c r="VKF39" s="450"/>
      <c r="VKG39" s="450"/>
      <c r="VKH39" s="450"/>
      <c r="VKI39" s="450"/>
      <c r="VKJ39" s="450"/>
      <c r="VKK39" s="450"/>
      <c r="VKL39" s="450"/>
      <c r="VKM39" s="450"/>
      <c r="VKN39" s="450"/>
      <c r="VKO39" s="450"/>
      <c r="VKP39" s="450"/>
      <c r="VKQ39" s="450"/>
      <c r="VKR39" s="450"/>
      <c r="VKS39" s="450"/>
      <c r="VKT39" s="450"/>
      <c r="VKU39" s="450"/>
      <c r="VKV39" s="450"/>
      <c r="VKW39" s="450"/>
      <c r="VKX39" s="450"/>
      <c r="VKY39" s="450"/>
      <c r="VKZ39" s="450"/>
      <c r="VLA39" s="450"/>
      <c r="VLB39" s="450"/>
      <c r="VLC39" s="450"/>
      <c r="VLD39" s="450"/>
      <c r="VLE39" s="450"/>
      <c r="VLF39" s="450"/>
      <c r="VLG39" s="450"/>
      <c r="VLH39" s="450"/>
      <c r="VLI39" s="450"/>
      <c r="VLJ39" s="450"/>
      <c r="VLK39" s="450"/>
      <c r="VLL39" s="450"/>
      <c r="VLM39" s="450"/>
      <c r="VLN39" s="450"/>
      <c r="VLO39" s="450"/>
      <c r="VLP39" s="450"/>
      <c r="VLQ39" s="450"/>
      <c r="VLR39" s="450"/>
      <c r="VLS39" s="450"/>
      <c r="VLT39" s="450"/>
      <c r="VLU39" s="450"/>
      <c r="VLV39" s="450"/>
      <c r="VLW39" s="450"/>
      <c r="VLX39" s="450"/>
      <c r="VLY39" s="450"/>
      <c r="VLZ39" s="450"/>
      <c r="VMA39" s="450"/>
      <c r="VMB39" s="450"/>
      <c r="VMC39" s="450"/>
      <c r="VMD39" s="450"/>
      <c r="VME39" s="450"/>
      <c r="VMF39" s="450"/>
      <c r="VMG39" s="450"/>
      <c r="VMH39" s="450"/>
      <c r="VMI39" s="450"/>
      <c r="VMJ39" s="450"/>
      <c r="VMK39" s="450"/>
      <c r="VML39" s="450"/>
      <c r="VMM39" s="450"/>
      <c r="VMN39" s="450"/>
      <c r="VMO39" s="450"/>
      <c r="VMP39" s="450"/>
      <c r="VMQ39" s="450"/>
      <c r="VMR39" s="450"/>
      <c r="VMS39" s="450"/>
      <c r="VMT39" s="450"/>
      <c r="VMU39" s="450"/>
      <c r="VMV39" s="450"/>
      <c r="VMW39" s="450"/>
      <c r="VMX39" s="450"/>
      <c r="VMY39" s="450"/>
      <c r="VMZ39" s="450"/>
      <c r="VNA39" s="450"/>
      <c r="VNB39" s="450"/>
      <c r="VNC39" s="450"/>
      <c r="VND39" s="450"/>
      <c r="VNE39" s="450"/>
      <c r="VNF39" s="450"/>
      <c r="VNG39" s="450"/>
      <c r="VNH39" s="450"/>
      <c r="VNI39" s="450"/>
      <c r="VNJ39" s="450"/>
      <c r="VNK39" s="450"/>
      <c r="VNL39" s="450"/>
      <c r="VNM39" s="450"/>
      <c r="VNN39" s="450"/>
      <c r="VNO39" s="450"/>
      <c r="VNP39" s="450"/>
      <c r="VNQ39" s="450"/>
      <c r="VNR39" s="450"/>
      <c r="VNS39" s="450"/>
      <c r="VNT39" s="450"/>
      <c r="VNU39" s="450"/>
      <c r="VNV39" s="450"/>
      <c r="VNW39" s="450"/>
      <c r="VNX39" s="450"/>
      <c r="VNY39" s="450"/>
      <c r="VNZ39" s="450"/>
      <c r="VOA39" s="450"/>
      <c r="VOB39" s="450"/>
      <c r="VOC39" s="450"/>
      <c r="VOD39" s="450"/>
      <c r="VOE39" s="450"/>
      <c r="VOF39" s="450"/>
      <c r="VOG39" s="450"/>
      <c r="VOH39" s="450"/>
      <c r="VOI39" s="450"/>
      <c r="VOJ39" s="450"/>
      <c r="VOK39" s="450"/>
      <c r="VOL39" s="450"/>
      <c r="VOM39" s="450"/>
      <c r="VON39" s="450"/>
      <c r="VOO39" s="450"/>
      <c r="VOP39" s="450"/>
      <c r="VOQ39" s="450"/>
      <c r="VOR39" s="450"/>
      <c r="VOS39" s="450"/>
      <c r="VOT39" s="450"/>
      <c r="VOU39" s="450"/>
      <c r="VOV39" s="450"/>
      <c r="VOW39" s="450"/>
      <c r="VOX39" s="450"/>
      <c r="VOY39" s="450"/>
      <c r="VOZ39" s="450"/>
      <c r="VPA39" s="450"/>
      <c r="VPB39" s="450"/>
      <c r="VPC39" s="450"/>
      <c r="VPD39" s="450"/>
      <c r="VPE39" s="450"/>
      <c r="VPF39" s="450"/>
      <c r="VPG39" s="450"/>
      <c r="VPH39" s="450"/>
      <c r="VPI39" s="450"/>
      <c r="VPJ39" s="450"/>
      <c r="VPK39" s="450"/>
      <c r="VPL39" s="450"/>
      <c r="VPM39" s="450"/>
      <c r="VPN39" s="450"/>
      <c r="VPO39" s="450"/>
      <c r="VPP39" s="450"/>
      <c r="VPQ39" s="450"/>
      <c r="VPR39" s="450"/>
      <c r="VPS39" s="450"/>
      <c r="VPT39" s="450"/>
      <c r="VPU39" s="450"/>
      <c r="VPV39" s="450"/>
      <c r="VPW39" s="450"/>
      <c r="VPX39" s="450"/>
      <c r="VPY39" s="450"/>
      <c r="VPZ39" s="450"/>
      <c r="VQA39" s="450"/>
      <c r="VQB39" s="450"/>
      <c r="VQC39" s="450"/>
      <c r="VQD39" s="450"/>
      <c r="VQE39" s="450"/>
      <c r="VQF39" s="450"/>
      <c r="VQG39" s="450"/>
      <c r="VQH39" s="450"/>
      <c r="VQI39" s="450"/>
      <c r="VQJ39" s="450"/>
      <c r="VQK39" s="450"/>
      <c r="VQL39" s="450"/>
      <c r="VQM39" s="450"/>
      <c r="VQN39" s="450"/>
      <c r="VQO39" s="450"/>
      <c r="VQP39" s="450"/>
      <c r="VQQ39" s="450"/>
      <c r="VQR39" s="450"/>
      <c r="VQS39" s="450"/>
      <c r="VQT39" s="450"/>
      <c r="VQU39" s="450"/>
      <c r="VQV39" s="450"/>
      <c r="VQW39" s="450"/>
      <c r="VQX39" s="450"/>
      <c r="VQY39" s="450"/>
      <c r="VQZ39" s="450"/>
      <c r="VRA39" s="450"/>
      <c r="VRB39" s="450"/>
      <c r="VRC39" s="450"/>
      <c r="VRD39" s="450"/>
      <c r="VRE39" s="450"/>
      <c r="VRF39" s="450"/>
      <c r="VRG39" s="450"/>
      <c r="VRH39" s="450"/>
      <c r="VRI39" s="450"/>
      <c r="VRJ39" s="450"/>
      <c r="VRK39" s="450"/>
      <c r="VRL39" s="450"/>
      <c r="VRM39" s="450"/>
      <c r="VRN39" s="450"/>
      <c r="VRO39" s="450"/>
      <c r="VRP39" s="450"/>
      <c r="VRQ39" s="450"/>
      <c r="VRR39" s="450"/>
      <c r="VRS39" s="450"/>
      <c r="VRT39" s="450"/>
      <c r="VRU39" s="450"/>
      <c r="VRV39" s="450"/>
      <c r="VRW39" s="450"/>
      <c r="VRX39" s="450"/>
      <c r="VRY39" s="450"/>
      <c r="VRZ39" s="450"/>
      <c r="VSA39" s="450"/>
      <c r="VSB39" s="450"/>
      <c r="VSC39" s="450"/>
      <c r="VSD39" s="450"/>
      <c r="VSE39" s="450"/>
      <c r="VSF39" s="450"/>
      <c r="VSG39" s="450"/>
      <c r="VSH39" s="450"/>
      <c r="VSI39" s="450"/>
      <c r="VSJ39" s="450"/>
      <c r="VSK39" s="450"/>
      <c r="VSL39" s="450"/>
      <c r="VSM39" s="450"/>
      <c r="VSN39" s="450"/>
      <c r="VSO39" s="450"/>
      <c r="VSP39" s="450"/>
      <c r="VSQ39" s="450"/>
      <c r="VSR39" s="450"/>
      <c r="VSS39" s="450"/>
      <c r="VST39" s="450"/>
      <c r="VSU39" s="450"/>
      <c r="VSV39" s="450"/>
      <c r="VSW39" s="450"/>
      <c r="VSX39" s="450"/>
      <c r="VSY39" s="450"/>
      <c r="VSZ39" s="450"/>
      <c r="VTA39" s="450"/>
      <c r="VTB39" s="450"/>
      <c r="VTC39" s="450"/>
      <c r="VTD39" s="450"/>
      <c r="VTE39" s="450"/>
      <c r="VTF39" s="450"/>
      <c r="VTG39" s="450"/>
      <c r="VTH39" s="450"/>
      <c r="VTI39" s="450"/>
      <c r="VTJ39" s="450"/>
      <c r="VTK39" s="450"/>
      <c r="VTL39" s="450"/>
      <c r="VTM39" s="450"/>
      <c r="VTN39" s="450"/>
      <c r="VTO39" s="450"/>
      <c r="VTP39" s="450"/>
      <c r="VTQ39" s="450"/>
      <c r="VTR39" s="450"/>
      <c r="VTS39" s="450"/>
      <c r="VTT39" s="450"/>
      <c r="VTU39" s="450"/>
      <c r="VTV39" s="450"/>
      <c r="VTW39" s="450"/>
      <c r="VTX39" s="450"/>
      <c r="VTY39" s="450"/>
      <c r="VTZ39" s="450"/>
      <c r="VUA39" s="450"/>
      <c r="VUB39" s="450"/>
      <c r="VUC39" s="450"/>
      <c r="VUD39" s="450"/>
      <c r="VUE39" s="450"/>
      <c r="VUF39" s="450"/>
      <c r="VUG39" s="450"/>
      <c r="VUH39" s="450"/>
      <c r="VUI39" s="450"/>
      <c r="VUJ39" s="450"/>
      <c r="VUK39" s="450"/>
      <c r="VUL39" s="450"/>
      <c r="VUM39" s="450"/>
      <c r="VUN39" s="450"/>
      <c r="VUO39" s="450"/>
      <c r="VUP39" s="450"/>
      <c r="VUQ39" s="450"/>
      <c r="VUR39" s="450"/>
      <c r="VUS39" s="450"/>
      <c r="VUT39" s="450"/>
      <c r="VUU39" s="450"/>
      <c r="VUV39" s="450"/>
      <c r="VUW39" s="450"/>
      <c r="VUX39" s="450"/>
      <c r="VUY39" s="450"/>
      <c r="VUZ39" s="450"/>
      <c r="VVA39" s="450"/>
      <c r="VVB39" s="450"/>
      <c r="VVC39" s="450"/>
      <c r="VVD39" s="450"/>
      <c r="VVE39" s="450"/>
      <c r="VVF39" s="450"/>
      <c r="VVG39" s="450"/>
      <c r="VVH39" s="450"/>
      <c r="VVI39" s="450"/>
      <c r="VVJ39" s="450"/>
      <c r="VVK39" s="450"/>
      <c r="VVL39" s="450"/>
      <c r="VVM39" s="450"/>
      <c r="VVN39" s="450"/>
      <c r="VVO39" s="450"/>
      <c r="VVP39" s="450"/>
      <c r="VVQ39" s="450"/>
      <c r="VVR39" s="450"/>
      <c r="VVS39" s="450"/>
      <c r="VVT39" s="450"/>
      <c r="VVU39" s="450"/>
      <c r="VVV39" s="450"/>
      <c r="VVW39" s="450"/>
      <c r="VVX39" s="450"/>
      <c r="VVY39" s="450"/>
      <c r="VVZ39" s="450"/>
      <c r="VWA39" s="450"/>
      <c r="VWB39" s="450"/>
      <c r="VWC39" s="450"/>
      <c r="VWD39" s="450"/>
      <c r="VWE39" s="450"/>
      <c r="VWF39" s="450"/>
      <c r="VWG39" s="450"/>
      <c r="VWH39" s="450"/>
      <c r="VWI39" s="450"/>
      <c r="VWJ39" s="450"/>
      <c r="VWK39" s="450"/>
      <c r="VWL39" s="450"/>
      <c r="VWM39" s="450"/>
      <c r="VWN39" s="450"/>
      <c r="VWO39" s="450"/>
      <c r="VWP39" s="450"/>
      <c r="VWQ39" s="450"/>
      <c r="VWR39" s="450"/>
      <c r="VWS39" s="450"/>
      <c r="VWT39" s="450"/>
      <c r="VWU39" s="450"/>
      <c r="VWV39" s="450"/>
      <c r="VWW39" s="450"/>
      <c r="VWX39" s="450"/>
      <c r="VWY39" s="450"/>
      <c r="VWZ39" s="450"/>
      <c r="VXA39" s="450"/>
      <c r="VXB39" s="450"/>
      <c r="VXC39" s="450"/>
      <c r="VXD39" s="450"/>
      <c r="VXE39" s="450"/>
      <c r="VXF39" s="450"/>
      <c r="VXG39" s="450"/>
      <c r="VXH39" s="450"/>
      <c r="VXI39" s="450"/>
      <c r="VXJ39" s="450"/>
      <c r="VXK39" s="450"/>
      <c r="VXL39" s="450"/>
      <c r="VXM39" s="450"/>
      <c r="VXN39" s="450"/>
      <c r="VXO39" s="450"/>
      <c r="VXP39" s="450"/>
      <c r="VXQ39" s="450"/>
      <c r="VXR39" s="450"/>
      <c r="VXS39" s="450"/>
      <c r="VXT39" s="450"/>
      <c r="VXU39" s="450"/>
      <c r="VXV39" s="450"/>
      <c r="VXW39" s="450"/>
      <c r="VXX39" s="450"/>
      <c r="VXY39" s="450"/>
      <c r="VXZ39" s="450"/>
      <c r="VYA39" s="450"/>
      <c r="VYB39" s="450"/>
      <c r="VYC39" s="450"/>
      <c r="VYD39" s="450"/>
      <c r="VYE39" s="450"/>
      <c r="VYF39" s="450"/>
      <c r="VYG39" s="450"/>
      <c r="VYH39" s="450"/>
      <c r="VYI39" s="450"/>
      <c r="VYJ39" s="450"/>
      <c r="VYK39" s="450"/>
      <c r="VYL39" s="450"/>
      <c r="VYM39" s="450"/>
      <c r="VYN39" s="450"/>
      <c r="VYO39" s="450"/>
      <c r="VYP39" s="450"/>
      <c r="VYQ39" s="450"/>
      <c r="VYR39" s="450"/>
      <c r="VYS39" s="450"/>
      <c r="VYT39" s="450"/>
      <c r="VYU39" s="450"/>
      <c r="VYV39" s="450"/>
      <c r="VYW39" s="450"/>
      <c r="VYX39" s="450"/>
      <c r="VYY39" s="450"/>
      <c r="VYZ39" s="450"/>
      <c r="VZA39" s="450"/>
      <c r="VZB39" s="450"/>
      <c r="VZC39" s="450"/>
      <c r="VZD39" s="450"/>
      <c r="VZE39" s="450"/>
      <c r="VZF39" s="450"/>
      <c r="VZG39" s="450"/>
      <c r="VZH39" s="450"/>
      <c r="VZI39" s="450"/>
      <c r="VZJ39" s="450"/>
      <c r="VZK39" s="450"/>
      <c r="VZL39" s="450"/>
      <c r="VZM39" s="450"/>
      <c r="VZN39" s="450"/>
      <c r="VZO39" s="450"/>
      <c r="VZP39" s="450"/>
      <c r="VZQ39" s="450"/>
      <c r="VZR39" s="450"/>
      <c r="VZS39" s="450"/>
      <c r="VZT39" s="450"/>
      <c r="VZU39" s="450"/>
      <c r="VZV39" s="450"/>
      <c r="VZW39" s="450"/>
      <c r="VZX39" s="450"/>
      <c r="VZY39" s="450"/>
      <c r="VZZ39" s="450"/>
      <c r="WAA39" s="450"/>
      <c r="WAB39" s="450"/>
      <c r="WAC39" s="450"/>
      <c r="WAD39" s="450"/>
      <c r="WAE39" s="450"/>
      <c r="WAF39" s="450"/>
      <c r="WAG39" s="450"/>
      <c r="WAH39" s="450"/>
      <c r="WAI39" s="450"/>
      <c r="WAJ39" s="450"/>
      <c r="WAK39" s="450"/>
      <c r="WAL39" s="450"/>
      <c r="WAM39" s="450"/>
      <c r="WAN39" s="450"/>
      <c r="WAO39" s="450"/>
      <c r="WAP39" s="450"/>
      <c r="WAQ39" s="450"/>
      <c r="WAR39" s="450"/>
      <c r="WAS39" s="450"/>
      <c r="WAT39" s="450"/>
      <c r="WAU39" s="450"/>
      <c r="WAV39" s="450"/>
      <c r="WAW39" s="450"/>
      <c r="WAX39" s="450"/>
      <c r="WAY39" s="450"/>
      <c r="WAZ39" s="450"/>
      <c r="WBA39" s="450"/>
      <c r="WBB39" s="450"/>
      <c r="WBC39" s="450"/>
      <c r="WBD39" s="450"/>
      <c r="WBE39" s="450"/>
      <c r="WBF39" s="450"/>
      <c r="WBG39" s="450"/>
      <c r="WBH39" s="450"/>
      <c r="WBI39" s="450"/>
      <c r="WBJ39" s="450"/>
      <c r="WBK39" s="450"/>
      <c r="WBL39" s="450"/>
      <c r="WBM39" s="450"/>
      <c r="WBN39" s="450"/>
      <c r="WBO39" s="450"/>
      <c r="WBP39" s="450"/>
      <c r="WBQ39" s="450"/>
      <c r="WBR39" s="450"/>
      <c r="WBS39" s="450"/>
      <c r="WBT39" s="450"/>
      <c r="WBU39" s="450"/>
      <c r="WBV39" s="450"/>
      <c r="WBW39" s="450"/>
      <c r="WBX39" s="450"/>
      <c r="WBY39" s="450"/>
      <c r="WBZ39" s="450"/>
      <c r="WCA39" s="450"/>
      <c r="WCB39" s="450"/>
      <c r="WCC39" s="450"/>
      <c r="WCD39" s="450"/>
      <c r="WCE39" s="450"/>
      <c r="WCF39" s="450"/>
      <c r="WCG39" s="450"/>
      <c r="WCH39" s="450"/>
      <c r="WCI39" s="450"/>
      <c r="WCJ39" s="450"/>
      <c r="WCK39" s="450"/>
      <c r="WCL39" s="450"/>
      <c r="WCM39" s="450"/>
      <c r="WCN39" s="450"/>
      <c r="WCO39" s="450"/>
      <c r="WCP39" s="450"/>
      <c r="WCQ39" s="450"/>
      <c r="WCR39" s="450"/>
      <c r="WCS39" s="450"/>
      <c r="WCT39" s="450"/>
      <c r="WCU39" s="450"/>
      <c r="WCV39" s="450"/>
      <c r="WCW39" s="450"/>
      <c r="WCX39" s="450"/>
      <c r="WCY39" s="450"/>
      <c r="WCZ39" s="450"/>
      <c r="WDA39" s="450"/>
      <c r="WDB39" s="450"/>
      <c r="WDC39" s="450"/>
      <c r="WDD39" s="450"/>
      <c r="WDE39" s="450"/>
      <c r="WDF39" s="450"/>
      <c r="WDG39" s="450"/>
      <c r="WDH39" s="450"/>
      <c r="WDI39" s="450"/>
      <c r="WDJ39" s="450"/>
      <c r="WDK39" s="450"/>
      <c r="WDL39" s="450"/>
      <c r="WDM39" s="450"/>
      <c r="WDN39" s="450"/>
      <c r="WDO39" s="450"/>
      <c r="WDP39" s="450"/>
      <c r="WDQ39" s="450"/>
      <c r="WDR39" s="450"/>
      <c r="WDS39" s="450"/>
      <c r="WDT39" s="450"/>
      <c r="WDU39" s="450"/>
      <c r="WDV39" s="450"/>
      <c r="WDW39" s="450"/>
      <c r="WDX39" s="450"/>
      <c r="WDY39" s="450"/>
      <c r="WDZ39" s="450"/>
      <c r="WEA39" s="450"/>
      <c r="WEB39" s="450"/>
      <c r="WEC39" s="450"/>
      <c r="WED39" s="450"/>
      <c r="WEE39" s="450"/>
      <c r="WEF39" s="450"/>
      <c r="WEG39" s="450"/>
      <c r="WEH39" s="450"/>
      <c r="WEI39" s="450"/>
      <c r="WEJ39" s="450"/>
      <c r="WEK39" s="450"/>
      <c r="WEL39" s="450"/>
      <c r="WEM39" s="450"/>
      <c r="WEN39" s="450"/>
      <c r="WEO39" s="450"/>
      <c r="WEP39" s="450"/>
      <c r="WEQ39" s="450"/>
      <c r="WER39" s="450"/>
      <c r="WES39" s="450"/>
      <c r="WET39" s="450"/>
      <c r="WEU39" s="450"/>
      <c r="WEV39" s="450"/>
      <c r="WEW39" s="450"/>
      <c r="WEX39" s="450"/>
      <c r="WEY39" s="450"/>
      <c r="WEZ39" s="450"/>
      <c r="WFA39" s="450"/>
      <c r="WFB39" s="450"/>
      <c r="WFC39" s="450"/>
      <c r="WFD39" s="450"/>
      <c r="WFE39" s="450"/>
      <c r="WFF39" s="450"/>
      <c r="WFG39" s="450"/>
      <c r="WFH39" s="450"/>
      <c r="WFI39" s="450"/>
      <c r="WFJ39" s="450"/>
      <c r="WFK39" s="450"/>
      <c r="WFL39" s="450"/>
      <c r="WFM39" s="450"/>
      <c r="WFN39" s="450"/>
      <c r="WFO39" s="450"/>
      <c r="WFP39" s="450"/>
      <c r="WFQ39" s="450"/>
      <c r="WFR39" s="450"/>
      <c r="WFS39" s="450"/>
      <c r="WFT39" s="450"/>
      <c r="WFU39" s="450"/>
      <c r="WFV39" s="450"/>
      <c r="WFW39" s="450"/>
      <c r="WFX39" s="450"/>
      <c r="WFY39" s="450"/>
      <c r="WFZ39" s="450"/>
      <c r="WGA39" s="450"/>
      <c r="WGB39" s="450"/>
      <c r="WGC39" s="450"/>
      <c r="WGD39" s="450"/>
      <c r="WGE39" s="450"/>
      <c r="WGF39" s="450"/>
      <c r="WGG39" s="450"/>
      <c r="WGH39" s="450"/>
      <c r="WGI39" s="450"/>
      <c r="WGJ39" s="450"/>
      <c r="WGK39" s="450"/>
      <c r="WGL39" s="450"/>
      <c r="WGM39" s="450"/>
      <c r="WGN39" s="450"/>
      <c r="WGO39" s="450"/>
      <c r="WGP39" s="450"/>
      <c r="WGQ39" s="450"/>
      <c r="WGR39" s="450"/>
      <c r="WGS39" s="450"/>
      <c r="WGT39" s="450"/>
      <c r="WGU39" s="450"/>
      <c r="WGV39" s="450"/>
      <c r="WGW39" s="450"/>
      <c r="WGX39" s="450"/>
      <c r="WGY39" s="450"/>
      <c r="WGZ39" s="450"/>
      <c r="WHA39" s="450"/>
      <c r="WHB39" s="450"/>
      <c r="WHC39" s="450"/>
      <c r="WHD39" s="450"/>
      <c r="WHE39" s="450"/>
      <c r="WHF39" s="450"/>
      <c r="WHG39" s="450"/>
      <c r="WHH39" s="450"/>
      <c r="WHI39" s="450"/>
      <c r="WHJ39" s="450"/>
      <c r="WHK39" s="450"/>
      <c r="WHL39" s="450"/>
      <c r="WHM39" s="450"/>
      <c r="WHN39" s="450"/>
      <c r="WHO39" s="450"/>
      <c r="WHP39" s="450"/>
      <c r="WHQ39" s="450"/>
      <c r="WHR39" s="450"/>
      <c r="WHS39" s="450"/>
      <c r="WHT39" s="450"/>
      <c r="WHU39" s="450"/>
      <c r="WHV39" s="450"/>
      <c r="WHW39" s="450"/>
      <c r="WHX39" s="450"/>
      <c r="WHY39" s="450"/>
      <c r="WHZ39" s="450"/>
      <c r="WIA39" s="450"/>
      <c r="WIB39" s="450"/>
      <c r="WIC39" s="450"/>
      <c r="WID39" s="450"/>
      <c r="WIE39" s="450"/>
      <c r="WIF39" s="450"/>
      <c r="WIG39" s="450"/>
      <c r="WIH39" s="450"/>
      <c r="WII39" s="450"/>
      <c r="WIJ39" s="450"/>
      <c r="WIK39" s="450"/>
      <c r="WIL39" s="450"/>
      <c r="WIM39" s="450"/>
      <c r="WIN39" s="450"/>
      <c r="WIO39" s="450"/>
      <c r="WIP39" s="450"/>
      <c r="WIQ39" s="450"/>
      <c r="WIR39" s="450"/>
      <c r="WIS39" s="450"/>
      <c r="WIT39" s="450"/>
      <c r="WIU39" s="450"/>
      <c r="WIV39" s="450"/>
      <c r="WIW39" s="450"/>
      <c r="WIX39" s="450"/>
      <c r="WIY39" s="450"/>
      <c r="WIZ39" s="450"/>
      <c r="WJA39" s="450"/>
      <c r="WJB39" s="450"/>
      <c r="WJC39" s="450"/>
      <c r="WJD39" s="450"/>
      <c r="WJE39" s="450"/>
      <c r="WJF39" s="450"/>
      <c r="WJG39" s="450"/>
      <c r="WJH39" s="450"/>
      <c r="WJI39" s="450"/>
      <c r="WJJ39" s="450"/>
      <c r="WJK39" s="450"/>
      <c r="WJL39" s="450"/>
      <c r="WJM39" s="450"/>
      <c r="WJN39" s="450"/>
      <c r="WJO39" s="450"/>
      <c r="WJP39" s="450"/>
      <c r="WJQ39" s="450"/>
      <c r="WJR39" s="450"/>
      <c r="WJS39" s="450"/>
      <c r="WJT39" s="450"/>
      <c r="WJU39" s="450"/>
      <c r="WJV39" s="450"/>
      <c r="WJW39" s="450"/>
      <c r="WJX39" s="450"/>
      <c r="WJY39" s="450"/>
      <c r="WJZ39" s="450"/>
      <c r="WKA39" s="450"/>
      <c r="WKB39" s="450"/>
      <c r="WKC39" s="450"/>
      <c r="WKD39" s="450"/>
      <c r="WKE39" s="450"/>
      <c r="WKF39" s="450"/>
      <c r="WKG39" s="450"/>
      <c r="WKH39" s="450"/>
      <c r="WKI39" s="450"/>
      <c r="WKJ39" s="450"/>
      <c r="WKK39" s="450"/>
      <c r="WKL39" s="450"/>
      <c r="WKM39" s="450"/>
      <c r="WKN39" s="450"/>
      <c r="WKO39" s="450"/>
      <c r="WKP39" s="450"/>
      <c r="WKQ39" s="450"/>
      <c r="WKR39" s="450"/>
      <c r="WKS39" s="450"/>
      <c r="WKT39" s="450"/>
      <c r="WKU39" s="450"/>
      <c r="WKV39" s="450"/>
      <c r="WKW39" s="450"/>
      <c r="WKX39" s="450"/>
      <c r="WKY39" s="450"/>
      <c r="WKZ39" s="450"/>
      <c r="WLA39" s="450"/>
      <c r="WLB39" s="450"/>
      <c r="WLC39" s="450"/>
      <c r="WLD39" s="450"/>
      <c r="WLE39" s="450"/>
      <c r="WLF39" s="450"/>
      <c r="WLG39" s="450"/>
      <c r="WLH39" s="450"/>
      <c r="WLI39" s="450"/>
      <c r="WLJ39" s="450"/>
      <c r="WLK39" s="450"/>
      <c r="WLL39" s="450"/>
      <c r="WLM39" s="450"/>
      <c r="WLN39" s="450"/>
      <c r="WLO39" s="450"/>
      <c r="WLP39" s="450"/>
      <c r="WLQ39" s="450"/>
      <c r="WLR39" s="450"/>
      <c r="WLS39" s="450"/>
      <c r="WLT39" s="450"/>
      <c r="WLU39" s="450"/>
      <c r="WLV39" s="450"/>
      <c r="WLW39" s="450"/>
      <c r="WLX39" s="450"/>
      <c r="WLY39" s="450"/>
      <c r="WLZ39" s="450"/>
      <c r="WMA39" s="450"/>
      <c r="WMB39" s="450"/>
      <c r="WMC39" s="450"/>
      <c r="WMD39" s="450"/>
      <c r="WME39" s="450"/>
      <c r="WMF39" s="450"/>
      <c r="WMG39" s="450"/>
      <c r="WMH39" s="450"/>
      <c r="WMI39" s="450"/>
      <c r="WMJ39" s="450"/>
      <c r="WMK39" s="450"/>
      <c r="WML39" s="450"/>
      <c r="WMM39" s="450"/>
      <c r="WMN39" s="450"/>
      <c r="WMO39" s="450"/>
      <c r="WMP39" s="450"/>
      <c r="WMQ39" s="450"/>
      <c r="WMR39" s="450"/>
      <c r="WMS39" s="450"/>
      <c r="WMT39" s="450"/>
      <c r="WMU39" s="450"/>
      <c r="WMV39" s="450"/>
      <c r="WMW39" s="450"/>
      <c r="WMX39" s="450"/>
      <c r="WMY39" s="450"/>
      <c r="WMZ39" s="450"/>
      <c r="WNA39" s="450"/>
      <c r="WNB39" s="450"/>
      <c r="WNC39" s="450"/>
      <c r="WND39" s="450"/>
      <c r="WNE39" s="450"/>
      <c r="WNF39" s="450"/>
      <c r="WNG39" s="450"/>
      <c r="WNH39" s="450"/>
      <c r="WNI39" s="450"/>
      <c r="WNJ39" s="450"/>
      <c r="WNK39" s="450"/>
      <c r="WNL39" s="450"/>
      <c r="WNM39" s="450"/>
      <c r="WNN39" s="450"/>
      <c r="WNO39" s="450"/>
      <c r="WNP39" s="450"/>
      <c r="WNQ39" s="450"/>
      <c r="WNR39" s="450"/>
      <c r="WNS39" s="450"/>
      <c r="WNT39" s="450"/>
      <c r="WNU39" s="450"/>
      <c r="WNV39" s="450"/>
      <c r="WNW39" s="450"/>
      <c r="WNX39" s="450"/>
      <c r="WNY39" s="450"/>
      <c r="WNZ39" s="450"/>
      <c r="WOA39" s="450"/>
      <c r="WOB39" s="450"/>
      <c r="WOC39" s="450"/>
      <c r="WOD39" s="450"/>
      <c r="WOE39" s="450"/>
      <c r="WOF39" s="450"/>
      <c r="WOG39" s="450"/>
      <c r="WOH39" s="450"/>
      <c r="WOI39" s="450"/>
      <c r="WOJ39" s="450"/>
      <c r="WOK39" s="450"/>
      <c r="WOL39" s="450"/>
      <c r="WOM39" s="450"/>
      <c r="WON39" s="450"/>
      <c r="WOO39" s="450"/>
      <c r="WOP39" s="450"/>
      <c r="WOQ39" s="450"/>
      <c r="WOR39" s="450"/>
      <c r="WOS39" s="450"/>
      <c r="WOT39" s="450"/>
      <c r="WOU39" s="450"/>
      <c r="WOV39" s="450"/>
      <c r="WOW39" s="450"/>
      <c r="WOX39" s="450"/>
      <c r="WOY39" s="450"/>
      <c r="WOZ39" s="450"/>
      <c r="WPA39" s="450"/>
      <c r="WPB39" s="450"/>
      <c r="WPC39" s="450"/>
      <c r="WPD39" s="450"/>
      <c r="WPE39" s="450"/>
      <c r="WPF39" s="450"/>
      <c r="WPG39" s="450"/>
      <c r="WPH39" s="450"/>
      <c r="WPI39" s="450"/>
      <c r="WPJ39" s="450"/>
      <c r="WPK39" s="450"/>
      <c r="WPL39" s="450"/>
      <c r="WPM39" s="450"/>
      <c r="WPN39" s="450"/>
      <c r="WPO39" s="450"/>
      <c r="WPP39" s="450"/>
      <c r="WPQ39" s="450"/>
      <c r="WPR39" s="450"/>
      <c r="WPS39" s="450"/>
      <c r="WPT39" s="450"/>
      <c r="WPU39" s="450"/>
      <c r="WPV39" s="450"/>
      <c r="WPW39" s="450"/>
      <c r="WPX39" s="450"/>
      <c r="WPY39" s="450"/>
      <c r="WPZ39" s="450"/>
      <c r="WQA39" s="450"/>
      <c r="WQB39" s="450"/>
      <c r="WQC39" s="450"/>
      <c r="WQD39" s="450"/>
      <c r="WQE39" s="450"/>
      <c r="WQF39" s="450"/>
      <c r="WQG39" s="450"/>
      <c r="WQH39" s="450"/>
      <c r="WQI39" s="450"/>
      <c r="WQJ39" s="450"/>
      <c r="WQK39" s="450"/>
      <c r="WQL39" s="450"/>
      <c r="WQM39" s="450"/>
      <c r="WQN39" s="450"/>
      <c r="WQO39" s="450"/>
      <c r="WQP39" s="450"/>
      <c r="WQQ39" s="450"/>
      <c r="WQR39" s="450"/>
      <c r="WQS39" s="450"/>
      <c r="WQT39" s="450"/>
      <c r="WQU39" s="450"/>
      <c r="WQV39" s="450"/>
      <c r="WQW39" s="450"/>
      <c r="WQX39" s="450"/>
      <c r="WQY39" s="450"/>
      <c r="WQZ39" s="450"/>
      <c r="WRA39" s="450"/>
      <c r="WRB39" s="450"/>
      <c r="WRC39" s="450"/>
      <c r="WRD39" s="450"/>
      <c r="WRE39" s="450"/>
      <c r="WRF39" s="450"/>
      <c r="WRG39" s="450"/>
      <c r="WRH39" s="450"/>
      <c r="WRI39" s="450"/>
      <c r="WRJ39" s="450"/>
      <c r="WRK39" s="450"/>
      <c r="WRL39" s="450"/>
      <c r="WRM39" s="450"/>
      <c r="WRN39" s="450"/>
      <c r="WRO39" s="450"/>
      <c r="WRP39" s="450"/>
      <c r="WRQ39" s="450"/>
      <c r="WRR39" s="450"/>
      <c r="WRS39" s="450"/>
      <c r="WRT39" s="450"/>
      <c r="WRU39" s="450"/>
      <c r="WRV39" s="450"/>
      <c r="WRW39" s="450"/>
      <c r="WRX39" s="450"/>
      <c r="WRY39" s="450"/>
      <c r="WRZ39" s="450"/>
      <c r="WSA39" s="450"/>
      <c r="WSB39" s="450"/>
      <c r="WSC39" s="450"/>
      <c r="WSD39" s="450"/>
      <c r="WSE39" s="450"/>
      <c r="WSF39" s="450"/>
      <c r="WSG39" s="450"/>
      <c r="WSH39" s="450"/>
      <c r="WSI39" s="450"/>
      <c r="WSJ39" s="450"/>
      <c r="WSK39" s="450"/>
      <c r="WSL39" s="450"/>
      <c r="WSM39" s="450"/>
      <c r="WSN39" s="450"/>
      <c r="WSO39" s="450"/>
      <c r="WSP39" s="450"/>
      <c r="WSQ39" s="450"/>
      <c r="WSR39" s="450"/>
      <c r="WSS39" s="450"/>
      <c r="WST39" s="450"/>
      <c r="WSU39" s="450"/>
      <c r="WSV39" s="450"/>
      <c r="WSW39" s="450"/>
      <c r="WSX39" s="450"/>
      <c r="WSY39" s="450"/>
      <c r="WSZ39" s="450"/>
      <c r="WTA39" s="450"/>
      <c r="WTB39" s="450"/>
      <c r="WTC39" s="450"/>
      <c r="WTD39" s="450"/>
      <c r="WTE39" s="450"/>
      <c r="WTF39" s="450"/>
      <c r="WTG39" s="450"/>
      <c r="WTH39" s="450"/>
      <c r="WTI39" s="450"/>
      <c r="WTJ39" s="450"/>
      <c r="WTK39" s="450"/>
      <c r="WTL39" s="450"/>
      <c r="WTM39" s="450"/>
      <c r="WTN39" s="450"/>
      <c r="WTO39" s="450"/>
      <c r="WTP39" s="450"/>
      <c r="WTQ39" s="450"/>
      <c r="WTR39" s="450"/>
      <c r="WTS39" s="450"/>
      <c r="WTT39" s="450"/>
      <c r="WTU39" s="450"/>
      <c r="WTV39" s="450"/>
      <c r="WTW39" s="450"/>
      <c r="WTX39" s="450"/>
      <c r="WTY39" s="450"/>
      <c r="WTZ39" s="450"/>
      <c r="WUA39" s="450"/>
      <c r="WUB39" s="450"/>
      <c r="WUC39" s="450"/>
      <c r="WUD39" s="450"/>
      <c r="WUE39" s="450"/>
      <c r="WUF39" s="450"/>
      <c r="WUG39" s="450"/>
      <c r="WUH39" s="450"/>
      <c r="WUI39" s="450"/>
      <c r="WUJ39" s="450"/>
      <c r="WUK39" s="450"/>
      <c r="WUL39" s="450"/>
      <c r="WUM39" s="450"/>
      <c r="WUN39" s="450"/>
      <c r="WUO39" s="450"/>
      <c r="WUP39" s="450"/>
      <c r="WUQ39" s="450"/>
      <c r="WUR39" s="450"/>
      <c r="WUS39" s="450"/>
      <c r="WUT39" s="450"/>
      <c r="WUU39" s="450"/>
      <c r="WUV39" s="450"/>
      <c r="WUW39" s="450"/>
      <c r="WUX39" s="450"/>
      <c r="WUY39" s="450"/>
      <c r="WUZ39" s="450"/>
      <c r="WVA39" s="450"/>
      <c r="WVB39" s="450"/>
      <c r="WVC39" s="450"/>
      <c r="WVD39" s="450"/>
      <c r="WVE39" s="450"/>
      <c r="WVF39" s="450"/>
      <c r="WVG39" s="450"/>
      <c r="WVH39" s="450"/>
      <c r="WVI39" s="450"/>
      <c r="WVJ39" s="450"/>
      <c r="WVK39" s="450"/>
      <c r="WVL39" s="450"/>
      <c r="WVM39" s="450"/>
      <c r="WVN39" s="450"/>
      <c r="WVO39" s="450"/>
      <c r="WVP39" s="450"/>
      <c r="WVQ39" s="450"/>
      <c r="WVR39" s="450"/>
      <c r="WVS39" s="450"/>
      <c r="WVT39" s="450"/>
      <c r="WVU39" s="450"/>
      <c r="WVV39" s="450"/>
      <c r="WVW39" s="450"/>
      <c r="WVX39" s="450"/>
      <c r="WVY39" s="450"/>
      <c r="WVZ39" s="450"/>
      <c r="WWA39" s="450"/>
      <c r="WWB39" s="450"/>
      <c r="WWC39" s="450"/>
      <c r="WWD39" s="450"/>
      <c r="WWE39" s="450"/>
      <c r="WWF39" s="450"/>
      <c r="WWG39" s="450"/>
      <c r="WWH39" s="450"/>
      <c r="WWI39" s="450"/>
    </row>
    <row r="40" spans="1:16155" ht="2.25" customHeight="1">
      <c r="C40" s="451"/>
      <c r="D40" s="2066"/>
      <c r="E40" s="2066"/>
      <c r="F40" s="2066"/>
      <c r="G40" s="2066"/>
      <c r="H40" s="2066"/>
      <c r="I40" s="2066"/>
      <c r="J40" s="2067"/>
      <c r="K40" s="451"/>
      <c r="L40" s="530"/>
      <c r="M40" s="530"/>
      <c r="N40" s="530"/>
      <c r="O40" s="530"/>
      <c r="P40" s="520"/>
      <c r="Q40" s="531"/>
      <c r="R40" s="527"/>
      <c r="S40" s="748"/>
      <c r="T40" s="527"/>
      <c r="U40" s="527"/>
      <c r="V40" s="527"/>
      <c r="W40" s="532"/>
      <c r="X40" s="529"/>
      <c r="AF40" s="438"/>
    </row>
    <row r="41" spans="1:16155" s="457" customFormat="1" ht="19.5" customHeight="1">
      <c r="A41" s="450"/>
      <c r="B41" s="450"/>
      <c r="C41" s="451"/>
      <c r="D41" s="2066"/>
      <c r="E41" s="2066"/>
      <c r="F41" s="2066"/>
      <c r="G41" s="2066"/>
      <c r="H41" s="2066"/>
      <c r="I41" s="2066"/>
      <c r="J41" s="2067"/>
      <c r="K41" s="453"/>
      <c r="L41" s="453" t="s">
        <v>2747</v>
      </c>
      <c r="M41" s="453"/>
      <c r="N41" s="453"/>
      <c r="O41" s="453"/>
      <c r="P41" s="453"/>
      <c r="Q41" s="453"/>
      <c r="R41" s="2070" t="str">
        <f>IF(R3="","",(共通様式_全体!H10))</f>
        <v/>
      </c>
      <c r="S41" s="2070"/>
      <c r="T41" s="2070"/>
      <c r="U41" s="2070"/>
      <c r="V41" s="2070"/>
      <c r="W41" s="453" t="s">
        <v>2744</v>
      </c>
      <c r="X41" s="458"/>
      <c r="AB41" s="536"/>
      <c r="AC41" s="450"/>
      <c r="AE41" s="450"/>
      <c r="AF41" s="438"/>
      <c r="AG41" s="450"/>
      <c r="AH41" s="450"/>
      <c r="AI41" s="450"/>
      <c r="AJ41" s="450"/>
      <c r="AK41" s="450"/>
      <c r="AL41" s="450"/>
      <c r="AM41" s="450"/>
      <c r="AN41" s="450"/>
      <c r="AO41" s="450"/>
      <c r="AP41" s="450"/>
      <c r="AQ41" s="450"/>
      <c r="AR41" s="450"/>
      <c r="AS41" s="450"/>
      <c r="AT41" s="450"/>
      <c r="AU41" s="450"/>
      <c r="AV41" s="450"/>
      <c r="AW41" s="450"/>
      <c r="AX41" s="450"/>
      <c r="AY41" s="450"/>
      <c r="AZ41" s="450"/>
      <c r="BA41" s="450"/>
      <c r="BB41" s="450"/>
      <c r="BC41" s="450"/>
      <c r="BD41" s="450"/>
      <c r="BE41" s="450"/>
      <c r="BF41" s="450"/>
      <c r="BG41" s="450"/>
      <c r="BH41" s="450"/>
      <c r="BI41" s="450"/>
      <c r="BJ41" s="450"/>
      <c r="BK41" s="450"/>
      <c r="BL41" s="450"/>
      <c r="BM41" s="450"/>
      <c r="BN41" s="450"/>
      <c r="BO41" s="450"/>
      <c r="BP41" s="450"/>
      <c r="BQ41" s="450"/>
      <c r="BR41" s="450"/>
      <c r="BS41" s="450"/>
      <c r="BT41" s="450"/>
      <c r="BU41" s="450"/>
      <c r="BV41" s="450"/>
      <c r="BW41" s="450"/>
      <c r="BX41" s="450"/>
      <c r="BY41" s="450"/>
      <c r="BZ41" s="450"/>
      <c r="CA41" s="450"/>
      <c r="CB41" s="450"/>
      <c r="CC41" s="450"/>
      <c r="CD41" s="450"/>
      <c r="CE41" s="450"/>
      <c r="CF41" s="450"/>
      <c r="CG41" s="450"/>
      <c r="CH41" s="450"/>
      <c r="CI41" s="450"/>
      <c r="CJ41" s="450"/>
      <c r="CK41" s="450"/>
      <c r="CL41" s="450"/>
      <c r="CM41" s="450"/>
      <c r="CN41" s="450"/>
      <c r="CO41" s="450"/>
      <c r="CP41" s="450"/>
      <c r="CQ41" s="450"/>
      <c r="CR41" s="450"/>
      <c r="CS41" s="450"/>
      <c r="CT41" s="450"/>
      <c r="CU41" s="450"/>
      <c r="CV41" s="450"/>
      <c r="CW41" s="450"/>
      <c r="CX41" s="450"/>
      <c r="CY41" s="450"/>
      <c r="CZ41" s="450"/>
      <c r="DA41" s="450"/>
      <c r="DB41" s="450"/>
      <c r="DC41" s="450"/>
      <c r="DD41" s="450"/>
      <c r="DE41" s="450"/>
      <c r="DF41" s="450"/>
      <c r="DG41" s="450"/>
      <c r="DH41" s="450"/>
      <c r="DI41" s="450"/>
      <c r="DJ41" s="450"/>
      <c r="DK41" s="450"/>
      <c r="DL41" s="450"/>
      <c r="DM41" s="450"/>
      <c r="DN41" s="450"/>
      <c r="DO41" s="450"/>
      <c r="DP41" s="450"/>
      <c r="DQ41" s="450"/>
      <c r="DR41" s="450"/>
      <c r="DS41" s="450"/>
      <c r="DT41" s="450"/>
      <c r="DU41" s="450"/>
      <c r="DV41" s="450"/>
      <c r="DW41" s="450"/>
      <c r="DX41" s="450"/>
      <c r="DY41" s="450"/>
      <c r="DZ41" s="450"/>
      <c r="EA41" s="450"/>
      <c r="EB41" s="450"/>
      <c r="EC41" s="450"/>
      <c r="ED41" s="450"/>
      <c r="EE41" s="450"/>
      <c r="EF41" s="450"/>
      <c r="EG41" s="450"/>
      <c r="EH41" s="450"/>
      <c r="EI41" s="450"/>
      <c r="EJ41" s="450"/>
      <c r="EK41" s="450"/>
      <c r="EL41" s="450"/>
      <c r="EM41" s="450"/>
      <c r="EN41" s="450"/>
      <c r="EO41" s="450"/>
      <c r="EP41" s="450"/>
      <c r="EQ41" s="450"/>
      <c r="ER41" s="450"/>
      <c r="ES41" s="450"/>
      <c r="ET41" s="450"/>
      <c r="EU41" s="450"/>
      <c r="EV41" s="450"/>
      <c r="EW41" s="450"/>
      <c r="EX41" s="450"/>
      <c r="EY41" s="450"/>
      <c r="EZ41" s="450"/>
      <c r="FA41" s="450"/>
      <c r="FB41" s="450"/>
      <c r="FC41" s="450"/>
      <c r="FD41" s="450"/>
      <c r="FE41" s="450"/>
      <c r="FF41" s="450"/>
      <c r="FG41" s="450"/>
      <c r="FH41" s="450"/>
      <c r="FI41" s="450"/>
      <c r="FJ41" s="450"/>
      <c r="FK41" s="450"/>
      <c r="FL41" s="450"/>
      <c r="FM41" s="450"/>
      <c r="FN41" s="450"/>
      <c r="FO41" s="450"/>
      <c r="FP41" s="450"/>
      <c r="FQ41" s="450"/>
      <c r="FR41" s="450"/>
      <c r="FS41" s="450"/>
      <c r="FT41" s="450"/>
      <c r="FU41" s="450"/>
      <c r="FV41" s="450"/>
      <c r="FW41" s="450"/>
      <c r="FX41" s="450"/>
      <c r="FY41" s="450"/>
      <c r="FZ41" s="450"/>
      <c r="GA41" s="450"/>
      <c r="GB41" s="450"/>
      <c r="GC41" s="450"/>
      <c r="GD41" s="450"/>
      <c r="GE41" s="450"/>
      <c r="GF41" s="450"/>
      <c r="GG41" s="450"/>
      <c r="GH41" s="450"/>
      <c r="GI41" s="450"/>
      <c r="GJ41" s="450"/>
      <c r="GK41" s="450"/>
      <c r="GL41" s="450"/>
      <c r="GM41" s="450"/>
      <c r="GN41" s="450"/>
      <c r="GO41" s="450"/>
      <c r="GP41" s="450"/>
      <c r="GQ41" s="450"/>
      <c r="GR41" s="450"/>
      <c r="GS41" s="450"/>
      <c r="GT41" s="450"/>
      <c r="GU41" s="450"/>
      <c r="GV41" s="450"/>
      <c r="GW41" s="450"/>
      <c r="GX41" s="450"/>
      <c r="GY41" s="450"/>
      <c r="GZ41" s="450"/>
      <c r="HA41" s="450"/>
      <c r="HB41" s="450"/>
      <c r="HC41" s="450"/>
      <c r="HD41" s="450"/>
      <c r="HE41" s="450"/>
      <c r="HF41" s="450"/>
      <c r="HG41" s="450"/>
      <c r="HH41" s="450"/>
      <c r="HI41" s="450"/>
      <c r="HJ41" s="450"/>
      <c r="HK41" s="450"/>
      <c r="HL41" s="450"/>
      <c r="HM41" s="450"/>
      <c r="HN41" s="450"/>
      <c r="HO41" s="450"/>
      <c r="HP41" s="450"/>
      <c r="HQ41" s="450"/>
      <c r="HR41" s="450"/>
      <c r="HS41" s="450"/>
      <c r="HT41" s="450"/>
      <c r="HU41" s="450"/>
      <c r="HV41" s="450"/>
      <c r="HW41" s="450"/>
      <c r="HX41" s="450"/>
      <c r="HY41" s="450"/>
      <c r="HZ41" s="450"/>
      <c r="IA41" s="450"/>
      <c r="IB41" s="450"/>
      <c r="IC41" s="450"/>
      <c r="ID41" s="450"/>
      <c r="IE41" s="450"/>
      <c r="IF41" s="450"/>
      <c r="IG41" s="450"/>
      <c r="IH41" s="450"/>
      <c r="II41" s="450"/>
      <c r="IJ41" s="450"/>
      <c r="IK41" s="450"/>
      <c r="IL41" s="450"/>
      <c r="IM41" s="450"/>
      <c r="IN41" s="450"/>
      <c r="IO41" s="450"/>
      <c r="IP41" s="450"/>
      <c r="IQ41" s="450"/>
      <c r="IR41" s="450"/>
      <c r="IS41" s="450"/>
      <c r="IT41" s="450"/>
      <c r="IU41" s="450"/>
      <c r="IV41" s="450"/>
      <c r="IW41" s="450"/>
      <c r="IX41" s="450"/>
      <c r="IY41" s="450"/>
      <c r="IZ41" s="450"/>
      <c r="JA41" s="450"/>
      <c r="JB41" s="450"/>
      <c r="JC41" s="450"/>
      <c r="JD41" s="450"/>
      <c r="JE41" s="450"/>
      <c r="JF41" s="450"/>
      <c r="JG41" s="450"/>
      <c r="JH41" s="450"/>
      <c r="JI41" s="450"/>
      <c r="JJ41" s="450"/>
      <c r="JK41" s="450"/>
      <c r="JL41" s="450"/>
      <c r="JM41" s="450"/>
      <c r="JN41" s="450"/>
      <c r="JO41" s="450"/>
      <c r="JP41" s="450"/>
      <c r="JQ41" s="450"/>
      <c r="JR41" s="450"/>
      <c r="JS41" s="450"/>
      <c r="JT41" s="450"/>
      <c r="JU41" s="450"/>
      <c r="JV41" s="450"/>
      <c r="JW41" s="450"/>
      <c r="JX41" s="450"/>
      <c r="JY41" s="450"/>
      <c r="JZ41" s="450"/>
      <c r="KA41" s="450"/>
      <c r="KB41" s="450"/>
      <c r="KC41" s="450"/>
      <c r="KD41" s="450"/>
      <c r="KE41" s="450"/>
      <c r="KF41" s="450"/>
      <c r="KG41" s="450"/>
      <c r="KH41" s="450"/>
      <c r="KI41" s="450"/>
      <c r="KJ41" s="450"/>
      <c r="KK41" s="450"/>
      <c r="KL41" s="450"/>
      <c r="KM41" s="450"/>
      <c r="KN41" s="450"/>
      <c r="KO41" s="450"/>
      <c r="KP41" s="450"/>
      <c r="KQ41" s="450"/>
      <c r="KR41" s="450"/>
      <c r="KS41" s="450"/>
      <c r="KT41" s="450"/>
      <c r="KU41" s="450"/>
      <c r="KV41" s="450"/>
      <c r="KW41" s="450"/>
      <c r="KX41" s="450"/>
      <c r="KY41" s="450"/>
      <c r="KZ41" s="450"/>
      <c r="LA41" s="450"/>
      <c r="LB41" s="450"/>
      <c r="LC41" s="450"/>
      <c r="LD41" s="450"/>
      <c r="LE41" s="450"/>
      <c r="LF41" s="450"/>
      <c r="LG41" s="450"/>
      <c r="LH41" s="450"/>
      <c r="LI41" s="450"/>
      <c r="LJ41" s="450"/>
      <c r="LK41" s="450"/>
      <c r="LL41" s="450"/>
      <c r="LM41" s="450"/>
      <c r="LN41" s="450"/>
      <c r="LO41" s="450"/>
      <c r="LP41" s="450"/>
      <c r="LQ41" s="450"/>
      <c r="LR41" s="450"/>
      <c r="LS41" s="450"/>
      <c r="LT41" s="450"/>
      <c r="LU41" s="450"/>
      <c r="LV41" s="450"/>
      <c r="LW41" s="450"/>
      <c r="LX41" s="450"/>
      <c r="LY41" s="450"/>
      <c r="LZ41" s="450"/>
      <c r="MA41" s="450"/>
      <c r="MB41" s="450"/>
      <c r="MC41" s="450"/>
      <c r="MD41" s="450"/>
      <c r="ME41" s="450"/>
      <c r="MF41" s="450"/>
      <c r="MG41" s="450"/>
      <c r="MH41" s="450"/>
      <c r="MI41" s="450"/>
      <c r="MJ41" s="450"/>
      <c r="MK41" s="450"/>
      <c r="ML41" s="450"/>
      <c r="MM41" s="450"/>
      <c r="MN41" s="450"/>
      <c r="MO41" s="450"/>
      <c r="MP41" s="450"/>
      <c r="MQ41" s="450"/>
      <c r="MR41" s="450"/>
      <c r="MS41" s="450"/>
      <c r="MT41" s="450"/>
      <c r="MU41" s="450"/>
      <c r="MV41" s="450"/>
      <c r="MW41" s="450"/>
      <c r="MX41" s="450"/>
      <c r="MY41" s="450"/>
      <c r="MZ41" s="450"/>
      <c r="NA41" s="450"/>
      <c r="NB41" s="450"/>
      <c r="NC41" s="450"/>
      <c r="ND41" s="450"/>
      <c r="NE41" s="450"/>
      <c r="NF41" s="450"/>
      <c r="NG41" s="450"/>
      <c r="NH41" s="450"/>
      <c r="NI41" s="450"/>
      <c r="NJ41" s="450"/>
      <c r="NK41" s="450"/>
      <c r="NL41" s="450"/>
      <c r="NM41" s="450"/>
      <c r="NN41" s="450"/>
      <c r="NO41" s="450"/>
      <c r="NP41" s="450"/>
      <c r="NQ41" s="450"/>
      <c r="NR41" s="450"/>
      <c r="NS41" s="450"/>
      <c r="NT41" s="450"/>
      <c r="NU41" s="450"/>
      <c r="NV41" s="450"/>
      <c r="NW41" s="450"/>
      <c r="NX41" s="450"/>
      <c r="NY41" s="450"/>
      <c r="NZ41" s="450"/>
      <c r="OA41" s="450"/>
      <c r="OB41" s="450"/>
      <c r="OC41" s="450"/>
      <c r="OD41" s="450"/>
      <c r="OE41" s="450"/>
      <c r="OF41" s="450"/>
      <c r="OG41" s="450"/>
      <c r="OH41" s="450"/>
      <c r="OI41" s="450"/>
      <c r="OJ41" s="450"/>
      <c r="OK41" s="450"/>
      <c r="OL41" s="450"/>
      <c r="OM41" s="450"/>
      <c r="ON41" s="450"/>
      <c r="OO41" s="450"/>
      <c r="OP41" s="450"/>
      <c r="OQ41" s="450"/>
      <c r="OR41" s="450"/>
      <c r="OS41" s="450"/>
      <c r="OT41" s="450"/>
      <c r="OU41" s="450"/>
      <c r="OV41" s="450"/>
      <c r="OW41" s="450"/>
      <c r="OX41" s="450"/>
      <c r="OY41" s="450"/>
      <c r="OZ41" s="450"/>
      <c r="PA41" s="450"/>
      <c r="PB41" s="450"/>
      <c r="PC41" s="450"/>
      <c r="PD41" s="450"/>
      <c r="PE41" s="450"/>
      <c r="PF41" s="450"/>
      <c r="PG41" s="450"/>
      <c r="PH41" s="450"/>
      <c r="PI41" s="450"/>
      <c r="PJ41" s="450"/>
      <c r="PK41" s="450"/>
      <c r="PL41" s="450"/>
      <c r="PM41" s="450"/>
      <c r="PN41" s="450"/>
      <c r="PO41" s="450"/>
      <c r="PP41" s="450"/>
      <c r="PQ41" s="450"/>
      <c r="PR41" s="450"/>
      <c r="PS41" s="450"/>
      <c r="PT41" s="450"/>
      <c r="PU41" s="450"/>
      <c r="PV41" s="450"/>
      <c r="PW41" s="450"/>
      <c r="PX41" s="450"/>
      <c r="PY41" s="450"/>
      <c r="PZ41" s="450"/>
      <c r="QA41" s="450"/>
      <c r="QB41" s="450"/>
      <c r="QC41" s="450"/>
      <c r="QD41" s="450"/>
      <c r="QE41" s="450"/>
      <c r="QF41" s="450"/>
      <c r="QG41" s="450"/>
      <c r="QH41" s="450"/>
      <c r="QI41" s="450"/>
      <c r="QJ41" s="450"/>
      <c r="QK41" s="450"/>
      <c r="QL41" s="450"/>
      <c r="QM41" s="450"/>
      <c r="QN41" s="450"/>
      <c r="QO41" s="450"/>
      <c r="QP41" s="450"/>
      <c r="QQ41" s="450"/>
      <c r="QR41" s="450"/>
      <c r="QS41" s="450"/>
      <c r="QT41" s="450"/>
      <c r="QU41" s="450"/>
      <c r="QV41" s="450"/>
      <c r="QW41" s="450"/>
      <c r="QX41" s="450"/>
      <c r="QY41" s="450"/>
      <c r="QZ41" s="450"/>
      <c r="RA41" s="450"/>
      <c r="RB41" s="450"/>
      <c r="RC41" s="450"/>
      <c r="RD41" s="450"/>
      <c r="RE41" s="450"/>
      <c r="RF41" s="450"/>
      <c r="RG41" s="450"/>
      <c r="RH41" s="450"/>
      <c r="RI41" s="450"/>
      <c r="RJ41" s="450"/>
      <c r="RK41" s="450"/>
      <c r="RL41" s="450"/>
      <c r="RM41" s="450"/>
      <c r="RN41" s="450"/>
      <c r="RO41" s="450"/>
      <c r="RP41" s="450"/>
      <c r="RQ41" s="450"/>
      <c r="RR41" s="450"/>
      <c r="RS41" s="450"/>
      <c r="RT41" s="450"/>
      <c r="RU41" s="450"/>
      <c r="RV41" s="450"/>
      <c r="RW41" s="450"/>
      <c r="RX41" s="450"/>
      <c r="RY41" s="450"/>
      <c r="RZ41" s="450"/>
      <c r="SA41" s="450"/>
      <c r="SB41" s="450"/>
      <c r="SC41" s="450"/>
      <c r="SD41" s="450"/>
      <c r="SE41" s="450"/>
      <c r="SF41" s="450"/>
      <c r="SG41" s="450"/>
      <c r="SH41" s="450"/>
      <c r="SI41" s="450"/>
      <c r="SJ41" s="450"/>
      <c r="SK41" s="450"/>
      <c r="SL41" s="450"/>
      <c r="SM41" s="450"/>
      <c r="SN41" s="450"/>
      <c r="SO41" s="450"/>
      <c r="SP41" s="450"/>
      <c r="SQ41" s="450"/>
      <c r="SR41" s="450"/>
      <c r="SS41" s="450"/>
      <c r="ST41" s="450"/>
      <c r="SU41" s="450"/>
      <c r="SV41" s="450"/>
      <c r="SW41" s="450"/>
      <c r="SX41" s="450"/>
      <c r="SY41" s="450"/>
      <c r="SZ41" s="450"/>
      <c r="TA41" s="450"/>
      <c r="TB41" s="450"/>
      <c r="TC41" s="450"/>
      <c r="TD41" s="450"/>
      <c r="TE41" s="450"/>
      <c r="TF41" s="450"/>
      <c r="TG41" s="450"/>
      <c r="TH41" s="450"/>
      <c r="TI41" s="450"/>
      <c r="TJ41" s="450"/>
      <c r="TK41" s="450"/>
      <c r="TL41" s="450"/>
      <c r="TM41" s="450"/>
      <c r="TN41" s="450"/>
      <c r="TO41" s="450"/>
      <c r="TP41" s="450"/>
      <c r="TQ41" s="450"/>
      <c r="TR41" s="450"/>
      <c r="TS41" s="450"/>
      <c r="TT41" s="450"/>
      <c r="TU41" s="450"/>
      <c r="TV41" s="450"/>
      <c r="TW41" s="450"/>
      <c r="TX41" s="450"/>
      <c r="TY41" s="450"/>
      <c r="TZ41" s="450"/>
      <c r="UA41" s="450"/>
      <c r="UB41" s="450"/>
      <c r="UC41" s="450"/>
      <c r="UD41" s="450"/>
      <c r="UE41" s="450"/>
      <c r="UF41" s="450"/>
      <c r="UG41" s="450"/>
      <c r="UH41" s="450"/>
      <c r="UI41" s="450"/>
      <c r="UJ41" s="450"/>
      <c r="UK41" s="450"/>
      <c r="UL41" s="450"/>
      <c r="UM41" s="450"/>
      <c r="UN41" s="450"/>
      <c r="UO41" s="450"/>
      <c r="UP41" s="450"/>
      <c r="UQ41" s="450"/>
      <c r="UR41" s="450"/>
      <c r="US41" s="450"/>
      <c r="UT41" s="450"/>
      <c r="UU41" s="450"/>
      <c r="UV41" s="450"/>
      <c r="UW41" s="450"/>
      <c r="UX41" s="450"/>
      <c r="UY41" s="450"/>
      <c r="UZ41" s="450"/>
      <c r="VA41" s="450"/>
      <c r="VB41" s="450"/>
      <c r="VC41" s="450"/>
      <c r="VD41" s="450"/>
      <c r="VE41" s="450"/>
      <c r="VF41" s="450"/>
      <c r="VG41" s="450"/>
      <c r="VH41" s="450"/>
      <c r="VI41" s="450"/>
      <c r="VJ41" s="450"/>
      <c r="VK41" s="450"/>
      <c r="VL41" s="450"/>
      <c r="VM41" s="450"/>
      <c r="VN41" s="450"/>
      <c r="VO41" s="450"/>
      <c r="VP41" s="450"/>
      <c r="VQ41" s="450"/>
      <c r="VR41" s="450"/>
      <c r="VS41" s="450"/>
      <c r="VT41" s="450"/>
      <c r="VU41" s="450"/>
      <c r="VV41" s="450"/>
      <c r="VW41" s="450"/>
      <c r="VX41" s="450"/>
      <c r="VY41" s="450"/>
      <c r="VZ41" s="450"/>
      <c r="WA41" s="450"/>
      <c r="WB41" s="450"/>
      <c r="WC41" s="450"/>
      <c r="WD41" s="450"/>
      <c r="WE41" s="450"/>
      <c r="WF41" s="450"/>
      <c r="WG41" s="450"/>
      <c r="WH41" s="450"/>
      <c r="WI41" s="450"/>
      <c r="WJ41" s="450"/>
      <c r="WK41" s="450"/>
      <c r="WL41" s="450"/>
      <c r="WM41" s="450"/>
      <c r="WN41" s="450"/>
      <c r="WO41" s="450"/>
      <c r="WP41" s="450"/>
      <c r="WQ41" s="450"/>
      <c r="WR41" s="450"/>
      <c r="WS41" s="450"/>
      <c r="WT41" s="450"/>
      <c r="WU41" s="450"/>
      <c r="WV41" s="450"/>
      <c r="WW41" s="450"/>
      <c r="WX41" s="450"/>
      <c r="WY41" s="450"/>
      <c r="WZ41" s="450"/>
      <c r="XA41" s="450"/>
      <c r="XB41" s="450"/>
      <c r="XC41" s="450"/>
      <c r="XD41" s="450"/>
      <c r="XE41" s="450"/>
      <c r="XF41" s="450"/>
      <c r="XG41" s="450"/>
      <c r="XH41" s="450"/>
      <c r="XI41" s="450"/>
      <c r="XJ41" s="450"/>
      <c r="XK41" s="450"/>
      <c r="XL41" s="450"/>
      <c r="XM41" s="450"/>
      <c r="XN41" s="450"/>
      <c r="XO41" s="450"/>
      <c r="XP41" s="450"/>
      <c r="XQ41" s="450"/>
      <c r="XR41" s="450"/>
      <c r="XS41" s="450"/>
      <c r="XT41" s="450"/>
      <c r="XU41" s="450"/>
      <c r="XV41" s="450"/>
      <c r="XW41" s="450"/>
      <c r="XX41" s="450"/>
      <c r="XY41" s="450"/>
      <c r="XZ41" s="450"/>
      <c r="YA41" s="450"/>
      <c r="YB41" s="450"/>
      <c r="YC41" s="450"/>
      <c r="YD41" s="450"/>
      <c r="YE41" s="450"/>
      <c r="YF41" s="450"/>
      <c r="YG41" s="450"/>
      <c r="YH41" s="450"/>
      <c r="YI41" s="450"/>
      <c r="YJ41" s="450"/>
      <c r="YK41" s="450"/>
      <c r="YL41" s="450"/>
      <c r="YM41" s="450"/>
      <c r="YN41" s="450"/>
      <c r="YO41" s="450"/>
      <c r="YP41" s="450"/>
      <c r="YQ41" s="450"/>
      <c r="YR41" s="450"/>
      <c r="YS41" s="450"/>
      <c r="YT41" s="450"/>
      <c r="YU41" s="450"/>
      <c r="YV41" s="450"/>
      <c r="YW41" s="450"/>
      <c r="YX41" s="450"/>
      <c r="YY41" s="450"/>
      <c r="YZ41" s="450"/>
      <c r="ZA41" s="450"/>
      <c r="ZB41" s="450"/>
      <c r="ZC41" s="450"/>
      <c r="ZD41" s="450"/>
      <c r="ZE41" s="450"/>
      <c r="ZF41" s="450"/>
      <c r="ZG41" s="450"/>
      <c r="ZH41" s="450"/>
      <c r="ZI41" s="450"/>
      <c r="ZJ41" s="450"/>
      <c r="ZK41" s="450"/>
      <c r="ZL41" s="450"/>
      <c r="ZM41" s="450"/>
      <c r="ZN41" s="450"/>
      <c r="ZO41" s="450"/>
      <c r="ZP41" s="450"/>
      <c r="ZQ41" s="450"/>
      <c r="ZR41" s="450"/>
      <c r="ZS41" s="450"/>
      <c r="ZT41" s="450"/>
      <c r="ZU41" s="450"/>
      <c r="ZV41" s="450"/>
      <c r="ZW41" s="450"/>
      <c r="ZX41" s="450"/>
      <c r="ZY41" s="450"/>
      <c r="ZZ41" s="450"/>
      <c r="AAA41" s="450"/>
      <c r="AAB41" s="450"/>
      <c r="AAC41" s="450"/>
      <c r="AAD41" s="450"/>
      <c r="AAE41" s="450"/>
      <c r="AAF41" s="450"/>
      <c r="AAG41" s="450"/>
      <c r="AAH41" s="450"/>
      <c r="AAI41" s="450"/>
      <c r="AAJ41" s="450"/>
      <c r="AAK41" s="450"/>
      <c r="AAL41" s="450"/>
      <c r="AAM41" s="450"/>
      <c r="AAN41" s="450"/>
      <c r="AAO41" s="450"/>
      <c r="AAP41" s="450"/>
      <c r="AAQ41" s="450"/>
      <c r="AAR41" s="450"/>
      <c r="AAS41" s="450"/>
      <c r="AAT41" s="450"/>
      <c r="AAU41" s="450"/>
      <c r="AAV41" s="450"/>
      <c r="AAW41" s="450"/>
      <c r="AAX41" s="450"/>
      <c r="AAY41" s="450"/>
      <c r="AAZ41" s="450"/>
      <c r="ABA41" s="450"/>
      <c r="ABB41" s="450"/>
      <c r="ABC41" s="450"/>
      <c r="ABD41" s="450"/>
      <c r="ABE41" s="450"/>
      <c r="ABF41" s="450"/>
      <c r="ABG41" s="450"/>
      <c r="ABH41" s="450"/>
      <c r="ABI41" s="450"/>
      <c r="ABJ41" s="450"/>
      <c r="ABK41" s="450"/>
      <c r="ABL41" s="450"/>
      <c r="ABM41" s="450"/>
      <c r="ABN41" s="450"/>
      <c r="ABO41" s="450"/>
      <c r="ABP41" s="450"/>
      <c r="ABQ41" s="450"/>
      <c r="ABR41" s="450"/>
      <c r="ABS41" s="450"/>
      <c r="ABT41" s="450"/>
      <c r="ABU41" s="450"/>
      <c r="ABV41" s="450"/>
      <c r="ABW41" s="450"/>
      <c r="ABX41" s="450"/>
      <c r="ABY41" s="450"/>
      <c r="ABZ41" s="450"/>
      <c r="ACA41" s="450"/>
      <c r="ACB41" s="450"/>
      <c r="ACC41" s="450"/>
      <c r="ACD41" s="450"/>
      <c r="ACE41" s="450"/>
      <c r="ACF41" s="450"/>
      <c r="ACG41" s="450"/>
      <c r="ACH41" s="450"/>
      <c r="ACI41" s="450"/>
      <c r="ACJ41" s="450"/>
      <c r="ACK41" s="450"/>
      <c r="ACL41" s="450"/>
      <c r="ACM41" s="450"/>
      <c r="ACN41" s="450"/>
      <c r="ACO41" s="450"/>
      <c r="ACP41" s="450"/>
      <c r="ACQ41" s="450"/>
      <c r="ACR41" s="450"/>
      <c r="ACS41" s="450"/>
      <c r="ACT41" s="450"/>
      <c r="ACU41" s="450"/>
      <c r="ACV41" s="450"/>
      <c r="ACW41" s="450"/>
      <c r="ACX41" s="450"/>
      <c r="ACY41" s="450"/>
      <c r="ACZ41" s="450"/>
      <c r="ADA41" s="450"/>
      <c r="ADB41" s="450"/>
      <c r="ADC41" s="450"/>
      <c r="ADD41" s="450"/>
      <c r="ADE41" s="450"/>
      <c r="ADF41" s="450"/>
      <c r="ADG41" s="450"/>
      <c r="ADH41" s="450"/>
      <c r="ADI41" s="450"/>
      <c r="ADJ41" s="450"/>
      <c r="ADK41" s="450"/>
      <c r="ADL41" s="450"/>
      <c r="ADM41" s="450"/>
      <c r="ADN41" s="450"/>
      <c r="ADO41" s="450"/>
      <c r="ADP41" s="450"/>
      <c r="ADQ41" s="450"/>
      <c r="ADR41" s="450"/>
      <c r="ADS41" s="450"/>
      <c r="ADT41" s="450"/>
      <c r="ADU41" s="450"/>
      <c r="ADV41" s="450"/>
      <c r="ADW41" s="450"/>
      <c r="ADX41" s="450"/>
      <c r="ADY41" s="450"/>
      <c r="ADZ41" s="450"/>
      <c r="AEA41" s="450"/>
      <c r="AEB41" s="450"/>
      <c r="AEC41" s="450"/>
      <c r="AED41" s="450"/>
      <c r="AEE41" s="450"/>
      <c r="AEF41" s="450"/>
      <c r="AEG41" s="450"/>
      <c r="AEH41" s="450"/>
      <c r="AEI41" s="450"/>
      <c r="AEJ41" s="450"/>
      <c r="AEK41" s="450"/>
      <c r="AEL41" s="450"/>
      <c r="AEM41" s="450"/>
      <c r="AEN41" s="450"/>
      <c r="AEO41" s="450"/>
      <c r="AEP41" s="450"/>
      <c r="AEQ41" s="450"/>
      <c r="AER41" s="450"/>
      <c r="AES41" s="450"/>
      <c r="AET41" s="450"/>
      <c r="AEU41" s="450"/>
      <c r="AEV41" s="450"/>
      <c r="AEW41" s="450"/>
      <c r="AEX41" s="450"/>
      <c r="AEY41" s="450"/>
      <c r="AEZ41" s="450"/>
      <c r="AFA41" s="450"/>
      <c r="AFB41" s="450"/>
      <c r="AFC41" s="450"/>
      <c r="AFD41" s="450"/>
      <c r="AFE41" s="450"/>
      <c r="AFF41" s="450"/>
      <c r="AFG41" s="450"/>
      <c r="AFH41" s="450"/>
      <c r="AFI41" s="450"/>
      <c r="AFJ41" s="450"/>
      <c r="AFK41" s="450"/>
      <c r="AFL41" s="450"/>
      <c r="AFM41" s="450"/>
      <c r="AFN41" s="450"/>
      <c r="AFO41" s="450"/>
      <c r="AFP41" s="450"/>
      <c r="AFQ41" s="450"/>
      <c r="AFR41" s="450"/>
      <c r="AFS41" s="450"/>
      <c r="AFT41" s="450"/>
      <c r="AFU41" s="450"/>
      <c r="AFV41" s="450"/>
      <c r="AFW41" s="450"/>
      <c r="AFX41" s="450"/>
      <c r="AFY41" s="450"/>
      <c r="AFZ41" s="450"/>
      <c r="AGA41" s="450"/>
      <c r="AGB41" s="450"/>
      <c r="AGC41" s="450"/>
      <c r="AGD41" s="450"/>
      <c r="AGE41" s="450"/>
      <c r="AGF41" s="450"/>
      <c r="AGG41" s="450"/>
      <c r="AGH41" s="450"/>
      <c r="AGI41" s="450"/>
      <c r="AGJ41" s="450"/>
      <c r="AGK41" s="450"/>
      <c r="AGL41" s="450"/>
      <c r="AGM41" s="450"/>
      <c r="AGN41" s="450"/>
      <c r="AGO41" s="450"/>
      <c r="AGP41" s="450"/>
      <c r="AGQ41" s="450"/>
      <c r="AGR41" s="450"/>
      <c r="AGS41" s="450"/>
      <c r="AGT41" s="450"/>
      <c r="AGU41" s="450"/>
      <c r="AGV41" s="450"/>
      <c r="AGW41" s="450"/>
      <c r="AGX41" s="450"/>
      <c r="AGY41" s="450"/>
      <c r="AGZ41" s="450"/>
      <c r="AHA41" s="450"/>
      <c r="AHB41" s="450"/>
      <c r="AHC41" s="450"/>
      <c r="AHD41" s="450"/>
      <c r="AHE41" s="450"/>
      <c r="AHF41" s="450"/>
      <c r="AHG41" s="450"/>
      <c r="AHH41" s="450"/>
      <c r="AHI41" s="450"/>
      <c r="AHJ41" s="450"/>
      <c r="AHK41" s="450"/>
      <c r="AHL41" s="450"/>
      <c r="AHM41" s="450"/>
      <c r="AHN41" s="450"/>
      <c r="AHO41" s="450"/>
      <c r="AHP41" s="450"/>
      <c r="AHQ41" s="450"/>
      <c r="AHR41" s="450"/>
      <c r="AHS41" s="450"/>
      <c r="AHT41" s="450"/>
      <c r="AHU41" s="450"/>
      <c r="AHV41" s="450"/>
      <c r="AHW41" s="450"/>
      <c r="AHX41" s="450"/>
      <c r="AHY41" s="450"/>
      <c r="AHZ41" s="450"/>
      <c r="AIA41" s="450"/>
      <c r="AIB41" s="450"/>
      <c r="AIC41" s="450"/>
      <c r="AID41" s="450"/>
      <c r="AIE41" s="450"/>
      <c r="AIF41" s="450"/>
      <c r="AIG41" s="450"/>
      <c r="AIH41" s="450"/>
      <c r="AII41" s="450"/>
      <c r="AIJ41" s="450"/>
      <c r="AIK41" s="450"/>
      <c r="AIL41" s="450"/>
      <c r="AIM41" s="450"/>
      <c r="AIN41" s="450"/>
      <c r="AIO41" s="450"/>
      <c r="AIP41" s="450"/>
      <c r="AIQ41" s="450"/>
      <c r="AIR41" s="450"/>
      <c r="AIS41" s="450"/>
      <c r="AIT41" s="450"/>
      <c r="AIU41" s="450"/>
      <c r="AIV41" s="450"/>
      <c r="AIW41" s="450"/>
      <c r="AIX41" s="450"/>
      <c r="AIY41" s="450"/>
      <c r="AIZ41" s="450"/>
      <c r="AJA41" s="450"/>
      <c r="AJB41" s="450"/>
      <c r="AJC41" s="450"/>
      <c r="AJD41" s="450"/>
      <c r="AJE41" s="450"/>
      <c r="AJF41" s="450"/>
      <c r="AJG41" s="450"/>
      <c r="AJH41" s="450"/>
      <c r="AJI41" s="450"/>
      <c r="AJJ41" s="450"/>
      <c r="AJK41" s="450"/>
      <c r="AJL41" s="450"/>
      <c r="AJM41" s="450"/>
      <c r="AJN41" s="450"/>
      <c r="AJO41" s="450"/>
      <c r="AJP41" s="450"/>
      <c r="AJQ41" s="450"/>
      <c r="AJR41" s="450"/>
      <c r="AJS41" s="450"/>
      <c r="AJT41" s="450"/>
      <c r="AJU41" s="450"/>
      <c r="AJV41" s="450"/>
      <c r="AJW41" s="450"/>
      <c r="AJX41" s="450"/>
      <c r="AJY41" s="450"/>
      <c r="AJZ41" s="450"/>
      <c r="AKA41" s="450"/>
      <c r="AKB41" s="450"/>
      <c r="AKC41" s="450"/>
      <c r="AKD41" s="450"/>
      <c r="AKE41" s="450"/>
      <c r="AKF41" s="450"/>
      <c r="AKG41" s="450"/>
      <c r="AKH41" s="450"/>
      <c r="AKI41" s="450"/>
      <c r="AKJ41" s="450"/>
      <c r="AKK41" s="450"/>
      <c r="AKL41" s="450"/>
      <c r="AKM41" s="450"/>
      <c r="AKN41" s="450"/>
      <c r="AKO41" s="450"/>
      <c r="AKP41" s="450"/>
      <c r="AKQ41" s="450"/>
      <c r="AKR41" s="450"/>
      <c r="AKS41" s="450"/>
      <c r="AKT41" s="450"/>
      <c r="AKU41" s="450"/>
      <c r="AKV41" s="450"/>
      <c r="AKW41" s="450"/>
      <c r="AKX41" s="450"/>
      <c r="AKY41" s="450"/>
      <c r="AKZ41" s="450"/>
      <c r="ALA41" s="450"/>
      <c r="ALB41" s="450"/>
      <c r="ALC41" s="450"/>
      <c r="ALD41" s="450"/>
      <c r="ALE41" s="450"/>
      <c r="ALF41" s="450"/>
      <c r="ALG41" s="450"/>
      <c r="ALH41" s="450"/>
      <c r="ALI41" s="450"/>
      <c r="ALJ41" s="450"/>
      <c r="ALK41" s="450"/>
      <c r="ALL41" s="450"/>
      <c r="ALM41" s="450"/>
      <c r="ALN41" s="450"/>
      <c r="ALO41" s="450"/>
      <c r="ALP41" s="450"/>
      <c r="ALQ41" s="450"/>
      <c r="ALR41" s="450"/>
      <c r="ALS41" s="450"/>
      <c r="ALT41" s="450"/>
      <c r="ALU41" s="450"/>
      <c r="ALV41" s="450"/>
      <c r="ALW41" s="450"/>
      <c r="ALX41" s="450"/>
      <c r="ALY41" s="450"/>
      <c r="ALZ41" s="450"/>
      <c r="AMA41" s="450"/>
      <c r="AMB41" s="450"/>
      <c r="AMC41" s="450"/>
      <c r="AMD41" s="450"/>
      <c r="AME41" s="450"/>
      <c r="AMF41" s="450"/>
      <c r="AMG41" s="450"/>
      <c r="AMH41" s="450"/>
      <c r="AMI41" s="450"/>
      <c r="AMJ41" s="450"/>
      <c r="AMK41" s="450"/>
      <c r="AML41" s="450"/>
      <c r="AMM41" s="450"/>
      <c r="AMN41" s="450"/>
      <c r="AMO41" s="450"/>
      <c r="AMP41" s="450"/>
      <c r="AMQ41" s="450"/>
      <c r="AMR41" s="450"/>
      <c r="AMS41" s="450"/>
      <c r="AMT41" s="450"/>
      <c r="AMU41" s="450"/>
      <c r="AMV41" s="450"/>
      <c r="AMW41" s="450"/>
      <c r="AMX41" s="450"/>
      <c r="AMY41" s="450"/>
      <c r="AMZ41" s="450"/>
      <c r="ANA41" s="450"/>
      <c r="ANB41" s="450"/>
      <c r="ANC41" s="450"/>
      <c r="AND41" s="450"/>
      <c r="ANE41" s="450"/>
      <c r="ANF41" s="450"/>
      <c r="ANG41" s="450"/>
      <c r="ANH41" s="450"/>
      <c r="ANI41" s="450"/>
      <c r="ANJ41" s="450"/>
      <c r="ANK41" s="450"/>
      <c r="ANL41" s="450"/>
      <c r="ANM41" s="450"/>
      <c r="ANN41" s="450"/>
      <c r="ANO41" s="450"/>
      <c r="ANP41" s="450"/>
      <c r="ANQ41" s="450"/>
      <c r="ANR41" s="450"/>
      <c r="ANS41" s="450"/>
      <c r="ANT41" s="450"/>
      <c r="ANU41" s="450"/>
      <c r="ANV41" s="450"/>
      <c r="ANW41" s="450"/>
      <c r="ANX41" s="450"/>
      <c r="ANY41" s="450"/>
      <c r="ANZ41" s="450"/>
      <c r="AOA41" s="450"/>
      <c r="AOB41" s="450"/>
      <c r="AOC41" s="450"/>
      <c r="AOD41" s="450"/>
      <c r="AOE41" s="450"/>
      <c r="AOF41" s="450"/>
      <c r="AOG41" s="450"/>
      <c r="AOH41" s="450"/>
      <c r="AOI41" s="450"/>
      <c r="AOJ41" s="450"/>
      <c r="AOK41" s="450"/>
      <c r="AOL41" s="450"/>
      <c r="AOM41" s="450"/>
      <c r="AON41" s="450"/>
      <c r="AOO41" s="450"/>
      <c r="AOP41" s="450"/>
      <c r="AOQ41" s="450"/>
      <c r="AOR41" s="450"/>
      <c r="AOS41" s="450"/>
      <c r="AOT41" s="450"/>
      <c r="AOU41" s="450"/>
      <c r="AOV41" s="450"/>
      <c r="AOW41" s="450"/>
      <c r="AOX41" s="450"/>
      <c r="AOY41" s="450"/>
      <c r="AOZ41" s="450"/>
      <c r="APA41" s="450"/>
      <c r="APB41" s="450"/>
      <c r="APC41" s="450"/>
      <c r="APD41" s="450"/>
      <c r="APE41" s="450"/>
      <c r="APF41" s="450"/>
      <c r="APG41" s="450"/>
      <c r="APH41" s="450"/>
      <c r="API41" s="450"/>
      <c r="APJ41" s="450"/>
      <c r="APK41" s="450"/>
      <c r="APL41" s="450"/>
      <c r="APM41" s="450"/>
      <c r="APN41" s="450"/>
      <c r="APO41" s="450"/>
      <c r="APP41" s="450"/>
      <c r="APQ41" s="450"/>
      <c r="APR41" s="450"/>
      <c r="APS41" s="450"/>
      <c r="APT41" s="450"/>
      <c r="APU41" s="450"/>
      <c r="APV41" s="450"/>
      <c r="APW41" s="450"/>
      <c r="APX41" s="450"/>
      <c r="APY41" s="450"/>
      <c r="APZ41" s="450"/>
      <c r="AQA41" s="450"/>
      <c r="AQB41" s="450"/>
      <c r="AQC41" s="450"/>
      <c r="AQD41" s="450"/>
      <c r="AQE41" s="450"/>
      <c r="AQF41" s="450"/>
      <c r="AQG41" s="450"/>
      <c r="AQH41" s="450"/>
      <c r="AQI41" s="450"/>
      <c r="AQJ41" s="450"/>
      <c r="AQK41" s="450"/>
      <c r="AQL41" s="450"/>
      <c r="AQM41" s="450"/>
      <c r="AQN41" s="450"/>
      <c r="AQO41" s="450"/>
      <c r="AQP41" s="450"/>
      <c r="AQQ41" s="450"/>
      <c r="AQR41" s="450"/>
      <c r="AQS41" s="450"/>
      <c r="AQT41" s="450"/>
      <c r="AQU41" s="450"/>
      <c r="AQV41" s="450"/>
      <c r="AQW41" s="450"/>
      <c r="AQX41" s="450"/>
      <c r="AQY41" s="450"/>
      <c r="AQZ41" s="450"/>
      <c r="ARA41" s="450"/>
      <c r="ARB41" s="450"/>
      <c r="ARC41" s="450"/>
      <c r="ARD41" s="450"/>
      <c r="ARE41" s="450"/>
      <c r="ARF41" s="450"/>
      <c r="ARG41" s="450"/>
      <c r="ARH41" s="450"/>
      <c r="ARI41" s="450"/>
      <c r="ARJ41" s="450"/>
      <c r="ARK41" s="450"/>
      <c r="ARL41" s="450"/>
      <c r="ARM41" s="450"/>
      <c r="ARN41" s="450"/>
      <c r="ARO41" s="450"/>
      <c r="ARP41" s="450"/>
      <c r="ARQ41" s="450"/>
      <c r="ARR41" s="450"/>
      <c r="ARS41" s="450"/>
      <c r="ART41" s="450"/>
      <c r="ARU41" s="450"/>
      <c r="ARV41" s="450"/>
      <c r="ARW41" s="450"/>
      <c r="ARX41" s="450"/>
      <c r="ARY41" s="450"/>
      <c r="ARZ41" s="450"/>
      <c r="ASA41" s="450"/>
      <c r="ASB41" s="450"/>
      <c r="ASC41" s="450"/>
      <c r="ASD41" s="450"/>
      <c r="ASE41" s="450"/>
      <c r="ASF41" s="450"/>
      <c r="ASG41" s="450"/>
      <c r="ASH41" s="450"/>
      <c r="ASI41" s="450"/>
      <c r="ASJ41" s="450"/>
      <c r="ASK41" s="450"/>
      <c r="ASL41" s="450"/>
      <c r="ASM41" s="450"/>
      <c r="ASN41" s="450"/>
      <c r="ASO41" s="450"/>
      <c r="ASP41" s="450"/>
      <c r="ASQ41" s="450"/>
      <c r="ASR41" s="450"/>
      <c r="ASS41" s="450"/>
      <c r="AST41" s="450"/>
      <c r="ASU41" s="450"/>
      <c r="ASV41" s="450"/>
      <c r="ASW41" s="450"/>
      <c r="ASX41" s="450"/>
      <c r="ASY41" s="450"/>
      <c r="ASZ41" s="450"/>
      <c r="ATA41" s="450"/>
      <c r="ATB41" s="450"/>
      <c r="ATC41" s="450"/>
      <c r="ATD41" s="450"/>
      <c r="ATE41" s="450"/>
      <c r="ATF41" s="450"/>
      <c r="ATG41" s="450"/>
      <c r="ATH41" s="450"/>
      <c r="ATI41" s="450"/>
      <c r="ATJ41" s="450"/>
      <c r="ATK41" s="450"/>
      <c r="ATL41" s="450"/>
      <c r="ATM41" s="450"/>
      <c r="ATN41" s="450"/>
      <c r="ATO41" s="450"/>
      <c r="ATP41" s="450"/>
      <c r="ATQ41" s="450"/>
      <c r="ATR41" s="450"/>
      <c r="ATS41" s="450"/>
      <c r="ATT41" s="450"/>
      <c r="ATU41" s="450"/>
      <c r="ATV41" s="450"/>
      <c r="ATW41" s="450"/>
      <c r="ATX41" s="450"/>
      <c r="ATY41" s="450"/>
      <c r="ATZ41" s="450"/>
      <c r="AUA41" s="450"/>
      <c r="AUB41" s="450"/>
      <c r="AUC41" s="450"/>
      <c r="AUD41" s="450"/>
      <c r="AUE41" s="450"/>
      <c r="AUF41" s="450"/>
      <c r="AUG41" s="450"/>
      <c r="AUH41" s="450"/>
      <c r="AUI41" s="450"/>
      <c r="AUJ41" s="450"/>
      <c r="AUK41" s="450"/>
      <c r="AUL41" s="450"/>
      <c r="AUM41" s="450"/>
      <c r="AUN41" s="450"/>
      <c r="AUO41" s="450"/>
      <c r="AUP41" s="450"/>
      <c r="AUQ41" s="450"/>
      <c r="AUR41" s="450"/>
      <c r="AUS41" s="450"/>
      <c r="AUT41" s="450"/>
      <c r="AUU41" s="450"/>
      <c r="AUV41" s="450"/>
      <c r="AUW41" s="450"/>
      <c r="AUX41" s="450"/>
      <c r="AUY41" s="450"/>
      <c r="AUZ41" s="450"/>
      <c r="AVA41" s="450"/>
      <c r="AVB41" s="450"/>
      <c r="AVC41" s="450"/>
      <c r="AVD41" s="450"/>
      <c r="AVE41" s="450"/>
      <c r="AVF41" s="450"/>
      <c r="AVG41" s="450"/>
      <c r="AVH41" s="450"/>
      <c r="AVI41" s="450"/>
      <c r="AVJ41" s="450"/>
      <c r="AVK41" s="450"/>
      <c r="AVL41" s="450"/>
      <c r="AVM41" s="450"/>
      <c r="AVN41" s="450"/>
      <c r="AVO41" s="450"/>
      <c r="AVP41" s="450"/>
      <c r="AVQ41" s="450"/>
      <c r="AVR41" s="450"/>
      <c r="AVS41" s="450"/>
      <c r="AVT41" s="450"/>
      <c r="AVU41" s="450"/>
      <c r="AVV41" s="450"/>
      <c r="AVW41" s="450"/>
      <c r="AVX41" s="450"/>
      <c r="AVY41" s="450"/>
      <c r="AVZ41" s="450"/>
      <c r="AWA41" s="450"/>
      <c r="AWB41" s="450"/>
      <c r="AWC41" s="450"/>
      <c r="AWD41" s="450"/>
      <c r="AWE41" s="450"/>
      <c r="AWF41" s="450"/>
      <c r="AWG41" s="450"/>
      <c r="AWH41" s="450"/>
      <c r="AWI41" s="450"/>
      <c r="AWJ41" s="450"/>
      <c r="AWK41" s="450"/>
      <c r="AWL41" s="450"/>
      <c r="AWM41" s="450"/>
      <c r="AWN41" s="450"/>
      <c r="AWO41" s="450"/>
      <c r="AWP41" s="450"/>
      <c r="AWQ41" s="450"/>
      <c r="AWR41" s="450"/>
      <c r="AWS41" s="450"/>
      <c r="AWT41" s="450"/>
      <c r="AWU41" s="450"/>
      <c r="AWV41" s="450"/>
      <c r="AWW41" s="450"/>
      <c r="AWX41" s="450"/>
      <c r="AWY41" s="450"/>
      <c r="AWZ41" s="450"/>
      <c r="AXA41" s="450"/>
      <c r="AXB41" s="450"/>
      <c r="AXC41" s="450"/>
      <c r="AXD41" s="450"/>
      <c r="AXE41" s="450"/>
      <c r="AXF41" s="450"/>
      <c r="AXG41" s="450"/>
      <c r="AXH41" s="450"/>
      <c r="AXI41" s="450"/>
      <c r="AXJ41" s="450"/>
      <c r="AXK41" s="450"/>
      <c r="AXL41" s="450"/>
      <c r="AXM41" s="450"/>
      <c r="AXN41" s="450"/>
      <c r="AXO41" s="450"/>
      <c r="AXP41" s="450"/>
      <c r="AXQ41" s="450"/>
      <c r="AXR41" s="450"/>
      <c r="AXS41" s="450"/>
      <c r="AXT41" s="450"/>
      <c r="AXU41" s="450"/>
      <c r="AXV41" s="450"/>
      <c r="AXW41" s="450"/>
      <c r="AXX41" s="450"/>
      <c r="AXY41" s="450"/>
      <c r="AXZ41" s="450"/>
      <c r="AYA41" s="450"/>
      <c r="AYB41" s="450"/>
      <c r="AYC41" s="450"/>
      <c r="AYD41" s="450"/>
      <c r="AYE41" s="450"/>
      <c r="AYF41" s="450"/>
      <c r="AYG41" s="450"/>
      <c r="AYH41" s="450"/>
      <c r="AYI41" s="450"/>
      <c r="AYJ41" s="450"/>
      <c r="AYK41" s="450"/>
      <c r="AYL41" s="450"/>
      <c r="AYM41" s="450"/>
      <c r="AYN41" s="450"/>
      <c r="AYO41" s="450"/>
      <c r="AYP41" s="450"/>
      <c r="AYQ41" s="450"/>
      <c r="AYR41" s="450"/>
      <c r="AYS41" s="450"/>
      <c r="AYT41" s="450"/>
      <c r="AYU41" s="450"/>
      <c r="AYV41" s="450"/>
      <c r="AYW41" s="450"/>
      <c r="AYX41" s="450"/>
      <c r="AYY41" s="450"/>
      <c r="AYZ41" s="450"/>
      <c r="AZA41" s="450"/>
      <c r="AZB41" s="450"/>
      <c r="AZC41" s="450"/>
      <c r="AZD41" s="450"/>
      <c r="AZE41" s="450"/>
      <c r="AZF41" s="450"/>
      <c r="AZG41" s="450"/>
      <c r="AZH41" s="450"/>
      <c r="AZI41" s="450"/>
      <c r="AZJ41" s="450"/>
      <c r="AZK41" s="450"/>
      <c r="AZL41" s="450"/>
      <c r="AZM41" s="450"/>
      <c r="AZN41" s="450"/>
      <c r="AZO41" s="450"/>
      <c r="AZP41" s="450"/>
      <c r="AZQ41" s="450"/>
      <c r="AZR41" s="450"/>
      <c r="AZS41" s="450"/>
      <c r="AZT41" s="450"/>
      <c r="AZU41" s="450"/>
      <c r="AZV41" s="450"/>
      <c r="AZW41" s="450"/>
      <c r="AZX41" s="450"/>
      <c r="AZY41" s="450"/>
      <c r="AZZ41" s="450"/>
      <c r="BAA41" s="450"/>
      <c r="BAB41" s="450"/>
      <c r="BAC41" s="450"/>
      <c r="BAD41" s="450"/>
      <c r="BAE41" s="450"/>
      <c r="BAF41" s="450"/>
      <c r="BAG41" s="450"/>
      <c r="BAH41" s="450"/>
      <c r="BAI41" s="450"/>
      <c r="BAJ41" s="450"/>
      <c r="BAK41" s="450"/>
      <c r="BAL41" s="450"/>
      <c r="BAM41" s="450"/>
      <c r="BAN41" s="450"/>
      <c r="BAO41" s="450"/>
      <c r="BAP41" s="450"/>
      <c r="BAQ41" s="450"/>
      <c r="BAR41" s="450"/>
      <c r="BAS41" s="450"/>
      <c r="BAT41" s="450"/>
      <c r="BAU41" s="450"/>
      <c r="BAV41" s="450"/>
      <c r="BAW41" s="450"/>
      <c r="BAX41" s="450"/>
      <c r="BAY41" s="450"/>
      <c r="BAZ41" s="450"/>
      <c r="BBA41" s="450"/>
      <c r="BBB41" s="450"/>
      <c r="BBC41" s="450"/>
      <c r="BBD41" s="450"/>
      <c r="BBE41" s="450"/>
      <c r="BBF41" s="450"/>
      <c r="BBG41" s="450"/>
      <c r="BBH41" s="450"/>
      <c r="BBI41" s="450"/>
      <c r="BBJ41" s="450"/>
      <c r="BBK41" s="450"/>
      <c r="BBL41" s="450"/>
      <c r="BBM41" s="450"/>
      <c r="BBN41" s="450"/>
      <c r="BBO41" s="450"/>
      <c r="BBP41" s="450"/>
      <c r="BBQ41" s="450"/>
      <c r="BBR41" s="450"/>
      <c r="BBS41" s="450"/>
      <c r="BBT41" s="450"/>
      <c r="BBU41" s="450"/>
      <c r="BBV41" s="450"/>
      <c r="BBW41" s="450"/>
      <c r="BBX41" s="450"/>
      <c r="BBY41" s="450"/>
      <c r="BBZ41" s="450"/>
      <c r="BCA41" s="450"/>
      <c r="BCB41" s="450"/>
      <c r="BCC41" s="450"/>
      <c r="BCD41" s="450"/>
      <c r="BCE41" s="450"/>
      <c r="BCF41" s="450"/>
      <c r="BCG41" s="450"/>
      <c r="BCH41" s="450"/>
      <c r="BCI41" s="450"/>
      <c r="BCJ41" s="450"/>
      <c r="BCK41" s="450"/>
      <c r="BCL41" s="450"/>
      <c r="BCM41" s="450"/>
      <c r="BCN41" s="450"/>
      <c r="BCO41" s="450"/>
      <c r="BCP41" s="450"/>
      <c r="BCQ41" s="450"/>
      <c r="BCR41" s="450"/>
      <c r="BCS41" s="450"/>
      <c r="BCT41" s="450"/>
      <c r="BCU41" s="450"/>
      <c r="BCV41" s="450"/>
      <c r="BCW41" s="450"/>
      <c r="BCX41" s="450"/>
      <c r="BCY41" s="450"/>
      <c r="BCZ41" s="450"/>
      <c r="BDA41" s="450"/>
      <c r="BDB41" s="450"/>
      <c r="BDC41" s="450"/>
      <c r="BDD41" s="450"/>
      <c r="BDE41" s="450"/>
      <c r="BDF41" s="450"/>
      <c r="BDG41" s="450"/>
      <c r="BDH41" s="450"/>
      <c r="BDI41" s="450"/>
      <c r="BDJ41" s="450"/>
      <c r="BDK41" s="450"/>
      <c r="BDL41" s="450"/>
      <c r="BDM41" s="450"/>
      <c r="BDN41" s="450"/>
      <c r="BDO41" s="450"/>
      <c r="BDP41" s="450"/>
      <c r="BDQ41" s="450"/>
      <c r="BDR41" s="450"/>
      <c r="BDS41" s="450"/>
      <c r="BDT41" s="450"/>
      <c r="BDU41" s="450"/>
      <c r="BDV41" s="450"/>
      <c r="BDW41" s="450"/>
      <c r="BDX41" s="450"/>
      <c r="BDY41" s="450"/>
      <c r="BDZ41" s="450"/>
      <c r="BEA41" s="450"/>
      <c r="BEB41" s="450"/>
      <c r="BEC41" s="450"/>
      <c r="BED41" s="450"/>
      <c r="BEE41" s="450"/>
      <c r="BEF41" s="450"/>
      <c r="BEG41" s="450"/>
      <c r="BEH41" s="450"/>
      <c r="BEI41" s="450"/>
      <c r="BEJ41" s="450"/>
      <c r="BEK41" s="450"/>
      <c r="BEL41" s="450"/>
      <c r="BEM41" s="450"/>
      <c r="BEN41" s="450"/>
      <c r="BEO41" s="450"/>
      <c r="BEP41" s="450"/>
      <c r="BEQ41" s="450"/>
      <c r="BER41" s="450"/>
      <c r="BES41" s="450"/>
      <c r="BET41" s="450"/>
      <c r="BEU41" s="450"/>
      <c r="BEV41" s="450"/>
      <c r="BEW41" s="450"/>
      <c r="BEX41" s="450"/>
      <c r="BEY41" s="450"/>
      <c r="BEZ41" s="450"/>
      <c r="BFA41" s="450"/>
      <c r="BFB41" s="450"/>
      <c r="BFC41" s="450"/>
      <c r="BFD41" s="450"/>
      <c r="BFE41" s="450"/>
      <c r="BFF41" s="450"/>
      <c r="BFG41" s="450"/>
      <c r="BFH41" s="450"/>
      <c r="BFI41" s="450"/>
      <c r="BFJ41" s="450"/>
      <c r="BFK41" s="450"/>
      <c r="BFL41" s="450"/>
      <c r="BFM41" s="450"/>
      <c r="BFN41" s="450"/>
      <c r="BFO41" s="450"/>
      <c r="BFP41" s="450"/>
      <c r="BFQ41" s="450"/>
      <c r="BFR41" s="450"/>
      <c r="BFS41" s="450"/>
      <c r="BFT41" s="450"/>
      <c r="BFU41" s="450"/>
      <c r="BFV41" s="450"/>
      <c r="BFW41" s="450"/>
      <c r="BFX41" s="450"/>
      <c r="BFY41" s="450"/>
      <c r="BFZ41" s="450"/>
      <c r="BGA41" s="450"/>
      <c r="BGB41" s="450"/>
      <c r="BGC41" s="450"/>
      <c r="BGD41" s="450"/>
      <c r="BGE41" s="450"/>
      <c r="BGF41" s="450"/>
      <c r="BGG41" s="450"/>
      <c r="BGH41" s="450"/>
      <c r="BGI41" s="450"/>
      <c r="BGJ41" s="450"/>
      <c r="BGK41" s="450"/>
      <c r="BGL41" s="450"/>
      <c r="BGM41" s="450"/>
      <c r="BGN41" s="450"/>
      <c r="BGO41" s="450"/>
      <c r="BGP41" s="450"/>
      <c r="BGQ41" s="450"/>
      <c r="BGR41" s="450"/>
      <c r="BGS41" s="450"/>
      <c r="BGT41" s="450"/>
      <c r="BGU41" s="450"/>
      <c r="BGV41" s="450"/>
      <c r="BGW41" s="450"/>
      <c r="BGX41" s="450"/>
      <c r="BGY41" s="450"/>
      <c r="BGZ41" s="450"/>
      <c r="BHA41" s="450"/>
      <c r="BHB41" s="450"/>
      <c r="BHC41" s="450"/>
      <c r="BHD41" s="450"/>
      <c r="BHE41" s="450"/>
      <c r="BHF41" s="450"/>
      <c r="BHG41" s="450"/>
      <c r="BHH41" s="450"/>
      <c r="BHI41" s="450"/>
      <c r="BHJ41" s="450"/>
      <c r="BHK41" s="450"/>
      <c r="BHL41" s="450"/>
      <c r="BHM41" s="450"/>
      <c r="BHN41" s="450"/>
      <c r="BHO41" s="450"/>
      <c r="BHP41" s="450"/>
      <c r="BHQ41" s="450"/>
      <c r="BHR41" s="450"/>
      <c r="BHS41" s="450"/>
      <c r="BHT41" s="450"/>
      <c r="BHU41" s="450"/>
      <c r="BHV41" s="450"/>
      <c r="BHW41" s="450"/>
      <c r="BHX41" s="450"/>
      <c r="BHY41" s="450"/>
      <c r="BHZ41" s="450"/>
      <c r="BIA41" s="450"/>
      <c r="BIB41" s="450"/>
      <c r="BIC41" s="450"/>
      <c r="BID41" s="450"/>
      <c r="BIE41" s="450"/>
      <c r="BIF41" s="450"/>
      <c r="BIG41" s="450"/>
      <c r="BIH41" s="450"/>
      <c r="BII41" s="450"/>
      <c r="BIJ41" s="450"/>
      <c r="BIK41" s="450"/>
      <c r="BIL41" s="450"/>
      <c r="BIM41" s="450"/>
      <c r="BIN41" s="450"/>
      <c r="BIO41" s="450"/>
      <c r="BIP41" s="450"/>
      <c r="BIQ41" s="450"/>
      <c r="BIR41" s="450"/>
      <c r="BIS41" s="450"/>
      <c r="BIT41" s="450"/>
      <c r="BIU41" s="450"/>
      <c r="BIV41" s="450"/>
      <c r="BIW41" s="450"/>
      <c r="BIX41" s="450"/>
      <c r="BIY41" s="450"/>
      <c r="BIZ41" s="450"/>
      <c r="BJA41" s="450"/>
      <c r="BJB41" s="450"/>
      <c r="BJC41" s="450"/>
      <c r="BJD41" s="450"/>
      <c r="BJE41" s="450"/>
      <c r="BJF41" s="450"/>
      <c r="BJG41" s="450"/>
      <c r="BJH41" s="450"/>
      <c r="BJI41" s="450"/>
      <c r="BJJ41" s="450"/>
      <c r="BJK41" s="450"/>
      <c r="BJL41" s="450"/>
      <c r="BJM41" s="450"/>
      <c r="BJN41" s="450"/>
      <c r="BJO41" s="450"/>
      <c r="BJP41" s="450"/>
      <c r="BJQ41" s="450"/>
      <c r="BJR41" s="450"/>
      <c r="BJS41" s="450"/>
      <c r="BJT41" s="450"/>
      <c r="BJU41" s="450"/>
      <c r="BJV41" s="450"/>
      <c r="BJW41" s="450"/>
      <c r="BJX41" s="450"/>
      <c r="BJY41" s="450"/>
      <c r="BJZ41" s="450"/>
      <c r="BKA41" s="450"/>
      <c r="BKB41" s="450"/>
      <c r="BKC41" s="450"/>
      <c r="BKD41" s="450"/>
      <c r="BKE41" s="450"/>
      <c r="BKF41" s="450"/>
      <c r="BKG41" s="450"/>
      <c r="BKH41" s="450"/>
      <c r="BKI41" s="450"/>
      <c r="BKJ41" s="450"/>
      <c r="BKK41" s="450"/>
      <c r="BKL41" s="450"/>
      <c r="BKM41" s="450"/>
      <c r="BKN41" s="450"/>
      <c r="BKO41" s="450"/>
      <c r="BKP41" s="450"/>
      <c r="BKQ41" s="450"/>
      <c r="BKR41" s="450"/>
      <c r="BKS41" s="450"/>
      <c r="BKT41" s="450"/>
      <c r="BKU41" s="450"/>
      <c r="BKV41" s="450"/>
      <c r="BKW41" s="450"/>
      <c r="BKX41" s="450"/>
      <c r="BKY41" s="450"/>
      <c r="BKZ41" s="450"/>
      <c r="BLA41" s="450"/>
      <c r="BLB41" s="450"/>
      <c r="BLC41" s="450"/>
      <c r="BLD41" s="450"/>
      <c r="BLE41" s="450"/>
      <c r="BLF41" s="450"/>
      <c r="BLG41" s="450"/>
      <c r="BLH41" s="450"/>
      <c r="BLI41" s="450"/>
      <c r="BLJ41" s="450"/>
      <c r="BLK41" s="450"/>
      <c r="BLL41" s="450"/>
      <c r="BLM41" s="450"/>
      <c r="BLN41" s="450"/>
      <c r="BLO41" s="450"/>
      <c r="BLP41" s="450"/>
      <c r="BLQ41" s="450"/>
      <c r="BLR41" s="450"/>
      <c r="BLS41" s="450"/>
      <c r="BLT41" s="450"/>
      <c r="BLU41" s="450"/>
      <c r="BLV41" s="450"/>
      <c r="BLW41" s="450"/>
      <c r="BLX41" s="450"/>
      <c r="BLY41" s="450"/>
      <c r="BLZ41" s="450"/>
      <c r="BMA41" s="450"/>
      <c r="BMB41" s="450"/>
      <c r="BMC41" s="450"/>
      <c r="BMD41" s="450"/>
      <c r="BME41" s="450"/>
      <c r="BMF41" s="450"/>
      <c r="BMG41" s="450"/>
      <c r="BMH41" s="450"/>
      <c r="BMI41" s="450"/>
      <c r="BMJ41" s="450"/>
      <c r="BMK41" s="450"/>
      <c r="BML41" s="450"/>
      <c r="BMM41" s="450"/>
      <c r="BMN41" s="450"/>
      <c r="BMO41" s="450"/>
      <c r="BMP41" s="450"/>
      <c r="BMQ41" s="450"/>
      <c r="BMR41" s="450"/>
      <c r="BMS41" s="450"/>
      <c r="BMT41" s="450"/>
      <c r="BMU41" s="450"/>
      <c r="BMV41" s="450"/>
      <c r="BMW41" s="450"/>
      <c r="BMX41" s="450"/>
      <c r="BMY41" s="450"/>
      <c r="BMZ41" s="450"/>
      <c r="BNA41" s="450"/>
      <c r="BNB41" s="450"/>
      <c r="BNC41" s="450"/>
      <c r="BND41" s="450"/>
      <c r="BNE41" s="450"/>
      <c r="BNF41" s="450"/>
      <c r="BNG41" s="450"/>
      <c r="BNH41" s="450"/>
      <c r="BNI41" s="450"/>
      <c r="BNJ41" s="450"/>
      <c r="BNK41" s="450"/>
      <c r="BNL41" s="450"/>
      <c r="BNM41" s="450"/>
      <c r="BNN41" s="450"/>
      <c r="BNO41" s="450"/>
      <c r="BNP41" s="450"/>
      <c r="BNQ41" s="450"/>
      <c r="BNR41" s="450"/>
      <c r="BNS41" s="450"/>
      <c r="BNT41" s="450"/>
      <c r="BNU41" s="450"/>
      <c r="BNV41" s="450"/>
      <c r="BNW41" s="450"/>
      <c r="BNX41" s="450"/>
      <c r="BNY41" s="450"/>
      <c r="BNZ41" s="450"/>
      <c r="BOA41" s="450"/>
      <c r="BOB41" s="450"/>
      <c r="BOC41" s="450"/>
      <c r="BOD41" s="450"/>
      <c r="BOE41" s="450"/>
      <c r="BOF41" s="450"/>
      <c r="BOG41" s="450"/>
      <c r="BOH41" s="450"/>
      <c r="BOI41" s="450"/>
      <c r="BOJ41" s="450"/>
      <c r="BOK41" s="450"/>
      <c r="BOL41" s="450"/>
      <c r="BOM41" s="450"/>
      <c r="BON41" s="450"/>
      <c r="BOO41" s="450"/>
      <c r="BOP41" s="450"/>
      <c r="BOQ41" s="450"/>
      <c r="BOR41" s="450"/>
      <c r="BOS41" s="450"/>
      <c r="BOT41" s="450"/>
      <c r="BOU41" s="450"/>
      <c r="BOV41" s="450"/>
      <c r="BOW41" s="450"/>
      <c r="BOX41" s="450"/>
      <c r="BOY41" s="450"/>
      <c r="BOZ41" s="450"/>
      <c r="BPA41" s="450"/>
      <c r="BPB41" s="450"/>
      <c r="BPC41" s="450"/>
      <c r="BPD41" s="450"/>
      <c r="BPE41" s="450"/>
      <c r="BPF41" s="450"/>
      <c r="BPG41" s="450"/>
      <c r="BPH41" s="450"/>
      <c r="BPI41" s="450"/>
      <c r="BPJ41" s="450"/>
      <c r="BPK41" s="450"/>
      <c r="BPL41" s="450"/>
      <c r="BPM41" s="450"/>
      <c r="BPN41" s="450"/>
      <c r="BPO41" s="450"/>
      <c r="BPP41" s="450"/>
      <c r="BPQ41" s="450"/>
      <c r="BPR41" s="450"/>
      <c r="BPS41" s="450"/>
      <c r="BPT41" s="450"/>
      <c r="BPU41" s="450"/>
      <c r="BPV41" s="450"/>
      <c r="BPW41" s="450"/>
      <c r="BPX41" s="450"/>
      <c r="BPY41" s="450"/>
      <c r="BPZ41" s="450"/>
      <c r="BQA41" s="450"/>
      <c r="BQB41" s="450"/>
      <c r="BQC41" s="450"/>
      <c r="BQD41" s="450"/>
      <c r="BQE41" s="450"/>
      <c r="BQF41" s="450"/>
      <c r="BQG41" s="450"/>
      <c r="BQH41" s="450"/>
      <c r="BQI41" s="450"/>
      <c r="BQJ41" s="450"/>
      <c r="BQK41" s="450"/>
      <c r="BQL41" s="450"/>
      <c r="BQM41" s="450"/>
      <c r="BQN41" s="450"/>
      <c r="BQO41" s="450"/>
      <c r="BQP41" s="450"/>
      <c r="BQQ41" s="450"/>
      <c r="BQR41" s="450"/>
      <c r="BQS41" s="450"/>
      <c r="BQT41" s="450"/>
      <c r="BQU41" s="450"/>
      <c r="BQV41" s="450"/>
      <c r="BQW41" s="450"/>
      <c r="BQX41" s="450"/>
      <c r="BQY41" s="450"/>
      <c r="BQZ41" s="450"/>
      <c r="BRA41" s="450"/>
      <c r="BRB41" s="450"/>
      <c r="BRC41" s="450"/>
      <c r="BRD41" s="450"/>
      <c r="BRE41" s="450"/>
      <c r="BRF41" s="450"/>
      <c r="BRG41" s="450"/>
      <c r="BRH41" s="450"/>
      <c r="BRI41" s="450"/>
      <c r="BRJ41" s="450"/>
      <c r="BRK41" s="450"/>
      <c r="BRL41" s="450"/>
      <c r="BRM41" s="450"/>
      <c r="BRN41" s="450"/>
      <c r="BRO41" s="450"/>
      <c r="BRP41" s="450"/>
      <c r="BRQ41" s="450"/>
      <c r="BRR41" s="450"/>
      <c r="BRS41" s="450"/>
      <c r="BRT41" s="450"/>
      <c r="BRU41" s="450"/>
      <c r="BRV41" s="450"/>
      <c r="BRW41" s="450"/>
      <c r="BRX41" s="450"/>
      <c r="BRY41" s="450"/>
      <c r="BRZ41" s="450"/>
      <c r="BSA41" s="450"/>
      <c r="BSB41" s="450"/>
      <c r="BSC41" s="450"/>
      <c r="BSD41" s="450"/>
      <c r="BSE41" s="450"/>
      <c r="BSF41" s="450"/>
      <c r="BSG41" s="450"/>
      <c r="BSH41" s="450"/>
      <c r="BSI41" s="450"/>
      <c r="BSJ41" s="450"/>
      <c r="BSK41" s="450"/>
      <c r="BSL41" s="450"/>
      <c r="BSM41" s="450"/>
      <c r="BSN41" s="450"/>
      <c r="BSO41" s="450"/>
      <c r="BSP41" s="450"/>
      <c r="BSQ41" s="450"/>
      <c r="BSR41" s="450"/>
      <c r="BSS41" s="450"/>
      <c r="BST41" s="450"/>
      <c r="BSU41" s="450"/>
      <c r="BSV41" s="450"/>
      <c r="BSW41" s="450"/>
      <c r="BSX41" s="450"/>
      <c r="BSY41" s="450"/>
      <c r="BSZ41" s="450"/>
      <c r="BTA41" s="450"/>
      <c r="BTB41" s="450"/>
      <c r="BTC41" s="450"/>
      <c r="BTD41" s="450"/>
      <c r="BTE41" s="450"/>
      <c r="BTF41" s="450"/>
      <c r="BTG41" s="450"/>
      <c r="BTH41" s="450"/>
      <c r="BTI41" s="450"/>
      <c r="BTJ41" s="450"/>
      <c r="BTK41" s="450"/>
      <c r="BTL41" s="450"/>
      <c r="BTM41" s="450"/>
      <c r="BTN41" s="450"/>
      <c r="BTO41" s="450"/>
      <c r="BTP41" s="450"/>
      <c r="BTQ41" s="450"/>
      <c r="BTR41" s="450"/>
      <c r="BTS41" s="450"/>
      <c r="BTT41" s="450"/>
      <c r="BTU41" s="450"/>
      <c r="BTV41" s="450"/>
      <c r="BTW41" s="450"/>
      <c r="BTX41" s="450"/>
      <c r="BTY41" s="450"/>
      <c r="BTZ41" s="450"/>
      <c r="BUA41" s="450"/>
      <c r="BUB41" s="450"/>
      <c r="BUC41" s="450"/>
      <c r="BUD41" s="450"/>
      <c r="BUE41" s="450"/>
      <c r="BUF41" s="450"/>
      <c r="BUG41" s="450"/>
      <c r="BUH41" s="450"/>
      <c r="BUI41" s="450"/>
      <c r="BUJ41" s="450"/>
      <c r="BUK41" s="450"/>
      <c r="BUL41" s="450"/>
      <c r="BUM41" s="450"/>
      <c r="BUN41" s="450"/>
      <c r="BUO41" s="450"/>
      <c r="BUP41" s="450"/>
      <c r="BUQ41" s="450"/>
      <c r="BUR41" s="450"/>
      <c r="BUS41" s="450"/>
      <c r="BUT41" s="450"/>
      <c r="BUU41" s="450"/>
      <c r="BUV41" s="450"/>
      <c r="BUW41" s="450"/>
      <c r="BUX41" s="450"/>
      <c r="BUY41" s="450"/>
      <c r="BUZ41" s="450"/>
      <c r="BVA41" s="450"/>
      <c r="BVB41" s="450"/>
      <c r="BVC41" s="450"/>
      <c r="BVD41" s="450"/>
      <c r="BVE41" s="450"/>
      <c r="BVF41" s="450"/>
      <c r="BVG41" s="450"/>
      <c r="BVH41" s="450"/>
      <c r="BVI41" s="450"/>
      <c r="BVJ41" s="450"/>
      <c r="BVK41" s="450"/>
      <c r="BVL41" s="450"/>
      <c r="BVM41" s="450"/>
      <c r="BVN41" s="450"/>
      <c r="BVO41" s="450"/>
      <c r="BVP41" s="450"/>
      <c r="BVQ41" s="450"/>
      <c r="BVR41" s="450"/>
      <c r="BVS41" s="450"/>
      <c r="BVT41" s="450"/>
      <c r="BVU41" s="450"/>
      <c r="BVV41" s="450"/>
      <c r="BVW41" s="450"/>
      <c r="BVX41" s="450"/>
      <c r="BVY41" s="450"/>
      <c r="BVZ41" s="450"/>
      <c r="BWA41" s="450"/>
      <c r="BWB41" s="450"/>
      <c r="BWC41" s="450"/>
      <c r="BWD41" s="450"/>
      <c r="BWE41" s="450"/>
      <c r="BWF41" s="450"/>
      <c r="BWG41" s="450"/>
      <c r="BWH41" s="450"/>
      <c r="BWI41" s="450"/>
      <c r="BWJ41" s="450"/>
      <c r="BWK41" s="450"/>
      <c r="BWL41" s="450"/>
      <c r="BWM41" s="450"/>
      <c r="BWN41" s="450"/>
      <c r="BWO41" s="450"/>
      <c r="BWP41" s="450"/>
      <c r="BWQ41" s="450"/>
      <c r="BWR41" s="450"/>
      <c r="BWS41" s="450"/>
      <c r="BWT41" s="450"/>
      <c r="BWU41" s="450"/>
      <c r="BWV41" s="450"/>
      <c r="BWW41" s="450"/>
      <c r="BWX41" s="450"/>
      <c r="BWY41" s="450"/>
      <c r="BWZ41" s="450"/>
      <c r="BXA41" s="450"/>
      <c r="BXB41" s="450"/>
      <c r="BXC41" s="450"/>
      <c r="BXD41" s="450"/>
      <c r="BXE41" s="450"/>
      <c r="BXF41" s="450"/>
      <c r="BXG41" s="450"/>
      <c r="BXH41" s="450"/>
      <c r="BXI41" s="450"/>
      <c r="BXJ41" s="450"/>
      <c r="BXK41" s="450"/>
      <c r="BXL41" s="450"/>
      <c r="BXM41" s="450"/>
      <c r="BXN41" s="450"/>
      <c r="BXO41" s="450"/>
      <c r="BXP41" s="450"/>
      <c r="BXQ41" s="450"/>
      <c r="BXR41" s="450"/>
      <c r="BXS41" s="450"/>
      <c r="BXT41" s="450"/>
      <c r="BXU41" s="450"/>
      <c r="BXV41" s="450"/>
      <c r="BXW41" s="450"/>
      <c r="BXX41" s="450"/>
      <c r="BXY41" s="450"/>
      <c r="BXZ41" s="450"/>
      <c r="BYA41" s="450"/>
      <c r="BYB41" s="450"/>
      <c r="BYC41" s="450"/>
      <c r="BYD41" s="450"/>
      <c r="BYE41" s="450"/>
      <c r="BYF41" s="450"/>
      <c r="BYG41" s="450"/>
      <c r="BYH41" s="450"/>
      <c r="BYI41" s="450"/>
      <c r="BYJ41" s="450"/>
      <c r="BYK41" s="450"/>
      <c r="BYL41" s="450"/>
      <c r="BYM41" s="450"/>
      <c r="BYN41" s="450"/>
      <c r="BYO41" s="450"/>
      <c r="BYP41" s="450"/>
      <c r="BYQ41" s="450"/>
      <c r="BYR41" s="450"/>
      <c r="BYS41" s="450"/>
      <c r="BYT41" s="450"/>
      <c r="BYU41" s="450"/>
      <c r="BYV41" s="450"/>
      <c r="BYW41" s="450"/>
      <c r="BYX41" s="450"/>
      <c r="BYY41" s="450"/>
      <c r="BYZ41" s="450"/>
      <c r="BZA41" s="450"/>
      <c r="BZB41" s="450"/>
      <c r="BZC41" s="450"/>
      <c r="BZD41" s="450"/>
      <c r="BZE41" s="450"/>
      <c r="BZF41" s="450"/>
      <c r="BZG41" s="450"/>
      <c r="BZH41" s="450"/>
      <c r="BZI41" s="450"/>
      <c r="BZJ41" s="450"/>
      <c r="BZK41" s="450"/>
      <c r="BZL41" s="450"/>
      <c r="BZM41" s="450"/>
      <c r="BZN41" s="450"/>
      <c r="BZO41" s="450"/>
      <c r="BZP41" s="450"/>
      <c r="BZQ41" s="450"/>
      <c r="BZR41" s="450"/>
      <c r="BZS41" s="450"/>
      <c r="BZT41" s="450"/>
      <c r="BZU41" s="450"/>
      <c r="BZV41" s="450"/>
      <c r="BZW41" s="450"/>
      <c r="BZX41" s="450"/>
      <c r="BZY41" s="450"/>
      <c r="BZZ41" s="450"/>
      <c r="CAA41" s="450"/>
      <c r="CAB41" s="450"/>
      <c r="CAC41" s="450"/>
      <c r="CAD41" s="450"/>
      <c r="CAE41" s="450"/>
      <c r="CAF41" s="450"/>
      <c r="CAG41" s="450"/>
      <c r="CAH41" s="450"/>
      <c r="CAI41" s="450"/>
      <c r="CAJ41" s="450"/>
      <c r="CAK41" s="450"/>
      <c r="CAL41" s="450"/>
      <c r="CAM41" s="450"/>
      <c r="CAN41" s="450"/>
      <c r="CAO41" s="450"/>
      <c r="CAP41" s="450"/>
      <c r="CAQ41" s="450"/>
      <c r="CAR41" s="450"/>
      <c r="CAS41" s="450"/>
      <c r="CAT41" s="450"/>
      <c r="CAU41" s="450"/>
      <c r="CAV41" s="450"/>
      <c r="CAW41" s="450"/>
      <c r="CAX41" s="450"/>
      <c r="CAY41" s="450"/>
      <c r="CAZ41" s="450"/>
      <c r="CBA41" s="450"/>
      <c r="CBB41" s="450"/>
      <c r="CBC41" s="450"/>
      <c r="CBD41" s="450"/>
      <c r="CBE41" s="450"/>
      <c r="CBF41" s="450"/>
      <c r="CBG41" s="450"/>
      <c r="CBH41" s="450"/>
      <c r="CBI41" s="450"/>
      <c r="CBJ41" s="450"/>
      <c r="CBK41" s="450"/>
      <c r="CBL41" s="450"/>
      <c r="CBM41" s="450"/>
      <c r="CBN41" s="450"/>
      <c r="CBO41" s="450"/>
      <c r="CBP41" s="450"/>
      <c r="CBQ41" s="450"/>
      <c r="CBR41" s="450"/>
      <c r="CBS41" s="450"/>
      <c r="CBT41" s="450"/>
      <c r="CBU41" s="450"/>
      <c r="CBV41" s="450"/>
      <c r="CBW41" s="450"/>
      <c r="CBX41" s="450"/>
      <c r="CBY41" s="450"/>
      <c r="CBZ41" s="450"/>
      <c r="CCA41" s="450"/>
      <c r="CCB41" s="450"/>
      <c r="CCC41" s="450"/>
      <c r="CCD41" s="450"/>
      <c r="CCE41" s="450"/>
      <c r="CCF41" s="450"/>
      <c r="CCG41" s="450"/>
      <c r="CCH41" s="450"/>
      <c r="CCI41" s="450"/>
      <c r="CCJ41" s="450"/>
      <c r="CCK41" s="450"/>
      <c r="CCL41" s="450"/>
      <c r="CCM41" s="450"/>
      <c r="CCN41" s="450"/>
      <c r="CCO41" s="450"/>
      <c r="CCP41" s="450"/>
      <c r="CCQ41" s="450"/>
      <c r="CCR41" s="450"/>
      <c r="CCS41" s="450"/>
      <c r="CCT41" s="450"/>
      <c r="CCU41" s="450"/>
      <c r="CCV41" s="450"/>
      <c r="CCW41" s="450"/>
      <c r="CCX41" s="450"/>
      <c r="CCY41" s="450"/>
      <c r="CCZ41" s="450"/>
      <c r="CDA41" s="450"/>
      <c r="CDB41" s="450"/>
      <c r="CDC41" s="450"/>
      <c r="CDD41" s="450"/>
      <c r="CDE41" s="450"/>
      <c r="CDF41" s="450"/>
      <c r="CDG41" s="450"/>
      <c r="CDH41" s="450"/>
      <c r="CDI41" s="450"/>
      <c r="CDJ41" s="450"/>
      <c r="CDK41" s="450"/>
      <c r="CDL41" s="450"/>
      <c r="CDM41" s="450"/>
      <c r="CDN41" s="450"/>
      <c r="CDO41" s="450"/>
      <c r="CDP41" s="450"/>
      <c r="CDQ41" s="450"/>
      <c r="CDR41" s="450"/>
      <c r="CDS41" s="450"/>
      <c r="CDT41" s="450"/>
      <c r="CDU41" s="450"/>
      <c r="CDV41" s="450"/>
      <c r="CDW41" s="450"/>
      <c r="CDX41" s="450"/>
      <c r="CDY41" s="450"/>
      <c r="CDZ41" s="450"/>
      <c r="CEA41" s="450"/>
      <c r="CEB41" s="450"/>
      <c r="CEC41" s="450"/>
      <c r="CED41" s="450"/>
      <c r="CEE41" s="450"/>
      <c r="CEF41" s="450"/>
      <c r="CEG41" s="450"/>
      <c r="CEH41" s="450"/>
      <c r="CEI41" s="450"/>
      <c r="CEJ41" s="450"/>
      <c r="CEK41" s="450"/>
      <c r="CEL41" s="450"/>
      <c r="CEM41" s="450"/>
      <c r="CEN41" s="450"/>
      <c r="CEO41" s="450"/>
      <c r="CEP41" s="450"/>
      <c r="CEQ41" s="450"/>
      <c r="CER41" s="450"/>
      <c r="CES41" s="450"/>
      <c r="CET41" s="450"/>
      <c r="CEU41" s="450"/>
      <c r="CEV41" s="450"/>
      <c r="CEW41" s="450"/>
      <c r="CEX41" s="450"/>
      <c r="CEY41" s="450"/>
      <c r="CEZ41" s="450"/>
      <c r="CFA41" s="450"/>
      <c r="CFB41" s="450"/>
      <c r="CFC41" s="450"/>
      <c r="CFD41" s="450"/>
      <c r="CFE41" s="450"/>
      <c r="CFF41" s="450"/>
      <c r="CFG41" s="450"/>
      <c r="CFH41" s="450"/>
      <c r="CFI41" s="450"/>
      <c r="CFJ41" s="450"/>
      <c r="CFK41" s="450"/>
      <c r="CFL41" s="450"/>
      <c r="CFM41" s="450"/>
      <c r="CFN41" s="450"/>
      <c r="CFO41" s="450"/>
      <c r="CFP41" s="450"/>
      <c r="CFQ41" s="450"/>
      <c r="CFR41" s="450"/>
      <c r="CFS41" s="450"/>
      <c r="CFT41" s="450"/>
      <c r="CFU41" s="450"/>
      <c r="CFV41" s="450"/>
      <c r="CFW41" s="450"/>
      <c r="CFX41" s="450"/>
      <c r="CFY41" s="450"/>
      <c r="CFZ41" s="450"/>
      <c r="CGA41" s="450"/>
      <c r="CGB41" s="450"/>
      <c r="CGC41" s="450"/>
      <c r="CGD41" s="450"/>
      <c r="CGE41" s="450"/>
      <c r="CGF41" s="450"/>
      <c r="CGG41" s="450"/>
      <c r="CGH41" s="450"/>
      <c r="CGI41" s="450"/>
      <c r="CGJ41" s="450"/>
      <c r="CGK41" s="450"/>
      <c r="CGL41" s="450"/>
      <c r="CGM41" s="450"/>
      <c r="CGN41" s="450"/>
      <c r="CGO41" s="450"/>
      <c r="CGP41" s="450"/>
      <c r="CGQ41" s="450"/>
      <c r="CGR41" s="450"/>
      <c r="CGS41" s="450"/>
      <c r="CGT41" s="450"/>
      <c r="CGU41" s="450"/>
      <c r="CGV41" s="450"/>
      <c r="CGW41" s="450"/>
      <c r="CGX41" s="450"/>
      <c r="CGY41" s="450"/>
      <c r="CGZ41" s="450"/>
      <c r="CHA41" s="450"/>
      <c r="CHB41" s="450"/>
      <c r="CHC41" s="450"/>
      <c r="CHD41" s="450"/>
      <c r="CHE41" s="450"/>
      <c r="CHF41" s="450"/>
      <c r="CHG41" s="450"/>
      <c r="CHH41" s="450"/>
      <c r="CHI41" s="450"/>
      <c r="CHJ41" s="450"/>
      <c r="CHK41" s="450"/>
      <c r="CHL41" s="450"/>
      <c r="CHM41" s="450"/>
      <c r="CHN41" s="450"/>
      <c r="CHO41" s="450"/>
      <c r="CHP41" s="450"/>
      <c r="CHQ41" s="450"/>
      <c r="CHR41" s="450"/>
      <c r="CHS41" s="450"/>
      <c r="CHT41" s="450"/>
      <c r="CHU41" s="450"/>
      <c r="CHV41" s="450"/>
      <c r="CHW41" s="450"/>
      <c r="CHX41" s="450"/>
      <c r="CHY41" s="450"/>
      <c r="CHZ41" s="450"/>
      <c r="CIA41" s="450"/>
      <c r="CIB41" s="450"/>
      <c r="CIC41" s="450"/>
      <c r="CID41" s="450"/>
      <c r="CIE41" s="450"/>
      <c r="CIF41" s="450"/>
      <c r="CIG41" s="450"/>
      <c r="CIH41" s="450"/>
      <c r="CII41" s="450"/>
      <c r="CIJ41" s="450"/>
      <c r="CIK41" s="450"/>
      <c r="CIL41" s="450"/>
      <c r="CIM41" s="450"/>
      <c r="CIN41" s="450"/>
      <c r="CIO41" s="450"/>
      <c r="CIP41" s="450"/>
      <c r="CIQ41" s="450"/>
      <c r="CIR41" s="450"/>
      <c r="CIS41" s="450"/>
      <c r="CIT41" s="450"/>
      <c r="CIU41" s="450"/>
      <c r="CIV41" s="450"/>
      <c r="CIW41" s="450"/>
      <c r="CIX41" s="450"/>
      <c r="CIY41" s="450"/>
      <c r="CIZ41" s="450"/>
      <c r="CJA41" s="450"/>
      <c r="CJB41" s="450"/>
      <c r="CJC41" s="450"/>
      <c r="CJD41" s="450"/>
      <c r="CJE41" s="450"/>
      <c r="CJF41" s="450"/>
      <c r="CJG41" s="450"/>
      <c r="CJH41" s="450"/>
      <c r="CJI41" s="450"/>
      <c r="CJJ41" s="450"/>
      <c r="CJK41" s="450"/>
      <c r="CJL41" s="450"/>
      <c r="CJM41" s="450"/>
      <c r="CJN41" s="450"/>
      <c r="CJO41" s="450"/>
      <c r="CJP41" s="450"/>
      <c r="CJQ41" s="450"/>
      <c r="CJR41" s="450"/>
      <c r="CJS41" s="450"/>
      <c r="CJT41" s="450"/>
      <c r="CJU41" s="450"/>
      <c r="CJV41" s="450"/>
      <c r="CJW41" s="450"/>
      <c r="CJX41" s="450"/>
      <c r="CJY41" s="450"/>
      <c r="CJZ41" s="450"/>
      <c r="CKA41" s="450"/>
      <c r="CKB41" s="450"/>
      <c r="CKC41" s="450"/>
      <c r="CKD41" s="450"/>
      <c r="CKE41" s="450"/>
      <c r="CKF41" s="450"/>
      <c r="CKG41" s="450"/>
      <c r="CKH41" s="450"/>
      <c r="CKI41" s="450"/>
      <c r="CKJ41" s="450"/>
      <c r="CKK41" s="450"/>
      <c r="CKL41" s="450"/>
      <c r="CKM41" s="450"/>
      <c r="CKN41" s="450"/>
      <c r="CKO41" s="450"/>
      <c r="CKP41" s="450"/>
      <c r="CKQ41" s="450"/>
      <c r="CKR41" s="450"/>
      <c r="CKS41" s="450"/>
      <c r="CKT41" s="450"/>
      <c r="CKU41" s="450"/>
      <c r="CKV41" s="450"/>
      <c r="CKW41" s="450"/>
      <c r="CKX41" s="450"/>
      <c r="CKY41" s="450"/>
      <c r="CKZ41" s="450"/>
      <c r="CLA41" s="450"/>
      <c r="CLB41" s="450"/>
      <c r="CLC41" s="450"/>
      <c r="CLD41" s="450"/>
      <c r="CLE41" s="450"/>
      <c r="CLF41" s="450"/>
      <c r="CLG41" s="450"/>
      <c r="CLH41" s="450"/>
      <c r="CLI41" s="450"/>
      <c r="CLJ41" s="450"/>
      <c r="CLK41" s="450"/>
      <c r="CLL41" s="450"/>
      <c r="CLM41" s="450"/>
      <c r="CLN41" s="450"/>
      <c r="CLO41" s="450"/>
      <c r="CLP41" s="450"/>
      <c r="CLQ41" s="450"/>
      <c r="CLR41" s="450"/>
      <c r="CLS41" s="450"/>
      <c r="CLT41" s="450"/>
      <c r="CLU41" s="450"/>
      <c r="CLV41" s="450"/>
      <c r="CLW41" s="450"/>
      <c r="CLX41" s="450"/>
      <c r="CLY41" s="450"/>
      <c r="CLZ41" s="450"/>
      <c r="CMA41" s="450"/>
      <c r="CMB41" s="450"/>
      <c r="CMC41" s="450"/>
      <c r="CMD41" s="450"/>
      <c r="CME41" s="450"/>
      <c r="CMF41" s="450"/>
      <c r="CMG41" s="450"/>
      <c r="CMH41" s="450"/>
      <c r="CMI41" s="450"/>
      <c r="CMJ41" s="450"/>
      <c r="CMK41" s="450"/>
      <c r="CML41" s="450"/>
      <c r="CMM41" s="450"/>
      <c r="CMN41" s="450"/>
      <c r="CMO41" s="450"/>
      <c r="CMP41" s="450"/>
      <c r="CMQ41" s="450"/>
      <c r="CMR41" s="450"/>
      <c r="CMS41" s="450"/>
      <c r="CMT41" s="450"/>
      <c r="CMU41" s="450"/>
      <c r="CMV41" s="450"/>
      <c r="CMW41" s="450"/>
      <c r="CMX41" s="450"/>
      <c r="CMY41" s="450"/>
      <c r="CMZ41" s="450"/>
      <c r="CNA41" s="450"/>
      <c r="CNB41" s="450"/>
      <c r="CNC41" s="450"/>
      <c r="CND41" s="450"/>
      <c r="CNE41" s="450"/>
      <c r="CNF41" s="450"/>
      <c r="CNG41" s="450"/>
      <c r="CNH41" s="450"/>
      <c r="CNI41" s="450"/>
      <c r="CNJ41" s="450"/>
      <c r="CNK41" s="450"/>
      <c r="CNL41" s="450"/>
      <c r="CNM41" s="450"/>
      <c r="CNN41" s="450"/>
      <c r="CNO41" s="450"/>
      <c r="CNP41" s="450"/>
      <c r="CNQ41" s="450"/>
      <c r="CNR41" s="450"/>
      <c r="CNS41" s="450"/>
      <c r="CNT41" s="450"/>
      <c r="CNU41" s="450"/>
      <c r="CNV41" s="450"/>
      <c r="CNW41" s="450"/>
      <c r="CNX41" s="450"/>
      <c r="CNY41" s="450"/>
      <c r="CNZ41" s="450"/>
      <c r="COA41" s="450"/>
      <c r="COB41" s="450"/>
      <c r="COC41" s="450"/>
      <c r="COD41" s="450"/>
      <c r="COE41" s="450"/>
      <c r="COF41" s="450"/>
      <c r="COG41" s="450"/>
      <c r="COH41" s="450"/>
      <c r="COI41" s="450"/>
      <c r="COJ41" s="450"/>
      <c r="COK41" s="450"/>
      <c r="COL41" s="450"/>
      <c r="COM41" s="450"/>
      <c r="CON41" s="450"/>
      <c r="COO41" s="450"/>
      <c r="COP41" s="450"/>
      <c r="COQ41" s="450"/>
      <c r="COR41" s="450"/>
      <c r="COS41" s="450"/>
      <c r="COT41" s="450"/>
      <c r="COU41" s="450"/>
      <c r="COV41" s="450"/>
      <c r="COW41" s="450"/>
      <c r="COX41" s="450"/>
      <c r="COY41" s="450"/>
      <c r="COZ41" s="450"/>
      <c r="CPA41" s="450"/>
      <c r="CPB41" s="450"/>
      <c r="CPC41" s="450"/>
      <c r="CPD41" s="450"/>
      <c r="CPE41" s="450"/>
      <c r="CPF41" s="450"/>
      <c r="CPG41" s="450"/>
      <c r="CPH41" s="450"/>
      <c r="CPI41" s="450"/>
      <c r="CPJ41" s="450"/>
      <c r="CPK41" s="450"/>
      <c r="CPL41" s="450"/>
      <c r="CPM41" s="450"/>
      <c r="CPN41" s="450"/>
      <c r="CPO41" s="450"/>
      <c r="CPP41" s="450"/>
      <c r="CPQ41" s="450"/>
      <c r="CPR41" s="450"/>
      <c r="CPS41" s="450"/>
      <c r="CPT41" s="450"/>
      <c r="CPU41" s="450"/>
      <c r="CPV41" s="450"/>
      <c r="CPW41" s="450"/>
      <c r="CPX41" s="450"/>
      <c r="CPY41" s="450"/>
      <c r="CPZ41" s="450"/>
      <c r="CQA41" s="450"/>
      <c r="CQB41" s="450"/>
      <c r="CQC41" s="450"/>
      <c r="CQD41" s="450"/>
      <c r="CQE41" s="450"/>
      <c r="CQF41" s="450"/>
      <c r="CQG41" s="450"/>
      <c r="CQH41" s="450"/>
      <c r="CQI41" s="450"/>
      <c r="CQJ41" s="450"/>
      <c r="CQK41" s="450"/>
      <c r="CQL41" s="450"/>
      <c r="CQM41" s="450"/>
      <c r="CQN41" s="450"/>
      <c r="CQO41" s="450"/>
      <c r="CQP41" s="450"/>
      <c r="CQQ41" s="450"/>
      <c r="CQR41" s="450"/>
      <c r="CQS41" s="450"/>
      <c r="CQT41" s="450"/>
      <c r="CQU41" s="450"/>
      <c r="CQV41" s="450"/>
      <c r="CQW41" s="450"/>
      <c r="CQX41" s="450"/>
      <c r="CQY41" s="450"/>
      <c r="CQZ41" s="450"/>
      <c r="CRA41" s="450"/>
      <c r="CRB41" s="450"/>
      <c r="CRC41" s="450"/>
      <c r="CRD41" s="450"/>
      <c r="CRE41" s="450"/>
      <c r="CRF41" s="450"/>
      <c r="CRG41" s="450"/>
      <c r="CRH41" s="450"/>
      <c r="CRI41" s="450"/>
      <c r="CRJ41" s="450"/>
      <c r="CRK41" s="450"/>
      <c r="CRL41" s="450"/>
      <c r="CRM41" s="450"/>
      <c r="CRN41" s="450"/>
      <c r="CRO41" s="450"/>
      <c r="CRP41" s="450"/>
      <c r="CRQ41" s="450"/>
      <c r="CRR41" s="450"/>
      <c r="CRS41" s="450"/>
      <c r="CRT41" s="450"/>
      <c r="CRU41" s="450"/>
      <c r="CRV41" s="450"/>
      <c r="CRW41" s="450"/>
      <c r="CRX41" s="450"/>
      <c r="CRY41" s="450"/>
      <c r="CRZ41" s="450"/>
      <c r="CSA41" s="450"/>
      <c r="CSB41" s="450"/>
      <c r="CSC41" s="450"/>
      <c r="CSD41" s="450"/>
      <c r="CSE41" s="450"/>
      <c r="CSF41" s="450"/>
      <c r="CSG41" s="450"/>
      <c r="CSH41" s="450"/>
      <c r="CSI41" s="450"/>
      <c r="CSJ41" s="450"/>
      <c r="CSK41" s="450"/>
      <c r="CSL41" s="450"/>
      <c r="CSM41" s="450"/>
      <c r="CSN41" s="450"/>
      <c r="CSO41" s="450"/>
      <c r="CSP41" s="450"/>
      <c r="CSQ41" s="450"/>
      <c r="CSR41" s="450"/>
      <c r="CSS41" s="450"/>
      <c r="CST41" s="450"/>
      <c r="CSU41" s="450"/>
      <c r="CSV41" s="450"/>
      <c r="CSW41" s="450"/>
      <c r="CSX41" s="450"/>
      <c r="CSY41" s="450"/>
      <c r="CSZ41" s="450"/>
      <c r="CTA41" s="450"/>
      <c r="CTB41" s="450"/>
      <c r="CTC41" s="450"/>
      <c r="CTD41" s="450"/>
      <c r="CTE41" s="450"/>
      <c r="CTF41" s="450"/>
      <c r="CTG41" s="450"/>
      <c r="CTH41" s="450"/>
      <c r="CTI41" s="450"/>
      <c r="CTJ41" s="450"/>
      <c r="CTK41" s="450"/>
      <c r="CTL41" s="450"/>
      <c r="CTM41" s="450"/>
      <c r="CTN41" s="450"/>
      <c r="CTO41" s="450"/>
      <c r="CTP41" s="450"/>
      <c r="CTQ41" s="450"/>
      <c r="CTR41" s="450"/>
      <c r="CTS41" s="450"/>
      <c r="CTT41" s="450"/>
      <c r="CTU41" s="450"/>
      <c r="CTV41" s="450"/>
      <c r="CTW41" s="450"/>
      <c r="CTX41" s="450"/>
      <c r="CTY41" s="450"/>
      <c r="CTZ41" s="450"/>
      <c r="CUA41" s="450"/>
      <c r="CUB41" s="450"/>
      <c r="CUC41" s="450"/>
      <c r="CUD41" s="450"/>
      <c r="CUE41" s="450"/>
      <c r="CUF41" s="450"/>
      <c r="CUG41" s="450"/>
      <c r="CUH41" s="450"/>
      <c r="CUI41" s="450"/>
      <c r="CUJ41" s="450"/>
      <c r="CUK41" s="450"/>
      <c r="CUL41" s="450"/>
      <c r="CUM41" s="450"/>
      <c r="CUN41" s="450"/>
      <c r="CUO41" s="450"/>
      <c r="CUP41" s="450"/>
      <c r="CUQ41" s="450"/>
      <c r="CUR41" s="450"/>
      <c r="CUS41" s="450"/>
      <c r="CUT41" s="450"/>
      <c r="CUU41" s="450"/>
      <c r="CUV41" s="450"/>
      <c r="CUW41" s="450"/>
      <c r="CUX41" s="450"/>
      <c r="CUY41" s="450"/>
      <c r="CUZ41" s="450"/>
      <c r="CVA41" s="450"/>
      <c r="CVB41" s="450"/>
      <c r="CVC41" s="450"/>
      <c r="CVD41" s="450"/>
      <c r="CVE41" s="450"/>
      <c r="CVF41" s="450"/>
      <c r="CVG41" s="450"/>
      <c r="CVH41" s="450"/>
      <c r="CVI41" s="450"/>
      <c r="CVJ41" s="450"/>
      <c r="CVK41" s="450"/>
      <c r="CVL41" s="450"/>
      <c r="CVM41" s="450"/>
      <c r="CVN41" s="450"/>
      <c r="CVO41" s="450"/>
      <c r="CVP41" s="450"/>
      <c r="CVQ41" s="450"/>
      <c r="CVR41" s="450"/>
      <c r="CVS41" s="450"/>
      <c r="CVT41" s="450"/>
      <c r="CVU41" s="450"/>
      <c r="CVV41" s="450"/>
      <c r="CVW41" s="450"/>
      <c r="CVX41" s="450"/>
      <c r="CVY41" s="450"/>
      <c r="CVZ41" s="450"/>
      <c r="CWA41" s="450"/>
      <c r="CWB41" s="450"/>
      <c r="CWC41" s="450"/>
      <c r="CWD41" s="450"/>
      <c r="CWE41" s="450"/>
      <c r="CWF41" s="450"/>
      <c r="CWG41" s="450"/>
      <c r="CWH41" s="450"/>
      <c r="CWI41" s="450"/>
      <c r="CWJ41" s="450"/>
      <c r="CWK41" s="450"/>
      <c r="CWL41" s="450"/>
      <c r="CWM41" s="450"/>
      <c r="CWN41" s="450"/>
      <c r="CWO41" s="450"/>
      <c r="CWP41" s="450"/>
      <c r="CWQ41" s="450"/>
      <c r="CWR41" s="450"/>
      <c r="CWS41" s="450"/>
      <c r="CWT41" s="450"/>
      <c r="CWU41" s="450"/>
      <c r="CWV41" s="450"/>
      <c r="CWW41" s="450"/>
      <c r="CWX41" s="450"/>
      <c r="CWY41" s="450"/>
      <c r="CWZ41" s="450"/>
      <c r="CXA41" s="450"/>
      <c r="CXB41" s="450"/>
      <c r="CXC41" s="450"/>
      <c r="CXD41" s="450"/>
      <c r="CXE41" s="450"/>
      <c r="CXF41" s="450"/>
      <c r="CXG41" s="450"/>
      <c r="CXH41" s="450"/>
      <c r="CXI41" s="450"/>
      <c r="CXJ41" s="450"/>
      <c r="CXK41" s="450"/>
      <c r="CXL41" s="450"/>
      <c r="CXM41" s="450"/>
      <c r="CXN41" s="450"/>
      <c r="CXO41" s="450"/>
      <c r="CXP41" s="450"/>
      <c r="CXQ41" s="450"/>
      <c r="CXR41" s="450"/>
      <c r="CXS41" s="450"/>
      <c r="CXT41" s="450"/>
      <c r="CXU41" s="450"/>
      <c r="CXV41" s="450"/>
      <c r="CXW41" s="450"/>
      <c r="CXX41" s="450"/>
      <c r="CXY41" s="450"/>
      <c r="CXZ41" s="450"/>
      <c r="CYA41" s="450"/>
      <c r="CYB41" s="450"/>
      <c r="CYC41" s="450"/>
      <c r="CYD41" s="450"/>
      <c r="CYE41" s="450"/>
      <c r="CYF41" s="450"/>
      <c r="CYG41" s="450"/>
      <c r="CYH41" s="450"/>
      <c r="CYI41" s="450"/>
      <c r="CYJ41" s="450"/>
      <c r="CYK41" s="450"/>
      <c r="CYL41" s="450"/>
      <c r="CYM41" s="450"/>
      <c r="CYN41" s="450"/>
      <c r="CYO41" s="450"/>
      <c r="CYP41" s="450"/>
      <c r="CYQ41" s="450"/>
      <c r="CYR41" s="450"/>
      <c r="CYS41" s="450"/>
      <c r="CYT41" s="450"/>
      <c r="CYU41" s="450"/>
      <c r="CYV41" s="450"/>
      <c r="CYW41" s="450"/>
      <c r="CYX41" s="450"/>
      <c r="CYY41" s="450"/>
      <c r="CYZ41" s="450"/>
      <c r="CZA41" s="450"/>
      <c r="CZB41" s="450"/>
      <c r="CZC41" s="450"/>
      <c r="CZD41" s="450"/>
      <c r="CZE41" s="450"/>
      <c r="CZF41" s="450"/>
      <c r="CZG41" s="450"/>
      <c r="CZH41" s="450"/>
      <c r="CZI41" s="450"/>
      <c r="CZJ41" s="450"/>
      <c r="CZK41" s="450"/>
      <c r="CZL41" s="450"/>
      <c r="CZM41" s="450"/>
      <c r="CZN41" s="450"/>
      <c r="CZO41" s="450"/>
      <c r="CZP41" s="450"/>
      <c r="CZQ41" s="450"/>
      <c r="CZR41" s="450"/>
      <c r="CZS41" s="450"/>
      <c r="CZT41" s="450"/>
      <c r="CZU41" s="450"/>
      <c r="CZV41" s="450"/>
      <c r="CZW41" s="450"/>
      <c r="CZX41" s="450"/>
      <c r="CZY41" s="450"/>
      <c r="CZZ41" s="450"/>
      <c r="DAA41" s="450"/>
      <c r="DAB41" s="450"/>
      <c r="DAC41" s="450"/>
      <c r="DAD41" s="450"/>
      <c r="DAE41" s="450"/>
      <c r="DAF41" s="450"/>
      <c r="DAG41" s="450"/>
      <c r="DAH41" s="450"/>
      <c r="DAI41" s="450"/>
      <c r="DAJ41" s="450"/>
      <c r="DAK41" s="450"/>
      <c r="DAL41" s="450"/>
      <c r="DAM41" s="450"/>
      <c r="DAN41" s="450"/>
      <c r="DAO41" s="450"/>
      <c r="DAP41" s="450"/>
      <c r="DAQ41" s="450"/>
      <c r="DAR41" s="450"/>
      <c r="DAS41" s="450"/>
      <c r="DAT41" s="450"/>
      <c r="DAU41" s="450"/>
      <c r="DAV41" s="450"/>
      <c r="DAW41" s="450"/>
      <c r="DAX41" s="450"/>
      <c r="DAY41" s="450"/>
      <c r="DAZ41" s="450"/>
      <c r="DBA41" s="450"/>
      <c r="DBB41" s="450"/>
      <c r="DBC41" s="450"/>
      <c r="DBD41" s="450"/>
      <c r="DBE41" s="450"/>
      <c r="DBF41" s="450"/>
      <c r="DBG41" s="450"/>
      <c r="DBH41" s="450"/>
      <c r="DBI41" s="450"/>
      <c r="DBJ41" s="450"/>
      <c r="DBK41" s="450"/>
      <c r="DBL41" s="450"/>
      <c r="DBM41" s="450"/>
      <c r="DBN41" s="450"/>
      <c r="DBO41" s="450"/>
      <c r="DBP41" s="450"/>
      <c r="DBQ41" s="450"/>
      <c r="DBR41" s="450"/>
      <c r="DBS41" s="450"/>
      <c r="DBT41" s="450"/>
      <c r="DBU41" s="450"/>
      <c r="DBV41" s="450"/>
      <c r="DBW41" s="450"/>
      <c r="DBX41" s="450"/>
      <c r="DBY41" s="450"/>
      <c r="DBZ41" s="450"/>
      <c r="DCA41" s="450"/>
      <c r="DCB41" s="450"/>
      <c r="DCC41" s="450"/>
      <c r="DCD41" s="450"/>
      <c r="DCE41" s="450"/>
      <c r="DCF41" s="450"/>
      <c r="DCG41" s="450"/>
      <c r="DCH41" s="450"/>
      <c r="DCI41" s="450"/>
      <c r="DCJ41" s="450"/>
      <c r="DCK41" s="450"/>
      <c r="DCL41" s="450"/>
      <c r="DCM41" s="450"/>
      <c r="DCN41" s="450"/>
      <c r="DCO41" s="450"/>
      <c r="DCP41" s="450"/>
      <c r="DCQ41" s="450"/>
      <c r="DCR41" s="450"/>
      <c r="DCS41" s="450"/>
      <c r="DCT41" s="450"/>
      <c r="DCU41" s="450"/>
      <c r="DCV41" s="450"/>
      <c r="DCW41" s="450"/>
      <c r="DCX41" s="450"/>
      <c r="DCY41" s="450"/>
      <c r="DCZ41" s="450"/>
      <c r="DDA41" s="450"/>
      <c r="DDB41" s="450"/>
      <c r="DDC41" s="450"/>
      <c r="DDD41" s="450"/>
      <c r="DDE41" s="450"/>
      <c r="DDF41" s="450"/>
      <c r="DDG41" s="450"/>
      <c r="DDH41" s="450"/>
      <c r="DDI41" s="450"/>
      <c r="DDJ41" s="450"/>
      <c r="DDK41" s="450"/>
      <c r="DDL41" s="450"/>
      <c r="DDM41" s="450"/>
      <c r="DDN41" s="450"/>
      <c r="DDO41" s="450"/>
      <c r="DDP41" s="450"/>
      <c r="DDQ41" s="450"/>
      <c r="DDR41" s="450"/>
      <c r="DDS41" s="450"/>
      <c r="DDT41" s="450"/>
      <c r="DDU41" s="450"/>
      <c r="DDV41" s="450"/>
      <c r="DDW41" s="450"/>
      <c r="DDX41" s="450"/>
      <c r="DDY41" s="450"/>
      <c r="DDZ41" s="450"/>
      <c r="DEA41" s="450"/>
      <c r="DEB41" s="450"/>
      <c r="DEC41" s="450"/>
      <c r="DED41" s="450"/>
      <c r="DEE41" s="450"/>
      <c r="DEF41" s="450"/>
      <c r="DEG41" s="450"/>
      <c r="DEH41" s="450"/>
      <c r="DEI41" s="450"/>
      <c r="DEJ41" s="450"/>
      <c r="DEK41" s="450"/>
      <c r="DEL41" s="450"/>
      <c r="DEM41" s="450"/>
      <c r="DEN41" s="450"/>
      <c r="DEO41" s="450"/>
      <c r="DEP41" s="450"/>
      <c r="DEQ41" s="450"/>
      <c r="DER41" s="450"/>
      <c r="DES41" s="450"/>
      <c r="DET41" s="450"/>
      <c r="DEU41" s="450"/>
      <c r="DEV41" s="450"/>
      <c r="DEW41" s="450"/>
      <c r="DEX41" s="450"/>
      <c r="DEY41" s="450"/>
      <c r="DEZ41" s="450"/>
      <c r="DFA41" s="450"/>
      <c r="DFB41" s="450"/>
      <c r="DFC41" s="450"/>
      <c r="DFD41" s="450"/>
      <c r="DFE41" s="450"/>
      <c r="DFF41" s="450"/>
      <c r="DFG41" s="450"/>
      <c r="DFH41" s="450"/>
      <c r="DFI41" s="450"/>
      <c r="DFJ41" s="450"/>
      <c r="DFK41" s="450"/>
      <c r="DFL41" s="450"/>
      <c r="DFM41" s="450"/>
      <c r="DFN41" s="450"/>
      <c r="DFO41" s="450"/>
      <c r="DFP41" s="450"/>
      <c r="DFQ41" s="450"/>
      <c r="DFR41" s="450"/>
      <c r="DFS41" s="450"/>
      <c r="DFT41" s="450"/>
      <c r="DFU41" s="450"/>
      <c r="DFV41" s="450"/>
      <c r="DFW41" s="450"/>
      <c r="DFX41" s="450"/>
      <c r="DFY41" s="450"/>
      <c r="DFZ41" s="450"/>
      <c r="DGA41" s="450"/>
      <c r="DGB41" s="450"/>
      <c r="DGC41" s="450"/>
      <c r="DGD41" s="450"/>
      <c r="DGE41" s="450"/>
      <c r="DGF41" s="450"/>
      <c r="DGG41" s="450"/>
      <c r="DGH41" s="450"/>
      <c r="DGI41" s="450"/>
      <c r="DGJ41" s="450"/>
      <c r="DGK41" s="450"/>
      <c r="DGL41" s="450"/>
      <c r="DGM41" s="450"/>
      <c r="DGN41" s="450"/>
      <c r="DGO41" s="450"/>
      <c r="DGP41" s="450"/>
      <c r="DGQ41" s="450"/>
      <c r="DGR41" s="450"/>
      <c r="DGS41" s="450"/>
      <c r="DGT41" s="450"/>
      <c r="DGU41" s="450"/>
      <c r="DGV41" s="450"/>
      <c r="DGW41" s="450"/>
      <c r="DGX41" s="450"/>
      <c r="DGY41" s="450"/>
      <c r="DGZ41" s="450"/>
      <c r="DHA41" s="450"/>
      <c r="DHB41" s="450"/>
      <c r="DHC41" s="450"/>
      <c r="DHD41" s="450"/>
      <c r="DHE41" s="450"/>
      <c r="DHF41" s="450"/>
      <c r="DHG41" s="450"/>
      <c r="DHH41" s="450"/>
      <c r="DHI41" s="450"/>
      <c r="DHJ41" s="450"/>
      <c r="DHK41" s="450"/>
      <c r="DHL41" s="450"/>
      <c r="DHM41" s="450"/>
      <c r="DHN41" s="450"/>
      <c r="DHO41" s="450"/>
      <c r="DHP41" s="450"/>
      <c r="DHQ41" s="450"/>
      <c r="DHR41" s="450"/>
      <c r="DHS41" s="450"/>
      <c r="DHT41" s="450"/>
      <c r="DHU41" s="450"/>
      <c r="DHV41" s="450"/>
      <c r="DHW41" s="450"/>
      <c r="DHX41" s="450"/>
      <c r="DHY41" s="450"/>
      <c r="DHZ41" s="450"/>
      <c r="DIA41" s="450"/>
      <c r="DIB41" s="450"/>
      <c r="DIC41" s="450"/>
      <c r="DID41" s="450"/>
      <c r="DIE41" s="450"/>
      <c r="DIF41" s="450"/>
      <c r="DIG41" s="450"/>
      <c r="DIH41" s="450"/>
      <c r="DII41" s="450"/>
      <c r="DIJ41" s="450"/>
      <c r="DIK41" s="450"/>
      <c r="DIL41" s="450"/>
      <c r="DIM41" s="450"/>
      <c r="DIN41" s="450"/>
      <c r="DIO41" s="450"/>
      <c r="DIP41" s="450"/>
      <c r="DIQ41" s="450"/>
      <c r="DIR41" s="450"/>
      <c r="DIS41" s="450"/>
      <c r="DIT41" s="450"/>
      <c r="DIU41" s="450"/>
      <c r="DIV41" s="450"/>
      <c r="DIW41" s="450"/>
      <c r="DIX41" s="450"/>
      <c r="DIY41" s="450"/>
      <c r="DIZ41" s="450"/>
      <c r="DJA41" s="450"/>
      <c r="DJB41" s="450"/>
      <c r="DJC41" s="450"/>
      <c r="DJD41" s="450"/>
      <c r="DJE41" s="450"/>
      <c r="DJF41" s="450"/>
      <c r="DJG41" s="450"/>
      <c r="DJH41" s="450"/>
      <c r="DJI41" s="450"/>
      <c r="DJJ41" s="450"/>
      <c r="DJK41" s="450"/>
      <c r="DJL41" s="450"/>
      <c r="DJM41" s="450"/>
      <c r="DJN41" s="450"/>
      <c r="DJO41" s="450"/>
      <c r="DJP41" s="450"/>
      <c r="DJQ41" s="450"/>
      <c r="DJR41" s="450"/>
      <c r="DJS41" s="450"/>
      <c r="DJT41" s="450"/>
      <c r="DJU41" s="450"/>
      <c r="DJV41" s="450"/>
      <c r="DJW41" s="450"/>
      <c r="DJX41" s="450"/>
      <c r="DJY41" s="450"/>
      <c r="DJZ41" s="450"/>
      <c r="DKA41" s="450"/>
      <c r="DKB41" s="450"/>
      <c r="DKC41" s="450"/>
      <c r="DKD41" s="450"/>
      <c r="DKE41" s="450"/>
      <c r="DKF41" s="450"/>
      <c r="DKG41" s="450"/>
      <c r="DKH41" s="450"/>
      <c r="DKI41" s="450"/>
      <c r="DKJ41" s="450"/>
      <c r="DKK41" s="450"/>
      <c r="DKL41" s="450"/>
      <c r="DKM41" s="450"/>
      <c r="DKN41" s="450"/>
      <c r="DKO41" s="450"/>
      <c r="DKP41" s="450"/>
      <c r="DKQ41" s="450"/>
      <c r="DKR41" s="450"/>
      <c r="DKS41" s="450"/>
      <c r="DKT41" s="450"/>
      <c r="DKU41" s="450"/>
      <c r="DKV41" s="450"/>
      <c r="DKW41" s="450"/>
      <c r="DKX41" s="450"/>
      <c r="DKY41" s="450"/>
      <c r="DKZ41" s="450"/>
      <c r="DLA41" s="450"/>
      <c r="DLB41" s="450"/>
      <c r="DLC41" s="450"/>
      <c r="DLD41" s="450"/>
      <c r="DLE41" s="450"/>
      <c r="DLF41" s="450"/>
      <c r="DLG41" s="450"/>
      <c r="DLH41" s="450"/>
      <c r="DLI41" s="450"/>
      <c r="DLJ41" s="450"/>
      <c r="DLK41" s="450"/>
      <c r="DLL41" s="450"/>
      <c r="DLM41" s="450"/>
      <c r="DLN41" s="450"/>
      <c r="DLO41" s="450"/>
      <c r="DLP41" s="450"/>
      <c r="DLQ41" s="450"/>
      <c r="DLR41" s="450"/>
      <c r="DLS41" s="450"/>
      <c r="DLT41" s="450"/>
      <c r="DLU41" s="450"/>
      <c r="DLV41" s="450"/>
      <c r="DLW41" s="450"/>
      <c r="DLX41" s="450"/>
      <c r="DLY41" s="450"/>
      <c r="DLZ41" s="450"/>
      <c r="DMA41" s="450"/>
      <c r="DMB41" s="450"/>
      <c r="DMC41" s="450"/>
      <c r="DMD41" s="450"/>
      <c r="DME41" s="450"/>
      <c r="DMF41" s="450"/>
      <c r="DMG41" s="450"/>
      <c r="DMH41" s="450"/>
      <c r="DMI41" s="450"/>
      <c r="DMJ41" s="450"/>
      <c r="DMK41" s="450"/>
      <c r="DML41" s="450"/>
      <c r="DMM41" s="450"/>
      <c r="DMN41" s="450"/>
      <c r="DMO41" s="450"/>
      <c r="DMP41" s="450"/>
      <c r="DMQ41" s="450"/>
      <c r="DMR41" s="450"/>
      <c r="DMS41" s="450"/>
      <c r="DMT41" s="450"/>
      <c r="DMU41" s="450"/>
      <c r="DMV41" s="450"/>
      <c r="DMW41" s="450"/>
      <c r="DMX41" s="450"/>
      <c r="DMY41" s="450"/>
      <c r="DMZ41" s="450"/>
      <c r="DNA41" s="450"/>
      <c r="DNB41" s="450"/>
      <c r="DNC41" s="450"/>
      <c r="DND41" s="450"/>
      <c r="DNE41" s="450"/>
      <c r="DNF41" s="450"/>
      <c r="DNG41" s="450"/>
      <c r="DNH41" s="450"/>
      <c r="DNI41" s="450"/>
      <c r="DNJ41" s="450"/>
      <c r="DNK41" s="450"/>
      <c r="DNL41" s="450"/>
      <c r="DNM41" s="450"/>
      <c r="DNN41" s="450"/>
      <c r="DNO41" s="450"/>
      <c r="DNP41" s="450"/>
      <c r="DNQ41" s="450"/>
      <c r="DNR41" s="450"/>
      <c r="DNS41" s="450"/>
      <c r="DNT41" s="450"/>
      <c r="DNU41" s="450"/>
      <c r="DNV41" s="450"/>
      <c r="DNW41" s="450"/>
      <c r="DNX41" s="450"/>
      <c r="DNY41" s="450"/>
      <c r="DNZ41" s="450"/>
      <c r="DOA41" s="450"/>
      <c r="DOB41" s="450"/>
      <c r="DOC41" s="450"/>
      <c r="DOD41" s="450"/>
      <c r="DOE41" s="450"/>
      <c r="DOF41" s="450"/>
      <c r="DOG41" s="450"/>
      <c r="DOH41" s="450"/>
      <c r="DOI41" s="450"/>
      <c r="DOJ41" s="450"/>
      <c r="DOK41" s="450"/>
      <c r="DOL41" s="450"/>
      <c r="DOM41" s="450"/>
      <c r="DON41" s="450"/>
      <c r="DOO41" s="450"/>
      <c r="DOP41" s="450"/>
      <c r="DOQ41" s="450"/>
      <c r="DOR41" s="450"/>
      <c r="DOS41" s="450"/>
      <c r="DOT41" s="450"/>
      <c r="DOU41" s="450"/>
      <c r="DOV41" s="450"/>
      <c r="DOW41" s="450"/>
      <c r="DOX41" s="450"/>
      <c r="DOY41" s="450"/>
      <c r="DOZ41" s="450"/>
      <c r="DPA41" s="450"/>
      <c r="DPB41" s="450"/>
      <c r="DPC41" s="450"/>
      <c r="DPD41" s="450"/>
      <c r="DPE41" s="450"/>
      <c r="DPF41" s="450"/>
      <c r="DPG41" s="450"/>
      <c r="DPH41" s="450"/>
      <c r="DPI41" s="450"/>
      <c r="DPJ41" s="450"/>
      <c r="DPK41" s="450"/>
      <c r="DPL41" s="450"/>
      <c r="DPM41" s="450"/>
      <c r="DPN41" s="450"/>
      <c r="DPO41" s="450"/>
      <c r="DPP41" s="450"/>
      <c r="DPQ41" s="450"/>
      <c r="DPR41" s="450"/>
      <c r="DPS41" s="450"/>
      <c r="DPT41" s="450"/>
      <c r="DPU41" s="450"/>
      <c r="DPV41" s="450"/>
      <c r="DPW41" s="450"/>
      <c r="DPX41" s="450"/>
      <c r="DPY41" s="450"/>
      <c r="DPZ41" s="450"/>
      <c r="DQA41" s="450"/>
      <c r="DQB41" s="450"/>
      <c r="DQC41" s="450"/>
      <c r="DQD41" s="450"/>
      <c r="DQE41" s="450"/>
      <c r="DQF41" s="450"/>
      <c r="DQG41" s="450"/>
      <c r="DQH41" s="450"/>
      <c r="DQI41" s="450"/>
      <c r="DQJ41" s="450"/>
      <c r="DQK41" s="450"/>
      <c r="DQL41" s="450"/>
      <c r="DQM41" s="450"/>
      <c r="DQN41" s="450"/>
      <c r="DQO41" s="450"/>
      <c r="DQP41" s="450"/>
      <c r="DQQ41" s="450"/>
      <c r="DQR41" s="450"/>
      <c r="DQS41" s="450"/>
      <c r="DQT41" s="450"/>
      <c r="DQU41" s="450"/>
      <c r="DQV41" s="450"/>
      <c r="DQW41" s="450"/>
      <c r="DQX41" s="450"/>
      <c r="DQY41" s="450"/>
      <c r="DQZ41" s="450"/>
      <c r="DRA41" s="450"/>
      <c r="DRB41" s="450"/>
      <c r="DRC41" s="450"/>
      <c r="DRD41" s="450"/>
      <c r="DRE41" s="450"/>
      <c r="DRF41" s="450"/>
      <c r="DRG41" s="450"/>
      <c r="DRH41" s="450"/>
      <c r="DRI41" s="450"/>
      <c r="DRJ41" s="450"/>
      <c r="DRK41" s="450"/>
      <c r="DRL41" s="450"/>
      <c r="DRM41" s="450"/>
      <c r="DRN41" s="450"/>
      <c r="DRO41" s="450"/>
      <c r="DRP41" s="450"/>
      <c r="DRQ41" s="450"/>
      <c r="DRR41" s="450"/>
      <c r="DRS41" s="450"/>
      <c r="DRT41" s="450"/>
      <c r="DRU41" s="450"/>
      <c r="DRV41" s="450"/>
      <c r="DRW41" s="450"/>
      <c r="DRX41" s="450"/>
      <c r="DRY41" s="450"/>
      <c r="DRZ41" s="450"/>
      <c r="DSA41" s="450"/>
      <c r="DSB41" s="450"/>
      <c r="DSC41" s="450"/>
      <c r="DSD41" s="450"/>
      <c r="DSE41" s="450"/>
      <c r="DSF41" s="450"/>
      <c r="DSG41" s="450"/>
      <c r="DSH41" s="450"/>
      <c r="DSI41" s="450"/>
      <c r="DSJ41" s="450"/>
      <c r="DSK41" s="450"/>
      <c r="DSL41" s="450"/>
      <c r="DSM41" s="450"/>
      <c r="DSN41" s="450"/>
      <c r="DSO41" s="450"/>
      <c r="DSP41" s="450"/>
      <c r="DSQ41" s="450"/>
      <c r="DSR41" s="450"/>
      <c r="DSS41" s="450"/>
      <c r="DST41" s="450"/>
      <c r="DSU41" s="450"/>
      <c r="DSV41" s="450"/>
      <c r="DSW41" s="450"/>
      <c r="DSX41" s="450"/>
      <c r="DSY41" s="450"/>
      <c r="DSZ41" s="450"/>
      <c r="DTA41" s="450"/>
      <c r="DTB41" s="450"/>
      <c r="DTC41" s="450"/>
      <c r="DTD41" s="450"/>
      <c r="DTE41" s="450"/>
      <c r="DTF41" s="450"/>
      <c r="DTG41" s="450"/>
      <c r="DTH41" s="450"/>
      <c r="DTI41" s="450"/>
      <c r="DTJ41" s="450"/>
      <c r="DTK41" s="450"/>
      <c r="DTL41" s="450"/>
      <c r="DTM41" s="450"/>
      <c r="DTN41" s="450"/>
      <c r="DTO41" s="450"/>
      <c r="DTP41" s="450"/>
      <c r="DTQ41" s="450"/>
      <c r="DTR41" s="450"/>
      <c r="DTS41" s="450"/>
      <c r="DTT41" s="450"/>
      <c r="DTU41" s="450"/>
      <c r="DTV41" s="450"/>
      <c r="DTW41" s="450"/>
      <c r="DTX41" s="450"/>
      <c r="DTY41" s="450"/>
      <c r="DTZ41" s="450"/>
      <c r="DUA41" s="450"/>
      <c r="DUB41" s="450"/>
      <c r="DUC41" s="450"/>
      <c r="DUD41" s="450"/>
      <c r="DUE41" s="450"/>
      <c r="DUF41" s="450"/>
      <c r="DUG41" s="450"/>
      <c r="DUH41" s="450"/>
      <c r="DUI41" s="450"/>
      <c r="DUJ41" s="450"/>
      <c r="DUK41" s="450"/>
      <c r="DUL41" s="450"/>
      <c r="DUM41" s="450"/>
      <c r="DUN41" s="450"/>
      <c r="DUO41" s="450"/>
      <c r="DUP41" s="450"/>
      <c r="DUQ41" s="450"/>
      <c r="DUR41" s="450"/>
      <c r="DUS41" s="450"/>
      <c r="DUT41" s="450"/>
      <c r="DUU41" s="450"/>
      <c r="DUV41" s="450"/>
      <c r="DUW41" s="450"/>
      <c r="DUX41" s="450"/>
      <c r="DUY41" s="450"/>
      <c r="DUZ41" s="450"/>
      <c r="DVA41" s="450"/>
      <c r="DVB41" s="450"/>
      <c r="DVC41" s="450"/>
      <c r="DVD41" s="450"/>
      <c r="DVE41" s="450"/>
      <c r="DVF41" s="450"/>
      <c r="DVG41" s="450"/>
      <c r="DVH41" s="450"/>
      <c r="DVI41" s="450"/>
      <c r="DVJ41" s="450"/>
      <c r="DVK41" s="450"/>
      <c r="DVL41" s="450"/>
      <c r="DVM41" s="450"/>
      <c r="DVN41" s="450"/>
      <c r="DVO41" s="450"/>
      <c r="DVP41" s="450"/>
      <c r="DVQ41" s="450"/>
      <c r="DVR41" s="450"/>
      <c r="DVS41" s="450"/>
      <c r="DVT41" s="450"/>
      <c r="DVU41" s="450"/>
      <c r="DVV41" s="450"/>
      <c r="DVW41" s="450"/>
      <c r="DVX41" s="450"/>
      <c r="DVY41" s="450"/>
      <c r="DVZ41" s="450"/>
      <c r="DWA41" s="450"/>
      <c r="DWB41" s="450"/>
      <c r="DWC41" s="450"/>
      <c r="DWD41" s="450"/>
      <c r="DWE41" s="450"/>
      <c r="DWF41" s="450"/>
      <c r="DWG41" s="450"/>
      <c r="DWH41" s="450"/>
      <c r="DWI41" s="450"/>
      <c r="DWJ41" s="450"/>
      <c r="DWK41" s="450"/>
      <c r="DWL41" s="450"/>
      <c r="DWM41" s="450"/>
      <c r="DWN41" s="450"/>
      <c r="DWO41" s="450"/>
      <c r="DWP41" s="450"/>
      <c r="DWQ41" s="450"/>
      <c r="DWR41" s="450"/>
      <c r="DWS41" s="450"/>
      <c r="DWT41" s="450"/>
      <c r="DWU41" s="450"/>
      <c r="DWV41" s="450"/>
      <c r="DWW41" s="450"/>
      <c r="DWX41" s="450"/>
      <c r="DWY41" s="450"/>
      <c r="DWZ41" s="450"/>
      <c r="DXA41" s="450"/>
      <c r="DXB41" s="450"/>
      <c r="DXC41" s="450"/>
      <c r="DXD41" s="450"/>
      <c r="DXE41" s="450"/>
      <c r="DXF41" s="450"/>
      <c r="DXG41" s="450"/>
      <c r="DXH41" s="450"/>
      <c r="DXI41" s="450"/>
      <c r="DXJ41" s="450"/>
      <c r="DXK41" s="450"/>
      <c r="DXL41" s="450"/>
      <c r="DXM41" s="450"/>
      <c r="DXN41" s="450"/>
      <c r="DXO41" s="450"/>
      <c r="DXP41" s="450"/>
      <c r="DXQ41" s="450"/>
      <c r="DXR41" s="450"/>
      <c r="DXS41" s="450"/>
      <c r="DXT41" s="450"/>
      <c r="DXU41" s="450"/>
      <c r="DXV41" s="450"/>
      <c r="DXW41" s="450"/>
      <c r="DXX41" s="450"/>
      <c r="DXY41" s="450"/>
      <c r="DXZ41" s="450"/>
      <c r="DYA41" s="450"/>
      <c r="DYB41" s="450"/>
      <c r="DYC41" s="450"/>
      <c r="DYD41" s="450"/>
      <c r="DYE41" s="450"/>
      <c r="DYF41" s="450"/>
      <c r="DYG41" s="450"/>
      <c r="DYH41" s="450"/>
      <c r="DYI41" s="450"/>
      <c r="DYJ41" s="450"/>
      <c r="DYK41" s="450"/>
      <c r="DYL41" s="450"/>
      <c r="DYM41" s="450"/>
      <c r="DYN41" s="450"/>
      <c r="DYO41" s="450"/>
      <c r="DYP41" s="450"/>
      <c r="DYQ41" s="450"/>
      <c r="DYR41" s="450"/>
      <c r="DYS41" s="450"/>
      <c r="DYT41" s="450"/>
      <c r="DYU41" s="450"/>
      <c r="DYV41" s="450"/>
      <c r="DYW41" s="450"/>
      <c r="DYX41" s="450"/>
      <c r="DYY41" s="450"/>
      <c r="DYZ41" s="450"/>
      <c r="DZA41" s="450"/>
      <c r="DZB41" s="450"/>
      <c r="DZC41" s="450"/>
      <c r="DZD41" s="450"/>
      <c r="DZE41" s="450"/>
      <c r="DZF41" s="450"/>
      <c r="DZG41" s="450"/>
      <c r="DZH41" s="450"/>
      <c r="DZI41" s="450"/>
      <c r="DZJ41" s="450"/>
      <c r="DZK41" s="450"/>
      <c r="DZL41" s="450"/>
      <c r="DZM41" s="450"/>
      <c r="DZN41" s="450"/>
      <c r="DZO41" s="450"/>
      <c r="DZP41" s="450"/>
      <c r="DZQ41" s="450"/>
      <c r="DZR41" s="450"/>
      <c r="DZS41" s="450"/>
      <c r="DZT41" s="450"/>
      <c r="DZU41" s="450"/>
      <c r="DZV41" s="450"/>
      <c r="DZW41" s="450"/>
      <c r="DZX41" s="450"/>
      <c r="DZY41" s="450"/>
      <c r="DZZ41" s="450"/>
      <c r="EAA41" s="450"/>
      <c r="EAB41" s="450"/>
      <c r="EAC41" s="450"/>
      <c r="EAD41" s="450"/>
      <c r="EAE41" s="450"/>
      <c r="EAF41" s="450"/>
      <c r="EAG41" s="450"/>
      <c r="EAH41" s="450"/>
      <c r="EAI41" s="450"/>
      <c r="EAJ41" s="450"/>
      <c r="EAK41" s="450"/>
      <c r="EAL41" s="450"/>
      <c r="EAM41" s="450"/>
      <c r="EAN41" s="450"/>
      <c r="EAO41" s="450"/>
      <c r="EAP41" s="450"/>
      <c r="EAQ41" s="450"/>
      <c r="EAR41" s="450"/>
      <c r="EAS41" s="450"/>
      <c r="EAT41" s="450"/>
      <c r="EAU41" s="450"/>
      <c r="EAV41" s="450"/>
      <c r="EAW41" s="450"/>
      <c r="EAX41" s="450"/>
      <c r="EAY41" s="450"/>
      <c r="EAZ41" s="450"/>
      <c r="EBA41" s="450"/>
      <c r="EBB41" s="450"/>
      <c r="EBC41" s="450"/>
      <c r="EBD41" s="450"/>
      <c r="EBE41" s="450"/>
      <c r="EBF41" s="450"/>
      <c r="EBG41" s="450"/>
      <c r="EBH41" s="450"/>
      <c r="EBI41" s="450"/>
      <c r="EBJ41" s="450"/>
      <c r="EBK41" s="450"/>
      <c r="EBL41" s="450"/>
      <c r="EBM41" s="450"/>
      <c r="EBN41" s="450"/>
      <c r="EBO41" s="450"/>
      <c r="EBP41" s="450"/>
      <c r="EBQ41" s="450"/>
      <c r="EBR41" s="450"/>
      <c r="EBS41" s="450"/>
      <c r="EBT41" s="450"/>
      <c r="EBU41" s="450"/>
      <c r="EBV41" s="450"/>
      <c r="EBW41" s="450"/>
      <c r="EBX41" s="450"/>
      <c r="EBY41" s="450"/>
      <c r="EBZ41" s="450"/>
      <c r="ECA41" s="450"/>
      <c r="ECB41" s="450"/>
      <c r="ECC41" s="450"/>
      <c r="ECD41" s="450"/>
      <c r="ECE41" s="450"/>
      <c r="ECF41" s="450"/>
      <c r="ECG41" s="450"/>
      <c r="ECH41" s="450"/>
      <c r="ECI41" s="450"/>
      <c r="ECJ41" s="450"/>
      <c r="ECK41" s="450"/>
      <c r="ECL41" s="450"/>
      <c r="ECM41" s="450"/>
      <c r="ECN41" s="450"/>
      <c r="ECO41" s="450"/>
      <c r="ECP41" s="450"/>
      <c r="ECQ41" s="450"/>
      <c r="ECR41" s="450"/>
      <c r="ECS41" s="450"/>
      <c r="ECT41" s="450"/>
      <c r="ECU41" s="450"/>
      <c r="ECV41" s="450"/>
      <c r="ECW41" s="450"/>
      <c r="ECX41" s="450"/>
      <c r="ECY41" s="450"/>
      <c r="ECZ41" s="450"/>
      <c r="EDA41" s="450"/>
      <c r="EDB41" s="450"/>
      <c r="EDC41" s="450"/>
      <c r="EDD41" s="450"/>
      <c r="EDE41" s="450"/>
      <c r="EDF41" s="450"/>
      <c r="EDG41" s="450"/>
      <c r="EDH41" s="450"/>
      <c r="EDI41" s="450"/>
      <c r="EDJ41" s="450"/>
      <c r="EDK41" s="450"/>
      <c r="EDL41" s="450"/>
      <c r="EDM41" s="450"/>
      <c r="EDN41" s="450"/>
      <c r="EDO41" s="450"/>
      <c r="EDP41" s="450"/>
      <c r="EDQ41" s="450"/>
      <c r="EDR41" s="450"/>
      <c r="EDS41" s="450"/>
      <c r="EDT41" s="450"/>
      <c r="EDU41" s="450"/>
      <c r="EDV41" s="450"/>
      <c r="EDW41" s="450"/>
      <c r="EDX41" s="450"/>
      <c r="EDY41" s="450"/>
      <c r="EDZ41" s="450"/>
      <c r="EEA41" s="450"/>
      <c r="EEB41" s="450"/>
      <c r="EEC41" s="450"/>
      <c r="EED41" s="450"/>
      <c r="EEE41" s="450"/>
      <c r="EEF41" s="450"/>
      <c r="EEG41" s="450"/>
      <c r="EEH41" s="450"/>
      <c r="EEI41" s="450"/>
      <c r="EEJ41" s="450"/>
      <c r="EEK41" s="450"/>
      <c r="EEL41" s="450"/>
      <c r="EEM41" s="450"/>
      <c r="EEN41" s="450"/>
      <c r="EEO41" s="450"/>
      <c r="EEP41" s="450"/>
      <c r="EEQ41" s="450"/>
      <c r="EER41" s="450"/>
      <c r="EES41" s="450"/>
      <c r="EET41" s="450"/>
      <c r="EEU41" s="450"/>
      <c r="EEV41" s="450"/>
      <c r="EEW41" s="450"/>
      <c r="EEX41" s="450"/>
      <c r="EEY41" s="450"/>
      <c r="EEZ41" s="450"/>
      <c r="EFA41" s="450"/>
      <c r="EFB41" s="450"/>
      <c r="EFC41" s="450"/>
      <c r="EFD41" s="450"/>
      <c r="EFE41" s="450"/>
      <c r="EFF41" s="450"/>
      <c r="EFG41" s="450"/>
      <c r="EFH41" s="450"/>
      <c r="EFI41" s="450"/>
      <c r="EFJ41" s="450"/>
      <c r="EFK41" s="450"/>
      <c r="EFL41" s="450"/>
      <c r="EFM41" s="450"/>
      <c r="EFN41" s="450"/>
      <c r="EFO41" s="450"/>
      <c r="EFP41" s="450"/>
      <c r="EFQ41" s="450"/>
      <c r="EFR41" s="450"/>
      <c r="EFS41" s="450"/>
      <c r="EFT41" s="450"/>
      <c r="EFU41" s="450"/>
      <c r="EFV41" s="450"/>
      <c r="EFW41" s="450"/>
      <c r="EFX41" s="450"/>
      <c r="EFY41" s="450"/>
      <c r="EFZ41" s="450"/>
      <c r="EGA41" s="450"/>
      <c r="EGB41" s="450"/>
      <c r="EGC41" s="450"/>
      <c r="EGD41" s="450"/>
      <c r="EGE41" s="450"/>
      <c r="EGF41" s="450"/>
      <c r="EGG41" s="450"/>
      <c r="EGH41" s="450"/>
      <c r="EGI41" s="450"/>
      <c r="EGJ41" s="450"/>
      <c r="EGK41" s="450"/>
      <c r="EGL41" s="450"/>
      <c r="EGM41" s="450"/>
      <c r="EGN41" s="450"/>
      <c r="EGO41" s="450"/>
      <c r="EGP41" s="450"/>
      <c r="EGQ41" s="450"/>
      <c r="EGR41" s="450"/>
      <c r="EGS41" s="450"/>
      <c r="EGT41" s="450"/>
      <c r="EGU41" s="450"/>
      <c r="EGV41" s="450"/>
      <c r="EGW41" s="450"/>
      <c r="EGX41" s="450"/>
      <c r="EGY41" s="450"/>
      <c r="EGZ41" s="450"/>
      <c r="EHA41" s="450"/>
      <c r="EHB41" s="450"/>
      <c r="EHC41" s="450"/>
      <c r="EHD41" s="450"/>
      <c r="EHE41" s="450"/>
      <c r="EHF41" s="450"/>
      <c r="EHG41" s="450"/>
      <c r="EHH41" s="450"/>
      <c r="EHI41" s="450"/>
      <c r="EHJ41" s="450"/>
      <c r="EHK41" s="450"/>
      <c r="EHL41" s="450"/>
      <c r="EHM41" s="450"/>
      <c r="EHN41" s="450"/>
      <c r="EHO41" s="450"/>
      <c r="EHP41" s="450"/>
      <c r="EHQ41" s="450"/>
      <c r="EHR41" s="450"/>
      <c r="EHS41" s="450"/>
      <c r="EHT41" s="450"/>
      <c r="EHU41" s="450"/>
      <c r="EHV41" s="450"/>
      <c r="EHW41" s="450"/>
      <c r="EHX41" s="450"/>
      <c r="EHY41" s="450"/>
      <c r="EHZ41" s="450"/>
      <c r="EIA41" s="450"/>
      <c r="EIB41" s="450"/>
      <c r="EIC41" s="450"/>
      <c r="EID41" s="450"/>
      <c r="EIE41" s="450"/>
      <c r="EIF41" s="450"/>
      <c r="EIG41" s="450"/>
      <c r="EIH41" s="450"/>
      <c r="EII41" s="450"/>
      <c r="EIJ41" s="450"/>
      <c r="EIK41" s="450"/>
      <c r="EIL41" s="450"/>
      <c r="EIM41" s="450"/>
      <c r="EIN41" s="450"/>
      <c r="EIO41" s="450"/>
      <c r="EIP41" s="450"/>
      <c r="EIQ41" s="450"/>
      <c r="EIR41" s="450"/>
      <c r="EIS41" s="450"/>
      <c r="EIT41" s="450"/>
      <c r="EIU41" s="450"/>
      <c r="EIV41" s="450"/>
      <c r="EIW41" s="450"/>
      <c r="EIX41" s="450"/>
      <c r="EIY41" s="450"/>
      <c r="EIZ41" s="450"/>
      <c r="EJA41" s="450"/>
      <c r="EJB41" s="450"/>
      <c r="EJC41" s="450"/>
      <c r="EJD41" s="450"/>
      <c r="EJE41" s="450"/>
      <c r="EJF41" s="450"/>
      <c r="EJG41" s="450"/>
      <c r="EJH41" s="450"/>
      <c r="EJI41" s="450"/>
      <c r="EJJ41" s="450"/>
      <c r="EJK41" s="450"/>
      <c r="EJL41" s="450"/>
      <c r="EJM41" s="450"/>
      <c r="EJN41" s="450"/>
      <c r="EJO41" s="450"/>
      <c r="EJP41" s="450"/>
      <c r="EJQ41" s="450"/>
      <c r="EJR41" s="450"/>
      <c r="EJS41" s="450"/>
      <c r="EJT41" s="450"/>
      <c r="EJU41" s="450"/>
      <c r="EJV41" s="450"/>
      <c r="EJW41" s="450"/>
      <c r="EJX41" s="450"/>
      <c r="EJY41" s="450"/>
      <c r="EJZ41" s="450"/>
      <c r="EKA41" s="450"/>
      <c r="EKB41" s="450"/>
      <c r="EKC41" s="450"/>
      <c r="EKD41" s="450"/>
      <c r="EKE41" s="450"/>
      <c r="EKF41" s="450"/>
      <c r="EKG41" s="450"/>
      <c r="EKH41" s="450"/>
      <c r="EKI41" s="450"/>
      <c r="EKJ41" s="450"/>
      <c r="EKK41" s="450"/>
      <c r="EKL41" s="450"/>
      <c r="EKM41" s="450"/>
      <c r="EKN41" s="450"/>
      <c r="EKO41" s="450"/>
      <c r="EKP41" s="450"/>
      <c r="EKQ41" s="450"/>
      <c r="EKR41" s="450"/>
      <c r="EKS41" s="450"/>
      <c r="EKT41" s="450"/>
      <c r="EKU41" s="450"/>
      <c r="EKV41" s="450"/>
      <c r="EKW41" s="450"/>
      <c r="EKX41" s="450"/>
      <c r="EKY41" s="450"/>
      <c r="EKZ41" s="450"/>
      <c r="ELA41" s="450"/>
      <c r="ELB41" s="450"/>
      <c r="ELC41" s="450"/>
      <c r="ELD41" s="450"/>
      <c r="ELE41" s="450"/>
      <c r="ELF41" s="450"/>
      <c r="ELG41" s="450"/>
      <c r="ELH41" s="450"/>
      <c r="ELI41" s="450"/>
      <c r="ELJ41" s="450"/>
      <c r="ELK41" s="450"/>
      <c r="ELL41" s="450"/>
      <c r="ELM41" s="450"/>
      <c r="ELN41" s="450"/>
      <c r="ELO41" s="450"/>
      <c r="ELP41" s="450"/>
      <c r="ELQ41" s="450"/>
      <c r="ELR41" s="450"/>
      <c r="ELS41" s="450"/>
      <c r="ELT41" s="450"/>
      <c r="ELU41" s="450"/>
      <c r="ELV41" s="450"/>
      <c r="ELW41" s="450"/>
      <c r="ELX41" s="450"/>
      <c r="ELY41" s="450"/>
      <c r="ELZ41" s="450"/>
      <c r="EMA41" s="450"/>
      <c r="EMB41" s="450"/>
      <c r="EMC41" s="450"/>
      <c r="EMD41" s="450"/>
      <c r="EME41" s="450"/>
      <c r="EMF41" s="450"/>
      <c r="EMG41" s="450"/>
      <c r="EMH41" s="450"/>
      <c r="EMI41" s="450"/>
      <c r="EMJ41" s="450"/>
      <c r="EMK41" s="450"/>
      <c r="EML41" s="450"/>
      <c r="EMM41" s="450"/>
      <c r="EMN41" s="450"/>
      <c r="EMO41" s="450"/>
      <c r="EMP41" s="450"/>
      <c r="EMQ41" s="450"/>
      <c r="EMR41" s="450"/>
      <c r="EMS41" s="450"/>
      <c r="EMT41" s="450"/>
      <c r="EMU41" s="450"/>
      <c r="EMV41" s="450"/>
      <c r="EMW41" s="450"/>
      <c r="EMX41" s="450"/>
      <c r="EMY41" s="450"/>
      <c r="EMZ41" s="450"/>
      <c r="ENA41" s="450"/>
      <c r="ENB41" s="450"/>
      <c r="ENC41" s="450"/>
      <c r="END41" s="450"/>
      <c r="ENE41" s="450"/>
      <c r="ENF41" s="450"/>
      <c r="ENG41" s="450"/>
      <c r="ENH41" s="450"/>
      <c r="ENI41" s="450"/>
      <c r="ENJ41" s="450"/>
      <c r="ENK41" s="450"/>
      <c r="ENL41" s="450"/>
      <c r="ENM41" s="450"/>
      <c r="ENN41" s="450"/>
      <c r="ENO41" s="450"/>
      <c r="ENP41" s="450"/>
      <c r="ENQ41" s="450"/>
      <c r="ENR41" s="450"/>
      <c r="ENS41" s="450"/>
      <c r="ENT41" s="450"/>
      <c r="ENU41" s="450"/>
      <c r="ENV41" s="450"/>
      <c r="ENW41" s="450"/>
      <c r="ENX41" s="450"/>
      <c r="ENY41" s="450"/>
      <c r="ENZ41" s="450"/>
      <c r="EOA41" s="450"/>
      <c r="EOB41" s="450"/>
      <c r="EOC41" s="450"/>
      <c r="EOD41" s="450"/>
      <c r="EOE41" s="450"/>
      <c r="EOF41" s="450"/>
      <c r="EOG41" s="450"/>
      <c r="EOH41" s="450"/>
      <c r="EOI41" s="450"/>
      <c r="EOJ41" s="450"/>
      <c r="EOK41" s="450"/>
      <c r="EOL41" s="450"/>
      <c r="EOM41" s="450"/>
      <c r="EON41" s="450"/>
      <c r="EOO41" s="450"/>
      <c r="EOP41" s="450"/>
      <c r="EOQ41" s="450"/>
      <c r="EOR41" s="450"/>
      <c r="EOS41" s="450"/>
      <c r="EOT41" s="450"/>
      <c r="EOU41" s="450"/>
      <c r="EOV41" s="450"/>
      <c r="EOW41" s="450"/>
      <c r="EOX41" s="450"/>
      <c r="EOY41" s="450"/>
      <c r="EOZ41" s="450"/>
      <c r="EPA41" s="450"/>
      <c r="EPB41" s="450"/>
      <c r="EPC41" s="450"/>
      <c r="EPD41" s="450"/>
      <c r="EPE41" s="450"/>
      <c r="EPF41" s="450"/>
      <c r="EPG41" s="450"/>
      <c r="EPH41" s="450"/>
      <c r="EPI41" s="450"/>
      <c r="EPJ41" s="450"/>
      <c r="EPK41" s="450"/>
      <c r="EPL41" s="450"/>
      <c r="EPM41" s="450"/>
      <c r="EPN41" s="450"/>
      <c r="EPO41" s="450"/>
      <c r="EPP41" s="450"/>
      <c r="EPQ41" s="450"/>
      <c r="EPR41" s="450"/>
      <c r="EPS41" s="450"/>
      <c r="EPT41" s="450"/>
      <c r="EPU41" s="450"/>
      <c r="EPV41" s="450"/>
      <c r="EPW41" s="450"/>
      <c r="EPX41" s="450"/>
      <c r="EPY41" s="450"/>
      <c r="EPZ41" s="450"/>
      <c r="EQA41" s="450"/>
      <c r="EQB41" s="450"/>
      <c r="EQC41" s="450"/>
      <c r="EQD41" s="450"/>
      <c r="EQE41" s="450"/>
      <c r="EQF41" s="450"/>
      <c r="EQG41" s="450"/>
      <c r="EQH41" s="450"/>
      <c r="EQI41" s="450"/>
      <c r="EQJ41" s="450"/>
      <c r="EQK41" s="450"/>
      <c r="EQL41" s="450"/>
      <c r="EQM41" s="450"/>
      <c r="EQN41" s="450"/>
      <c r="EQO41" s="450"/>
      <c r="EQP41" s="450"/>
      <c r="EQQ41" s="450"/>
      <c r="EQR41" s="450"/>
      <c r="EQS41" s="450"/>
      <c r="EQT41" s="450"/>
      <c r="EQU41" s="450"/>
      <c r="EQV41" s="450"/>
      <c r="EQW41" s="450"/>
      <c r="EQX41" s="450"/>
      <c r="EQY41" s="450"/>
      <c r="EQZ41" s="450"/>
      <c r="ERA41" s="450"/>
      <c r="ERB41" s="450"/>
      <c r="ERC41" s="450"/>
      <c r="ERD41" s="450"/>
      <c r="ERE41" s="450"/>
      <c r="ERF41" s="450"/>
      <c r="ERG41" s="450"/>
      <c r="ERH41" s="450"/>
      <c r="ERI41" s="450"/>
      <c r="ERJ41" s="450"/>
      <c r="ERK41" s="450"/>
      <c r="ERL41" s="450"/>
      <c r="ERM41" s="450"/>
      <c r="ERN41" s="450"/>
      <c r="ERO41" s="450"/>
      <c r="ERP41" s="450"/>
      <c r="ERQ41" s="450"/>
      <c r="ERR41" s="450"/>
      <c r="ERS41" s="450"/>
      <c r="ERT41" s="450"/>
      <c r="ERU41" s="450"/>
      <c r="ERV41" s="450"/>
      <c r="ERW41" s="450"/>
      <c r="ERX41" s="450"/>
      <c r="ERY41" s="450"/>
      <c r="ERZ41" s="450"/>
      <c r="ESA41" s="450"/>
      <c r="ESB41" s="450"/>
      <c r="ESC41" s="450"/>
      <c r="ESD41" s="450"/>
      <c r="ESE41" s="450"/>
      <c r="ESF41" s="450"/>
      <c r="ESG41" s="450"/>
      <c r="ESH41" s="450"/>
      <c r="ESI41" s="450"/>
      <c r="ESJ41" s="450"/>
      <c r="ESK41" s="450"/>
      <c r="ESL41" s="450"/>
      <c r="ESM41" s="450"/>
      <c r="ESN41" s="450"/>
      <c r="ESO41" s="450"/>
      <c r="ESP41" s="450"/>
      <c r="ESQ41" s="450"/>
      <c r="ESR41" s="450"/>
      <c r="ESS41" s="450"/>
      <c r="EST41" s="450"/>
      <c r="ESU41" s="450"/>
      <c r="ESV41" s="450"/>
      <c r="ESW41" s="450"/>
      <c r="ESX41" s="450"/>
      <c r="ESY41" s="450"/>
      <c r="ESZ41" s="450"/>
      <c r="ETA41" s="450"/>
      <c r="ETB41" s="450"/>
      <c r="ETC41" s="450"/>
      <c r="ETD41" s="450"/>
      <c r="ETE41" s="450"/>
      <c r="ETF41" s="450"/>
      <c r="ETG41" s="450"/>
      <c r="ETH41" s="450"/>
      <c r="ETI41" s="450"/>
      <c r="ETJ41" s="450"/>
      <c r="ETK41" s="450"/>
      <c r="ETL41" s="450"/>
      <c r="ETM41" s="450"/>
      <c r="ETN41" s="450"/>
      <c r="ETO41" s="450"/>
      <c r="ETP41" s="450"/>
      <c r="ETQ41" s="450"/>
      <c r="ETR41" s="450"/>
      <c r="ETS41" s="450"/>
      <c r="ETT41" s="450"/>
      <c r="ETU41" s="450"/>
      <c r="ETV41" s="450"/>
      <c r="ETW41" s="450"/>
      <c r="ETX41" s="450"/>
      <c r="ETY41" s="450"/>
      <c r="ETZ41" s="450"/>
      <c r="EUA41" s="450"/>
      <c r="EUB41" s="450"/>
      <c r="EUC41" s="450"/>
      <c r="EUD41" s="450"/>
      <c r="EUE41" s="450"/>
      <c r="EUF41" s="450"/>
      <c r="EUG41" s="450"/>
      <c r="EUH41" s="450"/>
      <c r="EUI41" s="450"/>
      <c r="EUJ41" s="450"/>
      <c r="EUK41" s="450"/>
      <c r="EUL41" s="450"/>
      <c r="EUM41" s="450"/>
      <c r="EUN41" s="450"/>
      <c r="EUO41" s="450"/>
      <c r="EUP41" s="450"/>
      <c r="EUQ41" s="450"/>
      <c r="EUR41" s="450"/>
      <c r="EUS41" s="450"/>
      <c r="EUT41" s="450"/>
      <c r="EUU41" s="450"/>
      <c r="EUV41" s="450"/>
      <c r="EUW41" s="450"/>
      <c r="EUX41" s="450"/>
      <c r="EUY41" s="450"/>
      <c r="EUZ41" s="450"/>
      <c r="EVA41" s="450"/>
      <c r="EVB41" s="450"/>
      <c r="EVC41" s="450"/>
      <c r="EVD41" s="450"/>
      <c r="EVE41" s="450"/>
      <c r="EVF41" s="450"/>
      <c r="EVG41" s="450"/>
      <c r="EVH41" s="450"/>
      <c r="EVI41" s="450"/>
      <c r="EVJ41" s="450"/>
      <c r="EVK41" s="450"/>
      <c r="EVL41" s="450"/>
      <c r="EVM41" s="450"/>
      <c r="EVN41" s="450"/>
      <c r="EVO41" s="450"/>
      <c r="EVP41" s="450"/>
      <c r="EVQ41" s="450"/>
      <c r="EVR41" s="450"/>
      <c r="EVS41" s="450"/>
      <c r="EVT41" s="450"/>
      <c r="EVU41" s="450"/>
      <c r="EVV41" s="450"/>
      <c r="EVW41" s="450"/>
      <c r="EVX41" s="450"/>
      <c r="EVY41" s="450"/>
      <c r="EVZ41" s="450"/>
      <c r="EWA41" s="450"/>
      <c r="EWB41" s="450"/>
      <c r="EWC41" s="450"/>
      <c r="EWD41" s="450"/>
      <c r="EWE41" s="450"/>
      <c r="EWF41" s="450"/>
      <c r="EWG41" s="450"/>
      <c r="EWH41" s="450"/>
      <c r="EWI41" s="450"/>
      <c r="EWJ41" s="450"/>
      <c r="EWK41" s="450"/>
      <c r="EWL41" s="450"/>
      <c r="EWM41" s="450"/>
      <c r="EWN41" s="450"/>
      <c r="EWO41" s="450"/>
      <c r="EWP41" s="450"/>
      <c r="EWQ41" s="450"/>
      <c r="EWR41" s="450"/>
      <c r="EWS41" s="450"/>
      <c r="EWT41" s="450"/>
      <c r="EWU41" s="450"/>
      <c r="EWV41" s="450"/>
      <c r="EWW41" s="450"/>
      <c r="EWX41" s="450"/>
      <c r="EWY41" s="450"/>
      <c r="EWZ41" s="450"/>
      <c r="EXA41" s="450"/>
      <c r="EXB41" s="450"/>
      <c r="EXC41" s="450"/>
      <c r="EXD41" s="450"/>
      <c r="EXE41" s="450"/>
      <c r="EXF41" s="450"/>
      <c r="EXG41" s="450"/>
      <c r="EXH41" s="450"/>
      <c r="EXI41" s="450"/>
      <c r="EXJ41" s="450"/>
      <c r="EXK41" s="450"/>
      <c r="EXL41" s="450"/>
      <c r="EXM41" s="450"/>
      <c r="EXN41" s="450"/>
      <c r="EXO41" s="450"/>
      <c r="EXP41" s="450"/>
      <c r="EXQ41" s="450"/>
      <c r="EXR41" s="450"/>
      <c r="EXS41" s="450"/>
      <c r="EXT41" s="450"/>
      <c r="EXU41" s="450"/>
      <c r="EXV41" s="450"/>
      <c r="EXW41" s="450"/>
      <c r="EXX41" s="450"/>
      <c r="EXY41" s="450"/>
      <c r="EXZ41" s="450"/>
      <c r="EYA41" s="450"/>
      <c r="EYB41" s="450"/>
      <c r="EYC41" s="450"/>
      <c r="EYD41" s="450"/>
      <c r="EYE41" s="450"/>
      <c r="EYF41" s="450"/>
      <c r="EYG41" s="450"/>
      <c r="EYH41" s="450"/>
      <c r="EYI41" s="450"/>
      <c r="EYJ41" s="450"/>
      <c r="EYK41" s="450"/>
      <c r="EYL41" s="450"/>
      <c r="EYM41" s="450"/>
      <c r="EYN41" s="450"/>
      <c r="EYO41" s="450"/>
      <c r="EYP41" s="450"/>
      <c r="EYQ41" s="450"/>
      <c r="EYR41" s="450"/>
      <c r="EYS41" s="450"/>
      <c r="EYT41" s="450"/>
      <c r="EYU41" s="450"/>
      <c r="EYV41" s="450"/>
      <c r="EYW41" s="450"/>
      <c r="EYX41" s="450"/>
      <c r="EYY41" s="450"/>
      <c r="EYZ41" s="450"/>
      <c r="EZA41" s="450"/>
      <c r="EZB41" s="450"/>
      <c r="EZC41" s="450"/>
      <c r="EZD41" s="450"/>
      <c r="EZE41" s="450"/>
      <c r="EZF41" s="450"/>
      <c r="EZG41" s="450"/>
      <c r="EZH41" s="450"/>
      <c r="EZI41" s="450"/>
      <c r="EZJ41" s="450"/>
      <c r="EZK41" s="450"/>
      <c r="EZL41" s="450"/>
      <c r="EZM41" s="450"/>
      <c r="EZN41" s="450"/>
      <c r="EZO41" s="450"/>
      <c r="EZP41" s="450"/>
      <c r="EZQ41" s="450"/>
      <c r="EZR41" s="450"/>
      <c r="EZS41" s="450"/>
      <c r="EZT41" s="450"/>
      <c r="EZU41" s="450"/>
      <c r="EZV41" s="450"/>
      <c r="EZW41" s="450"/>
      <c r="EZX41" s="450"/>
      <c r="EZY41" s="450"/>
      <c r="EZZ41" s="450"/>
      <c r="FAA41" s="450"/>
      <c r="FAB41" s="450"/>
      <c r="FAC41" s="450"/>
      <c r="FAD41" s="450"/>
      <c r="FAE41" s="450"/>
      <c r="FAF41" s="450"/>
      <c r="FAG41" s="450"/>
      <c r="FAH41" s="450"/>
      <c r="FAI41" s="450"/>
      <c r="FAJ41" s="450"/>
      <c r="FAK41" s="450"/>
      <c r="FAL41" s="450"/>
      <c r="FAM41" s="450"/>
      <c r="FAN41" s="450"/>
      <c r="FAO41" s="450"/>
      <c r="FAP41" s="450"/>
      <c r="FAQ41" s="450"/>
      <c r="FAR41" s="450"/>
      <c r="FAS41" s="450"/>
      <c r="FAT41" s="450"/>
      <c r="FAU41" s="450"/>
      <c r="FAV41" s="450"/>
      <c r="FAW41" s="450"/>
      <c r="FAX41" s="450"/>
      <c r="FAY41" s="450"/>
      <c r="FAZ41" s="450"/>
      <c r="FBA41" s="450"/>
      <c r="FBB41" s="450"/>
      <c r="FBC41" s="450"/>
      <c r="FBD41" s="450"/>
      <c r="FBE41" s="450"/>
      <c r="FBF41" s="450"/>
      <c r="FBG41" s="450"/>
      <c r="FBH41" s="450"/>
      <c r="FBI41" s="450"/>
      <c r="FBJ41" s="450"/>
      <c r="FBK41" s="450"/>
      <c r="FBL41" s="450"/>
      <c r="FBM41" s="450"/>
      <c r="FBN41" s="450"/>
      <c r="FBO41" s="450"/>
      <c r="FBP41" s="450"/>
      <c r="FBQ41" s="450"/>
      <c r="FBR41" s="450"/>
      <c r="FBS41" s="450"/>
      <c r="FBT41" s="450"/>
      <c r="FBU41" s="450"/>
      <c r="FBV41" s="450"/>
      <c r="FBW41" s="450"/>
      <c r="FBX41" s="450"/>
      <c r="FBY41" s="450"/>
      <c r="FBZ41" s="450"/>
      <c r="FCA41" s="450"/>
      <c r="FCB41" s="450"/>
      <c r="FCC41" s="450"/>
      <c r="FCD41" s="450"/>
      <c r="FCE41" s="450"/>
      <c r="FCF41" s="450"/>
      <c r="FCG41" s="450"/>
      <c r="FCH41" s="450"/>
      <c r="FCI41" s="450"/>
      <c r="FCJ41" s="450"/>
      <c r="FCK41" s="450"/>
      <c r="FCL41" s="450"/>
      <c r="FCM41" s="450"/>
      <c r="FCN41" s="450"/>
      <c r="FCO41" s="450"/>
      <c r="FCP41" s="450"/>
      <c r="FCQ41" s="450"/>
      <c r="FCR41" s="450"/>
      <c r="FCS41" s="450"/>
      <c r="FCT41" s="450"/>
      <c r="FCU41" s="450"/>
      <c r="FCV41" s="450"/>
      <c r="FCW41" s="450"/>
      <c r="FCX41" s="450"/>
      <c r="FCY41" s="450"/>
      <c r="FCZ41" s="450"/>
      <c r="FDA41" s="450"/>
      <c r="FDB41" s="450"/>
      <c r="FDC41" s="450"/>
      <c r="FDD41" s="450"/>
      <c r="FDE41" s="450"/>
      <c r="FDF41" s="450"/>
      <c r="FDG41" s="450"/>
      <c r="FDH41" s="450"/>
      <c r="FDI41" s="450"/>
      <c r="FDJ41" s="450"/>
      <c r="FDK41" s="450"/>
      <c r="FDL41" s="450"/>
      <c r="FDM41" s="450"/>
      <c r="FDN41" s="450"/>
      <c r="FDO41" s="450"/>
      <c r="FDP41" s="450"/>
      <c r="FDQ41" s="450"/>
      <c r="FDR41" s="450"/>
      <c r="FDS41" s="450"/>
      <c r="FDT41" s="450"/>
      <c r="FDU41" s="450"/>
      <c r="FDV41" s="450"/>
      <c r="FDW41" s="450"/>
      <c r="FDX41" s="450"/>
      <c r="FDY41" s="450"/>
      <c r="FDZ41" s="450"/>
      <c r="FEA41" s="450"/>
      <c r="FEB41" s="450"/>
      <c r="FEC41" s="450"/>
      <c r="FED41" s="450"/>
      <c r="FEE41" s="450"/>
      <c r="FEF41" s="450"/>
      <c r="FEG41" s="450"/>
      <c r="FEH41" s="450"/>
      <c r="FEI41" s="450"/>
      <c r="FEJ41" s="450"/>
      <c r="FEK41" s="450"/>
      <c r="FEL41" s="450"/>
      <c r="FEM41" s="450"/>
      <c r="FEN41" s="450"/>
      <c r="FEO41" s="450"/>
      <c r="FEP41" s="450"/>
      <c r="FEQ41" s="450"/>
      <c r="FER41" s="450"/>
      <c r="FES41" s="450"/>
      <c r="FET41" s="450"/>
      <c r="FEU41" s="450"/>
      <c r="FEV41" s="450"/>
      <c r="FEW41" s="450"/>
      <c r="FEX41" s="450"/>
      <c r="FEY41" s="450"/>
      <c r="FEZ41" s="450"/>
      <c r="FFA41" s="450"/>
      <c r="FFB41" s="450"/>
      <c r="FFC41" s="450"/>
      <c r="FFD41" s="450"/>
      <c r="FFE41" s="450"/>
      <c r="FFF41" s="450"/>
      <c r="FFG41" s="450"/>
      <c r="FFH41" s="450"/>
      <c r="FFI41" s="450"/>
      <c r="FFJ41" s="450"/>
      <c r="FFK41" s="450"/>
      <c r="FFL41" s="450"/>
      <c r="FFM41" s="450"/>
      <c r="FFN41" s="450"/>
      <c r="FFO41" s="450"/>
      <c r="FFP41" s="450"/>
      <c r="FFQ41" s="450"/>
      <c r="FFR41" s="450"/>
      <c r="FFS41" s="450"/>
      <c r="FFT41" s="450"/>
      <c r="FFU41" s="450"/>
      <c r="FFV41" s="450"/>
      <c r="FFW41" s="450"/>
      <c r="FFX41" s="450"/>
      <c r="FFY41" s="450"/>
      <c r="FFZ41" s="450"/>
      <c r="FGA41" s="450"/>
      <c r="FGB41" s="450"/>
      <c r="FGC41" s="450"/>
      <c r="FGD41" s="450"/>
      <c r="FGE41" s="450"/>
      <c r="FGF41" s="450"/>
      <c r="FGG41" s="450"/>
      <c r="FGH41" s="450"/>
      <c r="FGI41" s="450"/>
      <c r="FGJ41" s="450"/>
      <c r="FGK41" s="450"/>
      <c r="FGL41" s="450"/>
      <c r="FGM41" s="450"/>
      <c r="FGN41" s="450"/>
      <c r="FGO41" s="450"/>
      <c r="FGP41" s="450"/>
      <c r="FGQ41" s="450"/>
      <c r="FGR41" s="450"/>
      <c r="FGS41" s="450"/>
      <c r="FGT41" s="450"/>
      <c r="FGU41" s="450"/>
      <c r="FGV41" s="450"/>
      <c r="FGW41" s="450"/>
      <c r="FGX41" s="450"/>
      <c r="FGY41" s="450"/>
      <c r="FGZ41" s="450"/>
      <c r="FHA41" s="450"/>
      <c r="FHB41" s="450"/>
      <c r="FHC41" s="450"/>
      <c r="FHD41" s="450"/>
      <c r="FHE41" s="450"/>
      <c r="FHF41" s="450"/>
      <c r="FHG41" s="450"/>
      <c r="FHH41" s="450"/>
      <c r="FHI41" s="450"/>
      <c r="FHJ41" s="450"/>
      <c r="FHK41" s="450"/>
      <c r="FHL41" s="450"/>
      <c r="FHM41" s="450"/>
      <c r="FHN41" s="450"/>
      <c r="FHO41" s="450"/>
      <c r="FHP41" s="450"/>
      <c r="FHQ41" s="450"/>
      <c r="FHR41" s="450"/>
      <c r="FHS41" s="450"/>
      <c r="FHT41" s="450"/>
      <c r="FHU41" s="450"/>
      <c r="FHV41" s="450"/>
      <c r="FHW41" s="450"/>
      <c r="FHX41" s="450"/>
      <c r="FHY41" s="450"/>
      <c r="FHZ41" s="450"/>
      <c r="FIA41" s="450"/>
      <c r="FIB41" s="450"/>
      <c r="FIC41" s="450"/>
      <c r="FID41" s="450"/>
      <c r="FIE41" s="450"/>
      <c r="FIF41" s="450"/>
      <c r="FIG41" s="450"/>
      <c r="FIH41" s="450"/>
      <c r="FII41" s="450"/>
      <c r="FIJ41" s="450"/>
      <c r="FIK41" s="450"/>
      <c r="FIL41" s="450"/>
      <c r="FIM41" s="450"/>
      <c r="FIN41" s="450"/>
      <c r="FIO41" s="450"/>
      <c r="FIP41" s="450"/>
      <c r="FIQ41" s="450"/>
      <c r="FIR41" s="450"/>
      <c r="FIS41" s="450"/>
      <c r="FIT41" s="450"/>
      <c r="FIU41" s="450"/>
      <c r="FIV41" s="450"/>
      <c r="FIW41" s="450"/>
      <c r="FIX41" s="450"/>
      <c r="FIY41" s="450"/>
      <c r="FIZ41" s="450"/>
      <c r="FJA41" s="450"/>
      <c r="FJB41" s="450"/>
      <c r="FJC41" s="450"/>
      <c r="FJD41" s="450"/>
      <c r="FJE41" s="450"/>
      <c r="FJF41" s="450"/>
      <c r="FJG41" s="450"/>
      <c r="FJH41" s="450"/>
      <c r="FJI41" s="450"/>
      <c r="FJJ41" s="450"/>
      <c r="FJK41" s="450"/>
      <c r="FJL41" s="450"/>
      <c r="FJM41" s="450"/>
      <c r="FJN41" s="450"/>
      <c r="FJO41" s="450"/>
      <c r="FJP41" s="450"/>
      <c r="FJQ41" s="450"/>
      <c r="FJR41" s="450"/>
      <c r="FJS41" s="450"/>
      <c r="FJT41" s="450"/>
      <c r="FJU41" s="450"/>
      <c r="FJV41" s="450"/>
      <c r="FJW41" s="450"/>
      <c r="FJX41" s="450"/>
      <c r="FJY41" s="450"/>
      <c r="FJZ41" s="450"/>
      <c r="FKA41" s="450"/>
      <c r="FKB41" s="450"/>
      <c r="FKC41" s="450"/>
      <c r="FKD41" s="450"/>
      <c r="FKE41" s="450"/>
      <c r="FKF41" s="450"/>
      <c r="FKG41" s="450"/>
      <c r="FKH41" s="450"/>
      <c r="FKI41" s="450"/>
      <c r="FKJ41" s="450"/>
      <c r="FKK41" s="450"/>
      <c r="FKL41" s="450"/>
      <c r="FKM41" s="450"/>
      <c r="FKN41" s="450"/>
      <c r="FKO41" s="450"/>
      <c r="FKP41" s="450"/>
      <c r="FKQ41" s="450"/>
      <c r="FKR41" s="450"/>
      <c r="FKS41" s="450"/>
      <c r="FKT41" s="450"/>
      <c r="FKU41" s="450"/>
      <c r="FKV41" s="450"/>
      <c r="FKW41" s="450"/>
      <c r="FKX41" s="450"/>
      <c r="FKY41" s="450"/>
      <c r="FKZ41" s="450"/>
      <c r="FLA41" s="450"/>
      <c r="FLB41" s="450"/>
      <c r="FLC41" s="450"/>
      <c r="FLD41" s="450"/>
      <c r="FLE41" s="450"/>
      <c r="FLF41" s="450"/>
      <c r="FLG41" s="450"/>
      <c r="FLH41" s="450"/>
      <c r="FLI41" s="450"/>
      <c r="FLJ41" s="450"/>
      <c r="FLK41" s="450"/>
      <c r="FLL41" s="450"/>
      <c r="FLM41" s="450"/>
      <c r="FLN41" s="450"/>
      <c r="FLO41" s="450"/>
      <c r="FLP41" s="450"/>
      <c r="FLQ41" s="450"/>
      <c r="FLR41" s="450"/>
      <c r="FLS41" s="450"/>
      <c r="FLT41" s="450"/>
      <c r="FLU41" s="450"/>
      <c r="FLV41" s="450"/>
      <c r="FLW41" s="450"/>
      <c r="FLX41" s="450"/>
      <c r="FLY41" s="450"/>
      <c r="FLZ41" s="450"/>
      <c r="FMA41" s="450"/>
      <c r="FMB41" s="450"/>
      <c r="FMC41" s="450"/>
      <c r="FMD41" s="450"/>
      <c r="FME41" s="450"/>
      <c r="FMF41" s="450"/>
      <c r="FMG41" s="450"/>
      <c r="FMH41" s="450"/>
      <c r="FMI41" s="450"/>
      <c r="FMJ41" s="450"/>
      <c r="FMK41" s="450"/>
      <c r="FML41" s="450"/>
      <c r="FMM41" s="450"/>
      <c r="FMN41" s="450"/>
      <c r="FMO41" s="450"/>
      <c r="FMP41" s="450"/>
      <c r="FMQ41" s="450"/>
      <c r="FMR41" s="450"/>
      <c r="FMS41" s="450"/>
      <c r="FMT41" s="450"/>
      <c r="FMU41" s="450"/>
      <c r="FMV41" s="450"/>
      <c r="FMW41" s="450"/>
      <c r="FMX41" s="450"/>
      <c r="FMY41" s="450"/>
      <c r="FMZ41" s="450"/>
      <c r="FNA41" s="450"/>
      <c r="FNB41" s="450"/>
      <c r="FNC41" s="450"/>
      <c r="FND41" s="450"/>
      <c r="FNE41" s="450"/>
      <c r="FNF41" s="450"/>
      <c r="FNG41" s="450"/>
      <c r="FNH41" s="450"/>
      <c r="FNI41" s="450"/>
      <c r="FNJ41" s="450"/>
      <c r="FNK41" s="450"/>
      <c r="FNL41" s="450"/>
      <c r="FNM41" s="450"/>
      <c r="FNN41" s="450"/>
      <c r="FNO41" s="450"/>
      <c r="FNP41" s="450"/>
      <c r="FNQ41" s="450"/>
      <c r="FNR41" s="450"/>
      <c r="FNS41" s="450"/>
      <c r="FNT41" s="450"/>
      <c r="FNU41" s="450"/>
      <c r="FNV41" s="450"/>
      <c r="FNW41" s="450"/>
      <c r="FNX41" s="450"/>
      <c r="FNY41" s="450"/>
      <c r="FNZ41" s="450"/>
      <c r="FOA41" s="450"/>
      <c r="FOB41" s="450"/>
      <c r="FOC41" s="450"/>
      <c r="FOD41" s="450"/>
      <c r="FOE41" s="450"/>
      <c r="FOF41" s="450"/>
      <c r="FOG41" s="450"/>
      <c r="FOH41" s="450"/>
      <c r="FOI41" s="450"/>
      <c r="FOJ41" s="450"/>
      <c r="FOK41" s="450"/>
      <c r="FOL41" s="450"/>
      <c r="FOM41" s="450"/>
      <c r="FON41" s="450"/>
      <c r="FOO41" s="450"/>
      <c r="FOP41" s="450"/>
      <c r="FOQ41" s="450"/>
      <c r="FOR41" s="450"/>
      <c r="FOS41" s="450"/>
      <c r="FOT41" s="450"/>
      <c r="FOU41" s="450"/>
      <c r="FOV41" s="450"/>
      <c r="FOW41" s="450"/>
      <c r="FOX41" s="450"/>
      <c r="FOY41" s="450"/>
      <c r="FOZ41" s="450"/>
      <c r="FPA41" s="450"/>
      <c r="FPB41" s="450"/>
      <c r="FPC41" s="450"/>
      <c r="FPD41" s="450"/>
      <c r="FPE41" s="450"/>
      <c r="FPF41" s="450"/>
      <c r="FPG41" s="450"/>
      <c r="FPH41" s="450"/>
      <c r="FPI41" s="450"/>
      <c r="FPJ41" s="450"/>
      <c r="FPK41" s="450"/>
      <c r="FPL41" s="450"/>
      <c r="FPM41" s="450"/>
      <c r="FPN41" s="450"/>
      <c r="FPO41" s="450"/>
      <c r="FPP41" s="450"/>
      <c r="FPQ41" s="450"/>
      <c r="FPR41" s="450"/>
      <c r="FPS41" s="450"/>
      <c r="FPT41" s="450"/>
      <c r="FPU41" s="450"/>
      <c r="FPV41" s="450"/>
      <c r="FPW41" s="450"/>
      <c r="FPX41" s="450"/>
      <c r="FPY41" s="450"/>
      <c r="FPZ41" s="450"/>
      <c r="FQA41" s="450"/>
      <c r="FQB41" s="450"/>
      <c r="FQC41" s="450"/>
      <c r="FQD41" s="450"/>
      <c r="FQE41" s="450"/>
      <c r="FQF41" s="450"/>
      <c r="FQG41" s="450"/>
      <c r="FQH41" s="450"/>
      <c r="FQI41" s="450"/>
      <c r="FQJ41" s="450"/>
      <c r="FQK41" s="450"/>
      <c r="FQL41" s="450"/>
      <c r="FQM41" s="450"/>
      <c r="FQN41" s="450"/>
      <c r="FQO41" s="450"/>
      <c r="FQP41" s="450"/>
      <c r="FQQ41" s="450"/>
      <c r="FQR41" s="450"/>
      <c r="FQS41" s="450"/>
      <c r="FQT41" s="450"/>
      <c r="FQU41" s="450"/>
      <c r="FQV41" s="450"/>
      <c r="FQW41" s="450"/>
      <c r="FQX41" s="450"/>
      <c r="FQY41" s="450"/>
      <c r="FQZ41" s="450"/>
      <c r="FRA41" s="450"/>
      <c r="FRB41" s="450"/>
      <c r="FRC41" s="450"/>
      <c r="FRD41" s="450"/>
      <c r="FRE41" s="450"/>
      <c r="FRF41" s="450"/>
      <c r="FRG41" s="450"/>
      <c r="FRH41" s="450"/>
      <c r="FRI41" s="450"/>
      <c r="FRJ41" s="450"/>
      <c r="FRK41" s="450"/>
      <c r="FRL41" s="450"/>
      <c r="FRM41" s="450"/>
      <c r="FRN41" s="450"/>
      <c r="FRO41" s="450"/>
      <c r="FRP41" s="450"/>
      <c r="FRQ41" s="450"/>
      <c r="FRR41" s="450"/>
      <c r="FRS41" s="450"/>
      <c r="FRT41" s="450"/>
      <c r="FRU41" s="450"/>
      <c r="FRV41" s="450"/>
      <c r="FRW41" s="450"/>
      <c r="FRX41" s="450"/>
      <c r="FRY41" s="450"/>
      <c r="FRZ41" s="450"/>
      <c r="FSA41" s="450"/>
      <c r="FSB41" s="450"/>
      <c r="FSC41" s="450"/>
      <c r="FSD41" s="450"/>
      <c r="FSE41" s="450"/>
      <c r="FSF41" s="450"/>
      <c r="FSG41" s="450"/>
      <c r="FSH41" s="450"/>
      <c r="FSI41" s="450"/>
      <c r="FSJ41" s="450"/>
      <c r="FSK41" s="450"/>
      <c r="FSL41" s="450"/>
      <c r="FSM41" s="450"/>
      <c r="FSN41" s="450"/>
      <c r="FSO41" s="450"/>
      <c r="FSP41" s="450"/>
      <c r="FSQ41" s="450"/>
      <c r="FSR41" s="450"/>
      <c r="FSS41" s="450"/>
      <c r="FST41" s="450"/>
      <c r="FSU41" s="450"/>
      <c r="FSV41" s="450"/>
      <c r="FSW41" s="450"/>
      <c r="FSX41" s="450"/>
      <c r="FSY41" s="450"/>
      <c r="FSZ41" s="450"/>
      <c r="FTA41" s="450"/>
      <c r="FTB41" s="450"/>
      <c r="FTC41" s="450"/>
      <c r="FTD41" s="450"/>
      <c r="FTE41" s="450"/>
      <c r="FTF41" s="450"/>
      <c r="FTG41" s="450"/>
      <c r="FTH41" s="450"/>
      <c r="FTI41" s="450"/>
      <c r="FTJ41" s="450"/>
      <c r="FTK41" s="450"/>
      <c r="FTL41" s="450"/>
      <c r="FTM41" s="450"/>
      <c r="FTN41" s="450"/>
      <c r="FTO41" s="450"/>
      <c r="FTP41" s="450"/>
      <c r="FTQ41" s="450"/>
      <c r="FTR41" s="450"/>
      <c r="FTS41" s="450"/>
      <c r="FTT41" s="450"/>
      <c r="FTU41" s="450"/>
      <c r="FTV41" s="450"/>
      <c r="FTW41" s="450"/>
      <c r="FTX41" s="450"/>
      <c r="FTY41" s="450"/>
      <c r="FTZ41" s="450"/>
      <c r="FUA41" s="450"/>
      <c r="FUB41" s="450"/>
      <c r="FUC41" s="450"/>
      <c r="FUD41" s="450"/>
      <c r="FUE41" s="450"/>
      <c r="FUF41" s="450"/>
      <c r="FUG41" s="450"/>
      <c r="FUH41" s="450"/>
      <c r="FUI41" s="450"/>
      <c r="FUJ41" s="450"/>
      <c r="FUK41" s="450"/>
      <c r="FUL41" s="450"/>
      <c r="FUM41" s="450"/>
      <c r="FUN41" s="450"/>
      <c r="FUO41" s="450"/>
      <c r="FUP41" s="450"/>
      <c r="FUQ41" s="450"/>
      <c r="FUR41" s="450"/>
      <c r="FUS41" s="450"/>
      <c r="FUT41" s="450"/>
      <c r="FUU41" s="450"/>
      <c r="FUV41" s="450"/>
      <c r="FUW41" s="450"/>
      <c r="FUX41" s="450"/>
      <c r="FUY41" s="450"/>
      <c r="FUZ41" s="450"/>
      <c r="FVA41" s="450"/>
      <c r="FVB41" s="450"/>
      <c r="FVC41" s="450"/>
      <c r="FVD41" s="450"/>
      <c r="FVE41" s="450"/>
      <c r="FVF41" s="450"/>
      <c r="FVG41" s="450"/>
      <c r="FVH41" s="450"/>
      <c r="FVI41" s="450"/>
      <c r="FVJ41" s="450"/>
      <c r="FVK41" s="450"/>
      <c r="FVL41" s="450"/>
      <c r="FVM41" s="450"/>
      <c r="FVN41" s="450"/>
      <c r="FVO41" s="450"/>
      <c r="FVP41" s="450"/>
      <c r="FVQ41" s="450"/>
      <c r="FVR41" s="450"/>
      <c r="FVS41" s="450"/>
      <c r="FVT41" s="450"/>
      <c r="FVU41" s="450"/>
      <c r="FVV41" s="450"/>
      <c r="FVW41" s="450"/>
      <c r="FVX41" s="450"/>
      <c r="FVY41" s="450"/>
      <c r="FVZ41" s="450"/>
      <c r="FWA41" s="450"/>
      <c r="FWB41" s="450"/>
      <c r="FWC41" s="450"/>
      <c r="FWD41" s="450"/>
      <c r="FWE41" s="450"/>
      <c r="FWF41" s="450"/>
      <c r="FWG41" s="450"/>
      <c r="FWH41" s="450"/>
      <c r="FWI41" s="450"/>
      <c r="FWJ41" s="450"/>
      <c r="FWK41" s="450"/>
      <c r="FWL41" s="450"/>
      <c r="FWM41" s="450"/>
      <c r="FWN41" s="450"/>
      <c r="FWO41" s="450"/>
      <c r="FWP41" s="450"/>
      <c r="FWQ41" s="450"/>
      <c r="FWR41" s="450"/>
      <c r="FWS41" s="450"/>
      <c r="FWT41" s="450"/>
      <c r="FWU41" s="450"/>
      <c r="FWV41" s="450"/>
      <c r="FWW41" s="450"/>
      <c r="FWX41" s="450"/>
      <c r="FWY41" s="450"/>
      <c r="FWZ41" s="450"/>
      <c r="FXA41" s="450"/>
      <c r="FXB41" s="450"/>
      <c r="FXC41" s="450"/>
      <c r="FXD41" s="450"/>
      <c r="FXE41" s="450"/>
      <c r="FXF41" s="450"/>
      <c r="FXG41" s="450"/>
      <c r="FXH41" s="450"/>
      <c r="FXI41" s="450"/>
      <c r="FXJ41" s="450"/>
      <c r="FXK41" s="450"/>
      <c r="FXL41" s="450"/>
      <c r="FXM41" s="450"/>
      <c r="FXN41" s="450"/>
      <c r="FXO41" s="450"/>
      <c r="FXP41" s="450"/>
      <c r="FXQ41" s="450"/>
      <c r="FXR41" s="450"/>
      <c r="FXS41" s="450"/>
      <c r="FXT41" s="450"/>
      <c r="FXU41" s="450"/>
      <c r="FXV41" s="450"/>
      <c r="FXW41" s="450"/>
      <c r="FXX41" s="450"/>
      <c r="FXY41" s="450"/>
      <c r="FXZ41" s="450"/>
      <c r="FYA41" s="450"/>
      <c r="FYB41" s="450"/>
      <c r="FYC41" s="450"/>
      <c r="FYD41" s="450"/>
      <c r="FYE41" s="450"/>
      <c r="FYF41" s="450"/>
      <c r="FYG41" s="450"/>
      <c r="FYH41" s="450"/>
      <c r="FYI41" s="450"/>
      <c r="FYJ41" s="450"/>
      <c r="FYK41" s="450"/>
      <c r="FYL41" s="450"/>
      <c r="FYM41" s="450"/>
      <c r="FYN41" s="450"/>
      <c r="FYO41" s="450"/>
      <c r="FYP41" s="450"/>
      <c r="FYQ41" s="450"/>
      <c r="FYR41" s="450"/>
      <c r="FYS41" s="450"/>
      <c r="FYT41" s="450"/>
      <c r="FYU41" s="450"/>
      <c r="FYV41" s="450"/>
      <c r="FYW41" s="450"/>
      <c r="FYX41" s="450"/>
      <c r="FYY41" s="450"/>
      <c r="FYZ41" s="450"/>
      <c r="FZA41" s="450"/>
      <c r="FZB41" s="450"/>
      <c r="FZC41" s="450"/>
      <c r="FZD41" s="450"/>
      <c r="FZE41" s="450"/>
      <c r="FZF41" s="450"/>
      <c r="FZG41" s="450"/>
      <c r="FZH41" s="450"/>
      <c r="FZI41" s="450"/>
      <c r="FZJ41" s="450"/>
      <c r="FZK41" s="450"/>
      <c r="FZL41" s="450"/>
      <c r="FZM41" s="450"/>
      <c r="FZN41" s="450"/>
      <c r="FZO41" s="450"/>
      <c r="FZP41" s="450"/>
      <c r="FZQ41" s="450"/>
      <c r="FZR41" s="450"/>
      <c r="FZS41" s="450"/>
      <c r="FZT41" s="450"/>
      <c r="FZU41" s="450"/>
      <c r="FZV41" s="450"/>
      <c r="FZW41" s="450"/>
      <c r="FZX41" s="450"/>
      <c r="FZY41" s="450"/>
      <c r="FZZ41" s="450"/>
      <c r="GAA41" s="450"/>
      <c r="GAB41" s="450"/>
      <c r="GAC41" s="450"/>
      <c r="GAD41" s="450"/>
      <c r="GAE41" s="450"/>
      <c r="GAF41" s="450"/>
      <c r="GAG41" s="450"/>
      <c r="GAH41" s="450"/>
      <c r="GAI41" s="450"/>
      <c r="GAJ41" s="450"/>
      <c r="GAK41" s="450"/>
      <c r="GAL41" s="450"/>
      <c r="GAM41" s="450"/>
      <c r="GAN41" s="450"/>
      <c r="GAO41" s="450"/>
      <c r="GAP41" s="450"/>
      <c r="GAQ41" s="450"/>
      <c r="GAR41" s="450"/>
      <c r="GAS41" s="450"/>
      <c r="GAT41" s="450"/>
      <c r="GAU41" s="450"/>
      <c r="GAV41" s="450"/>
      <c r="GAW41" s="450"/>
      <c r="GAX41" s="450"/>
      <c r="GAY41" s="450"/>
      <c r="GAZ41" s="450"/>
      <c r="GBA41" s="450"/>
      <c r="GBB41" s="450"/>
      <c r="GBC41" s="450"/>
      <c r="GBD41" s="450"/>
      <c r="GBE41" s="450"/>
      <c r="GBF41" s="450"/>
      <c r="GBG41" s="450"/>
      <c r="GBH41" s="450"/>
      <c r="GBI41" s="450"/>
      <c r="GBJ41" s="450"/>
      <c r="GBK41" s="450"/>
      <c r="GBL41" s="450"/>
      <c r="GBM41" s="450"/>
      <c r="GBN41" s="450"/>
      <c r="GBO41" s="450"/>
      <c r="GBP41" s="450"/>
      <c r="GBQ41" s="450"/>
      <c r="GBR41" s="450"/>
      <c r="GBS41" s="450"/>
      <c r="GBT41" s="450"/>
      <c r="GBU41" s="450"/>
      <c r="GBV41" s="450"/>
      <c r="GBW41" s="450"/>
      <c r="GBX41" s="450"/>
      <c r="GBY41" s="450"/>
      <c r="GBZ41" s="450"/>
      <c r="GCA41" s="450"/>
      <c r="GCB41" s="450"/>
      <c r="GCC41" s="450"/>
      <c r="GCD41" s="450"/>
      <c r="GCE41" s="450"/>
      <c r="GCF41" s="450"/>
      <c r="GCG41" s="450"/>
      <c r="GCH41" s="450"/>
      <c r="GCI41" s="450"/>
      <c r="GCJ41" s="450"/>
      <c r="GCK41" s="450"/>
      <c r="GCL41" s="450"/>
      <c r="GCM41" s="450"/>
      <c r="GCN41" s="450"/>
      <c r="GCO41" s="450"/>
      <c r="GCP41" s="450"/>
      <c r="GCQ41" s="450"/>
      <c r="GCR41" s="450"/>
      <c r="GCS41" s="450"/>
      <c r="GCT41" s="450"/>
      <c r="GCU41" s="450"/>
      <c r="GCV41" s="450"/>
      <c r="GCW41" s="450"/>
      <c r="GCX41" s="450"/>
      <c r="GCY41" s="450"/>
      <c r="GCZ41" s="450"/>
      <c r="GDA41" s="450"/>
      <c r="GDB41" s="450"/>
      <c r="GDC41" s="450"/>
      <c r="GDD41" s="450"/>
      <c r="GDE41" s="450"/>
      <c r="GDF41" s="450"/>
      <c r="GDG41" s="450"/>
      <c r="GDH41" s="450"/>
      <c r="GDI41" s="450"/>
      <c r="GDJ41" s="450"/>
      <c r="GDK41" s="450"/>
      <c r="GDL41" s="450"/>
      <c r="GDM41" s="450"/>
      <c r="GDN41" s="450"/>
      <c r="GDO41" s="450"/>
      <c r="GDP41" s="450"/>
      <c r="GDQ41" s="450"/>
      <c r="GDR41" s="450"/>
      <c r="GDS41" s="450"/>
      <c r="GDT41" s="450"/>
      <c r="GDU41" s="450"/>
      <c r="GDV41" s="450"/>
      <c r="GDW41" s="450"/>
      <c r="GDX41" s="450"/>
      <c r="GDY41" s="450"/>
      <c r="GDZ41" s="450"/>
      <c r="GEA41" s="450"/>
      <c r="GEB41" s="450"/>
      <c r="GEC41" s="450"/>
      <c r="GED41" s="450"/>
      <c r="GEE41" s="450"/>
      <c r="GEF41" s="450"/>
      <c r="GEG41" s="450"/>
      <c r="GEH41" s="450"/>
      <c r="GEI41" s="450"/>
      <c r="GEJ41" s="450"/>
      <c r="GEK41" s="450"/>
      <c r="GEL41" s="450"/>
      <c r="GEM41" s="450"/>
      <c r="GEN41" s="450"/>
      <c r="GEO41" s="450"/>
      <c r="GEP41" s="450"/>
      <c r="GEQ41" s="450"/>
      <c r="GER41" s="450"/>
      <c r="GES41" s="450"/>
      <c r="GET41" s="450"/>
      <c r="GEU41" s="450"/>
      <c r="GEV41" s="450"/>
      <c r="GEW41" s="450"/>
      <c r="GEX41" s="450"/>
      <c r="GEY41" s="450"/>
      <c r="GEZ41" s="450"/>
      <c r="GFA41" s="450"/>
      <c r="GFB41" s="450"/>
      <c r="GFC41" s="450"/>
      <c r="GFD41" s="450"/>
      <c r="GFE41" s="450"/>
      <c r="GFF41" s="450"/>
      <c r="GFG41" s="450"/>
      <c r="GFH41" s="450"/>
      <c r="GFI41" s="450"/>
      <c r="GFJ41" s="450"/>
      <c r="GFK41" s="450"/>
      <c r="GFL41" s="450"/>
      <c r="GFM41" s="450"/>
      <c r="GFN41" s="450"/>
      <c r="GFO41" s="450"/>
      <c r="GFP41" s="450"/>
      <c r="GFQ41" s="450"/>
      <c r="GFR41" s="450"/>
      <c r="GFS41" s="450"/>
      <c r="GFT41" s="450"/>
      <c r="GFU41" s="450"/>
      <c r="GFV41" s="450"/>
      <c r="GFW41" s="450"/>
      <c r="GFX41" s="450"/>
      <c r="GFY41" s="450"/>
      <c r="GFZ41" s="450"/>
      <c r="GGA41" s="450"/>
      <c r="GGB41" s="450"/>
      <c r="GGC41" s="450"/>
      <c r="GGD41" s="450"/>
      <c r="GGE41" s="450"/>
      <c r="GGF41" s="450"/>
      <c r="GGG41" s="450"/>
      <c r="GGH41" s="450"/>
      <c r="GGI41" s="450"/>
      <c r="GGJ41" s="450"/>
      <c r="GGK41" s="450"/>
      <c r="GGL41" s="450"/>
      <c r="GGM41" s="450"/>
      <c r="GGN41" s="450"/>
      <c r="GGO41" s="450"/>
      <c r="GGP41" s="450"/>
      <c r="GGQ41" s="450"/>
      <c r="GGR41" s="450"/>
      <c r="GGS41" s="450"/>
      <c r="GGT41" s="450"/>
      <c r="GGU41" s="450"/>
      <c r="GGV41" s="450"/>
      <c r="GGW41" s="450"/>
      <c r="GGX41" s="450"/>
      <c r="GGY41" s="450"/>
      <c r="GGZ41" s="450"/>
      <c r="GHA41" s="450"/>
      <c r="GHB41" s="450"/>
      <c r="GHC41" s="450"/>
      <c r="GHD41" s="450"/>
      <c r="GHE41" s="450"/>
      <c r="GHF41" s="450"/>
      <c r="GHG41" s="450"/>
      <c r="GHH41" s="450"/>
      <c r="GHI41" s="450"/>
      <c r="GHJ41" s="450"/>
      <c r="GHK41" s="450"/>
      <c r="GHL41" s="450"/>
      <c r="GHM41" s="450"/>
      <c r="GHN41" s="450"/>
      <c r="GHO41" s="450"/>
      <c r="GHP41" s="450"/>
      <c r="GHQ41" s="450"/>
      <c r="GHR41" s="450"/>
      <c r="GHS41" s="450"/>
      <c r="GHT41" s="450"/>
      <c r="GHU41" s="450"/>
      <c r="GHV41" s="450"/>
      <c r="GHW41" s="450"/>
      <c r="GHX41" s="450"/>
      <c r="GHY41" s="450"/>
      <c r="GHZ41" s="450"/>
      <c r="GIA41" s="450"/>
      <c r="GIB41" s="450"/>
      <c r="GIC41" s="450"/>
      <c r="GID41" s="450"/>
      <c r="GIE41" s="450"/>
      <c r="GIF41" s="450"/>
      <c r="GIG41" s="450"/>
      <c r="GIH41" s="450"/>
      <c r="GII41" s="450"/>
      <c r="GIJ41" s="450"/>
      <c r="GIK41" s="450"/>
      <c r="GIL41" s="450"/>
      <c r="GIM41" s="450"/>
      <c r="GIN41" s="450"/>
      <c r="GIO41" s="450"/>
      <c r="GIP41" s="450"/>
      <c r="GIQ41" s="450"/>
      <c r="GIR41" s="450"/>
      <c r="GIS41" s="450"/>
      <c r="GIT41" s="450"/>
      <c r="GIU41" s="450"/>
      <c r="GIV41" s="450"/>
      <c r="GIW41" s="450"/>
      <c r="GIX41" s="450"/>
      <c r="GIY41" s="450"/>
      <c r="GIZ41" s="450"/>
      <c r="GJA41" s="450"/>
      <c r="GJB41" s="450"/>
      <c r="GJC41" s="450"/>
      <c r="GJD41" s="450"/>
      <c r="GJE41" s="450"/>
      <c r="GJF41" s="450"/>
      <c r="GJG41" s="450"/>
      <c r="GJH41" s="450"/>
      <c r="GJI41" s="450"/>
      <c r="GJJ41" s="450"/>
      <c r="GJK41" s="450"/>
      <c r="GJL41" s="450"/>
      <c r="GJM41" s="450"/>
      <c r="GJN41" s="450"/>
      <c r="GJO41" s="450"/>
      <c r="GJP41" s="450"/>
      <c r="GJQ41" s="450"/>
      <c r="GJR41" s="450"/>
      <c r="GJS41" s="450"/>
      <c r="GJT41" s="450"/>
      <c r="GJU41" s="450"/>
      <c r="GJV41" s="450"/>
      <c r="GJW41" s="450"/>
      <c r="GJX41" s="450"/>
      <c r="GJY41" s="450"/>
      <c r="GJZ41" s="450"/>
      <c r="GKA41" s="450"/>
      <c r="GKB41" s="450"/>
      <c r="GKC41" s="450"/>
      <c r="GKD41" s="450"/>
      <c r="GKE41" s="450"/>
      <c r="GKF41" s="450"/>
      <c r="GKG41" s="450"/>
      <c r="GKH41" s="450"/>
      <c r="GKI41" s="450"/>
      <c r="GKJ41" s="450"/>
      <c r="GKK41" s="450"/>
      <c r="GKL41" s="450"/>
      <c r="GKM41" s="450"/>
      <c r="GKN41" s="450"/>
      <c r="GKO41" s="450"/>
      <c r="GKP41" s="450"/>
      <c r="GKQ41" s="450"/>
      <c r="GKR41" s="450"/>
      <c r="GKS41" s="450"/>
      <c r="GKT41" s="450"/>
      <c r="GKU41" s="450"/>
      <c r="GKV41" s="450"/>
      <c r="GKW41" s="450"/>
      <c r="GKX41" s="450"/>
      <c r="GKY41" s="450"/>
      <c r="GKZ41" s="450"/>
      <c r="GLA41" s="450"/>
      <c r="GLB41" s="450"/>
      <c r="GLC41" s="450"/>
      <c r="GLD41" s="450"/>
      <c r="GLE41" s="450"/>
      <c r="GLF41" s="450"/>
      <c r="GLG41" s="450"/>
      <c r="GLH41" s="450"/>
      <c r="GLI41" s="450"/>
      <c r="GLJ41" s="450"/>
      <c r="GLK41" s="450"/>
      <c r="GLL41" s="450"/>
      <c r="GLM41" s="450"/>
      <c r="GLN41" s="450"/>
      <c r="GLO41" s="450"/>
      <c r="GLP41" s="450"/>
      <c r="GLQ41" s="450"/>
      <c r="GLR41" s="450"/>
      <c r="GLS41" s="450"/>
      <c r="GLT41" s="450"/>
      <c r="GLU41" s="450"/>
      <c r="GLV41" s="450"/>
      <c r="GLW41" s="450"/>
      <c r="GLX41" s="450"/>
      <c r="GLY41" s="450"/>
      <c r="GLZ41" s="450"/>
      <c r="GMA41" s="450"/>
      <c r="GMB41" s="450"/>
      <c r="GMC41" s="450"/>
      <c r="GMD41" s="450"/>
      <c r="GME41" s="450"/>
      <c r="GMF41" s="450"/>
      <c r="GMG41" s="450"/>
      <c r="GMH41" s="450"/>
      <c r="GMI41" s="450"/>
      <c r="GMJ41" s="450"/>
      <c r="GMK41" s="450"/>
      <c r="GML41" s="450"/>
      <c r="GMM41" s="450"/>
      <c r="GMN41" s="450"/>
      <c r="GMO41" s="450"/>
      <c r="GMP41" s="450"/>
      <c r="GMQ41" s="450"/>
      <c r="GMR41" s="450"/>
      <c r="GMS41" s="450"/>
      <c r="GMT41" s="450"/>
      <c r="GMU41" s="450"/>
      <c r="GMV41" s="450"/>
      <c r="GMW41" s="450"/>
      <c r="GMX41" s="450"/>
      <c r="GMY41" s="450"/>
      <c r="GMZ41" s="450"/>
      <c r="GNA41" s="450"/>
      <c r="GNB41" s="450"/>
      <c r="GNC41" s="450"/>
      <c r="GND41" s="450"/>
      <c r="GNE41" s="450"/>
      <c r="GNF41" s="450"/>
      <c r="GNG41" s="450"/>
      <c r="GNH41" s="450"/>
      <c r="GNI41" s="450"/>
      <c r="GNJ41" s="450"/>
      <c r="GNK41" s="450"/>
      <c r="GNL41" s="450"/>
      <c r="GNM41" s="450"/>
      <c r="GNN41" s="450"/>
      <c r="GNO41" s="450"/>
      <c r="GNP41" s="450"/>
      <c r="GNQ41" s="450"/>
      <c r="GNR41" s="450"/>
      <c r="GNS41" s="450"/>
      <c r="GNT41" s="450"/>
      <c r="GNU41" s="450"/>
      <c r="GNV41" s="450"/>
      <c r="GNW41" s="450"/>
      <c r="GNX41" s="450"/>
      <c r="GNY41" s="450"/>
      <c r="GNZ41" s="450"/>
      <c r="GOA41" s="450"/>
      <c r="GOB41" s="450"/>
      <c r="GOC41" s="450"/>
      <c r="GOD41" s="450"/>
      <c r="GOE41" s="450"/>
      <c r="GOF41" s="450"/>
      <c r="GOG41" s="450"/>
      <c r="GOH41" s="450"/>
      <c r="GOI41" s="450"/>
      <c r="GOJ41" s="450"/>
      <c r="GOK41" s="450"/>
      <c r="GOL41" s="450"/>
      <c r="GOM41" s="450"/>
      <c r="GON41" s="450"/>
      <c r="GOO41" s="450"/>
      <c r="GOP41" s="450"/>
      <c r="GOQ41" s="450"/>
      <c r="GOR41" s="450"/>
      <c r="GOS41" s="450"/>
      <c r="GOT41" s="450"/>
      <c r="GOU41" s="450"/>
      <c r="GOV41" s="450"/>
      <c r="GOW41" s="450"/>
      <c r="GOX41" s="450"/>
      <c r="GOY41" s="450"/>
      <c r="GOZ41" s="450"/>
      <c r="GPA41" s="450"/>
      <c r="GPB41" s="450"/>
      <c r="GPC41" s="450"/>
      <c r="GPD41" s="450"/>
      <c r="GPE41" s="450"/>
      <c r="GPF41" s="450"/>
      <c r="GPG41" s="450"/>
      <c r="GPH41" s="450"/>
      <c r="GPI41" s="450"/>
      <c r="GPJ41" s="450"/>
      <c r="GPK41" s="450"/>
      <c r="GPL41" s="450"/>
      <c r="GPM41" s="450"/>
      <c r="GPN41" s="450"/>
      <c r="GPO41" s="450"/>
      <c r="GPP41" s="450"/>
      <c r="GPQ41" s="450"/>
      <c r="GPR41" s="450"/>
      <c r="GPS41" s="450"/>
      <c r="GPT41" s="450"/>
      <c r="GPU41" s="450"/>
      <c r="GPV41" s="450"/>
      <c r="GPW41" s="450"/>
      <c r="GPX41" s="450"/>
      <c r="GPY41" s="450"/>
      <c r="GPZ41" s="450"/>
      <c r="GQA41" s="450"/>
      <c r="GQB41" s="450"/>
      <c r="GQC41" s="450"/>
      <c r="GQD41" s="450"/>
      <c r="GQE41" s="450"/>
      <c r="GQF41" s="450"/>
      <c r="GQG41" s="450"/>
      <c r="GQH41" s="450"/>
      <c r="GQI41" s="450"/>
      <c r="GQJ41" s="450"/>
      <c r="GQK41" s="450"/>
      <c r="GQL41" s="450"/>
      <c r="GQM41" s="450"/>
      <c r="GQN41" s="450"/>
      <c r="GQO41" s="450"/>
      <c r="GQP41" s="450"/>
      <c r="GQQ41" s="450"/>
      <c r="GQR41" s="450"/>
      <c r="GQS41" s="450"/>
      <c r="GQT41" s="450"/>
      <c r="GQU41" s="450"/>
      <c r="GQV41" s="450"/>
      <c r="GQW41" s="450"/>
      <c r="GQX41" s="450"/>
      <c r="GQY41" s="450"/>
      <c r="GQZ41" s="450"/>
      <c r="GRA41" s="450"/>
      <c r="GRB41" s="450"/>
      <c r="GRC41" s="450"/>
      <c r="GRD41" s="450"/>
      <c r="GRE41" s="450"/>
      <c r="GRF41" s="450"/>
      <c r="GRG41" s="450"/>
      <c r="GRH41" s="450"/>
      <c r="GRI41" s="450"/>
      <c r="GRJ41" s="450"/>
      <c r="GRK41" s="450"/>
      <c r="GRL41" s="450"/>
      <c r="GRM41" s="450"/>
      <c r="GRN41" s="450"/>
      <c r="GRO41" s="450"/>
      <c r="GRP41" s="450"/>
      <c r="GRQ41" s="450"/>
      <c r="GRR41" s="450"/>
      <c r="GRS41" s="450"/>
      <c r="GRT41" s="450"/>
      <c r="GRU41" s="450"/>
      <c r="GRV41" s="450"/>
      <c r="GRW41" s="450"/>
      <c r="GRX41" s="450"/>
      <c r="GRY41" s="450"/>
      <c r="GRZ41" s="450"/>
      <c r="GSA41" s="450"/>
      <c r="GSB41" s="450"/>
      <c r="GSC41" s="450"/>
      <c r="GSD41" s="450"/>
      <c r="GSE41" s="450"/>
      <c r="GSF41" s="450"/>
      <c r="GSG41" s="450"/>
      <c r="GSH41" s="450"/>
      <c r="GSI41" s="450"/>
      <c r="GSJ41" s="450"/>
      <c r="GSK41" s="450"/>
      <c r="GSL41" s="450"/>
      <c r="GSM41" s="450"/>
      <c r="GSN41" s="450"/>
      <c r="GSO41" s="450"/>
      <c r="GSP41" s="450"/>
      <c r="GSQ41" s="450"/>
      <c r="GSR41" s="450"/>
      <c r="GSS41" s="450"/>
      <c r="GST41" s="450"/>
      <c r="GSU41" s="450"/>
      <c r="GSV41" s="450"/>
      <c r="GSW41" s="450"/>
      <c r="GSX41" s="450"/>
      <c r="GSY41" s="450"/>
      <c r="GSZ41" s="450"/>
      <c r="GTA41" s="450"/>
      <c r="GTB41" s="450"/>
      <c r="GTC41" s="450"/>
      <c r="GTD41" s="450"/>
      <c r="GTE41" s="450"/>
      <c r="GTF41" s="450"/>
      <c r="GTG41" s="450"/>
      <c r="GTH41" s="450"/>
      <c r="GTI41" s="450"/>
      <c r="GTJ41" s="450"/>
      <c r="GTK41" s="450"/>
      <c r="GTL41" s="450"/>
      <c r="GTM41" s="450"/>
      <c r="GTN41" s="450"/>
      <c r="GTO41" s="450"/>
      <c r="GTP41" s="450"/>
      <c r="GTQ41" s="450"/>
      <c r="GTR41" s="450"/>
      <c r="GTS41" s="450"/>
      <c r="GTT41" s="450"/>
      <c r="GTU41" s="450"/>
      <c r="GTV41" s="450"/>
      <c r="GTW41" s="450"/>
      <c r="GTX41" s="450"/>
      <c r="GTY41" s="450"/>
      <c r="GTZ41" s="450"/>
      <c r="GUA41" s="450"/>
      <c r="GUB41" s="450"/>
      <c r="GUC41" s="450"/>
      <c r="GUD41" s="450"/>
      <c r="GUE41" s="450"/>
      <c r="GUF41" s="450"/>
      <c r="GUG41" s="450"/>
      <c r="GUH41" s="450"/>
      <c r="GUI41" s="450"/>
      <c r="GUJ41" s="450"/>
      <c r="GUK41" s="450"/>
      <c r="GUL41" s="450"/>
      <c r="GUM41" s="450"/>
      <c r="GUN41" s="450"/>
      <c r="GUO41" s="450"/>
      <c r="GUP41" s="450"/>
      <c r="GUQ41" s="450"/>
      <c r="GUR41" s="450"/>
      <c r="GUS41" s="450"/>
      <c r="GUT41" s="450"/>
      <c r="GUU41" s="450"/>
      <c r="GUV41" s="450"/>
      <c r="GUW41" s="450"/>
      <c r="GUX41" s="450"/>
      <c r="GUY41" s="450"/>
      <c r="GUZ41" s="450"/>
      <c r="GVA41" s="450"/>
      <c r="GVB41" s="450"/>
      <c r="GVC41" s="450"/>
      <c r="GVD41" s="450"/>
      <c r="GVE41" s="450"/>
      <c r="GVF41" s="450"/>
      <c r="GVG41" s="450"/>
      <c r="GVH41" s="450"/>
      <c r="GVI41" s="450"/>
      <c r="GVJ41" s="450"/>
      <c r="GVK41" s="450"/>
      <c r="GVL41" s="450"/>
      <c r="GVM41" s="450"/>
      <c r="GVN41" s="450"/>
      <c r="GVO41" s="450"/>
      <c r="GVP41" s="450"/>
      <c r="GVQ41" s="450"/>
      <c r="GVR41" s="450"/>
      <c r="GVS41" s="450"/>
      <c r="GVT41" s="450"/>
      <c r="GVU41" s="450"/>
      <c r="GVV41" s="450"/>
      <c r="GVW41" s="450"/>
      <c r="GVX41" s="450"/>
      <c r="GVY41" s="450"/>
      <c r="GVZ41" s="450"/>
      <c r="GWA41" s="450"/>
      <c r="GWB41" s="450"/>
      <c r="GWC41" s="450"/>
      <c r="GWD41" s="450"/>
      <c r="GWE41" s="450"/>
      <c r="GWF41" s="450"/>
      <c r="GWG41" s="450"/>
      <c r="GWH41" s="450"/>
      <c r="GWI41" s="450"/>
      <c r="GWJ41" s="450"/>
      <c r="GWK41" s="450"/>
      <c r="GWL41" s="450"/>
      <c r="GWM41" s="450"/>
      <c r="GWN41" s="450"/>
      <c r="GWO41" s="450"/>
      <c r="GWP41" s="450"/>
      <c r="GWQ41" s="450"/>
      <c r="GWR41" s="450"/>
      <c r="GWS41" s="450"/>
      <c r="GWT41" s="450"/>
      <c r="GWU41" s="450"/>
      <c r="GWV41" s="450"/>
      <c r="GWW41" s="450"/>
      <c r="GWX41" s="450"/>
      <c r="GWY41" s="450"/>
      <c r="GWZ41" s="450"/>
      <c r="GXA41" s="450"/>
      <c r="GXB41" s="450"/>
      <c r="GXC41" s="450"/>
      <c r="GXD41" s="450"/>
      <c r="GXE41" s="450"/>
      <c r="GXF41" s="450"/>
      <c r="GXG41" s="450"/>
      <c r="GXH41" s="450"/>
      <c r="GXI41" s="450"/>
      <c r="GXJ41" s="450"/>
      <c r="GXK41" s="450"/>
      <c r="GXL41" s="450"/>
      <c r="GXM41" s="450"/>
      <c r="GXN41" s="450"/>
      <c r="GXO41" s="450"/>
      <c r="GXP41" s="450"/>
      <c r="GXQ41" s="450"/>
      <c r="GXR41" s="450"/>
      <c r="GXS41" s="450"/>
      <c r="GXT41" s="450"/>
      <c r="GXU41" s="450"/>
      <c r="GXV41" s="450"/>
      <c r="GXW41" s="450"/>
      <c r="GXX41" s="450"/>
      <c r="GXY41" s="450"/>
      <c r="GXZ41" s="450"/>
      <c r="GYA41" s="450"/>
      <c r="GYB41" s="450"/>
      <c r="GYC41" s="450"/>
      <c r="GYD41" s="450"/>
      <c r="GYE41" s="450"/>
      <c r="GYF41" s="450"/>
      <c r="GYG41" s="450"/>
      <c r="GYH41" s="450"/>
      <c r="GYI41" s="450"/>
      <c r="GYJ41" s="450"/>
      <c r="GYK41" s="450"/>
      <c r="GYL41" s="450"/>
      <c r="GYM41" s="450"/>
      <c r="GYN41" s="450"/>
      <c r="GYO41" s="450"/>
      <c r="GYP41" s="450"/>
      <c r="GYQ41" s="450"/>
      <c r="GYR41" s="450"/>
      <c r="GYS41" s="450"/>
      <c r="GYT41" s="450"/>
      <c r="GYU41" s="450"/>
      <c r="GYV41" s="450"/>
      <c r="GYW41" s="450"/>
      <c r="GYX41" s="450"/>
      <c r="GYY41" s="450"/>
      <c r="GYZ41" s="450"/>
      <c r="GZA41" s="450"/>
      <c r="GZB41" s="450"/>
      <c r="GZC41" s="450"/>
      <c r="GZD41" s="450"/>
      <c r="GZE41" s="450"/>
      <c r="GZF41" s="450"/>
      <c r="GZG41" s="450"/>
      <c r="GZH41" s="450"/>
      <c r="GZI41" s="450"/>
      <c r="GZJ41" s="450"/>
      <c r="GZK41" s="450"/>
      <c r="GZL41" s="450"/>
      <c r="GZM41" s="450"/>
      <c r="GZN41" s="450"/>
      <c r="GZO41" s="450"/>
      <c r="GZP41" s="450"/>
      <c r="GZQ41" s="450"/>
      <c r="GZR41" s="450"/>
      <c r="GZS41" s="450"/>
      <c r="GZT41" s="450"/>
      <c r="GZU41" s="450"/>
      <c r="GZV41" s="450"/>
      <c r="GZW41" s="450"/>
      <c r="GZX41" s="450"/>
      <c r="GZY41" s="450"/>
      <c r="GZZ41" s="450"/>
      <c r="HAA41" s="450"/>
      <c r="HAB41" s="450"/>
      <c r="HAC41" s="450"/>
      <c r="HAD41" s="450"/>
      <c r="HAE41" s="450"/>
      <c r="HAF41" s="450"/>
      <c r="HAG41" s="450"/>
      <c r="HAH41" s="450"/>
      <c r="HAI41" s="450"/>
      <c r="HAJ41" s="450"/>
      <c r="HAK41" s="450"/>
      <c r="HAL41" s="450"/>
      <c r="HAM41" s="450"/>
      <c r="HAN41" s="450"/>
      <c r="HAO41" s="450"/>
      <c r="HAP41" s="450"/>
      <c r="HAQ41" s="450"/>
      <c r="HAR41" s="450"/>
      <c r="HAS41" s="450"/>
      <c r="HAT41" s="450"/>
      <c r="HAU41" s="450"/>
      <c r="HAV41" s="450"/>
      <c r="HAW41" s="450"/>
      <c r="HAX41" s="450"/>
      <c r="HAY41" s="450"/>
      <c r="HAZ41" s="450"/>
      <c r="HBA41" s="450"/>
      <c r="HBB41" s="450"/>
      <c r="HBC41" s="450"/>
      <c r="HBD41" s="450"/>
      <c r="HBE41" s="450"/>
      <c r="HBF41" s="450"/>
      <c r="HBG41" s="450"/>
      <c r="HBH41" s="450"/>
      <c r="HBI41" s="450"/>
      <c r="HBJ41" s="450"/>
      <c r="HBK41" s="450"/>
      <c r="HBL41" s="450"/>
      <c r="HBM41" s="450"/>
      <c r="HBN41" s="450"/>
      <c r="HBO41" s="450"/>
      <c r="HBP41" s="450"/>
      <c r="HBQ41" s="450"/>
      <c r="HBR41" s="450"/>
      <c r="HBS41" s="450"/>
      <c r="HBT41" s="450"/>
      <c r="HBU41" s="450"/>
      <c r="HBV41" s="450"/>
      <c r="HBW41" s="450"/>
      <c r="HBX41" s="450"/>
      <c r="HBY41" s="450"/>
      <c r="HBZ41" s="450"/>
      <c r="HCA41" s="450"/>
      <c r="HCB41" s="450"/>
      <c r="HCC41" s="450"/>
      <c r="HCD41" s="450"/>
      <c r="HCE41" s="450"/>
      <c r="HCF41" s="450"/>
      <c r="HCG41" s="450"/>
      <c r="HCH41" s="450"/>
      <c r="HCI41" s="450"/>
      <c r="HCJ41" s="450"/>
      <c r="HCK41" s="450"/>
      <c r="HCL41" s="450"/>
      <c r="HCM41" s="450"/>
      <c r="HCN41" s="450"/>
      <c r="HCO41" s="450"/>
      <c r="HCP41" s="450"/>
      <c r="HCQ41" s="450"/>
      <c r="HCR41" s="450"/>
      <c r="HCS41" s="450"/>
      <c r="HCT41" s="450"/>
      <c r="HCU41" s="450"/>
      <c r="HCV41" s="450"/>
      <c r="HCW41" s="450"/>
      <c r="HCX41" s="450"/>
      <c r="HCY41" s="450"/>
      <c r="HCZ41" s="450"/>
      <c r="HDA41" s="450"/>
      <c r="HDB41" s="450"/>
      <c r="HDC41" s="450"/>
      <c r="HDD41" s="450"/>
      <c r="HDE41" s="450"/>
      <c r="HDF41" s="450"/>
      <c r="HDG41" s="450"/>
      <c r="HDH41" s="450"/>
      <c r="HDI41" s="450"/>
      <c r="HDJ41" s="450"/>
      <c r="HDK41" s="450"/>
      <c r="HDL41" s="450"/>
      <c r="HDM41" s="450"/>
      <c r="HDN41" s="450"/>
      <c r="HDO41" s="450"/>
      <c r="HDP41" s="450"/>
      <c r="HDQ41" s="450"/>
      <c r="HDR41" s="450"/>
      <c r="HDS41" s="450"/>
      <c r="HDT41" s="450"/>
      <c r="HDU41" s="450"/>
      <c r="HDV41" s="450"/>
      <c r="HDW41" s="450"/>
      <c r="HDX41" s="450"/>
      <c r="HDY41" s="450"/>
      <c r="HDZ41" s="450"/>
      <c r="HEA41" s="450"/>
      <c r="HEB41" s="450"/>
      <c r="HEC41" s="450"/>
      <c r="HED41" s="450"/>
      <c r="HEE41" s="450"/>
      <c r="HEF41" s="450"/>
      <c r="HEG41" s="450"/>
      <c r="HEH41" s="450"/>
      <c r="HEI41" s="450"/>
      <c r="HEJ41" s="450"/>
      <c r="HEK41" s="450"/>
      <c r="HEL41" s="450"/>
      <c r="HEM41" s="450"/>
      <c r="HEN41" s="450"/>
      <c r="HEO41" s="450"/>
      <c r="HEP41" s="450"/>
      <c r="HEQ41" s="450"/>
      <c r="HER41" s="450"/>
      <c r="HES41" s="450"/>
      <c r="HET41" s="450"/>
      <c r="HEU41" s="450"/>
      <c r="HEV41" s="450"/>
      <c r="HEW41" s="450"/>
      <c r="HEX41" s="450"/>
      <c r="HEY41" s="450"/>
      <c r="HEZ41" s="450"/>
      <c r="HFA41" s="450"/>
      <c r="HFB41" s="450"/>
      <c r="HFC41" s="450"/>
      <c r="HFD41" s="450"/>
      <c r="HFE41" s="450"/>
      <c r="HFF41" s="450"/>
      <c r="HFG41" s="450"/>
      <c r="HFH41" s="450"/>
      <c r="HFI41" s="450"/>
      <c r="HFJ41" s="450"/>
      <c r="HFK41" s="450"/>
      <c r="HFL41" s="450"/>
      <c r="HFM41" s="450"/>
      <c r="HFN41" s="450"/>
      <c r="HFO41" s="450"/>
      <c r="HFP41" s="450"/>
      <c r="HFQ41" s="450"/>
      <c r="HFR41" s="450"/>
      <c r="HFS41" s="450"/>
      <c r="HFT41" s="450"/>
      <c r="HFU41" s="450"/>
      <c r="HFV41" s="450"/>
      <c r="HFW41" s="450"/>
      <c r="HFX41" s="450"/>
      <c r="HFY41" s="450"/>
      <c r="HFZ41" s="450"/>
      <c r="HGA41" s="450"/>
      <c r="HGB41" s="450"/>
      <c r="HGC41" s="450"/>
      <c r="HGD41" s="450"/>
      <c r="HGE41" s="450"/>
      <c r="HGF41" s="450"/>
      <c r="HGG41" s="450"/>
      <c r="HGH41" s="450"/>
      <c r="HGI41" s="450"/>
      <c r="HGJ41" s="450"/>
      <c r="HGK41" s="450"/>
      <c r="HGL41" s="450"/>
      <c r="HGM41" s="450"/>
      <c r="HGN41" s="450"/>
      <c r="HGO41" s="450"/>
      <c r="HGP41" s="450"/>
      <c r="HGQ41" s="450"/>
      <c r="HGR41" s="450"/>
      <c r="HGS41" s="450"/>
      <c r="HGT41" s="450"/>
      <c r="HGU41" s="450"/>
      <c r="HGV41" s="450"/>
      <c r="HGW41" s="450"/>
      <c r="HGX41" s="450"/>
      <c r="HGY41" s="450"/>
      <c r="HGZ41" s="450"/>
      <c r="HHA41" s="450"/>
      <c r="HHB41" s="450"/>
      <c r="HHC41" s="450"/>
      <c r="HHD41" s="450"/>
      <c r="HHE41" s="450"/>
      <c r="HHF41" s="450"/>
      <c r="HHG41" s="450"/>
      <c r="HHH41" s="450"/>
      <c r="HHI41" s="450"/>
      <c r="HHJ41" s="450"/>
      <c r="HHK41" s="450"/>
      <c r="HHL41" s="450"/>
      <c r="HHM41" s="450"/>
      <c r="HHN41" s="450"/>
      <c r="HHO41" s="450"/>
      <c r="HHP41" s="450"/>
      <c r="HHQ41" s="450"/>
      <c r="HHR41" s="450"/>
      <c r="HHS41" s="450"/>
      <c r="HHT41" s="450"/>
      <c r="HHU41" s="450"/>
      <c r="HHV41" s="450"/>
      <c r="HHW41" s="450"/>
      <c r="HHX41" s="450"/>
      <c r="HHY41" s="450"/>
      <c r="HHZ41" s="450"/>
      <c r="HIA41" s="450"/>
      <c r="HIB41" s="450"/>
      <c r="HIC41" s="450"/>
      <c r="HID41" s="450"/>
      <c r="HIE41" s="450"/>
      <c r="HIF41" s="450"/>
      <c r="HIG41" s="450"/>
      <c r="HIH41" s="450"/>
      <c r="HII41" s="450"/>
      <c r="HIJ41" s="450"/>
      <c r="HIK41" s="450"/>
      <c r="HIL41" s="450"/>
      <c r="HIM41" s="450"/>
      <c r="HIN41" s="450"/>
      <c r="HIO41" s="450"/>
      <c r="HIP41" s="450"/>
      <c r="HIQ41" s="450"/>
      <c r="HIR41" s="450"/>
      <c r="HIS41" s="450"/>
      <c r="HIT41" s="450"/>
      <c r="HIU41" s="450"/>
      <c r="HIV41" s="450"/>
      <c r="HIW41" s="450"/>
      <c r="HIX41" s="450"/>
      <c r="HIY41" s="450"/>
      <c r="HIZ41" s="450"/>
      <c r="HJA41" s="450"/>
      <c r="HJB41" s="450"/>
      <c r="HJC41" s="450"/>
      <c r="HJD41" s="450"/>
      <c r="HJE41" s="450"/>
      <c r="HJF41" s="450"/>
      <c r="HJG41" s="450"/>
      <c r="HJH41" s="450"/>
      <c r="HJI41" s="450"/>
      <c r="HJJ41" s="450"/>
      <c r="HJK41" s="450"/>
      <c r="HJL41" s="450"/>
      <c r="HJM41" s="450"/>
      <c r="HJN41" s="450"/>
      <c r="HJO41" s="450"/>
      <c r="HJP41" s="450"/>
      <c r="HJQ41" s="450"/>
      <c r="HJR41" s="450"/>
      <c r="HJS41" s="450"/>
      <c r="HJT41" s="450"/>
      <c r="HJU41" s="450"/>
      <c r="HJV41" s="450"/>
      <c r="HJW41" s="450"/>
      <c r="HJX41" s="450"/>
      <c r="HJY41" s="450"/>
      <c r="HJZ41" s="450"/>
      <c r="HKA41" s="450"/>
      <c r="HKB41" s="450"/>
      <c r="HKC41" s="450"/>
      <c r="HKD41" s="450"/>
      <c r="HKE41" s="450"/>
      <c r="HKF41" s="450"/>
      <c r="HKG41" s="450"/>
      <c r="HKH41" s="450"/>
      <c r="HKI41" s="450"/>
      <c r="HKJ41" s="450"/>
      <c r="HKK41" s="450"/>
      <c r="HKL41" s="450"/>
      <c r="HKM41" s="450"/>
      <c r="HKN41" s="450"/>
      <c r="HKO41" s="450"/>
      <c r="HKP41" s="450"/>
      <c r="HKQ41" s="450"/>
      <c r="HKR41" s="450"/>
      <c r="HKS41" s="450"/>
      <c r="HKT41" s="450"/>
      <c r="HKU41" s="450"/>
      <c r="HKV41" s="450"/>
      <c r="HKW41" s="450"/>
      <c r="HKX41" s="450"/>
      <c r="HKY41" s="450"/>
      <c r="HKZ41" s="450"/>
      <c r="HLA41" s="450"/>
      <c r="HLB41" s="450"/>
      <c r="HLC41" s="450"/>
      <c r="HLD41" s="450"/>
      <c r="HLE41" s="450"/>
      <c r="HLF41" s="450"/>
      <c r="HLG41" s="450"/>
      <c r="HLH41" s="450"/>
      <c r="HLI41" s="450"/>
      <c r="HLJ41" s="450"/>
      <c r="HLK41" s="450"/>
      <c r="HLL41" s="450"/>
      <c r="HLM41" s="450"/>
      <c r="HLN41" s="450"/>
      <c r="HLO41" s="450"/>
      <c r="HLP41" s="450"/>
      <c r="HLQ41" s="450"/>
      <c r="HLR41" s="450"/>
      <c r="HLS41" s="450"/>
      <c r="HLT41" s="450"/>
      <c r="HLU41" s="450"/>
      <c r="HLV41" s="450"/>
      <c r="HLW41" s="450"/>
      <c r="HLX41" s="450"/>
      <c r="HLY41" s="450"/>
      <c r="HLZ41" s="450"/>
      <c r="HMA41" s="450"/>
      <c r="HMB41" s="450"/>
      <c r="HMC41" s="450"/>
      <c r="HMD41" s="450"/>
      <c r="HME41" s="450"/>
      <c r="HMF41" s="450"/>
      <c r="HMG41" s="450"/>
      <c r="HMH41" s="450"/>
      <c r="HMI41" s="450"/>
      <c r="HMJ41" s="450"/>
      <c r="HMK41" s="450"/>
      <c r="HML41" s="450"/>
      <c r="HMM41" s="450"/>
      <c r="HMN41" s="450"/>
      <c r="HMO41" s="450"/>
      <c r="HMP41" s="450"/>
      <c r="HMQ41" s="450"/>
      <c r="HMR41" s="450"/>
      <c r="HMS41" s="450"/>
      <c r="HMT41" s="450"/>
      <c r="HMU41" s="450"/>
      <c r="HMV41" s="450"/>
      <c r="HMW41" s="450"/>
      <c r="HMX41" s="450"/>
      <c r="HMY41" s="450"/>
      <c r="HMZ41" s="450"/>
      <c r="HNA41" s="450"/>
      <c r="HNB41" s="450"/>
      <c r="HNC41" s="450"/>
      <c r="HND41" s="450"/>
      <c r="HNE41" s="450"/>
      <c r="HNF41" s="450"/>
      <c r="HNG41" s="450"/>
      <c r="HNH41" s="450"/>
      <c r="HNI41" s="450"/>
      <c r="HNJ41" s="450"/>
      <c r="HNK41" s="450"/>
      <c r="HNL41" s="450"/>
      <c r="HNM41" s="450"/>
      <c r="HNN41" s="450"/>
      <c r="HNO41" s="450"/>
      <c r="HNP41" s="450"/>
      <c r="HNQ41" s="450"/>
      <c r="HNR41" s="450"/>
      <c r="HNS41" s="450"/>
      <c r="HNT41" s="450"/>
      <c r="HNU41" s="450"/>
      <c r="HNV41" s="450"/>
      <c r="HNW41" s="450"/>
      <c r="HNX41" s="450"/>
      <c r="HNY41" s="450"/>
      <c r="HNZ41" s="450"/>
      <c r="HOA41" s="450"/>
      <c r="HOB41" s="450"/>
      <c r="HOC41" s="450"/>
      <c r="HOD41" s="450"/>
      <c r="HOE41" s="450"/>
      <c r="HOF41" s="450"/>
      <c r="HOG41" s="450"/>
      <c r="HOH41" s="450"/>
      <c r="HOI41" s="450"/>
      <c r="HOJ41" s="450"/>
      <c r="HOK41" s="450"/>
      <c r="HOL41" s="450"/>
      <c r="HOM41" s="450"/>
      <c r="HON41" s="450"/>
      <c r="HOO41" s="450"/>
      <c r="HOP41" s="450"/>
      <c r="HOQ41" s="450"/>
      <c r="HOR41" s="450"/>
      <c r="HOS41" s="450"/>
      <c r="HOT41" s="450"/>
      <c r="HOU41" s="450"/>
      <c r="HOV41" s="450"/>
      <c r="HOW41" s="450"/>
      <c r="HOX41" s="450"/>
      <c r="HOY41" s="450"/>
      <c r="HOZ41" s="450"/>
      <c r="HPA41" s="450"/>
      <c r="HPB41" s="450"/>
      <c r="HPC41" s="450"/>
      <c r="HPD41" s="450"/>
      <c r="HPE41" s="450"/>
      <c r="HPF41" s="450"/>
      <c r="HPG41" s="450"/>
      <c r="HPH41" s="450"/>
      <c r="HPI41" s="450"/>
      <c r="HPJ41" s="450"/>
      <c r="HPK41" s="450"/>
      <c r="HPL41" s="450"/>
      <c r="HPM41" s="450"/>
      <c r="HPN41" s="450"/>
      <c r="HPO41" s="450"/>
      <c r="HPP41" s="450"/>
      <c r="HPQ41" s="450"/>
      <c r="HPR41" s="450"/>
      <c r="HPS41" s="450"/>
      <c r="HPT41" s="450"/>
      <c r="HPU41" s="450"/>
      <c r="HPV41" s="450"/>
      <c r="HPW41" s="450"/>
      <c r="HPX41" s="450"/>
      <c r="HPY41" s="450"/>
      <c r="HPZ41" s="450"/>
      <c r="HQA41" s="450"/>
      <c r="HQB41" s="450"/>
      <c r="HQC41" s="450"/>
      <c r="HQD41" s="450"/>
      <c r="HQE41" s="450"/>
      <c r="HQF41" s="450"/>
      <c r="HQG41" s="450"/>
      <c r="HQH41" s="450"/>
      <c r="HQI41" s="450"/>
      <c r="HQJ41" s="450"/>
      <c r="HQK41" s="450"/>
      <c r="HQL41" s="450"/>
      <c r="HQM41" s="450"/>
      <c r="HQN41" s="450"/>
      <c r="HQO41" s="450"/>
      <c r="HQP41" s="450"/>
      <c r="HQQ41" s="450"/>
      <c r="HQR41" s="450"/>
      <c r="HQS41" s="450"/>
      <c r="HQT41" s="450"/>
      <c r="HQU41" s="450"/>
      <c r="HQV41" s="450"/>
      <c r="HQW41" s="450"/>
      <c r="HQX41" s="450"/>
      <c r="HQY41" s="450"/>
      <c r="HQZ41" s="450"/>
      <c r="HRA41" s="450"/>
      <c r="HRB41" s="450"/>
      <c r="HRC41" s="450"/>
      <c r="HRD41" s="450"/>
      <c r="HRE41" s="450"/>
      <c r="HRF41" s="450"/>
      <c r="HRG41" s="450"/>
      <c r="HRH41" s="450"/>
      <c r="HRI41" s="450"/>
      <c r="HRJ41" s="450"/>
      <c r="HRK41" s="450"/>
      <c r="HRL41" s="450"/>
      <c r="HRM41" s="450"/>
      <c r="HRN41" s="450"/>
      <c r="HRO41" s="450"/>
      <c r="HRP41" s="450"/>
      <c r="HRQ41" s="450"/>
      <c r="HRR41" s="450"/>
      <c r="HRS41" s="450"/>
      <c r="HRT41" s="450"/>
      <c r="HRU41" s="450"/>
      <c r="HRV41" s="450"/>
      <c r="HRW41" s="450"/>
      <c r="HRX41" s="450"/>
      <c r="HRY41" s="450"/>
      <c r="HRZ41" s="450"/>
      <c r="HSA41" s="450"/>
      <c r="HSB41" s="450"/>
      <c r="HSC41" s="450"/>
      <c r="HSD41" s="450"/>
      <c r="HSE41" s="450"/>
      <c r="HSF41" s="450"/>
      <c r="HSG41" s="450"/>
      <c r="HSH41" s="450"/>
      <c r="HSI41" s="450"/>
      <c r="HSJ41" s="450"/>
      <c r="HSK41" s="450"/>
      <c r="HSL41" s="450"/>
      <c r="HSM41" s="450"/>
      <c r="HSN41" s="450"/>
      <c r="HSO41" s="450"/>
      <c r="HSP41" s="450"/>
      <c r="HSQ41" s="450"/>
      <c r="HSR41" s="450"/>
      <c r="HSS41" s="450"/>
      <c r="HST41" s="450"/>
      <c r="HSU41" s="450"/>
      <c r="HSV41" s="450"/>
      <c r="HSW41" s="450"/>
      <c r="HSX41" s="450"/>
      <c r="HSY41" s="450"/>
      <c r="HSZ41" s="450"/>
      <c r="HTA41" s="450"/>
      <c r="HTB41" s="450"/>
      <c r="HTC41" s="450"/>
      <c r="HTD41" s="450"/>
      <c r="HTE41" s="450"/>
      <c r="HTF41" s="450"/>
      <c r="HTG41" s="450"/>
      <c r="HTH41" s="450"/>
      <c r="HTI41" s="450"/>
      <c r="HTJ41" s="450"/>
      <c r="HTK41" s="450"/>
      <c r="HTL41" s="450"/>
      <c r="HTM41" s="450"/>
      <c r="HTN41" s="450"/>
      <c r="HTO41" s="450"/>
      <c r="HTP41" s="450"/>
      <c r="HTQ41" s="450"/>
      <c r="HTR41" s="450"/>
      <c r="HTS41" s="450"/>
      <c r="HTT41" s="450"/>
      <c r="HTU41" s="450"/>
      <c r="HTV41" s="450"/>
      <c r="HTW41" s="450"/>
      <c r="HTX41" s="450"/>
      <c r="HTY41" s="450"/>
      <c r="HTZ41" s="450"/>
      <c r="HUA41" s="450"/>
      <c r="HUB41" s="450"/>
      <c r="HUC41" s="450"/>
      <c r="HUD41" s="450"/>
      <c r="HUE41" s="450"/>
      <c r="HUF41" s="450"/>
      <c r="HUG41" s="450"/>
      <c r="HUH41" s="450"/>
      <c r="HUI41" s="450"/>
      <c r="HUJ41" s="450"/>
      <c r="HUK41" s="450"/>
      <c r="HUL41" s="450"/>
      <c r="HUM41" s="450"/>
      <c r="HUN41" s="450"/>
      <c r="HUO41" s="450"/>
      <c r="HUP41" s="450"/>
      <c r="HUQ41" s="450"/>
      <c r="HUR41" s="450"/>
      <c r="HUS41" s="450"/>
      <c r="HUT41" s="450"/>
      <c r="HUU41" s="450"/>
      <c r="HUV41" s="450"/>
      <c r="HUW41" s="450"/>
      <c r="HUX41" s="450"/>
      <c r="HUY41" s="450"/>
      <c r="HUZ41" s="450"/>
      <c r="HVA41" s="450"/>
      <c r="HVB41" s="450"/>
      <c r="HVC41" s="450"/>
      <c r="HVD41" s="450"/>
      <c r="HVE41" s="450"/>
      <c r="HVF41" s="450"/>
      <c r="HVG41" s="450"/>
      <c r="HVH41" s="450"/>
      <c r="HVI41" s="450"/>
      <c r="HVJ41" s="450"/>
      <c r="HVK41" s="450"/>
      <c r="HVL41" s="450"/>
      <c r="HVM41" s="450"/>
      <c r="HVN41" s="450"/>
      <c r="HVO41" s="450"/>
      <c r="HVP41" s="450"/>
      <c r="HVQ41" s="450"/>
      <c r="HVR41" s="450"/>
      <c r="HVS41" s="450"/>
      <c r="HVT41" s="450"/>
      <c r="HVU41" s="450"/>
      <c r="HVV41" s="450"/>
      <c r="HVW41" s="450"/>
      <c r="HVX41" s="450"/>
      <c r="HVY41" s="450"/>
      <c r="HVZ41" s="450"/>
      <c r="HWA41" s="450"/>
      <c r="HWB41" s="450"/>
      <c r="HWC41" s="450"/>
      <c r="HWD41" s="450"/>
      <c r="HWE41" s="450"/>
      <c r="HWF41" s="450"/>
      <c r="HWG41" s="450"/>
      <c r="HWH41" s="450"/>
      <c r="HWI41" s="450"/>
      <c r="HWJ41" s="450"/>
      <c r="HWK41" s="450"/>
      <c r="HWL41" s="450"/>
      <c r="HWM41" s="450"/>
      <c r="HWN41" s="450"/>
      <c r="HWO41" s="450"/>
      <c r="HWP41" s="450"/>
      <c r="HWQ41" s="450"/>
      <c r="HWR41" s="450"/>
      <c r="HWS41" s="450"/>
      <c r="HWT41" s="450"/>
      <c r="HWU41" s="450"/>
      <c r="HWV41" s="450"/>
      <c r="HWW41" s="450"/>
      <c r="HWX41" s="450"/>
      <c r="HWY41" s="450"/>
      <c r="HWZ41" s="450"/>
      <c r="HXA41" s="450"/>
      <c r="HXB41" s="450"/>
      <c r="HXC41" s="450"/>
      <c r="HXD41" s="450"/>
      <c r="HXE41" s="450"/>
      <c r="HXF41" s="450"/>
      <c r="HXG41" s="450"/>
      <c r="HXH41" s="450"/>
      <c r="HXI41" s="450"/>
      <c r="HXJ41" s="450"/>
      <c r="HXK41" s="450"/>
      <c r="HXL41" s="450"/>
      <c r="HXM41" s="450"/>
      <c r="HXN41" s="450"/>
      <c r="HXO41" s="450"/>
      <c r="HXP41" s="450"/>
      <c r="HXQ41" s="450"/>
      <c r="HXR41" s="450"/>
      <c r="HXS41" s="450"/>
      <c r="HXT41" s="450"/>
      <c r="HXU41" s="450"/>
      <c r="HXV41" s="450"/>
      <c r="HXW41" s="450"/>
      <c r="HXX41" s="450"/>
      <c r="HXY41" s="450"/>
      <c r="HXZ41" s="450"/>
      <c r="HYA41" s="450"/>
      <c r="HYB41" s="450"/>
      <c r="HYC41" s="450"/>
      <c r="HYD41" s="450"/>
      <c r="HYE41" s="450"/>
      <c r="HYF41" s="450"/>
      <c r="HYG41" s="450"/>
      <c r="HYH41" s="450"/>
      <c r="HYI41" s="450"/>
      <c r="HYJ41" s="450"/>
      <c r="HYK41" s="450"/>
      <c r="HYL41" s="450"/>
      <c r="HYM41" s="450"/>
      <c r="HYN41" s="450"/>
      <c r="HYO41" s="450"/>
      <c r="HYP41" s="450"/>
      <c r="HYQ41" s="450"/>
      <c r="HYR41" s="450"/>
      <c r="HYS41" s="450"/>
      <c r="HYT41" s="450"/>
      <c r="HYU41" s="450"/>
      <c r="HYV41" s="450"/>
      <c r="HYW41" s="450"/>
      <c r="HYX41" s="450"/>
      <c r="HYY41" s="450"/>
      <c r="HYZ41" s="450"/>
      <c r="HZA41" s="450"/>
      <c r="HZB41" s="450"/>
      <c r="HZC41" s="450"/>
      <c r="HZD41" s="450"/>
      <c r="HZE41" s="450"/>
      <c r="HZF41" s="450"/>
      <c r="HZG41" s="450"/>
      <c r="HZH41" s="450"/>
      <c r="HZI41" s="450"/>
      <c r="HZJ41" s="450"/>
      <c r="HZK41" s="450"/>
      <c r="HZL41" s="450"/>
      <c r="HZM41" s="450"/>
      <c r="HZN41" s="450"/>
      <c r="HZO41" s="450"/>
      <c r="HZP41" s="450"/>
      <c r="HZQ41" s="450"/>
      <c r="HZR41" s="450"/>
      <c r="HZS41" s="450"/>
      <c r="HZT41" s="450"/>
      <c r="HZU41" s="450"/>
      <c r="HZV41" s="450"/>
      <c r="HZW41" s="450"/>
      <c r="HZX41" s="450"/>
      <c r="HZY41" s="450"/>
      <c r="HZZ41" s="450"/>
      <c r="IAA41" s="450"/>
      <c r="IAB41" s="450"/>
      <c r="IAC41" s="450"/>
      <c r="IAD41" s="450"/>
      <c r="IAE41" s="450"/>
      <c r="IAF41" s="450"/>
      <c r="IAG41" s="450"/>
      <c r="IAH41" s="450"/>
      <c r="IAI41" s="450"/>
      <c r="IAJ41" s="450"/>
      <c r="IAK41" s="450"/>
      <c r="IAL41" s="450"/>
      <c r="IAM41" s="450"/>
      <c r="IAN41" s="450"/>
      <c r="IAO41" s="450"/>
      <c r="IAP41" s="450"/>
      <c r="IAQ41" s="450"/>
      <c r="IAR41" s="450"/>
      <c r="IAS41" s="450"/>
      <c r="IAT41" s="450"/>
      <c r="IAU41" s="450"/>
      <c r="IAV41" s="450"/>
      <c r="IAW41" s="450"/>
      <c r="IAX41" s="450"/>
      <c r="IAY41" s="450"/>
      <c r="IAZ41" s="450"/>
      <c r="IBA41" s="450"/>
      <c r="IBB41" s="450"/>
      <c r="IBC41" s="450"/>
      <c r="IBD41" s="450"/>
      <c r="IBE41" s="450"/>
      <c r="IBF41" s="450"/>
      <c r="IBG41" s="450"/>
      <c r="IBH41" s="450"/>
      <c r="IBI41" s="450"/>
      <c r="IBJ41" s="450"/>
      <c r="IBK41" s="450"/>
      <c r="IBL41" s="450"/>
      <c r="IBM41" s="450"/>
      <c r="IBN41" s="450"/>
      <c r="IBO41" s="450"/>
      <c r="IBP41" s="450"/>
      <c r="IBQ41" s="450"/>
      <c r="IBR41" s="450"/>
      <c r="IBS41" s="450"/>
      <c r="IBT41" s="450"/>
      <c r="IBU41" s="450"/>
      <c r="IBV41" s="450"/>
      <c r="IBW41" s="450"/>
      <c r="IBX41" s="450"/>
      <c r="IBY41" s="450"/>
      <c r="IBZ41" s="450"/>
      <c r="ICA41" s="450"/>
      <c r="ICB41" s="450"/>
      <c r="ICC41" s="450"/>
      <c r="ICD41" s="450"/>
      <c r="ICE41" s="450"/>
      <c r="ICF41" s="450"/>
      <c r="ICG41" s="450"/>
      <c r="ICH41" s="450"/>
      <c r="ICI41" s="450"/>
      <c r="ICJ41" s="450"/>
      <c r="ICK41" s="450"/>
      <c r="ICL41" s="450"/>
      <c r="ICM41" s="450"/>
      <c r="ICN41" s="450"/>
      <c r="ICO41" s="450"/>
      <c r="ICP41" s="450"/>
      <c r="ICQ41" s="450"/>
      <c r="ICR41" s="450"/>
      <c r="ICS41" s="450"/>
      <c r="ICT41" s="450"/>
      <c r="ICU41" s="450"/>
      <c r="ICV41" s="450"/>
      <c r="ICW41" s="450"/>
      <c r="ICX41" s="450"/>
      <c r="ICY41" s="450"/>
      <c r="ICZ41" s="450"/>
      <c r="IDA41" s="450"/>
      <c r="IDB41" s="450"/>
      <c r="IDC41" s="450"/>
      <c r="IDD41" s="450"/>
      <c r="IDE41" s="450"/>
      <c r="IDF41" s="450"/>
      <c r="IDG41" s="450"/>
      <c r="IDH41" s="450"/>
      <c r="IDI41" s="450"/>
      <c r="IDJ41" s="450"/>
      <c r="IDK41" s="450"/>
      <c r="IDL41" s="450"/>
      <c r="IDM41" s="450"/>
      <c r="IDN41" s="450"/>
      <c r="IDO41" s="450"/>
      <c r="IDP41" s="450"/>
      <c r="IDQ41" s="450"/>
      <c r="IDR41" s="450"/>
      <c r="IDS41" s="450"/>
      <c r="IDT41" s="450"/>
      <c r="IDU41" s="450"/>
      <c r="IDV41" s="450"/>
      <c r="IDW41" s="450"/>
      <c r="IDX41" s="450"/>
      <c r="IDY41" s="450"/>
      <c r="IDZ41" s="450"/>
      <c r="IEA41" s="450"/>
      <c r="IEB41" s="450"/>
      <c r="IEC41" s="450"/>
      <c r="IED41" s="450"/>
      <c r="IEE41" s="450"/>
      <c r="IEF41" s="450"/>
      <c r="IEG41" s="450"/>
      <c r="IEH41" s="450"/>
      <c r="IEI41" s="450"/>
      <c r="IEJ41" s="450"/>
      <c r="IEK41" s="450"/>
      <c r="IEL41" s="450"/>
      <c r="IEM41" s="450"/>
      <c r="IEN41" s="450"/>
      <c r="IEO41" s="450"/>
      <c r="IEP41" s="450"/>
      <c r="IEQ41" s="450"/>
      <c r="IER41" s="450"/>
      <c r="IES41" s="450"/>
      <c r="IET41" s="450"/>
      <c r="IEU41" s="450"/>
      <c r="IEV41" s="450"/>
      <c r="IEW41" s="450"/>
      <c r="IEX41" s="450"/>
      <c r="IEY41" s="450"/>
      <c r="IEZ41" s="450"/>
      <c r="IFA41" s="450"/>
      <c r="IFB41" s="450"/>
      <c r="IFC41" s="450"/>
      <c r="IFD41" s="450"/>
      <c r="IFE41" s="450"/>
      <c r="IFF41" s="450"/>
      <c r="IFG41" s="450"/>
      <c r="IFH41" s="450"/>
      <c r="IFI41" s="450"/>
      <c r="IFJ41" s="450"/>
      <c r="IFK41" s="450"/>
      <c r="IFL41" s="450"/>
      <c r="IFM41" s="450"/>
      <c r="IFN41" s="450"/>
      <c r="IFO41" s="450"/>
      <c r="IFP41" s="450"/>
      <c r="IFQ41" s="450"/>
      <c r="IFR41" s="450"/>
      <c r="IFS41" s="450"/>
      <c r="IFT41" s="450"/>
      <c r="IFU41" s="450"/>
      <c r="IFV41" s="450"/>
      <c r="IFW41" s="450"/>
      <c r="IFX41" s="450"/>
      <c r="IFY41" s="450"/>
      <c r="IFZ41" s="450"/>
      <c r="IGA41" s="450"/>
      <c r="IGB41" s="450"/>
      <c r="IGC41" s="450"/>
      <c r="IGD41" s="450"/>
      <c r="IGE41" s="450"/>
      <c r="IGF41" s="450"/>
      <c r="IGG41" s="450"/>
      <c r="IGH41" s="450"/>
      <c r="IGI41" s="450"/>
      <c r="IGJ41" s="450"/>
      <c r="IGK41" s="450"/>
      <c r="IGL41" s="450"/>
      <c r="IGM41" s="450"/>
      <c r="IGN41" s="450"/>
      <c r="IGO41" s="450"/>
      <c r="IGP41" s="450"/>
      <c r="IGQ41" s="450"/>
      <c r="IGR41" s="450"/>
      <c r="IGS41" s="450"/>
      <c r="IGT41" s="450"/>
      <c r="IGU41" s="450"/>
      <c r="IGV41" s="450"/>
      <c r="IGW41" s="450"/>
      <c r="IGX41" s="450"/>
      <c r="IGY41" s="450"/>
      <c r="IGZ41" s="450"/>
      <c r="IHA41" s="450"/>
      <c r="IHB41" s="450"/>
      <c r="IHC41" s="450"/>
      <c r="IHD41" s="450"/>
      <c r="IHE41" s="450"/>
      <c r="IHF41" s="450"/>
      <c r="IHG41" s="450"/>
      <c r="IHH41" s="450"/>
      <c r="IHI41" s="450"/>
      <c r="IHJ41" s="450"/>
      <c r="IHK41" s="450"/>
      <c r="IHL41" s="450"/>
      <c r="IHM41" s="450"/>
      <c r="IHN41" s="450"/>
      <c r="IHO41" s="450"/>
      <c r="IHP41" s="450"/>
      <c r="IHQ41" s="450"/>
      <c r="IHR41" s="450"/>
      <c r="IHS41" s="450"/>
      <c r="IHT41" s="450"/>
      <c r="IHU41" s="450"/>
      <c r="IHV41" s="450"/>
      <c r="IHW41" s="450"/>
      <c r="IHX41" s="450"/>
      <c r="IHY41" s="450"/>
      <c r="IHZ41" s="450"/>
      <c r="IIA41" s="450"/>
      <c r="IIB41" s="450"/>
      <c r="IIC41" s="450"/>
      <c r="IID41" s="450"/>
      <c r="IIE41" s="450"/>
      <c r="IIF41" s="450"/>
      <c r="IIG41" s="450"/>
      <c r="IIH41" s="450"/>
      <c r="III41" s="450"/>
      <c r="IIJ41" s="450"/>
      <c r="IIK41" s="450"/>
      <c r="IIL41" s="450"/>
      <c r="IIM41" s="450"/>
      <c r="IIN41" s="450"/>
      <c r="IIO41" s="450"/>
      <c r="IIP41" s="450"/>
      <c r="IIQ41" s="450"/>
      <c r="IIR41" s="450"/>
      <c r="IIS41" s="450"/>
      <c r="IIT41" s="450"/>
      <c r="IIU41" s="450"/>
      <c r="IIV41" s="450"/>
      <c r="IIW41" s="450"/>
      <c r="IIX41" s="450"/>
      <c r="IIY41" s="450"/>
      <c r="IIZ41" s="450"/>
      <c r="IJA41" s="450"/>
      <c r="IJB41" s="450"/>
      <c r="IJC41" s="450"/>
      <c r="IJD41" s="450"/>
      <c r="IJE41" s="450"/>
      <c r="IJF41" s="450"/>
      <c r="IJG41" s="450"/>
      <c r="IJH41" s="450"/>
      <c r="IJI41" s="450"/>
      <c r="IJJ41" s="450"/>
      <c r="IJK41" s="450"/>
      <c r="IJL41" s="450"/>
      <c r="IJM41" s="450"/>
      <c r="IJN41" s="450"/>
      <c r="IJO41" s="450"/>
      <c r="IJP41" s="450"/>
      <c r="IJQ41" s="450"/>
      <c r="IJR41" s="450"/>
      <c r="IJS41" s="450"/>
      <c r="IJT41" s="450"/>
      <c r="IJU41" s="450"/>
      <c r="IJV41" s="450"/>
      <c r="IJW41" s="450"/>
      <c r="IJX41" s="450"/>
      <c r="IJY41" s="450"/>
      <c r="IJZ41" s="450"/>
      <c r="IKA41" s="450"/>
      <c r="IKB41" s="450"/>
      <c r="IKC41" s="450"/>
      <c r="IKD41" s="450"/>
      <c r="IKE41" s="450"/>
      <c r="IKF41" s="450"/>
      <c r="IKG41" s="450"/>
      <c r="IKH41" s="450"/>
      <c r="IKI41" s="450"/>
      <c r="IKJ41" s="450"/>
      <c r="IKK41" s="450"/>
      <c r="IKL41" s="450"/>
      <c r="IKM41" s="450"/>
      <c r="IKN41" s="450"/>
      <c r="IKO41" s="450"/>
      <c r="IKP41" s="450"/>
      <c r="IKQ41" s="450"/>
      <c r="IKR41" s="450"/>
      <c r="IKS41" s="450"/>
      <c r="IKT41" s="450"/>
      <c r="IKU41" s="450"/>
      <c r="IKV41" s="450"/>
      <c r="IKW41" s="450"/>
      <c r="IKX41" s="450"/>
      <c r="IKY41" s="450"/>
      <c r="IKZ41" s="450"/>
      <c r="ILA41" s="450"/>
      <c r="ILB41" s="450"/>
      <c r="ILC41" s="450"/>
      <c r="ILD41" s="450"/>
      <c r="ILE41" s="450"/>
      <c r="ILF41" s="450"/>
      <c r="ILG41" s="450"/>
      <c r="ILH41" s="450"/>
      <c r="ILI41" s="450"/>
      <c r="ILJ41" s="450"/>
      <c r="ILK41" s="450"/>
      <c r="ILL41" s="450"/>
      <c r="ILM41" s="450"/>
      <c r="ILN41" s="450"/>
      <c r="ILO41" s="450"/>
      <c r="ILP41" s="450"/>
      <c r="ILQ41" s="450"/>
      <c r="ILR41" s="450"/>
      <c r="ILS41" s="450"/>
      <c r="ILT41" s="450"/>
      <c r="ILU41" s="450"/>
      <c r="ILV41" s="450"/>
      <c r="ILW41" s="450"/>
      <c r="ILX41" s="450"/>
      <c r="ILY41" s="450"/>
      <c r="ILZ41" s="450"/>
      <c r="IMA41" s="450"/>
      <c r="IMB41" s="450"/>
      <c r="IMC41" s="450"/>
      <c r="IMD41" s="450"/>
      <c r="IME41" s="450"/>
      <c r="IMF41" s="450"/>
      <c r="IMG41" s="450"/>
      <c r="IMH41" s="450"/>
      <c r="IMI41" s="450"/>
      <c r="IMJ41" s="450"/>
      <c r="IMK41" s="450"/>
      <c r="IML41" s="450"/>
      <c r="IMM41" s="450"/>
      <c r="IMN41" s="450"/>
      <c r="IMO41" s="450"/>
      <c r="IMP41" s="450"/>
      <c r="IMQ41" s="450"/>
      <c r="IMR41" s="450"/>
      <c r="IMS41" s="450"/>
      <c r="IMT41" s="450"/>
      <c r="IMU41" s="450"/>
      <c r="IMV41" s="450"/>
      <c r="IMW41" s="450"/>
      <c r="IMX41" s="450"/>
      <c r="IMY41" s="450"/>
      <c r="IMZ41" s="450"/>
      <c r="INA41" s="450"/>
      <c r="INB41" s="450"/>
      <c r="INC41" s="450"/>
      <c r="IND41" s="450"/>
      <c r="INE41" s="450"/>
      <c r="INF41" s="450"/>
      <c r="ING41" s="450"/>
      <c r="INH41" s="450"/>
      <c r="INI41" s="450"/>
      <c r="INJ41" s="450"/>
      <c r="INK41" s="450"/>
      <c r="INL41" s="450"/>
      <c r="INM41" s="450"/>
      <c r="INN41" s="450"/>
      <c r="INO41" s="450"/>
      <c r="INP41" s="450"/>
      <c r="INQ41" s="450"/>
      <c r="INR41" s="450"/>
      <c r="INS41" s="450"/>
      <c r="INT41" s="450"/>
      <c r="INU41" s="450"/>
      <c r="INV41" s="450"/>
      <c r="INW41" s="450"/>
      <c r="INX41" s="450"/>
      <c r="INY41" s="450"/>
      <c r="INZ41" s="450"/>
      <c r="IOA41" s="450"/>
      <c r="IOB41" s="450"/>
      <c r="IOC41" s="450"/>
      <c r="IOD41" s="450"/>
      <c r="IOE41" s="450"/>
      <c r="IOF41" s="450"/>
      <c r="IOG41" s="450"/>
      <c r="IOH41" s="450"/>
      <c r="IOI41" s="450"/>
      <c r="IOJ41" s="450"/>
      <c r="IOK41" s="450"/>
      <c r="IOL41" s="450"/>
      <c r="IOM41" s="450"/>
      <c r="ION41" s="450"/>
      <c r="IOO41" s="450"/>
      <c r="IOP41" s="450"/>
      <c r="IOQ41" s="450"/>
      <c r="IOR41" s="450"/>
      <c r="IOS41" s="450"/>
      <c r="IOT41" s="450"/>
      <c r="IOU41" s="450"/>
      <c r="IOV41" s="450"/>
      <c r="IOW41" s="450"/>
      <c r="IOX41" s="450"/>
      <c r="IOY41" s="450"/>
      <c r="IOZ41" s="450"/>
      <c r="IPA41" s="450"/>
      <c r="IPB41" s="450"/>
      <c r="IPC41" s="450"/>
      <c r="IPD41" s="450"/>
      <c r="IPE41" s="450"/>
      <c r="IPF41" s="450"/>
      <c r="IPG41" s="450"/>
      <c r="IPH41" s="450"/>
      <c r="IPI41" s="450"/>
      <c r="IPJ41" s="450"/>
      <c r="IPK41" s="450"/>
      <c r="IPL41" s="450"/>
      <c r="IPM41" s="450"/>
      <c r="IPN41" s="450"/>
      <c r="IPO41" s="450"/>
      <c r="IPP41" s="450"/>
      <c r="IPQ41" s="450"/>
      <c r="IPR41" s="450"/>
      <c r="IPS41" s="450"/>
      <c r="IPT41" s="450"/>
      <c r="IPU41" s="450"/>
      <c r="IPV41" s="450"/>
      <c r="IPW41" s="450"/>
      <c r="IPX41" s="450"/>
      <c r="IPY41" s="450"/>
      <c r="IPZ41" s="450"/>
      <c r="IQA41" s="450"/>
      <c r="IQB41" s="450"/>
      <c r="IQC41" s="450"/>
      <c r="IQD41" s="450"/>
      <c r="IQE41" s="450"/>
      <c r="IQF41" s="450"/>
      <c r="IQG41" s="450"/>
      <c r="IQH41" s="450"/>
      <c r="IQI41" s="450"/>
      <c r="IQJ41" s="450"/>
      <c r="IQK41" s="450"/>
      <c r="IQL41" s="450"/>
      <c r="IQM41" s="450"/>
      <c r="IQN41" s="450"/>
      <c r="IQO41" s="450"/>
      <c r="IQP41" s="450"/>
      <c r="IQQ41" s="450"/>
      <c r="IQR41" s="450"/>
      <c r="IQS41" s="450"/>
      <c r="IQT41" s="450"/>
      <c r="IQU41" s="450"/>
      <c r="IQV41" s="450"/>
      <c r="IQW41" s="450"/>
      <c r="IQX41" s="450"/>
      <c r="IQY41" s="450"/>
      <c r="IQZ41" s="450"/>
      <c r="IRA41" s="450"/>
      <c r="IRB41" s="450"/>
      <c r="IRC41" s="450"/>
      <c r="IRD41" s="450"/>
      <c r="IRE41" s="450"/>
      <c r="IRF41" s="450"/>
      <c r="IRG41" s="450"/>
      <c r="IRH41" s="450"/>
      <c r="IRI41" s="450"/>
      <c r="IRJ41" s="450"/>
      <c r="IRK41" s="450"/>
      <c r="IRL41" s="450"/>
      <c r="IRM41" s="450"/>
      <c r="IRN41" s="450"/>
      <c r="IRO41" s="450"/>
      <c r="IRP41" s="450"/>
      <c r="IRQ41" s="450"/>
      <c r="IRR41" s="450"/>
      <c r="IRS41" s="450"/>
      <c r="IRT41" s="450"/>
      <c r="IRU41" s="450"/>
      <c r="IRV41" s="450"/>
      <c r="IRW41" s="450"/>
      <c r="IRX41" s="450"/>
      <c r="IRY41" s="450"/>
      <c r="IRZ41" s="450"/>
      <c r="ISA41" s="450"/>
      <c r="ISB41" s="450"/>
      <c r="ISC41" s="450"/>
      <c r="ISD41" s="450"/>
      <c r="ISE41" s="450"/>
      <c r="ISF41" s="450"/>
      <c r="ISG41" s="450"/>
      <c r="ISH41" s="450"/>
      <c r="ISI41" s="450"/>
      <c r="ISJ41" s="450"/>
      <c r="ISK41" s="450"/>
      <c r="ISL41" s="450"/>
      <c r="ISM41" s="450"/>
      <c r="ISN41" s="450"/>
      <c r="ISO41" s="450"/>
      <c r="ISP41" s="450"/>
      <c r="ISQ41" s="450"/>
      <c r="ISR41" s="450"/>
      <c r="ISS41" s="450"/>
      <c r="IST41" s="450"/>
      <c r="ISU41" s="450"/>
      <c r="ISV41" s="450"/>
      <c r="ISW41" s="450"/>
      <c r="ISX41" s="450"/>
      <c r="ISY41" s="450"/>
      <c r="ISZ41" s="450"/>
      <c r="ITA41" s="450"/>
      <c r="ITB41" s="450"/>
      <c r="ITC41" s="450"/>
      <c r="ITD41" s="450"/>
      <c r="ITE41" s="450"/>
      <c r="ITF41" s="450"/>
      <c r="ITG41" s="450"/>
      <c r="ITH41" s="450"/>
      <c r="ITI41" s="450"/>
      <c r="ITJ41" s="450"/>
      <c r="ITK41" s="450"/>
      <c r="ITL41" s="450"/>
      <c r="ITM41" s="450"/>
      <c r="ITN41" s="450"/>
      <c r="ITO41" s="450"/>
      <c r="ITP41" s="450"/>
      <c r="ITQ41" s="450"/>
      <c r="ITR41" s="450"/>
      <c r="ITS41" s="450"/>
      <c r="ITT41" s="450"/>
      <c r="ITU41" s="450"/>
      <c r="ITV41" s="450"/>
      <c r="ITW41" s="450"/>
      <c r="ITX41" s="450"/>
      <c r="ITY41" s="450"/>
      <c r="ITZ41" s="450"/>
      <c r="IUA41" s="450"/>
      <c r="IUB41" s="450"/>
      <c r="IUC41" s="450"/>
      <c r="IUD41" s="450"/>
      <c r="IUE41" s="450"/>
      <c r="IUF41" s="450"/>
      <c r="IUG41" s="450"/>
      <c r="IUH41" s="450"/>
      <c r="IUI41" s="450"/>
      <c r="IUJ41" s="450"/>
      <c r="IUK41" s="450"/>
      <c r="IUL41" s="450"/>
      <c r="IUM41" s="450"/>
      <c r="IUN41" s="450"/>
      <c r="IUO41" s="450"/>
      <c r="IUP41" s="450"/>
      <c r="IUQ41" s="450"/>
      <c r="IUR41" s="450"/>
      <c r="IUS41" s="450"/>
      <c r="IUT41" s="450"/>
      <c r="IUU41" s="450"/>
      <c r="IUV41" s="450"/>
      <c r="IUW41" s="450"/>
      <c r="IUX41" s="450"/>
      <c r="IUY41" s="450"/>
      <c r="IUZ41" s="450"/>
      <c r="IVA41" s="450"/>
      <c r="IVB41" s="450"/>
      <c r="IVC41" s="450"/>
      <c r="IVD41" s="450"/>
      <c r="IVE41" s="450"/>
      <c r="IVF41" s="450"/>
      <c r="IVG41" s="450"/>
      <c r="IVH41" s="450"/>
      <c r="IVI41" s="450"/>
      <c r="IVJ41" s="450"/>
      <c r="IVK41" s="450"/>
      <c r="IVL41" s="450"/>
      <c r="IVM41" s="450"/>
      <c r="IVN41" s="450"/>
      <c r="IVO41" s="450"/>
      <c r="IVP41" s="450"/>
      <c r="IVQ41" s="450"/>
      <c r="IVR41" s="450"/>
      <c r="IVS41" s="450"/>
      <c r="IVT41" s="450"/>
      <c r="IVU41" s="450"/>
      <c r="IVV41" s="450"/>
      <c r="IVW41" s="450"/>
      <c r="IVX41" s="450"/>
      <c r="IVY41" s="450"/>
      <c r="IVZ41" s="450"/>
      <c r="IWA41" s="450"/>
      <c r="IWB41" s="450"/>
      <c r="IWC41" s="450"/>
      <c r="IWD41" s="450"/>
      <c r="IWE41" s="450"/>
      <c r="IWF41" s="450"/>
      <c r="IWG41" s="450"/>
      <c r="IWH41" s="450"/>
      <c r="IWI41" s="450"/>
      <c r="IWJ41" s="450"/>
      <c r="IWK41" s="450"/>
      <c r="IWL41" s="450"/>
      <c r="IWM41" s="450"/>
      <c r="IWN41" s="450"/>
      <c r="IWO41" s="450"/>
      <c r="IWP41" s="450"/>
      <c r="IWQ41" s="450"/>
      <c r="IWR41" s="450"/>
      <c r="IWS41" s="450"/>
      <c r="IWT41" s="450"/>
      <c r="IWU41" s="450"/>
      <c r="IWV41" s="450"/>
      <c r="IWW41" s="450"/>
      <c r="IWX41" s="450"/>
      <c r="IWY41" s="450"/>
      <c r="IWZ41" s="450"/>
      <c r="IXA41" s="450"/>
      <c r="IXB41" s="450"/>
      <c r="IXC41" s="450"/>
      <c r="IXD41" s="450"/>
      <c r="IXE41" s="450"/>
      <c r="IXF41" s="450"/>
      <c r="IXG41" s="450"/>
      <c r="IXH41" s="450"/>
      <c r="IXI41" s="450"/>
      <c r="IXJ41" s="450"/>
      <c r="IXK41" s="450"/>
      <c r="IXL41" s="450"/>
      <c r="IXM41" s="450"/>
      <c r="IXN41" s="450"/>
      <c r="IXO41" s="450"/>
      <c r="IXP41" s="450"/>
      <c r="IXQ41" s="450"/>
      <c r="IXR41" s="450"/>
      <c r="IXS41" s="450"/>
      <c r="IXT41" s="450"/>
      <c r="IXU41" s="450"/>
      <c r="IXV41" s="450"/>
      <c r="IXW41" s="450"/>
      <c r="IXX41" s="450"/>
      <c r="IXY41" s="450"/>
      <c r="IXZ41" s="450"/>
      <c r="IYA41" s="450"/>
      <c r="IYB41" s="450"/>
      <c r="IYC41" s="450"/>
      <c r="IYD41" s="450"/>
      <c r="IYE41" s="450"/>
      <c r="IYF41" s="450"/>
      <c r="IYG41" s="450"/>
      <c r="IYH41" s="450"/>
      <c r="IYI41" s="450"/>
      <c r="IYJ41" s="450"/>
      <c r="IYK41" s="450"/>
      <c r="IYL41" s="450"/>
      <c r="IYM41" s="450"/>
      <c r="IYN41" s="450"/>
      <c r="IYO41" s="450"/>
      <c r="IYP41" s="450"/>
      <c r="IYQ41" s="450"/>
      <c r="IYR41" s="450"/>
      <c r="IYS41" s="450"/>
      <c r="IYT41" s="450"/>
      <c r="IYU41" s="450"/>
      <c r="IYV41" s="450"/>
      <c r="IYW41" s="450"/>
      <c r="IYX41" s="450"/>
      <c r="IYY41" s="450"/>
      <c r="IYZ41" s="450"/>
      <c r="IZA41" s="450"/>
      <c r="IZB41" s="450"/>
      <c r="IZC41" s="450"/>
      <c r="IZD41" s="450"/>
      <c r="IZE41" s="450"/>
      <c r="IZF41" s="450"/>
      <c r="IZG41" s="450"/>
      <c r="IZH41" s="450"/>
      <c r="IZI41" s="450"/>
      <c r="IZJ41" s="450"/>
      <c r="IZK41" s="450"/>
      <c r="IZL41" s="450"/>
      <c r="IZM41" s="450"/>
      <c r="IZN41" s="450"/>
      <c r="IZO41" s="450"/>
      <c r="IZP41" s="450"/>
      <c r="IZQ41" s="450"/>
      <c r="IZR41" s="450"/>
      <c r="IZS41" s="450"/>
      <c r="IZT41" s="450"/>
      <c r="IZU41" s="450"/>
      <c r="IZV41" s="450"/>
      <c r="IZW41" s="450"/>
      <c r="IZX41" s="450"/>
      <c r="IZY41" s="450"/>
      <c r="IZZ41" s="450"/>
      <c r="JAA41" s="450"/>
      <c r="JAB41" s="450"/>
      <c r="JAC41" s="450"/>
      <c r="JAD41" s="450"/>
      <c r="JAE41" s="450"/>
      <c r="JAF41" s="450"/>
      <c r="JAG41" s="450"/>
      <c r="JAH41" s="450"/>
      <c r="JAI41" s="450"/>
      <c r="JAJ41" s="450"/>
      <c r="JAK41" s="450"/>
      <c r="JAL41" s="450"/>
      <c r="JAM41" s="450"/>
      <c r="JAN41" s="450"/>
      <c r="JAO41" s="450"/>
      <c r="JAP41" s="450"/>
      <c r="JAQ41" s="450"/>
      <c r="JAR41" s="450"/>
      <c r="JAS41" s="450"/>
      <c r="JAT41" s="450"/>
      <c r="JAU41" s="450"/>
      <c r="JAV41" s="450"/>
      <c r="JAW41" s="450"/>
      <c r="JAX41" s="450"/>
      <c r="JAY41" s="450"/>
      <c r="JAZ41" s="450"/>
      <c r="JBA41" s="450"/>
      <c r="JBB41" s="450"/>
      <c r="JBC41" s="450"/>
      <c r="JBD41" s="450"/>
      <c r="JBE41" s="450"/>
      <c r="JBF41" s="450"/>
      <c r="JBG41" s="450"/>
      <c r="JBH41" s="450"/>
      <c r="JBI41" s="450"/>
      <c r="JBJ41" s="450"/>
      <c r="JBK41" s="450"/>
      <c r="JBL41" s="450"/>
      <c r="JBM41" s="450"/>
      <c r="JBN41" s="450"/>
      <c r="JBO41" s="450"/>
      <c r="JBP41" s="450"/>
      <c r="JBQ41" s="450"/>
      <c r="JBR41" s="450"/>
      <c r="JBS41" s="450"/>
      <c r="JBT41" s="450"/>
      <c r="JBU41" s="450"/>
      <c r="JBV41" s="450"/>
      <c r="JBW41" s="450"/>
      <c r="JBX41" s="450"/>
      <c r="JBY41" s="450"/>
      <c r="JBZ41" s="450"/>
      <c r="JCA41" s="450"/>
      <c r="JCB41" s="450"/>
      <c r="JCC41" s="450"/>
      <c r="JCD41" s="450"/>
      <c r="JCE41" s="450"/>
      <c r="JCF41" s="450"/>
      <c r="JCG41" s="450"/>
      <c r="JCH41" s="450"/>
      <c r="JCI41" s="450"/>
      <c r="JCJ41" s="450"/>
      <c r="JCK41" s="450"/>
      <c r="JCL41" s="450"/>
      <c r="JCM41" s="450"/>
      <c r="JCN41" s="450"/>
      <c r="JCO41" s="450"/>
      <c r="JCP41" s="450"/>
      <c r="JCQ41" s="450"/>
      <c r="JCR41" s="450"/>
      <c r="JCS41" s="450"/>
      <c r="JCT41" s="450"/>
      <c r="JCU41" s="450"/>
      <c r="JCV41" s="450"/>
      <c r="JCW41" s="450"/>
      <c r="JCX41" s="450"/>
      <c r="JCY41" s="450"/>
      <c r="JCZ41" s="450"/>
      <c r="JDA41" s="450"/>
      <c r="JDB41" s="450"/>
      <c r="JDC41" s="450"/>
      <c r="JDD41" s="450"/>
      <c r="JDE41" s="450"/>
      <c r="JDF41" s="450"/>
      <c r="JDG41" s="450"/>
      <c r="JDH41" s="450"/>
      <c r="JDI41" s="450"/>
      <c r="JDJ41" s="450"/>
      <c r="JDK41" s="450"/>
      <c r="JDL41" s="450"/>
      <c r="JDM41" s="450"/>
      <c r="JDN41" s="450"/>
      <c r="JDO41" s="450"/>
      <c r="JDP41" s="450"/>
      <c r="JDQ41" s="450"/>
      <c r="JDR41" s="450"/>
      <c r="JDS41" s="450"/>
      <c r="JDT41" s="450"/>
      <c r="JDU41" s="450"/>
      <c r="JDV41" s="450"/>
      <c r="JDW41" s="450"/>
      <c r="JDX41" s="450"/>
      <c r="JDY41" s="450"/>
      <c r="JDZ41" s="450"/>
      <c r="JEA41" s="450"/>
      <c r="JEB41" s="450"/>
      <c r="JEC41" s="450"/>
      <c r="JED41" s="450"/>
      <c r="JEE41" s="450"/>
      <c r="JEF41" s="450"/>
      <c r="JEG41" s="450"/>
      <c r="JEH41" s="450"/>
      <c r="JEI41" s="450"/>
      <c r="JEJ41" s="450"/>
      <c r="JEK41" s="450"/>
      <c r="JEL41" s="450"/>
      <c r="JEM41" s="450"/>
      <c r="JEN41" s="450"/>
      <c r="JEO41" s="450"/>
      <c r="JEP41" s="450"/>
      <c r="JEQ41" s="450"/>
      <c r="JER41" s="450"/>
      <c r="JES41" s="450"/>
      <c r="JET41" s="450"/>
      <c r="JEU41" s="450"/>
      <c r="JEV41" s="450"/>
      <c r="JEW41" s="450"/>
      <c r="JEX41" s="450"/>
      <c r="JEY41" s="450"/>
      <c r="JEZ41" s="450"/>
      <c r="JFA41" s="450"/>
      <c r="JFB41" s="450"/>
      <c r="JFC41" s="450"/>
      <c r="JFD41" s="450"/>
      <c r="JFE41" s="450"/>
      <c r="JFF41" s="450"/>
      <c r="JFG41" s="450"/>
      <c r="JFH41" s="450"/>
      <c r="JFI41" s="450"/>
      <c r="JFJ41" s="450"/>
      <c r="JFK41" s="450"/>
      <c r="JFL41" s="450"/>
      <c r="JFM41" s="450"/>
      <c r="JFN41" s="450"/>
      <c r="JFO41" s="450"/>
      <c r="JFP41" s="450"/>
      <c r="JFQ41" s="450"/>
      <c r="JFR41" s="450"/>
      <c r="JFS41" s="450"/>
      <c r="JFT41" s="450"/>
      <c r="JFU41" s="450"/>
      <c r="JFV41" s="450"/>
      <c r="JFW41" s="450"/>
      <c r="JFX41" s="450"/>
      <c r="JFY41" s="450"/>
      <c r="JFZ41" s="450"/>
      <c r="JGA41" s="450"/>
      <c r="JGB41" s="450"/>
      <c r="JGC41" s="450"/>
      <c r="JGD41" s="450"/>
      <c r="JGE41" s="450"/>
      <c r="JGF41" s="450"/>
      <c r="JGG41" s="450"/>
      <c r="JGH41" s="450"/>
      <c r="JGI41" s="450"/>
      <c r="JGJ41" s="450"/>
      <c r="JGK41" s="450"/>
      <c r="JGL41" s="450"/>
      <c r="JGM41" s="450"/>
      <c r="JGN41" s="450"/>
      <c r="JGO41" s="450"/>
      <c r="JGP41" s="450"/>
      <c r="JGQ41" s="450"/>
      <c r="JGR41" s="450"/>
      <c r="JGS41" s="450"/>
      <c r="JGT41" s="450"/>
      <c r="JGU41" s="450"/>
      <c r="JGV41" s="450"/>
      <c r="JGW41" s="450"/>
      <c r="JGX41" s="450"/>
      <c r="JGY41" s="450"/>
      <c r="JGZ41" s="450"/>
      <c r="JHA41" s="450"/>
      <c r="JHB41" s="450"/>
      <c r="JHC41" s="450"/>
      <c r="JHD41" s="450"/>
      <c r="JHE41" s="450"/>
      <c r="JHF41" s="450"/>
      <c r="JHG41" s="450"/>
      <c r="JHH41" s="450"/>
      <c r="JHI41" s="450"/>
      <c r="JHJ41" s="450"/>
      <c r="JHK41" s="450"/>
      <c r="JHL41" s="450"/>
      <c r="JHM41" s="450"/>
      <c r="JHN41" s="450"/>
      <c r="JHO41" s="450"/>
      <c r="JHP41" s="450"/>
      <c r="JHQ41" s="450"/>
      <c r="JHR41" s="450"/>
      <c r="JHS41" s="450"/>
      <c r="JHT41" s="450"/>
      <c r="JHU41" s="450"/>
      <c r="JHV41" s="450"/>
      <c r="JHW41" s="450"/>
      <c r="JHX41" s="450"/>
      <c r="JHY41" s="450"/>
      <c r="JHZ41" s="450"/>
      <c r="JIA41" s="450"/>
      <c r="JIB41" s="450"/>
      <c r="JIC41" s="450"/>
      <c r="JID41" s="450"/>
      <c r="JIE41" s="450"/>
      <c r="JIF41" s="450"/>
      <c r="JIG41" s="450"/>
      <c r="JIH41" s="450"/>
      <c r="JII41" s="450"/>
      <c r="JIJ41" s="450"/>
      <c r="JIK41" s="450"/>
      <c r="JIL41" s="450"/>
      <c r="JIM41" s="450"/>
      <c r="JIN41" s="450"/>
      <c r="JIO41" s="450"/>
      <c r="JIP41" s="450"/>
      <c r="JIQ41" s="450"/>
      <c r="JIR41" s="450"/>
      <c r="JIS41" s="450"/>
      <c r="JIT41" s="450"/>
      <c r="JIU41" s="450"/>
      <c r="JIV41" s="450"/>
      <c r="JIW41" s="450"/>
      <c r="JIX41" s="450"/>
      <c r="JIY41" s="450"/>
      <c r="JIZ41" s="450"/>
      <c r="JJA41" s="450"/>
      <c r="JJB41" s="450"/>
      <c r="JJC41" s="450"/>
      <c r="JJD41" s="450"/>
      <c r="JJE41" s="450"/>
      <c r="JJF41" s="450"/>
      <c r="JJG41" s="450"/>
      <c r="JJH41" s="450"/>
      <c r="JJI41" s="450"/>
      <c r="JJJ41" s="450"/>
      <c r="JJK41" s="450"/>
      <c r="JJL41" s="450"/>
      <c r="JJM41" s="450"/>
      <c r="JJN41" s="450"/>
      <c r="JJO41" s="450"/>
      <c r="JJP41" s="450"/>
      <c r="JJQ41" s="450"/>
      <c r="JJR41" s="450"/>
      <c r="JJS41" s="450"/>
      <c r="JJT41" s="450"/>
      <c r="JJU41" s="450"/>
      <c r="JJV41" s="450"/>
      <c r="JJW41" s="450"/>
      <c r="JJX41" s="450"/>
      <c r="JJY41" s="450"/>
      <c r="JJZ41" s="450"/>
      <c r="JKA41" s="450"/>
      <c r="JKB41" s="450"/>
      <c r="JKC41" s="450"/>
      <c r="JKD41" s="450"/>
      <c r="JKE41" s="450"/>
      <c r="JKF41" s="450"/>
      <c r="JKG41" s="450"/>
      <c r="JKH41" s="450"/>
      <c r="JKI41" s="450"/>
      <c r="JKJ41" s="450"/>
      <c r="JKK41" s="450"/>
      <c r="JKL41" s="450"/>
      <c r="JKM41" s="450"/>
      <c r="JKN41" s="450"/>
      <c r="JKO41" s="450"/>
      <c r="JKP41" s="450"/>
      <c r="JKQ41" s="450"/>
      <c r="JKR41" s="450"/>
      <c r="JKS41" s="450"/>
      <c r="JKT41" s="450"/>
      <c r="JKU41" s="450"/>
      <c r="JKV41" s="450"/>
      <c r="JKW41" s="450"/>
      <c r="JKX41" s="450"/>
      <c r="JKY41" s="450"/>
      <c r="JKZ41" s="450"/>
      <c r="JLA41" s="450"/>
      <c r="JLB41" s="450"/>
      <c r="JLC41" s="450"/>
      <c r="JLD41" s="450"/>
      <c r="JLE41" s="450"/>
      <c r="JLF41" s="450"/>
      <c r="JLG41" s="450"/>
      <c r="JLH41" s="450"/>
      <c r="JLI41" s="450"/>
      <c r="JLJ41" s="450"/>
      <c r="JLK41" s="450"/>
      <c r="JLL41" s="450"/>
      <c r="JLM41" s="450"/>
      <c r="JLN41" s="450"/>
      <c r="JLO41" s="450"/>
      <c r="JLP41" s="450"/>
      <c r="JLQ41" s="450"/>
      <c r="JLR41" s="450"/>
      <c r="JLS41" s="450"/>
      <c r="JLT41" s="450"/>
      <c r="JLU41" s="450"/>
      <c r="JLV41" s="450"/>
      <c r="JLW41" s="450"/>
      <c r="JLX41" s="450"/>
      <c r="JLY41" s="450"/>
      <c r="JLZ41" s="450"/>
      <c r="JMA41" s="450"/>
      <c r="JMB41" s="450"/>
      <c r="JMC41" s="450"/>
      <c r="JMD41" s="450"/>
      <c r="JME41" s="450"/>
      <c r="JMF41" s="450"/>
      <c r="JMG41" s="450"/>
      <c r="JMH41" s="450"/>
      <c r="JMI41" s="450"/>
      <c r="JMJ41" s="450"/>
      <c r="JMK41" s="450"/>
      <c r="JML41" s="450"/>
      <c r="JMM41" s="450"/>
      <c r="JMN41" s="450"/>
      <c r="JMO41" s="450"/>
      <c r="JMP41" s="450"/>
      <c r="JMQ41" s="450"/>
      <c r="JMR41" s="450"/>
      <c r="JMS41" s="450"/>
      <c r="JMT41" s="450"/>
      <c r="JMU41" s="450"/>
      <c r="JMV41" s="450"/>
      <c r="JMW41" s="450"/>
      <c r="JMX41" s="450"/>
      <c r="JMY41" s="450"/>
      <c r="JMZ41" s="450"/>
      <c r="JNA41" s="450"/>
      <c r="JNB41" s="450"/>
      <c r="JNC41" s="450"/>
      <c r="JND41" s="450"/>
      <c r="JNE41" s="450"/>
      <c r="JNF41" s="450"/>
      <c r="JNG41" s="450"/>
      <c r="JNH41" s="450"/>
      <c r="JNI41" s="450"/>
      <c r="JNJ41" s="450"/>
      <c r="JNK41" s="450"/>
      <c r="JNL41" s="450"/>
      <c r="JNM41" s="450"/>
      <c r="JNN41" s="450"/>
      <c r="JNO41" s="450"/>
      <c r="JNP41" s="450"/>
      <c r="JNQ41" s="450"/>
      <c r="JNR41" s="450"/>
      <c r="JNS41" s="450"/>
      <c r="JNT41" s="450"/>
      <c r="JNU41" s="450"/>
      <c r="JNV41" s="450"/>
      <c r="JNW41" s="450"/>
      <c r="JNX41" s="450"/>
      <c r="JNY41" s="450"/>
      <c r="JNZ41" s="450"/>
      <c r="JOA41" s="450"/>
      <c r="JOB41" s="450"/>
      <c r="JOC41" s="450"/>
      <c r="JOD41" s="450"/>
      <c r="JOE41" s="450"/>
      <c r="JOF41" s="450"/>
      <c r="JOG41" s="450"/>
      <c r="JOH41" s="450"/>
      <c r="JOI41" s="450"/>
      <c r="JOJ41" s="450"/>
      <c r="JOK41" s="450"/>
      <c r="JOL41" s="450"/>
      <c r="JOM41" s="450"/>
      <c r="JON41" s="450"/>
      <c r="JOO41" s="450"/>
      <c r="JOP41" s="450"/>
      <c r="JOQ41" s="450"/>
      <c r="JOR41" s="450"/>
      <c r="JOS41" s="450"/>
      <c r="JOT41" s="450"/>
      <c r="JOU41" s="450"/>
      <c r="JOV41" s="450"/>
      <c r="JOW41" s="450"/>
      <c r="JOX41" s="450"/>
      <c r="JOY41" s="450"/>
      <c r="JOZ41" s="450"/>
      <c r="JPA41" s="450"/>
      <c r="JPB41" s="450"/>
      <c r="JPC41" s="450"/>
      <c r="JPD41" s="450"/>
      <c r="JPE41" s="450"/>
      <c r="JPF41" s="450"/>
      <c r="JPG41" s="450"/>
      <c r="JPH41" s="450"/>
      <c r="JPI41" s="450"/>
      <c r="JPJ41" s="450"/>
      <c r="JPK41" s="450"/>
      <c r="JPL41" s="450"/>
      <c r="JPM41" s="450"/>
      <c r="JPN41" s="450"/>
      <c r="JPO41" s="450"/>
      <c r="JPP41" s="450"/>
      <c r="JPQ41" s="450"/>
      <c r="JPR41" s="450"/>
      <c r="JPS41" s="450"/>
      <c r="JPT41" s="450"/>
      <c r="JPU41" s="450"/>
      <c r="JPV41" s="450"/>
      <c r="JPW41" s="450"/>
      <c r="JPX41" s="450"/>
      <c r="JPY41" s="450"/>
      <c r="JPZ41" s="450"/>
      <c r="JQA41" s="450"/>
      <c r="JQB41" s="450"/>
      <c r="JQC41" s="450"/>
      <c r="JQD41" s="450"/>
      <c r="JQE41" s="450"/>
      <c r="JQF41" s="450"/>
      <c r="JQG41" s="450"/>
      <c r="JQH41" s="450"/>
      <c r="JQI41" s="450"/>
      <c r="JQJ41" s="450"/>
      <c r="JQK41" s="450"/>
      <c r="JQL41" s="450"/>
      <c r="JQM41" s="450"/>
      <c r="JQN41" s="450"/>
      <c r="JQO41" s="450"/>
      <c r="JQP41" s="450"/>
      <c r="JQQ41" s="450"/>
      <c r="JQR41" s="450"/>
      <c r="JQS41" s="450"/>
      <c r="JQT41" s="450"/>
      <c r="JQU41" s="450"/>
      <c r="JQV41" s="450"/>
      <c r="JQW41" s="450"/>
      <c r="JQX41" s="450"/>
      <c r="JQY41" s="450"/>
      <c r="JQZ41" s="450"/>
      <c r="JRA41" s="450"/>
      <c r="JRB41" s="450"/>
      <c r="JRC41" s="450"/>
      <c r="JRD41" s="450"/>
      <c r="JRE41" s="450"/>
      <c r="JRF41" s="450"/>
      <c r="JRG41" s="450"/>
      <c r="JRH41" s="450"/>
      <c r="JRI41" s="450"/>
      <c r="JRJ41" s="450"/>
      <c r="JRK41" s="450"/>
      <c r="JRL41" s="450"/>
      <c r="JRM41" s="450"/>
      <c r="JRN41" s="450"/>
      <c r="JRO41" s="450"/>
      <c r="JRP41" s="450"/>
      <c r="JRQ41" s="450"/>
      <c r="JRR41" s="450"/>
      <c r="JRS41" s="450"/>
      <c r="JRT41" s="450"/>
      <c r="JRU41" s="450"/>
      <c r="JRV41" s="450"/>
      <c r="JRW41" s="450"/>
      <c r="JRX41" s="450"/>
      <c r="JRY41" s="450"/>
      <c r="JRZ41" s="450"/>
      <c r="JSA41" s="450"/>
      <c r="JSB41" s="450"/>
      <c r="JSC41" s="450"/>
      <c r="JSD41" s="450"/>
      <c r="JSE41" s="450"/>
      <c r="JSF41" s="450"/>
      <c r="JSG41" s="450"/>
      <c r="JSH41" s="450"/>
      <c r="JSI41" s="450"/>
      <c r="JSJ41" s="450"/>
      <c r="JSK41" s="450"/>
      <c r="JSL41" s="450"/>
      <c r="JSM41" s="450"/>
      <c r="JSN41" s="450"/>
      <c r="JSO41" s="450"/>
      <c r="JSP41" s="450"/>
      <c r="JSQ41" s="450"/>
      <c r="JSR41" s="450"/>
      <c r="JSS41" s="450"/>
      <c r="JST41" s="450"/>
      <c r="JSU41" s="450"/>
      <c r="JSV41" s="450"/>
      <c r="JSW41" s="450"/>
      <c r="JSX41" s="450"/>
      <c r="JSY41" s="450"/>
      <c r="JSZ41" s="450"/>
      <c r="JTA41" s="450"/>
      <c r="JTB41" s="450"/>
      <c r="JTC41" s="450"/>
      <c r="JTD41" s="450"/>
      <c r="JTE41" s="450"/>
      <c r="JTF41" s="450"/>
      <c r="JTG41" s="450"/>
      <c r="JTH41" s="450"/>
      <c r="JTI41" s="450"/>
      <c r="JTJ41" s="450"/>
      <c r="JTK41" s="450"/>
      <c r="JTL41" s="450"/>
      <c r="JTM41" s="450"/>
      <c r="JTN41" s="450"/>
      <c r="JTO41" s="450"/>
      <c r="JTP41" s="450"/>
      <c r="JTQ41" s="450"/>
      <c r="JTR41" s="450"/>
      <c r="JTS41" s="450"/>
      <c r="JTT41" s="450"/>
      <c r="JTU41" s="450"/>
      <c r="JTV41" s="450"/>
      <c r="JTW41" s="450"/>
      <c r="JTX41" s="450"/>
      <c r="JTY41" s="450"/>
      <c r="JTZ41" s="450"/>
      <c r="JUA41" s="450"/>
      <c r="JUB41" s="450"/>
      <c r="JUC41" s="450"/>
      <c r="JUD41" s="450"/>
      <c r="JUE41" s="450"/>
      <c r="JUF41" s="450"/>
      <c r="JUG41" s="450"/>
      <c r="JUH41" s="450"/>
      <c r="JUI41" s="450"/>
      <c r="JUJ41" s="450"/>
      <c r="JUK41" s="450"/>
      <c r="JUL41" s="450"/>
      <c r="JUM41" s="450"/>
      <c r="JUN41" s="450"/>
      <c r="JUO41" s="450"/>
      <c r="JUP41" s="450"/>
      <c r="JUQ41" s="450"/>
      <c r="JUR41" s="450"/>
      <c r="JUS41" s="450"/>
      <c r="JUT41" s="450"/>
      <c r="JUU41" s="450"/>
      <c r="JUV41" s="450"/>
      <c r="JUW41" s="450"/>
      <c r="JUX41" s="450"/>
      <c r="JUY41" s="450"/>
      <c r="JUZ41" s="450"/>
      <c r="JVA41" s="450"/>
      <c r="JVB41" s="450"/>
      <c r="JVC41" s="450"/>
      <c r="JVD41" s="450"/>
      <c r="JVE41" s="450"/>
      <c r="JVF41" s="450"/>
      <c r="JVG41" s="450"/>
      <c r="JVH41" s="450"/>
      <c r="JVI41" s="450"/>
      <c r="JVJ41" s="450"/>
      <c r="JVK41" s="450"/>
      <c r="JVL41" s="450"/>
      <c r="JVM41" s="450"/>
      <c r="JVN41" s="450"/>
      <c r="JVO41" s="450"/>
      <c r="JVP41" s="450"/>
      <c r="JVQ41" s="450"/>
      <c r="JVR41" s="450"/>
      <c r="JVS41" s="450"/>
      <c r="JVT41" s="450"/>
      <c r="JVU41" s="450"/>
      <c r="JVV41" s="450"/>
      <c r="JVW41" s="450"/>
      <c r="JVX41" s="450"/>
      <c r="JVY41" s="450"/>
      <c r="JVZ41" s="450"/>
      <c r="JWA41" s="450"/>
      <c r="JWB41" s="450"/>
      <c r="JWC41" s="450"/>
      <c r="JWD41" s="450"/>
      <c r="JWE41" s="450"/>
      <c r="JWF41" s="450"/>
      <c r="JWG41" s="450"/>
      <c r="JWH41" s="450"/>
      <c r="JWI41" s="450"/>
      <c r="JWJ41" s="450"/>
      <c r="JWK41" s="450"/>
      <c r="JWL41" s="450"/>
      <c r="JWM41" s="450"/>
      <c r="JWN41" s="450"/>
      <c r="JWO41" s="450"/>
      <c r="JWP41" s="450"/>
      <c r="JWQ41" s="450"/>
      <c r="JWR41" s="450"/>
      <c r="JWS41" s="450"/>
      <c r="JWT41" s="450"/>
      <c r="JWU41" s="450"/>
      <c r="JWV41" s="450"/>
      <c r="JWW41" s="450"/>
      <c r="JWX41" s="450"/>
      <c r="JWY41" s="450"/>
      <c r="JWZ41" s="450"/>
      <c r="JXA41" s="450"/>
      <c r="JXB41" s="450"/>
      <c r="JXC41" s="450"/>
      <c r="JXD41" s="450"/>
      <c r="JXE41" s="450"/>
      <c r="JXF41" s="450"/>
      <c r="JXG41" s="450"/>
      <c r="JXH41" s="450"/>
      <c r="JXI41" s="450"/>
      <c r="JXJ41" s="450"/>
      <c r="JXK41" s="450"/>
      <c r="JXL41" s="450"/>
      <c r="JXM41" s="450"/>
      <c r="JXN41" s="450"/>
      <c r="JXO41" s="450"/>
      <c r="JXP41" s="450"/>
      <c r="JXQ41" s="450"/>
      <c r="JXR41" s="450"/>
      <c r="JXS41" s="450"/>
      <c r="JXT41" s="450"/>
      <c r="JXU41" s="450"/>
      <c r="JXV41" s="450"/>
      <c r="JXW41" s="450"/>
      <c r="JXX41" s="450"/>
      <c r="JXY41" s="450"/>
      <c r="JXZ41" s="450"/>
      <c r="JYA41" s="450"/>
      <c r="JYB41" s="450"/>
      <c r="JYC41" s="450"/>
      <c r="JYD41" s="450"/>
      <c r="JYE41" s="450"/>
      <c r="JYF41" s="450"/>
      <c r="JYG41" s="450"/>
      <c r="JYH41" s="450"/>
      <c r="JYI41" s="450"/>
      <c r="JYJ41" s="450"/>
      <c r="JYK41" s="450"/>
      <c r="JYL41" s="450"/>
      <c r="JYM41" s="450"/>
      <c r="JYN41" s="450"/>
      <c r="JYO41" s="450"/>
      <c r="JYP41" s="450"/>
      <c r="JYQ41" s="450"/>
      <c r="JYR41" s="450"/>
      <c r="JYS41" s="450"/>
      <c r="JYT41" s="450"/>
      <c r="JYU41" s="450"/>
      <c r="JYV41" s="450"/>
      <c r="JYW41" s="450"/>
      <c r="JYX41" s="450"/>
      <c r="JYY41" s="450"/>
      <c r="JYZ41" s="450"/>
      <c r="JZA41" s="450"/>
      <c r="JZB41" s="450"/>
      <c r="JZC41" s="450"/>
      <c r="JZD41" s="450"/>
      <c r="JZE41" s="450"/>
      <c r="JZF41" s="450"/>
      <c r="JZG41" s="450"/>
      <c r="JZH41" s="450"/>
      <c r="JZI41" s="450"/>
      <c r="JZJ41" s="450"/>
      <c r="JZK41" s="450"/>
      <c r="JZL41" s="450"/>
      <c r="JZM41" s="450"/>
      <c r="JZN41" s="450"/>
      <c r="JZO41" s="450"/>
      <c r="JZP41" s="450"/>
      <c r="JZQ41" s="450"/>
      <c r="JZR41" s="450"/>
      <c r="JZS41" s="450"/>
      <c r="JZT41" s="450"/>
      <c r="JZU41" s="450"/>
      <c r="JZV41" s="450"/>
      <c r="JZW41" s="450"/>
      <c r="JZX41" s="450"/>
      <c r="JZY41" s="450"/>
      <c r="JZZ41" s="450"/>
      <c r="KAA41" s="450"/>
      <c r="KAB41" s="450"/>
      <c r="KAC41" s="450"/>
      <c r="KAD41" s="450"/>
      <c r="KAE41" s="450"/>
      <c r="KAF41" s="450"/>
      <c r="KAG41" s="450"/>
      <c r="KAH41" s="450"/>
      <c r="KAI41" s="450"/>
      <c r="KAJ41" s="450"/>
      <c r="KAK41" s="450"/>
      <c r="KAL41" s="450"/>
      <c r="KAM41" s="450"/>
      <c r="KAN41" s="450"/>
      <c r="KAO41" s="450"/>
      <c r="KAP41" s="450"/>
      <c r="KAQ41" s="450"/>
      <c r="KAR41" s="450"/>
      <c r="KAS41" s="450"/>
      <c r="KAT41" s="450"/>
      <c r="KAU41" s="450"/>
      <c r="KAV41" s="450"/>
      <c r="KAW41" s="450"/>
      <c r="KAX41" s="450"/>
      <c r="KAY41" s="450"/>
      <c r="KAZ41" s="450"/>
      <c r="KBA41" s="450"/>
      <c r="KBB41" s="450"/>
      <c r="KBC41" s="450"/>
      <c r="KBD41" s="450"/>
      <c r="KBE41" s="450"/>
      <c r="KBF41" s="450"/>
      <c r="KBG41" s="450"/>
      <c r="KBH41" s="450"/>
      <c r="KBI41" s="450"/>
      <c r="KBJ41" s="450"/>
      <c r="KBK41" s="450"/>
      <c r="KBL41" s="450"/>
      <c r="KBM41" s="450"/>
      <c r="KBN41" s="450"/>
      <c r="KBO41" s="450"/>
      <c r="KBP41" s="450"/>
      <c r="KBQ41" s="450"/>
      <c r="KBR41" s="450"/>
      <c r="KBS41" s="450"/>
      <c r="KBT41" s="450"/>
      <c r="KBU41" s="450"/>
      <c r="KBV41" s="450"/>
      <c r="KBW41" s="450"/>
      <c r="KBX41" s="450"/>
      <c r="KBY41" s="450"/>
      <c r="KBZ41" s="450"/>
      <c r="KCA41" s="450"/>
      <c r="KCB41" s="450"/>
      <c r="KCC41" s="450"/>
      <c r="KCD41" s="450"/>
      <c r="KCE41" s="450"/>
      <c r="KCF41" s="450"/>
      <c r="KCG41" s="450"/>
      <c r="KCH41" s="450"/>
      <c r="KCI41" s="450"/>
      <c r="KCJ41" s="450"/>
      <c r="KCK41" s="450"/>
      <c r="KCL41" s="450"/>
      <c r="KCM41" s="450"/>
      <c r="KCN41" s="450"/>
      <c r="KCO41" s="450"/>
      <c r="KCP41" s="450"/>
      <c r="KCQ41" s="450"/>
      <c r="KCR41" s="450"/>
      <c r="KCS41" s="450"/>
      <c r="KCT41" s="450"/>
      <c r="KCU41" s="450"/>
      <c r="KCV41" s="450"/>
      <c r="KCW41" s="450"/>
      <c r="KCX41" s="450"/>
      <c r="KCY41" s="450"/>
      <c r="KCZ41" s="450"/>
      <c r="KDA41" s="450"/>
      <c r="KDB41" s="450"/>
      <c r="KDC41" s="450"/>
      <c r="KDD41" s="450"/>
      <c r="KDE41" s="450"/>
      <c r="KDF41" s="450"/>
      <c r="KDG41" s="450"/>
      <c r="KDH41" s="450"/>
      <c r="KDI41" s="450"/>
      <c r="KDJ41" s="450"/>
      <c r="KDK41" s="450"/>
      <c r="KDL41" s="450"/>
      <c r="KDM41" s="450"/>
      <c r="KDN41" s="450"/>
      <c r="KDO41" s="450"/>
      <c r="KDP41" s="450"/>
      <c r="KDQ41" s="450"/>
      <c r="KDR41" s="450"/>
      <c r="KDS41" s="450"/>
      <c r="KDT41" s="450"/>
      <c r="KDU41" s="450"/>
      <c r="KDV41" s="450"/>
      <c r="KDW41" s="450"/>
      <c r="KDX41" s="450"/>
      <c r="KDY41" s="450"/>
      <c r="KDZ41" s="450"/>
      <c r="KEA41" s="450"/>
      <c r="KEB41" s="450"/>
      <c r="KEC41" s="450"/>
      <c r="KED41" s="450"/>
      <c r="KEE41" s="450"/>
      <c r="KEF41" s="450"/>
      <c r="KEG41" s="450"/>
      <c r="KEH41" s="450"/>
      <c r="KEI41" s="450"/>
      <c r="KEJ41" s="450"/>
      <c r="KEK41" s="450"/>
      <c r="KEL41" s="450"/>
      <c r="KEM41" s="450"/>
      <c r="KEN41" s="450"/>
      <c r="KEO41" s="450"/>
      <c r="KEP41" s="450"/>
      <c r="KEQ41" s="450"/>
      <c r="KER41" s="450"/>
      <c r="KES41" s="450"/>
      <c r="KET41" s="450"/>
      <c r="KEU41" s="450"/>
      <c r="KEV41" s="450"/>
      <c r="KEW41" s="450"/>
      <c r="KEX41" s="450"/>
      <c r="KEY41" s="450"/>
      <c r="KEZ41" s="450"/>
      <c r="KFA41" s="450"/>
      <c r="KFB41" s="450"/>
      <c r="KFC41" s="450"/>
      <c r="KFD41" s="450"/>
      <c r="KFE41" s="450"/>
      <c r="KFF41" s="450"/>
      <c r="KFG41" s="450"/>
      <c r="KFH41" s="450"/>
      <c r="KFI41" s="450"/>
      <c r="KFJ41" s="450"/>
      <c r="KFK41" s="450"/>
      <c r="KFL41" s="450"/>
      <c r="KFM41" s="450"/>
      <c r="KFN41" s="450"/>
      <c r="KFO41" s="450"/>
      <c r="KFP41" s="450"/>
      <c r="KFQ41" s="450"/>
      <c r="KFR41" s="450"/>
      <c r="KFS41" s="450"/>
      <c r="KFT41" s="450"/>
      <c r="KFU41" s="450"/>
      <c r="KFV41" s="450"/>
      <c r="KFW41" s="450"/>
      <c r="KFX41" s="450"/>
      <c r="KFY41" s="450"/>
      <c r="KFZ41" s="450"/>
      <c r="KGA41" s="450"/>
      <c r="KGB41" s="450"/>
      <c r="KGC41" s="450"/>
      <c r="KGD41" s="450"/>
      <c r="KGE41" s="450"/>
      <c r="KGF41" s="450"/>
      <c r="KGG41" s="450"/>
      <c r="KGH41" s="450"/>
      <c r="KGI41" s="450"/>
      <c r="KGJ41" s="450"/>
      <c r="KGK41" s="450"/>
      <c r="KGL41" s="450"/>
      <c r="KGM41" s="450"/>
      <c r="KGN41" s="450"/>
      <c r="KGO41" s="450"/>
      <c r="KGP41" s="450"/>
      <c r="KGQ41" s="450"/>
      <c r="KGR41" s="450"/>
      <c r="KGS41" s="450"/>
      <c r="KGT41" s="450"/>
      <c r="KGU41" s="450"/>
      <c r="KGV41" s="450"/>
      <c r="KGW41" s="450"/>
      <c r="KGX41" s="450"/>
      <c r="KGY41" s="450"/>
      <c r="KGZ41" s="450"/>
      <c r="KHA41" s="450"/>
      <c r="KHB41" s="450"/>
      <c r="KHC41" s="450"/>
      <c r="KHD41" s="450"/>
      <c r="KHE41" s="450"/>
      <c r="KHF41" s="450"/>
      <c r="KHG41" s="450"/>
      <c r="KHH41" s="450"/>
      <c r="KHI41" s="450"/>
      <c r="KHJ41" s="450"/>
      <c r="KHK41" s="450"/>
      <c r="KHL41" s="450"/>
      <c r="KHM41" s="450"/>
      <c r="KHN41" s="450"/>
      <c r="KHO41" s="450"/>
      <c r="KHP41" s="450"/>
      <c r="KHQ41" s="450"/>
      <c r="KHR41" s="450"/>
      <c r="KHS41" s="450"/>
      <c r="KHT41" s="450"/>
      <c r="KHU41" s="450"/>
      <c r="KHV41" s="450"/>
      <c r="KHW41" s="450"/>
      <c r="KHX41" s="450"/>
      <c r="KHY41" s="450"/>
      <c r="KHZ41" s="450"/>
      <c r="KIA41" s="450"/>
      <c r="KIB41" s="450"/>
      <c r="KIC41" s="450"/>
      <c r="KID41" s="450"/>
      <c r="KIE41" s="450"/>
      <c r="KIF41" s="450"/>
      <c r="KIG41" s="450"/>
      <c r="KIH41" s="450"/>
      <c r="KII41" s="450"/>
      <c r="KIJ41" s="450"/>
      <c r="KIK41" s="450"/>
      <c r="KIL41" s="450"/>
      <c r="KIM41" s="450"/>
      <c r="KIN41" s="450"/>
      <c r="KIO41" s="450"/>
      <c r="KIP41" s="450"/>
      <c r="KIQ41" s="450"/>
      <c r="KIR41" s="450"/>
      <c r="KIS41" s="450"/>
      <c r="KIT41" s="450"/>
      <c r="KIU41" s="450"/>
      <c r="KIV41" s="450"/>
      <c r="KIW41" s="450"/>
      <c r="KIX41" s="450"/>
      <c r="KIY41" s="450"/>
      <c r="KIZ41" s="450"/>
      <c r="KJA41" s="450"/>
      <c r="KJB41" s="450"/>
      <c r="KJC41" s="450"/>
      <c r="KJD41" s="450"/>
      <c r="KJE41" s="450"/>
      <c r="KJF41" s="450"/>
      <c r="KJG41" s="450"/>
      <c r="KJH41" s="450"/>
      <c r="KJI41" s="450"/>
      <c r="KJJ41" s="450"/>
      <c r="KJK41" s="450"/>
      <c r="KJL41" s="450"/>
      <c r="KJM41" s="450"/>
      <c r="KJN41" s="450"/>
      <c r="KJO41" s="450"/>
      <c r="KJP41" s="450"/>
      <c r="KJQ41" s="450"/>
      <c r="KJR41" s="450"/>
      <c r="KJS41" s="450"/>
      <c r="KJT41" s="450"/>
      <c r="KJU41" s="450"/>
      <c r="KJV41" s="450"/>
      <c r="KJW41" s="450"/>
      <c r="KJX41" s="450"/>
      <c r="KJY41" s="450"/>
      <c r="KJZ41" s="450"/>
      <c r="KKA41" s="450"/>
      <c r="KKB41" s="450"/>
      <c r="KKC41" s="450"/>
      <c r="KKD41" s="450"/>
      <c r="KKE41" s="450"/>
      <c r="KKF41" s="450"/>
      <c r="KKG41" s="450"/>
      <c r="KKH41" s="450"/>
      <c r="KKI41" s="450"/>
      <c r="KKJ41" s="450"/>
      <c r="KKK41" s="450"/>
      <c r="KKL41" s="450"/>
      <c r="KKM41" s="450"/>
      <c r="KKN41" s="450"/>
      <c r="KKO41" s="450"/>
      <c r="KKP41" s="450"/>
      <c r="KKQ41" s="450"/>
      <c r="KKR41" s="450"/>
      <c r="KKS41" s="450"/>
      <c r="KKT41" s="450"/>
      <c r="KKU41" s="450"/>
      <c r="KKV41" s="450"/>
      <c r="KKW41" s="450"/>
      <c r="KKX41" s="450"/>
      <c r="KKY41" s="450"/>
      <c r="KKZ41" s="450"/>
      <c r="KLA41" s="450"/>
      <c r="KLB41" s="450"/>
      <c r="KLC41" s="450"/>
      <c r="KLD41" s="450"/>
      <c r="KLE41" s="450"/>
      <c r="KLF41" s="450"/>
      <c r="KLG41" s="450"/>
      <c r="KLH41" s="450"/>
      <c r="KLI41" s="450"/>
      <c r="KLJ41" s="450"/>
      <c r="KLK41" s="450"/>
      <c r="KLL41" s="450"/>
      <c r="KLM41" s="450"/>
      <c r="KLN41" s="450"/>
      <c r="KLO41" s="450"/>
      <c r="KLP41" s="450"/>
      <c r="KLQ41" s="450"/>
      <c r="KLR41" s="450"/>
      <c r="KLS41" s="450"/>
      <c r="KLT41" s="450"/>
      <c r="KLU41" s="450"/>
      <c r="KLV41" s="450"/>
      <c r="KLW41" s="450"/>
      <c r="KLX41" s="450"/>
      <c r="KLY41" s="450"/>
      <c r="KLZ41" s="450"/>
      <c r="KMA41" s="450"/>
      <c r="KMB41" s="450"/>
      <c r="KMC41" s="450"/>
      <c r="KMD41" s="450"/>
      <c r="KME41" s="450"/>
      <c r="KMF41" s="450"/>
      <c r="KMG41" s="450"/>
      <c r="KMH41" s="450"/>
      <c r="KMI41" s="450"/>
      <c r="KMJ41" s="450"/>
      <c r="KMK41" s="450"/>
      <c r="KML41" s="450"/>
      <c r="KMM41" s="450"/>
      <c r="KMN41" s="450"/>
      <c r="KMO41" s="450"/>
      <c r="KMP41" s="450"/>
      <c r="KMQ41" s="450"/>
      <c r="KMR41" s="450"/>
      <c r="KMS41" s="450"/>
      <c r="KMT41" s="450"/>
      <c r="KMU41" s="450"/>
      <c r="KMV41" s="450"/>
      <c r="KMW41" s="450"/>
      <c r="KMX41" s="450"/>
      <c r="KMY41" s="450"/>
      <c r="KMZ41" s="450"/>
      <c r="KNA41" s="450"/>
      <c r="KNB41" s="450"/>
      <c r="KNC41" s="450"/>
      <c r="KND41" s="450"/>
      <c r="KNE41" s="450"/>
      <c r="KNF41" s="450"/>
      <c r="KNG41" s="450"/>
      <c r="KNH41" s="450"/>
      <c r="KNI41" s="450"/>
      <c r="KNJ41" s="450"/>
      <c r="KNK41" s="450"/>
      <c r="KNL41" s="450"/>
      <c r="KNM41" s="450"/>
      <c r="KNN41" s="450"/>
      <c r="KNO41" s="450"/>
      <c r="KNP41" s="450"/>
      <c r="KNQ41" s="450"/>
      <c r="KNR41" s="450"/>
      <c r="KNS41" s="450"/>
      <c r="KNT41" s="450"/>
      <c r="KNU41" s="450"/>
      <c r="KNV41" s="450"/>
      <c r="KNW41" s="450"/>
      <c r="KNX41" s="450"/>
      <c r="KNY41" s="450"/>
      <c r="KNZ41" s="450"/>
      <c r="KOA41" s="450"/>
      <c r="KOB41" s="450"/>
      <c r="KOC41" s="450"/>
      <c r="KOD41" s="450"/>
      <c r="KOE41" s="450"/>
      <c r="KOF41" s="450"/>
      <c r="KOG41" s="450"/>
      <c r="KOH41" s="450"/>
      <c r="KOI41" s="450"/>
      <c r="KOJ41" s="450"/>
      <c r="KOK41" s="450"/>
      <c r="KOL41" s="450"/>
      <c r="KOM41" s="450"/>
      <c r="KON41" s="450"/>
      <c r="KOO41" s="450"/>
      <c r="KOP41" s="450"/>
      <c r="KOQ41" s="450"/>
      <c r="KOR41" s="450"/>
      <c r="KOS41" s="450"/>
      <c r="KOT41" s="450"/>
      <c r="KOU41" s="450"/>
      <c r="KOV41" s="450"/>
      <c r="KOW41" s="450"/>
      <c r="KOX41" s="450"/>
      <c r="KOY41" s="450"/>
      <c r="KOZ41" s="450"/>
      <c r="KPA41" s="450"/>
      <c r="KPB41" s="450"/>
      <c r="KPC41" s="450"/>
      <c r="KPD41" s="450"/>
      <c r="KPE41" s="450"/>
      <c r="KPF41" s="450"/>
      <c r="KPG41" s="450"/>
      <c r="KPH41" s="450"/>
      <c r="KPI41" s="450"/>
      <c r="KPJ41" s="450"/>
      <c r="KPK41" s="450"/>
      <c r="KPL41" s="450"/>
      <c r="KPM41" s="450"/>
      <c r="KPN41" s="450"/>
      <c r="KPO41" s="450"/>
      <c r="KPP41" s="450"/>
      <c r="KPQ41" s="450"/>
      <c r="KPR41" s="450"/>
      <c r="KPS41" s="450"/>
      <c r="KPT41" s="450"/>
      <c r="KPU41" s="450"/>
      <c r="KPV41" s="450"/>
      <c r="KPW41" s="450"/>
      <c r="KPX41" s="450"/>
      <c r="KPY41" s="450"/>
      <c r="KPZ41" s="450"/>
      <c r="KQA41" s="450"/>
      <c r="KQB41" s="450"/>
      <c r="KQC41" s="450"/>
      <c r="KQD41" s="450"/>
      <c r="KQE41" s="450"/>
      <c r="KQF41" s="450"/>
      <c r="KQG41" s="450"/>
      <c r="KQH41" s="450"/>
      <c r="KQI41" s="450"/>
      <c r="KQJ41" s="450"/>
      <c r="KQK41" s="450"/>
      <c r="KQL41" s="450"/>
      <c r="KQM41" s="450"/>
      <c r="KQN41" s="450"/>
      <c r="KQO41" s="450"/>
      <c r="KQP41" s="450"/>
      <c r="KQQ41" s="450"/>
      <c r="KQR41" s="450"/>
      <c r="KQS41" s="450"/>
      <c r="KQT41" s="450"/>
      <c r="KQU41" s="450"/>
      <c r="KQV41" s="450"/>
      <c r="KQW41" s="450"/>
      <c r="KQX41" s="450"/>
      <c r="KQY41" s="450"/>
      <c r="KQZ41" s="450"/>
      <c r="KRA41" s="450"/>
      <c r="KRB41" s="450"/>
      <c r="KRC41" s="450"/>
      <c r="KRD41" s="450"/>
      <c r="KRE41" s="450"/>
      <c r="KRF41" s="450"/>
      <c r="KRG41" s="450"/>
      <c r="KRH41" s="450"/>
      <c r="KRI41" s="450"/>
      <c r="KRJ41" s="450"/>
      <c r="KRK41" s="450"/>
      <c r="KRL41" s="450"/>
      <c r="KRM41" s="450"/>
      <c r="KRN41" s="450"/>
      <c r="KRO41" s="450"/>
      <c r="KRP41" s="450"/>
      <c r="KRQ41" s="450"/>
      <c r="KRR41" s="450"/>
      <c r="KRS41" s="450"/>
      <c r="KRT41" s="450"/>
      <c r="KRU41" s="450"/>
      <c r="KRV41" s="450"/>
      <c r="KRW41" s="450"/>
      <c r="KRX41" s="450"/>
      <c r="KRY41" s="450"/>
      <c r="KRZ41" s="450"/>
      <c r="KSA41" s="450"/>
      <c r="KSB41" s="450"/>
      <c r="KSC41" s="450"/>
      <c r="KSD41" s="450"/>
      <c r="KSE41" s="450"/>
      <c r="KSF41" s="450"/>
      <c r="KSG41" s="450"/>
      <c r="KSH41" s="450"/>
      <c r="KSI41" s="450"/>
      <c r="KSJ41" s="450"/>
      <c r="KSK41" s="450"/>
      <c r="KSL41" s="450"/>
      <c r="KSM41" s="450"/>
      <c r="KSN41" s="450"/>
      <c r="KSO41" s="450"/>
      <c r="KSP41" s="450"/>
      <c r="KSQ41" s="450"/>
      <c r="KSR41" s="450"/>
      <c r="KSS41" s="450"/>
      <c r="KST41" s="450"/>
      <c r="KSU41" s="450"/>
      <c r="KSV41" s="450"/>
      <c r="KSW41" s="450"/>
      <c r="KSX41" s="450"/>
      <c r="KSY41" s="450"/>
      <c r="KSZ41" s="450"/>
      <c r="KTA41" s="450"/>
      <c r="KTB41" s="450"/>
      <c r="KTC41" s="450"/>
      <c r="KTD41" s="450"/>
      <c r="KTE41" s="450"/>
      <c r="KTF41" s="450"/>
      <c r="KTG41" s="450"/>
      <c r="KTH41" s="450"/>
      <c r="KTI41" s="450"/>
      <c r="KTJ41" s="450"/>
      <c r="KTK41" s="450"/>
      <c r="KTL41" s="450"/>
      <c r="KTM41" s="450"/>
      <c r="KTN41" s="450"/>
      <c r="KTO41" s="450"/>
      <c r="KTP41" s="450"/>
      <c r="KTQ41" s="450"/>
      <c r="KTR41" s="450"/>
      <c r="KTS41" s="450"/>
      <c r="KTT41" s="450"/>
      <c r="KTU41" s="450"/>
      <c r="KTV41" s="450"/>
      <c r="KTW41" s="450"/>
      <c r="KTX41" s="450"/>
      <c r="KTY41" s="450"/>
      <c r="KTZ41" s="450"/>
      <c r="KUA41" s="450"/>
      <c r="KUB41" s="450"/>
      <c r="KUC41" s="450"/>
      <c r="KUD41" s="450"/>
      <c r="KUE41" s="450"/>
      <c r="KUF41" s="450"/>
      <c r="KUG41" s="450"/>
      <c r="KUH41" s="450"/>
      <c r="KUI41" s="450"/>
      <c r="KUJ41" s="450"/>
      <c r="KUK41" s="450"/>
      <c r="KUL41" s="450"/>
      <c r="KUM41" s="450"/>
      <c r="KUN41" s="450"/>
      <c r="KUO41" s="450"/>
      <c r="KUP41" s="450"/>
      <c r="KUQ41" s="450"/>
      <c r="KUR41" s="450"/>
      <c r="KUS41" s="450"/>
      <c r="KUT41" s="450"/>
      <c r="KUU41" s="450"/>
      <c r="KUV41" s="450"/>
      <c r="KUW41" s="450"/>
      <c r="KUX41" s="450"/>
      <c r="KUY41" s="450"/>
      <c r="KUZ41" s="450"/>
      <c r="KVA41" s="450"/>
      <c r="KVB41" s="450"/>
      <c r="KVC41" s="450"/>
      <c r="KVD41" s="450"/>
      <c r="KVE41" s="450"/>
      <c r="KVF41" s="450"/>
      <c r="KVG41" s="450"/>
      <c r="KVH41" s="450"/>
      <c r="KVI41" s="450"/>
      <c r="KVJ41" s="450"/>
      <c r="KVK41" s="450"/>
      <c r="KVL41" s="450"/>
      <c r="KVM41" s="450"/>
      <c r="KVN41" s="450"/>
      <c r="KVO41" s="450"/>
      <c r="KVP41" s="450"/>
      <c r="KVQ41" s="450"/>
      <c r="KVR41" s="450"/>
      <c r="KVS41" s="450"/>
      <c r="KVT41" s="450"/>
      <c r="KVU41" s="450"/>
      <c r="KVV41" s="450"/>
      <c r="KVW41" s="450"/>
      <c r="KVX41" s="450"/>
      <c r="KVY41" s="450"/>
      <c r="KVZ41" s="450"/>
      <c r="KWA41" s="450"/>
      <c r="KWB41" s="450"/>
      <c r="KWC41" s="450"/>
      <c r="KWD41" s="450"/>
      <c r="KWE41" s="450"/>
      <c r="KWF41" s="450"/>
      <c r="KWG41" s="450"/>
      <c r="KWH41" s="450"/>
      <c r="KWI41" s="450"/>
      <c r="KWJ41" s="450"/>
      <c r="KWK41" s="450"/>
      <c r="KWL41" s="450"/>
      <c r="KWM41" s="450"/>
      <c r="KWN41" s="450"/>
      <c r="KWO41" s="450"/>
      <c r="KWP41" s="450"/>
      <c r="KWQ41" s="450"/>
      <c r="KWR41" s="450"/>
      <c r="KWS41" s="450"/>
      <c r="KWT41" s="450"/>
      <c r="KWU41" s="450"/>
      <c r="KWV41" s="450"/>
      <c r="KWW41" s="450"/>
      <c r="KWX41" s="450"/>
      <c r="KWY41" s="450"/>
      <c r="KWZ41" s="450"/>
      <c r="KXA41" s="450"/>
      <c r="KXB41" s="450"/>
      <c r="KXC41" s="450"/>
      <c r="KXD41" s="450"/>
      <c r="KXE41" s="450"/>
      <c r="KXF41" s="450"/>
      <c r="KXG41" s="450"/>
      <c r="KXH41" s="450"/>
      <c r="KXI41" s="450"/>
      <c r="KXJ41" s="450"/>
      <c r="KXK41" s="450"/>
      <c r="KXL41" s="450"/>
      <c r="KXM41" s="450"/>
      <c r="KXN41" s="450"/>
      <c r="KXO41" s="450"/>
      <c r="KXP41" s="450"/>
      <c r="KXQ41" s="450"/>
      <c r="KXR41" s="450"/>
      <c r="KXS41" s="450"/>
      <c r="KXT41" s="450"/>
      <c r="KXU41" s="450"/>
      <c r="KXV41" s="450"/>
      <c r="KXW41" s="450"/>
      <c r="KXX41" s="450"/>
      <c r="KXY41" s="450"/>
      <c r="KXZ41" s="450"/>
      <c r="KYA41" s="450"/>
      <c r="KYB41" s="450"/>
      <c r="KYC41" s="450"/>
      <c r="KYD41" s="450"/>
      <c r="KYE41" s="450"/>
      <c r="KYF41" s="450"/>
      <c r="KYG41" s="450"/>
      <c r="KYH41" s="450"/>
      <c r="KYI41" s="450"/>
      <c r="KYJ41" s="450"/>
      <c r="KYK41" s="450"/>
      <c r="KYL41" s="450"/>
      <c r="KYM41" s="450"/>
      <c r="KYN41" s="450"/>
      <c r="KYO41" s="450"/>
      <c r="KYP41" s="450"/>
      <c r="KYQ41" s="450"/>
      <c r="KYR41" s="450"/>
      <c r="KYS41" s="450"/>
      <c r="KYT41" s="450"/>
      <c r="KYU41" s="450"/>
      <c r="KYV41" s="450"/>
      <c r="KYW41" s="450"/>
      <c r="KYX41" s="450"/>
      <c r="KYY41" s="450"/>
      <c r="KYZ41" s="450"/>
      <c r="KZA41" s="450"/>
      <c r="KZB41" s="450"/>
      <c r="KZC41" s="450"/>
      <c r="KZD41" s="450"/>
      <c r="KZE41" s="450"/>
      <c r="KZF41" s="450"/>
      <c r="KZG41" s="450"/>
      <c r="KZH41" s="450"/>
      <c r="KZI41" s="450"/>
      <c r="KZJ41" s="450"/>
      <c r="KZK41" s="450"/>
      <c r="KZL41" s="450"/>
      <c r="KZM41" s="450"/>
      <c r="KZN41" s="450"/>
      <c r="KZO41" s="450"/>
      <c r="KZP41" s="450"/>
      <c r="KZQ41" s="450"/>
      <c r="KZR41" s="450"/>
      <c r="KZS41" s="450"/>
      <c r="KZT41" s="450"/>
      <c r="KZU41" s="450"/>
      <c r="KZV41" s="450"/>
      <c r="KZW41" s="450"/>
      <c r="KZX41" s="450"/>
      <c r="KZY41" s="450"/>
      <c r="KZZ41" s="450"/>
      <c r="LAA41" s="450"/>
      <c r="LAB41" s="450"/>
      <c r="LAC41" s="450"/>
      <c r="LAD41" s="450"/>
      <c r="LAE41" s="450"/>
      <c r="LAF41" s="450"/>
      <c r="LAG41" s="450"/>
      <c r="LAH41" s="450"/>
      <c r="LAI41" s="450"/>
      <c r="LAJ41" s="450"/>
      <c r="LAK41" s="450"/>
      <c r="LAL41" s="450"/>
      <c r="LAM41" s="450"/>
      <c r="LAN41" s="450"/>
      <c r="LAO41" s="450"/>
      <c r="LAP41" s="450"/>
      <c r="LAQ41" s="450"/>
      <c r="LAR41" s="450"/>
      <c r="LAS41" s="450"/>
      <c r="LAT41" s="450"/>
      <c r="LAU41" s="450"/>
      <c r="LAV41" s="450"/>
      <c r="LAW41" s="450"/>
      <c r="LAX41" s="450"/>
      <c r="LAY41" s="450"/>
      <c r="LAZ41" s="450"/>
      <c r="LBA41" s="450"/>
      <c r="LBB41" s="450"/>
      <c r="LBC41" s="450"/>
      <c r="LBD41" s="450"/>
      <c r="LBE41" s="450"/>
      <c r="LBF41" s="450"/>
      <c r="LBG41" s="450"/>
      <c r="LBH41" s="450"/>
      <c r="LBI41" s="450"/>
      <c r="LBJ41" s="450"/>
      <c r="LBK41" s="450"/>
      <c r="LBL41" s="450"/>
      <c r="LBM41" s="450"/>
      <c r="LBN41" s="450"/>
      <c r="LBO41" s="450"/>
      <c r="LBP41" s="450"/>
      <c r="LBQ41" s="450"/>
      <c r="LBR41" s="450"/>
      <c r="LBS41" s="450"/>
      <c r="LBT41" s="450"/>
      <c r="LBU41" s="450"/>
      <c r="LBV41" s="450"/>
      <c r="LBW41" s="450"/>
      <c r="LBX41" s="450"/>
      <c r="LBY41" s="450"/>
      <c r="LBZ41" s="450"/>
      <c r="LCA41" s="450"/>
      <c r="LCB41" s="450"/>
      <c r="LCC41" s="450"/>
      <c r="LCD41" s="450"/>
      <c r="LCE41" s="450"/>
      <c r="LCF41" s="450"/>
      <c r="LCG41" s="450"/>
      <c r="LCH41" s="450"/>
      <c r="LCI41" s="450"/>
      <c r="LCJ41" s="450"/>
      <c r="LCK41" s="450"/>
      <c r="LCL41" s="450"/>
      <c r="LCM41" s="450"/>
      <c r="LCN41" s="450"/>
      <c r="LCO41" s="450"/>
      <c r="LCP41" s="450"/>
      <c r="LCQ41" s="450"/>
      <c r="LCR41" s="450"/>
      <c r="LCS41" s="450"/>
      <c r="LCT41" s="450"/>
      <c r="LCU41" s="450"/>
      <c r="LCV41" s="450"/>
      <c r="LCW41" s="450"/>
      <c r="LCX41" s="450"/>
      <c r="LCY41" s="450"/>
      <c r="LCZ41" s="450"/>
      <c r="LDA41" s="450"/>
      <c r="LDB41" s="450"/>
      <c r="LDC41" s="450"/>
      <c r="LDD41" s="450"/>
      <c r="LDE41" s="450"/>
      <c r="LDF41" s="450"/>
      <c r="LDG41" s="450"/>
      <c r="LDH41" s="450"/>
      <c r="LDI41" s="450"/>
      <c r="LDJ41" s="450"/>
      <c r="LDK41" s="450"/>
      <c r="LDL41" s="450"/>
      <c r="LDM41" s="450"/>
      <c r="LDN41" s="450"/>
      <c r="LDO41" s="450"/>
      <c r="LDP41" s="450"/>
      <c r="LDQ41" s="450"/>
      <c r="LDR41" s="450"/>
      <c r="LDS41" s="450"/>
      <c r="LDT41" s="450"/>
      <c r="LDU41" s="450"/>
      <c r="LDV41" s="450"/>
      <c r="LDW41" s="450"/>
      <c r="LDX41" s="450"/>
      <c r="LDY41" s="450"/>
      <c r="LDZ41" s="450"/>
      <c r="LEA41" s="450"/>
      <c r="LEB41" s="450"/>
      <c r="LEC41" s="450"/>
      <c r="LED41" s="450"/>
      <c r="LEE41" s="450"/>
      <c r="LEF41" s="450"/>
      <c r="LEG41" s="450"/>
      <c r="LEH41" s="450"/>
      <c r="LEI41" s="450"/>
      <c r="LEJ41" s="450"/>
      <c r="LEK41" s="450"/>
      <c r="LEL41" s="450"/>
      <c r="LEM41" s="450"/>
      <c r="LEN41" s="450"/>
      <c r="LEO41" s="450"/>
      <c r="LEP41" s="450"/>
      <c r="LEQ41" s="450"/>
      <c r="LER41" s="450"/>
      <c r="LES41" s="450"/>
      <c r="LET41" s="450"/>
      <c r="LEU41" s="450"/>
      <c r="LEV41" s="450"/>
      <c r="LEW41" s="450"/>
      <c r="LEX41" s="450"/>
      <c r="LEY41" s="450"/>
      <c r="LEZ41" s="450"/>
      <c r="LFA41" s="450"/>
      <c r="LFB41" s="450"/>
      <c r="LFC41" s="450"/>
      <c r="LFD41" s="450"/>
      <c r="LFE41" s="450"/>
      <c r="LFF41" s="450"/>
      <c r="LFG41" s="450"/>
      <c r="LFH41" s="450"/>
      <c r="LFI41" s="450"/>
      <c r="LFJ41" s="450"/>
      <c r="LFK41" s="450"/>
      <c r="LFL41" s="450"/>
      <c r="LFM41" s="450"/>
      <c r="LFN41" s="450"/>
      <c r="LFO41" s="450"/>
      <c r="LFP41" s="450"/>
      <c r="LFQ41" s="450"/>
      <c r="LFR41" s="450"/>
      <c r="LFS41" s="450"/>
      <c r="LFT41" s="450"/>
      <c r="LFU41" s="450"/>
      <c r="LFV41" s="450"/>
      <c r="LFW41" s="450"/>
      <c r="LFX41" s="450"/>
      <c r="LFY41" s="450"/>
      <c r="LFZ41" s="450"/>
      <c r="LGA41" s="450"/>
      <c r="LGB41" s="450"/>
      <c r="LGC41" s="450"/>
      <c r="LGD41" s="450"/>
      <c r="LGE41" s="450"/>
      <c r="LGF41" s="450"/>
      <c r="LGG41" s="450"/>
      <c r="LGH41" s="450"/>
      <c r="LGI41" s="450"/>
      <c r="LGJ41" s="450"/>
      <c r="LGK41" s="450"/>
      <c r="LGL41" s="450"/>
      <c r="LGM41" s="450"/>
      <c r="LGN41" s="450"/>
      <c r="LGO41" s="450"/>
      <c r="LGP41" s="450"/>
      <c r="LGQ41" s="450"/>
      <c r="LGR41" s="450"/>
      <c r="LGS41" s="450"/>
      <c r="LGT41" s="450"/>
      <c r="LGU41" s="450"/>
      <c r="LGV41" s="450"/>
      <c r="LGW41" s="450"/>
      <c r="LGX41" s="450"/>
      <c r="LGY41" s="450"/>
      <c r="LGZ41" s="450"/>
      <c r="LHA41" s="450"/>
      <c r="LHB41" s="450"/>
      <c r="LHC41" s="450"/>
      <c r="LHD41" s="450"/>
      <c r="LHE41" s="450"/>
      <c r="LHF41" s="450"/>
      <c r="LHG41" s="450"/>
      <c r="LHH41" s="450"/>
      <c r="LHI41" s="450"/>
      <c r="LHJ41" s="450"/>
      <c r="LHK41" s="450"/>
      <c r="LHL41" s="450"/>
      <c r="LHM41" s="450"/>
      <c r="LHN41" s="450"/>
      <c r="LHO41" s="450"/>
      <c r="LHP41" s="450"/>
      <c r="LHQ41" s="450"/>
      <c r="LHR41" s="450"/>
      <c r="LHS41" s="450"/>
      <c r="LHT41" s="450"/>
      <c r="LHU41" s="450"/>
      <c r="LHV41" s="450"/>
      <c r="LHW41" s="450"/>
      <c r="LHX41" s="450"/>
      <c r="LHY41" s="450"/>
      <c r="LHZ41" s="450"/>
      <c r="LIA41" s="450"/>
      <c r="LIB41" s="450"/>
      <c r="LIC41" s="450"/>
      <c r="LID41" s="450"/>
      <c r="LIE41" s="450"/>
      <c r="LIF41" s="450"/>
      <c r="LIG41" s="450"/>
      <c r="LIH41" s="450"/>
      <c r="LII41" s="450"/>
      <c r="LIJ41" s="450"/>
      <c r="LIK41" s="450"/>
      <c r="LIL41" s="450"/>
      <c r="LIM41" s="450"/>
      <c r="LIN41" s="450"/>
      <c r="LIO41" s="450"/>
      <c r="LIP41" s="450"/>
      <c r="LIQ41" s="450"/>
      <c r="LIR41" s="450"/>
      <c r="LIS41" s="450"/>
      <c r="LIT41" s="450"/>
      <c r="LIU41" s="450"/>
      <c r="LIV41" s="450"/>
      <c r="LIW41" s="450"/>
      <c r="LIX41" s="450"/>
      <c r="LIY41" s="450"/>
      <c r="LIZ41" s="450"/>
      <c r="LJA41" s="450"/>
      <c r="LJB41" s="450"/>
      <c r="LJC41" s="450"/>
      <c r="LJD41" s="450"/>
      <c r="LJE41" s="450"/>
      <c r="LJF41" s="450"/>
      <c r="LJG41" s="450"/>
      <c r="LJH41" s="450"/>
      <c r="LJI41" s="450"/>
      <c r="LJJ41" s="450"/>
      <c r="LJK41" s="450"/>
      <c r="LJL41" s="450"/>
      <c r="LJM41" s="450"/>
      <c r="LJN41" s="450"/>
      <c r="LJO41" s="450"/>
      <c r="LJP41" s="450"/>
      <c r="LJQ41" s="450"/>
      <c r="LJR41" s="450"/>
      <c r="LJS41" s="450"/>
      <c r="LJT41" s="450"/>
      <c r="LJU41" s="450"/>
      <c r="LJV41" s="450"/>
      <c r="LJW41" s="450"/>
      <c r="LJX41" s="450"/>
      <c r="LJY41" s="450"/>
      <c r="LJZ41" s="450"/>
      <c r="LKA41" s="450"/>
      <c r="LKB41" s="450"/>
      <c r="LKC41" s="450"/>
      <c r="LKD41" s="450"/>
      <c r="LKE41" s="450"/>
      <c r="LKF41" s="450"/>
      <c r="LKG41" s="450"/>
      <c r="LKH41" s="450"/>
      <c r="LKI41" s="450"/>
      <c r="LKJ41" s="450"/>
      <c r="LKK41" s="450"/>
      <c r="LKL41" s="450"/>
      <c r="LKM41" s="450"/>
      <c r="LKN41" s="450"/>
      <c r="LKO41" s="450"/>
      <c r="LKP41" s="450"/>
      <c r="LKQ41" s="450"/>
      <c r="LKR41" s="450"/>
      <c r="LKS41" s="450"/>
      <c r="LKT41" s="450"/>
      <c r="LKU41" s="450"/>
      <c r="LKV41" s="450"/>
      <c r="LKW41" s="450"/>
      <c r="LKX41" s="450"/>
      <c r="LKY41" s="450"/>
      <c r="LKZ41" s="450"/>
      <c r="LLA41" s="450"/>
      <c r="LLB41" s="450"/>
      <c r="LLC41" s="450"/>
      <c r="LLD41" s="450"/>
      <c r="LLE41" s="450"/>
      <c r="LLF41" s="450"/>
      <c r="LLG41" s="450"/>
      <c r="LLH41" s="450"/>
      <c r="LLI41" s="450"/>
      <c r="LLJ41" s="450"/>
      <c r="LLK41" s="450"/>
      <c r="LLL41" s="450"/>
      <c r="LLM41" s="450"/>
      <c r="LLN41" s="450"/>
      <c r="LLO41" s="450"/>
      <c r="LLP41" s="450"/>
      <c r="LLQ41" s="450"/>
      <c r="LLR41" s="450"/>
      <c r="LLS41" s="450"/>
      <c r="LLT41" s="450"/>
      <c r="LLU41" s="450"/>
      <c r="LLV41" s="450"/>
      <c r="LLW41" s="450"/>
      <c r="LLX41" s="450"/>
      <c r="LLY41" s="450"/>
      <c r="LLZ41" s="450"/>
      <c r="LMA41" s="450"/>
      <c r="LMB41" s="450"/>
      <c r="LMC41" s="450"/>
      <c r="LMD41" s="450"/>
      <c r="LME41" s="450"/>
      <c r="LMF41" s="450"/>
      <c r="LMG41" s="450"/>
      <c r="LMH41" s="450"/>
      <c r="LMI41" s="450"/>
      <c r="LMJ41" s="450"/>
      <c r="LMK41" s="450"/>
      <c r="LML41" s="450"/>
      <c r="LMM41" s="450"/>
      <c r="LMN41" s="450"/>
      <c r="LMO41" s="450"/>
      <c r="LMP41" s="450"/>
      <c r="LMQ41" s="450"/>
      <c r="LMR41" s="450"/>
      <c r="LMS41" s="450"/>
      <c r="LMT41" s="450"/>
      <c r="LMU41" s="450"/>
      <c r="LMV41" s="450"/>
      <c r="LMW41" s="450"/>
      <c r="LMX41" s="450"/>
      <c r="LMY41" s="450"/>
      <c r="LMZ41" s="450"/>
      <c r="LNA41" s="450"/>
      <c r="LNB41" s="450"/>
      <c r="LNC41" s="450"/>
      <c r="LND41" s="450"/>
      <c r="LNE41" s="450"/>
      <c r="LNF41" s="450"/>
      <c r="LNG41" s="450"/>
      <c r="LNH41" s="450"/>
      <c r="LNI41" s="450"/>
      <c r="LNJ41" s="450"/>
      <c r="LNK41" s="450"/>
      <c r="LNL41" s="450"/>
      <c r="LNM41" s="450"/>
      <c r="LNN41" s="450"/>
      <c r="LNO41" s="450"/>
      <c r="LNP41" s="450"/>
      <c r="LNQ41" s="450"/>
      <c r="LNR41" s="450"/>
      <c r="LNS41" s="450"/>
      <c r="LNT41" s="450"/>
      <c r="LNU41" s="450"/>
      <c r="LNV41" s="450"/>
      <c r="LNW41" s="450"/>
      <c r="LNX41" s="450"/>
      <c r="LNY41" s="450"/>
      <c r="LNZ41" s="450"/>
      <c r="LOA41" s="450"/>
      <c r="LOB41" s="450"/>
      <c r="LOC41" s="450"/>
      <c r="LOD41" s="450"/>
      <c r="LOE41" s="450"/>
      <c r="LOF41" s="450"/>
      <c r="LOG41" s="450"/>
      <c r="LOH41" s="450"/>
      <c r="LOI41" s="450"/>
      <c r="LOJ41" s="450"/>
      <c r="LOK41" s="450"/>
      <c r="LOL41" s="450"/>
      <c r="LOM41" s="450"/>
      <c r="LON41" s="450"/>
      <c r="LOO41" s="450"/>
      <c r="LOP41" s="450"/>
      <c r="LOQ41" s="450"/>
      <c r="LOR41" s="450"/>
      <c r="LOS41" s="450"/>
      <c r="LOT41" s="450"/>
      <c r="LOU41" s="450"/>
      <c r="LOV41" s="450"/>
      <c r="LOW41" s="450"/>
      <c r="LOX41" s="450"/>
      <c r="LOY41" s="450"/>
      <c r="LOZ41" s="450"/>
      <c r="LPA41" s="450"/>
      <c r="LPB41" s="450"/>
      <c r="LPC41" s="450"/>
      <c r="LPD41" s="450"/>
      <c r="LPE41" s="450"/>
      <c r="LPF41" s="450"/>
      <c r="LPG41" s="450"/>
      <c r="LPH41" s="450"/>
      <c r="LPI41" s="450"/>
      <c r="LPJ41" s="450"/>
      <c r="LPK41" s="450"/>
      <c r="LPL41" s="450"/>
      <c r="LPM41" s="450"/>
      <c r="LPN41" s="450"/>
      <c r="LPO41" s="450"/>
      <c r="LPP41" s="450"/>
      <c r="LPQ41" s="450"/>
      <c r="LPR41" s="450"/>
      <c r="LPS41" s="450"/>
      <c r="LPT41" s="450"/>
      <c r="LPU41" s="450"/>
      <c r="LPV41" s="450"/>
      <c r="LPW41" s="450"/>
      <c r="LPX41" s="450"/>
      <c r="LPY41" s="450"/>
      <c r="LPZ41" s="450"/>
      <c r="LQA41" s="450"/>
      <c r="LQB41" s="450"/>
      <c r="LQC41" s="450"/>
      <c r="LQD41" s="450"/>
      <c r="LQE41" s="450"/>
      <c r="LQF41" s="450"/>
      <c r="LQG41" s="450"/>
      <c r="LQH41" s="450"/>
      <c r="LQI41" s="450"/>
      <c r="LQJ41" s="450"/>
      <c r="LQK41" s="450"/>
      <c r="LQL41" s="450"/>
      <c r="LQM41" s="450"/>
      <c r="LQN41" s="450"/>
      <c r="LQO41" s="450"/>
      <c r="LQP41" s="450"/>
      <c r="LQQ41" s="450"/>
      <c r="LQR41" s="450"/>
      <c r="LQS41" s="450"/>
      <c r="LQT41" s="450"/>
      <c r="LQU41" s="450"/>
      <c r="LQV41" s="450"/>
      <c r="LQW41" s="450"/>
      <c r="LQX41" s="450"/>
      <c r="LQY41" s="450"/>
      <c r="LQZ41" s="450"/>
      <c r="LRA41" s="450"/>
      <c r="LRB41" s="450"/>
      <c r="LRC41" s="450"/>
      <c r="LRD41" s="450"/>
      <c r="LRE41" s="450"/>
      <c r="LRF41" s="450"/>
      <c r="LRG41" s="450"/>
      <c r="LRH41" s="450"/>
      <c r="LRI41" s="450"/>
      <c r="LRJ41" s="450"/>
      <c r="LRK41" s="450"/>
      <c r="LRL41" s="450"/>
      <c r="LRM41" s="450"/>
      <c r="LRN41" s="450"/>
      <c r="LRO41" s="450"/>
      <c r="LRP41" s="450"/>
      <c r="LRQ41" s="450"/>
      <c r="LRR41" s="450"/>
      <c r="LRS41" s="450"/>
      <c r="LRT41" s="450"/>
      <c r="LRU41" s="450"/>
      <c r="LRV41" s="450"/>
      <c r="LRW41" s="450"/>
      <c r="LRX41" s="450"/>
      <c r="LRY41" s="450"/>
      <c r="LRZ41" s="450"/>
      <c r="LSA41" s="450"/>
      <c r="LSB41" s="450"/>
      <c r="LSC41" s="450"/>
      <c r="LSD41" s="450"/>
      <c r="LSE41" s="450"/>
      <c r="LSF41" s="450"/>
      <c r="LSG41" s="450"/>
      <c r="LSH41" s="450"/>
      <c r="LSI41" s="450"/>
      <c r="LSJ41" s="450"/>
      <c r="LSK41" s="450"/>
      <c r="LSL41" s="450"/>
      <c r="LSM41" s="450"/>
      <c r="LSN41" s="450"/>
      <c r="LSO41" s="450"/>
      <c r="LSP41" s="450"/>
      <c r="LSQ41" s="450"/>
      <c r="LSR41" s="450"/>
      <c r="LSS41" s="450"/>
      <c r="LST41" s="450"/>
      <c r="LSU41" s="450"/>
      <c r="LSV41" s="450"/>
      <c r="LSW41" s="450"/>
      <c r="LSX41" s="450"/>
      <c r="LSY41" s="450"/>
      <c r="LSZ41" s="450"/>
      <c r="LTA41" s="450"/>
      <c r="LTB41" s="450"/>
      <c r="LTC41" s="450"/>
      <c r="LTD41" s="450"/>
      <c r="LTE41" s="450"/>
      <c r="LTF41" s="450"/>
      <c r="LTG41" s="450"/>
      <c r="LTH41" s="450"/>
      <c r="LTI41" s="450"/>
      <c r="LTJ41" s="450"/>
      <c r="LTK41" s="450"/>
      <c r="LTL41" s="450"/>
      <c r="LTM41" s="450"/>
      <c r="LTN41" s="450"/>
      <c r="LTO41" s="450"/>
      <c r="LTP41" s="450"/>
      <c r="LTQ41" s="450"/>
      <c r="LTR41" s="450"/>
      <c r="LTS41" s="450"/>
      <c r="LTT41" s="450"/>
      <c r="LTU41" s="450"/>
      <c r="LTV41" s="450"/>
      <c r="LTW41" s="450"/>
      <c r="LTX41" s="450"/>
      <c r="LTY41" s="450"/>
      <c r="LTZ41" s="450"/>
      <c r="LUA41" s="450"/>
      <c r="LUB41" s="450"/>
      <c r="LUC41" s="450"/>
      <c r="LUD41" s="450"/>
      <c r="LUE41" s="450"/>
      <c r="LUF41" s="450"/>
      <c r="LUG41" s="450"/>
      <c r="LUH41" s="450"/>
      <c r="LUI41" s="450"/>
      <c r="LUJ41" s="450"/>
      <c r="LUK41" s="450"/>
      <c r="LUL41" s="450"/>
      <c r="LUM41" s="450"/>
      <c r="LUN41" s="450"/>
      <c r="LUO41" s="450"/>
      <c r="LUP41" s="450"/>
      <c r="LUQ41" s="450"/>
      <c r="LUR41" s="450"/>
      <c r="LUS41" s="450"/>
      <c r="LUT41" s="450"/>
      <c r="LUU41" s="450"/>
      <c r="LUV41" s="450"/>
      <c r="LUW41" s="450"/>
      <c r="LUX41" s="450"/>
      <c r="LUY41" s="450"/>
      <c r="LUZ41" s="450"/>
      <c r="LVA41" s="450"/>
      <c r="LVB41" s="450"/>
      <c r="LVC41" s="450"/>
      <c r="LVD41" s="450"/>
      <c r="LVE41" s="450"/>
      <c r="LVF41" s="450"/>
      <c r="LVG41" s="450"/>
      <c r="LVH41" s="450"/>
      <c r="LVI41" s="450"/>
      <c r="LVJ41" s="450"/>
      <c r="LVK41" s="450"/>
      <c r="LVL41" s="450"/>
      <c r="LVM41" s="450"/>
      <c r="LVN41" s="450"/>
      <c r="LVO41" s="450"/>
      <c r="LVP41" s="450"/>
      <c r="LVQ41" s="450"/>
      <c r="LVR41" s="450"/>
      <c r="LVS41" s="450"/>
      <c r="LVT41" s="450"/>
      <c r="LVU41" s="450"/>
      <c r="LVV41" s="450"/>
      <c r="LVW41" s="450"/>
      <c r="LVX41" s="450"/>
      <c r="LVY41" s="450"/>
      <c r="LVZ41" s="450"/>
      <c r="LWA41" s="450"/>
      <c r="LWB41" s="450"/>
      <c r="LWC41" s="450"/>
      <c r="LWD41" s="450"/>
      <c r="LWE41" s="450"/>
      <c r="LWF41" s="450"/>
      <c r="LWG41" s="450"/>
      <c r="LWH41" s="450"/>
      <c r="LWI41" s="450"/>
      <c r="LWJ41" s="450"/>
      <c r="LWK41" s="450"/>
      <c r="LWL41" s="450"/>
      <c r="LWM41" s="450"/>
      <c r="LWN41" s="450"/>
      <c r="LWO41" s="450"/>
      <c r="LWP41" s="450"/>
      <c r="LWQ41" s="450"/>
      <c r="LWR41" s="450"/>
      <c r="LWS41" s="450"/>
      <c r="LWT41" s="450"/>
      <c r="LWU41" s="450"/>
      <c r="LWV41" s="450"/>
      <c r="LWW41" s="450"/>
      <c r="LWX41" s="450"/>
      <c r="LWY41" s="450"/>
      <c r="LWZ41" s="450"/>
      <c r="LXA41" s="450"/>
      <c r="LXB41" s="450"/>
      <c r="LXC41" s="450"/>
      <c r="LXD41" s="450"/>
      <c r="LXE41" s="450"/>
      <c r="LXF41" s="450"/>
      <c r="LXG41" s="450"/>
      <c r="LXH41" s="450"/>
      <c r="LXI41" s="450"/>
      <c r="LXJ41" s="450"/>
      <c r="LXK41" s="450"/>
      <c r="LXL41" s="450"/>
      <c r="LXM41" s="450"/>
      <c r="LXN41" s="450"/>
      <c r="LXO41" s="450"/>
      <c r="LXP41" s="450"/>
      <c r="LXQ41" s="450"/>
      <c r="LXR41" s="450"/>
      <c r="LXS41" s="450"/>
      <c r="LXT41" s="450"/>
      <c r="LXU41" s="450"/>
      <c r="LXV41" s="450"/>
      <c r="LXW41" s="450"/>
      <c r="LXX41" s="450"/>
      <c r="LXY41" s="450"/>
      <c r="LXZ41" s="450"/>
      <c r="LYA41" s="450"/>
      <c r="LYB41" s="450"/>
      <c r="LYC41" s="450"/>
      <c r="LYD41" s="450"/>
      <c r="LYE41" s="450"/>
      <c r="LYF41" s="450"/>
      <c r="LYG41" s="450"/>
      <c r="LYH41" s="450"/>
      <c r="LYI41" s="450"/>
      <c r="LYJ41" s="450"/>
      <c r="LYK41" s="450"/>
      <c r="LYL41" s="450"/>
      <c r="LYM41" s="450"/>
      <c r="LYN41" s="450"/>
      <c r="LYO41" s="450"/>
      <c r="LYP41" s="450"/>
      <c r="LYQ41" s="450"/>
      <c r="LYR41" s="450"/>
      <c r="LYS41" s="450"/>
      <c r="LYT41" s="450"/>
      <c r="LYU41" s="450"/>
      <c r="LYV41" s="450"/>
      <c r="LYW41" s="450"/>
      <c r="LYX41" s="450"/>
      <c r="LYY41" s="450"/>
      <c r="LYZ41" s="450"/>
      <c r="LZA41" s="450"/>
      <c r="LZB41" s="450"/>
      <c r="LZC41" s="450"/>
      <c r="LZD41" s="450"/>
      <c r="LZE41" s="450"/>
      <c r="LZF41" s="450"/>
      <c r="LZG41" s="450"/>
      <c r="LZH41" s="450"/>
      <c r="LZI41" s="450"/>
      <c r="LZJ41" s="450"/>
      <c r="LZK41" s="450"/>
      <c r="LZL41" s="450"/>
      <c r="LZM41" s="450"/>
      <c r="LZN41" s="450"/>
      <c r="LZO41" s="450"/>
      <c r="LZP41" s="450"/>
      <c r="LZQ41" s="450"/>
      <c r="LZR41" s="450"/>
      <c r="LZS41" s="450"/>
      <c r="LZT41" s="450"/>
      <c r="LZU41" s="450"/>
      <c r="LZV41" s="450"/>
      <c r="LZW41" s="450"/>
      <c r="LZX41" s="450"/>
      <c r="LZY41" s="450"/>
      <c r="LZZ41" s="450"/>
      <c r="MAA41" s="450"/>
      <c r="MAB41" s="450"/>
      <c r="MAC41" s="450"/>
      <c r="MAD41" s="450"/>
      <c r="MAE41" s="450"/>
      <c r="MAF41" s="450"/>
      <c r="MAG41" s="450"/>
      <c r="MAH41" s="450"/>
      <c r="MAI41" s="450"/>
      <c r="MAJ41" s="450"/>
      <c r="MAK41" s="450"/>
      <c r="MAL41" s="450"/>
      <c r="MAM41" s="450"/>
      <c r="MAN41" s="450"/>
      <c r="MAO41" s="450"/>
      <c r="MAP41" s="450"/>
      <c r="MAQ41" s="450"/>
      <c r="MAR41" s="450"/>
      <c r="MAS41" s="450"/>
      <c r="MAT41" s="450"/>
      <c r="MAU41" s="450"/>
      <c r="MAV41" s="450"/>
      <c r="MAW41" s="450"/>
      <c r="MAX41" s="450"/>
      <c r="MAY41" s="450"/>
      <c r="MAZ41" s="450"/>
      <c r="MBA41" s="450"/>
      <c r="MBB41" s="450"/>
      <c r="MBC41" s="450"/>
      <c r="MBD41" s="450"/>
      <c r="MBE41" s="450"/>
      <c r="MBF41" s="450"/>
      <c r="MBG41" s="450"/>
      <c r="MBH41" s="450"/>
      <c r="MBI41" s="450"/>
      <c r="MBJ41" s="450"/>
      <c r="MBK41" s="450"/>
      <c r="MBL41" s="450"/>
      <c r="MBM41" s="450"/>
      <c r="MBN41" s="450"/>
      <c r="MBO41" s="450"/>
      <c r="MBP41" s="450"/>
      <c r="MBQ41" s="450"/>
      <c r="MBR41" s="450"/>
      <c r="MBS41" s="450"/>
      <c r="MBT41" s="450"/>
      <c r="MBU41" s="450"/>
      <c r="MBV41" s="450"/>
      <c r="MBW41" s="450"/>
      <c r="MBX41" s="450"/>
      <c r="MBY41" s="450"/>
      <c r="MBZ41" s="450"/>
      <c r="MCA41" s="450"/>
      <c r="MCB41" s="450"/>
      <c r="MCC41" s="450"/>
      <c r="MCD41" s="450"/>
      <c r="MCE41" s="450"/>
      <c r="MCF41" s="450"/>
      <c r="MCG41" s="450"/>
      <c r="MCH41" s="450"/>
      <c r="MCI41" s="450"/>
      <c r="MCJ41" s="450"/>
      <c r="MCK41" s="450"/>
      <c r="MCL41" s="450"/>
      <c r="MCM41" s="450"/>
      <c r="MCN41" s="450"/>
      <c r="MCO41" s="450"/>
      <c r="MCP41" s="450"/>
      <c r="MCQ41" s="450"/>
      <c r="MCR41" s="450"/>
      <c r="MCS41" s="450"/>
      <c r="MCT41" s="450"/>
      <c r="MCU41" s="450"/>
      <c r="MCV41" s="450"/>
      <c r="MCW41" s="450"/>
      <c r="MCX41" s="450"/>
      <c r="MCY41" s="450"/>
      <c r="MCZ41" s="450"/>
      <c r="MDA41" s="450"/>
      <c r="MDB41" s="450"/>
      <c r="MDC41" s="450"/>
      <c r="MDD41" s="450"/>
      <c r="MDE41" s="450"/>
      <c r="MDF41" s="450"/>
      <c r="MDG41" s="450"/>
      <c r="MDH41" s="450"/>
      <c r="MDI41" s="450"/>
      <c r="MDJ41" s="450"/>
      <c r="MDK41" s="450"/>
      <c r="MDL41" s="450"/>
      <c r="MDM41" s="450"/>
      <c r="MDN41" s="450"/>
      <c r="MDO41" s="450"/>
      <c r="MDP41" s="450"/>
      <c r="MDQ41" s="450"/>
      <c r="MDR41" s="450"/>
      <c r="MDS41" s="450"/>
      <c r="MDT41" s="450"/>
      <c r="MDU41" s="450"/>
      <c r="MDV41" s="450"/>
      <c r="MDW41" s="450"/>
      <c r="MDX41" s="450"/>
      <c r="MDY41" s="450"/>
      <c r="MDZ41" s="450"/>
      <c r="MEA41" s="450"/>
      <c r="MEB41" s="450"/>
      <c r="MEC41" s="450"/>
      <c r="MED41" s="450"/>
      <c r="MEE41" s="450"/>
      <c r="MEF41" s="450"/>
      <c r="MEG41" s="450"/>
      <c r="MEH41" s="450"/>
      <c r="MEI41" s="450"/>
      <c r="MEJ41" s="450"/>
      <c r="MEK41" s="450"/>
      <c r="MEL41" s="450"/>
      <c r="MEM41" s="450"/>
      <c r="MEN41" s="450"/>
      <c r="MEO41" s="450"/>
      <c r="MEP41" s="450"/>
      <c r="MEQ41" s="450"/>
      <c r="MER41" s="450"/>
      <c r="MES41" s="450"/>
      <c r="MET41" s="450"/>
      <c r="MEU41" s="450"/>
      <c r="MEV41" s="450"/>
      <c r="MEW41" s="450"/>
      <c r="MEX41" s="450"/>
      <c r="MEY41" s="450"/>
      <c r="MEZ41" s="450"/>
      <c r="MFA41" s="450"/>
      <c r="MFB41" s="450"/>
      <c r="MFC41" s="450"/>
      <c r="MFD41" s="450"/>
      <c r="MFE41" s="450"/>
      <c r="MFF41" s="450"/>
      <c r="MFG41" s="450"/>
      <c r="MFH41" s="450"/>
      <c r="MFI41" s="450"/>
      <c r="MFJ41" s="450"/>
      <c r="MFK41" s="450"/>
      <c r="MFL41" s="450"/>
      <c r="MFM41" s="450"/>
      <c r="MFN41" s="450"/>
      <c r="MFO41" s="450"/>
      <c r="MFP41" s="450"/>
      <c r="MFQ41" s="450"/>
      <c r="MFR41" s="450"/>
      <c r="MFS41" s="450"/>
      <c r="MFT41" s="450"/>
      <c r="MFU41" s="450"/>
      <c r="MFV41" s="450"/>
      <c r="MFW41" s="450"/>
      <c r="MFX41" s="450"/>
      <c r="MFY41" s="450"/>
      <c r="MFZ41" s="450"/>
      <c r="MGA41" s="450"/>
      <c r="MGB41" s="450"/>
      <c r="MGC41" s="450"/>
      <c r="MGD41" s="450"/>
      <c r="MGE41" s="450"/>
      <c r="MGF41" s="450"/>
      <c r="MGG41" s="450"/>
      <c r="MGH41" s="450"/>
      <c r="MGI41" s="450"/>
      <c r="MGJ41" s="450"/>
      <c r="MGK41" s="450"/>
      <c r="MGL41" s="450"/>
      <c r="MGM41" s="450"/>
      <c r="MGN41" s="450"/>
      <c r="MGO41" s="450"/>
      <c r="MGP41" s="450"/>
      <c r="MGQ41" s="450"/>
      <c r="MGR41" s="450"/>
      <c r="MGS41" s="450"/>
      <c r="MGT41" s="450"/>
      <c r="MGU41" s="450"/>
      <c r="MGV41" s="450"/>
      <c r="MGW41" s="450"/>
      <c r="MGX41" s="450"/>
      <c r="MGY41" s="450"/>
      <c r="MGZ41" s="450"/>
      <c r="MHA41" s="450"/>
      <c r="MHB41" s="450"/>
      <c r="MHC41" s="450"/>
      <c r="MHD41" s="450"/>
      <c r="MHE41" s="450"/>
      <c r="MHF41" s="450"/>
      <c r="MHG41" s="450"/>
      <c r="MHH41" s="450"/>
      <c r="MHI41" s="450"/>
      <c r="MHJ41" s="450"/>
      <c r="MHK41" s="450"/>
      <c r="MHL41" s="450"/>
      <c r="MHM41" s="450"/>
      <c r="MHN41" s="450"/>
      <c r="MHO41" s="450"/>
      <c r="MHP41" s="450"/>
      <c r="MHQ41" s="450"/>
      <c r="MHR41" s="450"/>
      <c r="MHS41" s="450"/>
      <c r="MHT41" s="450"/>
      <c r="MHU41" s="450"/>
      <c r="MHV41" s="450"/>
      <c r="MHW41" s="450"/>
      <c r="MHX41" s="450"/>
      <c r="MHY41" s="450"/>
      <c r="MHZ41" s="450"/>
      <c r="MIA41" s="450"/>
      <c r="MIB41" s="450"/>
      <c r="MIC41" s="450"/>
      <c r="MID41" s="450"/>
      <c r="MIE41" s="450"/>
      <c r="MIF41" s="450"/>
      <c r="MIG41" s="450"/>
      <c r="MIH41" s="450"/>
      <c r="MII41" s="450"/>
      <c r="MIJ41" s="450"/>
      <c r="MIK41" s="450"/>
      <c r="MIL41" s="450"/>
      <c r="MIM41" s="450"/>
      <c r="MIN41" s="450"/>
      <c r="MIO41" s="450"/>
      <c r="MIP41" s="450"/>
      <c r="MIQ41" s="450"/>
      <c r="MIR41" s="450"/>
      <c r="MIS41" s="450"/>
      <c r="MIT41" s="450"/>
      <c r="MIU41" s="450"/>
      <c r="MIV41" s="450"/>
      <c r="MIW41" s="450"/>
      <c r="MIX41" s="450"/>
      <c r="MIY41" s="450"/>
      <c r="MIZ41" s="450"/>
      <c r="MJA41" s="450"/>
      <c r="MJB41" s="450"/>
      <c r="MJC41" s="450"/>
      <c r="MJD41" s="450"/>
      <c r="MJE41" s="450"/>
      <c r="MJF41" s="450"/>
      <c r="MJG41" s="450"/>
      <c r="MJH41" s="450"/>
      <c r="MJI41" s="450"/>
      <c r="MJJ41" s="450"/>
      <c r="MJK41" s="450"/>
      <c r="MJL41" s="450"/>
      <c r="MJM41" s="450"/>
      <c r="MJN41" s="450"/>
      <c r="MJO41" s="450"/>
      <c r="MJP41" s="450"/>
      <c r="MJQ41" s="450"/>
      <c r="MJR41" s="450"/>
      <c r="MJS41" s="450"/>
      <c r="MJT41" s="450"/>
      <c r="MJU41" s="450"/>
      <c r="MJV41" s="450"/>
      <c r="MJW41" s="450"/>
      <c r="MJX41" s="450"/>
      <c r="MJY41" s="450"/>
      <c r="MJZ41" s="450"/>
      <c r="MKA41" s="450"/>
      <c r="MKB41" s="450"/>
      <c r="MKC41" s="450"/>
      <c r="MKD41" s="450"/>
      <c r="MKE41" s="450"/>
      <c r="MKF41" s="450"/>
      <c r="MKG41" s="450"/>
      <c r="MKH41" s="450"/>
      <c r="MKI41" s="450"/>
      <c r="MKJ41" s="450"/>
      <c r="MKK41" s="450"/>
      <c r="MKL41" s="450"/>
      <c r="MKM41" s="450"/>
      <c r="MKN41" s="450"/>
      <c r="MKO41" s="450"/>
      <c r="MKP41" s="450"/>
      <c r="MKQ41" s="450"/>
      <c r="MKR41" s="450"/>
      <c r="MKS41" s="450"/>
      <c r="MKT41" s="450"/>
      <c r="MKU41" s="450"/>
      <c r="MKV41" s="450"/>
      <c r="MKW41" s="450"/>
      <c r="MKX41" s="450"/>
      <c r="MKY41" s="450"/>
      <c r="MKZ41" s="450"/>
      <c r="MLA41" s="450"/>
      <c r="MLB41" s="450"/>
      <c r="MLC41" s="450"/>
      <c r="MLD41" s="450"/>
      <c r="MLE41" s="450"/>
      <c r="MLF41" s="450"/>
      <c r="MLG41" s="450"/>
      <c r="MLH41" s="450"/>
      <c r="MLI41" s="450"/>
      <c r="MLJ41" s="450"/>
      <c r="MLK41" s="450"/>
      <c r="MLL41" s="450"/>
      <c r="MLM41" s="450"/>
      <c r="MLN41" s="450"/>
      <c r="MLO41" s="450"/>
      <c r="MLP41" s="450"/>
      <c r="MLQ41" s="450"/>
      <c r="MLR41" s="450"/>
      <c r="MLS41" s="450"/>
      <c r="MLT41" s="450"/>
      <c r="MLU41" s="450"/>
      <c r="MLV41" s="450"/>
      <c r="MLW41" s="450"/>
      <c r="MLX41" s="450"/>
      <c r="MLY41" s="450"/>
      <c r="MLZ41" s="450"/>
      <c r="MMA41" s="450"/>
      <c r="MMB41" s="450"/>
      <c r="MMC41" s="450"/>
      <c r="MMD41" s="450"/>
      <c r="MME41" s="450"/>
      <c r="MMF41" s="450"/>
      <c r="MMG41" s="450"/>
      <c r="MMH41" s="450"/>
      <c r="MMI41" s="450"/>
      <c r="MMJ41" s="450"/>
      <c r="MMK41" s="450"/>
      <c r="MML41" s="450"/>
      <c r="MMM41" s="450"/>
      <c r="MMN41" s="450"/>
      <c r="MMO41" s="450"/>
      <c r="MMP41" s="450"/>
      <c r="MMQ41" s="450"/>
      <c r="MMR41" s="450"/>
      <c r="MMS41" s="450"/>
      <c r="MMT41" s="450"/>
      <c r="MMU41" s="450"/>
      <c r="MMV41" s="450"/>
      <c r="MMW41" s="450"/>
      <c r="MMX41" s="450"/>
      <c r="MMY41" s="450"/>
      <c r="MMZ41" s="450"/>
      <c r="MNA41" s="450"/>
      <c r="MNB41" s="450"/>
      <c r="MNC41" s="450"/>
      <c r="MND41" s="450"/>
      <c r="MNE41" s="450"/>
      <c r="MNF41" s="450"/>
      <c r="MNG41" s="450"/>
      <c r="MNH41" s="450"/>
      <c r="MNI41" s="450"/>
      <c r="MNJ41" s="450"/>
      <c r="MNK41" s="450"/>
      <c r="MNL41" s="450"/>
      <c r="MNM41" s="450"/>
      <c r="MNN41" s="450"/>
      <c r="MNO41" s="450"/>
      <c r="MNP41" s="450"/>
      <c r="MNQ41" s="450"/>
      <c r="MNR41" s="450"/>
      <c r="MNS41" s="450"/>
      <c r="MNT41" s="450"/>
      <c r="MNU41" s="450"/>
      <c r="MNV41" s="450"/>
      <c r="MNW41" s="450"/>
      <c r="MNX41" s="450"/>
      <c r="MNY41" s="450"/>
      <c r="MNZ41" s="450"/>
      <c r="MOA41" s="450"/>
      <c r="MOB41" s="450"/>
      <c r="MOC41" s="450"/>
      <c r="MOD41" s="450"/>
      <c r="MOE41" s="450"/>
      <c r="MOF41" s="450"/>
      <c r="MOG41" s="450"/>
      <c r="MOH41" s="450"/>
      <c r="MOI41" s="450"/>
      <c r="MOJ41" s="450"/>
      <c r="MOK41" s="450"/>
      <c r="MOL41" s="450"/>
      <c r="MOM41" s="450"/>
      <c r="MON41" s="450"/>
      <c r="MOO41" s="450"/>
      <c r="MOP41" s="450"/>
      <c r="MOQ41" s="450"/>
      <c r="MOR41" s="450"/>
      <c r="MOS41" s="450"/>
      <c r="MOT41" s="450"/>
      <c r="MOU41" s="450"/>
      <c r="MOV41" s="450"/>
      <c r="MOW41" s="450"/>
      <c r="MOX41" s="450"/>
      <c r="MOY41" s="450"/>
      <c r="MOZ41" s="450"/>
      <c r="MPA41" s="450"/>
      <c r="MPB41" s="450"/>
      <c r="MPC41" s="450"/>
      <c r="MPD41" s="450"/>
      <c r="MPE41" s="450"/>
      <c r="MPF41" s="450"/>
      <c r="MPG41" s="450"/>
      <c r="MPH41" s="450"/>
      <c r="MPI41" s="450"/>
      <c r="MPJ41" s="450"/>
      <c r="MPK41" s="450"/>
      <c r="MPL41" s="450"/>
      <c r="MPM41" s="450"/>
      <c r="MPN41" s="450"/>
      <c r="MPO41" s="450"/>
      <c r="MPP41" s="450"/>
      <c r="MPQ41" s="450"/>
      <c r="MPR41" s="450"/>
      <c r="MPS41" s="450"/>
      <c r="MPT41" s="450"/>
      <c r="MPU41" s="450"/>
      <c r="MPV41" s="450"/>
      <c r="MPW41" s="450"/>
      <c r="MPX41" s="450"/>
      <c r="MPY41" s="450"/>
      <c r="MPZ41" s="450"/>
      <c r="MQA41" s="450"/>
      <c r="MQB41" s="450"/>
      <c r="MQC41" s="450"/>
      <c r="MQD41" s="450"/>
      <c r="MQE41" s="450"/>
      <c r="MQF41" s="450"/>
      <c r="MQG41" s="450"/>
      <c r="MQH41" s="450"/>
      <c r="MQI41" s="450"/>
      <c r="MQJ41" s="450"/>
      <c r="MQK41" s="450"/>
      <c r="MQL41" s="450"/>
      <c r="MQM41" s="450"/>
      <c r="MQN41" s="450"/>
      <c r="MQO41" s="450"/>
      <c r="MQP41" s="450"/>
      <c r="MQQ41" s="450"/>
      <c r="MQR41" s="450"/>
      <c r="MQS41" s="450"/>
      <c r="MQT41" s="450"/>
      <c r="MQU41" s="450"/>
      <c r="MQV41" s="450"/>
      <c r="MQW41" s="450"/>
      <c r="MQX41" s="450"/>
      <c r="MQY41" s="450"/>
      <c r="MQZ41" s="450"/>
      <c r="MRA41" s="450"/>
      <c r="MRB41" s="450"/>
      <c r="MRC41" s="450"/>
      <c r="MRD41" s="450"/>
      <c r="MRE41" s="450"/>
      <c r="MRF41" s="450"/>
      <c r="MRG41" s="450"/>
      <c r="MRH41" s="450"/>
      <c r="MRI41" s="450"/>
      <c r="MRJ41" s="450"/>
      <c r="MRK41" s="450"/>
      <c r="MRL41" s="450"/>
      <c r="MRM41" s="450"/>
      <c r="MRN41" s="450"/>
      <c r="MRO41" s="450"/>
      <c r="MRP41" s="450"/>
      <c r="MRQ41" s="450"/>
      <c r="MRR41" s="450"/>
      <c r="MRS41" s="450"/>
      <c r="MRT41" s="450"/>
      <c r="MRU41" s="450"/>
      <c r="MRV41" s="450"/>
      <c r="MRW41" s="450"/>
      <c r="MRX41" s="450"/>
      <c r="MRY41" s="450"/>
      <c r="MRZ41" s="450"/>
      <c r="MSA41" s="450"/>
      <c r="MSB41" s="450"/>
      <c r="MSC41" s="450"/>
      <c r="MSD41" s="450"/>
      <c r="MSE41" s="450"/>
      <c r="MSF41" s="450"/>
      <c r="MSG41" s="450"/>
      <c r="MSH41" s="450"/>
      <c r="MSI41" s="450"/>
      <c r="MSJ41" s="450"/>
      <c r="MSK41" s="450"/>
      <c r="MSL41" s="450"/>
      <c r="MSM41" s="450"/>
      <c r="MSN41" s="450"/>
      <c r="MSO41" s="450"/>
      <c r="MSP41" s="450"/>
      <c r="MSQ41" s="450"/>
      <c r="MSR41" s="450"/>
      <c r="MSS41" s="450"/>
      <c r="MST41" s="450"/>
      <c r="MSU41" s="450"/>
      <c r="MSV41" s="450"/>
      <c r="MSW41" s="450"/>
      <c r="MSX41" s="450"/>
      <c r="MSY41" s="450"/>
      <c r="MSZ41" s="450"/>
      <c r="MTA41" s="450"/>
      <c r="MTB41" s="450"/>
      <c r="MTC41" s="450"/>
      <c r="MTD41" s="450"/>
      <c r="MTE41" s="450"/>
      <c r="MTF41" s="450"/>
      <c r="MTG41" s="450"/>
      <c r="MTH41" s="450"/>
      <c r="MTI41" s="450"/>
      <c r="MTJ41" s="450"/>
      <c r="MTK41" s="450"/>
      <c r="MTL41" s="450"/>
      <c r="MTM41" s="450"/>
      <c r="MTN41" s="450"/>
      <c r="MTO41" s="450"/>
      <c r="MTP41" s="450"/>
      <c r="MTQ41" s="450"/>
      <c r="MTR41" s="450"/>
      <c r="MTS41" s="450"/>
      <c r="MTT41" s="450"/>
      <c r="MTU41" s="450"/>
      <c r="MTV41" s="450"/>
      <c r="MTW41" s="450"/>
      <c r="MTX41" s="450"/>
      <c r="MTY41" s="450"/>
      <c r="MTZ41" s="450"/>
      <c r="MUA41" s="450"/>
      <c r="MUB41" s="450"/>
      <c r="MUC41" s="450"/>
      <c r="MUD41" s="450"/>
      <c r="MUE41" s="450"/>
      <c r="MUF41" s="450"/>
      <c r="MUG41" s="450"/>
      <c r="MUH41" s="450"/>
      <c r="MUI41" s="450"/>
      <c r="MUJ41" s="450"/>
      <c r="MUK41" s="450"/>
      <c r="MUL41" s="450"/>
      <c r="MUM41" s="450"/>
      <c r="MUN41" s="450"/>
      <c r="MUO41" s="450"/>
      <c r="MUP41" s="450"/>
      <c r="MUQ41" s="450"/>
      <c r="MUR41" s="450"/>
      <c r="MUS41" s="450"/>
      <c r="MUT41" s="450"/>
      <c r="MUU41" s="450"/>
      <c r="MUV41" s="450"/>
      <c r="MUW41" s="450"/>
      <c r="MUX41" s="450"/>
      <c r="MUY41" s="450"/>
      <c r="MUZ41" s="450"/>
      <c r="MVA41" s="450"/>
      <c r="MVB41" s="450"/>
      <c r="MVC41" s="450"/>
      <c r="MVD41" s="450"/>
      <c r="MVE41" s="450"/>
      <c r="MVF41" s="450"/>
      <c r="MVG41" s="450"/>
      <c r="MVH41" s="450"/>
      <c r="MVI41" s="450"/>
      <c r="MVJ41" s="450"/>
      <c r="MVK41" s="450"/>
      <c r="MVL41" s="450"/>
      <c r="MVM41" s="450"/>
      <c r="MVN41" s="450"/>
      <c r="MVO41" s="450"/>
      <c r="MVP41" s="450"/>
      <c r="MVQ41" s="450"/>
      <c r="MVR41" s="450"/>
      <c r="MVS41" s="450"/>
      <c r="MVT41" s="450"/>
      <c r="MVU41" s="450"/>
      <c r="MVV41" s="450"/>
      <c r="MVW41" s="450"/>
      <c r="MVX41" s="450"/>
      <c r="MVY41" s="450"/>
      <c r="MVZ41" s="450"/>
      <c r="MWA41" s="450"/>
      <c r="MWB41" s="450"/>
      <c r="MWC41" s="450"/>
      <c r="MWD41" s="450"/>
      <c r="MWE41" s="450"/>
      <c r="MWF41" s="450"/>
      <c r="MWG41" s="450"/>
      <c r="MWH41" s="450"/>
      <c r="MWI41" s="450"/>
      <c r="MWJ41" s="450"/>
      <c r="MWK41" s="450"/>
      <c r="MWL41" s="450"/>
      <c r="MWM41" s="450"/>
      <c r="MWN41" s="450"/>
      <c r="MWO41" s="450"/>
      <c r="MWP41" s="450"/>
      <c r="MWQ41" s="450"/>
      <c r="MWR41" s="450"/>
      <c r="MWS41" s="450"/>
      <c r="MWT41" s="450"/>
      <c r="MWU41" s="450"/>
      <c r="MWV41" s="450"/>
      <c r="MWW41" s="450"/>
      <c r="MWX41" s="450"/>
      <c r="MWY41" s="450"/>
      <c r="MWZ41" s="450"/>
      <c r="MXA41" s="450"/>
      <c r="MXB41" s="450"/>
      <c r="MXC41" s="450"/>
      <c r="MXD41" s="450"/>
      <c r="MXE41" s="450"/>
      <c r="MXF41" s="450"/>
      <c r="MXG41" s="450"/>
      <c r="MXH41" s="450"/>
      <c r="MXI41" s="450"/>
      <c r="MXJ41" s="450"/>
      <c r="MXK41" s="450"/>
      <c r="MXL41" s="450"/>
      <c r="MXM41" s="450"/>
      <c r="MXN41" s="450"/>
      <c r="MXO41" s="450"/>
      <c r="MXP41" s="450"/>
      <c r="MXQ41" s="450"/>
      <c r="MXR41" s="450"/>
      <c r="MXS41" s="450"/>
      <c r="MXT41" s="450"/>
      <c r="MXU41" s="450"/>
      <c r="MXV41" s="450"/>
      <c r="MXW41" s="450"/>
      <c r="MXX41" s="450"/>
      <c r="MXY41" s="450"/>
      <c r="MXZ41" s="450"/>
      <c r="MYA41" s="450"/>
      <c r="MYB41" s="450"/>
      <c r="MYC41" s="450"/>
      <c r="MYD41" s="450"/>
      <c r="MYE41" s="450"/>
      <c r="MYF41" s="450"/>
      <c r="MYG41" s="450"/>
      <c r="MYH41" s="450"/>
      <c r="MYI41" s="450"/>
      <c r="MYJ41" s="450"/>
      <c r="MYK41" s="450"/>
      <c r="MYL41" s="450"/>
      <c r="MYM41" s="450"/>
      <c r="MYN41" s="450"/>
      <c r="MYO41" s="450"/>
      <c r="MYP41" s="450"/>
      <c r="MYQ41" s="450"/>
      <c r="MYR41" s="450"/>
      <c r="MYS41" s="450"/>
      <c r="MYT41" s="450"/>
      <c r="MYU41" s="450"/>
      <c r="MYV41" s="450"/>
      <c r="MYW41" s="450"/>
      <c r="MYX41" s="450"/>
      <c r="MYY41" s="450"/>
      <c r="MYZ41" s="450"/>
      <c r="MZA41" s="450"/>
      <c r="MZB41" s="450"/>
      <c r="MZC41" s="450"/>
      <c r="MZD41" s="450"/>
      <c r="MZE41" s="450"/>
      <c r="MZF41" s="450"/>
      <c r="MZG41" s="450"/>
      <c r="MZH41" s="450"/>
      <c r="MZI41" s="450"/>
      <c r="MZJ41" s="450"/>
      <c r="MZK41" s="450"/>
      <c r="MZL41" s="450"/>
      <c r="MZM41" s="450"/>
      <c r="MZN41" s="450"/>
      <c r="MZO41" s="450"/>
      <c r="MZP41" s="450"/>
      <c r="MZQ41" s="450"/>
      <c r="MZR41" s="450"/>
      <c r="MZS41" s="450"/>
      <c r="MZT41" s="450"/>
      <c r="MZU41" s="450"/>
      <c r="MZV41" s="450"/>
      <c r="MZW41" s="450"/>
      <c r="MZX41" s="450"/>
      <c r="MZY41" s="450"/>
      <c r="MZZ41" s="450"/>
      <c r="NAA41" s="450"/>
      <c r="NAB41" s="450"/>
      <c r="NAC41" s="450"/>
      <c r="NAD41" s="450"/>
      <c r="NAE41" s="450"/>
      <c r="NAF41" s="450"/>
      <c r="NAG41" s="450"/>
      <c r="NAH41" s="450"/>
      <c r="NAI41" s="450"/>
      <c r="NAJ41" s="450"/>
      <c r="NAK41" s="450"/>
      <c r="NAL41" s="450"/>
      <c r="NAM41" s="450"/>
      <c r="NAN41" s="450"/>
      <c r="NAO41" s="450"/>
      <c r="NAP41" s="450"/>
      <c r="NAQ41" s="450"/>
      <c r="NAR41" s="450"/>
      <c r="NAS41" s="450"/>
      <c r="NAT41" s="450"/>
      <c r="NAU41" s="450"/>
      <c r="NAV41" s="450"/>
      <c r="NAW41" s="450"/>
      <c r="NAX41" s="450"/>
      <c r="NAY41" s="450"/>
      <c r="NAZ41" s="450"/>
      <c r="NBA41" s="450"/>
      <c r="NBB41" s="450"/>
      <c r="NBC41" s="450"/>
      <c r="NBD41" s="450"/>
      <c r="NBE41" s="450"/>
      <c r="NBF41" s="450"/>
      <c r="NBG41" s="450"/>
      <c r="NBH41" s="450"/>
      <c r="NBI41" s="450"/>
      <c r="NBJ41" s="450"/>
      <c r="NBK41" s="450"/>
      <c r="NBL41" s="450"/>
      <c r="NBM41" s="450"/>
      <c r="NBN41" s="450"/>
      <c r="NBO41" s="450"/>
      <c r="NBP41" s="450"/>
      <c r="NBQ41" s="450"/>
      <c r="NBR41" s="450"/>
      <c r="NBS41" s="450"/>
      <c r="NBT41" s="450"/>
      <c r="NBU41" s="450"/>
      <c r="NBV41" s="450"/>
      <c r="NBW41" s="450"/>
      <c r="NBX41" s="450"/>
      <c r="NBY41" s="450"/>
      <c r="NBZ41" s="450"/>
      <c r="NCA41" s="450"/>
      <c r="NCB41" s="450"/>
      <c r="NCC41" s="450"/>
      <c r="NCD41" s="450"/>
      <c r="NCE41" s="450"/>
      <c r="NCF41" s="450"/>
      <c r="NCG41" s="450"/>
      <c r="NCH41" s="450"/>
      <c r="NCI41" s="450"/>
      <c r="NCJ41" s="450"/>
      <c r="NCK41" s="450"/>
      <c r="NCL41" s="450"/>
      <c r="NCM41" s="450"/>
      <c r="NCN41" s="450"/>
      <c r="NCO41" s="450"/>
      <c r="NCP41" s="450"/>
      <c r="NCQ41" s="450"/>
      <c r="NCR41" s="450"/>
      <c r="NCS41" s="450"/>
      <c r="NCT41" s="450"/>
      <c r="NCU41" s="450"/>
      <c r="NCV41" s="450"/>
      <c r="NCW41" s="450"/>
      <c r="NCX41" s="450"/>
      <c r="NCY41" s="450"/>
      <c r="NCZ41" s="450"/>
      <c r="NDA41" s="450"/>
      <c r="NDB41" s="450"/>
      <c r="NDC41" s="450"/>
      <c r="NDD41" s="450"/>
      <c r="NDE41" s="450"/>
      <c r="NDF41" s="450"/>
      <c r="NDG41" s="450"/>
      <c r="NDH41" s="450"/>
      <c r="NDI41" s="450"/>
      <c r="NDJ41" s="450"/>
      <c r="NDK41" s="450"/>
      <c r="NDL41" s="450"/>
      <c r="NDM41" s="450"/>
      <c r="NDN41" s="450"/>
      <c r="NDO41" s="450"/>
      <c r="NDP41" s="450"/>
      <c r="NDQ41" s="450"/>
      <c r="NDR41" s="450"/>
      <c r="NDS41" s="450"/>
      <c r="NDT41" s="450"/>
      <c r="NDU41" s="450"/>
      <c r="NDV41" s="450"/>
      <c r="NDW41" s="450"/>
      <c r="NDX41" s="450"/>
      <c r="NDY41" s="450"/>
      <c r="NDZ41" s="450"/>
      <c r="NEA41" s="450"/>
      <c r="NEB41" s="450"/>
      <c r="NEC41" s="450"/>
      <c r="NED41" s="450"/>
      <c r="NEE41" s="450"/>
      <c r="NEF41" s="450"/>
      <c r="NEG41" s="450"/>
      <c r="NEH41" s="450"/>
      <c r="NEI41" s="450"/>
      <c r="NEJ41" s="450"/>
      <c r="NEK41" s="450"/>
      <c r="NEL41" s="450"/>
      <c r="NEM41" s="450"/>
      <c r="NEN41" s="450"/>
      <c r="NEO41" s="450"/>
      <c r="NEP41" s="450"/>
      <c r="NEQ41" s="450"/>
      <c r="NER41" s="450"/>
      <c r="NES41" s="450"/>
      <c r="NET41" s="450"/>
      <c r="NEU41" s="450"/>
      <c r="NEV41" s="450"/>
      <c r="NEW41" s="450"/>
      <c r="NEX41" s="450"/>
      <c r="NEY41" s="450"/>
      <c r="NEZ41" s="450"/>
      <c r="NFA41" s="450"/>
      <c r="NFB41" s="450"/>
      <c r="NFC41" s="450"/>
      <c r="NFD41" s="450"/>
      <c r="NFE41" s="450"/>
      <c r="NFF41" s="450"/>
      <c r="NFG41" s="450"/>
      <c r="NFH41" s="450"/>
      <c r="NFI41" s="450"/>
      <c r="NFJ41" s="450"/>
      <c r="NFK41" s="450"/>
      <c r="NFL41" s="450"/>
      <c r="NFM41" s="450"/>
      <c r="NFN41" s="450"/>
      <c r="NFO41" s="450"/>
      <c r="NFP41" s="450"/>
      <c r="NFQ41" s="450"/>
      <c r="NFR41" s="450"/>
      <c r="NFS41" s="450"/>
      <c r="NFT41" s="450"/>
      <c r="NFU41" s="450"/>
      <c r="NFV41" s="450"/>
      <c r="NFW41" s="450"/>
      <c r="NFX41" s="450"/>
      <c r="NFY41" s="450"/>
      <c r="NFZ41" s="450"/>
      <c r="NGA41" s="450"/>
      <c r="NGB41" s="450"/>
      <c r="NGC41" s="450"/>
      <c r="NGD41" s="450"/>
      <c r="NGE41" s="450"/>
      <c r="NGF41" s="450"/>
      <c r="NGG41" s="450"/>
      <c r="NGH41" s="450"/>
      <c r="NGI41" s="450"/>
      <c r="NGJ41" s="450"/>
      <c r="NGK41" s="450"/>
      <c r="NGL41" s="450"/>
      <c r="NGM41" s="450"/>
      <c r="NGN41" s="450"/>
      <c r="NGO41" s="450"/>
      <c r="NGP41" s="450"/>
      <c r="NGQ41" s="450"/>
      <c r="NGR41" s="450"/>
      <c r="NGS41" s="450"/>
      <c r="NGT41" s="450"/>
      <c r="NGU41" s="450"/>
      <c r="NGV41" s="450"/>
      <c r="NGW41" s="450"/>
      <c r="NGX41" s="450"/>
      <c r="NGY41" s="450"/>
      <c r="NGZ41" s="450"/>
      <c r="NHA41" s="450"/>
      <c r="NHB41" s="450"/>
      <c r="NHC41" s="450"/>
      <c r="NHD41" s="450"/>
      <c r="NHE41" s="450"/>
      <c r="NHF41" s="450"/>
      <c r="NHG41" s="450"/>
      <c r="NHH41" s="450"/>
      <c r="NHI41" s="450"/>
      <c r="NHJ41" s="450"/>
      <c r="NHK41" s="450"/>
      <c r="NHL41" s="450"/>
      <c r="NHM41" s="450"/>
      <c r="NHN41" s="450"/>
      <c r="NHO41" s="450"/>
      <c r="NHP41" s="450"/>
      <c r="NHQ41" s="450"/>
      <c r="NHR41" s="450"/>
      <c r="NHS41" s="450"/>
      <c r="NHT41" s="450"/>
      <c r="NHU41" s="450"/>
      <c r="NHV41" s="450"/>
      <c r="NHW41" s="450"/>
      <c r="NHX41" s="450"/>
      <c r="NHY41" s="450"/>
      <c r="NHZ41" s="450"/>
      <c r="NIA41" s="450"/>
      <c r="NIB41" s="450"/>
      <c r="NIC41" s="450"/>
      <c r="NID41" s="450"/>
      <c r="NIE41" s="450"/>
      <c r="NIF41" s="450"/>
      <c r="NIG41" s="450"/>
      <c r="NIH41" s="450"/>
      <c r="NII41" s="450"/>
      <c r="NIJ41" s="450"/>
      <c r="NIK41" s="450"/>
      <c r="NIL41" s="450"/>
      <c r="NIM41" s="450"/>
      <c r="NIN41" s="450"/>
      <c r="NIO41" s="450"/>
      <c r="NIP41" s="450"/>
      <c r="NIQ41" s="450"/>
      <c r="NIR41" s="450"/>
      <c r="NIS41" s="450"/>
      <c r="NIT41" s="450"/>
      <c r="NIU41" s="450"/>
      <c r="NIV41" s="450"/>
      <c r="NIW41" s="450"/>
      <c r="NIX41" s="450"/>
      <c r="NIY41" s="450"/>
      <c r="NIZ41" s="450"/>
      <c r="NJA41" s="450"/>
      <c r="NJB41" s="450"/>
      <c r="NJC41" s="450"/>
      <c r="NJD41" s="450"/>
      <c r="NJE41" s="450"/>
      <c r="NJF41" s="450"/>
      <c r="NJG41" s="450"/>
      <c r="NJH41" s="450"/>
      <c r="NJI41" s="450"/>
      <c r="NJJ41" s="450"/>
      <c r="NJK41" s="450"/>
      <c r="NJL41" s="450"/>
      <c r="NJM41" s="450"/>
      <c r="NJN41" s="450"/>
      <c r="NJO41" s="450"/>
      <c r="NJP41" s="450"/>
      <c r="NJQ41" s="450"/>
      <c r="NJR41" s="450"/>
      <c r="NJS41" s="450"/>
      <c r="NJT41" s="450"/>
      <c r="NJU41" s="450"/>
      <c r="NJV41" s="450"/>
      <c r="NJW41" s="450"/>
      <c r="NJX41" s="450"/>
      <c r="NJY41" s="450"/>
      <c r="NJZ41" s="450"/>
      <c r="NKA41" s="450"/>
      <c r="NKB41" s="450"/>
      <c r="NKC41" s="450"/>
      <c r="NKD41" s="450"/>
      <c r="NKE41" s="450"/>
      <c r="NKF41" s="450"/>
      <c r="NKG41" s="450"/>
      <c r="NKH41" s="450"/>
      <c r="NKI41" s="450"/>
      <c r="NKJ41" s="450"/>
      <c r="NKK41" s="450"/>
      <c r="NKL41" s="450"/>
      <c r="NKM41" s="450"/>
      <c r="NKN41" s="450"/>
      <c r="NKO41" s="450"/>
      <c r="NKP41" s="450"/>
      <c r="NKQ41" s="450"/>
      <c r="NKR41" s="450"/>
      <c r="NKS41" s="450"/>
      <c r="NKT41" s="450"/>
      <c r="NKU41" s="450"/>
      <c r="NKV41" s="450"/>
      <c r="NKW41" s="450"/>
      <c r="NKX41" s="450"/>
      <c r="NKY41" s="450"/>
      <c r="NKZ41" s="450"/>
      <c r="NLA41" s="450"/>
      <c r="NLB41" s="450"/>
      <c r="NLC41" s="450"/>
      <c r="NLD41" s="450"/>
      <c r="NLE41" s="450"/>
      <c r="NLF41" s="450"/>
      <c r="NLG41" s="450"/>
      <c r="NLH41" s="450"/>
      <c r="NLI41" s="450"/>
      <c r="NLJ41" s="450"/>
      <c r="NLK41" s="450"/>
      <c r="NLL41" s="450"/>
      <c r="NLM41" s="450"/>
      <c r="NLN41" s="450"/>
      <c r="NLO41" s="450"/>
      <c r="NLP41" s="450"/>
      <c r="NLQ41" s="450"/>
      <c r="NLR41" s="450"/>
      <c r="NLS41" s="450"/>
      <c r="NLT41" s="450"/>
      <c r="NLU41" s="450"/>
      <c r="NLV41" s="450"/>
      <c r="NLW41" s="450"/>
      <c r="NLX41" s="450"/>
      <c r="NLY41" s="450"/>
      <c r="NLZ41" s="450"/>
      <c r="NMA41" s="450"/>
      <c r="NMB41" s="450"/>
      <c r="NMC41" s="450"/>
      <c r="NMD41" s="450"/>
      <c r="NME41" s="450"/>
      <c r="NMF41" s="450"/>
      <c r="NMG41" s="450"/>
      <c r="NMH41" s="450"/>
      <c r="NMI41" s="450"/>
      <c r="NMJ41" s="450"/>
      <c r="NMK41" s="450"/>
      <c r="NML41" s="450"/>
      <c r="NMM41" s="450"/>
      <c r="NMN41" s="450"/>
      <c r="NMO41" s="450"/>
      <c r="NMP41" s="450"/>
      <c r="NMQ41" s="450"/>
      <c r="NMR41" s="450"/>
      <c r="NMS41" s="450"/>
      <c r="NMT41" s="450"/>
      <c r="NMU41" s="450"/>
      <c r="NMV41" s="450"/>
      <c r="NMW41" s="450"/>
      <c r="NMX41" s="450"/>
      <c r="NMY41" s="450"/>
      <c r="NMZ41" s="450"/>
      <c r="NNA41" s="450"/>
      <c r="NNB41" s="450"/>
      <c r="NNC41" s="450"/>
      <c r="NND41" s="450"/>
      <c r="NNE41" s="450"/>
      <c r="NNF41" s="450"/>
      <c r="NNG41" s="450"/>
      <c r="NNH41" s="450"/>
      <c r="NNI41" s="450"/>
      <c r="NNJ41" s="450"/>
      <c r="NNK41" s="450"/>
      <c r="NNL41" s="450"/>
      <c r="NNM41" s="450"/>
      <c r="NNN41" s="450"/>
      <c r="NNO41" s="450"/>
      <c r="NNP41" s="450"/>
      <c r="NNQ41" s="450"/>
      <c r="NNR41" s="450"/>
      <c r="NNS41" s="450"/>
      <c r="NNT41" s="450"/>
      <c r="NNU41" s="450"/>
      <c r="NNV41" s="450"/>
      <c r="NNW41" s="450"/>
      <c r="NNX41" s="450"/>
      <c r="NNY41" s="450"/>
      <c r="NNZ41" s="450"/>
      <c r="NOA41" s="450"/>
      <c r="NOB41" s="450"/>
      <c r="NOC41" s="450"/>
      <c r="NOD41" s="450"/>
      <c r="NOE41" s="450"/>
      <c r="NOF41" s="450"/>
      <c r="NOG41" s="450"/>
      <c r="NOH41" s="450"/>
      <c r="NOI41" s="450"/>
      <c r="NOJ41" s="450"/>
      <c r="NOK41" s="450"/>
      <c r="NOL41" s="450"/>
      <c r="NOM41" s="450"/>
      <c r="NON41" s="450"/>
      <c r="NOO41" s="450"/>
      <c r="NOP41" s="450"/>
      <c r="NOQ41" s="450"/>
      <c r="NOR41" s="450"/>
      <c r="NOS41" s="450"/>
      <c r="NOT41" s="450"/>
      <c r="NOU41" s="450"/>
      <c r="NOV41" s="450"/>
      <c r="NOW41" s="450"/>
      <c r="NOX41" s="450"/>
      <c r="NOY41" s="450"/>
      <c r="NOZ41" s="450"/>
      <c r="NPA41" s="450"/>
      <c r="NPB41" s="450"/>
      <c r="NPC41" s="450"/>
      <c r="NPD41" s="450"/>
      <c r="NPE41" s="450"/>
      <c r="NPF41" s="450"/>
      <c r="NPG41" s="450"/>
      <c r="NPH41" s="450"/>
      <c r="NPI41" s="450"/>
      <c r="NPJ41" s="450"/>
      <c r="NPK41" s="450"/>
      <c r="NPL41" s="450"/>
      <c r="NPM41" s="450"/>
      <c r="NPN41" s="450"/>
      <c r="NPO41" s="450"/>
      <c r="NPP41" s="450"/>
      <c r="NPQ41" s="450"/>
      <c r="NPR41" s="450"/>
      <c r="NPS41" s="450"/>
      <c r="NPT41" s="450"/>
      <c r="NPU41" s="450"/>
      <c r="NPV41" s="450"/>
      <c r="NPW41" s="450"/>
      <c r="NPX41" s="450"/>
      <c r="NPY41" s="450"/>
      <c r="NPZ41" s="450"/>
      <c r="NQA41" s="450"/>
      <c r="NQB41" s="450"/>
      <c r="NQC41" s="450"/>
      <c r="NQD41" s="450"/>
      <c r="NQE41" s="450"/>
      <c r="NQF41" s="450"/>
      <c r="NQG41" s="450"/>
      <c r="NQH41" s="450"/>
      <c r="NQI41" s="450"/>
      <c r="NQJ41" s="450"/>
      <c r="NQK41" s="450"/>
      <c r="NQL41" s="450"/>
      <c r="NQM41" s="450"/>
      <c r="NQN41" s="450"/>
      <c r="NQO41" s="450"/>
      <c r="NQP41" s="450"/>
      <c r="NQQ41" s="450"/>
      <c r="NQR41" s="450"/>
      <c r="NQS41" s="450"/>
      <c r="NQT41" s="450"/>
      <c r="NQU41" s="450"/>
      <c r="NQV41" s="450"/>
      <c r="NQW41" s="450"/>
      <c r="NQX41" s="450"/>
      <c r="NQY41" s="450"/>
      <c r="NQZ41" s="450"/>
      <c r="NRA41" s="450"/>
      <c r="NRB41" s="450"/>
      <c r="NRC41" s="450"/>
      <c r="NRD41" s="450"/>
      <c r="NRE41" s="450"/>
      <c r="NRF41" s="450"/>
      <c r="NRG41" s="450"/>
      <c r="NRH41" s="450"/>
      <c r="NRI41" s="450"/>
      <c r="NRJ41" s="450"/>
      <c r="NRK41" s="450"/>
      <c r="NRL41" s="450"/>
      <c r="NRM41" s="450"/>
      <c r="NRN41" s="450"/>
      <c r="NRO41" s="450"/>
      <c r="NRP41" s="450"/>
      <c r="NRQ41" s="450"/>
      <c r="NRR41" s="450"/>
      <c r="NRS41" s="450"/>
      <c r="NRT41" s="450"/>
      <c r="NRU41" s="450"/>
      <c r="NRV41" s="450"/>
      <c r="NRW41" s="450"/>
      <c r="NRX41" s="450"/>
      <c r="NRY41" s="450"/>
      <c r="NRZ41" s="450"/>
      <c r="NSA41" s="450"/>
      <c r="NSB41" s="450"/>
      <c r="NSC41" s="450"/>
      <c r="NSD41" s="450"/>
      <c r="NSE41" s="450"/>
      <c r="NSF41" s="450"/>
      <c r="NSG41" s="450"/>
      <c r="NSH41" s="450"/>
      <c r="NSI41" s="450"/>
      <c r="NSJ41" s="450"/>
      <c r="NSK41" s="450"/>
      <c r="NSL41" s="450"/>
      <c r="NSM41" s="450"/>
      <c r="NSN41" s="450"/>
      <c r="NSO41" s="450"/>
      <c r="NSP41" s="450"/>
      <c r="NSQ41" s="450"/>
      <c r="NSR41" s="450"/>
      <c r="NSS41" s="450"/>
      <c r="NST41" s="450"/>
      <c r="NSU41" s="450"/>
      <c r="NSV41" s="450"/>
      <c r="NSW41" s="450"/>
      <c r="NSX41" s="450"/>
      <c r="NSY41" s="450"/>
      <c r="NSZ41" s="450"/>
      <c r="NTA41" s="450"/>
      <c r="NTB41" s="450"/>
      <c r="NTC41" s="450"/>
      <c r="NTD41" s="450"/>
      <c r="NTE41" s="450"/>
      <c r="NTF41" s="450"/>
      <c r="NTG41" s="450"/>
      <c r="NTH41" s="450"/>
      <c r="NTI41" s="450"/>
      <c r="NTJ41" s="450"/>
      <c r="NTK41" s="450"/>
      <c r="NTL41" s="450"/>
      <c r="NTM41" s="450"/>
      <c r="NTN41" s="450"/>
      <c r="NTO41" s="450"/>
      <c r="NTP41" s="450"/>
      <c r="NTQ41" s="450"/>
      <c r="NTR41" s="450"/>
      <c r="NTS41" s="450"/>
      <c r="NTT41" s="450"/>
      <c r="NTU41" s="450"/>
      <c r="NTV41" s="450"/>
      <c r="NTW41" s="450"/>
      <c r="NTX41" s="450"/>
      <c r="NTY41" s="450"/>
      <c r="NTZ41" s="450"/>
      <c r="NUA41" s="450"/>
      <c r="NUB41" s="450"/>
      <c r="NUC41" s="450"/>
      <c r="NUD41" s="450"/>
      <c r="NUE41" s="450"/>
      <c r="NUF41" s="450"/>
      <c r="NUG41" s="450"/>
      <c r="NUH41" s="450"/>
      <c r="NUI41" s="450"/>
      <c r="NUJ41" s="450"/>
      <c r="NUK41" s="450"/>
      <c r="NUL41" s="450"/>
      <c r="NUM41" s="450"/>
      <c r="NUN41" s="450"/>
      <c r="NUO41" s="450"/>
      <c r="NUP41" s="450"/>
      <c r="NUQ41" s="450"/>
      <c r="NUR41" s="450"/>
      <c r="NUS41" s="450"/>
      <c r="NUT41" s="450"/>
      <c r="NUU41" s="450"/>
      <c r="NUV41" s="450"/>
      <c r="NUW41" s="450"/>
      <c r="NUX41" s="450"/>
      <c r="NUY41" s="450"/>
      <c r="NUZ41" s="450"/>
      <c r="NVA41" s="450"/>
      <c r="NVB41" s="450"/>
      <c r="NVC41" s="450"/>
      <c r="NVD41" s="450"/>
      <c r="NVE41" s="450"/>
      <c r="NVF41" s="450"/>
      <c r="NVG41" s="450"/>
      <c r="NVH41" s="450"/>
      <c r="NVI41" s="450"/>
      <c r="NVJ41" s="450"/>
      <c r="NVK41" s="450"/>
      <c r="NVL41" s="450"/>
      <c r="NVM41" s="450"/>
      <c r="NVN41" s="450"/>
      <c r="NVO41" s="450"/>
      <c r="NVP41" s="450"/>
      <c r="NVQ41" s="450"/>
      <c r="NVR41" s="450"/>
      <c r="NVS41" s="450"/>
      <c r="NVT41" s="450"/>
      <c r="NVU41" s="450"/>
      <c r="NVV41" s="450"/>
      <c r="NVW41" s="450"/>
      <c r="NVX41" s="450"/>
      <c r="NVY41" s="450"/>
      <c r="NVZ41" s="450"/>
      <c r="NWA41" s="450"/>
      <c r="NWB41" s="450"/>
      <c r="NWC41" s="450"/>
      <c r="NWD41" s="450"/>
      <c r="NWE41" s="450"/>
      <c r="NWF41" s="450"/>
      <c r="NWG41" s="450"/>
      <c r="NWH41" s="450"/>
      <c r="NWI41" s="450"/>
      <c r="NWJ41" s="450"/>
      <c r="NWK41" s="450"/>
      <c r="NWL41" s="450"/>
      <c r="NWM41" s="450"/>
      <c r="NWN41" s="450"/>
      <c r="NWO41" s="450"/>
      <c r="NWP41" s="450"/>
      <c r="NWQ41" s="450"/>
      <c r="NWR41" s="450"/>
      <c r="NWS41" s="450"/>
      <c r="NWT41" s="450"/>
      <c r="NWU41" s="450"/>
      <c r="NWV41" s="450"/>
      <c r="NWW41" s="450"/>
      <c r="NWX41" s="450"/>
      <c r="NWY41" s="450"/>
      <c r="NWZ41" s="450"/>
      <c r="NXA41" s="450"/>
      <c r="NXB41" s="450"/>
      <c r="NXC41" s="450"/>
      <c r="NXD41" s="450"/>
      <c r="NXE41" s="450"/>
      <c r="NXF41" s="450"/>
      <c r="NXG41" s="450"/>
      <c r="NXH41" s="450"/>
      <c r="NXI41" s="450"/>
      <c r="NXJ41" s="450"/>
      <c r="NXK41" s="450"/>
      <c r="NXL41" s="450"/>
      <c r="NXM41" s="450"/>
      <c r="NXN41" s="450"/>
      <c r="NXO41" s="450"/>
      <c r="NXP41" s="450"/>
      <c r="NXQ41" s="450"/>
      <c r="NXR41" s="450"/>
      <c r="NXS41" s="450"/>
      <c r="NXT41" s="450"/>
      <c r="NXU41" s="450"/>
      <c r="NXV41" s="450"/>
      <c r="NXW41" s="450"/>
      <c r="NXX41" s="450"/>
      <c r="NXY41" s="450"/>
      <c r="NXZ41" s="450"/>
      <c r="NYA41" s="450"/>
      <c r="NYB41" s="450"/>
      <c r="NYC41" s="450"/>
      <c r="NYD41" s="450"/>
      <c r="NYE41" s="450"/>
      <c r="NYF41" s="450"/>
      <c r="NYG41" s="450"/>
      <c r="NYH41" s="450"/>
      <c r="NYI41" s="450"/>
      <c r="NYJ41" s="450"/>
      <c r="NYK41" s="450"/>
      <c r="NYL41" s="450"/>
      <c r="NYM41" s="450"/>
      <c r="NYN41" s="450"/>
      <c r="NYO41" s="450"/>
      <c r="NYP41" s="450"/>
      <c r="NYQ41" s="450"/>
      <c r="NYR41" s="450"/>
      <c r="NYS41" s="450"/>
      <c r="NYT41" s="450"/>
      <c r="NYU41" s="450"/>
      <c r="NYV41" s="450"/>
      <c r="NYW41" s="450"/>
      <c r="NYX41" s="450"/>
      <c r="NYY41" s="450"/>
      <c r="NYZ41" s="450"/>
      <c r="NZA41" s="450"/>
      <c r="NZB41" s="450"/>
      <c r="NZC41" s="450"/>
      <c r="NZD41" s="450"/>
      <c r="NZE41" s="450"/>
      <c r="NZF41" s="450"/>
      <c r="NZG41" s="450"/>
      <c r="NZH41" s="450"/>
      <c r="NZI41" s="450"/>
      <c r="NZJ41" s="450"/>
      <c r="NZK41" s="450"/>
      <c r="NZL41" s="450"/>
      <c r="NZM41" s="450"/>
      <c r="NZN41" s="450"/>
      <c r="NZO41" s="450"/>
      <c r="NZP41" s="450"/>
      <c r="NZQ41" s="450"/>
      <c r="NZR41" s="450"/>
      <c r="NZS41" s="450"/>
      <c r="NZT41" s="450"/>
      <c r="NZU41" s="450"/>
      <c r="NZV41" s="450"/>
      <c r="NZW41" s="450"/>
      <c r="NZX41" s="450"/>
      <c r="NZY41" s="450"/>
      <c r="NZZ41" s="450"/>
      <c r="OAA41" s="450"/>
      <c r="OAB41" s="450"/>
      <c r="OAC41" s="450"/>
      <c r="OAD41" s="450"/>
      <c r="OAE41" s="450"/>
      <c r="OAF41" s="450"/>
      <c r="OAG41" s="450"/>
      <c r="OAH41" s="450"/>
      <c r="OAI41" s="450"/>
      <c r="OAJ41" s="450"/>
      <c r="OAK41" s="450"/>
      <c r="OAL41" s="450"/>
      <c r="OAM41" s="450"/>
      <c r="OAN41" s="450"/>
      <c r="OAO41" s="450"/>
      <c r="OAP41" s="450"/>
      <c r="OAQ41" s="450"/>
      <c r="OAR41" s="450"/>
      <c r="OAS41" s="450"/>
      <c r="OAT41" s="450"/>
      <c r="OAU41" s="450"/>
      <c r="OAV41" s="450"/>
      <c r="OAW41" s="450"/>
      <c r="OAX41" s="450"/>
      <c r="OAY41" s="450"/>
      <c r="OAZ41" s="450"/>
      <c r="OBA41" s="450"/>
      <c r="OBB41" s="450"/>
      <c r="OBC41" s="450"/>
      <c r="OBD41" s="450"/>
      <c r="OBE41" s="450"/>
      <c r="OBF41" s="450"/>
      <c r="OBG41" s="450"/>
      <c r="OBH41" s="450"/>
      <c r="OBI41" s="450"/>
      <c r="OBJ41" s="450"/>
      <c r="OBK41" s="450"/>
      <c r="OBL41" s="450"/>
      <c r="OBM41" s="450"/>
      <c r="OBN41" s="450"/>
      <c r="OBO41" s="450"/>
      <c r="OBP41" s="450"/>
      <c r="OBQ41" s="450"/>
      <c r="OBR41" s="450"/>
      <c r="OBS41" s="450"/>
      <c r="OBT41" s="450"/>
      <c r="OBU41" s="450"/>
      <c r="OBV41" s="450"/>
      <c r="OBW41" s="450"/>
      <c r="OBX41" s="450"/>
      <c r="OBY41" s="450"/>
      <c r="OBZ41" s="450"/>
      <c r="OCA41" s="450"/>
      <c r="OCB41" s="450"/>
      <c r="OCC41" s="450"/>
      <c r="OCD41" s="450"/>
      <c r="OCE41" s="450"/>
      <c r="OCF41" s="450"/>
      <c r="OCG41" s="450"/>
      <c r="OCH41" s="450"/>
      <c r="OCI41" s="450"/>
      <c r="OCJ41" s="450"/>
      <c r="OCK41" s="450"/>
      <c r="OCL41" s="450"/>
      <c r="OCM41" s="450"/>
      <c r="OCN41" s="450"/>
      <c r="OCO41" s="450"/>
      <c r="OCP41" s="450"/>
      <c r="OCQ41" s="450"/>
      <c r="OCR41" s="450"/>
      <c r="OCS41" s="450"/>
      <c r="OCT41" s="450"/>
      <c r="OCU41" s="450"/>
      <c r="OCV41" s="450"/>
      <c r="OCW41" s="450"/>
      <c r="OCX41" s="450"/>
      <c r="OCY41" s="450"/>
      <c r="OCZ41" s="450"/>
      <c r="ODA41" s="450"/>
      <c r="ODB41" s="450"/>
      <c r="ODC41" s="450"/>
      <c r="ODD41" s="450"/>
      <c r="ODE41" s="450"/>
      <c r="ODF41" s="450"/>
      <c r="ODG41" s="450"/>
      <c r="ODH41" s="450"/>
      <c r="ODI41" s="450"/>
      <c r="ODJ41" s="450"/>
      <c r="ODK41" s="450"/>
      <c r="ODL41" s="450"/>
      <c r="ODM41" s="450"/>
      <c r="ODN41" s="450"/>
      <c r="ODO41" s="450"/>
      <c r="ODP41" s="450"/>
      <c r="ODQ41" s="450"/>
      <c r="ODR41" s="450"/>
      <c r="ODS41" s="450"/>
      <c r="ODT41" s="450"/>
      <c r="ODU41" s="450"/>
      <c r="ODV41" s="450"/>
      <c r="ODW41" s="450"/>
      <c r="ODX41" s="450"/>
      <c r="ODY41" s="450"/>
      <c r="ODZ41" s="450"/>
      <c r="OEA41" s="450"/>
      <c r="OEB41" s="450"/>
      <c r="OEC41" s="450"/>
      <c r="OED41" s="450"/>
      <c r="OEE41" s="450"/>
      <c r="OEF41" s="450"/>
      <c r="OEG41" s="450"/>
      <c r="OEH41" s="450"/>
      <c r="OEI41" s="450"/>
      <c r="OEJ41" s="450"/>
      <c r="OEK41" s="450"/>
      <c r="OEL41" s="450"/>
      <c r="OEM41" s="450"/>
      <c r="OEN41" s="450"/>
      <c r="OEO41" s="450"/>
      <c r="OEP41" s="450"/>
      <c r="OEQ41" s="450"/>
      <c r="OER41" s="450"/>
      <c r="OES41" s="450"/>
      <c r="OET41" s="450"/>
      <c r="OEU41" s="450"/>
      <c r="OEV41" s="450"/>
      <c r="OEW41" s="450"/>
      <c r="OEX41" s="450"/>
      <c r="OEY41" s="450"/>
      <c r="OEZ41" s="450"/>
      <c r="OFA41" s="450"/>
      <c r="OFB41" s="450"/>
      <c r="OFC41" s="450"/>
      <c r="OFD41" s="450"/>
      <c r="OFE41" s="450"/>
      <c r="OFF41" s="450"/>
      <c r="OFG41" s="450"/>
      <c r="OFH41" s="450"/>
      <c r="OFI41" s="450"/>
      <c r="OFJ41" s="450"/>
      <c r="OFK41" s="450"/>
      <c r="OFL41" s="450"/>
      <c r="OFM41" s="450"/>
      <c r="OFN41" s="450"/>
      <c r="OFO41" s="450"/>
      <c r="OFP41" s="450"/>
      <c r="OFQ41" s="450"/>
      <c r="OFR41" s="450"/>
      <c r="OFS41" s="450"/>
      <c r="OFT41" s="450"/>
      <c r="OFU41" s="450"/>
      <c r="OFV41" s="450"/>
      <c r="OFW41" s="450"/>
      <c r="OFX41" s="450"/>
      <c r="OFY41" s="450"/>
      <c r="OFZ41" s="450"/>
      <c r="OGA41" s="450"/>
      <c r="OGB41" s="450"/>
      <c r="OGC41" s="450"/>
      <c r="OGD41" s="450"/>
      <c r="OGE41" s="450"/>
      <c r="OGF41" s="450"/>
      <c r="OGG41" s="450"/>
      <c r="OGH41" s="450"/>
      <c r="OGI41" s="450"/>
      <c r="OGJ41" s="450"/>
      <c r="OGK41" s="450"/>
      <c r="OGL41" s="450"/>
      <c r="OGM41" s="450"/>
      <c r="OGN41" s="450"/>
      <c r="OGO41" s="450"/>
      <c r="OGP41" s="450"/>
      <c r="OGQ41" s="450"/>
      <c r="OGR41" s="450"/>
      <c r="OGS41" s="450"/>
      <c r="OGT41" s="450"/>
      <c r="OGU41" s="450"/>
      <c r="OGV41" s="450"/>
      <c r="OGW41" s="450"/>
      <c r="OGX41" s="450"/>
      <c r="OGY41" s="450"/>
      <c r="OGZ41" s="450"/>
      <c r="OHA41" s="450"/>
      <c r="OHB41" s="450"/>
      <c r="OHC41" s="450"/>
      <c r="OHD41" s="450"/>
      <c r="OHE41" s="450"/>
      <c r="OHF41" s="450"/>
      <c r="OHG41" s="450"/>
      <c r="OHH41" s="450"/>
      <c r="OHI41" s="450"/>
      <c r="OHJ41" s="450"/>
      <c r="OHK41" s="450"/>
      <c r="OHL41" s="450"/>
      <c r="OHM41" s="450"/>
      <c r="OHN41" s="450"/>
      <c r="OHO41" s="450"/>
      <c r="OHP41" s="450"/>
      <c r="OHQ41" s="450"/>
      <c r="OHR41" s="450"/>
      <c r="OHS41" s="450"/>
      <c r="OHT41" s="450"/>
      <c r="OHU41" s="450"/>
      <c r="OHV41" s="450"/>
      <c r="OHW41" s="450"/>
      <c r="OHX41" s="450"/>
      <c r="OHY41" s="450"/>
      <c r="OHZ41" s="450"/>
      <c r="OIA41" s="450"/>
      <c r="OIB41" s="450"/>
      <c r="OIC41" s="450"/>
      <c r="OID41" s="450"/>
      <c r="OIE41" s="450"/>
      <c r="OIF41" s="450"/>
      <c r="OIG41" s="450"/>
      <c r="OIH41" s="450"/>
      <c r="OII41" s="450"/>
      <c r="OIJ41" s="450"/>
      <c r="OIK41" s="450"/>
      <c r="OIL41" s="450"/>
      <c r="OIM41" s="450"/>
      <c r="OIN41" s="450"/>
      <c r="OIO41" s="450"/>
      <c r="OIP41" s="450"/>
      <c r="OIQ41" s="450"/>
      <c r="OIR41" s="450"/>
      <c r="OIS41" s="450"/>
      <c r="OIT41" s="450"/>
      <c r="OIU41" s="450"/>
      <c r="OIV41" s="450"/>
      <c r="OIW41" s="450"/>
      <c r="OIX41" s="450"/>
      <c r="OIY41" s="450"/>
      <c r="OIZ41" s="450"/>
      <c r="OJA41" s="450"/>
      <c r="OJB41" s="450"/>
      <c r="OJC41" s="450"/>
      <c r="OJD41" s="450"/>
      <c r="OJE41" s="450"/>
      <c r="OJF41" s="450"/>
      <c r="OJG41" s="450"/>
      <c r="OJH41" s="450"/>
      <c r="OJI41" s="450"/>
      <c r="OJJ41" s="450"/>
      <c r="OJK41" s="450"/>
      <c r="OJL41" s="450"/>
      <c r="OJM41" s="450"/>
      <c r="OJN41" s="450"/>
      <c r="OJO41" s="450"/>
      <c r="OJP41" s="450"/>
      <c r="OJQ41" s="450"/>
      <c r="OJR41" s="450"/>
      <c r="OJS41" s="450"/>
      <c r="OJT41" s="450"/>
      <c r="OJU41" s="450"/>
      <c r="OJV41" s="450"/>
      <c r="OJW41" s="450"/>
      <c r="OJX41" s="450"/>
      <c r="OJY41" s="450"/>
      <c r="OJZ41" s="450"/>
      <c r="OKA41" s="450"/>
      <c r="OKB41" s="450"/>
      <c r="OKC41" s="450"/>
      <c r="OKD41" s="450"/>
      <c r="OKE41" s="450"/>
      <c r="OKF41" s="450"/>
      <c r="OKG41" s="450"/>
      <c r="OKH41" s="450"/>
      <c r="OKI41" s="450"/>
      <c r="OKJ41" s="450"/>
      <c r="OKK41" s="450"/>
      <c r="OKL41" s="450"/>
      <c r="OKM41" s="450"/>
      <c r="OKN41" s="450"/>
      <c r="OKO41" s="450"/>
      <c r="OKP41" s="450"/>
      <c r="OKQ41" s="450"/>
      <c r="OKR41" s="450"/>
      <c r="OKS41" s="450"/>
      <c r="OKT41" s="450"/>
      <c r="OKU41" s="450"/>
      <c r="OKV41" s="450"/>
      <c r="OKW41" s="450"/>
      <c r="OKX41" s="450"/>
      <c r="OKY41" s="450"/>
      <c r="OKZ41" s="450"/>
      <c r="OLA41" s="450"/>
      <c r="OLB41" s="450"/>
      <c r="OLC41" s="450"/>
      <c r="OLD41" s="450"/>
      <c r="OLE41" s="450"/>
      <c r="OLF41" s="450"/>
      <c r="OLG41" s="450"/>
      <c r="OLH41" s="450"/>
      <c r="OLI41" s="450"/>
      <c r="OLJ41" s="450"/>
      <c r="OLK41" s="450"/>
      <c r="OLL41" s="450"/>
      <c r="OLM41" s="450"/>
      <c r="OLN41" s="450"/>
      <c r="OLO41" s="450"/>
      <c r="OLP41" s="450"/>
      <c r="OLQ41" s="450"/>
      <c r="OLR41" s="450"/>
      <c r="OLS41" s="450"/>
      <c r="OLT41" s="450"/>
      <c r="OLU41" s="450"/>
      <c r="OLV41" s="450"/>
      <c r="OLW41" s="450"/>
      <c r="OLX41" s="450"/>
      <c r="OLY41" s="450"/>
      <c r="OLZ41" s="450"/>
      <c r="OMA41" s="450"/>
      <c r="OMB41" s="450"/>
      <c r="OMC41" s="450"/>
      <c r="OMD41" s="450"/>
      <c r="OME41" s="450"/>
      <c r="OMF41" s="450"/>
      <c r="OMG41" s="450"/>
      <c r="OMH41" s="450"/>
      <c r="OMI41" s="450"/>
      <c r="OMJ41" s="450"/>
      <c r="OMK41" s="450"/>
      <c r="OML41" s="450"/>
      <c r="OMM41" s="450"/>
      <c r="OMN41" s="450"/>
      <c r="OMO41" s="450"/>
      <c r="OMP41" s="450"/>
      <c r="OMQ41" s="450"/>
      <c r="OMR41" s="450"/>
      <c r="OMS41" s="450"/>
      <c r="OMT41" s="450"/>
      <c r="OMU41" s="450"/>
      <c r="OMV41" s="450"/>
      <c r="OMW41" s="450"/>
      <c r="OMX41" s="450"/>
      <c r="OMY41" s="450"/>
      <c r="OMZ41" s="450"/>
      <c r="ONA41" s="450"/>
      <c r="ONB41" s="450"/>
      <c r="ONC41" s="450"/>
      <c r="OND41" s="450"/>
      <c r="ONE41" s="450"/>
      <c r="ONF41" s="450"/>
      <c r="ONG41" s="450"/>
      <c r="ONH41" s="450"/>
      <c r="ONI41" s="450"/>
      <c r="ONJ41" s="450"/>
      <c r="ONK41" s="450"/>
      <c r="ONL41" s="450"/>
      <c r="ONM41" s="450"/>
      <c r="ONN41" s="450"/>
      <c r="ONO41" s="450"/>
      <c r="ONP41" s="450"/>
      <c r="ONQ41" s="450"/>
      <c r="ONR41" s="450"/>
      <c r="ONS41" s="450"/>
      <c r="ONT41" s="450"/>
      <c r="ONU41" s="450"/>
      <c r="ONV41" s="450"/>
      <c r="ONW41" s="450"/>
      <c r="ONX41" s="450"/>
      <c r="ONY41" s="450"/>
      <c r="ONZ41" s="450"/>
      <c r="OOA41" s="450"/>
      <c r="OOB41" s="450"/>
      <c r="OOC41" s="450"/>
      <c r="OOD41" s="450"/>
      <c r="OOE41" s="450"/>
      <c r="OOF41" s="450"/>
      <c r="OOG41" s="450"/>
      <c r="OOH41" s="450"/>
      <c r="OOI41" s="450"/>
      <c r="OOJ41" s="450"/>
      <c r="OOK41" s="450"/>
      <c r="OOL41" s="450"/>
      <c r="OOM41" s="450"/>
      <c r="OON41" s="450"/>
      <c r="OOO41" s="450"/>
      <c r="OOP41" s="450"/>
      <c r="OOQ41" s="450"/>
      <c r="OOR41" s="450"/>
      <c r="OOS41" s="450"/>
      <c r="OOT41" s="450"/>
      <c r="OOU41" s="450"/>
      <c r="OOV41" s="450"/>
      <c r="OOW41" s="450"/>
      <c r="OOX41" s="450"/>
      <c r="OOY41" s="450"/>
      <c r="OOZ41" s="450"/>
      <c r="OPA41" s="450"/>
      <c r="OPB41" s="450"/>
      <c r="OPC41" s="450"/>
      <c r="OPD41" s="450"/>
      <c r="OPE41" s="450"/>
      <c r="OPF41" s="450"/>
      <c r="OPG41" s="450"/>
      <c r="OPH41" s="450"/>
      <c r="OPI41" s="450"/>
      <c r="OPJ41" s="450"/>
      <c r="OPK41" s="450"/>
      <c r="OPL41" s="450"/>
      <c r="OPM41" s="450"/>
      <c r="OPN41" s="450"/>
      <c r="OPO41" s="450"/>
      <c r="OPP41" s="450"/>
      <c r="OPQ41" s="450"/>
      <c r="OPR41" s="450"/>
      <c r="OPS41" s="450"/>
      <c r="OPT41" s="450"/>
      <c r="OPU41" s="450"/>
      <c r="OPV41" s="450"/>
      <c r="OPW41" s="450"/>
      <c r="OPX41" s="450"/>
      <c r="OPY41" s="450"/>
      <c r="OPZ41" s="450"/>
      <c r="OQA41" s="450"/>
      <c r="OQB41" s="450"/>
      <c r="OQC41" s="450"/>
      <c r="OQD41" s="450"/>
      <c r="OQE41" s="450"/>
      <c r="OQF41" s="450"/>
      <c r="OQG41" s="450"/>
      <c r="OQH41" s="450"/>
      <c r="OQI41" s="450"/>
      <c r="OQJ41" s="450"/>
      <c r="OQK41" s="450"/>
      <c r="OQL41" s="450"/>
      <c r="OQM41" s="450"/>
      <c r="OQN41" s="450"/>
      <c r="OQO41" s="450"/>
      <c r="OQP41" s="450"/>
      <c r="OQQ41" s="450"/>
      <c r="OQR41" s="450"/>
      <c r="OQS41" s="450"/>
      <c r="OQT41" s="450"/>
      <c r="OQU41" s="450"/>
      <c r="OQV41" s="450"/>
      <c r="OQW41" s="450"/>
      <c r="OQX41" s="450"/>
      <c r="OQY41" s="450"/>
      <c r="OQZ41" s="450"/>
      <c r="ORA41" s="450"/>
      <c r="ORB41" s="450"/>
      <c r="ORC41" s="450"/>
      <c r="ORD41" s="450"/>
      <c r="ORE41" s="450"/>
      <c r="ORF41" s="450"/>
      <c r="ORG41" s="450"/>
      <c r="ORH41" s="450"/>
      <c r="ORI41" s="450"/>
      <c r="ORJ41" s="450"/>
      <c r="ORK41" s="450"/>
      <c r="ORL41" s="450"/>
      <c r="ORM41" s="450"/>
      <c r="ORN41" s="450"/>
      <c r="ORO41" s="450"/>
      <c r="ORP41" s="450"/>
      <c r="ORQ41" s="450"/>
      <c r="ORR41" s="450"/>
      <c r="ORS41" s="450"/>
      <c r="ORT41" s="450"/>
      <c r="ORU41" s="450"/>
      <c r="ORV41" s="450"/>
      <c r="ORW41" s="450"/>
      <c r="ORX41" s="450"/>
      <c r="ORY41" s="450"/>
      <c r="ORZ41" s="450"/>
      <c r="OSA41" s="450"/>
      <c r="OSB41" s="450"/>
      <c r="OSC41" s="450"/>
      <c r="OSD41" s="450"/>
      <c r="OSE41" s="450"/>
      <c r="OSF41" s="450"/>
      <c r="OSG41" s="450"/>
      <c r="OSH41" s="450"/>
      <c r="OSI41" s="450"/>
      <c r="OSJ41" s="450"/>
      <c r="OSK41" s="450"/>
      <c r="OSL41" s="450"/>
      <c r="OSM41" s="450"/>
      <c r="OSN41" s="450"/>
      <c r="OSO41" s="450"/>
      <c r="OSP41" s="450"/>
      <c r="OSQ41" s="450"/>
      <c r="OSR41" s="450"/>
      <c r="OSS41" s="450"/>
      <c r="OST41" s="450"/>
      <c r="OSU41" s="450"/>
      <c r="OSV41" s="450"/>
      <c r="OSW41" s="450"/>
      <c r="OSX41" s="450"/>
      <c r="OSY41" s="450"/>
      <c r="OSZ41" s="450"/>
      <c r="OTA41" s="450"/>
      <c r="OTB41" s="450"/>
      <c r="OTC41" s="450"/>
      <c r="OTD41" s="450"/>
      <c r="OTE41" s="450"/>
      <c r="OTF41" s="450"/>
      <c r="OTG41" s="450"/>
      <c r="OTH41" s="450"/>
      <c r="OTI41" s="450"/>
      <c r="OTJ41" s="450"/>
      <c r="OTK41" s="450"/>
      <c r="OTL41" s="450"/>
      <c r="OTM41" s="450"/>
      <c r="OTN41" s="450"/>
      <c r="OTO41" s="450"/>
      <c r="OTP41" s="450"/>
      <c r="OTQ41" s="450"/>
      <c r="OTR41" s="450"/>
      <c r="OTS41" s="450"/>
      <c r="OTT41" s="450"/>
      <c r="OTU41" s="450"/>
      <c r="OTV41" s="450"/>
      <c r="OTW41" s="450"/>
      <c r="OTX41" s="450"/>
      <c r="OTY41" s="450"/>
      <c r="OTZ41" s="450"/>
      <c r="OUA41" s="450"/>
      <c r="OUB41" s="450"/>
      <c r="OUC41" s="450"/>
      <c r="OUD41" s="450"/>
      <c r="OUE41" s="450"/>
      <c r="OUF41" s="450"/>
      <c r="OUG41" s="450"/>
      <c r="OUH41" s="450"/>
      <c r="OUI41" s="450"/>
      <c r="OUJ41" s="450"/>
      <c r="OUK41" s="450"/>
      <c r="OUL41" s="450"/>
      <c r="OUM41" s="450"/>
      <c r="OUN41" s="450"/>
      <c r="OUO41" s="450"/>
      <c r="OUP41" s="450"/>
      <c r="OUQ41" s="450"/>
      <c r="OUR41" s="450"/>
      <c r="OUS41" s="450"/>
      <c r="OUT41" s="450"/>
      <c r="OUU41" s="450"/>
      <c r="OUV41" s="450"/>
      <c r="OUW41" s="450"/>
      <c r="OUX41" s="450"/>
      <c r="OUY41" s="450"/>
      <c r="OUZ41" s="450"/>
      <c r="OVA41" s="450"/>
      <c r="OVB41" s="450"/>
      <c r="OVC41" s="450"/>
      <c r="OVD41" s="450"/>
      <c r="OVE41" s="450"/>
      <c r="OVF41" s="450"/>
      <c r="OVG41" s="450"/>
      <c r="OVH41" s="450"/>
      <c r="OVI41" s="450"/>
      <c r="OVJ41" s="450"/>
      <c r="OVK41" s="450"/>
      <c r="OVL41" s="450"/>
      <c r="OVM41" s="450"/>
      <c r="OVN41" s="450"/>
      <c r="OVO41" s="450"/>
      <c r="OVP41" s="450"/>
      <c r="OVQ41" s="450"/>
      <c r="OVR41" s="450"/>
      <c r="OVS41" s="450"/>
      <c r="OVT41" s="450"/>
      <c r="OVU41" s="450"/>
      <c r="OVV41" s="450"/>
      <c r="OVW41" s="450"/>
      <c r="OVX41" s="450"/>
      <c r="OVY41" s="450"/>
      <c r="OVZ41" s="450"/>
      <c r="OWA41" s="450"/>
      <c r="OWB41" s="450"/>
      <c r="OWC41" s="450"/>
      <c r="OWD41" s="450"/>
      <c r="OWE41" s="450"/>
      <c r="OWF41" s="450"/>
      <c r="OWG41" s="450"/>
      <c r="OWH41" s="450"/>
      <c r="OWI41" s="450"/>
      <c r="OWJ41" s="450"/>
      <c r="OWK41" s="450"/>
      <c r="OWL41" s="450"/>
      <c r="OWM41" s="450"/>
      <c r="OWN41" s="450"/>
      <c r="OWO41" s="450"/>
      <c r="OWP41" s="450"/>
      <c r="OWQ41" s="450"/>
      <c r="OWR41" s="450"/>
      <c r="OWS41" s="450"/>
      <c r="OWT41" s="450"/>
      <c r="OWU41" s="450"/>
      <c r="OWV41" s="450"/>
      <c r="OWW41" s="450"/>
      <c r="OWX41" s="450"/>
      <c r="OWY41" s="450"/>
      <c r="OWZ41" s="450"/>
      <c r="OXA41" s="450"/>
      <c r="OXB41" s="450"/>
      <c r="OXC41" s="450"/>
      <c r="OXD41" s="450"/>
      <c r="OXE41" s="450"/>
      <c r="OXF41" s="450"/>
      <c r="OXG41" s="450"/>
      <c r="OXH41" s="450"/>
      <c r="OXI41" s="450"/>
      <c r="OXJ41" s="450"/>
      <c r="OXK41" s="450"/>
      <c r="OXL41" s="450"/>
      <c r="OXM41" s="450"/>
      <c r="OXN41" s="450"/>
      <c r="OXO41" s="450"/>
      <c r="OXP41" s="450"/>
      <c r="OXQ41" s="450"/>
      <c r="OXR41" s="450"/>
      <c r="OXS41" s="450"/>
      <c r="OXT41" s="450"/>
      <c r="OXU41" s="450"/>
      <c r="OXV41" s="450"/>
      <c r="OXW41" s="450"/>
      <c r="OXX41" s="450"/>
      <c r="OXY41" s="450"/>
      <c r="OXZ41" s="450"/>
      <c r="OYA41" s="450"/>
      <c r="OYB41" s="450"/>
      <c r="OYC41" s="450"/>
      <c r="OYD41" s="450"/>
      <c r="OYE41" s="450"/>
      <c r="OYF41" s="450"/>
      <c r="OYG41" s="450"/>
      <c r="OYH41" s="450"/>
      <c r="OYI41" s="450"/>
      <c r="OYJ41" s="450"/>
      <c r="OYK41" s="450"/>
      <c r="OYL41" s="450"/>
      <c r="OYM41" s="450"/>
      <c r="OYN41" s="450"/>
      <c r="OYO41" s="450"/>
      <c r="OYP41" s="450"/>
      <c r="OYQ41" s="450"/>
      <c r="OYR41" s="450"/>
      <c r="OYS41" s="450"/>
      <c r="OYT41" s="450"/>
      <c r="OYU41" s="450"/>
      <c r="OYV41" s="450"/>
      <c r="OYW41" s="450"/>
      <c r="OYX41" s="450"/>
      <c r="OYY41" s="450"/>
      <c r="OYZ41" s="450"/>
      <c r="OZA41" s="450"/>
      <c r="OZB41" s="450"/>
      <c r="OZC41" s="450"/>
      <c r="OZD41" s="450"/>
      <c r="OZE41" s="450"/>
      <c r="OZF41" s="450"/>
      <c r="OZG41" s="450"/>
      <c r="OZH41" s="450"/>
      <c r="OZI41" s="450"/>
      <c r="OZJ41" s="450"/>
      <c r="OZK41" s="450"/>
      <c r="OZL41" s="450"/>
      <c r="OZM41" s="450"/>
      <c r="OZN41" s="450"/>
      <c r="OZO41" s="450"/>
      <c r="OZP41" s="450"/>
      <c r="OZQ41" s="450"/>
      <c r="OZR41" s="450"/>
      <c r="OZS41" s="450"/>
      <c r="OZT41" s="450"/>
      <c r="OZU41" s="450"/>
      <c r="OZV41" s="450"/>
      <c r="OZW41" s="450"/>
      <c r="OZX41" s="450"/>
      <c r="OZY41" s="450"/>
      <c r="OZZ41" s="450"/>
      <c r="PAA41" s="450"/>
      <c r="PAB41" s="450"/>
      <c r="PAC41" s="450"/>
      <c r="PAD41" s="450"/>
      <c r="PAE41" s="450"/>
      <c r="PAF41" s="450"/>
      <c r="PAG41" s="450"/>
      <c r="PAH41" s="450"/>
      <c r="PAI41" s="450"/>
      <c r="PAJ41" s="450"/>
      <c r="PAK41" s="450"/>
      <c r="PAL41" s="450"/>
      <c r="PAM41" s="450"/>
      <c r="PAN41" s="450"/>
      <c r="PAO41" s="450"/>
      <c r="PAP41" s="450"/>
      <c r="PAQ41" s="450"/>
      <c r="PAR41" s="450"/>
      <c r="PAS41" s="450"/>
      <c r="PAT41" s="450"/>
      <c r="PAU41" s="450"/>
      <c r="PAV41" s="450"/>
      <c r="PAW41" s="450"/>
      <c r="PAX41" s="450"/>
      <c r="PAY41" s="450"/>
      <c r="PAZ41" s="450"/>
      <c r="PBA41" s="450"/>
      <c r="PBB41" s="450"/>
      <c r="PBC41" s="450"/>
      <c r="PBD41" s="450"/>
      <c r="PBE41" s="450"/>
      <c r="PBF41" s="450"/>
      <c r="PBG41" s="450"/>
      <c r="PBH41" s="450"/>
      <c r="PBI41" s="450"/>
      <c r="PBJ41" s="450"/>
      <c r="PBK41" s="450"/>
      <c r="PBL41" s="450"/>
      <c r="PBM41" s="450"/>
      <c r="PBN41" s="450"/>
      <c r="PBO41" s="450"/>
      <c r="PBP41" s="450"/>
      <c r="PBQ41" s="450"/>
      <c r="PBR41" s="450"/>
      <c r="PBS41" s="450"/>
      <c r="PBT41" s="450"/>
      <c r="PBU41" s="450"/>
      <c r="PBV41" s="450"/>
      <c r="PBW41" s="450"/>
      <c r="PBX41" s="450"/>
      <c r="PBY41" s="450"/>
      <c r="PBZ41" s="450"/>
      <c r="PCA41" s="450"/>
      <c r="PCB41" s="450"/>
      <c r="PCC41" s="450"/>
      <c r="PCD41" s="450"/>
      <c r="PCE41" s="450"/>
      <c r="PCF41" s="450"/>
      <c r="PCG41" s="450"/>
      <c r="PCH41" s="450"/>
      <c r="PCI41" s="450"/>
      <c r="PCJ41" s="450"/>
      <c r="PCK41" s="450"/>
      <c r="PCL41" s="450"/>
      <c r="PCM41" s="450"/>
      <c r="PCN41" s="450"/>
      <c r="PCO41" s="450"/>
      <c r="PCP41" s="450"/>
      <c r="PCQ41" s="450"/>
      <c r="PCR41" s="450"/>
      <c r="PCS41" s="450"/>
      <c r="PCT41" s="450"/>
      <c r="PCU41" s="450"/>
      <c r="PCV41" s="450"/>
      <c r="PCW41" s="450"/>
      <c r="PCX41" s="450"/>
      <c r="PCY41" s="450"/>
      <c r="PCZ41" s="450"/>
      <c r="PDA41" s="450"/>
      <c r="PDB41" s="450"/>
      <c r="PDC41" s="450"/>
      <c r="PDD41" s="450"/>
      <c r="PDE41" s="450"/>
      <c r="PDF41" s="450"/>
      <c r="PDG41" s="450"/>
      <c r="PDH41" s="450"/>
      <c r="PDI41" s="450"/>
      <c r="PDJ41" s="450"/>
      <c r="PDK41" s="450"/>
      <c r="PDL41" s="450"/>
      <c r="PDM41" s="450"/>
      <c r="PDN41" s="450"/>
      <c r="PDO41" s="450"/>
      <c r="PDP41" s="450"/>
      <c r="PDQ41" s="450"/>
      <c r="PDR41" s="450"/>
      <c r="PDS41" s="450"/>
      <c r="PDT41" s="450"/>
      <c r="PDU41" s="450"/>
      <c r="PDV41" s="450"/>
      <c r="PDW41" s="450"/>
      <c r="PDX41" s="450"/>
      <c r="PDY41" s="450"/>
      <c r="PDZ41" s="450"/>
      <c r="PEA41" s="450"/>
      <c r="PEB41" s="450"/>
      <c r="PEC41" s="450"/>
      <c r="PED41" s="450"/>
      <c r="PEE41" s="450"/>
      <c r="PEF41" s="450"/>
      <c r="PEG41" s="450"/>
      <c r="PEH41" s="450"/>
      <c r="PEI41" s="450"/>
      <c r="PEJ41" s="450"/>
      <c r="PEK41" s="450"/>
      <c r="PEL41" s="450"/>
      <c r="PEM41" s="450"/>
      <c r="PEN41" s="450"/>
      <c r="PEO41" s="450"/>
      <c r="PEP41" s="450"/>
      <c r="PEQ41" s="450"/>
      <c r="PER41" s="450"/>
      <c r="PES41" s="450"/>
      <c r="PET41" s="450"/>
      <c r="PEU41" s="450"/>
      <c r="PEV41" s="450"/>
      <c r="PEW41" s="450"/>
      <c r="PEX41" s="450"/>
      <c r="PEY41" s="450"/>
      <c r="PEZ41" s="450"/>
      <c r="PFA41" s="450"/>
      <c r="PFB41" s="450"/>
      <c r="PFC41" s="450"/>
      <c r="PFD41" s="450"/>
      <c r="PFE41" s="450"/>
      <c r="PFF41" s="450"/>
      <c r="PFG41" s="450"/>
      <c r="PFH41" s="450"/>
      <c r="PFI41" s="450"/>
      <c r="PFJ41" s="450"/>
      <c r="PFK41" s="450"/>
      <c r="PFL41" s="450"/>
      <c r="PFM41" s="450"/>
      <c r="PFN41" s="450"/>
      <c r="PFO41" s="450"/>
      <c r="PFP41" s="450"/>
      <c r="PFQ41" s="450"/>
      <c r="PFR41" s="450"/>
      <c r="PFS41" s="450"/>
      <c r="PFT41" s="450"/>
      <c r="PFU41" s="450"/>
      <c r="PFV41" s="450"/>
      <c r="PFW41" s="450"/>
      <c r="PFX41" s="450"/>
      <c r="PFY41" s="450"/>
      <c r="PFZ41" s="450"/>
      <c r="PGA41" s="450"/>
      <c r="PGB41" s="450"/>
      <c r="PGC41" s="450"/>
      <c r="PGD41" s="450"/>
      <c r="PGE41" s="450"/>
      <c r="PGF41" s="450"/>
      <c r="PGG41" s="450"/>
      <c r="PGH41" s="450"/>
      <c r="PGI41" s="450"/>
      <c r="PGJ41" s="450"/>
      <c r="PGK41" s="450"/>
      <c r="PGL41" s="450"/>
      <c r="PGM41" s="450"/>
      <c r="PGN41" s="450"/>
      <c r="PGO41" s="450"/>
      <c r="PGP41" s="450"/>
      <c r="PGQ41" s="450"/>
      <c r="PGR41" s="450"/>
      <c r="PGS41" s="450"/>
      <c r="PGT41" s="450"/>
      <c r="PGU41" s="450"/>
      <c r="PGV41" s="450"/>
      <c r="PGW41" s="450"/>
      <c r="PGX41" s="450"/>
      <c r="PGY41" s="450"/>
      <c r="PGZ41" s="450"/>
      <c r="PHA41" s="450"/>
      <c r="PHB41" s="450"/>
      <c r="PHC41" s="450"/>
      <c r="PHD41" s="450"/>
      <c r="PHE41" s="450"/>
      <c r="PHF41" s="450"/>
      <c r="PHG41" s="450"/>
      <c r="PHH41" s="450"/>
      <c r="PHI41" s="450"/>
      <c r="PHJ41" s="450"/>
      <c r="PHK41" s="450"/>
      <c r="PHL41" s="450"/>
      <c r="PHM41" s="450"/>
      <c r="PHN41" s="450"/>
      <c r="PHO41" s="450"/>
      <c r="PHP41" s="450"/>
      <c r="PHQ41" s="450"/>
      <c r="PHR41" s="450"/>
      <c r="PHS41" s="450"/>
      <c r="PHT41" s="450"/>
      <c r="PHU41" s="450"/>
      <c r="PHV41" s="450"/>
      <c r="PHW41" s="450"/>
      <c r="PHX41" s="450"/>
      <c r="PHY41" s="450"/>
      <c r="PHZ41" s="450"/>
      <c r="PIA41" s="450"/>
      <c r="PIB41" s="450"/>
      <c r="PIC41" s="450"/>
      <c r="PID41" s="450"/>
      <c r="PIE41" s="450"/>
      <c r="PIF41" s="450"/>
      <c r="PIG41" s="450"/>
      <c r="PIH41" s="450"/>
      <c r="PII41" s="450"/>
      <c r="PIJ41" s="450"/>
      <c r="PIK41" s="450"/>
      <c r="PIL41" s="450"/>
      <c r="PIM41" s="450"/>
      <c r="PIN41" s="450"/>
      <c r="PIO41" s="450"/>
      <c r="PIP41" s="450"/>
      <c r="PIQ41" s="450"/>
      <c r="PIR41" s="450"/>
      <c r="PIS41" s="450"/>
      <c r="PIT41" s="450"/>
      <c r="PIU41" s="450"/>
      <c r="PIV41" s="450"/>
      <c r="PIW41" s="450"/>
      <c r="PIX41" s="450"/>
      <c r="PIY41" s="450"/>
      <c r="PIZ41" s="450"/>
      <c r="PJA41" s="450"/>
      <c r="PJB41" s="450"/>
      <c r="PJC41" s="450"/>
      <c r="PJD41" s="450"/>
      <c r="PJE41" s="450"/>
      <c r="PJF41" s="450"/>
      <c r="PJG41" s="450"/>
      <c r="PJH41" s="450"/>
      <c r="PJI41" s="450"/>
      <c r="PJJ41" s="450"/>
      <c r="PJK41" s="450"/>
      <c r="PJL41" s="450"/>
      <c r="PJM41" s="450"/>
      <c r="PJN41" s="450"/>
      <c r="PJO41" s="450"/>
      <c r="PJP41" s="450"/>
      <c r="PJQ41" s="450"/>
      <c r="PJR41" s="450"/>
      <c r="PJS41" s="450"/>
      <c r="PJT41" s="450"/>
      <c r="PJU41" s="450"/>
      <c r="PJV41" s="450"/>
      <c r="PJW41" s="450"/>
      <c r="PJX41" s="450"/>
      <c r="PJY41" s="450"/>
      <c r="PJZ41" s="450"/>
      <c r="PKA41" s="450"/>
      <c r="PKB41" s="450"/>
      <c r="PKC41" s="450"/>
      <c r="PKD41" s="450"/>
      <c r="PKE41" s="450"/>
      <c r="PKF41" s="450"/>
      <c r="PKG41" s="450"/>
      <c r="PKH41" s="450"/>
      <c r="PKI41" s="450"/>
      <c r="PKJ41" s="450"/>
      <c r="PKK41" s="450"/>
      <c r="PKL41" s="450"/>
      <c r="PKM41" s="450"/>
      <c r="PKN41" s="450"/>
      <c r="PKO41" s="450"/>
      <c r="PKP41" s="450"/>
      <c r="PKQ41" s="450"/>
      <c r="PKR41" s="450"/>
      <c r="PKS41" s="450"/>
      <c r="PKT41" s="450"/>
      <c r="PKU41" s="450"/>
      <c r="PKV41" s="450"/>
      <c r="PKW41" s="450"/>
      <c r="PKX41" s="450"/>
      <c r="PKY41" s="450"/>
      <c r="PKZ41" s="450"/>
      <c r="PLA41" s="450"/>
      <c r="PLB41" s="450"/>
      <c r="PLC41" s="450"/>
      <c r="PLD41" s="450"/>
      <c r="PLE41" s="450"/>
      <c r="PLF41" s="450"/>
      <c r="PLG41" s="450"/>
      <c r="PLH41" s="450"/>
      <c r="PLI41" s="450"/>
      <c r="PLJ41" s="450"/>
      <c r="PLK41" s="450"/>
      <c r="PLL41" s="450"/>
      <c r="PLM41" s="450"/>
      <c r="PLN41" s="450"/>
      <c r="PLO41" s="450"/>
      <c r="PLP41" s="450"/>
      <c r="PLQ41" s="450"/>
      <c r="PLR41" s="450"/>
      <c r="PLS41" s="450"/>
      <c r="PLT41" s="450"/>
      <c r="PLU41" s="450"/>
      <c r="PLV41" s="450"/>
      <c r="PLW41" s="450"/>
      <c r="PLX41" s="450"/>
      <c r="PLY41" s="450"/>
      <c r="PLZ41" s="450"/>
      <c r="PMA41" s="450"/>
      <c r="PMB41" s="450"/>
      <c r="PMC41" s="450"/>
      <c r="PMD41" s="450"/>
      <c r="PME41" s="450"/>
      <c r="PMF41" s="450"/>
      <c r="PMG41" s="450"/>
      <c r="PMH41" s="450"/>
      <c r="PMI41" s="450"/>
      <c r="PMJ41" s="450"/>
      <c r="PMK41" s="450"/>
      <c r="PML41" s="450"/>
      <c r="PMM41" s="450"/>
      <c r="PMN41" s="450"/>
      <c r="PMO41" s="450"/>
      <c r="PMP41" s="450"/>
      <c r="PMQ41" s="450"/>
      <c r="PMR41" s="450"/>
      <c r="PMS41" s="450"/>
      <c r="PMT41" s="450"/>
      <c r="PMU41" s="450"/>
      <c r="PMV41" s="450"/>
      <c r="PMW41" s="450"/>
      <c r="PMX41" s="450"/>
      <c r="PMY41" s="450"/>
      <c r="PMZ41" s="450"/>
      <c r="PNA41" s="450"/>
      <c r="PNB41" s="450"/>
      <c r="PNC41" s="450"/>
      <c r="PND41" s="450"/>
      <c r="PNE41" s="450"/>
      <c r="PNF41" s="450"/>
      <c r="PNG41" s="450"/>
      <c r="PNH41" s="450"/>
      <c r="PNI41" s="450"/>
      <c r="PNJ41" s="450"/>
      <c r="PNK41" s="450"/>
      <c r="PNL41" s="450"/>
      <c r="PNM41" s="450"/>
      <c r="PNN41" s="450"/>
      <c r="PNO41" s="450"/>
      <c r="PNP41" s="450"/>
      <c r="PNQ41" s="450"/>
      <c r="PNR41" s="450"/>
      <c r="PNS41" s="450"/>
      <c r="PNT41" s="450"/>
      <c r="PNU41" s="450"/>
      <c r="PNV41" s="450"/>
      <c r="PNW41" s="450"/>
      <c r="PNX41" s="450"/>
      <c r="PNY41" s="450"/>
      <c r="PNZ41" s="450"/>
      <c r="POA41" s="450"/>
      <c r="POB41" s="450"/>
      <c r="POC41" s="450"/>
      <c r="POD41" s="450"/>
      <c r="POE41" s="450"/>
      <c r="POF41" s="450"/>
      <c r="POG41" s="450"/>
      <c r="POH41" s="450"/>
      <c r="POI41" s="450"/>
      <c r="POJ41" s="450"/>
      <c r="POK41" s="450"/>
      <c r="POL41" s="450"/>
      <c r="POM41" s="450"/>
      <c r="PON41" s="450"/>
      <c r="POO41" s="450"/>
      <c r="POP41" s="450"/>
      <c r="POQ41" s="450"/>
      <c r="POR41" s="450"/>
      <c r="POS41" s="450"/>
      <c r="POT41" s="450"/>
      <c r="POU41" s="450"/>
      <c r="POV41" s="450"/>
      <c r="POW41" s="450"/>
      <c r="POX41" s="450"/>
      <c r="POY41" s="450"/>
      <c r="POZ41" s="450"/>
      <c r="PPA41" s="450"/>
      <c r="PPB41" s="450"/>
      <c r="PPC41" s="450"/>
      <c r="PPD41" s="450"/>
      <c r="PPE41" s="450"/>
      <c r="PPF41" s="450"/>
      <c r="PPG41" s="450"/>
      <c r="PPH41" s="450"/>
      <c r="PPI41" s="450"/>
      <c r="PPJ41" s="450"/>
      <c r="PPK41" s="450"/>
      <c r="PPL41" s="450"/>
      <c r="PPM41" s="450"/>
      <c r="PPN41" s="450"/>
      <c r="PPO41" s="450"/>
      <c r="PPP41" s="450"/>
      <c r="PPQ41" s="450"/>
      <c r="PPR41" s="450"/>
      <c r="PPS41" s="450"/>
      <c r="PPT41" s="450"/>
      <c r="PPU41" s="450"/>
      <c r="PPV41" s="450"/>
      <c r="PPW41" s="450"/>
      <c r="PPX41" s="450"/>
      <c r="PPY41" s="450"/>
      <c r="PPZ41" s="450"/>
      <c r="PQA41" s="450"/>
      <c r="PQB41" s="450"/>
      <c r="PQC41" s="450"/>
      <c r="PQD41" s="450"/>
      <c r="PQE41" s="450"/>
      <c r="PQF41" s="450"/>
      <c r="PQG41" s="450"/>
      <c r="PQH41" s="450"/>
      <c r="PQI41" s="450"/>
      <c r="PQJ41" s="450"/>
      <c r="PQK41" s="450"/>
      <c r="PQL41" s="450"/>
      <c r="PQM41" s="450"/>
      <c r="PQN41" s="450"/>
      <c r="PQO41" s="450"/>
      <c r="PQP41" s="450"/>
      <c r="PQQ41" s="450"/>
      <c r="PQR41" s="450"/>
      <c r="PQS41" s="450"/>
      <c r="PQT41" s="450"/>
      <c r="PQU41" s="450"/>
      <c r="PQV41" s="450"/>
      <c r="PQW41" s="450"/>
      <c r="PQX41" s="450"/>
      <c r="PQY41" s="450"/>
      <c r="PQZ41" s="450"/>
      <c r="PRA41" s="450"/>
      <c r="PRB41" s="450"/>
      <c r="PRC41" s="450"/>
      <c r="PRD41" s="450"/>
      <c r="PRE41" s="450"/>
      <c r="PRF41" s="450"/>
      <c r="PRG41" s="450"/>
      <c r="PRH41" s="450"/>
      <c r="PRI41" s="450"/>
      <c r="PRJ41" s="450"/>
      <c r="PRK41" s="450"/>
      <c r="PRL41" s="450"/>
      <c r="PRM41" s="450"/>
      <c r="PRN41" s="450"/>
      <c r="PRO41" s="450"/>
      <c r="PRP41" s="450"/>
      <c r="PRQ41" s="450"/>
      <c r="PRR41" s="450"/>
      <c r="PRS41" s="450"/>
      <c r="PRT41" s="450"/>
      <c r="PRU41" s="450"/>
      <c r="PRV41" s="450"/>
      <c r="PRW41" s="450"/>
      <c r="PRX41" s="450"/>
      <c r="PRY41" s="450"/>
      <c r="PRZ41" s="450"/>
      <c r="PSA41" s="450"/>
      <c r="PSB41" s="450"/>
      <c r="PSC41" s="450"/>
      <c r="PSD41" s="450"/>
      <c r="PSE41" s="450"/>
      <c r="PSF41" s="450"/>
      <c r="PSG41" s="450"/>
      <c r="PSH41" s="450"/>
      <c r="PSI41" s="450"/>
      <c r="PSJ41" s="450"/>
      <c r="PSK41" s="450"/>
      <c r="PSL41" s="450"/>
      <c r="PSM41" s="450"/>
      <c r="PSN41" s="450"/>
      <c r="PSO41" s="450"/>
      <c r="PSP41" s="450"/>
      <c r="PSQ41" s="450"/>
      <c r="PSR41" s="450"/>
      <c r="PSS41" s="450"/>
      <c r="PST41" s="450"/>
      <c r="PSU41" s="450"/>
      <c r="PSV41" s="450"/>
      <c r="PSW41" s="450"/>
      <c r="PSX41" s="450"/>
      <c r="PSY41" s="450"/>
      <c r="PSZ41" s="450"/>
      <c r="PTA41" s="450"/>
      <c r="PTB41" s="450"/>
      <c r="PTC41" s="450"/>
      <c r="PTD41" s="450"/>
      <c r="PTE41" s="450"/>
      <c r="PTF41" s="450"/>
      <c r="PTG41" s="450"/>
      <c r="PTH41" s="450"/>
      <c r="PTI41" s="450"/>
      <c r="PTJ41" s="450"/>
      <c r="PTK41" s="450"/>
      <c r="PTL41" s="450"/>
      <c r="PTM41" s="450"/>
      <c r="PTN41" s="450"/>
      <c r="PTO41" s="450"/>
      <c r="PTP41" s="450"/>
      <c r="PTQ41" s="450"/>
      <c r="PTR41" s="450"/>
      <c r="PTS41" s="450"/>
      <c r="PTT41" s="450"/>
      <c r="PTU41" s="450"/>
      <c r="PTV41" s="450"/>
      <c r="PTW41" s="450"/>
      <c r="PTX41" s="450"/>
      <c r="PTY41" s="450"/>
      <c r="PTZ41" s="450"/>
      <c r="PUA41" s="450"/>
      <c r="PUB41" s="450"/>
      <c r="PUC41" s="450"/>
      <c r="PUD41" s="450"/>
      <c r="PUE41" s="450"/>
      <c r="PUF41" s="450"/>
      <c r="PUG41" s="450"/>
      <c r="PUH41" s="450"/>
      <c r="PUI41" s="450"/>
      <c r="PUJ41" s="450"/>
      <c r="PUK41" s="450"/>
      <c r="PUL41" s="450"/>
      <c r="PUM41" s="450"/>
      <c r="PUN41" s="450"/>
      <c r="PUO41" s="450"/>
      <c r="PUP41" s="450"/>
      <c r="PUQ41" s="450"/>
      <c r="PUR41" s="450"/>
      <c r="PUS41" s="450"/>
      <c r="PUT41" s="450"/>
      <c r="PUU41" s="450"/>
      <c r="PUV41" s="450"/>
      <c r="PUW41" s="450"/>
      <c r="PUX41" s="450"/>
      <c r="PUY41" s="450"/>
      <c r="PUZ41" s="450"/>
      <c r="PVA41" s="450"/>
      <c r="PVB41" s="450"/>
      <c r="PVC41" s="450"/>
      <c r="PVD41" s="450"/>
      <c r="PVE41" s="450"/>
      <c r="PVF41" s="450"/>
      <c r="PVG41" s="450"/>
      <c r="PVH41" s="450"/>
      <c r="PVI41" s="450"/>
      <c r="PVJ41" s="450"/>
      <c r="PVK41" s="450"/>
      <c r="PVL41" s="450"/>
      <c r="PVM41" s="450"/>
      <c r="PVN41" s="450"/>
      <c r="PVO41" s="450"/>
      <c r="PVP41" s="450"/>
      <c r="PVQ41" s="450"/>
      <c r="PVR41" s="450"/>
      <c r="PVS41" s="450"/>
      <c r="PVT41" s="450"/>
      <c r="PVU41" s="450"/>
      <c r="PVV41" s="450"/>
      <c r="PVW41" s="450"/>
      <c r="PVX41" s="450"/>
      <c r="PVY41" s="450"/>
      <c r="PVZ41" s="450"/>
      <c r="PWA41" s="450"/>
      <c r="PWB41" s="450"/>
      <c r="PWC41" s="450"/>
      <c r="PWD41" s="450"/>
      <c r="PWE41" s="450"/>
      <c r="PWF41" s="450"/>
      <c r="PWG41" s="450"/>
      <c r="PWH41" s="450"/>
      <c r="PWI41" s="450"/>
      <c r="PWJ41" s="450"/>
      <c r="PWK41" s="450"/>
      <c r="PWL41" s="450"/>
      <c r="PWM41" s="450"/>
      <c r="PWN41" s="450"/>
      <c r="PWO41" s="450"/>
      <c r="PWP41" s="450"/>
      <c r="PWQ41" s="450"/>
      <c r="PWR41" s="450"/>
      <c r="PWS41" s="450"/>
      <c r="PWT41" s="450"/>
      <c r="PWU41" s="450"/>
      <c r="PWV41" s="450"/>
      <c r="PWW41" s="450"/>
      <c r="PWX41" s="450"/>
      <c r="PWY41" s="450"/>
      <c r="PWZ41" s="450"/>
      <c r="PXA41" s="450"/>
      <c r="PXB41" s="450"/>
      <c r="PXC41" s="450"/>
      <c r="PXD41" s="450"/>
      <c r="PXE41" s="450"/>
      <c r="PXF41" s="450"/>
      <c r="PXG41" s="450"/>
      <c r="PXH41" s="450"/>
      <c r="PXI41" s="450"/>
      <c r="PXJ41" s="450"/>
      <c r="PXK41" s="450"/>
      <c r="PXL41" s="450"/>
      <c r="PXM41" s="450"/>
      <c r="PXN41" s="450"/>
      <c r="PXO41" s="450"/>
      <c r="PXP41" s="450"/>
      <c r="PXQ41" s="450"/>
      <c r="PXR41" s="450"/>
      <c r="PXS41" s="450"/>
      <c r="PXT41" s="450"/>
      <c r="PXU41" s="450"/>
      <c r="PXV41" s="450"/>
      <c r="PXW41" s="450"/>
      <c r="PXX41" s="450"/>
      <c r="PXY41" s="450"/>
      <c r="PXZ41" s="450"/>
      <c r="PYA41" s="450"/>
      <c r="PYB41" s="450"/>
      <c r="PYC41" s="450"/>
      <c r="PYD41" s="450"/>
      <c r="PYE41" s="450"/>
      <c r="PYF41" s="450"/>
      <c r="PYG41" s="450"/>
      <c r="PYH41" s="450"/>
      <c r="PYI41" s="450"/>
      <c r="PYJ41" s="450"/>
      <c r="PYK41" s="450"/>
      <c r="PYL41" s="450"/>
      <c r="PYM41" s="450"/>
      <c r="PYN41" s="450"/>
      <c r="PYO41" s="450"/>
      <c r="PYP41" s="450"/>
      <c r="PYQ41" s="450"/>
      <c r="PYR41" s="450"/>
      <c r="PYS41" s="450"/>
      <c r="PYT41" s="450"/>
      <c r="PYU41" s="450"/>
      <c r="PYV41" s="450"/>
      <c r="PYW41" s="450"/>
      <c r="PYX41" s="450"/>
      <c r="PYY41" s="450"/>
      <c r="PYZ41" s="450"/>
      <c r="PZA41" s="450"/>
      <c r="PZB41" s="450"/>
      <c r="PZC41" s="450"/>
      <c r="PZD41" s="450"/>
      <c r="PZE41" s="450"/>
      <c r="PZF41" s="450"/>
      <c r="PZG41" s="450"/>
      <c r="PZH41" s="450"/>
      <c r="PZI41" s="450"/>
      <c r="PZJ41" s="450"/>
      <c r="PZK41" s="450"/>
      <c r="PZL41" s="450"/>
      <c r="PZM41" s="450"/>
      <c r="PZN41" s="450"/>
      <c r="PZO41" s="450"/>
      <c r="PZP41" s="450"/>
      <c r="PZQ41" s="450"/>
      <c r="PZR41" s="450"/>
      <c r="PZS41" s="450"/>
      <c r="PZT41" s="450"/>
      <c r="PZU41" s="450"/>
      <c r="PZV41" s="450"/>
      <c r="PZW41" s="450"/>
      <c r="PZX41" s="450"/>
      <c r="PZY41" s="450"/>
      <c r="PZZ41" s="450"/>
      <c r="QAA41" s="450"/>
      <c r="QAB41" s="450"/>
      <c r="QAC41" s="450"/>
      <c r="QAD41" s="450"/>
      <c r="QAE41" s="450"/>
      <c r="QAF41" s="450"/>
      <c r="QAG41" s="450"/>
      <c r="QAH41" s="450"/>
      <c r="QAI41" s="450"/>
      <c r="QAJ41" s="450"/>
      <c r="QAK41" s="450"/>
      <c r="QAL41" s="450"/>
      <c r="QAM41" s="450"/>
      <c r="QAN41" s="450"/>
      <c r="QAO41" s="450"/>
      <c r="QAP41" s="450"/>
      <c r="QAQ41" s="450"/>
      <c r="QAR41" s="450"/>
      <c r="QAS41" s="450"/>
      <c r="QAT41" s="450"/>
      <c r="QAU41" s="450"/>
      <c r="QAV41" s="450"/>
      <c r="QAW41" s="450"/>
      <c r="QAX41" s="450"/>
      <c r="QAY41" s="450"/>
      <c r="QAZ41" s="450"/>
      <c r="QBA41" s="450"/>
      <c r="QBB41" s="450"/>
      <c r="QBC41" s="450"/>
      <c r="QBD41" s="450"/>
      <c r="QBE41" s="450"/>
      <c r="QBF41" s="450"/>
      <c r="QBG41" s="450"/>
      <c r="QBH41" s="450"/>
      <c r="QBI41" s="450"/>
      <c r="QBJ41" s="450"/>
      <c r="QBK41" s="450"/>
      <c r="QBL41" s="450"/>
      <c r="QBM41" s="450"/>
      <c r="QBN41" s="450"/>
      <c r="QBO41" s="450"/>
      <c r="QBP41" s="450"/>
      <c r="QBQ41" s="450"/>
      <c r="QBR41" s="450"/>
      <c r="QBS41" s="450"/>
      <c r="QBT41" s="450"/>
      <c r="QBU41" s="450"/>
      <c r="QBV41" s="450"/>
      <c r="QBW41" s="450"/>
      <c r="QBX41" s="450"/>
      <c r="QBY41" s="450"/>
      <c r="QBZ41" s="450"/>
      <c r="QCA41" s="450"/>
      <c r="QCB41" s="450"/>
      <c r="QCC41" s="450"/>
      <c r="QCD41" s="450"/>
      <c r="QCE41" s="450"/>
      <c r="QCF41" s="450"/>
      <c r="QCG41" s="450"/>
      <c r="QCH41" s="450"/>
      <c r="QCI41" s="450"/>
      <c r="QCJ41" s="450"/>
      <c r="QCK41" s="450"/>
      <c r="QCL41" s="450"/>
      <c r="QCM41" s="450"/>
      <c r="QCN41" s="450"/>
      <c r="QCO41" s="450"/>
      <c r="QCP41" s="450"/>
      <c r="QCQ41" s="450"/>
      <c r="QCR41" s="450"/>
      <c r="QCS41" s="450"/>
      <c r="QCT41" s="450"/>
      <c r="QCU41" s="450"/>
      <c r="QCV41" s="450"/>
      <c r="QCW41" s="450"/>
      <c r="QCX41" s="450"/>
      <c r="QCY41" s="450"/>
      <c r="QCZ41" s="450"/>
      <c r="QDA41" s="450"/>
      <c r="QDB41" s="450"/>
      <c r="QDC41" s="450"/>
      <c r="QDD41" s="450"/>
      <c r="QDE41" s="450"/>
      <c r="QDF41" s="450"/>
      <c r="QDG41" s="450"/>
      <c r="QDH41" s="450"/>
      <c r="QDI41" s="450"/>
      <c r="QDJ41" s="450"/>
      <c r="QDK41" s="450"/>
      <c r="QDL41" s="450"/>
      <c r="QDM41" s="450"/>
      <c r="QDN41" s="450"/>
      <c r="QDO41" s="450"/>
      <c r="QDP41" s="450"/>
      <c r="QDQ41" s="450"/>
      <c r="QDR41" s="450"/>
      <c r="QDS41" s="450"/>
      <c r="QDT41" s="450"/>
      <c r="QDU41" s="450"/>
      <c r="QDV41" s="450"/>
      <c r="QDW41" s="450"/>
      <c r="QDX41" s="450"/>
      <c r="QDY41" s="450"/>
      <c r="QDZ41" s="450"/>
      <c r="QEA41" s="450"/>
      <c r="QEB41" s="450"/>
      <c r="QEC41" s="450"/>
      <c r="QED41" s="450"/>
      <c r="QEE41" s="450"/>
      <c r="QEF41" s="450"/>
      <c r="QEG41" s="450"/>
      <c r="QEH41" s="450"/>
      <c r="QEI41" s="450"/>
      <c r="QEJ41" s="450"/>
      <c r="QEK41" s="450"/>
      <c r="QEL41" s="450"/>
      <c r="QEM41" s="450"/>
      <c r="QEN41" s="450"/>
      <c r="QEO41" s="450"/>
      <c r="QEP41" s="450"/>
      <c r="QEQ41" s="450"/>
      <c r="QER41" s="450"/>
      <c r="QES41" s="450"/>
      <c r="QET41" s="450"/>
      <c r="QEU41" s="450"/>
      <c r="QEV41" s="450"/>
      <c r="QEW41" s="450"/>
      <c r="QEX41" s="450"/>
      <c r="QEY41" s="450"/>
      <c r="QEZ41" s="450"/>
      <c r="QFA41" s="450"/>
      <c r="QFB41" s="450"/>
      <c r="QFC41" s="450"/>
      <c r="QFD41" s="450"/>
      <c r="QFE41" s="450"/>
      <c r="QFF41" s="450"/>
      <c r="QFG41" s="450"/>
      <c r="QFH41" s="450"/>
      <c r="QFI41" s="450"/>
      <c r="QFJ41" s="450"/>
      <c r="QFK41" s="450"/>
      <c r="QFL41" s="450"/>
      <c r="QFM41" s="450"/>
      <c r="QFN41" s="450"/>
      <c r="QFO41" s="450"/>
      <c r="QFP41" s="450"/>
      <c r="QFQ41" s="450"/>
      <c r="QFR41" s="450"/>
      <c r="QFS41" s="450"/>
      <c r="QFT41" s="450"/>
      <c r="QFU41" s="450"/>
      <c r="QFV41" s="450"/>
      <c r="QFW41" s="450"/>
      <c r="QFX41" s="450"/>
      <c r="QFY41" s="450"/>
      <c r="QFZ41" s="450"/>
      <c r="QGA41" s="450"/>
      <c r="QGB41" s="450"/>
      <c r="QGC41" s="450"/>
      <c r="QGD41" s="450"/>
      <c r="QGE41" s="450"/>
      <c r="QGF41" s="450"/>
      <c r="QGG41" s="450"/>
      <c r="QGH41" s="450"/>
      <c r="QGI41" s="450"/>
      <c r="QGJ41" s="450"/>
      <c r="QGK41" s="450"/>
      <c r="QGL41" s="450"/>
      <c r="QGM41" s="450"/>
      <c r="QGN41" s="450"/>
      <c r="QGO41" s="450"/>
      <c r="QGP41" s="450"/>
      <c r="QGQ41" s="450"/>
      <c r="QGR41" s="450"/>
      <c r="QGS41" s="450"/>
      <c r="QGT41" s="450"/>
      <c r="QGU41" s="450"/>
      <c r="QGV41" s="450"/>
      <c r="QGW41" s="450"/>
      <c r="QGX41" s="450"/>
      <c r="QGY41" s="450"/>
      <c r="QGZ41" s="450"/>
      <c r="QHA41" s="450"/>
      <c r="QHB41" s="450"/>
      <c r="QHC41" s="450"/>
      <c r="QHD41" s="450"/>
      <c r="QHE41" s="450"/>
      <c r="QHF41" s="450"/>
      <c r="QHG41" s="450"/>
      <c r="QHH41" s="450"/>
      <c r="QHI41" s="450"/>
      <c r="QHJ41" s="450"/>
      <c r="QHK41" s="450"/>
      <c r="QHL41" s="450"/>
      <c r="QHM41" s="450"/>
      <c r="QHN41" s="450"/>
      <c r="QHO41" s="450"/>
      <c r="QHP41" s="450"/>
      <c r="QHQ41" s="450"/>
      <c r="QHR41" s="450"/>
      <c r="QHS41" s="450"/>
      <c r="QHT41" s="450"/>
      <c r="QHU41" s="450"/>
      <c r="QHV41" s="450"/>
      <c r="QHW41" s="450"/>
      <c r="QHX41" s="450"/>
      <c r="QHY41" s="450"/>
      <c r="QHZ41" s="450"/>
      <c r="QIA41" s="450"/>
      <c r="QIB41" s="450"/>
      <c r="QIC41" s="450"/>
      <c r="QID41" s="450"/>
      <c r="QIE41" s="450"/>
      <c r="QIF41" s="450"/>
      <c r="QIG41" s="450"/>
      <c r="QIH41" s="450"/>
      <c r="QII41" s="450"/>
      <c r="QIJ41" s="450"/>
      <c r="QIK41" s="450"/>
      <c r="QIL41" s="450"/>
      <c r="QIM41" s="450"/>
      <c r="QIN41" s="450"/>
      <c r="QIO41" s="450"/>
      <c r="QIP41" s="450"/>
      <c r="QIQ41" s="450"/>
      <c r="QIR41" s="450"/>
      <c r="QIS41" s="450"/>
      <c r="QIT41" s="450"/>
      <c r="QIU41" s="450"/>
      <c r="QIV41" s="450"/>
      <c r="QIW41" s="450"/>
      <c r="QIX41" s="450"/>
      <c r="QIY41" s="450"/>
      <c r="QIZ41" s="450"/>
      <c r="QJA41" s="450"/>
      <c r="QJB41" s="450"/>
      <c r="QJC41" s="450"/>
      <c r="QJD41" s="450"/>
      <c r="QJE41" s="450"/>
      <c r="QJF41" s="450"/>
      <c r="QJG41" s="450"/>
      <c r="QJH41" s="450"/>
      <c r="QJI41" s="450"/>
      <c r="QJJ41" s="450"/>
      <c r="QJK41" s="450"/>
      <c r="QJL41" s="450"/>
      <c r="QJM41" s="450"/>
      <c r="QJN41" s="450"/>
      <c r="QJO41" s="450"/>
      <c r="QJP41" s="450"/>
      <c r="QJQ41" s="450"/>
      <c r="QJR41" s="450"/>
      <c r="QJS41" s="450"/>
      <c r="QJT41" s="450"/>
      <c r="QJU41" s="450"/>
      <c r="QJV41" s="450"/>
      <c r="QJW41" s="450"/>
      <c r="QJX41" s="450"/>
      <c r="QJY41" s="450"/>
      <c r="QJZ41" s="450"/>
      <c r="QKA41" s="450"/>
      <c r="QKB41" s="450"/>
      <c r="QKC41" s="450"/>
      <c r="QKD41" s="450"/>
      <c r="QKE41" s="450"/>
      <c r="QKF41" s="450"/>
      <c r="QKG41" s="450"/>
      <c r="QKH41" s="450"/>
      <c r="QKI41" s="450"/>
      <c r="QKJ41" s="450"/>
      <c r="QKK41" s="450"/>
      <c r="QKL41" s="450"/>
      <c r="QKM41" s="450"/>
      <c r="QKN41" s="450"/>
      <c r="QKO41" s="450"/>
      <c r="QKP41" s="450"/>
      <c r="QKQ41" s="450"/>
      <c r="QKR41" s="450"/>
      <c r="QKS41" s="450"/>
      <c r="QKT41" s="450"/>
      <c r="QKU41" s="450"/>
      <c r="QKV41" s="450"/>
      <c r="QKW41" s="450"/>
      <c r="QKX41" s="450"/>
      <c r="QKY41" s="450"/>
      <c r="QKZ41" s="450"/>
      <c r="QLA41" s="450"/>
      <c r="QLB41" s="450"/>
      <c r="QLC41" s="450"/>
      <c r="QLD41" s="450"/>
      <c r="QLE41" s="450"/>
      <c r="QLF41" s="450"/>
      <c r="QLG41" s="450"/>
      <c r="QLH41" s="450"/>
      <c r="QLI41" s="450"/>
      <c r="QLJ41" s="450"/>
      <c r="QLK41" s="450"/>
      <c r="QLL41" s="450"/>
      <c r="QLM41" s="450"/>
      <c r="QLN41" s="450"/>
      <c r="QLO41" s="450"/>
      <c r="QLP41" s="450"/>
      <c r="QLQ41" s="450"/>
      <c r="QLR41" s="450"/>
      <c r="QLS41" s="450"/>
      <c r="QLT41" s="450"/>
      <c r="QLU41" s="450"/>
      <c r="QLV41" s="450"/>
      <c r="QLW41" s="450"/>
      <c r="QLX41" s="450"/>
      <c r="QLY41" s="450"/>
      <c r="QLZ41" s="450"/>
      <c r="QMA41" s="450"/>
      <c r="QMB41" s="450"/>
      <c r="QMC41" s="450"/>
      <c r="QMD41" s="450"/>
      <c r="QME41" s="450"/>
      <c r="QMF41" s="450"/>
      <c r="QMG41" s="450"/>
      <c r="QMH41" s="450"/>
      <c r="QMI41" s="450"/>
      <c r="QMJ41" s="450"/>
      <c r="QMK41" s="450"/>
      <c r="QML41" s="450"/>
      <c r="QMM41" s="450"/>
      <c r="QMN41" s="450"/>
      <c r="QMO41" s="450"/>
      <c r="QMP41" s="450"/>
      <c r="QMQ41" s="450"/>
      <c r="QMR41" s="450"/>
      <c r="QMS41" s="450"/>
      <c r="QMT41" s="450"/>
      <c r="QMU41" s="450"/>
      <c r="QMV41" s="450"/>
      <c r="QMW41" s="450"/>
      <c r="QMX41" s="450"/>
      <c r="QMY41" s="450"/>
      <c r="QMZ41" s="450"/>
      <c r="QNA41" s="450"/>
      <c r="QNB41" s="450"/>
      <c r="QNC41" s="450"/>
      <c r="QND41" s="450"/>
      <c r="QNE41" s="450"/>
      <c r="QNF41" s="450"/>
      <c r="QNG41" s="450"/>
      <c r="QNH41" s="450"/>
      <c r="QNI41" s="450"/>
      <c r="QNJ41" s="450"/>
      <c r="QNK41" s="450"/>
      <c r="QNL41" s="450"/>
      <c r="QNM41" s="450"/>
      <c r="QNN41" s="450"/>
      <c r="QNO41" s="450"/>
      <c r="QNP41" s="450"/>
      <c r="QNQ41" s="450"/>
      <c r="QNR41" s="450"/>
      <c r="QNS41" s="450"/>
      <c r="QNT41" s="450"/>
      <c r="QNU41" s="450"/>
      <c r="QNV41" s="450"/>
      <c r="QNW41" s="450"/>
      <c r="QNX41" s="450"/>
      <c r="QNY41" s="450"/>
      <c r="QNZ41" s="450"/>
      <c r="QOA41" s="450"/>
      <c r="QOB41" s="450"/>
      <c r="QOC41" s="450"/>
      <c r="QOD41" s="450"/>
      <c r="QOE41" s="450"/>
      <c r="QOF41" s="450"/>
      <c r="QOG41" s="450"/>
      <c r="QOH41" s="450"/>
      <c r="QOI41" s="450"/>
      <c r="QOJ41" s="450"/>
      <c r="QOK41" s="450"/>
      <c r="QOL41" s="450"/>
      <c r="QOM41" s="450"/>
      <c r="QON41" s="450"/>
      <c r="QOO41" s="450"/>
      <c r="QOP41" s="450"/>
      <c r="QOQ41" s="450"/>
      <c r="QOR41" s="450"/>
      <c r="QOS41" s="450"/>
      <c r="QOT41" s="450"/>
      <c r="QOU41" s="450"/>
      <c r="QOV41" s="450"/>
      <c r="QOW41" s="450"/>
      <c r="QOX41" s="450"/>
      <c r="QOY41" s="450"/>
      <c r="QOZ41" s="450"/>
      <c r="QPA41" s="450"/>
      <c r="QPB41" s="450"/>
      <c r="QPC41" s="450"/>
      <c r="QPD41" s="450"/>
      <c r="QPE41" s="450"/>
      <c r="QPF41" s="450"/>
      <c r="QPG41" s="450"/>
      <c r="QPH41" s="450"/>
      <c r="QPI41" s="450"/>
      <c r="QPJ41" s="450"/>
      <c r="QPK41" s="450"/>
      <c r="QPL41" s="450"/>
      <c r="QPM41" s="450"/>
      <c r="QPN41" s="450"/>
      <c r="QPO41" s="450"/>
      <c r="QPP41" s="450"/>
      <c r="QPQ41" s="450"/>
      <c r="QPR41" s="450"/>
      <c r="QPS41" s="450"/>
      <c r="QPT41" s="450"/>
      <c r="QPU41" s="450"/>
      <c r="QPV41" s="450"/>
      <c r="QPW41" s="450"/>
      <c r="QPX41" s="450"/>
      <c r="QPY41" s="450"/>
      <c r="QPZ41" s="450"/>
      <c r="QQA41" s="450"/>
      <c r="QQB41" s="450"/>
      <c r="QQC41" s="450"/>
      <c r="QQD41" s="450"/>
      <c r="QQE41" s="450"/>
      <c r="QQF41" s="450"/>
      <c r="QQG41" s="450"/>
      <c r="QQH41" s="450"/>
      <c r="QQI41" s="450"/>
      <c r="QQJ41" s="450"/>
      <c r="QQK41" s="450"/>
      <c r="QQL41" s="450"/>
      <c r="QQM41" s="450"/>
      <c r="QQN41" s="450"/>
      <c r="QQO41" s="450"/>
      <c r="QQP41" s="450"/>
      <c r="QQQ41" s="450"/>
      <c r="QQR41" s="450"/>
      <c r="QQS41" s="450"/>
      <c r="QQT41" s="450"/>
      <c r="QQU41" s="450"/>
      <c r="QQV41" s="450"/>
      <c r="QQW41" s="450"/>
      <c r="QQX41" s="450"/>
      <c r="QQY41" s="450"/>
      <c r="QQZ41" s="450"/>
      <c r="QRA41" s="450"/>
      <c r="QRB41" s="450"/>
      <c r="QRC41" s="450"/>
      <c r="QRD41" s="450"/>
      <c r="QRE41" s="450"/>
      <c r="QRF41" s="450"/>
      <c r="QRG41" s="450"/>
      <c r="QRH41" s="450"/>
      <c r="QRI41" s="450"/>
      <c r="QRJ41" s="450"/>
      <c r="QRK41" s="450"/>
      <c r="QRL41" s="450"/>
      <c r="QRM41" s="450"/>
      <c r="QRN41" s="450"/>
      <c r="QRO41" s="450"/>
      <c r="QRP41" s="450"/>
      <c r="QRQ41" s="450"/>
      <c r="QRR41" s="450"/>
      <c r="QRS41" s="450"/>
      <c r="QRT41" s="450"/>
      <c r="QRU41" s="450"/>
      <c r="QRV41" s="450"/>
      <c r="QRW41" s="450"/>
      <c r="QRX41" s="450"/>
      <c r="QRY41" s="450"/>
      <c r="QRZ41" s="450"/>
      <c r="QSA41" s="450"/>
      <c r="QSB41" s="450"/>
      <c r="QSC41" s="450"/>
      <c r="QSD41" s="450"/>
      <c r="QSE41" s="450"/>
      <c r="QSF41" s="450"/>
      <c r="QSG41" s="450"/>
      <c r="QSH41" s="450"/>
      <c r="QSI41" s="450"/>
      <c r="QSJ41" s="450"/>
      <c r="QSK41" s="450"/>
      <c r="QSL41" s="450"/>
      <c r="QSM41" s="450"/>
      <c r="QSN41" s="450"/>
      <c r="QSO41" s="450"/>
      <c r="QSP41" s="450"/>
      <c r="QSQ41" s="450"/>
      <c r="QSR41" s="450"/>
      <c r="QSS41" s="450"/>
      <c r="QST41" s="450"/>
      <c r="QSU41" s="450"/>
      <c r="QSV41" s="450"/>
      <c r="QSW41" s="450"/>
      <c r="QSX41" s="450"/>
      <c r="QSY41" s="450"/>
      <c r="QSZ41" s="450"/>
      <c r="QTA41" s="450"/>
      <c r="QTB41" s="450"/>
      <c r="QTC41" s="450"/>
      <c r="QTD41" s="450"/>
      <c r="QTE41" s="450"/>
      <c r="QTF41" s="450"/>
      <c r="QTG41" s="450"/>
      <c r="QTH41" s="450"/>
      <c r="QTI41" s="450"/>
      <c r="QTJ41" s="450"/>
      <c r="QTK41" s="450"/>
      <c r="QTL41" s="450"/>
      <c r="QTM41" s="450"/>
      <c r="QTN41" s="450"/>
      <c r="QTO41" s="450"/>
      <c r="QTP41" s="450"/>
      <c r="QTQ41" s="450"/>
      <c r="QTR41" s="450"/>
      <c r="QTS41" s="450"/>
      <c r="QTT41" s="450"/>
      <c r="QTU41" s="450"/>
      <c r="QTV41" s="450"/>
      <c r="QTW41" s="450"/>
      <c r="QTX41" s="450"/>
      <c r="QTY41" s="450"/>
      <c r="QTZ41" s="450"/>
      <c r="QUA41" s="450"/>
      <c r="QUB41" s="450"/>
      <c r="QUC41" s="450"/>
      <c r="QUD41" s="450"/>
      <c r="QUE41" s="450"/>
      <c r="QUF41" s="450"/>
      <c r="QUG41" s="450"/>
      <c r="QUH41" s="450"/>
      <c r="QUI41" s="450"/>
      <c r="QUJ41" s="450"/>
      <c r="QUK41" s="450"/>
      <c r="QUL41" s="450"/>
      <c r="QUM41" s="450"/>
      <c r="QUN41" s="450"/>
      <c r="QUO41" s="450"/>
      <c r="QUP41" s="450"/>
      <c r="QUQ41" s="450"/>
      <c r="QUR41" s="450"/>
      <c r="QUS41" s="450"/>
      <c r="QUT41" s="450"/>
      <c r="QUU41" s="450"/>
      <c r="QUV41" s="450"/>
      <c r="QUW41" s="450"/>
      <c r="QUX41" s="450"/>
      <c r="QUY41" s="450"/>
      <c r="QUZ41" s="450"/>
      <c r="QVA41" s="450"/>
      <c r="QVB41" s="450"/>
      <c r="QVC41" s="450"/>
      <c r="QVD41" s="450"/>
      <c r="QVE41" s="450"/>
      <c r="QVF41" s="450"/>
      <c r="QVG41" s="450"/>
      <c r="QVH41" s="450"/>
      <c r="QVI41" s="450"/>
      <c r="QVJ41" s="450"/>
      <c r="QVK41" s="450"/>
      <c r="QVL41" s="450"/>
      <c r="QVM41" s="450"/>
      <c r="QVN41" s="450"/>
      <c r="QVO41" s="450"/>
      <c r="QVP41" s="450"/>
      <c r="QVQ41" s="450"/>
      <c r="QVR41" s="450"/>
      <c r="QVS41" s="450"/>
      <c r="QVT41" s="450"/>
      <c r="QVU41" s="450"/>
      <c r="QVV41" s="450"/>
      <c r="QVW41" s="450"/>
      <c r="QVX41" s="450"/>
      <c r="QVY41" s="450"/>
      <c r="QVZ41" s="450"/>
      <c r="QWA41" s="450"/>
      <c r="QWB41" s="450"/>
      <c r="QWC41" s="450"/>
      <c r="QWD41" s="450"/>
      <c r="QWE41" s="450"/>
      <c r="QWF41" s="450"/>
      <c r="QWG41" s="450"/>
      <c r="QWH41" s="450"/>
      <c r="QWI41" s="450"/>
      <c r="QWJ41" s="450"/>
      <c r="QWK41" s="450"/>
      <c r="QWL41" s="450"/>
      <c r="QWM41" s="450"/>
      <c r="QWN41" s="450"/>
      <c r="QWO41" s="450"/>
      <c r="QWP41" s="450"/>
      <c r="QWQ41" s="450"/>
      <c r="QWR41" s="450"/>
      <c r="QWS41" s="450"/>
      <c r="QWT41" s="450"/>
      <c r="QWU41" s="450"/>
      <c r="QWV41" s="450"/>
      <c r="QWW41" s="450"/>
      <c r="QWX41" s="450"/>
      <c r="QWY41" s="450"/>
      <c r="QWZ41" s="450"/>
      <c r="QXA41" s="450"/>
      <c r="QXB41" s="450"/>
      <c r="QXC41" s="450"/>
      <c r="QXD41" s="450"/>
      <c r="QXE41" s="450"/>
      <c r="QXF41" s="450"/>
      <c r="QXG41" s="450"/>
      <c r="QXH41" s="450"/>
      <c r="QXI41" s="450"/>
      <c r="QXJ41" s="450"/>
      <c r="QXK41" s="450"/>
      <c r="QXL41" s="450"/>
      <c r="QXM41" s="450"/>
      <c r="QXN41" s="450"/>
      <c r="QXO41" s="450"/>
      <c r="QXP41" s="450"/>
      <c r="QXQ41" s="450"/>
      <c r="QXR41" s="450"/>
      <c r="QXS41" s="450"/>
      <c r="QXT41" s="450"/>
      <c r="QXU41" s="450"/>
      <c r="QXV41" s="450"/>
      <c r="QXW41" s="450"/>
      <c r="QXX41" s="450"/>
      <c r="QXY41" s="450"/>
      <c r="QXZ41" s="450"/>
      <c r="QYA41" s="450"/>
      <c r="QYB41" s="450"/>
      <c r="QYC41" s="450"/>
      <c r="QYD41" s="450"/>
      <c r="QYE41" s="450"/>
      <c r="QYF41" s="450"/>
      <c r="QYG41" s="450"/>
      <c r="QYH41" s="450"/>
      <c r="QYI41" s="450"/>
      <c r="QYJ41" s="450"/>
      <c r="QYK41" s="450"/>
      <c r="QYL41" s="450"/>
      <c r="QYM41" s="450"/>
      <c r="QYN41" s="450"/>
      <c r="QYO41" s="450"/>
      <c r="QYP41" s="450"/>
      <c r="QYQ41" s="450"/>
      <c r="QYR41" s="450"/>
      <c r="QYS41" s="450"/>
      <c r="QYT41" s="450"/>
      <c r="QYU41" s="450"/>
      <c r="QYV41" s="450"/>
      <c r="QYW41" s="450"/>
      <c r="QYX41" s="450"/>
      <c r="QYY41" s="450"/>
      <c r="QYZ41" s="450"/>
      <c r="QZA41" s="450"/>
      <c r="QZB41" s="450"/>
      <c r="QZC41" s="450"/>
      <c r="QZD41" s="450"/>
      <c r="QZE41" s="450"/>
      <c r="QZF41" s="450"/>
      <c r="QZG41" s="450"/>
      <c r="QZH41" s="450"/>
      <c r="QZI41" s="450"/>
      <c r="QZJ41" s="450"/>
      <c r="QZK41" s="450"/>
      <c r="QZL41" s="450"/>
      <c r="QZM41" s="450"/>
      <c r="QZN41" s="450"/>
      <c r="QZO41" s="450"/>
      <c r="QZP41" s="450"/>
      <c r="QZQ41" s="450"/>
      <c r="QZR41" s="450"/>
      <c r="QZS41" s="450"/>
      <c r="QZT41" s="450"/>
      <c r="QZU41" s="450"/>
      <c r="QZV41" s="450"/>
      <c r="QZW41" s="450"/>
      <c r="QZX41" s="450"/>
      <c r="QZY41" s="450"/>
      <c r="QZZ41" s="450"/>
      <c r="RAA41" s="450"/>
      <c r="RAB41" s="450"/>
      <c r="RAC41" s="450"/>
      <c r="RAD41" s="450"/>
      <c r="RAE41" s="450"/>
      <c r="RAF41" s="450"/>
      <c r="RAG41" s="450"/>
      <c r="RAH41" s="450"/>
      <c r="RAI41" s="450"/>
      <c r="RAJ41" s="450"/>
      <c r="RAK41" s="450"/>
      <c r="RAL41" s="450"/>
      <c r="RAM41" s="450"/>
      <c r="RAN41" s="450"/>
      <c r="RAO41" s="450"/>
      <c r="RAP41" s="450"/>
      <c r="RAQ41" s="450"/>
      <c r="RAR41" s="450"/>
      <c r="RAS41" s="450"/>
      <c r="RAT41" s="450"/>
      <c r="RAU41" s="450"/>
      <c r="RAV41" s="450"/>
      <c r="RAW41" s="450"/>
      <c r="RAX41" s="450"/>
      <c r="RAY41" s="450"/>
      <c r="RAZ41" s="450"/>
      <c r="RBA41" s="450"/>
      <c r="RBB41" s="450"/>
      <c r="RBC41" s="450"/>
      <c r="RBD41" s="450"/>
      <c r="RBE41" s="450"/>
      <c r="RBF41" s="450"/>
      <c r="RBG41" s="450"/>
      <c r="RBH41" s="450"/>
      <c r="RBI41" s="450"/>
      <c r="RBJ41" s="450"/>
      <c r="RBK41" s="450"/>
      <c r="RBL41" s="450"/>
      <c r="RBM41" s="450"/>
      <c r="RBN41" s="450"/>
      <c r="RBO41" s="450"/>
      <c r="RBP41" s="450"/>
      <c r="RBQ41" s="450"/>
      <c r="RBR41" s="450"/>
      <c r="RBS41" s="450"/>
      <c r="RBT41" s="450"/>
      <c r="RBU41" s="450"/>
      <c r="RBV41" s="450"/>
      <c r="RBW41" s="450"/>
      <c r="RBX41" s="450"/>
      <c r="RBY41" s="450"/>
      <c r="RBZ41" s="450"/>
      <c r="RCA41" s="450"/>
      <c r="RCB41" s="450"/>
      <c r="RCC41" s="450"/>
      <c r="RCD41" s="450"/>
      <c r="RCE41" s="450"/>
      <c r="RCF41" s="450"/>
      <c r="RCG41" s="450"/>
      <c r="RCH41" s="450"/>
      <c r="RCI41" s="450"/>
      <c r="RCJ41" s="450"/>
      <c r="RCK41" s="450"/>
      <c r="RCL41" s="450"/>
      <c r="RCM41" s="450"/>
      <c r="RCN41" s="450"/>
      <c r="RCO41" s="450"/>
      <c r="RCP41" s="450"/>
      <c r="RCQ41" s="450"/>
      <c r="RCR41" s="450"/>
      <c r="RCS41" s="450"/>
      <c r="RCT41" s="450"/>
      <c r="RCU41" s="450"/>
      <c r="RCV41" s="450"/>
      <c r="RCW41" s="450"/>
      <c r="RCX41" s="450"/>
      <c r="RCY41" s="450"/>
      <c r="RCZ41" s="450"/>
      <c r="RDA41" s="450"/>
      <c r="RDB41" s="450"/>
      <c r="RDC41" s="450"/>
      <c r="RDD41" s="450"/>
      <c r="RDE41" s="450"/>
      <c r="RDF41" s="450"/>
      <c r="RDG41" s="450"/>
      <c r="RDH41" s="450"/>
      <c r="RDI41" s="450"/>
      <c r="RDJ41" s="450"/>
      <c r="RDK41" s="450"/>
      <c r="RDL41" s="450"/>
      <c r="RDM41" s="450"/>
      <c r="RDN41" s="450"/>
      <c r="RDO41" s="450"/>
      <c r="RDP41" s="450"/>
      <c r="RDQ41" s="450"/>
      <c r="RDR41" s="450"/>
      <c r="RDS41" s="450"/>
      <c r="RDT41" s="450"/>
      <c r="RDU41" s="450"/>
      <c r="RDV41" s="450"/>
      <c r="RDW41" s="450"/>
      <c r="RDX41" s="450"/>
      <c r="RDY41" s="450"/>
      <c r="RDZ41" s="450"/>
      <c r="REA41" s="450"/>
      <c r="REB41" s="450"/>
      <c r="REC41" s="450"/>
      <c r="RED41" s="450"/>
      <c r="REE41" s="450"/>
      <c r="REF41" s="450"/>
      <c r="REG41" s="450"/>
      <c r="REH41" s="450"/>
      <c r="REI41" s="450"/>
      <c r="REJ41" s="450"/>
      <c r="REK41" s="450"/>
      <c r="REL41" s="450"/>
      <c r="REM41" s="450"/>
      <c r="REN41" s="450"/>
      <c r="REO41" s="450"/>
      <c r="REP41" s="450"/>
      <c r="REQ41" s="450"/>
      <c r="RER41" s="450"/>
      <c r="RES41" s="450"/>
      <c r="RET41" s="450"/>
      <c r="REU41" s="450"/>
      <c r="REV41" s="450"/>
      <c r="REW41" s="450"/>
      <c r="REX41" s="450"/>
      <c r="REY41" s="450"/>
      <c r="REZ41" s="450"/>
      <c r="RFA41" s="450"/>
      <c r="RFB41" s="450"/>
      <c r="RFC41" s="450"/>
      <c r="RFD41" s="450"/>
      <c r="RFE41" s="450"/>
      <c r="RFF41" s="450"/>
      <c r="RFG41" s="450"/>
      <c r="RFH41" s="450"/>
      <c r="RFI41" s="450"/>
      <c r="RFJ41" s="450"/>
      <c r="RFK41" s="450"/>
      <c r="RFL41" s="450"/>
      <c r="RFM41" s="450"/>
      <c r="RFN41" s="450"/>
      <c r="RFO41" s="450"/>
      <c r="RFP41" s="450"/>
      <c r="RFQ41" s="450"/>
      <c r="RFR41" s="450"/>
      <c r="RFS41" s="450"/>
      <c r="RFT41" s="450"/>
      <c r="RFU41" s="450"/>
      <c r="RFV41" s="450"/>
      <c r="RFW41" s="450"/>
      <c r="RFX41" s="450"/>
      <c r="RFY41" s="450"/>
      <c r="RFZ41" s="450"/>
      <c r="RGA41" s="450"/>
      <c r="RGB41" s="450"/>
      <c r="RGC41" s="450"/>
      <c r="RGD41" s="450"/>
      <c r="RGE41" s="450"/>
      <c r="RGF41" s="450"/>
      <c r="RGG41" s="450"/>
      <c r="RGH41" s="450"/>
      <c r="RGI41" s="450"/>
      <c r="RGJ41" s="450"/>
      <c r="RGK41" s="450"/>
      <c r="RGL41" s="450"/>
      <c r="RGM41" s="450"/>
      <c r="RGN41" s="450"/>
      <c r="RGO41" s="450"/>
      <c r="RGP41" s="450"/>
      <c r="RGQ41" s="450"/>
      <c r="RGR41" s="450"/>
      <c r="RGS41" s="450"/>
      <c r="RGT41" s="450"/>
      <c r="RGU41" s="450"/>
      <c r="RGV41" s="450"/>
      <c r="RGW41" s="450"/>
      <c r="RGX41" s="450"/>
      <c r="RGY41" s="450"/>
      <c r="RGZ41" s="450"/>
      <c r="RHA41" s="450"/>
      <c r="RHB41" s="450"/>
      <c r="RHC41" s="450"/>
      <c r="RHD41" s="450"/>
      <c r="RHE41" s="450"/>
      <c r="RHF41" s="450"/>
      <c r="RHG41" s="450"/>
      <c r="RHH41" s="450"/>
      <c r="RHI41" s="450"/>
      <c r="RHJ41" s="450"/>
      <c r="RHK41" s="450"/>
      <c r="RHL41" s="450"/>
      <c r="RHM41" s="450"/>
      <c r="RHN41" s="450"/>
      <c r="RHO41" s="450"/>
      <c r="RHP41" s="450"/>
      <c r="RHQ41" s="450"/>
      <c r="RHR41" s="450"/>
      <c r="RHS41" s="450"/>
      <c r="RHT41" s="450"/>
      <c r="RHU41" s="450"/>
      <c r="RHV41" s="450"/>
      <c r="RHW41" s="450"/>
      <c r="RHX41" s="450"/>
      <c r="RHY41" s="450"/>
      <c r="RHZ41" s="450"/>
      <c r="RIA41" s="450"/>
      <c r="RIB41" s="450"/>
      <c r="RIC41" s="450"/>
      <c r="RID41" s="450"/>
      <c r="RIE41" s="450"/>
      <c r="RIF41" s="450"/>
      <c r="RIG41" s="450"/>
      <c r="RIH41" s="450"/>
      <c r="RII41" s="450"/>
      <c r="RIJ41" s="450"/>
      <c r="RIK41" s="450"/>
      <c r="RIL41" s="450"/>
      <c r="RIM41" s="450"/>
      <c r="RIN41" s="450"/>
      <c r="RIO41" s="450"/>
      <c r="RIP41" s="450"/>
      <c r="RIQ41" s="450"/>
      <c r="RIR41" s="450"/>
      <c r="RIS41" s="450"/>
      <c r="RIT41" s="450"/>
      <c r="RIU41" s="450"/>
      <c r="RIV41" s="450"/>
      <c r="RIW41" s="450"/>
      <c r="RIX41" s="450"/>
      <c r="RIY41" s="450"/>
      <c r="RIZ41" s="450"/>
      <c r="RJA41" s="450"/>
      <c r="RJB41" s="450"/>
      <c r="RJC41" s="450"/>
      <c r="RJD41" s="450"/>
      <c r="RJE41" s="450"/>
      <c r="RJF41" s="450"/>
      <c r="RJG41" s="450"/>
      <c r="RJH41" s="450"/>
      <c r="RJI41" s="450"/>
      <c r="RJJ41" s="450"/>
      <c r="RJK41" s="450"/>
      <c r="RJL41" s="450"/>
      <c r="RJM41" s="450"/>
      <c r="RJN41" s="450"/>
      <c r="RJO41" s="450"/>
      <c r="RJP41" s="450"/>
      <c r="RJQ41" s="450"/>
      <c r="RJR41" s="450"/>
      <c r="RJS41" s="450"/>
      <c r="RJT41" s="450"/>
      <c r="RJU41" s="450"/>
      <c r="RJV41" s="450"/>
      <c r="RJW41" s="450"/>
      <c r="RJX41" s="450"/>
      <c r="RJY41" s="450"/>
      <c r="RJZ41" s="450"/>
      <c r="RKA41" s="450"/>
      <c r="RKB41" s="450"/>
      <c r="RKC41" s="450"/>
      <c r="RKD41" s="450"/>
      <c r="RKE41" s="450"/>
      <c r="RKF41" s="450"/>
      <c r="RKG41" s="450"/>
      <c r="RKH41" s="450"/>
      <c r="RKI41" s="450"/>
      <c r="RKJ41" s="450"/>
      <c r="RKK41" s="450"/>
      <c r="RKL41" s="450"/>
      <c r="RKM41" s="450"/>
      <c r="RKN41" s="450"/>
      <c r="RKO41" s="450"/>
      <c r="RKP41" s="450"/>
      <c r="RKQ41" s="450"/>
      <c r="RKR41" s="450"/>
      <c r="RKS41" s="450"/>
      <c r="RKT41" s="450"/>
      <c r="RKU41" s="450"/>
      <c r="RKV41" s="450"/>
      <c r="RKW41" s="450"/>
      <c r="RKX41" s="450"/>
      <c r="RKY41" s="450"/>
      <c r="RKZ41" s="450"/>
      <c r="RLA41" s="450"/>
      <c r="RLB41" s="450"/>
      <c r="RLC41" s="450"/>
      <c r="RLD41" s="450"/>
      <c r="RLE41" s="450"/>
      <c r="RLF41" s="450"/>
      <c r="RLG41" s="450"/>
      <c r="RLH41" s="450"/>
      <c r="RLI41" s="450"/>
      <c r="RLJ41" s="450"/>
      <c r="RLK41" s="450"/>
      <c r="RLL41" s="450"/>
      <c r="RLM41" s="450"/>
      <c r="RLN41" s="450"/>
      <c r="RLO41" s="450"/>
      <c r="RLP41" s="450"/>
      <c r="RLQ41" s="450"/>
      <c r="RLR41" s="450"/>
      <c r="RLS41" s="450"/>
      <c r="RLT41" s="450"/>
      <c r="RLU41" s="450"/>
      <c r="RLV41" s="450"/>
      <c r="RLW41" s="450"/>
      <c r="RLX41" s="450"/>
      <c r="RLY41" s="450"/>
      <c r="RLZ41" s="450"/>
      <c r="RMA41" s="450"/>
      <c r="RMB41" s="450"/>
      <c r="RMC41" s="450"/>
      <c r="RMD41" s="450"/>
      <c r="RME41" s="450"/>
      <c r="RMF41" s="450"/>
      <c r="RMG41" s="450"/>
      <c r="RMH41" s="450"/>
      <c r="RMI41" s="450"/>
      <c r="RMJ41" s="450"/>
      <c r="RMK41" s="450"/>
      <c r="RML41" s="450"/>
      <c r="RMM41" s="450"/>
      <c r="RMN41" s="450"/>
      <c r="RMO41" s="450"/>
      <c r="RMP41" s="450"/>
      <c r="RMQ41" s="450"/>
      <c r="RMR41" s="450"/>
      <c r="RMS41" s="450"/>
      <c r="RMT41" s="450"/>
      <c r="RMU41" s="450"/>
      <c r="RMV41" s="450"/>
      <c r="RMW41" s="450"/>
      <c r="RMX41" s="450"/>
      <c r="RMY41" s="450"/>
      <c r="RMZ41" s="450"/>
      <c r="RNA41" s="450"/>
      <c r="RNB41" s="450"/>
      <c r="RNC41" s="450"/>
      <c r="RND41" s="450"/>
      <c r="RNE41" s="450"/>
      <c r="RNF41" s="450"/>
      <c r="RNG41" s="450"/>
      <c r="RNH41" s="450"/>
      <c r="RNI41" s="450"/>
      <c r="RNJ41" s="450"/>
      <c r="RNK41" s="450"/>
      <c r="RNL41" s="450"/>
      <c r="RNM41" s="450"/>
      <c r="RNN41" s="450"/>
      <c r="RNO41" s="450"/>
      <c r="RNP41" s="450"/>
      <c r="RNQ41" s="450"/>
      <c r="RNR41" s="450"/>
      <c r="RNS41" s="450"/>
      <c r="RNT41" s="450"/>
      <c r="RNU41" s="450"/>
      <c r="RNV41" s="450"/>
      <c r="RNW41" s="450"/>
      <c r="RNX41" s="450"/>
      <c r="RNY41" s="450"/>
      <c r="RNZ41" s="450"/>
      <c r="ROA41" s="450"/>
      <c r="ROB41" s="450"/>
      <c r="ROC41" s="450"/>
      <c r="ROD41" s="450"/>
      <c r="ROE41" s="450"/>
      <c r="ROF41" s="450"/>
      <c r="ROG41" s="450"/>
      <c r="ROH41" s="450"/>
      <c r="ROI41" s="450"/>
      <c r="ROJ41" s="450"/>
      <c r="ROK41" s="450"/>
      <c r="ROL41" s="450"/>
      <c r="ROM41" s="450"/>
      <c r="RON41" s="450"/>
      <c r="ROO41" s="450"/>
      <c r="ROP41" s="450"/>
      <c r="ROQ41" s="450"/>
      <c r="ROR41" s="450"/>
      <c r="ROS41" s="450"/>
      <c r="ROT41" s="450"/>
      <c r="ROU41" s="450"/>
      <c r="ROV41" s="450"/>
      <c r="ROW41" s="450"/>
      <c r="ROX41" s="450"/>
      <c r="ROY41" s="450"/>
      <c r="ROZ41" s="450"/>
      <c r="RPA41" s="450"/>
      <c r="RPB41" s="450"/>
      <c r="RPC41" s="450"/>
      <c r="RPD41" s="450"/>
      <c r="RPE41" s="450"/>
      <c r="RPF41" s="450"/>
      <c r="RPG41" s="450"/>
      <c r="RPH41" s="450"/>
      <c r="RPI41" s="450"/>
      <c r="RPJ41" s="450"/>
      <c r="RPK41" s="450"/>
      <c r="RPL41" s="450"/>
      <c r="RPM41" s="450"/>
      <c r="RPN41" s="450"/>
      <c r="RPO41" s="450"/>
      <c r="RPP41" s="450"/>
      <c r="RPQ41" s="450"/>
      <c r="RPR41" s="450"/>
      <c r="RPS41" s="450"/>
      <c r="RPT41" s="450"/>
      <c r="RPU41" s="450"/>
      <c r="RPV41" s="450"/>
      <c r="RPW41" s="450"/>
      <c r="RPX41" s="450"/>
      <c r="RPY41" s="450"/>
      <c r="RPZ41" s="450"/>
      <c r="RQA41" s="450"/>
      <c r="RQB41" s="450"/>
      <c r="RQC41" s="450"/>
      <c r="RQD41" s="450"/>
      <c r="RQE41" s="450"/>
      <c r="RQF41" s="450"/>
      <c r="RQG41" s="450"/>
      <c r="RQH41" s="450"/>
      <c r="RQI41" s="450"/>
      <c r="RQJ41" s="450"/>
      <c r="RQK41" s="450"/>
      <c r="RQL41" s="450"/>
      <c r="RQM41" s="450"/>
      <c r="RQN41" s="450"/>
      <c r="RQO41" s="450"/>
      <c r="RQP41" s="450"/>
      <c r="RQQ41" s="450"/>
      <c r="RQR41" s="450"/>
      <c r="RQS41" s="450"/>
      <c r="RQT41" s="450"/>
      <c r="RQU41" s="450"/>
      <c r="RQV41" s="450"/>
      <c r="RQW41" s="450"/>
      <c r="RQX41" s="450"/>
      <c r="RQY41" s="450"/>
      <c r="RQZ41" s="450"/>
      <c r="RRA41" s="450"/>
      <c r="RRB41" s="450"/>
      <c r="RRC41" s="450"/>
      <c r="RRD41" s="450"/>
      <c r="RRE41" s="450"/>
      <c r="RRF41" s="450"/>
      <c r="RRG41" s="450"/>
      <c r="RRH41" s="450"/>
      <c r="RRI41" s="450"/>
      <c r="RRJ41" s="450"/>
      <c r="RRK41" s="450"/>
      <c r="RRL41" s="450"/>
      <c r="RRM41" s="450"/>
      <c r="RRN41" s="450"/>
      <c r="RRO41" s="450"/>
      <c r="RRP41" s="450"/>
      <c r="RRQ41" s="450"/>
      <c r="RRR41" s="450"/>
      <c r="RRS41" s="450"/>
      <c r="RRT41" s="450"/>
      <c r="RRU41" s="450"/>
      <c r="RRV41" s="450"/>
      <c r="RRW41" s="450"/>
      <c r="RRX41" s="450"/>
      <c r="RRY41" s="450"/>
      <c r="RRZ41" s="450"/>
      <c r="RSA41" s="450"/>
      <c r="RSB41" s="450"/>
      <c r="RSC41" s="450"/>
      <c r="RSD41" s="450"/>
      <c r="RSE41" s="450"/>
      <c r="RSF41" s="450"/>
      <c r="RSG41" s="450"/>
      <c r="RSH41" s="450"/>
      <c r="RSI41" s="450"/>
      <c r="RSJ41" s="450"/>
      <c r="RSK41" s="450"/>
      <c r="RSL41" s="450"/>
      <c r="RSM41" s="450"/>
      <c r="RSN41" s="450"/>
      <c r="RSO41" s="450"/>
      <c r="RSP41" s="450"/>
      <c r="RSQ41" s="450"/>
      <c r="RSR41" s="450"/>
      <c r="RSS41" s="450"/>
      <c r="RST41" s="450"/>
      <c r="RSU41" s="450"/>
      <c r="RSV41" s="450"/>
      <c r="RSW41" s="450"/>
      <c r="RSX41" s="450"/>
      <c r="RSY41" s="450"/>
      <c r="RSZ41" s="450"/>
      <c r="RTA41" s="450"/>
      <c r="RTB41" s="450"/>
      <c r="RTC41" s="450"/>
      <c r="RTD41" s="450"/>
      <c r="RTE41" s="450"/>
      <c r="RTF41" s="450"/>
      <c r="RTG41" s="450"/>
      <c r="RTH41" s="450"/>
      <c r="RTI41" s="450"/>
      <c r="RTJ41" s="450"/>
      <c r="RTK41" s="450"/>
      <c r="RTL41" s="450"/>
      <c r="RTM41" s="450"/>
      <c r="RTN41" s="450"/>
      <c r="RTO41" s="450"/>
      <c r="RTP41" s="450"/>
      <c r="RTQ41" s="450"/>
      <c r="RTR41" s="450"/>
      <c r="RTS41" s="450"/>
      <c r="RTT41" s="450"/>
      <c r="RTU41" s="450"/>
      <c r="RTV41" s="450"/>
      <c r="RTW41" s="450"/>
      <c r="RTX41" s="450"/>
      <c r="RTY41" s="450"/>
      <c r="RTZ41" s="450"/>
      <c r="RUA41" s="450"/>
      <c r="RUB41" s="450"/>
      <c r="RUC41" s="450"/>
      <c r="RUD41" s="450"/>
      <c r="RUE41" s="450"/>
      <c r="RUF41" s="450"/>
      <c r="RUG41" s="450"/>
      <c r="RUH41" s="450"/>
      <c r="RUI41" s="450"/>
      <c r="RUJ41" s="450"/>
      <c r="RUK41" s="450"/>
      <c r="RUL41" s="450"/>
      <c r="RUM41" s="450"/>
      <c r="RUN41" s="450"/>
      <c r="RUO41" s="450"/>
      <c r="RUP41" s="450"/>
      <c r="RUQ41" s="450"/>
      <c r="RUR41" s="450"/>
      <c r="RUS41" s="450"/>
      <c r="RUT41" s="450"/>
      <c r="RUU41" s="450"/>
      <c r="RUV41" s="450"/>
      <c r="RUW41" s="450"/>
      <c r="RUX41" s="450"/>
      <c r="RUY41" s="450"/>
      <c r="RUZ41" s="450"/>
      <c r="RVA41" s="450"/>
      <c r="RVB41" s="450"/>
      <c r="RVC41" s="450"/>
      <c r="RVD41" s="450"/>
      <c r="RVE41" s="450"/>
      <c r="RVF41" s="450"/>
      <c r="RVG41" s="450"/>
      <c r="RVH41" s="450"/>
      <c r="RVI41" s="450"/>
      <c r="RVJ41" s="450"/>
      <c r="RVK41" s="450"/>
      <c r="RVL41" s="450"/>
      <c r="RVM41" s="450"/>
      <c r="RVN41" s="450"/>
      <c r="RVO41" s="450"/>
      <c r="RVP41" s="450"/>
      <c r="RVQ41" s="450"/>
      <c r="RVR41" s="450"/>
      <c r="RVS41" s="450"/>
      <c r="RVT41" s="450"/>
      <c r="RVU41" s="450"/>
      <c r="RVV41" s="450"/>
      <c r="RVW41" s="450"/>
      <c r="RVX41" s="450"/>
      <c r="RVY41" s="450"/>
      <c r="RVZ41" s="450"/>
      <c r="RWA41" s="450"/>
      <c r="RWB41" s="450"/>
      <c r="RWC41" s="450"/>
      <c r="RWD41" s="450"/>
      <c r="RWE41" s="450"/>
      <c r="RWF41" s="450"/>
      <c r="RWG41" s="450"/>
      <c r="RWH41" s="450"/>
      <c r="RWI41" s="450"/>
      <c r="RWJ41" s="450"/>
      <c r="RWK41" s="450"/>
      <c r="RWL41" s="450"/>
      <c r="RWM41" s="450"/>
      <c r="RWN41" s="450"/>
      <c r="RWO41" s="450"/>
      <c r="RWP41" s="450"/>
      <c r="RWQ41" s="450"/>
      <c r="RWR41" s="450"/>
      <c r="RWS41" s="450"/>
      <c r="RWT41" s="450"/>
      <c r="RWU41" s="450"/>
      <c r="RWV41" s="450"/>
      <c r="RWW41" s="450"/>
      <c r="RWX41" s="450"/>
      <c r="RWY41" s="450"/>
      <c r="RWZ41" s="450"/>
      <c r="RXA41" s="450"/>
      <c r="RXB41" s="450"/>
      <c r="RXC41" s="450"/>
      <c r="RXD41" s="450"/>
      <c r="RXE41" s="450"/>
      <c r="RXF41" s="450"/>
      <c r="RXG41" s="450"/>
      <c r="RXH41" s="450"/>
      <c r="RXI41" s="450"/>
      <c r="RXJ41" s="450"/>
      <c r="RXK41" s="450"/>
      <c r="RXL41" s="450"/>
      <c r="RXM41" s="450"/>
      <c r="RXN41" s="450"/>
      <c r="RXO41" s="450"/>
      <c r="RXP41" s="450"/>
      <c r="RXQ41" s="450"/>
      <c r="RXR41" s="450"/>
      <c r="RXS41" s="450"/>
      <c r="RXT41" s="450"/>
      <c r="RXU41" s="450"/>
      <c r="RXV41" s="450"/>
      <c r="RXW41" s="450"/>
      <c r="RXX41" s="450"/>
      <c r="RXY41" s="450"/>
      <c r="RXZ41" s="450"/>
      <c r="RYA41" s="450"/>
      <c r="RYB41" s="450"/>
      <c r="RYC41" s="450"/>
      <c r="RYD41" s="450"/>
      <c r="RYE41" s="450"/>
      <c r="RYF41" s="450"/>
      <c r="RYG41" s="450"/>
      <c r="RYH41" s="450"/>
      <c r="RYI41" s="450"/>
      <c r="RYJ41" s="450"/>
      <c r="RYK41" s="450"/>
      <c r="RYL41" s="450"/>
      <c r="RYM41" s="450"/>
      <c r="RYN41" s="450"/>
      <c r="RYO41" s="450"/>
      <c r="RYP41" s="450"/>
      <c r="RYQ41" s="450"/>
      <c r="RYR41" s="450"/>
      <c r="RYS41" s="450"/>
      <c r="RYT41" s="450"/>
      <c r="RYU41" s="450"/>
      <c r="RYV41" s="450"/>
      <c r="RYW41" s="450"/>
      <c r="RYX41" s="450"/>
      <c r="RYY41" s="450"/>
      <c r="RYZ41" s="450"/>
      <c r="RZA41" s="450"/>
      <c r="RZB41" s="450"/>
      <c r="RZC41" s="450"/>
      <c r="RZD41" s="450"/>
      <c r="RZE41" s="450"/>
      <c r="RZF41" s="450"/>
      <c r="RZG41" s="450"/>
      <c r="RZH41" s="450"/>
      <c r="RZI41" s="450"/>
      <c r="RZJ41" s="450"/>
      <c r="RZK41" s="450"/>
      <c r="RZL41" s="450"/>
      <c r="RZM41" s="450"/>
      <c r="RZN41" s="450"/>
      <c r="RZO41" s="450"/>
      <c r="RZP41" s="450"/>
      <c r="RZQ41" s="450"/>
      <c r="RZR41" s="450"/>
      <c r="RZS41" s="450"/>
      <c r="RZT41" s="450"/>
      <c r="RZU41" s="450"/>
      <c r="RZV41" s="450"/>
      <c r="RZW41" s="450"/>
      <c r="RZX41" s="450"/>
      <c r="RZY41" s="450"/>
      <c r="RZZ41" s="450"/>
      <c r="SAA41" s="450"/>
      <c r="SAB41" s="450"/>
      <c r="SAC41" s="450"/>
      <c r="SAD41" s="450"/>
      <c r="SAE41" s="450"/>
      <c r="SAF41" s="450"/>
      <c r="SAG41" s="450"/>
      <c r="SAH41" s="450"/>
      <c r="SAI41" s="450"/>
      <c r="SAJ41" s="450"/>
      <c r="SAK41" s="450"/>
      <c r="SAL41" s="450"/>
      <c r="SAM41" s="450"/>
      <c r="SAN41" s="450"/>
      <c r="SAO41" s="450"/>
      <c r="SAP41" s="450"/>
      <c r="SAQ41" s="450"/>
      <c r="SAR41" s="450"/>
      <c r="SAS41" s="450"/>
      <c r="SAT41" s="450"/>
      <c r="SAU41" s="450"/>
      <c r="SAV41" s="450"/>
      <c r="SAW41" s="450"/>
      <c r="SAX41" s="450"/>
      <c r="SAY41" s="450"/>
      <c r="SAZ41" s="450"/>
      <c r="SBA41" s="450"/>
      <c r="SBB41" s="450"/>
      <c r="SBC41" s="450"/>
      <c r="SBD41" s="450"/>
      <c r="SBE41" s="450"/>
      <c r="SBF41" s="450"/>
      <c r="SBG41" s="450"/>
      <c r="SBH41" s="450"/>
      <c r="SBI41" s="450"/>
      <c r="SBJ41" s="450"/>
      <c r="SBK41" s="450"/>
      <c r="SBL41" s="450"/>
      <c r="SBM41" s="450"/>
      <c r="SBN41" s="450"/>
      <c r="SBO41" s="450"/>
      <c r="SBP41" s="450"/>
      <c r="SBQ41" s="450"/>
      <c r="SBR41" s="450"/>
      <c r="SBS41" s="450"/>
      <c r="SBT41" s="450"/>
      <c r="SBU41" s="450"/>
      <c r="SBV41" s="450"/>
      <c r="SBW41" s="450"/>
      <c r="SBX41" s="450"/>
      <c r="SBY41" s="450"/>
      <c r="SBZ41" s="450"/>
      <c r="SCA41" s="450"/>
      <c r="SCB41" s="450"/>
      <c r="SCC41" s="450"/>
      <c r="SCD41" s="450"/>
      <c r="SCE41" s="450"/>
      <c r="SCF41" s="450"/>
      <c r="SCG41" s="450"/>
      <c r="SCH41" s="450"/>
      <c r="SCI41" s="450"/>
      <c r="SCJ41" s="450"/>
      <c r="SCK41" s="450"/>
      <c r="SCL41" s="450"/>
      <c r="SCM41" s="450"/>
      <c r="SCN41" s="450"/>
      <c r="SCO41" s="450"/>
      <c r="SCP41" s="450"/>
      <c r="SCQ41" s="450"/>
      <c r="SCR41" s="450"/>
      <c r="SCS41" s="450"/>
      <c r="SCT41" s="450"/>
      <c r="SCU41" s="450"/>
      <c r="SCV41" s="450"/>
      <c r="SCW41" s="450"/>
      <c r="SCX41" s="450"/>
      <c r="SCY41" s="450"/>
      <c r="SCZ41" s="450"/>
      <c r="SDA41" s="450"/>
      <c r="SDB41" s="450"/>
      <c r="SDC41" s="450"/>
      <c r="SDD41" s="450"/>
      <c r="SDE41" s="450"/>
      <c r="SDF41" s="450"/>
      <c r="SDG41" s="450"/>
      <c r="SDH41" s="450"/>
      <c r="SDI41" s="450"/>
      <c r="SDJ41" s="450"/>
      <c r="SDK41" s="450"/>
      <c r="SDL41" s="450"/>
      <c r="SDM41" s="450"/>
      <c r="SDN41" s="450"/>
      <c r="SDO41" s="450"/>
      <c r="SDP41" s="450"/>
      <c r="SDQ41" s="450"/>
      <c r="SDR41" s="450"/>
      <c r="SDS41" s="450"/>
      <c r="SDT41" s="450"/>
      <c r="SDU41" s="450"/>
      <c r="SDV41" s="450"/>
      <c r="SDW41" s="450"/>
      <c r="SDX41" s="450"/>
      <c r="SDY41" s="450"/>
      <c r="SDZ41" s="450"/>
      <c r="SEA41" s="450"/>
      <c r="SEB41" s="450"/>
      <c r="SEC41" s="450"/>
      <c r="SED41" s="450"/>
      <c r="SEE41" s="450"/>
      <c r="SEF41" s="450"/>
      <c r="SEG41" s="450"/>
      <c r="SEH41" s="450"/>
      <c r="SEI41" s="450"/>
      <c r="SEJ41" s="450"/>
      <c r="SEK41" s="450"/>
      <c r="SEL41" s="450"/>
      <c r="SEM41" s="450"/>
      <c r="SEN41" s="450"/>
      <c r="SEO41" s="450"/>
      <c r="SEP41" s="450"/>
      <c r="SEQ41" s="450"/>
      <c r="SER41" s="450"/>
      <c r="SES41" s="450"/>
      <c r="SET41" s="450"/>
      <c r="SEU41" s="450"/>
      <c r="SEV41" s="450"/>
      <c r="SEW41" s="450"/>
      <c r="SEX41" s="450"/>
      <c r="SEY41" s="450"/>
      <c r="SEZ41" s="450"/>
      <c r="SFA41" s="450"/>
      <c r="SFB41" s="450"/>
      <c r="SFC41" s="450"/>
      <c r="SFD41" s="450"/>
      <c r="SFE41" s="450"/>
      <c r="SFF41" s="450"/>
      <c r="SFG41" s="450"/>
      <c r="SFH41" s="450"/>
      <c r="SFI41" s="450"/>
      <c r="SFJ41" s="450"/>
      <c r="SFK41" s="450"/>
      <c r="SFL41" s="450"/>
      <c r="SFM41" s="450"/>
      <c r="SFN41" s="450"/>
      <c r="SFO41" s="450"/>
      <c r="SFP41" s="450"/>
      <c r="SFQ41" s="450"/>
      <c r="SFR41" s="450"/>
      <c r="SFS41" s="450"/>
      <c r="SFT41" s="450"/>
      <c r="SFU41" s="450"/>
      <c r="SFV41" s="450"/>
      <c r="SFW41" s="450"/>
      <c r="SFX41" s="450"/>
      <c r="SFY41" s="450"/>
      <c r="SFZ41" s="450"/>
      <c r="SGA41" s="450"/>
      <c r="SGB41" s="450"/>
      <c r="SGC41" s="450"/>
      <c r="SGD41" s="450"/>
      <c r="SGE41" s="450"/>
      <c r="SGF41" s="450"/>
      <c r="SGG41" s="450"/>
      <c r="SGH41" s="450"/>
      <c r="SGI41" s="450"/>
      <c r="SGJ41" s="450"/>
      <c r="SGK41" s="450"/>
      <c r="SGL41" s="450"/>
      <c r="SGM41" s="450"/>
      <c r="SGN41" s="450"/>
      <c r="SGO41" s="450"/>
      <c r="SGP41" s="450"/>
      <c r="SGQ41" s="450"/>
      <c r="SGR41" s="450"/>
      <c r="SGS41" s="450"/>
      <c r="SGT41" s="450"/>
      <c r="SGU41" s="450"/>
      <c r="SGV41" s="450"/>
      <c r="SGW41" s="450"/>
      <c r="SGX41" s="450"/>
      <c r="SGY41" s="450"/>
      <c r="SGZ41" s="450"/>
      <c r="SHA41" s="450"/>
      <c r="SHB41" s="450"/>
      <c r="SHC41" s="450"/>
      <c r="SHD41" s="450"/>
      <c r="SHE41" s="450"/>
      <c r="SHF41" s="450"/>
      <c r="SHG41" s="450"/>
      <c r="SHH41" s="450"/>
      <c r="SHI41" s="450"/>
      <c r="SHJ41" s="450"/>
      <c r="SHK41" s="450"/>
      <c r="SHL41" s="450"/>
      <c r="SHM41" s="450"/>
      <c r="SHN41" s="450"/>
      <c r="SHO41" s="450"/>
      <c r="SHP41" s="450"/>
      <c r="SHQ41" s="450"/>
      <c r="SHR41" s="450"/>
      <c r="SHS41" s="450"/>
      <c r="SHT41" s="450"/>
      <c r="SHU41" s="450"/>
      <c r="SHV41" s="450"/>
      <c r="SHW41" s="450"/>
      <c r="SHX41" s="450"/>
      <c r="SHY41" s="450"/>
      <c r="SHZ41" s="450"/>
      <c r="SIA41" s="450"/>
      <c r="SIB41" s="450"/>
      <c r="SIC41" s="450"/>
      <c r="SID41" s="450"/>
      <c r="SIE41" s="450"/>
      <c r="SIF41" s="450"/>
      <c r="SIG41" s="450"/>
      <c r="SIH41" s="450"/>
      <c r="SII41" s="450"/>
      <c r="SIJ41" s="450"/>
      <c r="SIK41" s="450"/>
      <c r="SIL41" s="450"/>
      <c r="SIM41" s="450"/>
      <c r="SIN41" s="450"/>
      <c r="SIO41" s="450"/>
      <c r="SIP41" s="450"/>
      <c r="SIQ41" s="450"/>
      <c r="SIR41" s="450"/>
      <c r="SIS41" s="450"/>
      <c r="SIT41" s="450"/>
      <c r="SIU41" s="450"/>
      <c r="SIV41" s="450"/>
      <c r="SIW41" s="450"/>
      <c r="SIX41" s="450"/>
      <c r="SIY41" s="450"/>
      <c r="SIZ41" s="450"/>
      <c r="SJA41" s="450"/>
      <c r="SJB41" s="450"/>
      <c r="SJC41" s="450"/>
      <c r="SJD41" s="450"/>
      <c r="SJE41" s="450"/>
      <c r="SJF41" s="450"/>
      <c r="SJG41" s="450"/>
      <c r="SJH41" s="450"/>
      <c r="SJI41" s="450"/>
      <c r="SJJ41" s="450"/>
      <c r="SJK41" s="450"/>
      <c r="SJL41" s="450"/>
      <c r="SJM41" s="450"/>
      <c r="SJN41" s="450"/>
      <c r="SJO41" s="450"/>
      <c r="SJP41" s="450"/>
      <c r="SJQ41" s="450"/>
      <c r="SJR41" s="450"/>
      <c r="SJS41" s="450"/>
      <c r="SJT41" s="450"/>
      <c r="SJU41" s="450"/>
      <c r="SJV41" s="450"/>
      <c r="SJW41" s="450"/>
      <c r="SJX41" s="450"/>
      <c r="SJY41" s="450"/>
      <c r="SJZ41" s="450"/>
      <c r="SKA41" s="450"/>
      <c r="SKB41" s="450"/>
      <c r="SKC41" s="450"/>
      <c r="SKD41" s="450"/>
      <c r="SKE41" s="450"/>
      <c r="SKF41" s="450"/>
      <c r="SKG41" s="450"/>
      <c r="SKH41" s="450"/>
      <c r="SKI41" s="450"/>
      <c r="SKJ41" s="450"/>
      <c r="SKK41" s="450"/>
      <c r="SKL41" s="450"/>
      <c r="SKM41" s="450"/>
      <c r="SKN41" s="450"/>
      <c r="SKO41" s="450"/>
      <c r="SKP41" s="450"/>
      <c r="SKQ41" s="450"/>
      <c r="SKR41" s="450"/>
      <c r="SKS41" s="450"/>
      <c r="SKT41" s="450"/>
      <c r="SKU41" s="450"/>
      <c r="SKV41" s="450"/>
      <c r="SKW41" s="450"/>
      <c r="SKX41" s="450"/>
      <c r="SKY41" s="450"/>
      <c r="SKZ41" s="450"/>
      <c r="SLA41" s="450"/>
      <c r="SLB41" s="450"/>
      <c r="SLC41" s="450"/>
      <c r="SLD41" s="450"/>
      <c r="SLE41" s="450"/>
      <c r="SLF41" s="450"/>
      <c r="SLG41" s="450"/>
      <c r="SLH41" s="450"/>
      <c r="SLI41" s="450"/>
      <c r="SLJ41" s="450"/>
      <c r="SLK41" s="450"/>
      <c r="SLL41" s="450"/>
      <c r="SLM41" s="450"/>
      <c r="SLN41" s="450"/>
      <c r="SLO41" s="450"/>
      <c r="SLP41" s="450"/>
      <c r="SLQ41" s="450"/>
      <c r="SLR41" s="450"/>
      <c r="SLS41" s="450"/>
      <c r="SLT41" s="450"/>
      <c r="SLU41" s="450"/>
      <c r="SLV41" s="450"/>
      <c r="SLW41" s="450"/>
      <c r="SLX41" s="450"/>
      <c r="SLY41" s="450"/>
      <c r="SLZ41" s="450"/>
      <c r="SMA41" s="450"/>
      <c r="SMB41" s="450"/>
      <c r="SMC41" s="450"/>
      <c r="SMD41" s="450"/>
      <c r="SME41" s="450"/>
      <c r="SMF41" s="450"/>
      <c r="SMG41" s="450"/>
      <c r="SMH41" s="450"/>
      <c r="SMI41" s="450"/>
      <c r="SMJ41" s="450"/>
      <c r="SMK41" s="450"/>
      <c r="SML41" s="450"/>
      <c r="SMM41" s="450"/>
      <c r="SMN41" s="450"/>
      <c r="SMO41" s="450"/>
      <c r="SMP41" s="450"/>
      <c r="SMQ41" s="450"/>
      <c r="SMR41" s="450"/>
      <c r="SMS41" s="450"/>
      <c r="SMT41" s="450"/>
      <c r="SMU41" s="450"/>
      <c r="SMV41" s="450"/>
      <c r="SMW41" s="450"/>
      <c r="SMX41" s="450"/>
      <c r="SMY41" s="450"/>
      <c r="SMZ41" s="450"/>
      <c r="SNA41" s="450"/>
      <c r="SNB41" s="450"/>
      <c r="SNC41" s="450"/>
      <c r="SND41" s="450"/>
      <c r="SNE41" s="450"/>
      <c r="SNF41" s="450"/>
      <c r="SNG41" s="450"/>
      <c r="SNH41" s="450"/>
      <c r="SNI41" s="450"/>
      <c r="SNJ41" s="450"/>
      <c r="SNK41" s="450"/>
      <c r="SNL41" s="450"/>
      <c r="SNM41" s="450"/>
      <c r="SNN41" s="450"/>
      <c r="SNO41" s="450"/>
      <c r="SNP41" s="450"/>
      <c r="SNQ41" s="450"/>
      <c r="SNR41" s="450"/>
      <c r="SNS41" s="450"/>
      <c r="SNT41" s="450"/>
      <c r="SNU41" s="450"/>
      <c r="SNV41" s="450"/>
      <c r="SNW41" s="450"/>
      <c r="SNX41" s="450"/>
      <c r="SNY41" s="450"/>
      <c r="SNZ41" s="450"/>
      <c r="SOA41" s="450"/>
      <c r="SOB41" s="450"/>
      <c r="SOC41" s="450"/>
      <c r="SOD41" s="450"/>
      <c r="SOE41" s="450"/>
      <c r="SOF41" s="450"/>
      <c r="SOG41" s="450"/>
      <c r="SOH41" s="450"/>
      <c r="SOI41" s="450"/>
      <c r="SOJ41" s="450"/>
      <c r="SOK41" s="450"/>
      <c r="SOL41" s="450"/>
      <c r="SOM41" s="450"/>
      <c r="SON41" s="450"/>
      <c r="SOO41" s="450"/>
      <c r="SOP41" s="450"/>
      <c r="SOQ41" s="450"/>
      <c r="SOR41" s="450"/>
      <c r="SOS41" s="450"/>
      <c r="SOT41" s="450"/>
      <c r="SOU41" s="450"/>
      <c r="SOV41" s="450"/>
      <c r="SOW41" s="450"/>
      <c r="SOX41" s="450"/>
      <c r="SOY41" s="450"/>
      <c r="SOZ41" s="450"/>
      <c r="SPA41" s="450"/>
      <c r="SPB41" s="450"/>
      <c r="SPC41" s="450"/>
      <c r="SPD41" s="450"/>
      <c r="SPE41" s="450"/>
      <c r="SPF41" s="450"/>
      <c r="SPG41" s="450"/>
      <c r="SPH41" s="450"/>
      <c r="SPI41" s="450"/>
      <c r="SPJ41" s="450"/>
      <c r="SPK41" s="450"/>
      <c r="SPL41" s="450"/>
      <c r="SPM41" s="450"/>
      <c r="SPN41" s="450"/>
      <c r="SPO41" s="450"/>
      <c r="SPP41" s="450"/>
      <c r="SPQ41" s="450"/>
      <c r="SPR41" s="450"/>
      <c r="SPS41" s="450"/>
      <c r="SPT41" s="450"/>
      <c r="SPU41" s="450"/>
      <c r="SPV41" s="450"/>
      <c r="SPW41" s="450"/>
      <c r="SPX41" s="450"/>
      <c r="SPY41" s="450"/>
      <c r="SPZ41" s="450"/>
      <c r="SQA41" s="450"/>
      <c r="SQB41" s="450"/>
      <c r="SQC41" s="450"/>
      <c r="SQD41" s="450"/>
      <c r="SQE41" s="450"/>
      <c r="SQF41" s="450"/>
      <c r="SQG41" s="450"/>
      <c r="SQH41" s="450"/>
      <c r="SQI41" s="450"/>
      <c r="SQJ41" s="450"/>
      <c r="SQK41" s="450"/>
      <c r="SQL41" s="450"/>
      <c r="SQM41" s="450"/>
      <c r="SQN41" s="450"/>
      <c r="SQO41" s="450"/>
      <c r="SQP41" s="450"/>
      <c r="SQQ41" s="450"/>
      <c r="SQR41" s="450"/>
      <c r="SQS41" s="450"/>
      <c r="SQT41" s="450"/>
      <c r="SQU41" s="450"/>
      <c r="SQV41" s="450"/>
      <c r="SQW41" s="450"/>
      <c r="SQX41" s="450"/>
      <c r="SQY41" s="450"/>
      <c r="SQZ41" s="450"/>
      <c r="SRA41" s="450"/>
      <c r="SRB41" s="450"/>
      <c r="SRC41" s="450"/>
      <c r="SRD41" s="450"/>
      <c r="SRE41" s="450"/>
      <c r="SRF41" s="450"/>
      <c r="SRG41" s="450"/>
      <c r="SRH41" s="450"/>
      <c r="SRI41" s="450"/>
      <c r="SRJ41" s="450"/>
      <c r="SRK41" s="450"/>
      <c r="SRL41" s="450"/>
      <c r="SRM41" s="450"/>
      <c r="SRN41" s="450"/>
      <c r="SRO41" s="450"/>
      <c r="SRP41" s="450"/>
      <c r="SRQ41" s="450"/>
      <c r="SRR41" s="450"/>
      <c r="SRS41" s="450"/>
      <c r="SRT41" s="450"/>
      <c r="SRU41" s="450"/>
      <c r="SRV41" s="450"/>
      <c r="SRW41" s="450"/>
      <c r="SRX41" s="450"/>
      <c r="SRY41" s="450"/>
      <c r="SRZ41" s="450"/>
      <c r="SSA41" s="450"/>
      <c r="SSB41" s="450"/>
      <c r="SSC41" s="450"/>
      <c r="SSD41" s="450"/>
      <c r="SSE41" s="450"/>
      <c r="SSF41" s="450"/>
      <c r="SSG41" s="450"/>
      <c r="SSH41" s="450"/>
      <c r="SSI41" s="450"/>
      <c r="SSJ41" s="450"/>
      <c r="SSK41" s="450"/>
      <c r="SSL41" s="450"/>
      <c r="SSM41" s="450"/>
      <c r="SSN41" s="450"/>
      <c r="SSO41" s="450"/>
      <c r="SSP41" s="450"/>
      <c r="SSQ41" s="450"/>
      <c r="SSR41" s="450"/>
      <c r="SSS41" s="450"/>
      <c r="SST41" s="450"/>
      <c r="SSU41" s="450"/>
      <c r="SSV41" s="450"/>
      <c r="SSW41" s="450"/>
      <c r="SSX41" s="450"/>
      <c r="SSY41" s="450"/>
      <c r="SSZ41" s="450"/>
      <c r="STA41" s="450"/>
      <c r="STB41" s="450"/>
      <c r="STC41" s="450"/>
      <c r="STD41" s="450"/>
      <c r="STE41" s="450"/>
      <c r="STF41" s="450"/>
      <c r="STG41" s="450"/>
      <c r="STH41" s="450"/>
      <c r="STI41" s="450"/>
      <c r="STJ41" s="450"/>
      <c r="STK41" s="450"/>
      <c r="STL41" s="450"/>
      <c r="STM41" s="450"/>
      <c r="STN41" s="450"/>
      <c r="STO41" s="450"/>
      <c r="STP41" s="450"/>
      <c r="STQ41" s="450"/>
      <c r="STR41" s="450"/>
      <c r="STS41" s="450"/>
      <c r="STT41" s="450"/>
      <c r="STU41" s="450"/>
      <c r="STV41" s="450"/>
      <c r="STW41" s="450"/>
      <c r="STX41" s="450"/>
      <c r="STY41" s="450"/>
      <c r="STZ41" s="450"/>
      <c r="SUA41" s="450"/>
      <c r="SUB41" s="450"/>
      <c r="SUC41" s="450"/>
      <c r="SUD41" s="450"/>
      <c r="SUE41" s="450"/>
      <c r="SUF41" s="450"/>
      <c r="SUG41" s="450"/>
      <c r="SUH41" s="450"/>
      <c r="SUI41" s="450"/>
      <c r="SUJ41" s="450"/>
      <c r="SUK41" s="450"/>
      <c r="SUL41" s="450"/>
      <c r="SUM41" s="450"/>
      <c r="SUN41" s="450"/>
      <c r="SUO41" s="450"/>
      <c r="SUP41" s="450"/>
      <c r="SUQ41" s="450"/>
      <c r="SUR41" s="450"/>
      <c r="SUS41" s="450"/>
      <c r="SUT41" s="450"/>
      <c r="SUU41" s="450"/>
      <c r="SUV41" s="450"/>
      <c r="SUW41" s="450"/>
      <c r="SUX41" s="450"/>
      <c r="SUY41" s="450"/>
      <c r="SUZ41" s="450"/>
      <c r="SVA41" s="450"/>
      <c r="SVB41" s="450"/>
      <c r="SVC41" s="450"/>
      <c r="SVD41" s="450"/>
      <c r="SVE41" s="450"/>
      <c r="SVF41" s="450"/>
      <c r="SVG41" s="450"/>
      <c r="SVH41" s="450"/>
      <c r="SVI41" s="450"/>
      <c r="SVJ41" s="450"/>
      <c r="SVK41" s="450"/>
      <c r="SVL41" s="450"/>
      <c r="SVM41" s="450"/>
      <c r="SVN41" s="450"/>
      <c r="SVO41" s="450"/>
      <c r="SVP41" s="450"/>
      <c r="SVQ41" s="450"/>
      <c r="SVR41" s="450"/>
      <c r="SVS41" s="450"/>
      <c r="SVT41" s="450"/>
      <c r="SVU41" s="450"/>
      <c r="SVV41" s="450"/>
      <c r="SVW41" s="450"/>
      <c r="SVX41" s="450"/>
      <c r="SVY41" s="450"/>
      <c r="SVZ41" s="450"/>
      <c r="SWA41" s="450"/>
      <c r="SWB41" s="450"/>
      <c r="SWC41" s="450"/>
      <c r="SWD41" s="450"/>
      <c r="SWE41" s="450"/>
      <c r="SWF41" s="450"/>
      <c r="SWG41" s="450"/>
      <c r="SWH41" s="450"/>
      <c r="SWI41" s="450"/>
      <c r="SWJ41" s="450"/>
      <c r="SWK41" s="450"/>
      <c r="SWL41" s="450"/>
      <c r="SWM41" s="450"/>
      <c r="SWN41" s="450"/>
      <c r="SWO41" s="450"/>
      <c r="SWP41" s="450"/>
      <c r="SWQ41" s="450"/>
      <c r="SWR41" s="450"/>
      <c r="SWS41" s="450"/>
      <c r="SWT41" s="450"/>
      <c r="SWU41" s="450"/>
      <c r="SWV41" s="450"/>
      <c r="SWW41" s="450"/>
      <c r="SWX41" s="450"/>
      <c r="SWY41" s="450"/>
      <c r="SWZ41" s="450"/>
      <c r="SXA41" s="450"/>
      <c r="SXB41" s="450"/>
      <c r="SXC41" s="450"/>
      <c r="SXD41" s="450"/>
      <c r="SXE41" s="450"/>
      <c r="SXF41" s="450"/>
      <c r="SXG41" s="450"/>
      <c r="SXH41" s="450"/>
      <c r="SXI41" s="450"/>
      <c r="SXJ41" s="450"/>
      <c r="SXK41" s="450"/>
      <c r="SXL41" s="450"/>
      <c r="SXM41" s="450"/>
      <c r="SXN41" s="450"/>
      <c r="SXO41" s="450"/>
      <c r="SXP41" s="450"/>
      <c r="SXQ41" s="450"/>
      <c r="SXR41" s="450"/>
      <c r="SXS41" s="450"/>
      <c r="SXT41" s="450"/>
      <c r="SXU41" s="450"/>
      <c r="SXV41" s="450"/>
      <c r="SXW41" s="450"/>
      <c r="SXX41" s="450"/>
      <c r="SXY41" s="450"/>
      <c r="SXZ41" s="450"/>
      <c r="SYA41" s="450"/>
      <c r="SYB41" s="450"/>
      <c r="SYC41" s="450"/>
      <c r="SYD41" s="450"/>
      <c r="SYE41" s="450"/>
      <c r="SYF41" s="450"/>
      <c r="SYG41" s="450"/>
      <c r="SYH41" s="450"/>
      <c r="SYI41" s="450"/>
      <c r="SYJ41" s="450"/>
      <c r="SYK41" s="450"/>
      <c r="SYL41" s="450"/>
      <c r="SYM41" s="450"/>
      <c r="SYN41" s="450"/>
      <c r="SYO41" s="450"/>
      <c r="SYP41" s="450"/>
      <c r="SYQ41" s="450"/>
      <c r="SYR41" s="450"/>
      <c r="SYS41" s="450"/>
      <c r="SYT41" s="450"/>
      <c r="SYU41" s="450"/>
      <c r="SYV41" s="450"/>
      <c r="SYW41" s="450"/>
      <c r="SYX41" s="450"/>
      <c r="SYY41" s="450"/>
      <c r="SYZ41" s="450"/>
      <c r="SZA41" s="450"/>
      <c r="SZB41" s="450"/>
      <c r="SZC41" s="450"/>
      <c r="SZD41" s="450"/>
      <c r="SZE41" s="450"/>
      <c r="SZF41" s="450"/>
      <c r="SZG41" s="450"/>
      <c r="SZH41" s="450"/>
      <c r="SZI41" s="450"/>
      <c r="SZJ41" s="450"/>
      <c r="SZK41" s="450"/>
      <c r="SZL41" s="450"/>
      <c r="SZM41" s="450"/>
      <c r="SZN41" s="450"/>
      <c r="SZO41" s="450"/>
      <c r="SZP41" s="450"/>
      <c r="SZQ41" s="450"/>
      <c r="SZR41" s="450"/>
      <c r="SZS41" s="450"/>
      <c r="SZT41" s="450"/>
      <c r="SZU41" s="450"/>
      <c r="SZV41" s="450"/>
      <c r="SZW41" s="450"/>
      <c r="SZX41" s="450"/>
      <c r="SZY41" s="450"/>
      <c r="SZZ41" s="450"/>
      <c r="TAA41" s="450"/>
      <c r="TAB41" s="450"/>
      <c r="TAC41" s="450"/>
      <c r="TAD41" s="450"/>
      <c r="TAE41" s="450"/>
      <c r="TAF41" s="450"/>
      <c r="TAG41" s="450"/>
      <c r="TAH41" s="450"/>
      <c r="TAI41" s="450"/>
      <c r="TAJ41" s="450"/>
      <c r="TAK41" s="450"/>
      <c r="TAL41" s="450"/>
      <c r="TAM41" s="450"/>
      <c r="TAN41" s="450"/>
      <c r="TAO41" s="450"/>
      <c r="TAP41" s="450"/>
      <c r="TAQ41" s="450"/>
      <c r="TAR41" s="450"/>
      <c r="TAS41" s="450"/>
      <c r="TAT41" s="450"/>
      <c r="TAU41" s="450"/>
      <c r="TAV41" s="450"/>
      <c r="TAW41" s="450"/>
      <c r="TAX41" s="450"/>
      <c r="TAY41" s="450"/>
      <c r="TAZ41" s="450"/>
      <c r="TBA41" s="450"/>
      <c r="TBB41" s="450"/>
      <c r="TBC41" s="450"/>
      <c r="TBD41" s="450"/>
      <c r="TBE41" s="450"/>
      <c r="TBF41" s="450"/>
      <c r="TBG41" s="450"/>
      <c r="TBH41" s="450"/>
      <c r="TBI41" s="450"/>
      <c r="TBJ41" s="450"/>
      <c r="TBK41" s="450"/>
      <c r="TBL41" s="450"/>
      <c r="TBM41" s="450"/>
      <c r="TBN41" s="450"/>
      <c r="TBO41" s="450"/>
      <c r="TBP41" s="450"/>
      <c r="TBQ41" s="450"/>
      <c r="TBR41" s="450"/>
      <c r="TBS41" s="450"/>
      <c r="TBT41" s="450"/>
      <c r="TBU41" s="450"/>
      <c r="TBV41" s="450"/>
      <c r="TBW41" s="450"/>
      <c r="TBX41" s="450"/>
      <c r="TBY41" s="450"/>
      <c r="TBZ41" s="450"/>
      <c r="TCA41" s="450"/>
      <c r="TCB41" s="450"/>
      <c r="TCC41" s="450"/>
      <c r="TCD41" s="450"/>
      <c r="TCE41" s="450"/>
      <c r="TCF41" s="450"/>
      <c r="TCG41" s="450"/>
      <c r="TCH41" s="450"/>
      <c r="TCI41" s="450"/>
      <c r="TCJ41" s="450"/>
      <c r="TCK41" s="450"/>
      <c r="TCL41" s="450"/>
      <c r="TCM41" s="450"/>
      <c r="TCN41" s="450"/>
      <c r="TCO41" s="450"/>
      <c r="TCP41" s="450"/>
      <c r="TCQ41" s="450"/>
      <c r="TCR41" s="450"/>
      <c r="TCS41" s="450"/>
      <c r="TCT41" s="450"/>
      <c r="TCU41" s="450"/>
      <c r="TCV41" s="450"/>
      <c r="TCW41" s="450"/>
      <c r="TCX41" s="450"/>
      <c r="TCY41" s="450"/>
      <c r="TCZ41" s="450"/>
      <c r="TDA41" s="450"/>
      <c r="TDB41" s="450"/>
      <c r="TDC41" s="450"/>
      <c r="TDD41" s="450"/>
      <c r="TDE41" s="450"/>
      <c r="TDF41" s="450"/>
      <c r="TDG41" s="450"/>
      <c r="TDH41" s="450"/>
      <c r="TDI41" s="450"/>
      <c r="TDJ41" s="450"/>
      <c r="TDK41" s="450"/>
      <c r="TDL41" s="450"/>
      <c r="TDM41" s="450"/>
      <c r="TDN41" s="450"/>
      <c r="TDO41" s="450"/>
      <c r="TDP41" s="450"/>
      <c r="TDQ41" s="450"/>
      <c r="TDR41" s="450"/>
      <c r="TDS41" s="450"/>
      <c r="TDT41" s="450"/>
      <c r="TDU41" s="450"/>
      <c r="TDV41" s="450"/>
      <c r="TDW41" s="450"/>
      <c r="TDX41" s="450"/>
      <c r="TDY41" s="450"/>
      <c r="TDZ41" s="450"/>
      <c r="TEA41" s="450"/>
      <c r="TEB41" s="450"/>
      <c r="TEC41" s="450"/>
      <c r="TED41" s="450"/>
      <c r="TEE41" s="450"/>
      <c r="TEF41" s="450"/>
      <c r="TEG41" s="450"/>
      <c r="TEH41" s="450"/>
      <c r="TEI41" s="450"/>
      <c r="TEJ41" s="450"/>
      <c r="TEK41" s="450"/>
      <c r="TEL41" s="450"/>
      <c r="TEM41" s="450"/>
      <c r="TEN41" s="450"/>
      <c r="TEO41" s="450"/>
      <c r="TEP41" s="450"/>
      <c r="TEQ41" s="450"/>
      <c r="TER41" s="450"/>
      <c r="TES41" s="450"/>
      <c r="TET41" s="450"/>
      <c r="TEU41" s="450"/>
      <c r="TEV41" s="450"/>
      <c r="TEW41" s="450"/>
      <c r="TEX41" s="450"/>
      <c r="TEY41" s="450"/>
      <c r="TEZ41" s="450"/>
      <c r="TFA41" s="450"/>
      <c r="TFB41" s="450"/>
      <c r="TFC41" s="450"/>
      <c r="TFD41" s="450"/>
      <c r="TFE41" s="450"/>
      <c r="TFF41" s="450"/>
      <c r="TFG41" s="450"/>
      <c r="TFH41" s="450"/>
      <c r="TFI41" s="450"/>
      <c r="TFJ41" s="450"/>
      <c r="TFK41" s="450"/>
      <c r="TFL41" s="450"/>
      <c r="TFM41" s="450"/>
      <c r="TFN41" s="450"/>
      <c r="TFO41" s="450"/>
      <c r="TFP41" s="450"/>
      <c r="TFQ41" s="450"/>
      <c r="TFR41" s="450"/>
      <c r="TFS41" s="450"/>
      <c r="TFT41" s="450"/>
      <c r="TFU41" s="450"/>
      <c r="TFV41" s="450"/>
      <c r="TFW41" s="450"/>
      <c r="TFX41" s="450"/>
      <c r="TFY41" s="450"/>
      <c r="TFZ41" s="450"/>
      <c r="TGA41" s="450"/>
      <c r="TGB41" s="450"/>
      <c r="TGC41" s="450"/>
      <c r="TGD41" s="450"/>
      <c r="TGE41" s="450"/>
      <c r="TGF41" s="450"/>
      <c r="TGG41" s="450"/>
      <c r="TGH41" s="450"/>
      <c r="TGI41" s="450"/>
      <c r="TGJ41" s="450"/>
      <c r="TGK41" s="450"/>
      <c r="TGL41" s="450"/>
      <c r="TGM41" s="450"/>
      <c r="TGN41" s="450"/>
      <c r="TGO41" s="450"/>
      <c r="TGP41" s="450"/>
      <c r="TGQ41" s="450"/>
      <c r="TGR41" s="450"/>
      <c r="TGS41" s="450"/>
      <c r="TGT41" s="450"/>
      <c r="TGU41" s="450"/>
      <c r="TGV41" s="450"/>
      <c r="TGW41" s="450"/>
      <c r="TGX41" s="450"/>
      <c r="TGY41" s="450"/>
      <c r="TGZ41" s="450"/>
      <c r="THA41" s="450"/>
      <c r="THB41" s="450"/>
      <c r="THC41" s="450"/>
      <c r="THD41" s="450"/>
      <c r="THE41" s="450"/>
      <c r="THF41" s="450"/>
      <c r="THG41" s="450"/>
      <c r="THH41" s="450"/>
      <c r="THI41" s="450"/>
      <c r="THJ41" s="450"/>
      <c r="THK41" s="450"/>
      <c r="THL41" s="450"/>
      <c r="THM41" s="450"/>
      <c r="THN41" s="450"/>
      <c r="THO41" s="450"/>
      <c r="THP41" s="450"/>
      <c r="THQ41" s="450"/>
      <c r="THR41" s="450"/>
      <c r="THS41" s="450"/>
      <c r="THT41" s="450"/>
      <c r="THU41" s="450"/>
      <c r="THV41" s="450"/>
      <c r="THW41" s="450"/>
      <c r="THX41" s="450"/>
      <c r="THY41" s="450"/>
      <c r="THZ41" s="450"/>
      <c r="TIA41" s="450"/>
      <c r="TIB41" s="450"/>
      <c r="TIC41" s="450"/>
      <c r="TID41" s="450"/>
      <c r="TIE41" s="450"/>
      <c r="TIF41" s="450"/>
      <c r="TIG41" s="450"/>
      <c r="TIH41" s="450"/>
      <c r="TII41" s="450"/>
      <c r="TIJ41" s="450"/>
      <c r="TIK41" s="450"/>
      <c r="TIL41" s="450"/>
      <c r="TIM41" s="450"/>
      <c r="TIN41" s="450"/>
      <c r="TIO41" s="450"/>
      <c r="TIP41" s="450"/>
      <c r="TIQ41" s="450"/>
      <c r="TIR41" s="450"/>
      <c r="TIS41" s="450"/>
      <c r="TIT41" s="450"/>
      <c r="TIU41" s="450"/>
      <c r="TIV41" s="450"/>
      <c r="TIW41" s="450"/>
      <c r="TIX41" s="450"/>
      <c r="TIY41" s="450"/>
      <c r="TIZ41" s="450"/>
      <c r="TJA41" s="450"/>
      <c r="TJB41" s="450"/>
      <c r="TJC41" s="450"/>
      <c r="TJD41" s="450"/>
      <c r="TJE41" s="450"/>
      <c r="TJF41" s="450"/>
      <c r="TJG41" s="450"/>
      <c r="TJH41" s="450"/>
      <c r="TJI41" s="450"/>
      <c r="TJJ41" s="450"/>
      <c r="TJK41" s="450"/>
      <c r="TJL41" s="450"/>
      <c r="TJM41" s="450"/>
      <c r="TJN41" s="450"/>
      <c r="TJO41" s="450"/>
      <c r="TJP41" s="450"/>
      <c r="TJQ41" s="450"/>
      <c r="TJR41" s="450"/>
      <c r="TJS41" s="450"/>
      <c r="TJT41" s="450"/>
      <c r="TJU41" s="450"/>
      <c r="TJV41" s="450"/>
      <c r="TJW41" s="450"/>
      <c r="TJX41" s="450"/>
      <c r="TJY41" s="450"/>
      <c r="TJZ41" s="450"/>
      <c r="TKA41" s="450"/>
      <c r="TKB41" s="450"/>
      <c r="TKC41" s="450"/>
      <c r="TKD41" s="450"/>
      <c r="TKE41" s="450"/>
      <c r="TKF41" s="450"/>
      <c r="TKG41" s="450"/>
      <c r="TKH41" s="450"/>
      <c r="TKI41" s="450"/>
      <c r="TKJ41" s="450"/>
      <c r="TKK41" s="450"/>
      <c r="TKL41" s="450"/>
      <c r="TKM41" s="450"/>
      <c r="TKN41" s="450"/>
      <c r="TKO41" s="450"/>
      <c r="TKP41" s="450"/>
      <c r="TKQ41" s="450"/>
      <c r="TKR41" s="450"/>
      <c r="TKS41" s="450"/>
      <c r="TKT41" s="450"/>
      <c r="TKU41" s="450"/>
      <c r="TKV41" s="450"/>
      <c r="TKW41" s="450"/>
      <c r="TKX41" s="450"/>
      <c r="TKY41" s="450"/>
      <c r="TKZ41" s="450"/>
      <c r="TLA41" s="450"/>
      <c r="TLB41" s="450"/>
      <c r="TLC41" s="450"/>
      <c r="TLD41" s="450"/>
      <c r="TLE41" s="450"/>
      <c r="TLF41" s="450"/>
      <c r="TLG41" s="450"/>
      <c r="TLH41" s="450"/>
      <c r="TLI41" s="450"/>
      <c r="TLJ41" s="450"/>
      <c r="TLK41" s="450"/>
      <c r="TLL41" s="450"/>
      <c r="TLM41" s="450"/>
      <c r="TLN41" s="450"/>
      <c r="TLO41" s="450"/>
      <c r="TLP41" s="450"/>
      <c r="TLQ41" s="450"/>
      <c r="TLR41" s="450"/>
      <c r="TLS41" s="450"/>
      <c r="TLT41" s="450"/>
      <c r="TLU41" s="450"/>
      <c r="TLV41" s="450"/>
      <c r="TLW41" s="450"/>
      <c r="TLX41" s="450"/>
      <c r="TLY41" s="450"/>
      <c r="TLZ41" s="450"/>
      <c r="TMA41" s="450"/>
      <c r="TMB41" s="450"/>
      <c r="TMC41" s="450"/>
      <c r="TMD41" s="450"/>
      <c r="TME41" s="450"/>
      <c r="TMF41" s="450"/>
      <c r="TMG41" s="450"/>
      <c r="TMH41" s="450"/>
      <c r="TMI41" s="450"/>
      <c r="TMJ41" s="450"/>
      <c r="TMK41" s="450"/>
      <c r="TML41" s="450"/>
      <c r="TMM41" s="450"/>
      <c r="TMN41" s="450"/>
      <c r="TMO41" s="450"/>
      <c r="TMP41" s="450"/>
      <c r="TMQ41" s="450"/>
      <c r="TMR41" s="450"/>
      <c r="TMS41" s="450"/>
      <c r="TMT41" s="450"/>
      <c r="TMU41" s="450"/>
      <c r="TMV41" s="450"/>
      <c r="TMW41" s="450"/>
      <c r="TMX41" s="450"/>
      <c r="TMY41" s="450"/>
      <c r="TMZ41" s="450"/>
      <c r="TNA41" s="450"/>
      <c r="TNB41" s="450"/>
      <c r="TNC41" s="450"/>
      <c r="TND41" s="450"/>
      <c r="TNE41" s="450"/>
      <c r="TNF41" s="450"/>
      <c r="TNG41" s="450"/>
      <c r="TNH41" s="450"/>
      <c r="TNI41" s="450"/>
      <c r="TNJ41" s="450"/>
      <c r="TNK41" s="450"/>
      <c r="TNL41" s="450"/>
      <c r="TNM41" s="450"/>
      <c r="TNN41" s="450"/>
      <c r="TNO41" s="450"/>
      <c r="TNP41" s="450"/>
      <c r="TNQ41" s="450"/>
      <c r="TNR41" s="450"/>
      <c r="TNS41" s="450"/>
      <c r="TNT41" s="450"/>
      <c r="TNU41" s="450"/>
      <c r="TNV41" s="450"/>
      <c r="TNW41" s="450"/>
      <c r="TNX41" s="450"/>
      <c r="TNY41" s="450"/>
      <c r="TNZ41" s="450"/>
      <c r="TOA41" s="450"/>
      <c r="TOB41" s="450"/>
      <c r="TOC41" s="450"/>
      <c r="TOD41" s="450"/>
      <c r="TOE41" s="450"/>
      <c r="TOF41" s="450"/>
      <c r="TOG41" s="450"/>
      <c r="TOH41" s="450"/>
      <c r="TOI41" s="450"/>
      <c r="TOJ41" s="450"/>
      <c r="TOK41" s="450"/>
      <c r="TOL41" s="450"/>
      <c r="TOM41" s="450"/>
      <c r="TON41" s="450"/>
      <c r="TOO41" s="450"/>
      <c r="TOP41" s="450"/>
      <c r="TOQ41" s="450"/>
      <c r="TOR41" s="450"/>
      <c r="TOS41" s="450"/>
      <c r="TOT41" s="450"/>
      <c r="TOU41" s="450"/>
      <c r="TOV41" s="450"/>
      <c r="TOW41" s="450"/>
      <c r="TOX41" s="450"/>
      <c r="TOY41" s="450"/>
      <c r="TOZ41" s="450"/>
      <c r="TPA41" s="450"/>
      <c r="TPB41" s="450"/>
      <c r="TPC41" s="450"/>
      <c r="TPD41" s="450"/>
      <c r="TPE41" s="450"/>
      <c r="TPF41" s="450"/>
      <c r="TPG41" s="450"/>
      <c r="TPH41" s="450"/>
      <c r="TPI41" s="450"/>
      <c r="TPJ41" s="450"/>
      <c r="TPK41" s="450"/>
      <c r="TPL41" s="450"/>
      <c r="TPM41" s="450"/>
      <c r="TPN41" s="450"/>
      <c r="TPO41" s="450"/>
      <c r="TPP41" s="450"/>
      <c r="TPQ41" s="450"/>
      <c r="TPR41" s="450"/>
      <c r="TPS41" s="450"/>
      <c r="TPT41" s="450"/>
      <c r="TPU41" s="450"/>
      <c r="TPV41" s="450"/>
      <c r="TPW41" s="450"/>
      <c r="TPX41" s="450"/>
      <c r="TPY41" s="450"/>
      <c r="TPZ41" s="450"/>
      <c r="TQA41" s="450"/>
      <c r="TQB41" s="450"/>
      <c r="TQC41" s="450"/>
      <c r="TQD41" s="450"/>
      <c r="TQE41" s="450"/>
      <c r="TQF41" s="450"/>
      <c r="TQG41" s="450"/>
      <c r="TQH41" s="450"/>
      <c r="TQI41" s="450"/>
      <c r="TQJ41" s="450"/>
      <c r="TQK41" s="450"/>
      <c r="TQL41" s="450"/>
      <c r="TQM41" s="450"/>
      <c r="TQN41" s="450"/>
      <c r="TQO41" s="450"/>
      <c r="TQP41" s="450"/>
      <c r="TQQ41" s="450"/>
      <c r="TQR41" s="450"/>
      <c r="TQS41" s="450"/>
      <c r="TQT41" s="450"/>
      <c r="TQU41" s="450"/>
      <c r="TQV41" s="450"/>
      <c r="TQW41" s="450"/>
      <c r="TQX41" s="450"/>
      <c r="TQY41" s="450"/>
      <c r="TQZ41" s="450"/>
      <c r="TRA41" s="450"/>
      <c r="TRB41" s="450"/>
      <c r="TRC41" s="450"/>
      <c r="TRD41" s="450"/>
      <c r="TRE41" s="450"/>
      <c r="TRF41" s="450"/>
      <c r="TRG41" s="450"/>
      <c r="TRH41" s="450"/>
      <c r="TRI41" s="450"/>
      <c r="TRJ41" s="450"/>
      <c r="TRK41" s="450"/>
      <c r="TRL41" s="450"/>
      <c r="TRM41" s="450"/>
      <c r="TRN41" s="450"/>
      <c r="TRO41" s="450"/>
      <c r="TRP41" s="450"/>
      <c r="TRQ41" s="450"/>
      <c r="TRR41" s="450"/>
      <c r="TRS41" s="450"/>
      <c r="TRT41" s="450"/>
      <c r="TRU41" s="450"/>
      <c r="TRV41" s="450"/>
      <c r="TRW41" s="450"/>
      <c r="TRX41" s="450"/>
      <c r="TRY41" s="450"/>
      <c r="TRZ41" s="450"/>
      <c r="TSA41" s="450"/>
      <c r="TSB41" s="450"/>
      <c r="TSC41" s="450"/>
      <c r="TSD41" s="450"/>
      <c r="TSE41" s="450"/>
      <c r="TSF41" s="450"/>
      <c r="TSG41" s="450"/>
      <c r="TSH41" s="450"/>
      <c r="TSI41" s="450"/>
      <c r="TSJ41" s="450"/>
      <c r="TSK41" s="450"/>
      <c r="TSL41" s="450"/>
      <c r="TSM41" s="450"/>
      <c r="TSN41" s="450"/>
      <c r="TSO41" s="450"/>
      <c r="TSP41" s="450"/>
      <c r="TSQ41" s="450"/>
      <c r="TSR41" s="450"/>
      <c r="TSS41" s="450"/>
      <c r="TST41" s="450"/>
      <c r="TSU41" s="450"/>
      <c r="TSV41" s="450"/>
      <c r="TSW41" s="450"/>
      <c r="TSX41" s="450"/>
      <c r="TSY41" s="450"/>
      <c r="TSZ41" s="450"/>
      <c r="TTA41" s="450"/>
      <c r="TTB41" s="450"/>
      <c r="TTC41" s="450"/>
      <c r="TTD41" s="450"/>
      <c r="TTE41" s="450"/>
      <c r="TTF41" s="450"/>
      <c r="TTG41" s="450"/>
      <c r="TTH41" s="450"/>
      <c r="TTI41" s="450"/>
      <c r="TTJ41" s="450"/>
      <c r="TTK41" s="450"/>
      <c r="TTL41" s="450"/>
      <c r="TTM41" s="450"/>
      <c r="TTN41" s="450"/>
      <c r="TTO41" s="450"/>
      <c r="TTP41" s="450"/>
      <c r="TTQ41" s="450"/>
      <c r="TTR41" s="450"/>
      <c r="TTS41" s="450"/>
      <c r="TTT41" s="450"/>
      <c r="TTU41" s="450"/>
      <c r="TTV41" s="450"/>
      <c r="TTW41" s="450"/>
      <c r="TTX41" s="450"/>
      <c r="TTY41" s="450"/>
      <c r="TTZ41" s="450"/>
      <c r="TUA41" s="450"/>
      <c r="TUB41" s="450"/>
      <c r="TUC41" s="450"/>
      <c r="TUD41" s="450"/>
      <c r="TUE41" s="450"/>
      <c r="TUF41" s="450"/>
      <c r="TUG41" s="450"/>
      <c r="TUH41" s="450"/>
      <c r="TUI41" s="450"/>
      <c r="TUJ41" s="450"/>
      <c r="TUK41" s="450"/>
      <c r="TUL41" s="450"/>
      <c r="TUM41" s="450"/>
      <c r="TUN41" s="450"/>
      <c r="TUO41" s="450"/>
      <c r="TUP41" s="450"/>
      <c r="TUQ41" s="450"/>
      <c r="TUR41" s="450"/>
      <c r="TUS41" s="450"/>
      <c r="TUT41" s="450"/>
      <c r="TUU41" s="450"/>
      <c r="TUV41" s="450"/>
      <c r="TUW41" s="450"/>
      <c r="TUX41" s="450"/>
      <c r="TUY41" s="450"/>
      <c r="TUZ41" s="450"/>
      <c r="TVA41" s="450"/>
      <c r="TVB41" s="450"/>
      <c r="TVC41" s="450"/>
      <c r="TVD41" s="450"/>
      <c r="TVE41" s="450"/>
      <c r="TVF41" s="450"/>
      <c r="TVG41" s="450"/>
      <c r="TVH41" s="450"/>
      <c r="TVI41" s="450"/>
      <c r="TVJ41" s="450"/>
      <c r="TVK41" s="450"/>
      <c r="TVL41" s="450"/>
      <c r="TVM41" s="450"/>
      <c r="TVN41" s="450"/>
      <c r="TVO41" s="450"/>
      <c r="TVP41" s="450"/>
      <c r="TVQ41" s="450"/>
      <c r="TVR41" s="450"/>
      <c r="TVS41" s="450"/>
      <c r="TVT41" s="450"/>
      <c r="TVU41" s="450"/>
      <c r="TVV41" s="450"/>
      <c r="TVW41" s="450"/>
      <c r="TVX41" s="450"/>
      <c r="TVY41" s="450"/>
      <c r="TVZ41" s="450"/>
      <c r="TWA41" s="450"/>
      <c r="TWB41" s="450"/>
      <c r="TWC41" s="450"/>
      <c r="TWD41" s="450"/>
      <c r="TWE41" s="450"/>
      <c r="TWF41" s="450"/>
      <c r="TWG41" s="450"/>
      <c r="TWH41" s="450"/>
      <c r="TWI41" s="450"/>
      <c r="TWJ41" s="450"/>
      <c r="TWK41" s="450"/>
      <c r="TWL41" s="450"/>
      <c r="TWM41" s="450"/>
      <c r="TWN41" s="450"/>
      <c r="TWO41" s="450"/>
      <c r="TWP41" s="450"/>
      <c r="TWQ41" s="450"/>
      <c r="TWR41" s="450"/>
      <c r="TWS41" s="450"/>
      <c r="TWT41" s="450"/>
      <c r="TWU41" s="450"/>
      <c r="TWV41" s="450"/>
      <c r="TWW41" s="450"/>
      <c r="TWX41" s="450"/>
      <c r="TWY41" s="450"/>
      <c r="TWZ41" s="450"/>
      <c r="TXA41" s="450"/>
      <c r="TXB41" s="450"/>
      <c r="TXC41" s="450"/>
      <c r="TXD41" s="450"/>
      <c r="TXE41" s="450"/>
      <c r="TXF41" s="450"/>
      <c r="TXG41" s="450"/>
      <c r="TXH41" s="450"/>
      <c r="TXI41" s="450"/>
      <c r="TXJ41" s="450"/>
      <c r="TXK41" s="450"/>
      <c r="TXL41" s="450"/>
      <c r="TXM41" s="450"/>
      <c r="TXN41" s="450"/>
      <c r="TXO41" s="450"/>
      <c r="TXP41" s="450"/>
      <c r="TXQ41" s="450"/>
      <c r="TXR41" s="450"/>
      <c r="TXS41" s="450"/>
      <c r="TXT41" s="450"/>
      <c r="TXU41" s="450"/>
      <c r="TXV41" s="450"/>
      <c r="TXW41" s="450"/>
      <c r="TXX41" s="450"/>
      <c r="TXY41" s="450"/>
      <c r="TXZ41" s="450"/>
      <c r="TYA41" s="450"/>
      <c r="TYB41" s="450"/>
      <c r="TYC41" s="450"/>
      <c r="TYD41" s="450"/>
      <c r="TYE41" s="450"/>
      <c r="TYF41" s="450"/>
      <c r="TYG41" s="450"/>
      <c r="TYH41" s="450"/>
      <c r="TYI41" s="450"/>
      <c r="TYJ41" s="450"/>
      <c r="TYK41" s="450"/>
      <c r="TYL41" s="450"/>
      <c r="TYM41" s="450"/>
      <c r="TYN41" s="450"/>
      <c r="TYO41" s="450"/>
      <c r="TYP41" s="450"/>
      <c r="TYQ41" s="450"/>
      <c r="TYR41" s="450"/>
      <c r="TYS41" s="450"/>
      <c r="TYT41" s="450"/>
      <c r="TYU41" s="450"/>
      <c r="TYV41" s="450"/>
      <c r="TYW41" s="450"/>
      <c r="TYX41" s="450"/>
      <c r="TYY41" s="450"/>
      <c r="TYZ41" s="450"/>
      <c r="TZA41" s="450"/>
      <c r="TZB41" s="450"/>
      <c r="TZC41" s="450"/>
      <c r="TZD41" s="450"/>
      <c r="TZE41" s="450"/>
      <c r="TZF41" s="450"/>
      <c r="TZG41" s="450"/>
      <c r="TZH41" s="450"/>
      <c r="TZI41" s="450"/>
      <c r="TZJ41" s="450"/>
      <c r="TZK41" s="450"/>
      <c r="TZL41" s="450"/>
      <c r="TZM41" s="450"/>
      <c r="TZN41" s="450"/>
      <c r="TZO41" s="450"/>
      <c r="TZP41" s="450"/>
      <c r="TZQ41" s="450"/>
      <c r="TZR41" s="450"/>
      <c r="TZS41" s="450"/>
      <c r="TZT41" s="450"/>
      <c r="TZU41" s="450"/>
      <c r="TZV41" s="450"/>
      <c r="TZW41" s="450"/>
      <c r="TZX41" s="450"/>
      <c r="TZY41" s="450"/>
      <c r="TZZ41" s="450"/>
      <c r="UAA41" s="450"/>
      <c r="UAB41" s="450"/>
      <c r="UAC41" s="450"/>
      <c r="UAD41" s="450"/>
      <c r="UAE41" s="450"/>
      <c r="UAF41" s="450"/>
      <c r="UAG41" s="450"/>
      <c r="UAH41" s="450"/>
      <c r="UAI41" s="450"/>
      <c r="UAJ41" s="450"/>
      <c r="UAK41" s="450"/>
      <c r="UAL41" s="450"/>
      <c r="UAM41" s="450"/>
      <c r="UAN41" s="450"/>
      <c r="UAO41" s="450"/>
      <c r="UAP41" s="450"/>
      <c r="UAQ41" s="450"/>
      <c r="UAR41" s="450"/>
      <c r="UAS41" s="450"/>
      <c r="UAT41" s="450"/>
      <c r="UAU41" s="450"/>
      <c r="UAV41" s="450"/>
      <c r="UAW41" s="450"/>
      <c r="UAX41" s="450"/>
      <c r="UAY41" s="450"/>
      <c r="UAZ41" s="450"/>
      <c r="UBA41" s="450"/>
      <c r="UBB41" s="450"/>
      <c r="UBC41" s="450"/>
      <c r="UBD41" s="450"/>
      <c r="UBE41" s="450"/>
      <c r="UBF41" s="450"/>
      <c r="UBG41" s="450"/>
      <c r="UBH41" s="450"/>
      <c r="UBI41" s="450"/>
      <c r="UBJ41" s="450"/>
      <c r="UBK41" s="450"/>
      <c r="UBL41" s="450"/>
      <c r="UBM41" s="450"/>
      <c r="UBN41" s="450"/>
      <c r="UBO41" s="450"/>
      <c r="UBP41" s="450"/>
      <c r="UBQ41" s="450"/>
      <c r="UBR41" s="450"/>
      <c r="UBS41" s="450"/>
      <c r="UBT41" s="450"/>
      <c r="UBU41" s="450"/>
      <c r="UBV41" s="450"/>
      <c r="UBW41" s="450"/>
      <c r="UBX41" s="450"/>
      <c r="UBY41" s="450"/>
      <c r="UBZ41" s="450"/>
      <c r="UCA41" s="450"/>
      <c r="UCB41" s="450"/>
      <c r="UCC41" s="450"/>
      <c r="UCD41" s="450"/>
      <c r="UCE41" s="450"/>
      <c r="UCF41" s="450"/>
      <c r="UCG41" s="450"/>
      <c r="UCH41" s="450"/>
      <c r="UCI41" s="450"/>
      <c r="UCJ41" s="450"/>
      <c r="UCK41" s="450"/>
      <c r="UCL41" s="450"/>
      <c r="UCM41" s="450"/>
      <c r="UCN41" s="450"/>
      <c r="UCO41" s="450"/>
      <c r="UCP41" s="450"/>
      <c r="UCQ41" s="450"/>
      <c r="UCR41" s="450"/>
      <c r="UCS41" s="450"/>
      <c r="UCT41" s="450"/>
      <c r="UCU41" s="450"/>
      <c r="UCV41" s="450"/>
      <c r="UCW41" s="450"/>
      <c r="UCX41" s="450"/>
      <c r="UCY41" s="450"/>
      <c r="UCZ41" s="450"/>
      <c r="UDA41" s="450"/>
      <c r="UDB41" s="450"/>
      <c r="UDC41" s="450"/>
      <c r="UDD41" s="450"/>
      <c r="UDE41" s="450"/>
      <c r="UDF41" s="450"/>
      <c r="UDG41" s="450"/>
      <c r="UDH41" s="450"/>
      <c r="UDI41" s="450"/>
      <c r="UDJ41" s="450"/>
      <c r="UDK41" s="450"/>
      <c r="UDL41" s="450"/>
      <c r="UDM41" s="450"/>
      <c r="UDN41" s="450"/>
      <c r="UDO41" s="450"/>
      <c r="UDP41" s="450"/>
      <c r="UDQ41" s="450"/>
      <c r="UDR41" s="450"/>
      <c r="UDS41" s="450"/>
      <c r="UDT41" s="450"/>
      <c r="UDU41" s="450"/>
      <c r="UDV41" s="450"/>
      <c r="UDW41" s="450"/>
      <c r="UDX41" s="450"/>
      <c r="UDY41" s="450"/>
      <c r="UDZ41" s="450"/>
      <c r="UEA41" s="450"/>
      <c r="UEB41" s="450"/>
      <c r="UEC41" s="450"/>
      <c r="UED41" s="450"/>
      <c r="UEE41" s="450"/>
      <c r="UEF41" s="450"/>
      <c r="UEG41" s="450"/>
      <c r="UEH41" s="450"/>
      <c r="UEI41" s="450"/>
      <c r="UEJ41" s="450"/>
      <c r="UEK41" s="450"/>
      <c r="UEL41" s="450"/>
      <c r="UEM41" s="450"/>
      <c r="UEN41" s="450"/>
      <c r="UEO41" s="450"/>
      <c r="UEP41" s="450"/>
      <c r="UEQ41" s="450"/>
      <c r="UER41" s="450"/>
      <c r="UES41" s="450"/>
      <c r="UET41" s="450"/>
      <c r="UEU41" s="450"/>
      <c r="UEV41" s="450"/>
      <c r="UEW41" s="450"/>
      <c r="UEX41" s="450"/>
      <c r="UEY41" s="450"/>
      <c r="UEZ41" s="450"/>
      <c r="UFA41" s="450"/>
      <c r="UFB41" s="450"/>
      <c r="UFC41" s="450"/>
      <c r="UFD41" s="450"/>
      <c r="UFE41" s="450"/>
      <c r="UFF41" s="450"/>
      <c r="UFG41" s="450"/>
      <c r="UFH41" s="450"/>
      <c r="UFI41" s="450"/>
      <c r="UFJ41" s="450"/>
      <c r="UFK41" s="450"/>
      <c r="UFL41" s="450"/>
      <c r="UFM41" s="450"/>
      <c r="UFN41" s="450"/>
      <c r="UFO41" s="450"/>
      <c r="UFP41" s="450"/>
      <c r="UFQ41" s="450"/>
      <c r="UFR41" s="450"/>
      <c r="UFS41" s="450"/>
      <c r="UFT41" s="450"/>
      <c r="UFU41" s="450"/>
      <c r="UFV41" s="450"/>
      <c r="UFW41" s="450"/>
      <c r="UFX41" s="450"/>
      <c r="UFY41" s="450"/>
      <c r="UFZ41" s="450"/>
      <c r="UGA41" s="450"/>
      <c r="UGB41" s="450"/>
      <c r="UGC41" s="450"/>
      <c r="UGD41" s="450"/>
      <c r="UGE41" s="450"/>
      <c r="UGF41" s="450"/>
      <c r="UGG41" s="450"/>
      <c r="UGH41" s="450"/>
      <c r="UGI41" s="450"/>
      <c r="UGJ41" s="450"/>
      <c r="UGK41" s="450"/>
      <c r="UGL41" s="450"/>
      <c r="UGM41" s="450"/>
      <c r="UGN41" s="450"/>
      <c r="UGO41" s="450"/>
      <c r="UGP41" s="450"/>
      <c r="UGQ41" s="450"/>
      <c r="UGR41" s="450"/>
      <c r="UGS41" s="450"/>
      <c r="UGT41" s="450"/>
      <c r="UGU41" s="450"/>
      <c r="UGV41" s="450"/>
      <c r="UGW41" s="450"/>
      <c r="UGX41" s="450"/>
      <c r="UGY41" s="450"/>
      <c r="UGZ41" s="450"/>
      <c r="UHA41" s="450"/>
      <c r="UHB41" s="450"/>
      <c r="UHC41" s="450"/>
      <c r="UHD41" s="450"/>
      <c r="UHE41" s="450"/>
      <c r="UHF41" s="450"/>
      <c r="UHG41" s="450"/>
      <c r="UHH41" s="450"/>
      <c r="UHI41" s="450"/>
      <c r="UHJ41" s="450"/>
      <c r="UHK41" s="450"/>
      <c r="UHL41" s="450"/>
      <c r="UHM41" s="450"/>
      <c r="UHN41" s="450"/>
      <c r="UHO41" s="450"/>
      <c r="UHP41" s="450"/>
      <c r="UHQ41" s="450"/>
      <c r="UHR41" s="450"/>
      <c r="UHS41" s="450"/>
      <c r="UHT41" s="450"/>
      <c r="UHU41" s="450"/>
      <c r="UHV41" s="450"/>
      <c r="UHW41" s="450"/>
      <c r="UHX41" s="450"/>
      <c r="UHY41" s="450"/>
      <c r="UHZ41" s="450"/>
      <c r="UIA41" s="450"/>
      <c r="UIB41" s="450"/>
      <c r="UIC41" s="450"/>
      <c r="UID41" s="450"/>
      <c r="UIE41" s="450"/>
      <c r="UIF41" s="450"/>
      <c r="UIG41" s="450"/>
      <c r="UIH41" s="450"/>
      <c r="UII41" s="450"/>
      <c r="UIJ41" s="450"/>
      <c r="UIK41" s="450"/>
      <c r="UIL41" s="450"/>
      <c r="UIM41" s="450"/>
      <c r="UIN41" s="450"/>
      <c r="UIO41" s="450"/>
      <c r="UIP41" s="450"/>
      <c r="UIQ41" s="450"/>
      <c r="UIR41" s="450"/>
      <c r="UIS41" s="450"/>
      <c r="UIT41" s="450"/>
      <c r="UIU41" s="450"/>
      <c r="UIV41" s="450"/>
      <c r="UIW41" s="450"/>
      <c r="UIX41" s="450"/>
      <c r="UIY41" s="450"/>
      <c r="UIZ41" s="450"/>
      <c r="UJA41" s="450"/>
      <c r="UJB41" s="450"/>
      <c r="UJC41" s="450"/>
      <c r="UJD41" s="450"/>
      <c r="UJE41" s="450"/>
      <c r="UJF41" s="450"/>
      <c r="UJG41" s="450"/>
      <c r="UJH41" s="450"/>
      <c r="UJI41" s="450"/>
      <c r="UJJ41" s="450"/>
      <c r="UJK41" s="450"/>
      <c r="UJL41" s="450"/>
      <c r="UJM41" s="450"/>
      <c r="UJN41" s="450"/>
      <c r="UJO41" s="450"/>
      <c r="UJP41" s="450"/>
      <c r="UJQ41" s="450"/>
      <c r="UJR41" s="450"/>
      <c r="UJS41" s="450"/>
      <c r="UJT41" s="450"/>
      <c r="UJU41" s="450"/>
      <c r="UJV41" s="450"/>
      <c r="UJW41" s="450"/>
      <c r="UJX41" s="450"/>
      <c r="UJY41" s="450"/>
      <c r="UJZ41" s="450"/>
      <c r="UKA41" s="450"/>
      <c r="UKB41" s="450"/>
      <c r="UKC41" s="450"/>
      <c r="UKD41" s="450"/>
      <c r="UKE41" s="450"/>
      <c r="UKF41" s="450"/>
      <c r="UKG41" s="450"/>
      <c r="UKH41" s="450"/>
      <c r="UKI41" s="450"/>
      <c r="UKJ41" s="450"/>
      <c r="UKK41" s="450"/>
      <c r="UKL41" s="450"/>
      <c r="UKM41" s="450"/>
      <c r="UKN41" s="450"/>
      <c r="UKO41" s="450"/>
      <c r="UKP41" s="450"/>
      <c r="UKQ41" s="450"/>
      <c r="UKR41" s="450"/>
      <c r="UKS41" s="450"/>
      <c r="UKT41" s="450"/>
      <c r="UKU41" s="450"/>
      <c r="UKV41" s="450"/>
      <c r="UKW41" s="450"/>
      <c r="UKX41" s="450"/>
      <c r="UKY41" s="450"/>
      <c r="UKZ41" s="450"/>
      <c r="ULA41" s="450"/>
      <c r="ULB41" s="450"/>
      <c r="ULC41" s="450"/>
      <c r="ULD41" s="450"/>
      <c r="ULE41" s="450"/>
      <c r="ULF41" s="450"/>
      <c r="ULG41" s="450"/>
      <c r="ULH41" s="450"/>
      <c r="ULI41" s="450"/>
      <c r="ULJ41" s="450"/>
      <c r="ULK41" s="450"/>
      <c r="ULL41" s="450"/>
      <c r="ULM41" s="450"/>
      <c r="ULN41" s="450"/>
      <c r="ULO41" s="450"/>
      <c r="ULP41" s="450"/>
      <c r="ULQ41" s="450"/>
      <c r="ULR41" s="450"/>
      <c r="ULS41" s="450"/>
      <c r="ULT41" s="450"/>
      <c r="ULU41" s="450"/>
      <c r="ULV41" s="450"/>
      <c r="ULW41" s="450"/>
      <c r="ULX41" s="450"/>
      <c r="ULY41" s="450"/>
      <c r="ULZ41" s="450"/>
      <c r="UMA41" s="450"/>
      <c r="UMB41" s="450"/>
      <c r="UMC41" s="450"/>
      <c r="UMD41" s="450"/>
      <c r="UME41" s="450"/>
      <c r="UMF41" s="450"/>
      <c r="UMG41" s="450"/>
      <c r="UMH41" s="450"/>
      <c r="UMI41" s="450"/>
      <c r="UMJ41" s="450"/>
      <c r="UMK41" s="450"/>
      <c r="UML41" s="450"/>
      <c r="UMM41" s="450"/>
      <c r="UMN41" s="450"/>
      <c r="UMO41" s="450"/>
      <c r="UMP41" s="450"/>
      <c r="UMQ41" s="450"/>
      <c r="UMR41" s="450"/>
      <c r="UMS41" s="450"/>
      <c r="UMT41" s="450"/>
      <c r="UMU41" s="450"/>
      <c r="UMV41" s="450"/>
      <c r="UMW41" s="450"/>
      <c r="UMX41" s="450"/>
      <c r="UMY41" s="450"/>
      <c r="UMZ41" s="450"/>
      <c r="UNA41" s="450"/>
      <c r="UNB41" s="450"/>
      <c r="UNC41" s="450"/>
      <c r="UND41" s="450"/>
      <c r="UNE41" s="450"/>
      <c r="UNF41" s="450"/>
      <c r="UNG41" s="450"/>
      <c r="UNH41" s="450"/>
      <c r="UNI41" s="450"/>
      <c r="UNJ41" s="450"/>
      <c r="UNK41" s="450"/>
      <c r="UNL41" s="450"/>
      <c r="UNM41" s="450"/>
      <c r="UNN41" s="450"/>
      <c r="UNO41" s="450"/>
      <c r="UNP41" s="450"/>
      <c r="UNQ41" s="450"/>
      <c r="UNR41" s="450"/>
      <c r="UNS41" s="450"/>
      <c r="UNT41" s="450"/>
      <c r="UNU41" s="450"/>
      <c r="UNV41" s="450"/>
      <c r="UNW41" s="450"/>
      <c r="UNX41" s="450"/>
      <c r="UNY41" s="450"/>
      <c r="UNZ41" s="450"/>
      <c r="UOA41" s="450"/>
      <c r="UOB41" s="450"/>
      <c r="UOC41" s="450"/>
      <c r="UOD41" s="450"/>
      <c r="UOE41" s="450"/>
      <c r="UOF41" s="450"/>
      <c r="UOG41" s="450"/>
      <c r="UOH41" s="450"/>
      <c r="UOI41" s="450"/>
      <c r="UOJ41" s="450"/>
      <c r="UOK41" s="450"/>
      <c r="UOL41" s="450"/>
      <c r="UOM41" s="450"/>
      <c r="UON41" s="450"/>
      <c r="UOO41" s="450"/>
      <c r="UOP41" s="450"/>
      <c r="UOQ41" s="450"/>
      <c r="UOR41" s="450"/>
      <c r="UOS41" s="450"/>
      <c r="UOT41" s="450"/>
      <c r="UOU41" s="450"/>
      <c r="UOV41" s="450"/>
      <c r="UOW41" s="450"/>
      <c r="UOX41" s="450"/>
      <c r="UOY41" s="450"/>
      <c r="UOZ41" s="450"/>
      <c r="UPA41" s="450"/>
      <c r="UPB41" s="450"/>
      <c r="UPC41" s="450"/>
      <c r="UPD41" s="450"/>
      <c r="UPE41" s="450"/>
      <c r="UPF41" s="450"/>
      <c r="UPG41" s="450"/>
      <c r="UPH41" s="450"/>
      <c r="UPI41" s="450"/>
      <c r="UPJ41" s="450"/>
      <c r="UPK41" s="450"/>
      <c r="UPL41" s="450"/>
      <c r="UPM41" s="450"/>
      <c r="UPN41" s="450"/>
      <c r="UPO41" s="450"/>
      <c r="UPP41" s="450"/>
      <c r="UPQ41" s="450"/>
      <c r="UPR41" s="450"/>
      <c r="UPS41" s="450"/>
      <c r="UPT41" s="450"/>
      <c r="UPU41" s="450"/>
      <c r="UPV41" s="450"/>
      <c r="UPW41" s="450"/>
      <c r="UPX41" s="450"/>
      <c r="UPY41" s="450"/>
      <c r="UPZ41" s="450"/>
      <c r="UQA41" s="450"/>
      <c r="UQB41" s="450"/>
      <c r="UQC41" s="450"/>
      <c r="UQD41" s="450"/>
      <c r="UQE41" s="450"/>
      <c r="UQF41" s="450"/>
      <c r="UQG41" s="450"/>
      <c r="UQH41" s="450"/>
      <c r="UQI41" s="450"/>
      <c r="UQJ41" s="450"/>
      <c r="UQK41" s="450"/>
      <c r="UQL41" s="450"/>
      <c r="UQM41" s="450"/>
      <c r="UQN41" s="450"/>
      <c r="UQO41" s="450"/>
      <c r="UQP41" s="450"/>
      <c r="UQQ41" s="450"/>
      <c r="UQR41" s="450"/>
      <c r="UQS41" s="450"/>
      <c r="UQT41" s="450"/>
      <c r="UQU41" s="450"/>
      <c r="UQV41" s="450"/>
      <c r="UQW41" s="450"/>
      <c r="UQX41" s="450"/>
      <c r="UQY41" s="450"/>
      <c r="UQZ41" s="450"/>
      <c r="URA41" s="450"/>
      <c r="URB41" s="450"/>
      <c r="URC41" s="450"/>
      <c r="URD41" s="450"/>
      <c r="URE41" s="450"/>
      <c r="URF41" s="450"/>
      <c r="URG41" s="450"/>
      <c r="URH41" s="450"/>
      <c r="URI41" s="450"/>
      <c r="URJ41" s="450"/>
      <c r="URK41" s="450"/>
      <c r="URL41" s="450"/>
      <c r="URM41" s="450"/>
      <c r="URN41" s="450"/>
      <c r="URO41" s="450"/>
      <c r="URP41" s="450"/>
      <c r="URQ41" s="450"/>
      <c r="URR41" s="450"/>
      <c r="URS41" s="450"/>
      <c r="URT41" s="450"/>
      <c r="URU41" s="450"/>
      <c r="URV41" s="450"/>
      <c r="URW41" s="450"/>
      <c r="URX41" s="450"/>
      <c r="URY41" s="450"/>
      <c r="URZ41" s="450"/>
      <c r="USA41" s="450"/>
      <c r="USB41" s="450"/>
      <c r="USC41" s="450"/>
      <c r="USD41" s="450"/>
      <c r="USE41" s="450"/>
      <c r="USF41" s="450"/>
      <c r="USG41" s="450"/>
      <c r="USH41" s="450"/>
      <c r="USI41" s="450"/>
      <c r="USJ41" s="450"/>
      <c r="USK41" s="450"/>
      <c r="USL41" s="450"/>
      <c r="USM41" s="450"/>
      <c r="USN41" s="450"/>
      <c r="USO41" s="450"/>
      <c r="USP41" s="450"/>
      <c r="USQ41" s="450"/>
      <c r="USR41" s="450"/>
      <c r="USS41" s="450"/>
      <c r="UST41" s="450"/>
      <c r="USU41" s="450"/>
      <c r="USV41" s="450"/>
      <c r="USW41" s="450"/>
      <c r="USX41" s="450"/>
      <c r="USY41" s="450"/>
      <c r="USZ41" s="450"/>
      <c r="UTA41" s="450"/>
      <c r="UTB41" s="450"/>
      <c r="UTC41" s="450"/>
      <c r="UTD41" s="450"/>
      <c r="UTE41" s="450"/>
      <c r="UTF41" s="450"/>
      <c r="UTG41" s="450"/>
      <c r="UTH41" s="450"/>
      <c r="UTI41" s="450"/>
      <c r="UTJ41" s="450"/>
      <c r="UTK41" s="450"/>
      <c r="UTL41" s="450"/>
      <c r="UTM41" s="450"/>
      <c r="UTN41" s="450"/>
      <c r="UTO41" s="450"/>
      <c r="UTP41" s="450"/>
      <c r="UTQ41" s="450"/>
      <c r="UTR41" s="450"/>
      <c r="UTS41" s="450"/>
      <c r="UTT41" s="450"/>
      <c r="UTU41" s="450"/>
      <c r="UTV41" s="450"/>
      <c r="UTW41" s="450"/>
      <c r="UTX41" s="450"/>
      <c r="UTY41" s="450"/>
      <c r="UTZ41" s="450"/>
      <c r="UUA41" s="450"/>
      <c r="UUB41" s="450"/>
      <c r="UUC41" s="450"/>
      <c r="UUD41" s="450"/>
      <c r="UUE41" s="450"/>
      <c r="UUF41" s="450"/>
      <c r="UUG41" s="450"/>
      <c r="UUH41" s="450"/>
      <c r="UUI41" s="450"/>
      <c r="UUJ41" s="450"/>
      <c r="UUK41" s="450"/>
      <c r="UUL41" s="450"/>
      <c r="UUM41" s="450"/>
      <c r="UUN41" s="450"/>
      <c r="UUO41" s="450"/>
      <c r="UUP41" s="450"/>
      <c r="UUQ41" s="450"/>
      <c r="UUR41" s="450"/>
      <c r="UUS41" s="450"/>
      <c r="UUT41" s="450"/>
      <c r="UUU41" s="450"/>
      <c r="UUV41" s="450"/>
      <c r="UUW41" s="450"/>
      <c r="UUX41" s="450"/>
      <c r="UUY41" s="450"/>
      <c r="UUZ41" s="450"/>
      <c r="UVA41" s="450"/>
      <c r="UVB41" s="450"/>
      <c r="UVC41" s="450"/>
      <c r="UVD41" s="450"/>
      <c r="UVE41" s="450"/>
      <c r="UVF41" s="450"/>
      <c r="UVG41" s="450"/>
      <c r="UVH41" s="450"/>
      <c r="UVI41" s="450"/>
      <c r="UVJ41" s="450"/>
      <c r="UVK41" s="450"/>
      <c r="UVL41" s="450"/>
      <c r="UVM41" s="450"/>
      <c r="UVN41" s="450"/>
      <c r="UVO41" s="450"/>
      <c r="UVP41" s="450"/>
      <c r="UVQ41" s="450"/>
      <c r="UVR41" s="450"/>
      <c r="UVS41" s="450"/>
      <c r="UVT41" s="450"/>
      <c r="UVU41" s="450"/>
      <c r="UVV41" s="450"/>
      <c r="UVW41" s="450"/>
      <c r="UVX41" s="450"/>
      <c r="UVY41" s="450"/>
      <c r="UVZ41" s="450"/>
      <c r="UWA41" s="450"/>
      <c r="UWB41" s="450"/>
      <c r="UWC41" s="450"/>
      <c r="UWD41" s="450"/>
      <c r="UWE41" s="450"/>
      <c r="UWF41" s="450"/>
      <c r="UWG41" s="450"/>
      <c r="UWH41" s="450"/>
      <c r="UWI41" s="450"/>
      <c r="UWJ41" s="450"/>
      <c r="UWK41" s="450"/>
      <c r="UWL41" s="450"/>
      <c r="UWM41" s="450"/>
      <c r="UWN41" s="450"/>
      <c r="UWO41" s="450"/>
      <c r="UWP41" s="450"/>
      <c r="UWQ41" s="450"/>
      <c r="UWR41" s="450"/>
      <c r="UWS41" s="450"/>
      <c r="UWT41" s="450"/>
      <c r="UWU41" s="450"/>
      <c r="UWV41" s="450"/>
      <c r="UWW41" s="450"/>
      <c r="UWX41" s="450"/>
      <c r="UWY41" s="450"/>
      <c r="UWZ41" s="450"/>
      <c r="UXA41" s="450"/>
      <c r="UXB41" s="450"/>
      <c r="UXC41" s="450"/>
      <c r="UXD41" s="450"/>
      <c r="UXE41" s="450"/>
      <c r="UXF41" s="450"/>
      <c r="UXG41" s="450"/>
      <c r="UXH41" s="450"/>
      <c r="UXI41" s="450"/>
      <c r="UXJ41" s="450"/>
      <c r="UXK41" s="450"/>
      <c r="UXL41" s="450"/>
      <c r="UXM41" s="450"/>
      <c r="UXN41" s="450"/>
      <c r="UXO41" s="450"/>
      <c r="UXP41" s="450"/>
      <c r="UXQ41" s="450"/>
      <c r="UXR41" s="450"/>
      <c r="UXS41" s="450"/>
      <c r="UXT41" s="450"/>
      <c r="UXU41" s="450"/>
      <c r="UXV41" s="450"/>
      <c r="UXW41" s="450"/>
      <c r="UXX41" s="450"/>
      <c r="UXY41" s="450"/>
      <c r="UXZ41" s="450"/>
      <c r="UYA41" s="450"/>
      <c r="UYB41" s="450"/>
      <c r="UYC41" s="450"/>
      <c r="UYD41" s="450"/>
      <c r="UYE41" s="450"/>
      <c r="UYF41" s="450"/>
      <c r="UYG41" s="450"/>
      <c r="UYH41" s="450"/>
      <c r="UYI41" s="450"/>
      <c r="UYJ41" s="450"/>
      <c r="UYK41" s="450"/>
      <c r="UYL41" s="450"/>
      <c r="UYM41" s="450"/>
      <c r="UYN41" s="450"/>
      <c r="UYO41" s="450"/>
      <c r="UYP41" s="450"/>
      <c r="UYQ41" s="450"/>
      <c r="UYR41" s="450"/>
      <c r="UYS41" s="450"/>
      <c r="UYT41" s="450"/>
      <c r="UYU41" s="450"/>
      <c r="UYV41" s="450"/>
      <c r="UYW41" s="450"/>
      <c r="UYX41" s="450"/>
      <c r="UYY41" s="450"/>
      <c r="UYZ41" s="450"/>
      <c r="UZA41" s="450"/>
      <c r="UZB41" s="450"/>
      <c r="UZC41" s="450"/>
      <c r="UZD41" s="450"/>
      <c r="UZE41" s="450"/>
      <c r="UZF41" s="450"/>
      <c r="UZG41" s="450"/>
      <c r="UZH41" s="450"/>
      <c r="UZI41" s="450"/>
      <c r="UZJ41" s="450"/>
      <c r="UZK41" s="450"/>
      <c r="UZL41" s="450"/>
      <c r="UZM41" s="450"/>
      <c r="UZN41" s="450"/>
      <c r="UZO41" s="450"/>
      <c r="UZP41" s="450"/>
      <c r="UZQ41" s="450"/>
      <c r="UZR41" s="450"/>
      <c r="UZS41" s="450"/>
      <c r="UZT41" s="450"/>
      <c r="UZU41" s="450"/>
      <c r="UZV41" s="450"/>
      <c r="UZW41" s="450"/>
      <c r="UZX41" s="450"/>
      <c r="UZY41" s="450"/>
      <c r="UZZ41" s="450"/>
      <c r="VAA41" s="450"/>
      <c r="VAB41" s="450"/>
      <c r="VAC41" s="450"/>
      <c r="VAD41" s="450"/>
      <c r="VAE41" s="450"/>
      <c r="VAF41" s="450"/>
      <c r="VAG41" s="450"/>
      <c r="VAH41" s="450"/>
      <c r="VAI41" s="450"/>
      <c r="VAJ41" s="450"/>
      <c r="VAK41" s="450"/>
      <c r="VAL41" s="450"/>
      <c r="VAM41" s="450"/>
      <c r="VAN41" s="450"/>
      <c r="VAO41" s="450"/>
      <c r="VAP41" s="450"/>
      <c r="VAQ41" s="450"/>
      <c r="VAR41" s="450"/>
      <c r="VAS41" s="450"/>
      <c r="VAT41" s="450"/>
      <c r="VAU41" s="450"/>
      <c r="VAV41" s="450"/>
      <c r="VAW41" s="450"/>
      <c r="VAX41" s="450"/>
      <c r="VAY41" s="450"/>
      <c r="VAZ41" s="450"/>
      <c r="VBA41" s="450"/>
      <c r="VBB41" s="450"/>
      <c r="VBC41" s="450"/>
      <c r="VBD41" s="450"/>
      <c r="VBE41" s="450"/>
      <c r="VBF41" s="450"/>
      <c r="VBG41" s="450"/>
      <c r="VBH41" s="450"/>
      <c r="VBI41" s="450"/>
      <c r="VBJ41" s="450"/>
      <c r="VBK41" s="450"/>
      <c r="VBL41" s="450"/>
      <c r="VBM41" s="450"/>
      <c r="VBN41" s="450"/>
      <c r="VBO41" s="450"/>
      <c r="VBP41" s="450"/>
      <c r="VBQ41" s="450"/>
      <c r="VBR41" s="450"/>
      <c r="VBS41" s="450"/>
      <c r="VBT41" s="450"/>
      <c r="VBU41" s="450"/>
      <c r="VBV41" s="450"/>
      <c r="VBW41" s="450"/>
      <c r="VBX41" s="450"/>
      <c r="VBY41" s="450"/>
      <c r="VBZ41" s="450"/>
      <c r="VCA41" s="450"/>
      <c r="VCB41" s="450"/>
      <c r="VCC41" s="450"/>
      <c r="VCD41" s="450"/>
      <c r="VCE41" s="450"/>
      <c r="VCF41" s="450"/>
      <c r="VCG41" s="450"/>
      <c r="VCH41" s="450"/>
      <c r="VCI41" s="450"/>
      <c r="VCJ41" s="450"/>
      <c r="VCK41" s="450"/>
      <c r="VCL41" s="450"/>
      <c r="VCM41" s="450"/>
      <c r="VCN41" s="450"/>
      <c r="VCO41" s="450"/>
      <c r="VCP41" s="450"/>
      <c r="VCQ41" s="450"/>
      <c r="VCR41" s="450"/>
      <c r="VCS41" s="450"/>
      <c r="VCT41" s="450"/>
      <c r="VCU41" s="450"/>
      <c r="VCV41" s="450"/>
      <c r="VCW41" s="450"/>
      <c r="VCX41" s="450"/>
      <c r="VCY41" s="450"/>
      <c r="VCZ41" s="450"/>
      <c r="VDA41" s="450"/>
      <c r="VDB41" s="450"/>
      <c r="VDC41" s="450"/>
      <c r="VDD41" s="450"/>
      <c r="VDE41" s="450"/>
      <c r="VDF41" s="450"/>
      <c r="VDG41" s="450"/>
      <c r="VDH41" s="450"/>
      <c r="VDI41" s="450"/>
      <c r="VDJ41" s="450"/>
      <c r="VDK41" s="450"/>
      <c r="VDL41" s="450"/>
      <c r="VDM41" s="450"/>
      <c r="VDN41" s="450"/>
      <c r="VDO41" s="450"/>
      <c r="VDP41" s="450"/>
      <c r="VDQ41" s="450"/>
      <c r="VDR41" s="450"/>
      <c r="VDS41" s="450"/>
      <c r="VDT41" s="450"/>
      <c r="VDU41" s="450"/>
      <c r="VDV41" s="450"/>
      <c r="VDW41" s="450"/>
      <c r="VDX41" s="450"/>
      <c r="VDY41" s="450"/>
      <c r="VDZ41" s="450"/>
      <c r="VEA41" s="450"/>
      <c r="VEB41" s="450"/>
      <c r="VEC41" s="450"/>
      <c r="VED41" s="450"/>
      <c r="VEE41" s="450"/>
      <c r="VEF41" s="450"/>
      <c r="VEG41" s="450"/>
      <c r="VEH41" s="450"/>
      <c r="VEI41" s="450"/>
      <c r="VEJ41" s="450"/>
      <c r="VEK41" s="450"/>
      <c r="VEL41" s="450"/>
      <c r="VEM41" s="450"/>
      <c r="VEN41" s="450"/>
      <c r="VEO41" s="450"/>
      <c r="VEP41" s="450"/>
      <c r="VEQ41" s="450"/>
      <c r="VER41" s="450"/>
      <c r="VES41" s="450"/>
      <c r="VET41" s="450"/>
      <c r="VEU41" s="450"/>
      <c r="VEV41" s="450"/>
      <c r="VEW41" s="450"/>
      <c r="VEX41" s="450"/>
      <c r="VEY41" s="450"/>
      <c r="VEZ41" s="450"/>
      <c r="VFA41" s="450"/>
      <c r="VFB41" s="450"/>
      <c r="VFC41" s="450"/>
      <c r="VFD41" s="450"/>
      <c r="VFE41" s="450"/>
      <c r="VFF41" s="450"/>
      <c r="VFG41" s="450"/>
      <c r="VFH41" s="450"/>
      <c r="VFI41" s="450"/>
      <c r="VFJ41" s="450"/>
      <c r="VFK41" s="450"/>
      <c r="VFL41" s="450"/>
      <c r="VFM41" s="450"/>
      <c r="VFN41" s="450"/>
      <c r="VFO41" s="450"/>
      <c r="VFP41" s="450"/>
      <c r="VFQ41" s="450"/>
      <c r="VFR41" s="450"/>
      <c r="VFS41" s="450"/>
      <c r="VFT41" s="450"/>
      <c r="VFU41" s="450"/>
      <c r="VFV41" s="450"/>
      <c r="VFW41" s="450"/>
      <c r="VFX41" s="450"/>
      <c r="VFY41" s="450"/>
      <c r="VFZ41" s="450"/>
      <c r="VGA41" s="450"/>
      <c r="VGB41" s="450"/>
      <c r="VGC41" s="450"/>
      <c r="VGD41" s="450"/>
      <c r="VGE41" s="450"/>
      <c r="VGF41" s="450"/>
      <c r="VGG41" s="450"/>
      <c r="VGH41" s="450"/>
      <c r="VGI41" s="450"/>
      <c r="VGJ41" s="450"/>
      <c r="VGK41" s="450"/>
      <c r="VGL41" s="450"/>
      <c r="VGM41" s="450"/>
      <c r="VGN41" s="450"/>
      <c r="VGO41" s="450"/>
      <c r="VGP41" s="450"/>
      <c r="VGQ41" s="450"/>
      <c r="VGR41" s="450"/>
      <c r="VGS41" s="450"/>
      <c r="VGT41" s="450"/>
      <c r="VGU41" s="450"/>
      <c r="VGV41" s="450"/>
      <c r="VGW41" s="450"/>
      <c r="VGX41" s="450"/>
      <c r="VGY41" s="450"/>
      <c r="VGZ41" s="450"/>
      <c r="VHA41" s="450"/>
      <c r="VHB41" s="450"/>
      <c r="VHC41" s="450"/>
      <c r="VHD41" s="450"/>
      <c r="VHE41" s="450"/>
      <c r="VHF41" s="450"/>
      <c r="VHG41" s="450"/>
      <c r="VHH41" s="450"/>
      <c r="VHI41" s="450"/>
      <c r="VHJ41" s="450"/>
      <c r="VHK41" s="450"/>
      <c r="VHL41" s="450"/>
      <c r="VHM41" s="450"/>
      <c r="VHN41" s="450"/>
      <c r="VHO41" s="450"/>
      <c r="VHP41" s="450"/>
      <c r="VHQ41" s="450"/>
      <c r="VHR41" s="450"/>
      <c r="VHS41" s="450"/>
      <c r="VHT41" s="450"/>
      <c r="VHU41" s="450"/>
      <c r="VHV41" s="450"/>
      <c r="VHW41" s="450"/>
      <c r="VHX41" s="450"/>
      <c r="VHY41" s="450"/>
      <c r="VHZ41" s="450"/>
      <c r="VIA41" s="450"/>
      <c r="VIB41" s="450"/>
      <c r="VIC41" s="450"/>
      <c r="VID41" s="450"/>
      <c r="VIE41" s="450"/>
      <c r="VIF41" s="450"/>
      <c r="VIG41" s="450"/>
      <c r="VIH41" s="450"/>
      <c r="VII41" s="450"/>
      <c r="VIJ41" s="450"/>
      <c r="VIK41" s="450"/>
      <c r="VIL41" s="450"/>
      <c r="VIM41" s="450"/>
      <c r="VIN41" s="450"/>
      <c r="VIO41" s="450"/>
      <c r="VIP41" s="450"/>
      <c r="VIQ41" s="450"/>
      <c r="VIR41" s="450"/>
      <c r="VIS41" s="450"/>
      <c r="VIT41" s="450"/>
      <c r="VIU41" s="450"/>
      <c r="VIV41" s="450"/>
      <c r="VIW41" s="450"/>
      <c r="VIX41" s="450"/>
      <c r="VIY41" s="450"/>
      <c r="VIZ41" s="450"/>
      <c r="VJA41" s="450"/>
      <c r="VJB41" s="450"/>
      <c r="VJC41" s="450"/>
      <c r="VJD41" s="450"/>
      <c r="VJE41" s="450"/>
      <c r="VJF41" s="450"/>
      <c r="VJG41" s="450"/>
      <c r="VJH41" s="450"/>
      <c r="VJI41" s="450"/>
      <c r="VJJ41" s="450"/>
      <c r="VJK41" s="450"/>
      <c r="VJL41" s="450"/>
      <c r="VJM41" s="450"/>
      <c r="VJN41" s="450"/>
      <c r="VJO41" s="450"/>
      <c r="VJP41" s="450"/>
      <c r="VJQ41" s="450"/>
      <c r="VJR41" s="450"/>
      <c r="VJS41" s="450"/>
      <c r="VJT41" s="450"/>
      <c r="VJU41" s="450"/>
      <c r="VJV41" s="450"/>
      <c r="VJW41" s="450"/>
      <c r="VJX41" s="450"/>
      <c r="VJY41" s="450"/>
      <c r="VJZ41" s="450"/>
      <c r="VKA41" s="450"/>
      <c r="VKB41" s="450"/>
      <c r="VKC41" s="450"/>
      <c r="VKD41" s="450"/>
      <c r="VKE41" s="450"/>
      <c r="VKF41" s="450"/>
      <c r="VKG41" s="450"/>
      <c r="VKH41" s="450"/>
      <c r="VKI41" s="450"/>
      <c r="VKJ41" s="450"/>
      <c r="VKK41" s="450"/>
      <c r="VKL41" s="450"/>
      <c r="VKM41" s="450"/>
      <c r="VKN41" s="450"/>
      <c r="VKO41" s="450"/>
      <c r="VKP41" s="450"/>
      <c r="VKQ41" s="450"/>
      <c r="VKR41" s="450"/>
      <c r="VKS41" s="450"/>
      <c r="VKT41" s="450"/>
      <c r="VKU41" s="450"/>
      <c r="VKV41" s="450"/>
      <c r="VKW41" s="450"/>
      <c r="VKX41" s="450"/>
      <c r="VKY41" s="450"/>
      <c r="VKZ41" s="450"/>
      <c r="VLA41" s="450"/>
      <c r="VLB41" s="450"/>
      <c r="VLC41" s="450"/>
      <c r="VLD41" s="450"/>
      <c r="VLE41" s="450"/>
      <c r="VLF41" s="450"/>
      <c r="VLG41" s="450"/>
      <c r="VLH41" s="450"/>
      <c r="VLI41" s="450"/>
      <c r="VLJ41" s="450"/>
      <c r="VLK41" s="450"/>
      <c r="VLL41" s="450"/>
      <c r="VLM41" s="450"/>
      <c r="VLN41" s="450"/>
      <c r="VLO41" s="450"/>
      <c r="VLP41" s="450"/>
      <c r="VLQ41" s="450"/>
      <c r="VLR41" s="450"/>
      <c r="VLS41" s="450"/>
      <c r="VLT41" s="450"/>
      <c r="VLU41" s="450"/>
      <c r="VLV41" s="450"/>
      <c r="VLW41" s="450"/>
      <c r="VLX41" s="450"/>
      <c r="VLY41" s="450"/>
      <c r="VLZ41" s="450"/>
      <c r="VMA41" s="450"/>
      <c r="VMB41" s="450"/>
      <c r="VMC41" s="450"/>
      <c r="VMD41" s="450"/>
      <c r="VME41" s="450"/>
      <c r="VMF41" s="450"/>
      <c r="VMG41" s="450"/>
      <c r="VMH41" s="450"/>
      <c r="VMI41" s="450"/>
      <c r="VMJ41" s="450"/>
      <c r="VMK41" s="450"/>
      <c r="VML41" s="450"/>
      <c r="VMM41" s="450"/>
      <c r="VMN41" s="450"/>
      <c r="VMO41" s="450"/>
      <c r="VMP41" s="450"/>
      <c r="VMQ41" s="450"/>
      <c r="VMR41" s="450"/>
      <c r="VMS41" s="450"/>
      <c r="VMT41" s="450"/>
      <c r="VMU41" s="450"/>
      <c r="VMV41" s="450"/>
      <c r="VMW41" s="450"/>
      <c r="VMX41" s="450"/>
      <c r="VMY41" s="450"/>
      <c r="VMZ41" s="450"/>
      <c r="VNA41" s="450"/>
      <c r="VNB41" s="450"/>
      <c r="VNC41" s="450"/>
      <c r="VND41" s="450"/>
      <c r="VNE41" s="450"/>
      <c r="VNF41" s="450"/>
      <c r="VNG41" s="450"/>
      <c r="VNH41" s="450"/>
      <c r="VNI41" s="450"/>
      <c r="VNJ41" s="450"/>
      <c r="VNK41" s="450"/>
      <c r="VNL41" s="450"/>
      <c r="VNM41" s="450"/>
      <c r="VNN41" s="450"/>
      <c r="VNO41" s="450"/>
      <c r="VNP41" s="450"/>
      <c r="VNQ41" s="450"/>
      <c r="VNR41" s="450"/>
      <c r="VNS41" s="450"/>
      <c r="VNT41" s="450"/>
      <c r="VNU41" s="450"/>
      <c r="VNV41" s="450"/>
      <c r="VNW41" s="450"/>
      <c r="VNX41" s="450"/>
      <c r="VNY41" s="450"/>
      <c r="VNZ41" s="450"/>
      <c r="VOA41" s="450"/>
      <c r="VOB41" s="450"/>
      <c r="VOC41" s="450"/>
      <c r="VOD41" s="450"/>
      <c r="VOE41" s="450"/>
      <c r="VOF41" s="450"/>
      <c r="VOG41" s="450"/>
      <c r="VOH41" s="450"/>
      <c r="VOI41" s="450"/>
      <c r="VOJ41" s="450"/>
      <c r="VOK41" s="450"/>
      <c r="VOL41" s="450"/>
      <c r="VOM41" s="450"/>
      <c r="VON41" s="450"/>
      <c r="VOO41" s="450"/>
      <c r="VOP41" s="450"/>
      <c r="VOQ41" s="450"/>
      <c r="VOR41" s="450"/>
      <c r="VOS41" s="450"/>
      <c r="VOT41" s="450"/>
      <c r="VOU41" s="450"/>
      <c r="VOV41" s="450"/>
      <c r="VOW41" s="450"/>
      <c r="VOX41" s="450"/>
      <c r="VOY41" s="450"/>
      <c r="VOZ41" s="450"/>
      <c r="VPA41" s="450"/>
      <c r="VPB41" s="450"/>
      <c r="VPC41" s="450"/>
      <c r="VPD41" s="450"/>
      <c r="VPE41" s="450"/>
      <c r="VPF41" s="450"/>
      <c r="VPG41" s="450"/>
      <c r="VPH41" s="450"/>
      <c r="VPI41" s="450"/>
      <c r="VPJ41" s="450"/>
      <c r="VPK41" s="450"/>
      <c r="VPL41" s="450"/>
      <c r="VPM41" s="450"/>
      <c r="VPN41" s="450"/>
      <c r="VPO41" s="450"/>
      <c r="VPP41" s="450"/>
      <c r="VPQ41" s="450"/>
      <c r="VPR41" s="450"/>
      <c r="VPS41" s="450"/>
      <c r="VPT41" s="450"/>
      <c r="VPU41" s="450"/>
      <c r="VPV41" s="450"/>
      <c r="VPW41" s="450"/>
      <c r="VPX41" s="450"/>
      <c r="VPY41" s="450"/>
      <c r="VPZ41" s="450"/>
      <c r="VQA41" s="450"/>
      <c r="VQB41" s="450"/>
      <c r="VQC41" s="450"/>
      <c r="VQD41" s="450"/>
      <c r="VQE41" s="450"/>
      <c r="VQF41" s="450"/>
      <c r="VQG41" s="450"/>
      <c r="VQH41" s="450"/>
      <c r="VQI41" s="450"/>
      <c r="VQJ41" s="450"/>
      <c r="VQK41" s="450"/>
      <c r="VQL41" s="450"/>
      <c r="VQM41" s="450"/>
      <c r="VQN41" s="450"/>
      <c r="VQO41" s="450"/>
      <c r="VQP41" s="450"/>
      <c r="VQQ41" s="450"/>
      <c r="VQR41" s="450"/>
      <c r="VQS41" s="450"/>
      <c r="VQT41" s="450"/>
      <c r="VQU41" s="450"/>
      <c r="VQV41" s="450"/>
      <c r="VQW41" s="450"/>
      <c r="VQX41" s="450"/>
      <c r="VQY41" s="450"/>
      <c r="VQZ41" s="450"/>
      <c r="VRA41" s="450"/>
      <c r="VRB41" s="450"/>
      <c r="VRC41" s="450"/>
      <c r="VRD41" s="450"/>
      <c r="VRE41" s="450"/>
      <c r="VRF41" s="450"/>
      <c r="VRG41" s="450"/>
      <c r="VRH41" s="450"/>
      <c r="VRI41" s="450"/>
      <c r="VRJ41" s="450"/>
      <c r="VRK41" s="450"/>
      <c r="VRL41" s="450"/>
      <c r="VRM41" s="450"/>
      <c r="VRN41" s="450"/>
      <c r="VRO41" s="450"/>
      <c r="VRP41" s="450"/>
      <c r="VRQ41" s="450"/>
      <c r="VRR41" s="450"/>
      <c r="VRS41" s="450"/>
      <c r="VRT41" s="450"/>
      <c r="VRU41" s="450"/>
      <c r="VRV41" s="450"/>
      <c r="VRW41" s="450"/>
      <c r="VRX41" s="450"/>
      <c r="VRY41" s="450"/>
      <c r="VRZ41" s="450"/>
      <c r="VSA41" s="450"/>
      <c r="VSB41" s="450"/>
      <c r="VSC41" s="450"/>
      <c r="VSD41" s="450"/>
      <c r="VSE41" s="450"/>
      <c r="VSF41" s="450"/>
      <c r="VSG41" s="450"/>
      <c r="VSH41" s="450"/>
      <c r="VSI41" s="450"/>
      <c r="VSJ41" s="450"/>
      <c r="VSK41" s="450"/>
      <c r="VSL41" s="450"/>
      <c r="VSM41" s="450"/>
      <c r="VSN41" s="450"/>
      <c r="VSO41" s="450"/>
      <c r="VSP41" s="450"/>
      <c r="VSQ41" s="450"/>
      <c r="VSR41" s="450"/>
      <c r="VSS41" s="450"/>
      <c r="VST41" s="450"/>
      <c r="VSU41" s="450"/>
      <c r="VSV41" s="450"/>
      <c r="VSW41" s="450"/>
      <c r="VSX41" s="450"/>
      <c r="VSY41" s="450"/>
      <c r="VSZ41" s="450"/>
      <c r="VTA41" s="450"/>
      <c r="VTB41" s="450"/>
      <c r="VTC41" s="450"/>
      <c r="VTD41" s="450"/>
      <c r="VTE41" s="450"/>
      <c r="VTF41" s="450"/>
      <c r="VTG41" s="450"/>
      <c r="VTH41" s="450"/>
      <c r="VTI41" s="450"/>
      <c r="VTJ41" s="450"/>
      <c r="VTK41" s="450"/>
      <c r="VTL41" s="450"/>
      <c r="VTM41" s="450"/>
      <c r="VTN41" s="450"/>
      <c r="VTO41" s="450"/>
      <c r="VTP41" s="450"/>
      <c r="VTQ41" s="450"/>
      <c r="VTR41" s="450"/>
      <c r="VTS41" s="450"/>
      <c r="VTT41" s="450"/>
      <c r="VTU41" s="450"/>
      <c r="VTV41" s="450"/>
      <c r="VTW41" s="450"/>
      <c r="VTX41" s="450"/>
      <c r="VTY41" s="450"/>
      <c r="VTZ41" s="450"/>
      <c r="VUA41" s="450"/>
      <c r="VUB41" s="450"/>
      <c r="VUC41" s="450"/>
      <c r="VUD41" s="450"/>
      <c r="VUE41" s="450"/>
      <c r="VUF41" s="450"/>
      <c r="VUG41" s="450"/>
      <c r="VUH41" s="450"/>
      <c r="VUI41" s="450"/>
      <c r="VUJ41" s="450"/>
      <c r="VUK41" s="450"/>
      <c r="VUL41" s="450"/>
      <c r="VUM41" s="450"/>
      <c r="VUN41" s="450"/>
      <c r="VUO41" s="450"/>
      <c r="VUP41" s="450"/>
      <c r="VUQ41" s="450"/>
      <c r="VUR41" s="450"/>
      <c r="VUS41" s="450"/>
      <c r="VUT41" s="450"/>
      <c r="VUU41" s="450"/>
      <c r="VUV41" s="450"/>
      <c r="VUW41" s="450"/>
      <c r="VUX41" s="450"/>
      <c r="VUY41" s="450"/>
      <c r="VUZ41" s="450"/>
      <c r="VVA41" s="450"/>
      <c r="VVB41" s="450"/>
      <c r="VVC41" s="450"/>
      <c r="VVD41" s="450"/>
      <c r="VVE41" s="450"/>
      <c r="VVF41" s="450"/>
      <c r="VVG41" s="450"/>
      <c r="VVH41" s="450"/>
      <c r="VVI41" s="450"/>
      <c r="VVJ41" s="450"/>
      <c r="VVK41" s="450"/>
      <c r="VVL41" s="450"/>
      <c r="VVM41" s="450"/>
      <c r="VVN41" s="450"/>
      <c r="VVO41" s="450"/>
      <c r="VVP41" s="450"/>
      <c r="VVQ41" s="450"/>
      <c r="VVR41" s="450"/>
      <c r="VVS41" s="450"/>
      <c r="VVT41" s="450"/>
      <c r="VVU41" s="450"/>
      <c r="VVV41" s="450"/>
      <c r="VVW41" s="450"/>
      <c r="VVX41" s="450"/>
      <c r="VVY41" s="450"/>
      <c r="VVZ41" s="450"/>
      <c r="VWA41" s="450"/>
      <c r="VWB41" s="450"/>
      <c r="VWC41" s="450"/>
      <c r="VWD41" s="450"/>
      <c r="VWE41" s="450"/>
      <c r="VWF41" s="450"/>
      <c r="VWG41" s="450"/>
      <c r="VWH41" s="450"/>
      <c r="VWI41" s="450"/>
      <c r="VWJ41" s="450"/>
      <c r="VWK41" s="450"/>
      <c r="VWL41" s="450"/>
      <c r="VWM41" s="450"/>
      <c r="VWN41" s="450"/>
      <c r="VWO41" s="450"/>
      <c r="VWP41" s="450"/>
      <c r="VWQ41" s="450"/>
      <c r="VWR41" s="450"/>
      <c r="VWS41" s="450"/>
      <c r="VWT41" s="450"/>
      <c r="VWU41" s="450"/>
      <c r="VWV41" s="450"/>
      <c r="VWW41" s="450"/>
      <c r="VWX41" s="450"/>
      <c r="VWY41" s="450"/>
      <c r="VWZ41" s="450"/>
      <c r="VXA41" s="450"/>
      <c r="VXB41" s="450"/>
      <c r="VXC41" s="450"/>
      <c r="VXD41" s="450"/>
      <c r="VXE41" s="450"/>
      <c r="VXF41" s="450"/>
      <c r="VXG41" s="450"/>
      <c r="VXH41" s="450"/>
      <c r="VXI41" s="450"/>
      <c r="VXJ41" s="450"/>
      <c r="VXK41" s="450"/>
      <c r="VXL41" s="450"/>
      <c r="VXM41" s="450"/>
      <c r="VXN41" s="450"/>
      <c r="VXO41" s="450"/>
      <c r="VXP41" s="450"/>
      <c r="VXQ41" s="450"/>
      <c r="VXR41" s="450"/>
      <c r="VXS41" s="450"/>
      <c r="VXT41" s="450"/>
      <c r="VXU41" s="450"/>
      <c r="VXV41" s="450"/>
      <c r="VXW41" s="450"/>
      <c r="VXX41" s="450"/>
      <c r="VXY41" s="450"/>
      <c r="VXZ41" s="450"/>
      <c r="VYA41" s="450"/>
      <c r="VYB41" s="450"/>
      <c r="VYC41" s="450"/>
      <c r="VYD41" s="450"/>
      <c r="VYE41" s="450"/>
      <c r="VYF41" s="450"/>
      <c r="VYG41" s="450"/>
      <c r="VYH41" s="450"/>
      <c r="VYI41" s="450"/>
      <c r="VYJ41" s="450"/>
      <c r="VYK41" s="450"/>
      <c r="VYL41" s="450"/>
      <c r="VYM41" s="450"/>
      <c r="VYN41" s="450"/>
      <c r="VYO41" s="450"/>
      <c r="VYP41" s="450"/>
      <c r="VYQ41" s="450"/>
      <c r="VYR41" s="450"/>
      <c r="VYS41" s="450"/>
      <c r="VYT41" s="450"/>
      <c r="VYU41" s="450"/>
      <c r="VYV41" s="450"/>
      <c r="VYW41" s="450"/>
      <c r="VYX41" s="450"/>
      <c r="VYY41" s="450"/>
      <c r="VYZ41" s="450"/>
      <c r="VZA41" s="450"/>
      <c r="VZB41" s="450"/>
      <c r="VZC41" s="450"/>
      <c r="VZD41" s="450"/>
      <c r="VZE41" s="450"/>
      <c r="VZF41" s="450"/>
      <c r="VZG41" s="450"/>
      <c r="VZH41" s="450"/>
      <c r="VZI41" s="450"/>
      <c r="VZJ41" s="450"/>
      <c r="VZK41" s="450"/>
      <c r="VZL41" s="450"/>
      <c r="VZM41" s="450"/>
      <c r="VZN41" s="450"/>
      <c r="VZO41" s="450"/>
      <c r="VZP41" s="450"/>
      <c r="VZQ41" s="450"/>
      <c r="VZR41" s="450"/>
      <c r="VZS41" s="450"/>
      <c r="VZT41" s="450"/>
      <c r="VZU41" s="450"/>
      <c r="VZV41" s="450"/>
      <c r="VZW41" s="450"/>
      <c r="VZX41" s="450"/>
      <c r="VZY41" s="450"/>
      <c r="VZZ41" s="450"/>
      <c r="WAA41" s="450"/>
      <c r="WAB41" s="450"/>
      <c r="WAC41" s="450"/>
      <c r="WAD41" s="450"/>
      <c r="WAE41" s="450"/>
      <c r="WAF41" s="450"/>
      <c r="WAG41" s="450"/>
      <c r="WAH41" s="450"/>
      <c r="WAI41" s="450"/>
      <c r="WAJ41" s="450"/>
      <c r="WAK41" s="450"/>
      <c r="WAL41" s="450"/>
      <c r="WAM41" s="450"/>
      <c r="WAN41" s="450"/>
      <c r="WAO41" s="450"/>
      <c r="WAP41" s="450"/>
      <c r="WAQ41" s="450"/>
      <c r="WAR41" s="450"/>
      <c r="WAS41" s="450"/>
      <c r="WAT41" s="450"/>
      <c r="WAU41" s="450"/>
      <c r="WAV41" s="450"/>
      <c r="WAW41" s="450"/>
      <c r="WAX41" s="450"/>
      <c r="WAY41" s="450"/>
      <c r="WAZ41" s="450"/>
      <c r="WBA41" s="450"/>
      <c r="WBB41" s="450"/>
      <c r="WBC41" s="450"/>
      <c r="WBD41" s="450"/>
      <c r="WBE41" s="450"/>
      <c r="WBF41" s="450"/>
      <c r="WBG41" s="450"/>
      <c r="WBH41" s="450"/>
      <c r="WBI41" s="450"/>
      <c r="WBJ41" s="450"/>
      <c r="WBK41" s="450"/>
      <c r="WBL41" s="450"/>
      <c r="WBM41" s="450"/>
      <c r="WBN41" s="450"/>
      <c r="WBO41" s="450"/>
      <c r="WBP41" s="450"/>
      <c r="WBQ41" s="450"/>
      <c r="WBR41" s="450"/>
      <c r="WBS41" s="450"/>
      <c r="WBT41" s="450"/>
      <c r="WBU41" s="450"/>
      <c r="WBV41" s="450"/>
      <c r="WBW41" s="450"/>
      <c r="WBX41" s="450"/>
      <c r="WBY41" s="450"/>
      <c r="WBZ41" s="450"/>
      <c r="WCA41" s="450"/>
      <c r="WCB41" s="450"/>
      <c r="WCC41" s="450"/>
      <c r="WCD41" s="450"/>
      <c r="WCE41" s="450"/>
      <c r="WCF41" s="450"/>
      <c r="WCG41" s="450"/>
      <c r="WCH41" s="450"/>
      <c r="WCI41" s="450"/>
      <c r="WCJ41" s="450"/>
      <c r="WCK41" s="450"/>
      <c r="WCL41" s="450"/>
      <c r="WCM41" s="450"/>
      <c r="WCN41" s="450"/>
      <c r="WCO41" s="450"/>
      <c r="WCP41" s="450"/>
      <c r="WCQ41" s="450"/>
      <c r="WCR41" s="450"/>
      <c r="WCS41" s="450"/>
      <c r="WCT41" s="450"/>
      <c r="WCU41" s="450"/>
      <c r="WCV41" s="450"/>
      <c r="WCW41" s="450"/>
      <c r="WCX41" s="450"/>
      <c r="WCY41" s="450"/>
      <c r="WCZ41" s="450"/>
      <c r="WDA41" s="450"/>
      <c r="WDB41" s="450"/>
      <c r="WDC41" s="450"/>
      <c r="WDD41" s="450"/>
      <c r="WDE41" s="450"/>
      <c r="WDF41" s="450"/>
      <c r="WDG41" s="450"/>
      <c r="WDH41" s="450"/>
      <c r="WDI41" s="450"/>
      <c r="WDJ41" s="450"/>
      <c r="WDK41" s="450"/>
      <c r="WDL41" s="450"/>
      <c r="WDM41" s="450"/>
      <c r="WDN41" s="450"/>
      <c r="WDO41" s="450"/>
      <c r="WDP41" s="450"/>
      <c r="WDQ41" s="450"/>
      <c r="WDR41" s="450"/>
      <c r="WDS41" s="450"/>
      <c r="WDT41" s="450"/>
      <c r="WDU41" s="450"/>
      <c r="WDV41" s="450"/>
      <c r="WDW41" s="450"/>
      <c r="WDX41" s="450"/>
      <c r="WDY41" s="450"/>
      <c r="WDZ41" s="450"/>
      <c r="WEA41" s="450"/>
      <c r="WEB41" s="450"/>
      <c r="WEC41" s="450"/>
      <c r="WED41" s="450"/>
      <c r="WEE41" s="450"/>
      <c r="WEF41" s="450"/>
      <c r="WEG41" s="450"/>
      <c r="WEH41" s="450"/>
      <c r="WEI41" s="450"/>
      <c r="WEJ41" s="450"/>
      <c r="WEK41" s="450"/>
      <c r="WEL41" s="450"/>
      <c r="WEM41" s="450"/>
      <c r="WEN41" s="450"/>
      <c r="WEO41" s="450"/>
      <c r="WEP41" s="450"/>
      <c r="WEQ41" s="450"/>
      <c r="WER41" s="450"/>
      <c r="WES41" s="450"/>
      <c r="WET41" s="450"/>
      <c r="WEU41" s="450"/>
      <c r="WEV41" s="450"/>
      <c r="WEW41" s="450"/>
      <c r="WEX41" s="450"/>
      <c r="WEY41" s="450"/>
      <c r="WEZ41" s="450"/>
      <c r="WFA41" s="450"/>
      <c r="WFB41" s="450"/>
      <c r="WFC41" s="450"/>
      <c r="WFD41" s="450"/>
      <c r="WFE41" s="450"/>
      <c r="WFF41" s="450"/>
      <c r="WFG41" s="450"/>
      <c r="WFH41" s="450"/>
      <c r="WFI41" s="450"/>
      <c r="WFJ41" s="450"/>
      <c r="WFK41" s="450"/>
      <c r="WFL41" s="450"/>
      <c r="WFM41" s="450"/>
      <c r="WFN41" s="450"/>
      <c r="WFO41" s="450"/>
      <c r="WFP41" s="450"/>
      <c r="WFQ41" s="450"/>
      <c r="WFR41" s="450"/>
      <c r="WFS41" s="450"/>
      <c r="WFT41" s="450"/>
      <c r="WFU41" s="450"/>
      <c r="WFV41" s="450"/>
      <c r="WFW41" s="450"/>
      <c r="WFX41" s="450"/>
      <c r="WFY41" s="450"/>
      <c r="WFZ41" s="450"/>
      <c r="WGA41" s="450"/>
      <c r="WGB41" s="450"/>
      <c r="WGC41" s="450"/>
      <c r="WGD41" s="450"/>
      <c r="WGE41" s="450"/>
      <c r="WGF41" s="450"/>
      <c r="WGG41" s="450"/>
      <c r="WGH41" s="450"/>
      <c r="WGI41" s="450"/>
      <c r="WGJ41" s="450"/>
      <c r="WGK41" s="450"/>
      <c r="WGL41" s="450"/>
      <c r="WGM41" s="450"/>
      <c r="WGN41" s="450"/>
      <c r="WGO41" s="450"/>
      <c r="WGP41" s="450"/>
      <c r="WGQ41" s="450"/>
      <c r="WGR41" s="450"/>
      <c r="WGS41" s="450"/>
      <c r="WGT41" s="450"/>
      <c r="WGU41" s="450"/>
      <c r="WGV41" s="450"/>
      <c r="WGW41" s="450"/>
      <c r="WGX41" s="450"/>
      <c r="WGY41" s="450"/>
      <c r="WGZ41" s="450"/>
      <c r="WHA41" s="450"/>
      <c r="WHB41" s="450"/>
      <c r="WHC41" s="450"/>
      <c r="WHD41" s="450"/>
      <c r="WHE41" s="450"/>
      <c r="WHF41" s="450"/>
      <c r="WHG41" s="450"/>
      <c r="WHH41" s="450"/>
      <c r="WHI41" s="450"/>
      <c r="WHJ41" s="450"/>
      <c r="WHK41" s="450"/>
      <c r="WHL41" s="450"/>
      <c r="WHM41" s="450"/>
      <c r="WHN41" s="450"/>
      <c r="WHO41" s="450"/>
      <c r="WHP41" s="450"/>
      <c r="WHQ41" s="450"/>
      <c r="WHR41" s="450"/>
      <c r="WHS41" s="450"/>
      <c r="WHT41" s="450"/>
      <c r="WHU41" s="450"/>
      <c r="WHV41" s="450"/>
      <c r="WHW41" s="450"/>
      <c r="WHX41" s="450"/>
      <c r="WHY41" s="450"/>
      <c r="WHZ41" s="450"/>
      <c r="WIA41" s="450"/>
      <c r="WIB41" s="450"/>
      <c r="WIC41" s="450"/>
      <c r="WID41" s="450"/>
      <c r="WIE41" s="450"/>
      <c r="WIF41" s="450"/>
      <c r="WIG41" s="450"/>
      <c r="WIH41" s="450"/>
      <c r="WII41" s="450"/>
      <c r="WIJ41" s="450"/>
      <c r="WIK41" s="450"/>
      <c r="WIL41" s="450"/>
      <c r="WIM41" s="450"/>
      <c r="WIN41" s="450"/>
      <c r="WIO41" s="450"/>
      <c r="WIP41" s="450"/>
      <c r="WIQ41" s="450"/>
      <c r="WIR41" s="450"/>
      <c r="WIS41" s="450"/>
      <c r="WIT41" s="450"/>
      <c r="WIU41" s="450"/>
      <c r="WIV41" s="450"/>
      <c r="WIW41" s="450"/>
      <c r="WIX41" s="450"/>
      <c r="WIY41" s="450"/>
      <c r="WIZ41" s="450"/>
      <c r="WJA41" s="450"/>
      <c r="WJB41" s="450"/>
      <c r="WJC41" s="450"/>
      <c r="WJD41" s="450"/>
      <c r="WJE41" s="450"/>
      <c r="WJF41" s="450"/>
      <c r="WJG41" s="450"/>
      <c r="WJH41" s="450"/>
      <c r="WJI41" s="450"/>
      <c r="WJJ41" s="450"/>
      <c r="WJK41" s="450"/>
      <c r="WJL41" s="450"/>
      <c r="WJM41" s="450"/>
      <c r="WJN41" s="450"/>
      <c r="WJO41" s="450"/>
      <c r="WJP41" s="450"/>
      <c r="WJQ41" s="450"/>
      <c r="WJR41" s="450"/>
      <c r="WJS41" s="450"/>
      <c r="WJT41" s="450"/>
      <c r="WJU41" s="450"/>
      <c r="WJV41" s="450"/>
      <c r="WJW41" s="450"/>
      <c r="WJX41" s="450"/>
      <c r="WJY41" s="450"/>
      <c r="WJZ41" s="450"/>
      <c r="WKA41" s="450"/>
      <c r="WKB41" s="450"/>
      <c r="WKC41" s="450"/>
      <c r="WKD41" s="450"/>
      <c r="WKE41" s="450"/>
      <c r="WKF41" s="450"/>
      <c r="WKG41" s="450"/>
      <c r="WKH41" s="450"/>
      <c r="WKI41" s="450"/>
      <c r="WKJ41" s="450"/>
      <c r="WKK41" s="450"/>
      <c r="WKL41" s="450"/>
      <c r="WKM41" s="450"/>
      <c r="WKN41" s="450"/>
      <c r="WKO41" s="450"/>
      <c r="WKP41" s="450"/>
      <c r="WKQ41" s="450"/>
      <c r="WKR41" s="450"/>
      <c r="WKS41" s="450"/>
      <c r="WKT41" s="450"/>
      <c r="WKU41" s="450"/>
      <c r="WKV41" s="450"/>
      <c r="WKW41" s="450"/>
      <c r="WKX41" s="450"/>
      <c r="WKY41" s="450"/>
      <c r="WKZ41" s="450"/>
      <c r="WLA41" s="450"/>
      <c r="WLB41" s="450"/>
      <c r="WLC41" s="450"/>
      <c r="WLD41" s="450"/>
      <c r="WLE41" s="450"/>
      <c r="WLF41" s="450"/>
      <c r="WLG41" s="450"/>
      <c r="WLH41" s="450"/>
      <c r="WLI41" s="450"/>
      <c r="WLJ41" s="450"/>
      <c r="WLK41" s="450"/>
      <c r="WLL41" s="450"/>
      <c r="WLM41" s="450"/>
      <c r="WLN41" s="450"/>
      <c r="WLO41" s="450"/>
      <c r="WLP41" s="450"/>
      <c r="WLQ41" s="450"/>
      <c r="WLR41" s="450"/>
      <c r="WLS41" s="450"/>
      <c r="WLT41" s="450"/>
      <c r="WLU41" s="450"/>
      <c r="WLV41" s="450"/>
      <c r="WLW41" s="450"/>
      <c r="WLX41" s="450"/>
      <c r="WLY41" s="450"/>
      <c r="WLZ41" s="450"/>
      <c r="WMA41" s="450"/>
      <c r="WMB41" s="450"/>
      <c r="WMC41" s="450"/>
      <c r="WMD41" s="450"/>
      <c r="WME41" s="450"/>
      <c r="WMF41" s="450"/>
      <c r="WMG41" s="450"/>
      <c r="WMH41" s="450"/>
      <c r="WMI41" s="450"/>
      <c r="WMJ41" s="450"/>
      <c r="WMK41" s="450"/>
      <c r="WML41" s="450"/>
      <c r="WMM41" s="450"/>
      <c r="WMN41" s="450"/>
      <c r="WMO41" s="450"/>
      <c r="WMP41" s="450"/>
      <c r="WMQ41" s="450"/>
      <c r="WMR41" s="450"/>
      <c r="WMS41" s="450"/>
      <c r="WMT41" s="450"/>
      <c r="WMU41" s="450"/>
      <c r="WMV41" s="450"/>
      <c r="WMW41" s="450"/>
      <c r="WMX41" s="450"/>
      <c r="WMY41" s="450"/>
      <c r="WMZ41" s="450"/>
      <c r="WNA41" s="450"/>
      <c r="WNB41" s="450"/>
      <c r="WNC41" s="450"/>
      <c r="WND41" s="450"/>
      <c r="WNE41" s="450"/>
      <c r="WNF41" s="450"/>
      <c r="WNG41" s="450"/>
      <c r="WNH41" s="450"/>
      <c r="WNI41" s="450"/>
      <c r="WNJ41" s="450"/>
      <c r="WNK41" s="450"/>
      <c r="WNL41" s="450"/>
      <c r="WNM41" s="450"/>
      <c r="WNN41" s="450"/>
      <c r="WNO41" s="450"/>
      <c r="WNP41" s="450"/>
      <c r="WNQ41" s="450"/>
      <c r="WNR41" s="450"/>
      <c r="WNS41" s="450"/>
      <c r="WNT41" s="450"/>
      <c r="WNU41" s="450"/>
      <c r="WNV41" s="450"/>
      <c r="WNW41" s="450"/>
      <c r="WNX41" s="450"/>
      <c r="WNY41" s="450"/>
      <c r="WNZ41" s="450"/>
      <c r="WOA41" s="450"/>
      <c r="WOB41" s="450"/>
      <c r="WOC41" s="450"/>
      <c r="WOD41" s="450"/>
      <c r="WOE41" s="450"/>
      <c r="WOF41" s="450"/>
      <c r="WOG41" s="450"/>
      <c r="WOH41" s="450"/>
      <c r="WOI41" s="450"/>
      <c r="WOJ41" s="450"/>
      <c r="WOK41" s="450"/>
      <c r="WOL41" s="450"/>
      <c r="WOM41" s="450"/>
      <c r="WON41" s="450"/>
      <c r="WOO41" s="450"/>
      <c r="WOP41" s="450"/>
      <c r="WOQ41" s="450"/>
      <c r="WOR41" s="450"/>
      <c r="WOS41" s="450"/>
      <c r="WOT41" s="450"/>
      <c r="WOU41" s="450"/>
      <c r="WOV41" s="450"/>
      <c r="WOW41" s="450"/>
      <c r="WOX41" s="450"/>
      <c r="WOY41" s="450"/>
      <c r="WOZ41" s="450"/>
      <c r="WPA41" s="450"/>
      <c r="WPB41" s="450"/>
      <c r="WPC41" s="450"/>
      <c r="WPD41" s="450"/>
      <c r="WPE41" s="450"/>
      <c r="WPF41" s="450"/>
      <c r="WPG41" s="450"/>
      <c r="WPH41" s="450"/>
      <c r="WPI41" s="450"/>
      <c r="WPJ41" s="450"/>
      <c r="WPK41" s="450"/>
      <c r="WPL41" s="450"/>
      <c r="WPM41" s="450"/>
      <c r="WPN41" s="450"/>
      <c r="WPO41" s="450"/>
      <c r="WPP41" s="450"/>
      <c r="WPQ41" s="450"/>
      <c r="WPR41" s="450"/>
      <c r="WPS41" s="450"/>
      <c r="WPT41" s="450"/>
      <c r="WPU41" s="450"/>
      <c r="WPV41" s="450"/>
      <c r="WPW41" s="450"/>
      <c r="WPX41" s="450"/>
      <c r="WPY41" s="450"/>
      <c r="WPZ41" s="450"/>
      <c r="WQA41" s="450"/>
      <c r="WQB41" s="450"/>
      <c r="WQC41" s="450"/>
      <c r="WQD41" s="450"/>
      <c r="WQE41" s="450"/>
      <c r="WQF41" s="450"/>
      <c r="WQG41" s="450"/>
      <c r="WQH41" s="450"/>
      <c r="WQI41" s="450"/>
      <c r="WQJ41" s="450"/>
      <c r="WQK41" s="450"/>
      <c r="WQL41" s="450"/>
      <c r="WQM41" s="450"/>
      <c r="WQN41" s="450"/>
      <c r="WQO41" s="450"/>
      <c r="WQP41" s="450"/>
      <c r="WQQ41" s="450"/>
      <c r="WQR41" s="450"/>
      <c r="WQS41" s="450"/>
      <c r="WQT41" s="450"/>
      <c r="WQU41" s="450"/>
      <c r="WQV41" s="450"/>
      <c r="WQW41" s="450"/>
      <c r="WQX41" s="450"/>
      <c r="WQY41" s="450"/>
      <c r="WQZ41" s="450"/>
      <c r="WRA41" s="450"/>
      <c r="WRB41" s="450"/>
      <c r="WRC41" s="450"/>
      <c r="WRD41" s="450"/>
      <c r="WRE41" s="450"/>
      <c r="WRF41" s="450"/>
      <c r="WRG41" s="450"/>
      <c r="WRH41" s="450"/>
      <c r="WRI41" s="450"/>
      <c r="WRJ41" s="450"/>
      <c r="WRK41" s="450"/>
      <c r="WRL41" s="450"/>
      <c r="WRM41" s="450"/>
      <c r="WRN41" s="450"/>
      <c r="WRO41" s="450"/>
      <c r="WRP41" s="450"/>
      <c r="WRQ41" s="450"/>
      <c r="WRR41" s="450"/>
      <c r="WRS41" s="450"/>
      <c r="WRT41" s="450"/>
      <c r="WRU41" s="450"/>
      <c r="WRV41" s="450"/>
      <c r="WRW41" s="450"/>
      <c r="WRX41" s="450"/>
      <c r="WRY41" s="450"/>
      <c r="WRZ41" s="450"/>
      <c r="WSA41" s="450"/>
      <c r="WSB41" s="450"/>
      <c r="WSC41" s="450"/>
      <c r="WSD41" s="450"/>
      <c r="WSE41" s="450"/>
      <c r="WSF41" s="450"/>
      <c r="WSG41" s="450"/>
      <c r="WSH41" s="450"/>
      <c r="WSI41" s="450"/>
      <c r="WSJ41" s="450"/>
      <c r="WSK41" s="450"/>
      <c r="WSL41" s="450"/>
      <c r="WSM41" s="450"/>
      <c r="WSN41" s="450"/>
      <c r="WSO41" s="450"/>
      <c r="WSP41" s="450"/>
      <c r="WSQ41" s="450"/>
      <c r="WSR41" s="450"/>
      <c r="WSS41" s="450"/>
      <c r="WST41" s="450"/>
      <c r="WSU41" s="450"/>
      <c r="WSV41" s="450"/>
      <c r="WSW41" s="450"/>
      <c r="WSX41" s="450"/>
      <c r="WSY41" s="450"/>
      <c r="WSZ41" s="450"/>
      <c r="WTA41" s="450"/>
      <c r="WTB41" s="450"/>
      <c r="WTC41" s="450"/>
      <c r="WTD41" s="450"/>
      <c r="WTE41" s="450"/>
      <c r="WTF41" s="450"/>
      <c r="WTG41" s="450"/>
      <c r="WTH41" s="450"/>
      <c r="WTI41" s="450"/>
      <c r="WTJ41" s="450"/>
      <c r="WTK41" s="450"/>
      <c r="WTL41" s="450"/>
      <c r="WTM41" s="450"/>
      <c r="WTN41" s="450"/>
      <c r="WTO41" s="450"/>
      <c r="WTP41" s="450"/>
      <c r="WTQ41" s="450"/>
      <c r="WTR41" s="450"/>
      <c r="WTS41" s="450"/>
      <c r="WTT41" s="450"/>
      <c r="WTU41" s="450"/>
      <c r="WTV41" s="450"/>
      <c r="WTW41" s="450"/>
      <c r="WTX41" s="450"/>
      <c r="WTY41" s="450"/>
      <c r="WTZ41" s="450"/>
      <c r="WUA41" s="450"/>
      <c r="WUB41" s="450"/>
      <c r="WUC41" s="450"/>
      <c r="WUD41" s="450"/>
      <c r="WUE41" s="450"/>
      <c r="WUF41" s="450"/>
      <c r="WUG41" s="450"/>
      <c r="WUH41" s="450"/>
      <c r="WUI41" s="450"/>
      <c r="WUJ41" s="450"/>
      <c r="WUK41" s="450"/>
      <c r="WUL41" s="450"/>
      <c r="WUM41" s="450"/>
      <c r="WUN41" s="450"/>
      <c r="WUO41" s="450"/>
      <c r="WUP41" s="450"/>
      <c r="WUQ41" s="450"/>
      <c r="WUR41" s="450"/>
      <c r="WUS41" s="450"/>
      <c r="WUT41" s="450"/>
      <c r="WUU41" s="450"/>
      <c r="WUV41" s="450"/>
      <c r="WUW41" s="450"/>
      <c r="WUX41" s="450"/>
      <c r="WUY41" s="450"/>
      <c r="WUZ41" s="450"/>
      <c r="WVA41" s="450"/>
      <c r="WVB41" s="450"/>
      <c r="WVC41" s="450"/>
      <c r="WVD41" s="450"/>
      <c r="WVE41" s="450"/>
      <c r="WVF41" s="450"/>
      <c r="WVG41" s="450"/>
      <c r="WVH41" s="450"/>
      <c r="WVI41" s="450"/>
      <c r="WVJ41" s="450"/>
      <c r="WVK41" s="450"/>
      <c r="WVL41" s="450"/>
      <c r="WVM41" s="450"/>
      <c r="WVN41" s="450"/>
      <c r="WVO41" s="450"/>
      <c r="WVP41" s="450"/>
      <c r="WVQ41" s="450"/>
      <c r="WVR41" s="450"/>
      <c r="WVS41" s="450"/>
      <c r="WVT41" s="450"/>
      <c r="WVU41" s="450"/>
      <c r="WVV41" s="450"/>
      <c r="WVW41" s="450"/>
      <c r="WVX41" s="450"/>
      <c r="WVY41" s="450"/>
      <c r="WVZ41" s="450"/>
      <c r="WWA41" s="450"/>
      <c r="WWB41" s="450"/>
      <c r="WWC41" s="450"/>
      <c r="WWD41" s="450"/>
      <c r="WWE41" s="450"/>
      <c r="WWF41" s="450"/>
      <c r="WWG41" s="450"/>
      <c r="WWH41" s="450"/>
      <c r="WWI41" s="450"/>
    </row>
    <row r="42" spans="1:16155" s="457" customFormat="1" ht="1.8" customHeight="1">
      <c r="A42" s="450"/>
      <c r="B42" s="450"/>
      <c r="C42" s="451"/>
      <c r="D42" s="2066"/>
      <c r="E42" s="2066"/>
      <c r="F42" s="2066"/>
      <c r="G42" s="2066"/>
      <c r="H42" s="2066"/>
      <c r="I42" s="2066"/>
      <c r="J42" s="2067"/>
      <c r="K42" s="453"/>
      <c r="L42" s="453"/>
      <c r="M42" s="453"/>
      <c r="N42" s="453"/>
      <c r="O42" s="453"/>
      <c r="P42" s="453"/>
      <c r="Q42" s="453"/>
      <c r="R42" s="546"/>
      <c r="S42" s="546"/>
      <c r="T42" s="546"/>
      <c r="U42" s="546"/>
      <c r="V42" s="546"/>
      <c r="W42" s="453"/>
      <c r="X42" s="458"/>
      <c r="AB42" s="536"/>
      <c r="AC42" s="450"/>
      <c r="AE42" s="450"/>
      <c r="AF42" s="438"/>
      <c r="AG42" s="450"/>
      <c r="AH42" s="450"/>
      <c r="AI42" s="450"/>
      <c r="AJ42" s="450"/>
      <c r="AK42" s="450"/>
      <c r="AL42" s="450"/>
      <c r="AM42" s="450"/>
      <c r="AN42" s="450"/>
      <c r="AO42" s="450"/>
      <c r="AP42" s="450"/>
      <c r="AQ42" s="450"/>
      <c r="AR42" s="450"/>
      <c r="AS42" s="450"/>
      <c r="AT42" s="450"/>
      <c r="AU42" s="450"/>
      <c r="AV42" s="450"/>
      <c r="AW42" s="450"/>
      <c r="AX42" s="450"/>
      <c r="AY42" s="450"/>
      <c r="AZ42" s="450"/>
      <c r="BA42" s="450"/>
      <c r="BB42" s="450"/>
      <c r="BC42" s="450"/>
      <c r="BD42" s="450"/>
      <c r="BE42" s="450"/>
      <c r="BF42" s="450"/>
      <c r="BG42" s="450"/>
      <c r="BH42" s="450"/>
      <c r="BI42" s="450"/>
      <c r="BJ42" s="450"/>
      <c r="BK42" s="450"/>
      <c r="BL42" s="450"/>
      <c r="BM42" s="450"/>
      <c r="BN42" s="450"/>
      <c r="BO42" s="450"/>
      <c r="BP42" s="450"/>
      <c r="BQ42" s="450"/>
      <c r="BR42" s="450"/>
      <c r="BS42" s="450"/>
      <c r="BT42" s="450"/>
      <c r="BU42" s="450"/>
      <c r="BV42" s="450"/>
      <c r="BW42" s="450"/>
      <c r="BX42" s="450"/>
      <c r="BY42" s="450"/>
      <c r="BZ42" s="450"/>
      <c r="CA42" s="450"/>
      <c r="CB42" s="450"/>
      <c r="CC42" s="450"/>
      <c r="CD42" s="450"/>
      <c r="CE42" s="450"/>
      <c r="CF42" s="450"/>
      <c r="CG42" s="450"/>
      <c r="CH42" s="450"/>
      <c r="CI42" s="450"/>
      <c r="CJ42" s="450"/>
      <c r="CK42" s="450"/>
      <c r="CL42" s="450"/>
      <c r="CM42" s="450"/>
      <c r="CN42" s="450"/>
      <c r="CO42" s="450"/>
      <c r="CP42" s="450"/>
      <c r="CQ42" s="450"/>
      <c r="CR42" s="450"/>
      <c r="CS42" s="450"/>
      <c r="CT42" s="450"/>
      <c r="CU42" s="450"/>
      <c r="CV42" s="450"/>
      <c r="CW42" s="450"/>
      <c r="CX42" s="450"/>
      <c r="CY42" s="450"/>
      <c r="CZ42" s="450"/>
      <c r="DA42" s="450"/>
      <c r="DB42" s="450"/>
      <c r="DC42" s="450"/>
      <c r="DD42" s="450"/>
      <c r="DE42" s="450"/>
      <c r="DF42" s="450"/>
      <c r="DG42" s="450"/>
      <c r="DH42" s="450"/>
      <c r="DI42" s="450"/>
      <c r="DJ42" s="450"/>
      <c r="DK42" s="450"/>
      <c r="DL42" s="450"/>
      <c r="DM42" s="450"/>
      <c r="DN42" s="450"/>
      <c r="DO42" s="450"/>
      <c r="DP42" s="450"/>
      <c r="DQ42" s="450"/>
      <c r="DR42" s="450"/>
      <c r="DS42" s="450"/>
      <c r="DT42" s="450"/>
      <c r="DU42" s="450"/>
      <c r="DV42" s="450"/>
      <c r="DW42" s="450"/>
      <c r="DX42" s="450"/>
      <c r="DY42" s="450"/>
      <c r="DZ42" s="450"/>
      <c r="EA42" s="450"/>
      <c r="EB42" s="450"/>
      <c r="EC42" s="450"/>
      <c r="ED42" s="450"/>
      <c r="EE42" s="450"/>
      <c r="EF42" s="450"/>
      <c r="EG42" s="450"/>
      <c r="EH42" s="450"/>
      <c r="EI42" s="450"/>
      <c r="EJ42" s="450"/>
      <c r="EK42" s="450"/>
      <c r="EL42" s="450"/>
      <c r="EM42" s="450"/>
      <c r="EN42" s="450"/>
      <c r="EO42" s="450"/>
      <c r="EP42" s="450"/>
      <c r="EQ42" s="450"/>
      <c r="ER42" s="450"/>
      <c r="ES42" s="450"/>
      <c r="ET42" s="450"/>
      <c r="EU42" s="450"/>
      <c r="EV42" s="450"/>
      <c r="EW42" s="450"/>
      <c r="EX42" s="450"/>
      <c r="EY42" s="450"/>
      <c r="EZ42" s="450"/>
      <c r="FA42" s="450"/>
      <c r="FB42" s="450"/>
      <c r="FC42" s="450"/>
      <c r="FD42" s="450"/>
      <c r="FE42" s="450"/>
      <c r="FF42" s="450"/>
      <c r="FG42" s="450"/>
      <c r="FH42" s="450"/>
      <c r="FI42" s="450"/>
      <c r="FJ42" s="450"/>
      <c r="FK42" s="450"/>
      <c r="FL42" s="450"/>
      <c r="FM42" s="450"/>
      <c r="FN42" s="450"/>
      <c r="FO42" s="450"/>
      <c r="FP42" s="450"/>
      <c r="FQ42" s="450"/>
      <c r="FR42" s="450"/>
      <c r="FS42" s="450"/>
      <c r="FT42" s="450"/>
      <c r="FU42" s="450"/>
      <c r="FV42" s="450"/>
      <c r="FW42" s="450"/>
      <c r="FX42" s="450"/>
      <c r="FY42" s="450"/>
      <c r="FZ42" s="450"/>
      <c r="GA42" s="450"/>
      <c r="GB42" s="450"/>
      <c r="GC42" s="450"/>
      <c r="GD42" s="450"/>
      <c r="GE42" s="450"/>
      <c r="GF42" s="450"/>
      <c r="GG42" s="450"/>
      <c r="GH42" s="450"/>
      <c r="GI42" s="450"/>
      <c r="GJ42" s="450"/>
      <c r="GK42" s="450"/>
      <c r="GL42" s="450"/>
      <c r="GM42" s="450"/>
      <c r="GN42" s="450"/>
      <c r="GO42" s="450"/>
      <c r="GP42" s="450"/>
      <c r="GQ42" s="450"/>
      <c r="GR42" s="450"/>
      <c r="GS42" s="450"/>
      <c r="GT42" s="450"/>
      <c r="GU42" s="450"/>
      <c r="GV42" s="450"/>
      <c r="GW42" s="450"/>
      <c r="GX42" s="450"/>
      <c r="GY42" s="450"/>
      <c r="GZ42" s="450"/>
      <c r="HA42" s="450"/>
      <c r="HB42" s="450"/>
      <c r="HC42" s="450"/>
      <c r="HD42" s="450"/>
      <c r="HE42" s="450"/>
      <c r="HF42" s="450"/>
      <c r="HG42" s="450"/>
      <c r="HH42" s="450"/>
      <c r="HI42" s="450"/>
      <c r="HJ42" s="450"/>
      <c r="HK42" s="450"/>
      <c r="HL42" s="450"/>
      <c r="HM42" s="450"/>
      <c r="HN42" s="450"/>
      <c r="HO42" s="450"/>
      <c r="HP42" s="450"/>
      <c r="HQ42" s="450"/>
      <c r="HR42" s="450"/>
      <c r="HS42" s="450"/>
      <c r="HT42" s="450"/>
      <c r="HU42" s="450"/>
      <c r="HV42" s="450"/>
      <c r="HW42" s="450"/>
      <c r="HX42" s="450"/>
      <c r="HY42" s="450"/>
      <c r="HZ42" s="450"/>
      <c r="IA42" s="450"/>
      <c r="IB42" s="450"/>
      <c r="IC42" s="450"/>
      <c r="ID42" s="450"/>
      <c r="IE42" s="450"/>
      <c r="IF42" s="450"/>
      <c r="IG42" s="450"/>
      <c r="IH42" s="450"/>
      <c r="II42" s="450"/>
      <c r="IJ42" s="450"/>
      <c r="IK42" s="450"/>
      <c r="IL42" s="450"/>
      <c r="IM42" s="450"/>
      <c r="IN42" s="450"/>
      <c r="IO42" s="450"/>
      <c r="IP42" s="450"/>
      <c r="IQ42" s="450"/>
      <c r="IR42" s="450"/>
      <c r="IS42" s="450"/>
      <c r="IT42" s="450"/>
      <c r="IU42" s="450"/>
      <c r="IV42" s="450"/>
      <c r="IW42" s="450"/>
      <c r="IX42" s="450"/>
      <c r="IY42" s="450"/>
      <c r="IZ42" s="450"/>
      <c r="JA42" s="450"/>
      <c r="JB42" s="450"/>
      <c r="JC42" s="450"/>
      <c r="JD42" s="450"/>
      <c r="JE42" s="450"/>
      <c r="JF42" s="450"/>
      <c r="JG42" s="450"/>
      <c r="JH42" s="450"/>
      <c r="JI42" s="450"/>
      <c r="JJ42" s="450"/>
      <c r="JK42" s="450"/>
      <c r="JL42" s="450"/>
      <c r="JM42" s="450"/>
      <c r="JN42" s="450"/>
      <c r="JO42" s="450"/>
      <c r="JP42" s="450"/>
      <c r="JQ42" s="450"/>
      <c r="JR42" s="450"/>
      <c r="JS42" s="450"/>
      <c r="JT42" s="450"/>
      <c r="JU42" s="450"/>
      <c r="JV42" s="450"/>
      <c r="JW42" s="450"/>
      <c r="JX42" s="450"/>
      <c r="JY42" s="450"/>
      <c r="JZ42" s="450"/>
      <c r="KA42" s="450"/>
      <c r="KB42" s="450"/>
      <c r="KC42" s="450"/>
      <c r="KD42" s="450"/>
      <c r="KE42" s="450"/>
      <c r="KF42" s="450"/>
      <c r="KG42" s="450"/>
      <c r="KH42" s="450"/>
      <c r="KI42" s="450"/>
      <c r="KJ42" s="450"/>
      <c r="KK42" s="450"/>
      <c r="KL42" s="450"/>
      <c r="KM42" s="450"/>
      <c r="KN42" s="450"/>
      <c r="KO42" s="450"/>
      <c r="KP42" s="450"/>
      <c r="KQ42" s="450"/>
      <c r="KR42" s="450"/>
      <c r="KS42" s="450"/>
      <c r="KT42" s="450"/>
      <c r="KU42" s="450"/>
      <c r="KV42" s="450"/>
      <c r="KW42" s="450"/>
      <c r="KX42" s="450"/>
      <c r="KY42" s="450"/>
      <c r="KZ42" s="450"/>
      <c r="LA42" s="450"/>
      <c r="LB42" s="450"/>
      <c r="LC42" s="450"/>
      <c r="LD42" s="450"/>
      <c r="LE42" s="450"/>
      <c r="LF42" s="450"/>
      <c r="LG42" s="450"/>
      <c r="LH42" s="450"/>
      <c r="LI42" s="450"/>
      <c r="LJ42" s="450"/>
      <c r="LK42" s="450"/>
      <c r="LL42" s="450"/>
      <c r="LM42" s="450"/>
      <c r="LN42" s="450"/>
      <c r="LO42" s="450"/>
      <c r="LP42" s="450"/>
      <c r="LQ42" s="450"/>
      <c r="LR42" s="450"/>
      <c r="LS42" s="450"/>
      <c r="LT42" s="450"/>
      <c r="LU42" s="450"/>
      <c r="LV42" s="450"/>
      <c r="LW42" s="450"/>
      <c r="LX42" s="450"/>
      <c r="LY42" s="450"/>
      <c r="LZ42" s="450"/>
      <c r="MA42" s="450"/>
      <c r="MB42" s="450"/>
      <c r="MC42" s="450"/>
      <c r="MD42" s="450"/>
      <c r="ME42" s="450"/>
      <c r="MF42" s="450"/>
      <c r="MG42" s="450"/>
      <c r="MH42" s="450"/>
      <c r="MI42" s="450"/>
      <c r="MJ42" s="450"/>
      <c r="MK42" s="450"/>
      <c r="ML42" s="450"/>
      <c r="MM42" s="450"/>
      <c r="MN42" s="450"/>
      <c r="MO42" s="450"/>
      <c r="MP42" s="450"/>
      <c r="MQ42" s="450"/>
      <c r="MR42" s="450"/>
      <c r="MS42" s="450"/>
      <c r="MT42" s="450"/>
      <c r="MU42" s="450"/>
      <c r="MV42" s="450"/>
      <c r="MW42" s="450"/>
      <c r="MX42" s="450"/>
      <c r="MY42" s="450"/>
      <c r="MZ42" s="450"/>
      <c r="NA42" s="450"/>
      <c r="NB42" s="450"/>
      <c r="NC42" s="450"/>
      <c r="ND42" s="450"/>
      <c r="NE42" s="450"/>
      <c r="NF42" s="450"/>
      <c r="NG42" s="450"/>
      <c r="NH42" s="450"/>
      <c r="NI42" s="450"/>
      <c r="NJ42" s="450"/>
      <c r="NK42" s="450"/>
      <c r="NL42" s="450"/>
      <c r="NM42" s="450"/>
      <c r="NN42" s="450"/>
      <c r="NO42" s="450"/>
      <c r="NP42" s="450"/>
      <c r="NQ42" s="450"/>
      <c r="NR42" s="450"/>
      <c r="NS42" s="450"/>
      <c r="NT42" s="450"/>
      <c r="NU42" s="450"/>
      <c r="NV42" s="450"/>
      <c r="NW42" s="450"/>
      <c r="NX42" s="450"/>
      <c r="NY42" s="450"/>
      <c r="NZ42" s="450"/>
      <c r="OA42" s="450"/>
      <c r="OB42" s="450"/>
      <c r="OC42" s="450"/>
      <c r="OD42" s="450"/>
      <c r="OE42" s="450"/>
      <c r="OF42" s="450"/>
      <c r="OG42" s="450"/>
      <c r="OH42" s="450"/>
      <c r="OI42" s="450"/>
      <c r="OJ42" s="450"/>
      <c r="OK42" s="450"/>
      <c r="OL42" s="450"/>
      <c r="OM42" s="450"/>
      <c r="ON42" s="450"/>
      <c r="OO42" s="450"/>
      <c r="OP42" s="450"/>
      <c r="OQ42" s="450"/>
      <c r="OR42" s="450"/>
      <c r="OS42" s="450"/>
      <c r="OT42" s="450"/>
      <c r="OU42" s="450"/>
      <c r="OV42" s="450"/>
      <c r="OW42" s="450"/>
      <c r="OX42" s="450"/>
      <c r="OY42" s="450"/>
      <c r="OZ42" s="450"/>
      <c r="PA42" s="450"/>
      <c r="PB42" s="450"/>
      <c r="PC42" s="450"/>
      <c r="PD42" s="450"/>
      <c r="PE42" s="450"/>
      <c r="PF42" s="450"/>
      <c r="PG42" s="450"/>
      <c r="PH42" s="450"/>
      <c r="PI42" s="450"/>
      <c r="PJ42" s="450"/>
      <c r="PK42" s="450"/>
      <c r="PL42" s="450"/>
      <c r="PM42" s="450"/>
      <c r="PN42" s="450"/>
      <c r="PO42" s="450"/>
      <c r="PP42" s="450"/>
      <c r="PQ42" s="450"/>
      <c r="PR42" s="450"/>
      <c r="PS42" s="450"/>
      <c r="PT42" s="450"/>
      <c r="PU42" s="450"/>
      <c r="PV42" s="450"/>
      <c r="PW42" s="450"/>
      <c r="PX42" s="450"/>
      <c r="PY42" s="450"/>
      <c r="PZ42" s="450"/>
      <c r="QA42" s="450"/>
      <c r="QB42" s="450"/>
      <c r="QC42" s="450"/>
      <c r="QD42" s="450"/>
      <c r="QE42" s="450"/>
      <c r="QF42" s="450"/>
      <c r="QG42" s="450"/>
      <c r="QH42" s="450"/>
      <c r="QI42" s="450"/>
      <c r="QJ42" s="450"/>
      <c r="QK42" s="450"/>
      <c r="QL42" s="450"/>
      <c r="QM42" s="450"/>
      <c r="QN42" s="450"/>
      <c r="QO42" s="450"/>
      <c r="QP42" s="450"/>
      <c r="QQ42" s="450"/>
      <c r="QR42" s="450"/>
      <c r="QS42" s="450"/>
      <c r="QT42" s="450"/>
      <c r="QU42" s="450"/>
      <c r="QV42" s="450"/>
      <c r="QW42" s="450"/>
      <c r="QX42" s="450"/>
      <c r="QY42" s="450"/>
      <c r="QZ42" s="450"/>
      <c r="RA42" s="450"/>
      <c r="RB42" s="450"/>
      <c r="RC42" s="450"/>
      <c r="RD42" s="450"/>
      <c r="RE42" s="450"/>
      <c r="RF42" s="450"/>
      <c r="RG42" s="450"/>
      <c r="RH42" s="450"/>
      <c r="RI42" s="450"/>
      <c r="RJ42" s="450"/>
      <c r="RK42" s="450"/>
      <c r="RL42" s="450"/>
      <c r="RM42" s="450"/>
      <c r="RN42" s="450"/>
      <c r="RO42" s="450"/>
      <c r="RP42" s="450"/>
      <c r="RQ42" s="450"/>
      <c r="RR42" s="450"/>
      <c r="RS42" s="450"/>
      <c r="RT42" s="450"/>
      <c r="RU42" s="450"/>
      <c r="RV42" s="450"/>
      <c r="RW42" s="450"/>
      <c r="RX42" s="450"/>
      <c r="RY42" s="450"/>
      <c r="RZ42" s="450"/>
      <c r="SA42" s="450"/>
      <c r="SB42" s="450"/>
      <c r="SC42" s="450"/>
      <c r="SD42" s="450"/>
      <c r="SE42" s="450"/>
      <c r="SF42" s="450"/>
      <c r="SG42" s="450"/>
      <c r="SH42" s="450"/>
      <c r="SI42" s="450"/>
      <c r="SJ42" s="450"/>
      <c r="SK42" s="450"/>
      <c r="SL42" s="450"/>
      <c r="SM42" s="450"/>
      <c r="SN42" s="450"/>
      <c r="SO42" s="450"/>
      <c r="SP42" s="450"/>
      <c r="SQ42" s="450"/>
      <c r="SR42" s="450"/>
      <c r="SS42" s="450"/>
      <c r="ST42" s="450"/>
      <c r="SU42" s="450"/>
      <c r="SV42" s="450"/>
      <c r="SW42" s="450"/>
      <c r="SX42" s="450"/>
      <c r="SY42" s="450"/>
      <c r="SZ42" s="450"/>
      <c r="TA42" s="450"/>
      <c r="TB42" s="450"/>
      <c r="TC42" s="450"/>
      <c r="TD42" s="450"/>
      <c r="TE42" s="450"/>
      <c r="TF42" s="450"/>
      <c r="TG42" s="450"/>
      <c r="TH42" s="450"/>
      <c r="TI42" s="450"/>
      <c r="TJ42" s="450"/>
      <c r="TK42" s="450"/>
      <c r="TL42" s="450"/>
      <c r="TM42" s="450"/>
      <c r="TN42" s="450"/>
      <c r="TO42" s="450"/>
      <c r="TP42" s="450"/>
      <c r="TQ42" s="450"/>
      <c r="TR42" s="450"/>
      <c r="TS42" s="450"/>
      <c r="TT42" s="450"/>
      <c r="TU42" s="450"/>
      <c r="TV42" s="450"/>
      <c r="TW42" s="450"/>
      <c r="TX42" s="450"/>
      <c r="TY42" s="450"/>
      <c r="TZ42" s="450"/>
      <c r="UA42" s="450"/>
      <c r="UB42" s="450"/>
      <c r="UC42" s="450"/>
      <c r="UD42" s="450"/>
      <c r="UE42" s="450"/>
      <c r="UF42" s="450"/>
      <c r="UG42" s="450"/>
      <c r="UH42" s="450"/>
      <c r="UI42" s="450"/>
      <c r="UJ42" s="450"/>
      <c r="UK42" s="450"/>
      <c r="UL42" s="450"/>
      <c r="UM42" s="450"/>
      <c r="UN42" s="450"/>
      <c r="UO42" s="450"/>
      <c r="UP42" s="450"/>
      <c r="UQ42" s="450"/>
      <c r="UR42" s="450"/>
      <c r="US42" s="450"/>
      <c r="UT42" s="450"/>
      <c r="UU42" s="450"/>
      <c r="UV42" s="450"/>
      <c r="UW42" s="450"/>
      <c r="UX42" s="450"/>
      <c r="UY42" s="450"/>
      <c r="UZ42" s="450"/>
      <c r="VA42" s="450"/>
      <c r="VB42" s="450"/>
      <c r="VC42" s="450"/>
      <c r="VD42" s="450"/>
      <c r="VE42" s="450"/>
      <c r="VF42" s="450"/>
      <c r="VG42" s="450"/>
      <c r="VH42" s="450"/>
      <c r="VI42" s="450"/>
      <c r="VJ42" s="450"/>
      <c r="VK42" s="450"/>
      <c r="VL42" s="450"/>
      <c r="VM42" s="450"/>
      <c r="VN42" s="450"/>
      <c r="VO42" s="450"/>
      <c r="VP42" s="450"/>
      <c r="VQ42" s="450"/>
      <c r="VR42" s="450"/>
      <c r="VS42" s="450"/>
      <c r="VT42" s="450"/>
      <c r="VU42" s="450"/>
      <c r="VV42" s="450"/>
      <c r="VW42" s="450"/>
      <c r="VX42" s="450"/>
      <c r="VY42" s="450"/>
      <c r="VZ42" s="450"/>
      <c r="WA42" s="450"/>
      <c r="WB42" s="450"/>
      <c r="WC42" s="450"/>
      <c r="WD42" s="450"/>
      <c r="WE42" s="450"/>
      <c r="WF42" s="450"/>
      <c r="WG42" s="450"/>
      <c r="WH42" s="450"/>
      <c r="WI42" s="450"/>
      <c r="WJ42" s="450"/>
      <c r="WK42" s="450"/>
      <c r="WL42" s="450"/>
      <c r="WM42" s="450"/>
      <c r="WN42" s="450"/>
      <c r="WO42" s="450"/>
      <c r="WP42" s="450"/>
      <c r="WQ42" s="450"/>
      <c r="WR42" s="450"/>
      <c r="WS42" s="450"/>
      <c r="WT42" s="450"/>
      <c r="WU42" s="450"/>
      <c r="WV42" s="450"/>
      <c r="WW42" s="450"/>
      <c r="WX42" s="450"/>
      <c r="WY42" s="450"/>
      <c r="WZ42" s="450"/>
      <c r="XA42" s="450"/>
      <c r="XB42" s="450"/>
      <c r="XC42" s="450"/>
      <c r="XD42" s="450"/>
      <c r="XE42" s="450"/>
      <c r="XF42" s="450"/>
      <c r="XG42" s="450"/>
      <c r="XH42" s="450"/>
      <c r="XI42" s="450"/>
      <c r="XJ42" s="450"/>
      <c r="XK42" s="450"/>
      <c r="XL42" s="450"/>
      <c r="XM42" s="450"/>
      <c r="XN42" s="450"/>
      <c r="XO42" s="450"/>
      <c r="XP42" s="450"/>
      <c r="XQ42" s="450"/>
      <c r="XR42" s="450"/>
      <c r="XS42" s="450"/>
      <c r="XT42" s="450"/>
      <c r="XU42" s="450"/>
      <c r="XV42" s="450"/>
      <c r="XW42" s="450"/>
      <c r="XX42" s="450"/>
      <c r="XY42" s="450"/>
      <c r="XZ42" s="450"/>
      <c r="YA42" s="450"/>
      <c r="YB42" s="450"/>
      <c r="YC42" s="450"/>
      <c r="YD42" s="450"/>
      <c r="YE42" s="450"/>
      <c r="YF42" s="450"/>
      <c r="YG42" s="450"/>
      <c r="YH42" s="450"/>
      <c r="YI42" s="450"/>
      <c r="YJ42" s="450"/>
      <c r="YK42" s="450"/>
      <c r="YL42" s="450"/>
      <c r="YM42" s="450"/>
      <c r="YN42" s="450"/>
      <c r="YO42" s="450"/>
      <c r="YP42" s="450"/>
      <c r="YQ42" s="450"/>
      <c r="YR42" s="450"/>
      <c r="YS42" s="450"/>
      <c r="YT42" s="450"/>
      <c r="YU42" s="450"/>
      <c r="YV42" s="450"/>
      <c r="YW42" s="450"/>
      <c r="YX42" s="450"/>
      <c r="YY42" s="450"/>
      <c r="YZ42" s="450"/>
      <c r="ZA42" s="450"/>
      <c r="ZB42" s="450"/>
      <c r="ZC42" s="450"/>
      <c r="ZD42" s="450"/>
      <c r="ZE42" s="450"/>
      <c r="ZF42" s="450"/>
      <c r="ZG42" s="450"/>
      <c r="ZH42" s="450"/>
      <c r="ZI42" s="450"/>
      <c r="ZJ42" s="450"/>
      <c r="ZK42" s="450"/>
      <c r="ZL42" s="450"/>
      <c r="ZM42" s="450"/>
      <c r="ZN42" s="450"/>
      <c r="ZO42" s="450"/>
      <c r="ZP42" s="450"/>
      <c r="ZQ42" s="450"/>
      <c r="ZR42" s="450"/>
      <c r="ZS42" s="450"/>
      <c r="ZT42" s="450"/>
      <c r="ZU42" s="450"/>
      <c r="ZV42" s="450"/>
      <c r="ZW42" s="450"/>
      <c r="ZX42" s="450"/>
      <c r="ZY42" s="450"/>
      <c r="ZZ42" s="450"/>
      <c r="AAA42" s="450"/>
      <c r="AAB42" s="450"/>
      <c r="AAC42" s="450"/>
      <c r="AAD42" s="450"/>
      <c r="AAE42" s="450"/>
      <c r="AAF42" s="450"/>
      <c r="AAG42" s="450"/>
      <c r="AAH42" s="450"/>
      <c r="AAI42" s="450"/>
      <c r="AAJ42" s="450"/>
      <c r="AAK42" s="450"/>
      <c r="AAL42" s="450"/>
      <c r="AAM42" s="450"/>
      <c r="AAN42" s="450"/>
      <c r="AAO42" s="450"/>
      <c r="AAP42" s="450"/>
      <c r="AAQ42" s="450"/>
      <c r="AAR42" s="450"/>
      <c r="AAS42" s="450"/>
      <c r="AAT42" s="450"/>
      <c r="AAU42" s="450"/>
      <c r="AAV42" s="450"/>
      <c r="AAW42" s="450"/>
      <c r="AAX42" s="450"/>
      <c r="AAY42" s="450"/>
      <c r="AAZ42" s="450"/>
      <c r="ABA42" s="450"/>
      <c r="ABB42" s="450"/>
      <c r="ABC42" s="450"/>
      <c r="ABD42" s="450"/>
      <c r="ABE42" s="450"/>
      <c r="ABF42" s="450"/>
      <c r="ABG42" s="450"/>
      <c r="ABH42" s="450"/>
      <c r="ABI42" s="450"/>
      <c r="ABJ42" s="450"/>
      <c r="ABK42" s="450"/>
      <c r="ABL42" s="450"/>
      <c r="ABM42" s="450"/>
      <c r="ABN42" s="450"/>
      <c r="ABO42" s="450"/>
      <c r="ABP42" s="450"/>
      <c r="ABQ42" s="450"/>
      <c r="ABR42" s="450"/>
      <c r="ABS42" s="450"/>
      <c r="ABT42" s="450"/>
      <c r="ABU42" s="450"/>
      <c r="ABV42" s="450"/>
      <c r="ABW42" s="450"/>
      <c r="ABX42" s="450"/>
      <c r="ABY42" s="450"/>
      <c r="ABZ42" s="450"/>
      <c r="ACA42" s="450"/>
      <c r="ACB42" s="450"/>
      <c r="ACC42" s="450"/>
      <c r="ACD42" s="450"/>
      <c r="ACE42" s="450"/>
      <c r="ACF42" s="450"/>
      <c r="ACG42" s="450"/>
      <c r="ACH42" s="450"/>
      <c r="ACI42" s="450"/>
      <c r="ACJ42" s="450"/>
      <c r="ACK42" s="450"/>
      <c r="ACL42" s="450"/>
      <c r="ACM42" s="450"/>
      <c r="ACN42" s="450"/>
      <c r="ACO42" s="450"/>
      <c r="ACP42" s="450"/>
      <c r="ACQ42" s="450"/>
      <c r="ACR42" s="450"/>
      <c r="ACS42" s="450"/>
      <c r="ACT42" s="450"/>
      <c r="ACU42" s="450"/>
      <c r="ACV42" s="450"/>
      <c r="ACW42" s="450"/>
      <c r="ACX42" s="450"/>
      <c r="ACY42" s="450"/>
      <c r="ACZ42" s="450"/>
      <c r="ADA42" s="450"/>
      <c r="ADB42" s="450"/>
      <c r="ADC42" s="450"/>
      <c r="ADD42" s="450"/>
      <c r="ADE42" s="450"/>
      <c r="ADF42" s="450"/>
      <c r="ADG42" s="450"/>
      <c r="ADH42" s="450"/>
      <c r="ADI42" s="450"/>
      <c r="ADJ42" s="450"/>
      <c r="ADK42" s="450"/>
      <c r="ADL42" s="450"/>
      <c r="ADM42" s="450"/>
      <c r="ADN42" s="450"/>
      <c r="ADO42" s="450"/>
      <c r="ADP42" s="450"/>
      <c r="ADQ42" s="450"/>
      <c r="ADR42" s="450"/>
      <c r="ADS42" s="450"/>
      <c r="ADT42" s="450"/>
      <c r="ADU42" s="450"/>
      <c r="ADV42" s="450"/>
      <c r="ADW42" s="450"/>
      <c r="ADX42" s="450"/>
      <c r="ADY42" s="450"/>
      <c r="ADZ42" s="450"/>
      <c r="AEA42" s="450"/>
      <c r="AEB42" s="450"/>
      <c r="AEC42" s="450"/>
      <c r="AED42" s="450"/>
      <c r="AEE42" s="450"/>
      <c r="AEF42" s="450"/>
      <c r="AEG42" s="450"/>
      <c r="AEH42" s="450"/>
      <c r="AEI42" s="450"/>
      <c r="AEJ42" s="450"/>
      <c r="AEK42" s="450"/>
      <c r="AEL42" s="450"/>
      <c r="AEM42" s="450"/>
      <c r="AEN42" s="450"/>
      <c r="AEO42" s="450"/>
      <c r="AEP42" s="450"/>
      <c r="AEQ42" s="450"/>
      <c r="AER42" s="450"/>
      <c r="AES42" s="450"/>
      <c r="AET42" s="450"/>
      <c r="AEU42" s="450"/>
      <c r="AEV42" s="450"/>
      <c r="AEW42" s="450"/>
      <c r="AEX42" s="450"/>
      <c r="AEY42" s="450"/>
      <c r="AEZ42" s="450"/>
      <c r="AFA42" s="450"/>
      <c r="AFB42" s="450"/>
      <c r="AFC42" s="450"/>
      <c r="AFD42" s="450"/>
      <c r="AFE42" s="450"/>
      <c r="AFF42" s="450"/>
      <c r="AFG42" s="450"/>
      <c r="AFH42" s="450"/>
      <c r="AFI42" s="450"/>
      <c r="AFJ42" s="450"/>
      <c r="AFK42" s="450"/>
      <c r="AFL42" s="450"/>
      <c r="AFM42" s="450"/>
      <c r="AFN42" s="450"/>
      <c r="AFO42" s="450"/>
      <c r="AFP42" s="450"/>
      <c r="AFQ42" s="450"/>
      <c r="AFR42" s="450"/>
      <c r="AFS42" s="450"/>
      <c r="AFT42" s="450"/>
      <c r="AFU42" s="450"/>
      <c r="AFV42" s="450"/>
      <c r="AFW42" s="450"/>
      <c r="AFX42" s="450"/>
      <c r="AFY42" s="450"/>
      <c r="AFZ42" s="450"/>
      <c r="AGA42" s="450"/>
      <c r="AGB42" s="450"/>
      <c r="AGC42" s="450"/>
      <c r="AGD42" s="450"/>
      <c r="AGE42" s="450"/>
      <c r="AGF42" s="450"/>
      <c r="AGG42" s="450"/>
      <c r="AGH42" s="450"/>
      <c r="AGI42" s="450"/>
      <c r="AGJ42" s="450"/>
      <c r="AGK42" s="450"/>
      <c r="AGL42" s="450"/>
      <c r="AGM42" s="450"/>
      <c r="AGN42" s="450"/>
      <c r="AGO42" s="450"/>
      <c r="AGP42" s="450"/>
      <c r="AGQ42" s="450"/>
      <c r="AGR42" s="450"/>
      <c r="AGS42" s="450"/>
      <c r="AGT42" s="450"/>
      <c r="AGU42" s="450"/>
      <c r="AGV42" s="450"/>
      <c r="AGW42" s="450"/>
      <c r="AGX42" s="450"/>
      <c r="AGY42" s="450"/>
      <c r="AGZ42" s="450"/>
      <c r="AHA42" s="450"/>
      <c r="AHB42" s="450"/>
      <c r="AHC42" s="450"/>
      <c r="AHD42" s="450"/>
      <c r="AHE42" s="450"/>
      <c r="AHF42" s="450"/>
      <c r="AHG42" s="450"/>
      <c r="AHH42" s="450"/>
      <c r="AHI42" s="450"/>
      <c r="AHJ42" s="450"/>
      <c r="AHK42" s="450"/>
      <c r="AHL42" s="450"/>
      <c r="AHM42" s="450"/>
      <c r="AHN42" s="450"/>
      <c r="AHO42" s="450"/>
      <c r="AHP42" s="450"/>
      <c r="AHQ42" s="450"/>
      <c r="AHR42" s="450"/>
      <c r="AHS42" s="450"/>
      <c r="AHT42" s="450"/>
      <c r="AHU42" s="450"/>
      <c r="AHV42" s="450"/>
      <c r="AHW42" s="450"/>
      <c r="AHX42" s="450"/>
      <c r="AHY42" s="450"/>
      <c r="AHZ42" s="450"/>
      <c r="AIA42" s="450"/>
      <c r="AIB42" s="450"/>
      <c r="AIC42" s="450"/>
      <c r="AID42" s="450"/>
      <c r="AIE42" s="450"/>
      <c r="AIF42" s="450"/>
      <c r="AIG42" s="450"/>
      <c r="AIH42" s="450"/>
      <c r="AII42" s="450"/>
      <c r="AIJ42" s="450"/>
      <c r="AIK42" s="450"/>
      <c r="AIL42" s="450"/>
      <c r="AIM42" s="450"/>
      <c r="AIN42" s="450"/>
      <c r="AIO42" s="450"/>
      <c r="AIP42" s="450"/>
      <c r="AIQ42" s="450"/>
      <c r="AIR42" s="450"/>
      <c r="AIS42" s="450"/>
      <c r="AIT42" s="450"/>
      <c r="AIU42" s="450"/>
      <c r="AIV42" s="450"/>
      <c r="AIW42" s="450"/>
      <c r="AIX42" s="450"/>
      <c r="AIY42" s="450"/>
      <c r="AIZ42" s="450"/>
      <c r="AJA42" s="450"/>
      <c r="AJB42" s="450"/>
      <c r="AJC42" s="450"/>
      <c r="AJD42" s="450"/>
      <c r="AJE42" s="450"/>
      <c r="AJF42" s="450"/>
      <c r="AJG42" s="450"/>
      <c r="AJH42" s="450"/>
      <c r="AJI42" s="450"/>
      <c r="AJJ42" s="450"/>
      <c r="AJK42" s="450"/>
      <c r="AJL42" s="450"/>
      <c r="AJM42" s="450"/>
      <c r="AJN42" s="450"/>
      <c r="AJO42" s="450"/>
      <c r="AJP42" s="450"/>
      <c r="AJQ42" s="450"/>
      <c r="AJR42" s="450"/>
      <c r="AJS42" s="450"/>
      <c r="AJT42" s="450"/>
      <c r="AJU42" s="450"/>
      <c r="AJV42" s="450"/>
      <c r="AJW42" s="450"/>
      <c r="AJX42" s="450"/>
      <c r="AJY42" s="450"/>
      <c r="AJZ42" s="450"/>
      <c r="AKA42" s="450"/>
      <c r="AKB42" s="450"/>
      <c r="AKC42" s="450"/>
      <c r="AKD42" s="450"/>
      <c r="AKE42" s="450"/>
      <c r="AKF42" s="450"/>
      <c r="AKG42" s="450"/>
      <c r="AKH42" s="450"/>
      <c r="AKI42" s="450"/>
      <c r="AKJ42" s="450"/>
      <c r="AKK42" s="450"/>
      <c r="AKL42" s="450"/>
      <c r="AKM42" s="450"/>
      <c r="AKN42" s="450"/>
      <c r="AKO42" s="450"/>
      <c r="AKP42" s="450"/>
      <c r="AKQ42" s="450"/>
      <c r="AKR42" s="450"/>
      <c r="AKS42" s="450"/>
      <c r="AKT42" s="450"/>
      <c r="AKU42" s="450"/>
      <c r="AKV42" s="450"/>
      <c r="AKW42" s="450"/>
      <c r="AKX42" s="450"/>
      <c r="AKY42" s="450"/>
      <c r="AKZ42" s="450"/>
      <c r="ALA42" s="450"/>
      <c r="ALB42" s="450"/>
      <c r="ALC42" s="450"/>
      <c r="ALD42" s="450"/>
      <c r="ALE42" s="450"/>
      <c r="ALF42" s="450"/>
      <c r="ALG42" s="450"/>
      <c r="ALH42" s="450"/>
      <c r="ALI42" s="450"/>
      <c r="ALJ42" s="450"/>
      <c r="ALK42" s="450"/>
      <c r="ALL42" s="450"/>
      <c r="ALM42" s="450"/>
      <c r="ALN42" s="450"/>
      <c r="ALO42" s="450"/>
      <c r="ALP42" s="450"/>
      <c r="ALQ42" s="450"/>
      <c r="ALR42" s="450"/>
      <c r="ALS42" s="450"/>
      <c r="ALT42" s="450"/>
      <c r="ALU42" s="450"/>
      <c r="ALV42" s="450"/>
      <c r="ALW42" s="450"/>
      <c r="ALX42" s="450"/>
      <c r="ALY42" s="450"/>
      <c r="ALZ42" s="450"/>
      <c r="AMA42" s="450"/>
      <c r="AMB42" s="450"/>
      <c r="AMC42" s="450"/>
      <c r="AMD42" s="450"/>
      <c r="AME42" s="450"/>
      <c r="AMF42" s="450"/>
      <c r="AMG42" s="450"/>
      <c r="AMH42" s="450"/>
      <c r="AMI42" s="450"/>
      <c r="AMJ42" s="450"/>
      <c r="AMK42" s="450"/>
      <c r="AML42" s="450"/>
      <c r="AMM42" s="450"/>
      <c r="AMN42" s="450"/>
      <c r="AMO42" s="450"/>
      <c r="AMP42" s="450"/>
      <c r="AMQ42" s="450"/>
      <c r="AMR42" s="450"/>
      <c r="AMS42" s="450"/>
      <c r="AMT42" s="450"/>
      <c r="AMU42" s="450"/>
      <c r="AMV42" s="450"/>
      <c r="AMW42" s="450"/>
      <c r="AMX42" s="450"/>
      <c r="AMY42" s="450"/>
      <c r="AMZ42" s="450"/>
      <c r="ANA42" s="450"/>
      <c r="ANB42" s="450"/>
      <c r="ANC42" s="450"/>
      <c r="AND42" s="450"/>
      <c r="ANE42" s="450"/>
      <c r="ANF42" s="450"/>
      <c r="ANG42" s="450"/>
      <c r="ANH42" s="450"/>
      <c r="ANI42" s="450"/>
      <c r="ANJ42" s="450"/>
      <c r="ANK42" s="450"/>
      <c r="ANL42" s="450"/>
      <c r="ANM42" s="450"/>
      <c r="ANN42" s="450"/>
      <c r="ANO42" s="450"/>
      <c r="ANP42" s="450"/>
      <c r="ANQ42" s="450"/>
      <c r="ANR42" s="450"/>
      <c r="ANS42" s="450"/>
      <c r="ANT42" s="450"/>
      <c r="ANU42" s="450"/>
      <c r="ANV42" s="450"/>
      <c r="ANW42" s="450"/>
      <c r="ANX42" s="450"/>
      <c r="ANY42" s="450"/>
      <c r="ANZ42" s="450"/>
      <c r="AOA42" s="450"/>
      <c r="AOB42" s="450"/>
      <c r="AOC42" s="450"/>
      <c r="AOD42" s="450"/>
      <c r="AOE42" s="450"/>
      <c r="AOF42" s="450"/>
      <c r="AOG42" s="450"/>
      <c r="AOH42" s="450"/>
      <c r="AOI42" s="450"/>
      <c r="AOJ42" s="450"/>
      <c r="AOK42" s="450"/>
      <c r="AOL42" s="450"/>
      <c r="AOM42" s="450"/>
      <c r="AON42" s="450"/>
      <c r="AOO42" s="450"/>
      <c r="AOP42" s="450"/>
      <c r="AOQ42" s="450"/>
      <c r="AOR42" s="450"/>
      <c r="AOS42" s="450"/>
      <c r="AOT42" s="450"/>
      <c r="AOU42" s="450"/>
      <c r="AOV42" s="450"/>
      <c r="AOW42" s="450"/>
      <c r="AOX42" s="450"/>
      <c r="AOY42" s="450"/>
      <c r="AOZ42" s="450"/>
      <c r="APA42" s="450"/>
      <c r="APB42" s="450"/>
      <c r="APC42" s="450"/>
      <c r="APD42" s="450"/>
      <c r="APE42" s="450"/>
      <c r="APF42" s="450"/>
      <c r="APG42" s="450"/>
      <c r="APH42" s="450"/>
      <c r="API42" s="450"/>
      <c r="APJ42" s="450"/>
      <c r="APK42" s="450"/>
      <c r="APL42" s="450"/>
      <c r="APM42" s="450"/>
      <c r="APN42" s="450"/>
      <c r="APO42" s="450"/>
      <c r="APP42" s="450"/>
      <c r="APQ42" s="450"/>
      <c r="APR42" s="450"/>
      <c r="APS42" s="450"/>
      <c r="APT42" s="450"/>
      <c r="APU42" s="450"/>
      <c r="APV42" s="450"/>
      <c r="APW42" s="450"/>
      <c r="APX42" s="450"/>
      <c r="APY42" s="450"/>
      <c r="APZ42" s="450"/>
      <c r="AQA42" s="450"/>
      <c r="AQB42" s="450"/>
      <c r="AQC42" s="450"/>
      <c r="AQD42" s="450"/>
      <c r="AQE42" s="450"/>
      <c r="AQF42" s="450"/>
      <c r="AQG42" s="450"/>
      <c r="AQH42" s="450"/>
      <c r="AQI42" s="450"/>
      <c r="AQJ42" s="450"/>
      <c r="AQK42" s="450"/>
      <c r="AQL42" s="450"/>
      <c r="AQM42" s="450"/>
      <c r="AQN42" s="450"/>
      <c r="AQO42" s="450"/>
      <c r="AQP42" s="450"/>
      <c r="AQQ42" s="450"/>
      <c r="AQR42" s="450"/>
      <c r="AQS42" s="450"/>
      <c r="AQT42" s="450"/>
      <c r="AQU42" s="450"/>
      <c r="AQV42" s="450"/>
      <c r="AQW42" s="450"/>
      <c r="AQX42" s="450"/>
      <c r="AQY42" s="450"/>
      <c r="AQZ42" s="450"/>
      <c r="ARA42" s="450"/>
      <c r="ARB42" s="450"/>
      <c r="ARC42" s="450"/>
      <c r="ARD42" s="450"/>
      <c r="ARE42" s="450"/>
      <c r="ARF42" s="450"/>
      <c r="ARG42" s="450"/>
      <c r="ARH42" s="450"/>
      <c r="ARI42" s="450"/>
      <c r="ARJ42" s="450"/>
      <c r="ARK42" s="450"/>
      <c r="ARL42" s="450"/>
      <c r="ARM42" s="450"/>
      <c r="ARN42" s="450"/>
      <c r="ARO42" s="450"/>
      <c r="ARP42" s="450"/>
      <c r="ARQ42" s="450"/>
      <c r="ARR42" s="450"/>
      <c r="ARS42" s="450"/>
      <c r="ART42" s="450"/>
      <c r="ARU42" s="450"/>
      <c r="ARV42" s="450"/>
      <c r="ARW42" s="450"/>
      <c r="ARX42" s="450"/>
      <c r="ARY42" s="450"/>
      <c r="ARZ42" s="450"/>
      <c r="ASA42" s="450"/>
      <c r="ASB42" s="450"/>
      <c r="ASC42" s="450"/>
      <c r="ASD42" s="450"/>
      <c r="ASE42" s="450"/>
      <c r="ASF42" s="450"/>
      <c r="ASG42" s="450"/>
      <c r="ASH42" s="450"/>
      <c r="ASI42" s="450"/>
      <c r="ASJ42" s="450"/>
      <c r="ASK42" s="450"/>
      <c r="ASL42" s="450"/>
      <c r="ASM42" s="450"/>
      <c r="ASN42" s="450"/>
      <c r="ASO42" s="450"/>
      <c r="ASP42" s="450"/>
      <c r="ASQ42" s="450"/>
      <c r="ASR42" s="450"/>
      <c r="ASS42" s="450"/>
      <c r="AST42" s="450"/>
      <c r="ASU42" s="450"/>
      <c r="ASV42" s="450"/>
      <c r="ASW42" s="450"/>
      <c r="ASX42" s="450"/>
      <c r="ASY42" s="450"/>
      <c r="ASZ42" s="450"/>
      <c r="ATA42" s="450"/>
      <c r="ATB42" s="450"/>
      <c r="ATC42" s="450"/>
      <c r="ATD42" s="450"/>
      <c r="ATE42" s="450"/>
      <c r="ATF42" s="450"/>
      <c r="ATG42" s="450"/>
      <c r="ATH42" s="450"/>
      <c r="ATI42" s="450"/>
      <c r="ATJ42" s="450"/>
      <c r="ATK42" s="450"/>
      <c r="ATL42" s="450"/>
      <c r="ATM42" s="450"/>
      <c r="ATN42" s="450"/>
      <c r="ATO42" s="450"/>
      <c r="ATP42" s="450"/>
      <c r="ATQ42" s="450"/>
      <c r="ATR42" s="450"/>
      <c r="ATS42" s="450"/>
      <c r="ATT42" s="450"/>
      <c r="ATU42" s="450"/>
      <c r="ATV42" s="450"/>
      <c r="ATW42" s="450"/>
      <c r="ATX42" s="450"/>
      <c r="ATY42" s="450"/>
      <c r="ATZ42" s="450"/>
      <c r="AUA42" s="450"/>
      <c r="AUB42" s="450"/>
      <c r="AUC42" s="450"/>
      <c r="AUD42" s="450"/>
      <c r="AUE42" s="450"/>
      <c r="AUF42" s="450"/>
      <c r="AUG42" s="450"/>
      <c r="AUH42" s="450"/>
      <c r="AUI42" s="450"/>
      <c r="AUJ42" s="450"/>
      <c r="AUK42" s="450"/>
      <c r="AUL42" s="450"/>
      <c r="AUM42" s="450"/>
      <c r="AUN42" s="450"/>
      <c r="AUO42" s="450"/>
      <c r="AUP42" s="450"/>
      <c r="AUQ42" s="450"/>
      <c r="AUR42" s="450"/>
      <c r="AUS42" s="450"/>
      <c r="AUT42" s="450"/>
      <c r="AUU42" s="450"/>
      <c r="AUV42" s="450"/>
      <c r="AUW42" s="450"/>
      <c r="AUX42" s="450"/>
      <c r="AUY42" s="450"/>
      <c r="AUZ42" s="450"/>
      <c r="AVA42" s="450"/>
      <c r="AVB42" s="450"/>
      <c r="AVC42" s="450"/>
      <c r="AVD42" s="450"/>
      <c r="AVE42" s="450"/>
      <c r="AVF42" s="450"/>
      <c r="AVG42" s="450"/>
      <c r="AVH42" s="450"/>
      <c r="AVI42" s="450"/>
      <c r="AVJ42" s="450"/>
      <c r="AVK42" s="450"/>
      <c r="AVL42" s="450"/>
      <c r="AVM42" s="450"/>
      <c r="AVN42" s="450"/>
      <c r="AVO42" s="450"/>
      <c r="AVP42" s="450"/>
      <c r="AVQ42" s="450"/>
      <c r="AVR42" s="450"/>
      <c r="AVS42" s="450"/>
      <c r="AVT42" s="450"/>
      <c r="AVU42" s="450"/>
      <c r="AVV42" s="450"/>
      <c r="AVW42" s="450"/>
      <c r="AVX42" s="450"/>
      <c r="AVY42" s="450"/>
      <c r="AVZ42" s="450"/>
      <c r="AWA42" s="450"/>
      <c r="AWB42" s="450"/>
      <c r="AWC42" s="450"/>
      <c r="AWD42" s="450"/>
      <c r="AWE42" s="450"/>
      <c r="AWF42" s="450"/>
      <c r="AWG42" s="450"/>
      <c r="AWH42" s="450"/>
      <c r="AWI42" s="450"/>
      <c r="AWJ42" s="450"/>
      <c r="AWK42" s="450"/>
      <c r="AWL42" s="450"/>
      <c r="AWM42" s="450"/>
      <c r="AWN42" s="450"/>
      <c r="AWO42" s="450"/>
      <c r="AWP42" s="450"/>
      <c r="AWQ42" s="450"/>
      <c r="AWR42" s="450"/>
      <c r="AWS42" s="450"/>
      <c r="AWT42" s="450"/>
      <c r="AWU42" s="450"/>
      <c r="AWV42" s="450"/>
      <c r="AWW42" s="450"/>
      <c r="AWX42" s="450"/>
      <c r="AWY42" s="450"/>
      <c r="AWZ42" s="450"/>
      <c r="AXA42" s="450"/>
      <c r="AXB42" s="450"/>
      <c r="AXC42" s="450"/>
      <c r="AXD42" s="450"/>
      <c r="AXE42" s="450"/>
      <c r="AXF42" s="450"/>
      <c r="AXG42" s="450"/>
      <c r="AXH42" s="450"/>
      <c r="AXI42" s="450"/>
      <c r="AXJ42" s="450"/>
      <c r="AXK42" s="450"/>
      <c r="AXL42" s="450"/>
      <c r="AXM42" s="450"/>
      <c r="AXN42" s="450"/>
      <c r="AXO42" s="450"/>
      <c r="AXP42" s="450"/>
      <c r="AXQ42" s="450"/>
      <c r="AXR42" s="450"/>
      <c r="AXS42" s="450"/>
      <c r="AXT42" s="450"/>
      <c r="AXU42" s="450"/>
      <c r="AXV42" s="450"/>
      <c r="AXW42" s="450"/>
      <c r="AXX42" s="450"/>
      <c r="AXY42" s="450"/>
      <c r="AXZ42" s="450"/>
      <c r="AYA42" s="450"/>
      <c r="AYB42" s="450"/>
      <c r="AYC42" s="450"/>
      <c r="AYD42" s="450"/>
      <c r="AYE42" s="450"/>
      <c r="AYF42" s="450"/>
      <c r="AYG42" s="450"/>
      <c r="AYH42" s="450"/>
      <c r="AYI42" s="450"/>
      <c r="AYJ42" s="450"/>
      <c r="AYK42" s="450"/>
      <c r="AYL42" s="450"/>
      <c r="AYM42" s="450"/>
      <c r="AYN42" s="450"/>
      <c r="AYO42" s="450"/>
      <c r="AYP42" s="450"/>
      <c r="AYQ42" s="450"/>
      <c r="AYR42" s="450"/>
      <c r="AYS42" s="450"/>
      <c r="AYT42" s="450"/>
      <c r="AYU42" s="450"/>
      <c r="AYV42" s="450"/>
      <c r="AYW42" s="450"/>
      <c r="AYX42" s="450"/>
      <c r="AYY42" s="450"/>
      <c r="AYZ42" s="450"/>
      <c r="AZA42" s="450"/>
      <c r="AZB42" s="450"/>
      <c r="AZC42" s="450"/>
      <c r="AZD42" s="450"/>
      <c r="AZE42" s="450"/>
      <c r="AZF42" s="450"/>
      <c r="AZG42" s="450"/>
      <c r="AZH42" s="450"/>
      <c r="AZI42" s="450"/>
      <c r="AZJ42" s="450"/>
      <c r="AZK42" s="450"/>
      <c r="AZL42" s="450"/>
      <c r="AZM42" s="450"/>
      <c r="AZN42" s="450"/>
      <c r="AZO42" s="450"/>
      <c r="AZP42" s="450"/>
      <c r="AZQ42" s="450"/>
      <c r="AZR42" s="450"/>
      <c r="AZS42" s="450"/>
      <c r="AZT42" s="450"/>
      <c r="AZU42" s="450"/>
      <c r="AZV42" s="450"/>
      <c r="AZW42" s="450"/>
      <c r="AZX42" s="450"/>
      <c r="AZY42" s="450"/>
      <c r="AZZ42" s="450"/>
      <c r="BAA42" s="450"/>
      <c r="BAB42" s="450"/>
      <c r="BAC42" s="450"/>
      <c r="BAD42" s="450"/>
      <c r="BAE42" s="450"/>
      <c r="BAF42" s="450"/>
      <c r="BAG42" s="450"/>
      <c r="BAH42" s="450"/>
      <c r="BAI42" s="450"/>
      <c r="BAJ42" s="450"/>
      <c r="BAK42" s="450"/>
      <c r="BAL42" s="450"/>
      <c r="BAM42" s="450"/>
      <c r="BAN42" s="450"/>
      <c r="BAO42" s="450"/>
      <c r="BAP42" s="450"/>
      <c r="BAQ42" s="450"/>
      <c r="BAR42" s="450"/>
      <c r="BAS42" s="450"/>
      <c r="BAT42" s="450"/>
      <c r="BAU42" s="450"/>
      <c r="BAV42" s="450"/>
      <c r="BAW42" s="450"/>
      <c r="BAX42" s="450"/>
      <c r="BAY42" s="450"/>
      <c r="BAZ42" s="450"/>
      <c r="BBA42" s="450"/>
      <c r="BBB42" s="450"/>
      <c r="BBC42" s="450"/>
      <c r="BBD42" s="450"/>
      <c r="BBE42" s="450"/>
      <c r="BBF42" s="450"/>
      <c r="BBG42" s="450"/>
      <c r="BBH42" s="450"/>
      <c r="BBI42" s="450"/>
      <c r="BBJ42" s="450"/>
      <c r="BBK42" s="450"/>
      <c r="BBL42" s="450"/>
      <c r="BBM42" s="450"/>
      <c r="BBN42" s="450"/>
      <c r="BBO42" s="450"/>
      <c r="BBP42" s="450"/>
      <c r="BBQ42" s="450"/>
      <c r="BBR42" s="450"/>
      <c r="BBS42" s="450"/>
      <c r="BBT42" s="450"/>
      <c r="BBU42" s="450"/>
      <c r="BBV42" s="450"/>
      <c r="BBW42" s="450"/>
      <c r="BBX42" s="450"/>
      <c r="BBY42" s="450"/>
      <c r="BBZ42" s="450"/>
      <c r="BCA42" s="450"/>
      <c r="BCB42" s="450"/>
      <c r="BCC42" s="450"/>
      <c r="BCD42" s="450"/>
      <c r="BCE42" s="450"/>
      <c r="BCF42" s="450"/>
      <c r="BCG42" s="450"/>
      <c r="BCH42" s="450"/>
      <c r="BCI42" s="450"/>
      <c r="BCJ42" s="450"/>
      <c r="BCK42" s="450"/>
      <c r="BCL42" s="450"/>
      <c r="BCM42" s="450"/>
      <c r="BCN42" s="450"/>
      <c r="BCO42" s="450"/>
      <c r="BCP42" s="450"/>
      <c r="BCQ42" s="450"/>
      <c r="BCR42" s="450"/>
      <c r="BCS42" s="450"/>
      <c r="BCT42" s="450"/>
      <c r="BCU42" s="450"/>
      <c r="BCV42" s="450"/>
      <c r="BCW42" s="450"/>
      <c r="BCX42" s="450"/>
      <c r="BCY42" s="450"/>
      <c r="BCZ42" s="450"/>
      <c r="BDA42" s="450"/>
      <c r="BDB42" s="450"/>
      <c r="BDC42" s="450"/>
      <c r="BDD42" s="450"/>
      <c r="BDE42" s="450"/>
      <c r="BDF42" s="450"/>
      <c r="BDG42" s="450"/>
      <c r="BDH42" s="450"/>
      <c r="BDI42" s="450"/>
      <c r="BDJ42" s="450"/>
      <c r="BDK42" s="450"/>
      <c r="BDL42" s="450"/>
      <c r="BDM42" s="450"/>
      <c r="BDN42" s="450"/>
      <c r="BDO42" s="450"/>
      <c r="BDP42" s="450"/>
      <c r="BDQ42" s="450"/>
      <c r="BDR42" s="450"/>
      <c r="BDS42" s="450"/>
      <c r="BDT42" s="450"/>
      <c r="BDU42" s="450"/>
      <c r="BDV42" s="450"/>
      <c r="BDW42" s="450"/>
      <c r="BDX42" s="450"/>
      <c r="BDY42" s="450"/>
      <c r="BDZ42" s="450"/>
      <c r="BEA42" s="450"/>
      <c r="BEB42" s="450"/>
      <c r="BEC42" s="450"/>
      <c r="BED42" s="450"/>
      <c r="BEE42" s="450"/>
      <c r="BEF42" s="450"/>
      <c r="BEG42" s="450"/>
      <c r="BEH42" s="450"/>
      <c r="BEI42" s="450"/>
      <c r="BEJ42" s="450"/>
      <c r="BEK42" s="450"/>
      <c r="BEL42" s="450"/>
      <c r="BEM42" s="450"/>
      <c r="BEN42" s="450"/>
      <c r="BEO42" s="450"/>
      <c r="BEP42" s="450"/>
      <c r="BEQ42" s="450"/>
      <c r="BER42" s="450"/>
      <c r="BES42" s="450"/>
      <c r="BET42" s="450"/>
      <c r="BEU42" s="450"/>
      <c r="BEV42" s="450"/>
      <c r="BEW42" s="450"/>
      <c r="BEX42" s="450"/>
      <c r="BEY42" s="450"/>
      <c r="BEZ42" s="450"/>
      <c r="BFA42" s="450"/>
      <c r="BFB42" s="450"/>
      <c r="BFC42" s="450"/>
      <c r="BFD42" s="450"/>
      <c r="BFE42" s="450"/>
      <c r="BFF42" s="450"/>
      <c r="BFG42" s="450"/>
      <c r="BFH42" s="450"/>
      <c r="BFI42" s="450"/>
      <c r="BFJ42" s="450"/>
      <c r="BFK42" s="450"/>
      <c r="BFL42" s="450"/>
      <c r="BFM42" s="450"/>
      <c r="BFN42" s="450"/>
      <c r="BFO42" s="450"/>
      <c r="BFP42" s="450"/>
      <c r="BFQ42" s="450"/>
      <c r="BFR42" s="450"/>
      <c r="BFS42" s="450"/>
      <c r="BFT42" s="450"/>
      <c r="BFU42" s="450"/>
      <c r="BFV42" s="450"/>
      <c r="BFW42" s="450"/>
      <c r="BFX42" s="450"/>
      <c r="BFY42" s="450"/>
      <c r="BFZ42" s="450"/>
      <c r="BGA42" s="450"/>
      <c r="BGB42" s="450"/>
      <c r="BGC42" s="450"/>
      <c r="BGD42" s="450"/>
      <c r="BGE42" s="450"/>
      <c r="BGF42" s="450"/>
      <c r="BGG42" s="450"/>
      <c r="BGH42" s="450"/>
      <c r="BGI42" s="450"/>
      <c r="BGJ42" s="450"/>
      <c r="BGK42" s="450"/>
      <c r="BGL42" s="450"/>
      <c r="BGM42" s="450"/>
      <c r="BGN42" s="450"/>
      <c r="BGO42" s="450"/>
      <c r="BGP42" s="450"/>
      <c r="BGQ42" s="450"/>
      <c r="BGR42" s="450"/>
      <c r="BGS42" s="450"/>
      <c r="BGT42" s="450"/>
      <c r="BGU42" s="450"/>
      <c r="BGV42" s="450"/>
      <c r="BGW42" s="450"/>
      <c r="BGX42" s="450"/>
      <c r="BGY42" s="450"/>
      <c r="BGZ42" s="450"/>
      <c r="BHA42" s="450"/>
      <c r="BHB42" s="450"/>
      <c r="BHC42" s="450"/>
      <c r="BHD42" s="450"/>
      <c r="BHE42" s="450"/>
      <c r="BHF42" s="450"/>
      <c r="BHG42" s="450"/>
      <c r="BHH42" s="450"/>
      <c r="BHI42" s="450"/>
      <c r="BHJ42" s="450"/>
      <c r="BHK42" s="450"/>
      <c r="BHL42" s="450"/>
      <c r="BHM42" s="450"/>
      <c r="BHN42" s="450"/>
      <c r="BHO42" s="450"/>
      <c r="BHP42" s="450"/>
      <c r="BHQ42" s="450"/>
      <c r="BHR42" s="450"/>
      <c r="BHS42" s="450"/>
      <c r="BHT42" s="450"/>
      <c r="BHU42" s="450"/>
      <c r="BHV42" s="450"/>
      <c r="BHW42" s="450"/>
      <c r="BHX42" s="450"/>
      <c r="BHY42" s="450"/>
      <c r="BHZ42" s="450"/>
      <c r="BIA42" s="450"/>
      <c r="BIB42" s="450"/>
      <c r="BIC42" s="450"/>
      <c r="BID42" s="450"/>
      <c r="BIE42" s="450"/>
      <c r="BIF42" s="450"/>
      <c r="BIG42" s="450"/>
      <c r="BIH42" s="450"/>
      <c r="BII42" s="450"/>
      <c r="BIJ42" s="450"/>
      <c r="BIK42" s="450"/>
      <c r="BIL42" s="450"/>
      <c r="BIM42" s="450"/>
      <c r="BIN42" s="450"/>
      <c r="BIO42" s="450"/>
      <c r="BIP42" s="450"/>
      <c r="BIQ42" s="450"/>
      <c r="BIR42" s="450"/>
      <c r="BIS42" s="450"/>
      <c r="BIT42" s="450"/>
      <c r="BIU42" s="450"/>
      <c r="BIV42" s="450"/>
      <c r="BIW42" s="450"/>
      <c r="BIX42" s="450"/>
      <c r="BIY42" s="450"/>
      <c r="BIZ42" s="450"/>
      <c r="BJA42" s="450"/>
      <c r="BJB42" s="450"/>
      <c r="BJC42" s="450"/>
      <c r="BJD42" s="450"/>
      <c r="BJE42" s="450"/>
      <c r="BJF42" s="450"/>
      <c r="BJG42" s="450"/>
      <c r="BJH42" s="450"/>
      <c r="BJI42" s="450"/>
      <c r="BJJ42" s="450"/>
      <c r="BJK42" s="450"/>
      <c r="BJL42" s="450"/>
      <c r="BJM42" s="450"/>
      <c r="BJN42" s="450"/>
      <c r="BJO42" s="450"/>
      <c r="BJP42" s="450"/>
      <c r="BJQ42" s="450"/>
      <c r="BJR42" s="450"/>
      <c r="BJS42" s="450"/>
      <c r="BJT42" s="450"/>
      <c r="BJU42" s="450"/>
      <c r="BJV42" s="450"/>
      <c r="BJW42" s="450"/>
      <c r="BJX42" s="450"/>
      <c r="BJY42" s="450"/>
      <c r="BJZ42" s="450"/>
      <c r="BKA42" s="450"/>
      <c r="BKB42" s="450"/>
      <c r="BKC42" s="450"/>
      <c r="BKD42" s="450"/>
      <c r="BKE42" s="450"/>
      <c r="BKF42" s="450"/>
      <c r="BKG42" s="450"/>
      <c r="BKH42" s="450"/>
      <c r="BKI42" s="450"/>
      <c r="BKJ42" s="450"/>
      <c r="BKK42" s="450"/>
      <c r="BKL42" s="450"/>
      <c r="BKM42" s="450"/>
      <c r="BKN42" s="450"/>
      <c r="BKO42" s="450"/>
      <c r="BKP42" s="450"/>
      <c r="BKQ42" s="450"/>
      <c r="BKR42" s="450"/>
      <c r="BKS42" s="450"/>
      <c r="BKT42" s="450"/>
      <c r="BKU42" s="450"/>
      <c r="BKV42" s="450"/>
      <c r="BKW42" s="450"/>
      <c r="BKX42" s="450"/>
      <c r="BKY42" s="450"/>
      <c r="BKZ42" s="450"/>
      <c r="BLA42" s="450"/>
      <c r="BLB42" s="450"/>
      <c r="BLC42" s="450"/>
      <c r="BLD42" s="450"/>
      <c r="BLE42" s="450"/>
      <c r="BLF42" s="450"/>
      <c r="BLG42" s="450"/>
      <c r="BLH42" s="450"/>
      <c r="BLI42" s="450"/>
      <c r="BLJ42" s="450"/>
      <c r="BLK42" s="450"/>
      <c r="BLL42" s="450"/>
      <c r="BLM42" s="450"/>
      <c r="BLN42" s="450"/>
      <c r="BLO42" s="450"/>
      <c r="BLP42" s="450"/>
      <c r="BLQ42" s="450"/>
      <c r="BLR42" s="450"/>
      <c r="BLS42" s="450"/>
      <c r="BLT42" s="450"/>
      <c r="BLU42" s="450"/>
      <c r="BLV42" s="450"/>
      <c r="BLW42" s="450"/>
      <c r="BLX42" s="450"/>
      <c r="BLY42" s="450"/>
      <c r="BLZ42" s="450"/>
      <c r="BMA42" s="450"/>
      <c r="BMB42" s="450"/>
      <c r="BMC42" s="450"/>
      <c r="BMD42" s="450"/>
      <c r="BME42" s="450"/>
      <c r="BMF42" s="450"/>
      <c r="BMG42" s="450"/>
      <c r="BMH42" s="450"/>
      <c r="BMI42" s="450"/>
      <c r="BMJ42" s="450"/>
      <c r="BMK42" s="450"/>
      <c r="BML42" s="450"/>
      <c r="BMM42" s="450"/>
      <c r="BMN42" s="450"/>
      <c r="BMO42" s="450"/>
      <c r="BMP42" s="450"/>
      <c r="BMQ42" s="450"/>
      <c r="BMR42" s="450"/>
      <c r="BMS42" s="450"/>
      <c r="BMT42" s="450"/>
      <c r="BMU42" s="450"/>
      <c r="BMV42" s="450"/>
      <c r="BMW42" s="450"/>
      <c r="BMX42" s="450"/>
      <c r="BMY42" s="450"/>
      <c r="BMZ42" s="450"/>
      <c r="BNA42" s="450"/>
      <c r="BNB42" s="450"/>
      <c r="BNC42" s="450"/>
      <c r="BND42" s="450"/>
      <c r="BNE42" s="450"/>
      <c r="BNF42" s="450"/>
      <c r="BNG42" s="450"/>
      <c r="BNH42" s="450"/>
      <c r="BNI42" s="450"/>
      <c r="BNJ42" s="450"/>
      <c r="BNK42" s="450"/>
      <c r="BNL42" s="450"/>
      <c r="BNM42" s="450"/>
      <c r="BNN42" s="450"/>
      <c r="BNO42" s="450"/>
      <c r="BNP42" s="450"/>
      <c r="BNQ42" s="450"/>
      <c r="BNR42" s="450"/>
      <c r="BNS42" s="450"/>
      <c r="BNT42" s="450"/>
      <c r="BNU42" s="450"/>
      <c r="BNV42" s="450"/>
      <c r="BNW42" s="450"/>
      <c r="BNX42" s="450"/>
      <c r="BNY42" s="450"/>
      <c r="BNZ42" s="450"/>
      <c r="BOA42" s="450"/>
      <c r="BOB42" s="450"/>
      <c r="BOC42" s="450"/>
      <c r="BOD42" s="450"/>
      <c r="BOE42" s="450"/>
      <c r="BOF42" s="450"/>
      <c r="BOG42" s="450"/>
      <c r="BOH42" s="450"/>
      <c r="BOI42" s="450"/>
      <c r="BOJ42" s="450"/>
      <c r="BOK42" s="450"/>
      <c r="BOL42" s="450"/>
      <c r="BOM42" s="450"/>
      <c r="BON42" s="450"/>
      <c r="BOO42" s="450"/>
      <c r="BOP42" s="450"/>
      <c r="BOQ42" s="450"/>
      <c r="BOR42" s="450"/>
      <c r="BOS42" s="450"/>
      <c r="BOT42" s="450"/>
      <c r="BOU42" s="450"/>
      <c r="BOV42" s="450"/>
      <c r="BOW42" s="450"/>
      <c r="BOX42" s="450"/>
      <c r="BOY42" s="450"/>
      <c r="BOZ42" s="450"/>
      <c r="BPA42" s="450"/>
      <c r="BPB42" s="450"/>
      <c r="BPC42" s="450"/>
      <c r="BPD42" s="450"/>
      <c r="BPE42" s="450"/>
      <c r="BPF42" s="450"/>
      <c r="BPG42" s="450"/>
      <c r="BPH42" s="450"/>
      <c r="BPI42" s="450"/>
      <c r="BPJ42" s="450"/>
      <c r="BPK42" s="450"/>
      <c r="BPL42" s="450"/>
      <c r="BPM42" s="450"/>
      <c r="BPN42" s="450"/>
      <c r="BPO42" s="450"/>
      <c r="BPP42" s="450"/>
      <c r="BPQ42" s="450"/>
      <c r="BPR42" s="450"/>
      <c r="BPS42" s="450"/>
      <c r="BPT42" s="450"/>
      <c r="BPU42" s="450"/>
      <c r="BPV42" s="450"/>
      <c r="BPW42" s="450"/>
      <c r="BPX42" s="450"/>
      <c r="BPY42" s="450"/>
      <c r="BPZ42" s="450"/>
      <c r="BQA42" s="450"/>
      <c r="BQB42" s="450"/>
      <c r="BQC42" s="450"/>
      <c r="BQD42" s="450"/>
      <c r="BQE42" s="450"/>
      <c r="BQF42" s="450"/>
      <c r="BQG42" s="450"/>
      <c r="BQH42" s="450"/>
      <c r="BQI42" s="450"/>
      <c r="BQJ42" s="450"/>
      <c r="BQK42" s="450"/>
      <c r="BQL42" s="450"/>
      <c r="BQM42" s="450"/>
      <c r="BQN42" s="450"/>
      <c r="BQO42" s="450"/>
      <c r="BQP42" s="450"/>
      <c r="BQQ42" s="450"/>
      <c r="BQR42" s="450"/>
      <c r="BQS42" s="450"/>
      <c r="BQT42" s="450"/>
      <c r="BQU42" s="450"/>
      <c r="BQV42" s="450"/>
      <c r="BQW42" s="450"/>
      <c r="BQX42" s="450"/>
      <c r="BQY42" s="450"/>
      <c r="BQZ42" s="450"/>
      <c r="BRA42" s="450"/>
      <c r="BRB42" s="450"/>
      <c r="BRC42" s="450"/>
      <c r="BRD42" s="450"/>
      <c r="BRE42" s="450"/>
      <c r="BRF42" s="450"/>
      <c r="BRG42" s="450"/>
      <c r="BRH42" s="450"/>
      <c r="BRI42" s="450"/>
      <c r="BRJ42" s="450"/>
      <c r="BRK42" s="450"/>
      <c r="BRL42" s="450"/>
      <c r="BRM42" s="450"/>
      <c r="BRN42" s="450"/>
      <c r="BRO42" s="450"/>
      <c r="BRP42" s="450"/>
      <c r="BRQ42" s="450"/>
      <c r="BRR42" s="450"/>
      <c r="BRS42" s="450"/>
      <c r="BRT42" s="450"/>
      <c r="BRU42" s="450"/>
      <c r="BRV42" s="450"/>
      <c r="BRW42" s="450"/>
      <c r="BRX42" s="450"/>
      <c r="BRY42" s="450"/>
      <c r="BRZ42" s="450"/>
      <c r="BSA42" s="450"/>
      <c r="BSB42" s="450"/>
      <c r="BSC42" s="450"/>
      <c r="BSD42" s="450"/>
      <c r="BSE42" s="450"/>
      <c r="BSF42" s="450"/>
      <c r="BSG42" s="450"/>
      <c r="BSH42" s="450"/>
      <c r="BSI42" s="450"/>
      <c r="BSJ42" s="450"/>
      <c r="BSK42" s="450"/>
      <c r="BSL42" s="450"/>
      <c r="BSM42" s="450"/>
      <c r="BSN42" s="450"/>
      <c r="BSO42" s="450"/>
      <c r="BSP42" s="450"/>
      <c r="BSQ42" s="450"/>
      <c r="BSR42" s="450"/>
      <c r="BSS42" s="450"/>
      <c r="BST42" s="450"/>
      <c r="BSU42" s="450"/>
      <c r="BSV42" s="450"/>
      <c r="BSW42" s="450"/>
      <c r="BSX42" s="450"/>
      <c r="BSY42" s="450"/>
      <c r="BSZ42" s="450"/>
      <c r="BTA42" s="450"/>
      <c r="BTB42" s="450"/>
      <c r="BTC42" s="450"/>
      <c r="BTD42" s="450"/>
      <c r="BTE42" s="450"/>
      <c r="BTF42" s="450"/>
      <c r="BTG42" s="450"/>
      <c r="BTH42" s="450"/>
      <c r="BTI42" s="450"/>
      <c r="BTJ42" s="450"/>
      <c r="BTK42" s="450"/>
      <c r="BTL42" s="450"/>
      <c r="BTM42" s="450"/>
      <c r="BTN42" s="450"/>
      <c r="BTO42" s="450"/>
      <c r="BTP42" s="450"/>
      <c r="BTQ42" s="450"/>
      <c r="BTR42" s="450"/>
      <c r="BTS42" s="450"/>
      <c r="BTT42" s="450"/>
      <c r="BTU42" s="450"/>
      <c r="BTV42" s="450"/>
      <c r="BTW42" s="450"/>
      <c r="BTX42" s="450"/>
      <c r="BTY42" s="450"/>
      <c r="BTZ42" s="450"/>
      <c r="BUA42" s="450"/>
      <c r="BUB42" s="450"/>
      <c r="BUC42" s="450"/>
      <c r="BUD42" s="450"/>
      <c r="BUE42" s="450"/>
      <c r="BUF42" s="450"/>
      <c r="BUG42" s="450"/>
      <c r="BUH42" s="450"/>
      <c r="BUI42" s="450"/>
      <c r="BUJ42" s="450"/>
      <c r="BUK42" s="450"/>
      <c r="BUL42" s="450"/>
      <c r="BUM42" s="450"/>
      <c r="BUN42" s="450"/>
      <c r="BUO42" s="450"/>
      <c r="BUP42" s="450"/>
      <c r="BUQ42" s="450"/>
      <c r="BUR42" s="450"/>
      <c r="BUS42" s="450"/>
      <c r="BUT42" s="450"/>
      <c r="BUU42" s="450"/>
      <c r="BUV42" s="450"/>
      <c r="BUW42" s="450"/>
      <c r="BUX42" s="450"/>
      <c r="BUY42" s="450"/>
      <c r="BUZ42" s="450"/>
      <c r="BVA42" s="450"/>
      <c r="BVB42" s="450"/>
      <c r="BVC42" s="450"/>
      <c r="BVD42" s="450"/>
      <c r="BVE42" s="450"/>
      <c r="BVF42" s="450"/>
      <c r="BVG42" s="450"/>
      <c r="BVH42" s="450"/>
      <c r="BVI42" s="450"/>
      <c r="BVJ42" s="450"/>
      <c r="BVK42" s="450"/>
      <c r="BVL42" s="450"/>
      <c r="BVM42" s="450"/>
      <c r="BVN42" s="450"/>
      <c r="BVO42" s="450"/>
      <c r="BVP42" s="450"/>
      <c r="BVQ42" s="450"/>
      <c r="BVR42" s="450"/>
      <c r="BVS42" s="450"/>
      <c r="BVT42" s="450"/>
      <c r="BVU42" s="450"/>
      <c r="BVV42" s="450"/>
      <c r="BVW42" s="450"/>
      <c r="BVX42" s="450"/>
      <c r="BVY42" s="450"/>
      <c r="BVZ42" s="450"/>
      <c r="BWA42" s="450"/>
      <c r="BWB42" s="450"/>
      <c r="BWC42" s="450"/>
      <c r="BWD42" s="450"/>
      <c r="BWE42" s="450"/>
      <c r="BWF42" s="450"/>
      <c r="BWG42" s="450"/>
      <c r="BWH42" s="450"/>
      <c r="BWI42" s="450"/>
      <c r="BWJ42" s="450"/>
      <c r="BWK42" s="450"/>
      <c r="BWL42" s="450"/>
      <c r="BWM42" s="450"/>
      <c r="BWN42" s="450"/>
      <c r="BWO42" s="450"/>
      <c r="BWP42" s="450"/>
      <c r="BWQ42" s="450"/>
      <c r="BWR42" s="450"/>
      <c r="BWS42" s="450"/>
      <c r="BWT42" s="450"/>
      <c r="BWU42" s="450"/>
      <c r="BWV42" s="450"/>
      <c r="BWW42" s="450"/>
      <c r="BWX42" s="450"/>
      <c r="BWY42" s="450"/>
      <c r="BWZ42" s="450"/>
      <c r="BXA42" s="450"/>
      <c r="BXB42" s="450"/>
      <c r="BXC42" s="450"/>
      <c r="BXD42" s="450"/>
      <c r="BXE42" s="450"/>
      <c r="BXF42" s="450"/>
      <c r="BXG42" s="450"/>
      <c r="BXH42" s="450"/>
      <c r="BXI42" s="450"/>
      <c r="BXJ42" s="450"/>
      <c r="BXK42" s="450"/>
      <c r="BXL42" s="450"/>
      <c r="BXM42" s="450"/>
      <c r="BXN42" s="450"/>
      <c r="BXO42" s="450"/>
      <c r="BXP42" s="450"/>
      <c r="BXQ42" s="450"/>
      <c r="BXR42" s="450"/>
      <c r="BXS42" s="450"/>
      <c r="BXT42" s="450"/>
      <c r="BXU42" s="450"/>
      <c r="BXV42" s="450"/>
      <c r="BXW42" s="450"/>
      <c r="BXX42" s="450"/>
      <c r="BXY42" s="450"/>
      <c r="BXZ42" s="450"/>
      <c r="BYA42" s="450"/>
      <c r="BYB42" s="450"/>
      <c r="BYC42" s="450"/>
      <c r="BYD42" s="450"/>
      <c r="BYE42" s="450"/>
      <c r="BYF42" s="450"/>
      <c r="BYG42" s="450"/>
      <c r="BYH42" s="450"/>
      <c r="BYI42" s="450"/>
      <c r="BYJ42" s="450"/>
      <c r="BYK42" s="450"/>
      <c r="BYL42" s="450"/>
      <c r="BYM42" s="450"/>
      <c r="BYN42" s="450"/>
      <c r="BYO42" s="450"/>
      <c r="BYP42" s="450"/>
      <c r="BYQ42" s="450"/>
      <c r="BYR42" s="450"/>
      <c r="BYS42" s="450"/>
      <c r="BYT42" s="450"/>
      <c r="BYU42" s="450"/>
      <c r="BYV42" s="450"/>
      <c r="BYW42" s="450"/>
      <c r="BYX42" s="450"/>
      <c r="BYY42" s="450"/>
      <c r="BYZ42" s="450"/>
      <c r="BZA42" s="450"/>
      <c r="BZB42" s="450"/>
      <c r="BZC42" s="450"/>
      <c r="BZD42" s="450"/>
      <c r="BZE42" s="450"/>
      <c r="BZF42" s="450"/>
      <c r="BZG42" s="450"/>
      <c r="BZH42" s="450"/>
      <c r="BZI42" s="450"/>
      <c r="BZJ42" s="450"/>
      <c r="BZK42" s="450"/>
      <c r="BZL42" s="450"/>
      <c r="BZM42" s="450"/>
      <c r="BZN42" s="450"/>
      <c r="BZO42" s="450"/>
      <c r="BZP42" s="450"/>
      <c r="BZQ42" s="450"/>
      <c r="BZR42" s="450"/>
      <c r="BZS42" s="450"/>
      <c r="BZT42" s="450"/>
      <c r="BZU42" s="450"/>
      <c r="BZV42" s="450"/>
      <c r="BZW42" s="450"/>
      <c r="BZX42" s="450"/>
      <c r="BZY42" s="450"/>
      <c r="BZZ42" s="450"/>
      <c r="CAA42" s="450"/>
      <c r="CAB42" s="450"/>
      <c r="CAC42" s="450"/>
      <c r="CAD42" s="450"/>
      <c r="CAE42" s="450"/>
      <c r="CAF42" s="450"/>
      <c r="CAG42" s="450"/>
      <c r="CAH42" s="450"/>
      <c r="CAI42" s="450"/>
      <c r="CAJ42" s="450"/>
      <c r="CAK42" s="450"/>
      <c r="CAL42" s="450"/>
      <c r="CAM42" s="450"/>
      <c r="CAN42" s="450"/>
      <c r="CAO42" s="450"/>
      <c r="CAP42" s="450"/>
      <c r="CAQ42" s="450"/>
      <c r="CAR42" s="450"/>
      <c r="CAS42" s="450"/>
      <c r="CAT42" s="450"/>
      <c r="CAU42" s="450"/>
      <c r="CAV42" s="450"/>
      <c r="CAW42" s="450"/>
      <c r="CAX42" s="450"/>
      <c r="CAY42" s="450"/>
      <c r="CAZ42" s="450"/>
      <c r="CBA42" s="450"/>
      <c r="CBB42" s="450"/>
      <c r="CBC42" s="450"/>
      <c r="CBD42" s="450"/>
      <c r="CBE42" s="450"/>
      <c r="CBF42" s="450"/>
      <c r="CBG42" s="450"/>
      <c r="CBH42" s="450"/>
      <c r="CBI42" s="450"/>
      <c r="CBJ42" s="450"/>
      <c r="CBK42" s="450"/>
      <c r="CBL42" s="450"/>
      <c r="CBM42" s="450"/>
      <c r="CBN42" s="450"/>
      <c r="CBO42" s="450"/>
      <c r="CBP42" s="450"/>
      <c r="CBQ42" s="450"/>
      <c r="CBR42" s="450"/>
      <c r="CBS42" s="450"/>
      <c r="CBT42" s="450"/>
      <c r="CBU42" s="450"/>
      <c r="CBV42" s="450"/>
      <c r="CBW42" s="450"/>
      <c r="CBX42" s="450"/>
      <c r="CBY42" s="450"/>
      <c r="CBZ42" s="450"/>
      <c r="CCA42" s="450"/>
      <c r="CCB42" s="450"/>
      <c r="CCC42" s="450"/>
      <c r="CCD42" s="450"/>
      <c r="CCE42" s="450"/>
      <c r="CCF42" s="450"/>
      <c r="CCG42" s="450"/>
      <c r="CCH42" s="450"/>
      <c r="CCI42" s="450"/>
      <c r="CCJ42" s="450"/>
      <c r="CCK42" s="450"/>
      <c r="CCL42" s="450"/>
      <c r="CCM42" s="450"/>
      <c r="CCN42" s="450"/>
      <c r="CCO42" s="450"/>
      <c r="CCP42" s="450"/>
      <c r="CCQ42" s="450"/>
      <c r="CCR42" s="450"/>
      <c r="CCS42" s="450"/>
      <c r="CCT42" s="450"/>
      <c r="CCU42" s="450"/>
      <c r="CCV42" s="450"/>
      <c r="CCW42" s="450"/>
      <c r="CCX42" s="450"/>
      <c r="CCY42" s="450"/>
      <c r="CCZ42" s="450"/>
      <c r="CDA42" s="450"/>
      <c r="CDB42" s="450"/>
      <c r="CDC42" s="450"/>
      <c r="CDD42" s="450"/>
      <c r="CDE42" s="450"/>
      <c r="CDF42" s="450"/>
      <c r="CDG42" s="450"/>
      <c r="CDH42" s="450"/>
      <c r="CDI42" s="450"/>
      <c r="CDJ42" s="450"/>
      <c r="CDK42" s="450"/>
      <c r="CDL42" s="450"/>
      <c r="CDM42" s="450"/>
      <c r="CDN42" s="450"/>
      <c r="CDO42" s="450"/>
      <c r="CDP42" s="450"/>
      <c r="CDQ42" s="450"/>
      <c r="CDR42" s="450"/>
      <c r="CDS42" s="450"/>
      <c r="CDT42" s="450"/>
      <c r="CDU42" s="450"/>
      <c r="CDV42" s="450"/>
      <c r="CDW42" s="450"/>
      <c r="CDX42" s="450"/>
      <c r="CDY42" s="450"/>
      <c r="CDZ42" s="450"/>
      <c r="CEA42" s="450"/>
      <c r="CEB42" s="450"/>
      <c r="CEC42" s="450"/>
      <c r="CED42" s="450"/>
      <c r="CEE42" s="450"/>
      <c r="CEF42" s="450"/>
      <c r="CEG42" s="450"/>
      <c r="CEH42" s="450"/>
      <c r="CEI42" s="450"/>
      <c r="CEJ42" s="450"/>
      <c r="CEK42" s="450"/>
      <c r="CEL42" s="450"/>
      <c r="CEM42" s="450"/>
      <c r="CEN42" s="450"/>
      <c r="CEO42" s="450"/>
      <c r="CEP42" s="450"/>
      <c r="CEQ42" s="450"/>
      <c r="CER42" s="450"/>
      <c r="CES42" s="450"/>
      <c r="CET42" s="450"/>
      <c r="CEU42" s="450"/>
      <c r="CEV42" s="450"/>
      <c r="CEW42" s="450"/>
      <c r="CEX42" s="450"/>
      <c r="CEY42" s="450"/>
      <c r="CEZ42" s="450"/>
      <c r="CFA42" s="450"/>
      <c r="CFB42" s="450"/>
      <c r="CFC42" s="450"/>
      <c r="CFD42" s="450"/>
      <c r="CFE42" s="450"/>
      <c r="CFF42" s="450"/>
      <c r="CFG42" s="450"/>
      <c r="CFH42" s="450"/>
      <c r="CFI42" s="450"/>
      <c r="CFJ42" s="450"/>
      <c r="CFK42" s="450"/>
      <c r="CFL42" s="450"/>
      <c r="CFM42" s="450"/>
      <c r="CFN42" s="450"/>
      <c r="CFO42" s="450"/>
      <c r="CFP42" s="450"/>
      <c r="CFQ42" s="450"/>
      <c r="CFR42" s="450"/>
      <c r="CFS42" s="450"/>
      <c r="CFT42" s="450"/>
      <c r="CFU42" s="450"/>
      <c r="CFV42" s="450"/>
      <c r="CFW42" s="450"/>
      <c r="CFX42" s="450"/>
      <c r="CFY42" s="450"/>
      <c r="CFZ42" s="450"/>
      <c r="CGA42" s="450"/>
      <c r="CGB42" s="450"/>
      <c r="CGC42" s="450"/>
      <c r="CGD42" s="450"/>
      <c r="CGE42" s="450"/>
      <c r="CGF42" s="450"/>
      <c r="CGG42" s="450"/>
      <c r="CGH42" s="450"/>
      <c r="CGI42" s="450"/>
      <c r="CGJ42" s="450"/>
      <c r="CGK42" s="450"/>
      <c r="CGL42" s="450"/>
      <c r="CGM42" s="450"/>
      <c r="CGN42" s="450"/>
      <c r="CGO42" s="450"/>
      <c r="CGP42" s="450"/>
      <c r="CGQ42" s="450"/>
      <c r="CGR42" s="450"/>
      <c r="CGS42" s="450"/>
      <c r="CGT42" s="450"/>
      <c r="CGU42" s="450"/>
      <c r="CGV42" s="450"/>
      <c r="CGW42" s="450"/>
      <c r="CGX42" s="450"/>
      <c r="CGY42" s="450"/>
      <c r="CGZ42" s="450"/>
      <c r="CHA42" s="450"/>
      <c r="CHB42" s="450"/>
      <c r="CHC42" s="450"/>
      <c r="CHD42" s="450"/>
      <c r="CHE42" s="450"/>
      <c r="CHF42" s="450"/>
      <c r="CHG42" s="450"/>
      <c r="CHH42" s="450"/>
      <c r="CHI42" s="450"/>
      <c r="CHJ42" s="450"/>
      <c r="CHK42" s="450"/>
      <c r="CHL42" s="450"/>
      <c r="CHM42" s="450"/>
      <c r="CHN42" s="450"/>
      <c r="CHO42" s="450"/>
      <c r="CHP42" s="450"/>
      <c r="CHQ42" s="450"/>
      <c r="CHR42" s="450"/>
      <c r="CHS42" s="450"/>
      <c r="CHT42" s="450"/>
      <c r="CHU42" s="450"/>
      <c r="CHV42" s="450"/>
      <c r="CHW42" s="450"/>
      <c r="CHX42" s="450"/>
      <c r="CHY42" s="450"/>
      <c r="CHZ42" s="450"/>
      <c r="CIA42" s="450"/>
      <c r="CIB42" s="450"/>
      <c r="CIC42" s="450"/>
      <c r="CID42" s="450"/>
      <c r="CIE42" s="450"/>
      <c r="CIF42" s="450"/>
      <c r="CIG42" s="450"/>
      <c r="CIH42" s="450"/>
      <c r="CII42" s="450"/>
      <c r="CIJ42" s="450"/>
      <c r="CIK42" s="450"/>
      <c r="CIL42" s="450"/>
      <c r="CIM42" s="450"/>
      <c r="CIN42" s="450"/>
      <c r="CIO42" s="450"/>
      <c r="CIP42" s="450"/>
      <c r="CIQ42" s="450"/>
      <c r="CIR42" s="450"/>
      <c r="CIS42" s="450"/>
      <c r="CIT42" s="450"/>
      <c r="CIU42" s="450"/>
      <c r="CIV42" s="450"/>
      <c r="CIW42" s="450"/>
      <c r="CIX42" s="450"/>
      <c r="CIY42" s="450"/>
      <c r="CIZ42" s="450"/>
      <c r="CJA42" s="450"/>
      <c r="CJB42" s="450"/>
      <c r="CJC42" s="450"/>
      <c r="CJD42" s="450"/>
      <c r="CJE42" s="450"/>
      <c r="CJF42" s="450"/>
      <c r="CJG42" s="450"/>
      <c r="CJH42" s="450"/>
      <c r="CJI42" s="450"/>
      <c r="CJJ42" s="450"/>
      <c r="CJK42" s="450"/>
      <c r="CJL42" s="450"/>
      <c r="CJM42" s="450"/>
      <c r="CJN42" s="450"/>
      <c r="CJO42" s="450"/>
      <c r="CJP42" s="450"/>
      <c r="CJQ42" s="450"/>
      <c r="CJR42" s="450"/>
      <c r="CJS42" s="450"/>
      <c r="CJT42" s="450"/>
      <c r="CJU42" s="450"/>
      <c r="CJV42" s="450"/>
      <c r="CJW42" s="450"/>
      <c r="CJX42" s="450"/>
      <c r="CJY42" s="450"/>
      <c r="CJZ42" s="450"/>
      <c r="CKA42" s="450"/>
      <c r="CKB42" s="450"/>
      <c r="CKC42" s="450"/>
      <c r="CKD42" s="450"/>
      <c r="CKE42" s="450"/>
      <c r="CKF42" s="450"/>
      <c r="CKG42" s="450"/>
      <c r="CKH42" s="450"/>
      <c r="CKI42" s="450"/>
      <c r="CKJ42" s="450"/>
      <c r="CKK42" s="450"/>
      <c r="CKL42" s="450"/>
      <c r="CKM42" s="450"/>
      <c r="CKN42" s="450"/>
      <c r="CKO42" s="450"/>
      <c r="CKP42" s="450"/>
      <c r="CKQ42" s="450"/>
      <c r="CKR42" s="450"/>
      <c r="CKS42" s="450"/>
      <c r="CKT42" s="450"/>
      <c r="CKU42" s="450"/>
      <c r="CKV42" s="450"/>
      <c r="CKW42" s="450"/>
      <c r="CKX42" s="450"/>
      <c r="CKY42" s="450"/>
      <c r="CKZ42" s="450"/>
      <c r="CLA42" s="450"/>
      <c r="CLB42" s="450"/>
      <c r="CLC42" s="450"/>
      <c r="CLD42" s="450"/>
      <c r="CLE42" s="450"/>
      <c r="CLF42" s="450"/>
      <c r="CLG42" s="450"/>
      <c r="CLH42" s="450"/>
      <c r="CLI42" s="450"/>
      <c r="CLJ42" s="450"/>
      <c r="CLK42" s="450"/>
      <c r="CLL42" s="450"/>
      <c r="CLM42" s="450"/>
      <c r="CLN42" s="450"/>
      <c r="CLO42" s="450"/>
      <c r="CLP42" s="450"/>
      <c r="CLQ42" s="450"/>
      <c r="CLR42" s="450"/>
      <c r="CLS42" s="450"/>
      <c r="CLT42" s="450"/>
      <c r="CLU42" s="450"/>
      <c r="CLV42" s="450"/>
      <c r="CLW42" s="450"/>
      <c r="CLX42" s="450"/>
      <c r="CLY42" s="450"/>
      <c r="CLZ42" s="450"/>
      <c r="CMA42" s="450"/>
      <c r="CMB42" s="450"/>
      <c r="CMC42" s="450"/>
      <c r="CMD42" s="450"/>
      <c r="CME42" s="450"/>
      <c r="CMF42" s="450"/>
      <c r="CMG42" s="450"/>
      <c r="CMH42" s="450"/>
      <c r="CMI42" s="450"/>
      <c r="CMJ42" s="450"/>
      <c r="CMK42" s="450"/>
      <c r="CML42" s="450"/>
      <c r="CMM42" s="450"/>
      <c r="CMN42" s="450"/>
      <c r="CMO42" s="450"/>
      <c r="CMP42" s="450"/>
      <c r="CMQ42" s="450"/>
      <c r="CMR42" s="450"/>
      <c r="CMS42" s="450"/>
      <c r="CMT42" s="450"/>
      <c r="CMU42" s="450"/>
      <c r="CMV42" s="450"/>
      <c r="CMW42" s="450"/>
      <c r="CMX42" s="450"/>
      <c r="CMY42" s="450"/>
      <c r="CMZ42" s="450"/>
      <c r="CNA42" s="450"/>
      <c r="CNB42" s="450"/>
      <c r="CNC42" s="450"/>
      <c r="CND42" s="450"/>
      <c r="CNE42" s="450"/>
      <c r="CNF42" s="450"/>
      <c r="CNG42" s="450"/>
      <c r="CNH42" s="450"/>
      <c r="CNI42" s="450"/>
      <c r="CNJ42" s="450"/>
      <c r="CNK42" s="450"/>
      <c r="CNL42" s="450"/>
      <c r="CNM42" s="450"/>
      <c r="CNN42" s="450"/>
      <c r="CNO42" s="450"/>
      <c r="CNP42" s="450"/>
      <c r="CNQ42" s="450"/>
      <c r="CNR42" s="450"/>
      <c r="CNS42" s="450"/>
      <c r="CNT42" s="450"/>
      <c r="CNU42" s="450"/>
      <c r="CNV42" s="450"/>
      <c r="CNW42" s="450"/>
      <c r="CNX42" s="450"/>
      <c r="CNY42" s="450"/>
      <c r="CNZ42" s="450"/>
      <c r="COA42" s="450"/>
      <c r="COB42" s="450"/>
      <c r="COC42" s="450"/>
      <c r="COD42" s="450"/>
      <c r="COE42" s="450"/>
      <c r="COF42" s="450"/>
      <c r="COG42" s="450"/>
      <c r="COH42" s="450"/>
      <c r="COI42" s="450"/>
      <c r="COJ42" s="450"/>
      <c r="COK42" s="450"/>
      <c r="COL42" s="450"/>
      <c r="COM42" s="450"/>
      <c r="CON42" s="450"/>
      <c r="COO42" s="450"/>
      <c r="COP42" s="450"/>
      <c r="COQ42" s="450"/>
      <c r="COR42" s="450"/>
      <c r="COS42" s="450"/>
      <c r="COT42" s="450"/>
      <c r="COU42" s="450"/>
      <c r="COV42" s="450"/>
      <c r="COW42" s="450"/>
      <c r="COX42" s="450"/>
      <c r="COY42" s="450"/>
      <c r="COZ42" s="450"/>
      <c r="CPA42" s="450"/>
      <c r="CPB42" s="450"/>
      <c r="CPC42" s="450"/>
      <c r="CPD42" s="450"/>
      <c r="CPE42" s="450"/>
      <c r="CPF42" s="450"/>
      <c r="CPG42" s="450"/>
      <c r="CPH42" s="450"/>
      <c r="CPI42" s="450"/>
      <c r="CPJ42" s="450"/>
      <c r="CPK42" s="450"/>
      <c r="CPL42" s="450"/>
      <c r="CPM42" s="450"/>
      <c r="CPN42" s="450"/>
      <c r="CPO42" s="450"/>
      <c r="CPP42" s="450"/>
      <c r="CPQ42" s="450"/>
      <c r="CPR42" s="450"/>
      <c r="CPS42" s="450"/>
      <c r="CPT42" s="450"/>
      <c r="CPU42" s="450"/>
      <c r="CPV42" s="450"/>
      <c r="CPW42" s="450"/>
      <c r="CPX42" s="450"/>
      <c r="CPY42" s="450"/>
      <c r="CPZ42" s="450"/>
      <c r="CQA42" s="450"/>
      <c r="CQB42" s="450"/>
      <c r="CQC42" s="450"/>
      <c r="CQD42" s="450"/>
      <c r="CQE42" s="450"/>
      <c r="CQF42" s="450"/>
      <c r="CQG42" s="450"/>
      <c r="CQH42" s="450"/>
      <c r="CQI42" s="450"/>
      <c r="CQJ42" s="450"/>
      <c r="CQK42" s="450"/>
      <c r="CQL42" s="450"/>
      <c r="CQM42" s="450"/>
      <c r="CQN42" s="450"/>
      <c r="CQO42" s="450"/>
      <c r="CQP42" s="450"/>
      <c r="CQQ42" s="450"/>
      <c r="CQR42" s="450"/>
      <c r="CQS42" s="450"/>
      <c r="CQT42" s="450"/>
      <c r="CQU42" s="450"/>
      <c r="CQV42" s="450"/>
      <c r="CQW42" s="450"/>
      <c r="CQX42" s="450"/>
      <c r="CQY42" s="450"/>
      <c r="CQZ42" s="450"/>
      <c r="CRA42" s="450"/>
      <c r="CRB42" s="450"/>
      <c r="CRC42" s="450"/>
      <c r="CRD42" s="450"/>
      <c r="CRE42" s="450"/>
      <c r="CRF42" s="450"/>
      <c r="CRG42" s="450"/>
      <c r="CRH42" s="450"/>
      <c r="CRI42" s="450"/>
      <c r="CRJ42" s="450"/>
      <c r="CRK42" s="450"/>
      <c r="CRL42" s="450"/>
      <c r="CRM42" s="450"/>
      <c r="CRN42" s="450"/>
      <c r="CRO42" s="450"/>
      <c r="CRP42" s="450"/>
      <c r="CRQ42" s="450"/>
      <c r="CRR42" s="450"/>
      <c r="CRS42" s="450"/>
      <c r="CRT42" s="450"/>
      <c r="CRU42" s="450"/>
      <c r="CRV42" s="450"/>
      <c r="CRW42" s="450"/>
      <c r="CRX42" s="450"/>
      <c r="CRY42" s="450"/>
      <c r="CRZ42" s="450"/>
      <c r="CSA42" s="450"/>
      <c r="CSB42" s="450"/>
      <c r="CSC42" s="450"/>
      <c r="CSD42" s="450"/>
      <c r="CSE42" s="450"/>
      <c r="CSF42" s="450"/>
      <c r="CSG42" s="450"/>
      <c r="CSH42" s="450"/>
      <c r="CSI42" s="450"/>
      <c r="CSJ42" s="450"/>
      <c r="CSK42" s="450"/>
      <c r="CSL42" s="450"/>
      <c r="CSM42" s="450"/>
      <c r="CSN42" s="450"/>
      <c r="CSO42" s="450"/>
      <c r="CSP42" s="450"/>
      <c r="CSQ42" s="450"/>
      <c r="CSR42" s="450"/>
      <c r="CSS42" s="450"/>
      <c r="CST42" s="450"/>
      <c r="CSU42" s="450"/>
      <c r="CSV42" s="450"/>
      <c r="CSW42" s="450"/>
      <c r="CSX42" s="450"/>
      <c r="CSY42" s="450"/>
      <c r="CSZ42" s="450"/>
      <c r="CTA42" s="450"/>
      <c r="CTB42" s="450"/>
      <c r="CTC42" s="450"/>
      <c r="CTD42" s="450"/>
      <c r="CTE42" s="450"/>
      <c r="CTF42" s="450"/>
      <c r="CTG42" s="450"/>
      <c r="CTH42" s="450"/>
      <c r="CTI42" s="450"/>
      <c r="CTJ42" s="450"/>
      <c r="CTK42" s="450"/>
      <c r="CTL42" s="450"/>
      <c r="CTM42" s="450"/>
      <c r="CTN42" s="450"/>
      <c r="CTO42" s="450"/>
      <c r="CTP42" s="450"/>
      <c r="CTQ42" s="450"/>
      <c r="CTR42" s="450"/>
      <c r="CTS42" s="450"/>
      <c r="CTT42" s="450"/>
      <c r="CTU42" s="450"/>
      <c r="CTV42" s="450"/>
      <c r="CTW42" s="450"/>
      <c r="CTX42" s="450"/>
      <c r="CTY42" s="450"/>
      <c r="CTZ42" s="450"/>
      <c r="CUA42" s="450"/>
      <c r="CUB42" s="450"/>
      <c r="CUC42" s="450"/>
      <c r="CUD42" s="450"/>
      <c r="CUE42" s="450"/>
      <c r="CUF42" s="450"/>
      <c r="CUG42" s="450"/>
      <c r="CUH42" s="450"/>
      <c r="CUI42" s="450"/>
      <c r="CUJ42" s="450"/>
      <c r="CUK42" s="450"/>
      <c r="CUL42" s="450"/>
      <c r="CUM42" s="450"/>
      <c r="CUN42" s="450"/>
      <c r="CUO42" s="450"/>
      <c r="CUP42" s="450"/>
      <c r="CUQ42" s="450"/>
      <c r="CUR42" s="450"/>
      <c r="CUS42" s="450"/>
      <c r="CUT42" s="450"/>
      <c r="CUU42" s="450"/>
      <c r="CUV42" s="450"/>
      <c r="CUW42" s="450"/>
      <c r="CUX42" s="450"/>
      <c r="CUY42" s="450"/>
      <c r="CUZ42" s="450"/>
      <c r="CVA42" s="450"/>
      <c r="CVB42" s="450"/>
      <c r="CVC42" s="450"/>
      <c r="CVD42" s="450"/>
      <c r="CVE42" s="450"/>
      <c r="CVF42" s="450"/>
      <c r="CVG42" s="450"/>
      <c r="CVH42" s="450"/>
      <c r="CVI42" s="450"/>
      <c r="CVJ42" s="450"/>
      <c r="CVK42" s="450"/>
      <c r="CVL42" s="450"/>
      <c r="CVM42" s="450"/>
      <c r="CVN42" s="450"/>
      <c r="CVO42" s="450"/>
      <c r="CVP42" s="450"/>
      <c r="CVQ42" s="450"/>
      <c r="CVR42" s="450"/>
      <c r="CVS42" s="450"/>
      <c r="CVT42" s="450"/>
      <c r="CVU42" s="450"/>
      <c r="CVV42" s="450"/>
      <c r="CVW42" s="450"/>
      <c r="CVX42" s="450"/>
      <c r="CVY42" s="450"/>
      <c r="CVZ42" s="450"/>
      <c r="CWA42" s="450"/>
      <c r="CWB42" s="450"/>
      <c r="CWC42" s="450"/>
      <c r="CWD42" s="450"/>
      <c r="CWE42" s="450"/>
      <c r="CWF42" s="450"/>
      <c r="CWG42" s="450"/>
      <c r="CWH42" s="450"/>
      <c r="CWI42" s="450"/>
      <c r="CWJ42" s="450"/>
      <c r="CWK42" s="450"/>
      <c r="CWL42" s="450"/>
      <c r="CWM42" s="450"/>
      <c r="CWN42" s="450"/>
      <c r="CWO42" s="450"/>
      <c r="CWP42" s="450"/>
      <c r="CWQ42" s="450"/>
      <c r="CWR42" s="450"/>
      <c r="CWS42" s="450"/>
      <c r="CWT42" s="450"/>
      <c r="CWU42" s="450"/>
      <c r="CWV42" s="450"/>
      <c r="CWW42" s="450"/>
      <c r="CWX42" s="450"/>
      <c r="CWY42" s="450"/>
      <c r="CWZ42" s="450"/>
      <c r="CXA42" s="450"/>
      <c r="CXB42" s="450"/>
      <c r="CXC42" s="450"/>
      <c r="CXD42" s="450"/>
      <c r="CXE42" s="450"/>
      <c r="CXF42" s="450"/>
      <c r="CXG42" s="450"/>
      <c r="CXH42" s="450"/>
      <c r="CXI42" s="450"/>
      <c r="CXJ42" s="450"/>
      <c r="CXK42" s="450"/>
      <c r="CXL42" s="450"/>
      <c r="CXM42" s="450"/>
      <c r="CXN42" s="450"/>
      <c r="CXO42" s="450"/>
      <c r="CXP42" s="450"/>
      <c r="CXQ42" s="450"/>
      <c r="CXR42" s="450"/>
      <c r="CXS42" s="450"/>
      <c r="CXT42" s="450"/>
      <c r="CXU42" s="450"/>
      <c r="CXV42" s="450"/>
      <c r="CXW42" s="450"/>
      <c r="CXX42" s="450"/>
      <c r="CXY42" s="450"/>
      <c r="CXZ42" s="450"/>
      <c r="CYA42" s="450"/>
      <c r="CYB42" s="450"/>
      <c r="CYC42" s="450"/>
      <c r="CYD42" s="450"/>
      <c r="CYE42" s="450"/>
      <c r="CYF42" s="450"/>
      <c r="CYG42" s="450"/>
      <c r="CYH42" s="450"/>
      <c r="CYI42" s="450"/>
      <c r="CYJ42" s="450"/>
      <c r="CYK42" s="450"/>
      <c r="CYL42" s="450"/>
      <c r="CYM42" s="450"/>
      <c r="CYN42" s="450"/>
      <c r="CYO42" s="450"/>
      <c r="CYP42" s="450"/>
      <c r="CYQ42" s="450"/>
      <c r="CYR42" s="450"/>
      <c r="CYS42" s="450"/>
      <c r="CYT42" s="450"/>
      <c r="CYU42" s="450"/>
      <c r="CYV42" s="450"/>
      <c r="CYW42" s="450"/>
      <c r="CYX42" s="450"/>
      <c r="CYY42" s="450"/>
      <c r="CYZ42" s="450"/>
      <c r="CZA42" s="450"/>
      <c r="CZB42" s="450"/>
      <c r="CZC42" s="450"/>
      <c r="CZD42" s="450"/>
      <c r="CZE42" s="450"/>
      <c r="CZF42" s="450"/>
      <c r="CZG42" s="450"/>
      <c r="CZH42" s="450"/>
      <c r="CZI42" s="450"/>
      <c r="CZJ42" s="450"/>
      <c r="CZK42" s="450"/>
      <c r="CZL42" s="450"/>
      <c r="CZM42" s="450"/>
      <c r="CZN42" s="450"/>
      <c r="CZO42" s="450"/>
      <c r="CZP42" s="450"/>
      <c r="CZQ42" s="450"/>
      <c r="CZR42" s="450"/>
      <c r="CZS42" s="450"/>
      <c r="CZT42" s="450"/>
      <c r="CZU42" s="450"/>
      <c r="CZV42" s="450"/>
      <c r="CZW42" s="450"/>
      <c r="CZX42" s="450"/>
      <c r="CZY42" s="450"/>
      <c r="CZZ42" s="450"/>
      <c r="DAA42" s="450"/>
      <c r="DAB42" s="450"/>
      <c r="DAC42" s="450"/>
      <c r="DAD42" s="450"/>
      <c r="DAE42" s="450"/>
      <c r="DAF42" s="450"/>
      <c r="DAG42" s="450"/>
      <c r="DAH42" s="450"/>
      <c r="DAI42" s="450"/>
      <c r="DAJ42" s="450"/>
      <c r="DAK42" s="450"/>
      <c r="DAL42" s="450"/>
      <c r="DAM42" s="450"/>
      <c r="DAN42" s="450"/>
      <c r="DAO42" s="450"/>
      <c r="DAP42" s="450"/>
      <c r="DAQ42" s="450"/>
      <c r="DAR42" s="450"/>
      <c r="DAS42" s="450"/>
      <c r="DAT42" s="450"/>
      <c r="DAU42" s="450"/>
      <c r="DAV42" s="450"/>
      <c r="DAW42" s="450"/>
      <c r="DAX42" s="450"/>
      <c r="DAY42" s="450"/>
      <c r="DAZ42" s="450"/>
      <c r="DBA42" s="450"/>
      <c r="DBB42" s="450"/>
      <c r="DBC42" s="450"/>
      <c r="DBD42" s="450"/>
      <c r="DBE42" s="450"/>
      <c r="DBF42" s="450"/>
      <c r="DBG42" s="450"/>
      <c r="DBH42" s="450"/>
      <c r="DBI42" s="450"/>
      <c r="DBJ42" s="450"/>
      <c r="DBK42" s="450"/>
      <c r="DBL42" s="450"/>
      <c r="DBM42" s="450"/>
      <c r="DBN42" s="450"/>
      <c r="DBO42" s="450"/>
      <c r="DBP42" s="450"/>
      <c r="DBQ42" s="450"/>
      <c r="DBR42" s="450"/>
      <c r="DBS42" s="450"/>
      <c r="DBT42" s="450"/>
      <c r="DBU42" s="450"/>
      <c r="DBV42" s="450"/>
      <c r="DBW42" s="450"/>
      <c r="DBX42" s="450"/>
      <c r="DBY42" s="450"/>
      <c r="DBZ42" s="450"/>
      <c r="DCA42" s="450"/>
      <c r="DCB42" s="450"/>
      <c r="DCC42" s="450"/>
      <c r="DCD42" s="450"/>
      <c r="DCE42" s="450"/>
      <c r="DCF42" s="450"/>
      <c r="DCG42" s="450"/>
      <c r="DCH42" s="450"/>
      <c r="DCI42" s="450"/>
      <c r="DCJ42" s="450"/>
      <c r="DCK42" s="450"/>
      <c r="DCL42" s="450"/>
      <c r="DCM42" s="450"/>
      <c r="DCN42" s="450"/>
      <c r="DCO42" s="450"/>
      <c r="DCP42" s="450"/>
      <c r="DCQ42" s="450"/>
      <c r="DCR42" s="450"/>
      <c r="DCS42" s="450"/>
      <c r="DCT42" s="450"/>
      <c r="DCU42" s="450"/>
      <c r="DCV42" s="450"/>
      <c r="DCW42" s="450"/>
      <c r="DCX42" s="450"/>
      <c r="DCY42" s="450"/>
      <c r="DCZ42" s="450"/>
      <c r="DDA42" s="450"/>
      <c r="DDB42" s="450"/>
      <c r="DDC42" s="450"/>
      <c r="DDD42" s="450"/>
      <c r="DDE42" s="450"/>
      <c r="DDF42" s="450"/>
      <c r="DDG42" s="450"/>
      <c r="DDH42" s="450"/>
      <c r="DDI42" s="450"/>
      <c r="DDJ42" s="450"/>
      <c r="DDK42" s="450"/>
      <c r="DDL42" s="450"/>
      <c r="DDM42" s="450"/>
      <c r="DDN42" s="450"/>
      <c r="DDO42" s="450"/>
      <c r="DDP42" s="450"/>
      <c r="DDQ42" s="450"/>
      <c r="DDR42" s="450"/>
      <c r="DDS42" s="450"/>
      <c r="DDT42" s="450"/>
      <c r="DDU42" s="450"/>
      <c r="DDV42" s="450"/>
      <c r="DDW42" s="450"/>
      <c r="DDX42" s="450"/>
      <c r="DDY42" s="450"/>
      <c r="DDZ42" s="450"/>
      <c r="DEA42" s="450"/>
      <c r="DEB42" s="450"/>
      <c r="DEC42" s="450"/>
      <c r="DED42" s="450"/>
      <c r="DEE42" s="450"/>
      <c r="DEF42" s="450"/>
      <c r="DEG42" s="450"/>
      <c r="DEH42" s="450"/>
      <c r="DEI42" s="450"/>
      <c r="DEJ42" s="450"/>
      <c r="DEK42" s="450"/>
      <c r="DEL42" s="450"/>
      <c r="DEM42" s="450"/>
      <c r="DEN42" s="450"/>
      <c r="DEO42" s="450"/>
      <c r="DEP42" s="450"/>
      <c r="DEQ42" s="450"/>
      <c r="DER42" s="450"/>
      <c r="DES42" s="450"/>
      <c r="DET42" s="450"/>
      <c r="DEU42" s="450"/>
      <c r="DEV42" s="450"/>
      <c r="DEW42" s="450"/>
      <c r="DEX42" s="450"/>
      <c r="DEY42" s="450"/>
      <c r="DEZ42" s="450"/>
      <c r="DFA42" s="450"/>
      <c r="DFB42" s="450"/>
      <c r="DFC42" s="450"/>
      <c r="DFD42" s="450"/>
      <c r="DFE42" s="450"/>
      <c r="DFF42" s="450"/>
      <c r="DFG42" s="450"/>
      <c r="DFH42" s="450"/>
      <c r="DFI42" s="450"/>
      <c r="DFJ42" s="450"/>
      <c r="DFK42" s="450"/>
      <c r="DFL42" s="450"/>
      <c r="DFM42" s="450"/>
      <c r="DFN42" s="450"/>
      <c r="DFO42" s="450"/>
      <c r="DFP42" s="450"/>
      <c r="DFQ42" s="450"/>
      <c r="DFR42" s="450"/>
      <c r="DFS42" s="450"/>
      <c r="DFT42" s="450"/>
      <c r="DFU42" s="450"/>
      <c r="DFV42" s="450"/>
      <c r="DFW42" s="450"/>
      <c r="DFX42" s="450"/>
      <c r="DFY42" s="450"/>
      <c r="DFZ42" s="450"/>
      <c r="DGA42" s="450"/>
      <c r="DGB42" s="450"/>
      <c r="DGC42" s="450"/>
      <c r="DGD42" s="450"/>
      <c r="DGE42" s="450"/>
      <c r="DGF42" s="450"/>
      <c r="DGG42" s="450"/>
      <c r="DGH42" s="450"/>
      <c r="DGI42" s="450"/>
      <c r="DGJ42" s="450"/>
      <c r="DGK42" s="450"/>
      <c r="DGL42" s="450"/>
      <c r="DGM42" s="450"/>
      <c r="DGN42" s="450"/>
      <c r="DGO42" s="450"/>
      <c r="DGP42" s="450"/>
      <c r="DGQ42" s="450"/>
      <c r="DGR42" s="450"/>
      <c r="DGS42" s="450"/>
      <c r="DGT42" s="450"/>
      <c r="DGU42" s="450"/>
      <c r="DGV42" s="450"/>
      <c r="DGW42" s="450"/>
      <c r="DGX42" s="450"/>
      <c r="DGY42" s="450"/>
      <c r="DGZ42" s="450"/>
      <c r="DHA42" s="450"/>
      <c r="DHB42" s="450"/>
      <c r="DHC42" s="450"/>
      <c r="DHD42" s="450"/>
      <c r="DHE42" s="450"/>
      <c r="DHF42" s="450"/>
      <c r="DHG42" s="450"/>
      <c r="DHH42" s="450"/>
      <c r="DHI42" s="450"/>
      <c r="DHJ42" s="450"/>
      <c r="DHK42" s="450"/>
      <c r="DHL42" s="450"/>
      <c r="DHM42" s="450"/>
      <c r="DHN42" s="450"/>
      <c r="DHO42" s="450"/>
      <c r="DHP42" s="450"/>
      <c r="DHQ42" s="450"/>
      <c r="DHR42" s="450"/>
      <c r="DHS42" s="450"/>
      <c r="DHT42" s="450"/>
      <c r="DHU42" s="450"/>
      <c r="DHV42" s="450"/>
      <c r="DHW42" s="450"/>
      <c r="DHX42" s="450"/>
      <c r="DHY42" s="450"/>
      <c r="DHZ42" s="450"/>
      <c r="DIA42" s="450"/>
      <c r="DIB42" s="450"/>
      <c r="DIC42" s="450"/>
      <c r="DID42" s="450"/>
      <c r="DIE42" s="450"/>
      <c r="DIF42" s="450"/>
      <c r="DIG42" s="450"/>
      <c r="DIH42" s="450"/>
      <c r="DII42" s="450"/>
      <c r="DIJ42" s="450"/>
      <c r="DIK42" s="450"/>
      <c r="DIL42" s="450"/>
      <c r="DIM42" s="450"/>
      <c r="DIN42" s="450"/>
      <c r="DIO42" s="450"/>
      <c r="DIP42" s="450"/>
      <c r="DIQ42" s="450"/>
      <c r="DIR42" s="450"/>
      <c r="DIS42" s="450"/>
      <c r="DIT42" s="450"/>
      <c r="DIU42" s="450"/>
      <c r="DIV42" s="450"/>
      <c r="DIW42" s="450"/>
      <c r="DIX42" s="450"/>
      <c r="DIY42" s="450"/>
      <c r="DIZ42" s="450"/>
      <c r="DJA42" s="450"/>
      <c r="DJB42" s="450"/>
      <c r="DJC42" s="450"/>
      <c r="DJD42" s="450"/>
      <c r="DJE42" s="450"/>
      <c r="DJF42" s="450"/>
      <c r="DJG42" s="450"/>
      <c r="DJH42" s="450"/>
      <c r="DJI42" s="450"/>
      <c r="DJJ42" s="450"/>
      <c r="DJK42" s="450"/>
      <c r="DJL42" s="450"/>
      <c r="DJM42" s="450"/>
      <c r="DJN42" s="450"/>
      <c r="DJO42" s="450"/>
      <c r="DJP42" s="450"/>
      <c r="DJQ42" s="450"/>
      <c r="DJR42" s="450"/>
      <c r="DJS42" s="450"/>
      <c r="DJT42" s="450"/>
      <c r="DJU42" s="450"/>
      <c r="DJV42" s="450"/>
      <c r="DJW42" s="450"/>
      <c r="DJX42" s="450"/>
      <c r="DJY42" s="450"/>
      <c r="DJZ42" s="450"/>
      <c r="DKA42" s="450"/>
      <c r="DKB42" s="450"/>
      <c r="DKC42" s="450"/>
      <c r="DKD42" s="450"/>
      <c r="DKE42" s="450"/>
      <c r="DKF42" s="450"/>
      <c r="DKG42" s="450"/>
      <c r="DKH42" s="450"/>
      <c r="DKI42" s="450"/>
      <c r="DKJ42" s="450"/>
      <c r="DKK42" s="450"/>
      <c r="DKL42" s="450"/>
      <c r="DKM42" s="450"/>
      <c r="DKN42" s="450"/>
      <c r="DKO42" s="450"/>
      <c r="DKP42" s="450"/>
      <c r="DKQ42" s="450"/>
      <c r="DKR42" s="450"/>
      <c r="DKS42" s="450"/>
      <c r="DKT42" s="450"/>
      <c r="DKU42" s="450"/>
      <c r="DKV42" s="450"/>
      <c r="DKW42" s="450"/>
      <c r="DKX42" s="450"/>
      <c r="DKY42" s="450"/>
      <c r="DKZ42" s="450"/>
      <c r="DLA42" s="450"/>
      <c r="DLB42" s="450"/>
      <c r="DLC42" s="450"/>
      <c r="DLD42" s="450"/>
      <c r="DLE42" s="450"/>
      <c r="DLF42" s="450"/>
      <c r="DLG42" s="450"/>
      <c r="DLH42" s="450"/>
      <c r="DLI42" s="450"/>
      <c r="DLJ42" s="450"/>
      <c r="DLK42" s="450"/>
      <c r="DLL42" s="450"/>
      <c r="DLM42" s="450"/>
      <c r="DLN42" s="450"/>
      <c r="DLO42" s="450"/>
      <c r="DLP42" s="450"/>
      <c r="DLQ42" s="450"/>
      <c r="DLR42" s="450"/>
      <c r="DLS42" s="450"/>
      <c r="DLT42" s="450"/>
      <c r="DLU42" s="450"/>
      <c r="DLV42" s="450"/>
      <c r="DLW42" s="450"/>
      <c r="DLX42" s="450"/>
      <c r="DLY42" s="450"/>
      <c r="DLZ42" s="450"/>
      <c r="DMA42" s="450"/>
      <c r="DMB42" s="450"/>
      <c r="DMC42" s="450"/>
      <c r="DMD42" s="450"/>
      <c r="DME42" s="450"/>
      <c r="DMF42" s="450"/>
      <c r="DMG42" s="450"/>
      <c r="DMH42" s="450"/>
      <c r="DMI42" s="450"/>
      <c r="DMJ42" s="450"/>
      <c r="DMK42" s="450"/>
      <c r="DML42" s="450"/>
      <c r="DMM42" s="450"/>
      <c r="DMN42" s="450"/>
      <c r="DMO42" s="450"/>
      <c r="DMP42" s="450"/>
      <c r="DMQ42" s="450"/>
      <c r="DMR42" s="450"/>
      <c r="DMS42" s="450"/>
      <c r="DMT42" s="450"/>
      <c r="DMU42" s="450"/>
      <c r="DMV42" s="450"/>
      <c r="DMW42" s="450"/>
      <c r="DMX42" s="450"/>
      <c r="DMY42" s="450"/>
      <c r="DMZ42" s="450"/>
      <c r="DNA42" s="450"/>
      <c r="DNB42" s="450"/>
      <c r="DNC42" s="450"/>
      <c r="DND42" s="450"/>
      <c r="DNE42" s="450"/>
      <c r="DNF42" s="450"/>
      <c r="DNG42" s="450"/>
      <c r="DNH42" s="450"/>
      <c r="DNI42" s="450"/>
      <c r="DNJ42" s="450"/>
      <c r="DNK42" s="450"/>
      <c r="DNL42" s="450"/>
      <c r="DNM42" s="450"/>
      <c r="DNN42" s="450"/>
      <c r="DNO42" s="450"/>
      <c r="DNP42" s="450"/>
      <c r="DNQ42" s="450"/>
      <c r="DNR42" s="450"/>
      <c r="DNS42" s="450"/>
      <c r="DNT42" s="450"/>
      <c r="DNU42" s="450"/>
      <c r="DNV42" s="450"/>
      <c r="DNW42" s="450"/>
      <c r="DNX42" s="450"/>
      <c r="DNY42" s="450"/>
      <c r="DNZ42" s="450"/>
      <c r="DOA42" s="450"/>
      <c r="DOB42" s="450"/>
      <c r="DOC42" s="450"/>
      <c r="DOD42" s="450"/>
      <c r="DOE42" s="450"/>
      <c r="DOF42" s="450"/>
      <c r="DOG42" s="450"/>
      <c r="DOH42" s="450"/>
      <c r="DOI42" s="450"/>
      <c r="DOJ42" s="450"/>
      <c r="DOK42" s="450"/>
      <c r="DOL42" s="450"/>
      <c r="DOM42" s="450"/>
      <c r="DON42" s="450"/>
      <c r="DOO42" s="450"/>
      <c r="DOP42" s="450"/>
      <c r="DOQ42" s="450"/>
      <c r="DOR42" s="450"/>
      <c r="DOS42" s="450"/>
      <c r="DOT42" s="450"/>
      <c r="DOU42" s="450"/>
      <c r="DOV42" s="450"/>
      <c r="DOW42" s="450"/>
      <c r="DOX42" s="450"/>
      <c r="DOY42" s="450"/>
      <c r="DOZ42" s="450"/>
      <c r="DPA42" s="450"/>
      <c r="DPB42" s="450"/>
      <c r="DPC42" s="450"/>
      <c r="DPD42" s="450"/>
      <c r="DPE42" s="450"/>
      <c r="DPF42" s="450"/>
      <c r="DPG42" s="450"/>
      <c r="DPH42" s="450"/>
      <c r="DPI42" s="450"/>
      <c r="DPJ42" s="450"/>
      <c r="DPK42" s="450"/>
      <c r="DPL42" s="450"/>
      <c r="DPM42" s="450"/>
      <c r="DPN42" s="450"/>
      <c r="DPO42" s="450"/>
      <c r="DPP42" s="450"/>
      <c r="DPQ42" s="450"/>
      <c r="DPR42" s="450"/>
      <c r="DPS42" s="450"/>
      <c r="DPT42" s="450"/>
      <c r="DPU42" s="450"/>
      <c r="DPV42" s="450"/>
      <c r="DPW42" s="450"/>
      <c r="DPX42" s="450"/>
      <c r="DPY42" s="450"/>
      <c r="DPZ42" s="450"/>
      <c r="DQA42" s="450"/>
      <c r="DQB42" s="450"/>
      <c r="DQC42" s="450"/>
      <c r="DQD42" s="450"/>
      <c r="DQE42" s="450"/>
      <c r="DQF42" s="450"/>
      <c r="DQG42" s="450"/>
      <c r="DQH42" s="450"/>
      <c r="DQI42" s="450"/>
      <c r="DQJ42" s="450"/>
      <c r="DQK42" s="450"/>
      <c r="DQL42" s="450"/>
      <c r="DQM42" s="450"/>
      <c r="DQN42" s="450"/>
      <c r="DQO42" s="450"/>
      <c r="DQP42" s="450"/>
      <c r="DQQ42" s="450"/>
      <c r="DQR42" s="450"/>
      <c r="DQS42" s="450"/>
      <c r="DQT42" s="450"/>
      <c r="DQU42" s="450"/>
      <c r="DQV42" s="450"/>
      <c r="DQW42" s="450"/>
      <c r="DQX42" s="450"/>
      <c r="DQY42" s="450"/>
      <c r="DQZ42" s="450"/>
      <c r="DRA42" s="450"/>
      <c r="DRB42" s="450"/>
      <c r="DRC42" s="450"/>
      <c r="DRD42" s="450"/>
      <c r="DRE42" s="450"/>
      <c r="DRF42" s="450"/>
      <c r="DRG42" s="450"/>
      <c r="DRH42" s="450"/>
      <c r="DRI42" s="450"/>
      <c r="DRJ42" s="450"/>
      <c r="DRK42" s="450"/>
      <c r="DRL42" s="450"/>
      <c r="DRM42" s="450"/>
      <c r="DRN42" s="450"/>
      <c r="DRO42" s="450"/>
      <c r="DRP42" s="450"/>
      <c r="DRQ42" s="450"/>
      <c r="DRR42" s="450"/>
      <c r="DRS42" s="450"/>
      <c r="DRT42" s="450"/>
      <c r="DRU42" s="450"/>
      <c r="DRV42" s="450"/>
      <c r="DRW42" s="450"/>
      <c r="DRX42" s="450"/>
      <c r="DRY42" s="450"/>
      <c r="DRZ42" s="450"/>
      <c r="DSA42" s="450"/>
      <c r="DSB42" s="450"/>
      <c r="DSC42" s="450"/>
      <c r="DSD42" s="450"/>
      <c r="DSE42" s="450"/>
      <c r="DSF42" s="450"/>
      <c r="DSG42" s="450"/>
      <c r="DSH42" s="450"/>
      <c r="DSI42" s="450"/>
      <c r="DSJ42" s="450"/>
      <c r="DSK42" s="450"/>
      <c r="DSL42" s="450"/>
      <c r="DSM42" s="450"/>
      <c r="DSN42" s="450"/>
      <c r="DSO42" s="450"/>
      <c r="DSP42" s="450"/>
      <c r="DSQ42" s="450"/>
      <c r="DSR42" s="450"/>
      <c r="DSS42" s="450"/>
      <c r="DST42" s="450"/>
      <c r="DSU42" s="450"/>
      <c r="DSV42" s="450"/>
      <c r="DSW42" s="450"/>
      <c r="DSX42" s="450"/>
      <c r="DSY42" s="450"/>
      <c r="DSZ42" s="450"/>
      <c r="DTA42" s="450"/>
      <c r="DTB42" s="450"/>
      <c r="DTC42" s="450"/>
      <c r="DTD42" s="450"/>
      <c r="DTE42" s="450"/>
      <c r="DTF42" s="450"/>
      <c r="DTG42" s="450"/>
      <c r="DTH42" s="450"/>
      <c r="DTI42" s="450"/>
      <c r="DTJ42" s="450"/>
      <c r="DTK42" s="450"/>
      <c r="DTL42" s="450"/>
      <c r="DTM42" s="450"/>
      <c r="DTN42" s="450"/>
      <c r="DTO42" s="450"/>
      <c r="DTP42" s="450"/>
      <c r="DTQ42" s="450"/>
      <c r="DTR42" s="450"/>
      <c r="DTS42" s="450"/>
      <c r="DTT42" s="450"/>
      <c r="DTU42" s="450"/>
      <c r="DTV42" s="450"/>
      <c r="DTW42" s="450"/>
      <c r="DTX42" s="450"/>
      <c r="DTY42" s="450"/>
      <c r="DTZ42" s="450"/>
      <c r="DUA42" s="450"/>
      <c r="DUB42" s="450"/>
      <c r="DUC42" s="450"/>
      <c r="DUD42" s="450"/>
      <c r="DUE42" s="450"/>
      <c r="DUF42" s="450"/>
      <c r="DUG42" s="450"/>
      <c r="DUH42" s="450"/>
      <c r="DUI42" s="450"/>
      <c r="DUJ42" s="450"/>
      <c r="DUK42" s="450"/>
      <c r="DUL42" s="450"/>
      <c r="DUM42" s="450"/>
      <c r="DUN42" s="450"/>
      <c r="DUO42" s="450"/>
      <c r="DUP42" s="450"/>
      <c r="DUQ42" s="450"/>
      <c r="DUR42" s="450"/>
      <c r="DUS42" s="450"/>
      <c r="DUT42" s="450"/>
      <c r="DUU42" s="450"/>
      <c r="DUV42" s="450"/>
      <c r="DUW42" s="450"/>
      <c r="DUX42" s="450"/>
      <c r="DUY42" s="450"/>
      <c r="DUZ42" s="450"/>
      <c r="DVA42" s="450"/>
      <c r="DVB42" s="450"/>
      <c r="DVC42" s="450"/>
      <c r="DVD42" s="450"/>
      <c r="DVE42" s="450"/>
      <c r="DVF42" s="450"/>
      <c r="DVG42" s="450"/>
      <c r="DVH42" s="450"/>
      <c r="DVI42" s="450"/>
      <c r="DVJ42" s="450"/>
      <c r="DVK42" s="450"/>
      <c r="DVL42" s="450"/>
      <c r="DVM42" s="450"/>
      <c r="DVN42" s="450"/>
      <c r="DVO42" s="450"/>
      <c r="DVP42" s="450"/>
      <c r="DVQ42" s="450"/>
      <c r="DVR42" s="450"/>
      <c r="DVS42" s="450"/>
      <c r="DVT42" s="450"/>
      <c r="DVU42" s="450"/>
      <c r="DVV42" s="450"/>
      <c r="DVW42" s="450"/>
      <c r="DVX42" s="450"/>
      <c r="DVY42" s="450"/>
      <c r="DVZ42" s="450"/>
      <c r="DWA42" s="450"/>
      <c r="DWB42" s="450"/>
      <c r="DWC42" s="450"/>
      <c r="DWD42" s="450"/>
      <c r="DWE42" s="450"/>
      <c r="DWF42" s="450"/>
      <c r="DWG42" s="450"/>
      <c r="DWH42" s="450"/>
      <c r="DWI42" s="450"/>
      <c r="DWJ42" s="450"/>
      <c r="DWK42" s="450"/>
      <c r="DWL42" s="450"/>
      <c r="DWM42" s="450"/>
      <c r="DWN42" s="450"/>
      <c r="DWO42" s="450"/>
      <c r="DWP42" s="450"/>
      <c r="DWQ42" s="450"/>
      <c r="DWR42" s="450"/>
      <c r="DWS42" s="450"/>
      <c r="DWT42" s="450"/>
      <c r="DWU42" s="450"/>
      <c r="DWV42" s="450"/>
      <c r="DWW42" s="450"/>
      <c r="DWX42" s="450"/>
      <c r="DWY42" s="450"/>
      <c r="DWZ42" s="450"/>
      <c r="DXA42" s="450"/>
      <c r="DXB42" s="450"/>
      <c r="DXC42" s="450"/>
      <c r="DXD42" s="450"/>
      <c r="DXE42" s="450"/>
      <c r="DXF42" s="450"/>
      <c r="DXG42" s="450"/>
      <c r="DXH42" s="450"/>
      <c r="DXI42" s="450"/>
      <c r="DXJ42" s="450"/>
      <c r="DXK42" s="450"/>
      <c r="DXL42" s="450"/>
      <c r="DXM42" s="450"/>
      <c r="DXN42" s="450"/>
      <c r="DXO42" s="450"/>
      <c r="DXP42" s="450"/>
      <c r="DXQ42" s="450"/>
      <c r="DXR42" s="450"/>
      <c r="DXS42" s="450"/>
      <c r="DXT42" s="450"/>
      <c r="DXU42" s="450"/>
      <c r="DXV42" s="450"/>
      <c r="DXW42" s="450"/>
      <c r="DXX42" s="450"/>
      <c r="DXY42" s="450"/>
      <c r="DXZ42" s="450"/>
      <c r="DYA42" s="450"/>
      <c r="DYB42" s="450"/>
      <c r="DYC42" s="450"/>
      <c r="DYD42" s="450"/>
      <c r="DYE42" s="450"/>
      <c r="DYF42" s="450"/>
      <c r="DYG42" s="450"/>
      <c r="DYH42" s="450"/>
      <c r="DYI42" s="450"/>
      <c r="DYJ42" s="450"/>
      <c r="DYK42" s="450"/>
      <c r="DYL42" s="450"/>
      <c r="DYM42" s="450"/>
      <c r="DYN42" s="450"/>
      <c r="DYO42" s="450"/>
      <c r="DYP42" s="450"/>
      <c r="DYQ42" s="450"/>
      <c r="DYR42" s="450"/>
      <c r="DYS42" s="450"/>
      <c r="DYT42" s="450"/>
      <c r="DYU42" s="450"/>
      <c r="DYV42" s="450"/>
      <c r="DYW42" s="450"/>
      <c r="DYX42" s="450"/>
      <c r="DYY42" s="450"/>
      <c r="DYZ42" s="450"/>
      <c r="DZA42" s="450"/>
      <c r="DZB42" s="450"/>
      <c r="DZC42" s="450"/>
      <c r="DZD42" s="450"/>
      <c r="DZE42" s="450"/>
      <c r="DZF42" s="450"/>
      <c r="DZG42" s="450"/>
      <c r="DZH42" s="450"/>
      <c r="DZI42" s="450"/>
      <c r="DZJ42" s="450"/>
      <c r="DZK42" s="450"/>
      <c r="DZL42" s="450"/>
      <c r="DZM42" s="450"/>
      <c r="DZN42" s="450"/>
      <c r="DZO42" s="450"/>
      <c r="DZP42" s="450"/>
      <c r="DZQ42" s="450"/>
      <c r="DZR42" s="450"/>
      <c r="DZS42" s="450"/>
      <c r="DZT42" s="450"/>
      <c r="DZU42" s="450"/>
      <c r="DZV42" s="450"/>
      <c r="DZW42" s="450"/>
      <c r="DZX42" s="450"/>
      <c r="DZY42" s="450"/>
      <c r="DZZ42" s="450"/>
      <c r="EAA42" s="450"/>
      <c r="EAB42" s="450"/>
      <c r="EAC42" s="450"/>
      <c r="EAD42" s="450"/>
      <c r="EAE42" s="450"/>
      <c r="EAF42" s="450"/>
      <c r="EAG42" s="450"/>
      <c r="EAH42" s="450"/>
      <c r="EAI42" s="450"/>
      <c r="EAJ42" s="450"/>
      <c r="EAK42" s="450"/>
      <c r="EAL42" s="450"/>
      <c r="EAM42" s="450"/>
      <c r="EAN42" s="450"/>
      <c r="EAO42" s="450"/>
      <c r="EAP42" s="450"/>
      <c r="EAQ42" s="450"/>
      <c r="EAR42" s="450"/>
      <c r="EAS42" s="450"/>
      <c r="EAT42" s="450"/>
      <c r="EAU42" s="450"/>
      <c r="EAV42" s="450"/>
      <c r="EAW42" s="450"/>
      <c r="EAX42" s="450"/>
      <c r="EAY42" s="450"/>
      <c r="EAZ42" s="450"/>
      <c r="EBA42" s="450"/>
      <c r="EBB42" s="450"/>
      <c r="EBC42" s="450"/>
      <c r="EBD42" s="450"/>
      <c r="EBE42" s="450"/>
      <c r="EBF42" s="450"/>
      <c r="EBG42" s="450"/>
      <c r="EBH42" s="450"/>
      <c r="EBI42" s="450"/>
      <c r="EBJ42" s="450"/>
      <c r="EBK42" s="450"/>
      <c r="EBL42" s="450"/>
      <c r="EBM42" s="450"/>
      <c r="EBN42" s="450"/>
      <c r="EBO42" s="450"/>
      <c r="EBP42" s="450"/>
      <c r="EBQ42" s="450"/>
      <c r="EBR42" s="450"/>
      <c r="EBS42" s="450"/>
      <c r="EBT42" s="450"/>
      <c r="EBU42" s="450"/>
      <c r="EBV42" s="450"/>
      <c r="EBW42" s="450"/>
      <c r="EBX42" s="450"/>
      <c r="EBY42" s="450"/>
      <c r="EBZ42" s="450"/>
      <c r="ECA42" s="450"/>
      <c r="ECB42" s="450"/>
      <c r="ECC42" s="450"/>
      <c r="ECD42" s="450"/>
      <c r="ECE42" s="450"/>
      <c r="ECF42" s="450"/>
      <c r="ECG42" s="450"/>
      <c r="ECH42" s="450"/>
      <c r="ECI42" s="450"/>
      <c r="ECJ42" s="450"/>
      <c r="ECK42" s="450"/>
      <c r="ECL42" s="450"/>
      <c r="ECM42" s="450"/>
      <c r="ECN42" s="450"/>
      <c r="ECO42" s="450"/>
      <c r="ECP42" s="450"/>
      <c r="ECQ42" s="450"/>
      <c r="ECR42" s="450"/>
      <c r="ECS42" s="450"/>
      <c r="ECT42" s="450"/>
      <c r="ECU42" s="450"/>
      <c r="ECV42" s="450"/>
      <c r="ECW42" s="450"/>
      <c r="ECX42" s="450"/>
      <c r="ECY42" s="450"/>
      <c r="ECZ42" s="450"/>
      <c r="EDA42" s="450"/>
      <c r="EDB42" s="450"/>
      <c r="EDC42" s="450"/>
      <c r="EDD42" s="450"/>
      <c r="EDE42" s="450"/>
      <c r="EDF42" s="450"/>
      <c r="EDG42" s="450"/>
      <c r="EDH42" s="450"/>
      <c r="EDI42" s="450"/>
      <c r="EDJ42" s="450"/>
      <c r="EDK42" s="450"/>
      <c r="EDL42" s="450"/>
      <c r="EDM42" s="450"/>
      <c r="EDN42" s="450"/>
      <c r="EDO42" s="450"/>
      <c r="EDP42" s="450"/>
      <c r="EDQ42" s="450"/>
      <c r="EDR42" s="450"/>
      <c r="EDS42" s="450"/>
      <c r="EDT42" s="450"/>
      <c r="EDU42" s="450"/>
      <c r="EDV42" s="450"/>
      <c r="EDW42" s="450"/>
      <c r="EDX42" s="450"/>
      <c r="EDY42" s="450"/>
      <c r="EDZ42" s="450"/>
      <c r="EEA42" s="450"/>
      <c r="EEB42" s="450"/>
      <c r="EEC42" s="450"/>
      <c r="EED42" s="450"/>
      <c r="EEE42" s="450"/>
      <c r="EEF42" s="450"/>
      <c r="EEG42" s="450"/>
      <c r="EEH42" s="450"/>
      <c r="EEI42" s="450"/>
      <c r="EEJ42" s="450"/>
      <c r="EEK42" s="450"/>
      <c r="EEL42" s="450"/>
      <c r="EEM42" s="450"/>
      <c r="EEN42" s="450"/>
      <c r="EEO42" s="450"/>
      <c r="EEP42" s="450"/>
      <c r="EEQ42" s="450"/>
      <c r="EER42" s="450"/>
      <c r="EES42" s="450"/>
      <c r="EET42" s="450"/>
      <c r="EEU42" s="450"/>
      <c r="EEV42" s="450"/>
      <c r="EEW42" s="450"/>
      <c r="EEX42" s="450"/>
      <c r="EEY42" s="450"/>
      <c r="EEZ42" s="450"/>
      <c r="EFA42" s="450"/>
      <c r="EFB42" s="450"/>
      <c r="EFC42" s="450"/>
      <c r="EFD42" s="450"/>
      <c r="EFE42" s="450"/>
      <c r="EFF42" s="450"/>
      <c r="EFG42" s="450"/>
      <c r="EFH42" s="450"/>
      <c r="EFI42" s="450"/>
      <c r="EFJ42" s="450"/>
      <c r="EFK42" s="450"/>
      <c r="EFL42" s="450"/>
      <c r="EFM42" s="450"/>
      <c r="EFN42" s="450"/>
      <c r="EFO42" s="450"/>
      <c r="EFP42" s="450"/>
      <c r="EFQ42" s="450"/>
      <c r="EFR42" s="450"/>
      <c r="EFS42" s="450"/>
      <c r="EFT42" s="450"/>
      <c r="EFU42" s="450"/>
      <c r="EFV42" s="450"/>
      <c r="EFW42" s="450"/>
      <c r="EFX42" s="450"/>
      <c r="EFY42" s="450"/>
      <c r="EFZ42" s="450"/>
      <c r="EGA42" s="450"/>
      <c r="EGB42" s="450"/>
      <c r="EGC42" s="450"/>
      <c r="EGD42" s="450"/>
      <c r="EGE42" s="450"/>
      <c r="EGF42" s="450"/>
      <c r="EGG42" s="450"/>
      <c r="EGH42" s="450"/>
      <c r="EGI42" s="450"/>
      <c r="EGJ42" s="450"/>
      <c r="EGK42" s="450"/>
      <c r="EGL42" s="450"/>
      <c r="EGM42" s="450"/>
      <c r="EGN42" s="450"/>
      <c r="EGO42" s="450"/>
      <c r="EGP42" s="450"/>
      <c r="EGQ42" s="450"/>
      <c r="EGR42" s="450"/>
      <c r="EGS42" s="450"/>
      <c r="EGT42" s="450"/>
      <c r="EGU42" s="450"/>
      <c r="EGV42" s="450"/>
      <c r="EGW42" s="450"/>
      <c r="EGX42" s="450"/>
      <c r="EGY42" s="450"/>
      <c r="EGZ42" s="450"/>
      <c r="EHA42" s="450"/>
      <c r="EHB42" s="450"/>
      <c r="EHC42" s="450"/>
      <c r="EHD42" s="450"/>
      <c r="EHE42" s="450"/>
      <c r="EHF42" s="450"/>
      <c r="EHG42" s="450"/>
      <c r="EHH42" s="450"/>
      <c r="EHI42" s="450"/>
      <c r="EHJ42" s="450"/>
      <c r="EHK42" s="450"/>
      <c r="EHL42" s="450"/>
      <c r="EHM42" s="450"/>
      <c r="EHN42" s="450"/>
      <c r="EHO42" s="450"/>
      <c r="EHP42" s="450"/>
      <c r="EHQ42" s="450"/>
      <c r="EHR42" s="450"/>
      <c r="EHS42" s="450"/>
      <c r="EHT42" s="450"/>
      <c r="EHU42" s="450"/>
      <c r="EHV42" s="450"/>
      <c r="EHW42" s="450"/>
      <c r="EHX42" s="450"/>
      <c r="EHY42" s="450"/>
      <c r="EHZ42" s="450"/>
      <c r="EIA42" s="450"/>
      <c r="EIB42" s="450"/>
      <c r="EIC42" s="450"/>
      <c r="EID42" s="450"/>
      <c r="EIE42" s="450"/>
      <c r="EIF42" s="450"/>
      <c r="EIG42" s="450"/>
      <c r="EIH42" s="450"/>
      <c r="EII42" s="450"/>
      <c r="EIJ42" s="450"/>
      <c r="EIK42" s="450"/>
      <c r="EIL42" s="450"/>
      <c r="EIM42" s="450"/>
      <c r="EIN42" s="450"/>
      <c r="EIO42" s="450"/>
      <c r="EIP42" s="450"/>
      <c r="EIQ42" s="450"/>
      <c r="EIR42" s="450"/>
      <c r="EIS42" s="450"/>
      <c r="EIT42" s="450"/>
      <c r="EIU42" s="450"/>
      <c r="EIV42" s="450"/>
      <c r="EIW42" s="450"/>
      <c r="EIX42" s="450"/>
      <c r="EIY42" s="450"/>
      <c r="EIZ42" s="450"/>
      <c r="EJA42" s="450"/>
      <c r="EJB42" s="450"/>
      <c r="EJC42" s="450"/>
      <c r="EJD42" s="450"/>
      <c r="EJE42" s="450"/>
      <c r="EJF42" s="450"/>
      <c r="EJG42" s="450"/>
      <c r="EJH42" s="450"/>
      <c r="EJI42" s="450"/>
      <c r="EJJ42" s="450"/>
      <c r="EJK42" s="450"/>
      <c r="EJL42" s="450"/>
      <c r="EJM42" s="450"/>
      <c r="EJN42" s="450"/>
      <c r="EJO42" s="450"/>
      <c r="EJP42" s="450"/>
      <c r="EJQ42" s="450"/>
      <c r="EJR42" s="450"/>
      <c r="EJS42" s="450"/>
      <c r="EJT42" s="450"/>
      <c r="EJU42" s="450"/>
      <c r="EJV42" s="450"/>
      <c r="EJW42" s="450"/>
      <c r="EJX42" s="450"/>
      <c r="EJY42" s="450"/>
      <c r="EJZ42" s="450"/>
      <c r="EKA42" s="450"/>
      <c r="EKB42" s="450"/>
      <c r="EKC42" s="450"/>
      <c r="EKD42" s="450"/>
      <c r="EKE42" s="450"/>
      <c r="EKF42" s="450"/>
      <c r="EKG42" s="450"/>
      <c r="EKH42" s="450"/>
      <c r="EKI42" s="450"/>
      <c r="EKJ42" s="450"/>
      <c r="EKK42" s="450"/>
      <c r="EKL42" s="450"/>
      <c r="EKM42" s="450"/>
      <c r="EKN42" s="450"/>
      <c r="EKO42" s="450"/>
      <c r="EKP42" s="450"/>
      <c r="EKQ42" s="450"/>
      <c r="EKR42" s="450"/>
      <c r="EKS42" s="450"/>
      <c r="EKT42" s="450"/>
      <c r="EKU42" s="450"/>
      <c r="EKV42" s="450"/>
      <c r="EKW42" s="450"/>
      <c r="EKX42" s="450"/>
      <c r="EKY42" s="450"/>
      <c r="EKZ42" s="450"/>
      <c r="ELA42" s="450"/>
      <c r="ELB42" s="450"/>
      <c r="ELC42" s="450"/>
      <c r="ELD42" s="450"/>
      <c r="ELE42" s="450"/>
      <c r="ELF42" s="450"/>
      <c r="ELG42" s="450"/>
      <c r="ELH42" s="450"/>
      <c r="ELI42" s="450"/>
      <c r="ELJ42" s="450"/>
      <c r="ELK42" s="450"/>
      <c r="ELL42" s="450"/>
      <c r="ELM42" s="450"/>
      <c r="ELN42" s="450"/>
      <c r="ELO42" s="450"/>
      <c r="ELP42" s="450"/>
      <c r="ELQ42" s="450"/>
      <c r="ELR42" s="450"/>
      <c r="ELS42" s="450"/>
      <c r="ELT42" s="450"/>
      <c r="ELU42" s="450"/>
      <c r="ELV42" s="450"/>
      <c r="ELW42" s="450"/>
      <c r="ELX42" s="450"/>
      <c r="ELY42" s="450"/>
      <c r="ELZ42" s="450"/>
      <c r="EMA42" s="450"/>
      <c r="EMB42" s="450"/>
      <c r="EMC42" s="450"/>
      <c r="EMD42" s="450"/>
      <c r="EME42" s="450"/>
      <c r="EMF42" s="450"/>
      <c r="EMG42" s="450"/>
      <c r="EMH42" s="450"/>
      <c r="EMI42" s="450"/>
      <c r="EMJ42" s="450"/>
      <c r="EMK42" s="450"/>
      <c r="EML42" s="450"/>
      <c r="EMM42" s="450"/>
      <c r="EMN42" s="450"/>
      <c r="EMO42" s="450"/>
      <c r="EMP42" s="450"/>
      <c r="EMQ42" s="450"/>
      <c r="EMR42" s="450"/>
      <c r="EMS42" s="450"/>
      <c r="EMT42" s="450"/>
      <c r="EMU42" s="450"/>
      <c r="EMV42" s="450"/>
      <c r="EMW42" s="450"/>
      <c r="EMX42" s="450"/>
      <c r="EMY42" s="450"/>
      <c r="EMZ42" s="450"/>
      <c r="ENA42" s="450"/>
      <c r="ENB42" s="450"/>
      <c r="ENC42" s="450"/>
      <c r="END42" s="450"/>
      <c r="ENE42" s="450"/>
      <c r="ENF42" s="450"/>
      <c r="ENG42" s="450"/>
      <c r="ENH42" s="450"/>
      <c r="ENI42" s="450"/>
      <c r="ENJ42" s="450"/>
      <c r="ENK42" s="450"/>
      <c r="ENL42" s="450"/>
      <c r="ENM42" s="450"/>
      <c r="ENN42" s="450"/>
      <c r="ENO42" s="450"/>
      <c r="ENP42" s="450"/>
      <c r="ENQ42" s="450"/>
      <c r="ENR42" s="450"/>
      <c r="ENS42" s="450"/>
      <c r="ENT42" s="450"/>
      <c r="ENU42" s="450"/>
      <c r="ENV42" s="450"/>
      <c r="ENW42" s="450"/>
      <c r="ENX42" s="450"/>
      <c r="ENY42" s="450"/>
      <c r="ENZ42" s="450"/>
      <c r="EOA42" s="450"/>
      <c r="EOB42" s="450"/>
      <c r="EOC42" s="450"/>
      <c r="EOD42" s="450"/>
      <c r="EOE42" s="450"/>
      <c r="EOF42" s="450"/>
      <c r="EOG42" s="450"/>
      <c r="EOH42" s="450"/>
      <c r="EOI42" s="450"/>
      <c r="EOJ42" s="450"/>
      <c r="EOK42" s="450"/>
      <c r="EOL42" s="450"/>
      <c r="EOM42" s="450"/>
      <c r="EON42" s="450"/>
      <c r="EOO42" s="450"/>
      <c r="EOP42" s="450"/>
      <c r="EOQ42" s="450"/>
      <c r="EOR42" s="450"/>
      <c r="EOS42" s="450"/>
      <c r="EOT42" s="450"/>
      <c r="EOU42" s="450"/>
      <c r="EOV42" s="450"/>
      <c r="EOW42" s="450"/>
      <c r="EOX42" s="450"/>
      <c r="EOY42" s="450"/>
      <c r="EOZ42" s="450"/>
      <c r="EPA42" s="450"/>
      <c r="EPB42" s="450"/>
      <c r="EPC42" s="450"/>
      <c r="EPD42" s="450"/>
      <c r="EPE42" s="450"/>
      <c r="EPF42" s="450"/>
      <c r="EPG42" s="450"/>
      <c r="EPH42" s="450"/>
      <c r="EPI42" s="450"/>
      <c r="EPJ42" s="450"/>
      <c r="EPK42" s="450"/>
      <c r="EPL42" s="450"/>
      <c r="EPM42" s="450"/>
      <c r="EPN42" s="450"/>
      <c r="EPO42" s="450"/>
      <c r="EPP42" s="450"/>
      <c r="EPQ42" s="450"/>
      <c r="EPR42" s="450"/>
      <c r="EPS42" s="450"/>
      <c r="EPT42" s="450"/>
      <c r="EPU42" s="450"/>
      <c r="EPV42" s="450"/>
      <c r="EPW42" s="450"/>
      <c r="EPX42" s="450"/>
      <c r="EPY42" s="450"/>
      <c r="EPZ42" s="450"/>
      <c r="EQA42" s="450"/>
      <c r="EQB42" s="450"/>
      <c r="EQC42" s="450"/>
      <c r="EQD42" s="450"/>
      <c r="EQE42" s="450"/>
      <c r="EQF42" s="450"/>
      <c r="EQG42" s="450"/>
      <c r="EQH42" s="450"/>
      <c r="EQI42" s="450"/>
      <c r="EQJ42" s="450"/>
      <c r="EQK42" s="450"/>
      <c r="EQL42" s="450"/>
      <c r="EQM42" s="450"/>
      <c r="EQN42" s="450"/>
      <c r="EQO42" s="450"/>
      <c r="EQP42" s="450"/>
      <c r="EQQ42" s="450"/>
      <c r="EQR42" s="450"/>
      <c r="EQS42" s="450"/>
      <c r="EQT42" s="450"/>
      <c r="EQU42" s="450"/>
      <c r="EQV42" s="450"/>
      <c r="EQW42" s="450"/>
      <c r="EQX42" s="450"/>
      <c r="EQY42" s="450"/>
      <c r="EQZ42" s="450"/>
      <c r="ERA42" s="450"/>
      <c r="ERB42" s="450"/>
      <c r="ERC42" s="450"/>
      <c r="ERD42" s="450"/>
      <c r="ERE42" s="450"/>
      <c r="ERF42" s="450"/>
      <c r="ERG42" s="450"/>
      <c r="ERH42" s="450"/>
      <c r="ERI42" s="450"/>
      <c r="ERJ42" s="450"/>
      <c r="ERK42" s="450"/>
      <c r="ERL42" s="450"/>
      <c r="ERM42" s="450"/>
      <c r="ERN42" s="450"/>
      <c r="ERO42" s="450"/>
      <c r="ERP42" s="450"/>
      <c r="ERQ42" s="450"/>
      <c r="ERR42" s="450"/>
      <c r="ERS42" s="450"/>
      <c r="ERT42" s="450"/>
      <c r="ERU42" s="450"/>
      <c r="ERV42" s="450"/>
      <c r="ERW42" s="450"/>
      <c r="ERX42" s="450"/>
      <c r="ERY42" s="450"/>
      <c r="ERZ42" s="450"/>
      <c r="ESA42" s="450"/>
      <c r="ESB42" s="450"/>
      <c r="ESC42" s="450"/>
      <c r="ESD42" s="450"/>
      <c r="ESE42" s="450"/>
      <c r="ESF42" s="450"/>
      <c r="ESG42" s="450"/>
      <c r="ESH42" s="450"/>
      <c r="ESI42" s="450"/>
      <c r="ESJ42" s="450"/>
      <c r="ESK42" s="450"/>
      <c r="ESL42" s="450"/>
      <c r="ESM42" s="450"/>
      <c r="ESN42" s="450"/>
      <c r="ESO42" s="450"/>
      <c r="ESP42" s="450"/>
      <c r="ESQ42" s="450"/>
      <c r="ESR42" s="450"/>
      <c r="ESS42" s="450"/>
      <c r="EST42" s="450"/>
      <c r="ESU42" s="450"/>
      <c r="ESV42" s="450"/>
      <c r="ESW42" s="450"/>
      <c r="ESX42" s="450"/>
      <c r="ESY42" s="450"/>
      <c r="ESZ42" s="450"/>
      <c r="ETA42" s="450"/>
      <c r="ETB42" s="450"/>
      <c r="ETC42" s="450"/>
      <c r="ETD42" s="450"/>
      <c r="ETE42" s="450"/>
      <c r="ETF42" s="450"/>
      <c r="ETG42" s="450"/>
      <c r="ETH42" s="450"/>
      <c r="ETI42" s="450"/>
      <c r="ETJ42" s="450"/>
      <c r="ETK42" s="450"/>
      <c r="ETL42" s="450"/>
      <c r="ETM42" s="450"/>
      <c r="ETN42" s="450"/>
      <c r="ETO42" s="450"/>
      <c r="ETP42" s="450"/>
      <c r="ETQ42" s="450"/>
      <c r="ETR42" s="450"/>
      <c r="ETS42" s="450"/>
      <c r="ETT42" s="450"/>
      <c r="ETU42" s="450"/>
      <c r="ETV42" s="450"/>
      <c r="ETW42" s="450"/>
      <c r="ETX42" s="450"/>
      <c r="ETY42" s="450"/>
      <c r="ETZ42" s="450"/>
      <c r="EUA42" s="450"/>
      <c r="EUB42" s="450"/>
      <c r="EUC42" s="450"/>
      <c r="EUD42" s="450"/>
      <c r="EUE42" s="450"/>
      <c r="EUF42" s="450"/>
      <c r="EUG42" s="450"/>
      <c r="EUH42" s="450"/>
      <c r="EUI42" s="450"/>
      <c r="EUJ42" s="450"/>
      <c r="EUK42" s="450"/>
      <c r="EUL42" s="450"/>
      <c r="EUM42" s="450"/>
      <c r="EUN42" s="450"/>
      <c r="EUO42" s="450"/>
      <c r="EUP42" s="450"/>
      <c r="EUQ42" s="450"/>
      <c r="EUR42" s="450"/>
      <c r="EUS42" s="450"/>
      <c r="EUT42" s="450"/>
      <c r="EUU42" s="450"/>
      <c r="EUV42" s="450"/>
      <c r="EUW42" s="450"/>
      <c r="EUX42" s="450"/>
      <c r="EUY42" s="450"/>
      <c r="EUZ42" s="450"/>
      <c r="EVA42" s="450"/>
      <c r="EVB42" s="450"/>
      <c r="EVC42" s="450"/>
      <c r="EVD42" s="450"/>
      <c r="EVE42" s="450"/>
      <c r="EVF42" s="450"/>
      <c r="EVG42" s="450"/>
      <c r="EVH42" s="450"/>
      <c r="EVI42" s="450"/>
      <c r="EVJ42" s="450"/>
      <c r="EVK42" s="450"/>
      <c r="EVL42" s="450"/>
      <c r="EVM42" s="450"/>
      <c r="EVN42" s="450"/>
      <c r="EVO42" s="450"/>
      <c r="EVP42" s="450"/>
      <c r="EVQ42" s="450"/>
      <c r="EVR42" s="450"/>
      <c r="EVS42" s="450"/>
      <c r="EVT42" s="450"/>
      <c r="EVU42" s="450"/>
      <c r="EVV42" s="450"/>
      <c r="EVW42" s="450"/>
      <c r="EVX42" s="450"/>
      <c r="EVY42" s="450"/>
      <c r="EVZ42" s="450"/>
      <c r="EWA42" s="450"/>
      <c r="EWB42" s="450"/>
      <c r="EWC42" s="450"/>
      <c r="EWD42" s="450"/>
      <c r="EWE42" s="450"/>
      <c r="EWF42" s="450"/>
      <c r="EWG42" s="450"/>
      <c r="EWH42" s="450"/>
      <c r="EWI42" s="450"/>
      <c r="EWJ42" s="450"/>
      <c r="EWK42" s="450"/>
      <c r="EWL42" s="450"/>
      <c r="EWM42" s="450"/>
      <c r="EWN42" s="450"/>
      <c r="EWO42" s="450"/>
      <c r="EWP42" s="450"/>
      <c r="EWQ42" s="450"/>
      <c r="EWR42" s="450"/>
      <c r="EWS42" s="450"/>
      <c r="EWT42" s="450"/>
      <c r="EWU42" s="450"/>
      <c r="EWV42" s="450"/>
      <c r="EWW42" s="450"/>
      <c r="EWX42" s="450"/>
      <c r="EWY42" s="450"/>
      <c r="EWZ42" s="450"/>
      <c r="EXA42" s="450"/>
      <c r="EXB42" s="450"/>
      <c r="EXC42" s="450"/>
      <c r="EXD42" s="450"/>
      <c r="EXE42" s="450"/>
      <c r="EXF42" s="450"/>
      <c r="EXG42" s="450"/>
      <c r="EXH42" s="450"/>
      <c r="EXI42" s="450"/>
      <c r="EXJ42" s="450"/>
      <c r="EXK42" s="450"/>
      <c r="EXL42" s="450"/>
      <c r="EXM42" s="450"/>
      <c r="EXN42" s="450"/>
      <c r="EXO42" s="450"/>
      <c r="EXP42" s="450"/>
      <c r="EXQ42" s="450"/>
      <c r="EXR42" s="450"/>
      <c r="EXS42" s="450"/>
      <c r="EXT42" s="450"/>
      <c r="EXU42" s="450"/>
      <c r="EXV42" s="450"/>
      <c r="EXW42" s="450"/>
      <c r="EXX42" s="450"/>
      <c r="EXY42" s="450"/>
      <c r="EXZ42" s="450"/>
      <c r="EYA42" s="450"/>
      <c r="EYB42" s="450"/>
      <c r="EYC42" s="450"/>
      <c r="EYD42" s="450"/>
      <c r="EYE42" s="450"/>
      <c r="EYF42" s="450"/>
      <c r="EYG42" s="450"/>
      <c r="EYH42" s="450"/>
      <c r="EYI42" s="450"/>
      <c r="EYJ42" s="450"/>
      <c r="EYK42" s="450"/>
      <c r="EYL42" s="450"/>
      <c r="EYM42" s="450"/>
      <c r="EYN42" s="450"/>
      <c r="EYO42" s="450"/>
      <c r="EYP42" s="450"/>
      <c r="EYQ42" s="450"/>
      <c r="EYR42" s="450"/>
      <c r="EYS42" s="450"/>
      <c r="EYT42" s="450"/>
      <c r="EYU42" s="450"/>
      <c r="EYV42" s="450"/>
      <c r="EYW42" s="450"/>
      <c r="EYX42" s="450"/>
      <c r="EYY42" s="450"/>
      <c r="EYZ42" s="450"/>
      <c r="EZA42" s="450"/>
      <c r="EZB42" s="450"/>
      <c r="EZC42" s="450"/>
      <c r="EZD42" s="450"/>
      <c r="EZE42" s="450"/>
      <c r="EZF42" s="450"/>
      <c r="EZG42" s="450"/>
      <c r="EZH42" s="450"/>
      <c r="EZI42" s="450"/>
      <c r="EZJ42" s="450"/>
      <c r="EZK42" s="450"/>
      <c r="EZL42" s="450"/>
      <c r="EZM42" s="450"/>
      <c r="EZN42" s="450"/>
      <c r="EZO42" s="450"/>
      <c r="EZP42" s="450"/>
      <c r="EZQ42" s="450"/>
      <c r="EZR42" s="450"/>
      <c r="EZS42" s="450"/>
      <c r="EZT42" s="450"/>
      <c r="EZU42" s="450"/>
      <c r="EZV42" s="450"/>
      <c r="EZW42" s="450"/>
      <c r="EZX42" s="450"/>
      <c r="EZY42" s="450"/>
      <c r="EZZ42" s="450"/>
      <c r="FAA42" s="450"/>
      <c r="FAB42" s="450"/>
      <c r="FAC42" s="450"/>
      <c r="FAD42" s="450"/>
      <c r="FAE42" s="450"/>
      <c r="FAF42" s="450"/>
      <c r="FAG42" s="450"/>
      <c r="FAH42" s="450"/>
      <c r="FAI42" s="450"/>
      <c r="FAJ42" s="450"/>
      <c r="FAK42" s="450"/>
      <c r="FAL42" s="450"/>
      <c r="FAM42" s="450"/>
      <c r="FAN42" s="450"/>
      <c r="FAO42" s="450"/>
      <c r="FAP42" s="450"/>
      <c r="FAQ42" s="450"/>
      <c r="FAR42" s="450"/>
      <c r="FAS42" s="450"/>
      <c r="FAT42" s="450"/>
      <c r="FAU42" s="450"/>
      <c r="FAV42" s="450"/>
      <c r="FAW42" s="450"/>
      <c r="FAX42" s="450"/>
      <c r="FAY42" s="450"/>
      <c r="FAZ42" s="450"/>
      <c r="FBA42" s="450"/>
      <c r="FBB42" s="450"/>
      <c r="FBC42" s="450"/>
      <c r="FBD42" s="450"/>
      <c r="FBE42" s="450"/>
      <c r="FBF42" s="450"/>
      <c r="FBG42" s="450"/>
      <c r="FBH42" s="450"/>
      <c r="FBI42" s="450"/>
      <c r="FBJ42" s="450"/>
      <c r="FBK42" s="450"/>
      <c r="FBL42" s="450"/>
      <c r="FBM42" s="450"/>
      <c r="FBN42" s="450"/>
      <c r="FBO42" s="450"/>
      <c r="FBP42" s="450"/>
      <c r="FBQ42" s="450"/>
      <c r="FBR42" s="450"/>
      <c r="FBS42" s="450"/>
      <c r="FBT42" s="450"/>
      <c r="FBU42" s="450"/>
      <c r="FBV42" s="450"/>
      <c r="FBW42" s="450"/>
      <c r="FBX42" s="450"/>
      <c r="FBY42" s="450"/>
      <c r="FBZ42" s="450"/>
      <c r="FCA42" s="450"/>
      <c r="FCB42" s="450"/>
      <c r="FCC42" s="450"/>
      <c r="FCD42" s="450"/>
      <c r="FCE42" s="450"/>
      <c r="FCF42" s="450"/>
      <c r="FCG42" s="450"/>
      <c r="FCH42" s="450"/>
      <c r="FCI42" s="450"/>
      <c r="FCJ42" s="450"/>
      <c r="FCK42" s="450"/>
      <c r="FCL42" s="450"/>
      <c r="FCM42" s="450"/>
      <c r="FCN42" s="450"/>
      <c r="FCO42" s="450"/>
      <c r="FCP42" s="450"/>
      <c r="FCQ42" s="450"/>
      <c r="FCR42" s="450"/>
      <c r="FCS42" s="450"/>
      <c r="FCT42" s="450"/>
      <c r="FCU42" s="450"/>
      <c r="FCV42" s="450"/>
      <c r="FCW42" s="450"/>
      <c r="FCX42" s="450"/>
      <c r="FCY42" s="450"/>
      <c r="FCZ42" s="450"/>
      <c r="FDA42" s="450"/>
      <c r="FDB42" s="450"/>
      <c r="FDC42" s="450"/>
      <c r="FDD42" s="450"/>
      <c r="FDE42" s="450"/>
      <c r="FDF42" s="450"/>
      <c r="FDG42" s="450"/>
      <c r="FDH42" s="450"/>
      <c r="FDI42" s="450"/>
      <c r="FDJ42" s="450"/>
      <c r="FDK42" s="450"/>
      <c r="FDL42" s="450"/>
      <c r="FDM42" s="450"/>
      <c r="FDN42" s="450"/>
      <c r="FDO42" s="450"/>
      <c r="FDP42" s="450"/>
      <c r="FDQ42" s="450"/>
      <c r="FDR42" s="450"/>
      <c r="FDS42" s="450"/>
      <c r="FDT42" s="450"/>
      <c r="FDU42" s="450"/>
      <c r="FDV42" s="450"/>
      <c r="FDW42" s="450"/>
      <c r="FDX42" s="450"/>
      <c r="FDY42" s="450"/>
      <c r="FDZ42" s="450"/>
      <c r="FEA42" s="450"/>
      <c r="FEB42" s="450"/>
      <c r="FEC42" s="450"/>
      <c r="FED42" s="450"/>
      <c r="FEE42" s="450"/>
      <c r="FEF42" s="450"/>
      <c r="FEG42" s="450"/>
      <c r="FEH42" s="450"/>
      <c r="FEI42" s="450"/>
      <c r="FEJ42" s="450"/>
      <c r="FEK42" s="450"/>
      <c r="FEL42" s="450"/>
      <c r="FEM42" s="450"/>
      <c r="FEN42" s="450"/>
      <c r="FEO42" s="450"/>
      <c r="FEP42" s="450"/>
      <c r="FEQ42" s="450"/>
      <c r="FER42" s="450"/>
      <c r="FES42" s="450"/>
      <c r="FET42" s="450"/>
      <c r="FEU42" s="450"/>
      <c r="FEV42" s="450"/>
      <c r="FEW42" s="450"/>
      <c r="FEX42" s="450"/>
      <c r="FEY42" s="450"/>
      <c r="FEZ42" s="450"/>
      <c r="FFA42" s="450"/>
      <c r="FFB42" s="450"/>
      <c r="FFC42" s="450"/>
      <c r="FFD42" s="450"/>
      <c r="FFE42" s="450"/>
      <c r="FFF42" s="450"/>
      <c r="FFG42" s="450"/>
      <c r="FFH42" s="450"/>
      <c r="FFI42" s="450"/>
      <c r="FFJ42" s="450"/>
      <c r="FFK42" s="450"/>
      <c r="FFL42" s="450"/>
      <c r="FFM42" s="450"/>
      <c r="FFN42" s="450"/>
      <c r="FFO42" s="450"/>
      <c r="FFP42" s="450"/>
      <c r="FFQ42" s="450"/>
      <c r="FFR42" s="450"/>
      <c r="FFS42" s="450"/>
      <c r="FFT42" s="450"/>
      <c r="FFU42" s="450"/>
      <c r="FFV42" s="450"/>
      <c r="FFW42" s="450"/>
      <c r="FFX42" s="450"/>
      <c r="FFY42" s="450"/>
      <c r="FFZ42" s="450"/>
      <c r="FGA42" s="450"/>
      <c r="FGB42" s="450"/>
      <c r="FGC42" s="450"/>
      <c r="FGD42" s="450"/>
      <c r="FGE42" s="450"/>
      <c r="FGF42" s="450"/>
      <c r="FGG42" s="450"/>
      <c r="FGH42" s="450"/>
      <c r="FGI42" s="450"/>
      <c r="FGJ42" s="450"/>
      <c r="FGK42" s="450"/>
      <c r="FGL42" s="450"/>
      <c r="FGM42" s="450"/>
      <c r="FGN42" s="450"/>
      <c r="FGO42" s="450"/>
      <c r="FGP42" s="450"/>
      <c r="FGQ42" s="450"/>
      <c r="FGR42" s="450"/>
      <c r="FGS42" s="450"/>
      <c r="FGT42" s="450"/>
      <c r="FGU42" s="450"/>
      <c r="FGV42" s="450"/>
      <c r="FGW42" s="450"/>
      <c r="FGX42" s="450"/>
      <c r="FGY42" s="450"/>
      <c r="FGZ42" s="450"/>
      <c r="FHA42" s="450"/>
      <c r="FHB42" s="450"/>
      <c r="FHC42" s="450"/>
      <c r="FHD42" s="450"/>
      <c r="FHE42" s="450"/>
      <c r="FHF42" s="450"/>
      <c r="FHG42" s="450"/>
      <c r="FHH42" s="450"/>
      <c r="FHI42" s="450"/>
      <c r="FHJ42" s="450"/>
      <c r="FHK42" s="450"/>
      <c r="FHL42" s="450"/>
      <c r="FHM42" s="450"/>
      <c r="FHN42" s="450"/>
      <c r="FHO42" s="450"/>
      <c r="FHP42" s="450"/>
      <c r="FHQ42" s="450"/>
      <c r="FHR42" s="450"/>
      <c r="FHS42" s="450"/>
      <c r="FHT42" s="450"/>
      <c r="FHU42" s="450"/>
      <c r="FHV42" s="450"/>
      <c r="FHW42" s="450"/>
      <c r="FHX42" s="450"/>
      <c r="FHY42" s="450"/>
      <c r="FHZ42" s="450"/>
      <c r="FIA42" s="450"/>
      <c r="FIB42" s="450"/>
      <c r="FIC42" s="450"/>
      <c r="FID42" s="450"/>
      <c r="FIE42" s="450"/>
      <c r="FIF42" s="450"/>
      <c r="FIG42" s="450"/>
      <c r="FIH42" s="450"/>
      <c r="FII42" s="450"/>
      <c r="FIJ42" s="450"/>
      <c r="FIK42" s="450"/>
      <c r="FIL42" s="450"/>
      <c r="FIM42" s="450"/>
      <c r="FIN42" s="450"/>
      <c r="FIO42" s="450"/>
      <c r="FIP42" s="450"/>
      <c r="FIQ42" s="450"/>
      <c r="FIR42" s="450"/>
      <c r="FIS42" s="450"/>
      <c r="FIT42" s="450"/>
      <c r="FIU42" s="450"/>
      <c r="FIV42" s="450"/>
      <c r="FIW42" s="450"/>
      <c r="FIX42" s="450"/>
      <c r="FIY42" s="450"/>
      <c r="FIZ42" s="450"/>
      <c r="FJA42" s="450"/>
      <c r="FJB42" s="450"/>
      <c r="FJC42" s="450"/>
      <c r="FJD42" s="450"/>
      <c r="FJE42" s="450"/>
      <c r="FJF42" s="450"/>
      <c r="FJG42" s="450"/>
      <c r="FJH42" s="450"/>
      <c r="FJI42" s="450"/>
      <c r="FJJ42" s="450"/>
      <c r="FJK42" s="450"/>
      <c r="FJL42" s="450"/>
      <c r="FJM42" s="450"/>
      <c r="FJN42" s="450"/>
      <c r="FJO42" s="450"/>
      <c r="FJP42" s="450"/>
      <c r="FJQ42" s="450"/>
      <c r="FJR42" s="450"/>
      <c r="FJS42" s="450"/>
      <c r="FJT42" s="450"/>
      <c r="FJU42" s="450"/>
      <c r="FJV42" s="450"/>
      <c r="FJW42" s="450"/>
      <c r="FJX42" s="450"/>
      <c r="FJY42" s="450"/>
      <c r="FJZ42" s="450"/>
      <c r="FKA42" s="450"/>
      <c r="FKB42" s="450"/>
      <c r="FKC42" s="450"/>
      <c r="FKD42" s="450"/>
      <c r="FKE42" s="450"/>
      <c r="FKF42" s="450"/>
      <c r="FKG42" s="450"/>
      <c r="FKH42" s="450"/>
      <c r="FKI42" s="450"/>
      <c r="FKJ42" s="450"/>
      <c r="FKK42" s="450"/>
      <c r="FKL42" s="450"/>
      <c r="FKM42" s="450"/>
      <c r="FKN42" s="450"/>
      <c r="FKO42" s="450"/>
      <c r="FKP42" s="450"/>
      <c r="FKQ42" s="450"/>
      <c r="FKR42" s="450"/>
      <c r="FKS42" s="450"/>
      <c r="FKT42" s="450"/>
      <c r="FKU42" s="450"/>
      <c r="FKV42" s="450"/>
      <c r="FKW42" s="450"/>
      <c r="FKX42" s="450"/>
      <c r="FKY42" s="450"/>
      <c r="FKZ42" s="450"/>
      <c r="FLA42" s="450"/>
      <c r="FLB42" s="450"/>
      <c r="FLC42" s="450"/>
      <c r="FLD42" s="450"/>
      <c r="FLE42" s="450"/>
      <c r="FLF42" s="450"/>
      <c r="FLG42" s="450"/>
      <c r="FLH42" s="450"/>
      <c r="FLI42" s="450"/>
      <c r="FLJ42" s="450"/>
      <c r="FLK42" s="450"/>
      <c r="FLL42" s="450"/>
      <c r="FLM42" s="450"/>
      <c r="FLN42" s="450"/>
      <c r="FLO42" s="450"/>
      <c r="FLP42" s="450"/>
      <c r="FLQ42" s="450"/>
      <c r="FLR42" s="450"/>
      <c r="FLS42" s="450"/>
      <c r="FLT42" s="450"/>
      <c r="FLU42" s="450"/>
      <c r="FLV42" s="450"/>
      <c r="FLW42" s="450"/>
      <c r="FLX42" s="450"/>
      <c r="FLY42" s="450"/>
      <c r="FLZ42" s="450"/>
      <c r="FMA42" s="450"/>
      <c r="FMB42" s="450"/>
      <c r="FMC42" s="450"/>
      <c r="FMD42" s="450"/>
      <c r="FME42" s="450"/>
      <c r="FMF42" s="450"/>
      <c r="FMG42" s="450"/>
      <c r="FMH42" s="450"/>
      <c r="FMI42" s="450"/>
      <c r="FMJ42" s="450"/>
      <c r="FMK42" s="450"/>
      <c r="FML42" s="450"/>
      <c r="FMM42" s="450"/>
      <c r="FMN42" s="450"/>
      <c r="FMO42" s="450"/>
      <c r="FMP42" s="450"/>
      <c r="FMQ42" s="450"/>
      <c r="FMR42" s="450"/>
      <c r="FMS42" s="450"/>
      <c r="FMT42" s="450"/>
      <c r="FMU42" s="450"/>
      <c r="FMV42" s="450"/>
      <c r="FMW42" s="450"/>
      <c r="FMX42" s="450"/>
      <c r="FMY42" s="450"/>
      <c r="FMZ42" s="450"/>
      <c r="FNA42" s="450"/>
      <c r="FNB42" s="450"/>
      <c r="FNC42" s="450"/>
      <c r="FND42" s="450"/>
      <c r="FNE42" s="450"/>
      <c r="FNF42" s="450"/>
      <c r="FNG42" s="450"/>
      <c r="FNH42" s="450"/>
      <c r="FNI42" s="450"/>
      <c r="FNJ42" s="450"/>
      <c r="FNK42" s="450"/>
      <c r="FNL42" s="450"/>
      <c r="FNM42" s="450"/>
      <c r="FNN42" s="450"/>
      <c r="FNO42" s="450"/>
      <c r="FNP42" s="450"/>
      <c r="FNQ42" s="450"/>
      <c r="FNR42" s="450"/>
      <c r="FNS42" s="450"/>
      <c r="FNT42" s="450"/>
      <c r="FNU42" s="450"/>
      <c r="FNV42" s="450"/>
      <c r="FNW42" s="450"/>
      <c r="FNX42" s="450"/>
      <c r="FNY42" s="450"/>
      <c r="FNZ42" s="450"/>
      <c r="FOA42" s="450"/>
      <c r="FOB42" s="450"/>
      <c r="FOC42" s="450"/>
      <c r="FOD42" s="450"/>
      <c r="FOE42" s="450"/>
      <c r="FOF42" s="450"/>
      <c r="FOG42" s="450"/>
      <c r="FOH42" s="450"/>
      <c r="FOI42" s="450"/>
      <c r="FOJ42" s="450"/>
      <c r="FOK42" s="450"/>
      <c r="FOL42" s="450"/>
      <c r="FOM42" s="450"/>
      <c r="FON42" s="450"/>
      <c r="FOO42" s="450"/>
      <c r="FOP42" s="450"/>
      <c r="FOQ42" s="450"/>
      <c r="FOR42" s="450"/>
      <c r="FOS42" s="450"/>
      <c r="FOT42" s="450"/>
      <c r="FOU42" s="450"/>
      <c r="FOV42" s="450"/>
      <c r="FOW42" s="450"/>
      <c r="FOX42" s="450"/>
      <c r="FOY42" s="450"/>
      <c r="FOZ42" s="450"/>
      <c r="FPA42" s="450"/>
      <c r="FPB42" s="450"/>
      <c r="FPC42" s="450"/>
      <c r="FPD42" s="450"/>
      <c r="FPE42" s="450"/>
      <c r="FPF42" s="450"/>
      <c r="FPG42" s="450"/>
      <c r="FPH42" s="450"/>
      <c r="FPI42" s="450"/>
      <c r="FPJ42" s="450"/>
      <c r="FPK42" s="450"/>
      <c r="FPL42" s="450"/>
      <c r="FPM42" s="450"/>
      <c r="FPN42" s="450"/>
      <c r="FPO42" s="450"/>
      <c r="FPP42" s="450"/>
      <c r="FPQ42" s="450"/>
      <c r="FPR42" s="450"/>
      <c r="FPS42" s="450"/>
      <c r="FPT42" s="450"/>
      <c r="FPU42" s="450"/>
      <c r="FPV42" s="450"/>
      <c r="FPW42" s="450"/>
      <c r="FPX42" s="450"/>
      <c r="FPY42" s="450"/>
      <c r="FPZ42" s="450"/>
      <c r="FQA42" s="450"/>
      <c r="FQB42" s="450"/>
      <c r="FQC42" s="450"/>
      <c r="FQD42" s="450"/>
      <c r="FQE42" s="450"/>
      <c r="FQF42" s="450"/>
      <c r="FQG42" s="450"/>
      <c r="FQH42" s="450"/>
      <c r="FQI42" s="450"/>
      <c r="FQJ42" s="450"/>
      <c r="FQK42" s="450"/>
      <c r="FQL42" s="450"/>
      <c r="FQM42" s="450"/>
      <c r="FQN42" s="450"/>
      <c r="FQO42" s="450"/>
      <c r="FQP42" s="450"/>
      <c r="FQQ42" s="450"/>
      <c r="FQR42" s="450"/>
      <c r="FQS42" s="450"/>
      <c r="FQT42" s="450"/>
      <c r="FQU42" s="450"/>
      <c r="FQV42" s="450"/>
      <c r="FQW42" s="450"/>
      <c r="FQX42" s="450"/>
      <c r="FQY42" s="450"/>
      <c r="FQZ42" s="450"/>
      <c r="FRA42" s="450"/>
      <c r="FRB42" s="450"/>
      <c r="FRC42" s="450"/>
      <c r="FRD42" s="450"/>
      <c r="FRE42" s="450"/>
      <c r="FRF42" s="450"/>
      <c r="FRG42" s="450"/>
      <c r="FRH42" s="450"/>
      <c r="FRI42" s="450"/>
      <c r="FRJ42" s="450"/>
      <c r="FRK42" s="450"/>
      <c r="FRL42" s="450"/>
      <c r="FRM42" s="450"/>
      <c r="FRN42" s="450"/>
      <c r="FRO42" s="450"/>
      <c r="FRP42" s="450"/>
      <c r="FRQ42" s="450"/>
      <c r="FRR42" s="450"/>
      <c r="FRS42" s="450"/>
      <c r="FRT42" s="450"/>
      <c r="FRU42" s="450"/>
      <c r="FRV42" s="450"/>
      <c r="FRW42" s="450"/>
      <c r="FRX42" s="450"/>
      <c r="FRY42" s="450"/>
      <c r="FRZ42" s="450"/>
      <c r="FSA42" s="450"/>
      <c r="FSB42" s="450"/>
      <c r="FSC42" s="450"/>
      <c r="FSD42" s="450"/>
      <c r="FSE42" s="450"/>
      <c r="FSF42" s="450"/>
      <c r="FSG42" s="450"/>
      <c r="FSH42" s="450"/>
      <c r="FSI42" s="450"/>
      <c r="FSJ42" s="450"/>
      <c r="FSK42" s="450"/>
      <c r="FSL42" s="450"/>
      <c r="FSM42" s="450"/>
      <c r="FSN42" s="450"/>
      <c r="FSO42" s="450"/>
      <c r="FSP42" s="450"/>
      <c r="FSQ42" s="450"/>
      <c r="FSR42" s="450"/>
      <c r="FSS42" s="450"/>
      <c r="FST42" s="450"/>
      <c r="FSU42" s="450"/>
      <c r="FSV42" s="450"/>
      <c r="FSW42" s="450"/>
      <c r="FSX42" s="450"/>
      <c r="FSY42" s="450"/>
      <c r="FSZ42" s="450"/>
      <c r="FTA42" s="450"/>
      <c r="FTB42" s="450"/>
      <c r="FTC42" s="450"/>
      <c r="FTD42" s="450"/>
      <c r="FTE42" s="450"/>
      <c r="FTF42" s="450"/>
      <c r="FTG42" s="450"/>
      <c r="FTH42" s="450"/>
      <c r="FTI42" s="450"/>
      <c r="FTJ42" s="450"/>
      <c r="FTK42" s="450"/>
      <c r="FTL42" s="450"/>
      <c r="FTM42" s="450"/>
      <c r="FTN42" s="450"/>
      <c r="FTO42" s="450"/>
      <c r="FTP42" s="450"/>
      <c r="FTQ42" s="450"/>
      <c r="FTR42" s="450"/>
      <c r="FTS42" s="450"/>
      <c r="FTT42" s="450"/>
      <c r="FTU42" s="450"/>
      <c r="FTV42" s="450"/>
      <c r="FTW42" s="450"/>
      <c r="FTX42" s="450"/>
      <c r="FTY42" s="450"/>
      <c r="FTZ42" s="450"/>
      <c r="FUA42" s="450"/>
      <c r="FUB42" s="450"/>
      <c r="FUC42" s="450"/>
      <c r="FUD42" s="450"/>
      <c r="FUE42" s="450"/>
      <c r="FUF42" s="450"/>
      <c r="FUG42" s="450"/>
      <c r="FUH42" s="450"/>
      <c r="FUI42" s="450"/>
      <c r="FUJ42" s="450"/>
      <c r="FUK42" s="450"/>
      <c r="FUL42" s="450"/>
      <c r="FUM42" s="450"/>
      <c r="FUN42" s="450"/>
      <c r="FUO42" s="450"/>
      <c r="FUP42" s="450"/>
      <c r="FUQ42" s="450"/>
      <c r="FUR42" s="450"/>
      <c r="FUS42" s="450"/>
      <c r="FUT42" s="450"/>
      <c r="FUU42" s="450"/>
      <c r="FUV42" s="450"/>
      <c r="FUW42" s="450"/>
      <c r="FUX42" s="450"/>
      <c r="FUY42" s="450"/>
      <c r="FUZ42" s="450"/>
      <c r="FVA42" s="450"/>
      <c r="FVB42" s="450"/>
      <c r="FVC42" s="450"/>
      <c r="FVD42" s="450"/>
      <c r="FVE42" s="450"/>
      <c r="FVF42" s="450"/>
      <c r="FVG42" s="450"/>
      <c r="FVH42" s="450"/>
      <c r="FVI42" s="450"/>
      <c r="FVJ42" s="450"/>
      <c r="FVK42" s="450"/>
      <c r="FVL42" s="450"/>
      <c r="FVM42" s="450"/>
      <c r="FVN42" s="450"/>
      <c r="FVO42" s="450"/>
      <c r="FVP42" s="450"/>
      <c r="FVQ42" s="450"/>
      <c r="FVR42" s="450"/>
      <c r="FVS42" s="450"/>
      <c r="FVT42" s="450"/>
      <c r="FVU42" s="450"/>
      <c r="FVV42" s="450"/>
      <c r="FVW42" s="450"/>
      <c r="FVX42" s="450"/>
      <c r="FVY42" s="450"/>
      <c r="FVZ42" s="450"/>
      <c r="FWA42" s="450"/>
      <c r="FWB42" s="450"/>
      <c r="FWC42" s="450"/>
      <c r="FWD42" s="450"/>
      <c r="FWE42" s="450"/>
      <c r="FWF42" s="450"/>
      <c r="FWG42" s="450"/>
      <c r="FWH42" s="450"/>
      <c r="FWI42" s="450"/>
      <c r="FWJ42" s="450"/>
      <c r="FWK42" s="450"/>
      <c r="FWL42" s="450"/>
      <c r="FWM42" s="450"/>
      <c r="FWN42" s="450"/>
      <c r="FWO42" s="450"/>
      <c r="FWP42" s="450"/>
      <c r="FWQ42" s="450"/>
      <c r="FWR42" s="450"/>
      <c r="FWS42" s="450"/>
      <c r="FWT42" s="450"/>
      <c r="FWU42" s="450"/>
      <c r="FWV42" s="450"/>
      <c r="FWW42" s="450"/>
      <c r="FWX42" s="450"/>
      <c r="FWY42" s="450"/>
      <c r="FWZ42" s="450"/>
      <c r="FXA42" s="450"/>
      <c r="FXB42" s="450"/>
      <c r="FXC42" s="450"/>
      <c r="FXD42" s="450"/>
      <c r="FXE42" s="450"/>
      <c r="FXF42" s="450"/>
      <c r="FXG42" s="450"/>
      <c r="FXH42" s="450"/>
      <c r="FXI42" s="450"/>
      <c r="FXJ42" s="450"/>
      <c r="FXK42" s="450"/>
      <c r="FXL42" s="450"/>
      <c r="FXM42" s="450"/>
      <c r="FXN42" s="450"/>
      <c r="FXO42" s="450"/>
      <c r="FXP42" s="450"/>
      <c r="FXQ42" s="450"/>
      <c r="FXR42" s="450"/>
      <c r="FXS42" s="450"/>
      <c r="FXT42" s="450"/>
      <c r="FXU42" s="450"/>
      <c r="FXV42" s="450"/>
      <c r="FXW42" s="450"/>
      <c r="FXX42" s="450"/>
      <c r="FXY42" s="450"/>
      <c r="FXZ42" s="450"/>
      <c r="FYA42" s="450"/>
      <c r="FYB42" s="450"/>
      <c r="FYC42" s="450"/>
      <c r="FYD42" s="450"/>
      <c r="FYE42" s="450"/>
      <c r="FYF42" s="450"/>
      <c r="FYG42" s="450"/>
      <c r="FYH42" s="450"/>
      <c r="FYI42" s="450"/>
      <c r="FYJ42" s="450"/>
      <c r="FYK42" s="450"/>
      <c r="FYL42" s="450"/>
      <c r="FYM42" s="450"/>
      <c r="FYN42" s="450"/>
      <c r="FYO42" s="450"/>
      <c r="FYP42" s="450"/>
      <c r="FYQ42" s="450"/>
      <c r="FYR42" s="450"/>
      <c r="FYS42" s="450"/>
      <c r="FYT42" s="450"/>
      <c r="FYU42" s="450"/>
      <c r="FYV42" s="450"/>
      <c r="FYW42" s="450"/>
      <c r="FYX42" s="450"/>
      <c r="FYY42" s="450"/>
      <c r="FYZ42" s="450"/>
      <c r="FZA42" s="450"/>
      <c r="FZB42" s="450"/>
      <c r="FZC42" s="450"/>
      <c r="FZD42" s="450"/>
      <c r="FZE42" s="450"/>
      <c r="FZF42" s="450"/>
      <c r="FZG42" s="450"/>
      <c r="FZH42" s="450"/>
      <c r="FZI42" s="450"/>
      <c r="FZJ42" s="450"/>
      <c r="FZK42" s="450"/>
      <c r="FZL42" s="450"/>
      <c r="FZM42" s="450"/>
      <c r="FZN42" s="450"/>
      <c r="FZO42" s="450"/>
      <c r="FZP42" s="450"/>
      <c r="FZQ42" s="450"/>
      <c r="FZR42" s="450"/>
      <c r="FZS42" s="450"/>
      <c r="FZT42" s="450"/>
      <c r="FZU42" s="450"/>
      <c r="FZV42" s="450"/>
      <c r="FZW42" s="450"/>
      <c r="FZX42" s="450"/>
      <c r="FZY42" s="450"/>
      <c r="FZZ42" s="450"/>
      <c r="GAA42" s="450"/>
      <c r="GAB42" s="450"/>
      <c r="GAC42" s="450"/>
      <c r="GAD42" s="450"/>
      <c r="GAE42" s="450"/>
      <c r="GAF42" s="450"/>
      <c r="GAG42" s="450"/>
      <c r="GAH42" s="450"/>
      <c r="GAI42" s="450"/>
      <c r="GAJ42" s="450"/>
      <c r="GAK42" s="450"/>
      <c r="GAL42" s="450"/>
      <c r="GAM42" s="450"/>
      <c r="GAN42" s="450"/>
      <c r="GAO42" s="450"/>
      <c r="GAP42" s="450"/>
      <c r="GAQ42" s="450"/>
      <c r="GAR42" s="450"/>
      <c r="GAS42" s="450"/>
      <c r="GAT42" s="450"/>
      <c r="GAU42" s="450"/>
      <c r="GAV42" s="450"/>
      <c r="GAW42" s="450"/>
      <c r="GAX42" s="450"/>
      <c r="GAY42" s="450"/>
      <c r="GAZ42" s="450"/>
      <c r="GBA42" s="450"/>
      <c r="GBB42" s="450"/>
      <c r="GBC42" s="450"/>
      <c r="GBD42" s="450"/>
      <c r="GBE42" s="450"/>
      <c r="GBF42" s="450"/>
      <c r="GBG42" s="450"/>
      <c r="GBH42" s="450"/>
      <c r="GBI42" s="450"/>
      <c r="GBJ42" s="450"/>
      <c r="GBK42" s="450"/>
      <c r="GBL42" s="450"/>
      <c r="GBM42" s="450"/>
      <c r="GBN42" s="450"/>
      <c r="GBO42" s="450"/>
      <c r="GBP42" s="450"/>
      <c r="GBQ42" s="450"/>
      <c r="GBR42" s="450"/>
      <c r="GBS42" s="450"/>
      <c r="GBT42" s="450"/>
      <c r="GBU42" s="450"/>
      <c r="GBV42" s="450"/>
      <c r="GBW42" s="450"/>
      <c r="GBX42" s="450"/>
      <c r="GBY42" s="450"/>
      <c r="GBZ42" s="450"/>
      <c r="GCA42" s="450"/>
      <c r="GCB42" s="450"/>
      <c r="GCC42" s="450"/>
      <c r="GCD42" s="450"/>
      <c r="GCE42" s="450"/>
      <c r="GCF42" s="450"/>
      <c r="GCG42" s="450"/>
      <c r="GCH42" s="450"/>
      <c r="GCI42" s="450"/>
      <c r="GCJ42" s="450"/>
      <c r="GCK42" s="450"/>
      <c r="GCL42" s="450"/>
      <c r="GCM42" s="450"/>
      <c r="GCN42" s="450"/>
      <c r="GCO42" s="450"/>
      <c r="GCP42" s="450"/>
      <c r="GCQ42" s="450"/>
      <c r="GCR42" s="450"/>
      <c r="GCS42" s="450"/>
      <c r="GCT42" s="450"/>
      <c r="GCU42" s="450"/>
      <c r="GCV42" s="450"/>
      <c r="GCW42" s="450"/>
      <c r="GCX42" s="450"/>
      <c r="GCY42" s="450"/>
      <c r="GCZ42" s="450"/>
      <c r="GDA42" s="450"/>
      <c r="GDB42" s="450"/>
      <c r="GDC42" s="450"/>
      <c r="GDD42" s="450"/>
      <c r="GDE42" s="450"/>
      <c r="GDF42" s="450"/>
      <c r="GDG42" s="450"/>
      <c r="GDH42" s="450"/>
      <c r="GDI42" s="450"/>
      <c r="GDJ42" s="450"/>
      <c r="GDK42" s="450"/>
      <c r="GDL42" s="450"/>
      <c r="GDM42" s="450"/>
      <c r="GDN42" s="450"/>
      <c r="GDO42" s="450"/>
      <c r="GDP42" s="450"/>
      <c r="GDQ42" s="450"/>
      <c r="GDR42" s="450"/>
      <c r="GDS42" s="450"/>
      <c r="GDT42" s="450"/>
      <c r="GDU42" s="450"/>
      <c r="GDV42" s="450"/>
      <c r="GDW42" s="450"/>
      <c r="GDX42" s="450"/>
      <c r="GDY42" s="450"/>
      <c r="GDZ42" s="450"/>
      <c r="GEA42" s="450"/>
      <c r="GEB42" s="450"/>
      <c r="GEC42" s="450"/>
      <c r="GED42" s="450"/>
      <c r="GEE42" s="450"/>
      <c r="GEF42" s="450"/>
      <c r="GEG42" s="450"/>
      <c r="GEH42" s="450"/>
      <c r="GEI42" s="450"/>
      <c r="GEJ42" s="450"/>
      <c r="GEK42" s="450"/>
      <c r="GEL42" s="450"/>
      <c r="GEM42" s="450"/>
      <c r="GEN42" s="450"/>
      <c r="GEO42" s="450"/>
      <c r="GEP42" s="450"/>
      <c r="GEQ42" s="450"/>
      <c r="GER42" s="450"/>
      <c r="GES42" s="450"/>
      <c r="GET42" s="450"/>
      <c r="GEU42" s="450"/>
      <c r="GEV42" s="450"/>
      <c r="GEW42" s="450"/>
      <c r="GEX42" s="450"/>
      <c r="GEY42" s="450"/>
      <c r="GEZ42" s="450"/>
      <c r="GFA42" s="450"/>
      <c r="GFB42" s="450"/>
      <c r="GFC42" s="450"/>
      <c r="GFD42" s="450"/>
      <c r="GFE42" s="450"/>
      <c r="GFF42" s="450"/>
      <c r="GFG42" s="450"/>
      <c r="GFH42" s="450"/>
      <c r="GFI42" s="450"/>
      <c r="GFJ42" s="450"/>
      <c r="GFK42" s="450"/>
      <c r="GFL42" s="450"/>
      <c r="GFM42" s="450"/>
      <c r="GFN42" s="450"/>
      <c r="GFO42" s="450"/>
      <c r="GFP42" s="450"/>
      <c r="GFQ42" s="450"/>
      <c r="GFR42" s="450"/>
      <c r="GFS42" s="450"/>
      <c r="GFT42" s="450"/>
      <c r="GFU42" s="450"/>
      <c r="GFV42" s="450"/>
      <c r="GFW42" s="450"/>
      <c r="GFX42" s="450"/>
      <c r="GFY42" s="450"/>
      <c r="GFZ42" s="450"/>
      <c r="GGA42" s="450"/>
      <c r="GGB42" s="450"/>
      <c r="GGC42" s="450"/>
      <c r="GGD42" s="450"/>
      <c r="GGE42" s="450"/>
      <c r="GGF42" s="450"/>
      <c r="GGG42" s="450"/>
      <c r="GGH42" s="450"/>
      <c r="GGI42" s="450"/>
      <c r="GGJ42" s="450"/>
      <c r="GGK42" s="450"/>
      <c r="GGL42" s="450"/>
      <c r="GGM42" s="450"/>
      <c r="GGN42" s="450"/>
      <c r="GGO42" s="450"/>
      <c r="GGP42" s="450"/>
      <c r="GGQ42" s="450"/>
      <c r="GGR42" s="450"/>
      <c r="GGS42" s="450"/>
      <c r="GGT42" s="450"/>
      <c r="GGU42" s="450"/>
      <c r="GGV42" s="450"/>
      <c r="GGW42" s="450"/>
      <c r="GGX42" s="450"/>
      <c r="GGY42" s="450"/>
      <c r="GGZ42" s="450"/>
      <c r="GHA42" s="450"/>
      <c r="GHB42" s="450"/>
      <c r="GHC42" s="450"/>
      <c r="GHD42" s="450"/>
      <c r="GHE42" s="450"/>
      <c r="GHF42" s="450"/>
      <c r="GHG42" s="450"/>
      <c r="GHH42" s="450"/>
      <c r="GHI42" s="450"/>
      <c r="GHJ42" s="450"/>
      <c r="GHK42" s="450"/>
      <c r="GHL42" s="450"/>
      <c r="GHM42" s="450"/>
      <c r="GHN42" s="450"/>
      <c r="GHO42" s="450"/>
      <c r="GHP42" s="450"/>
      <c r="GHQ42" s="450"/>
      <c r="GHR42" s="450"/>
      <c r="GHS42" s="450"/>
      <c r="GHT42" s="450"/>
      <c r="GHU42" s="450"/>
      <c r="GHV42" s="450"/>
      <c r="GHW42" s="450"/>
      <c r="GHX42" s="450"/>
      <c r="GHY42" s="450"/>
      <c r="GHZ42" s="450"/>
      <c r="GIA42" s="450"/>
      <c r="GIB42" s="450"/>
      <c r="GIC42" s="450"/>
      <c r="GID42" s="450"/>
      <c r="GIE42" s="450"/>
      <c r="GIF42" s="450"/>
      <c r="GIG42" s="450"/>
      <c r="GIH42" s="450"/>
      <c r="GII42" s="450"/>
      <c r="GIJ42" s="450"/>
      <c r="GIK42" s="450"/>
      <c r="GIL42" s="450"/>
      <c r="GIM42" s="450"/>
      <c r="GIN42" s="450"/>
      <c r="GIO42" s="450"/>
      <c r="GIP42" s="450"/>
      <c r="GIQ42" s="450"/>
      <c r="GIR42" s="450"/>
      <c r="GIS42" s="450"/>
      <c r="GIT42" s="450"/>
      <c r="GIU42" s="450"/>
      <c r="GIV42" s="450"/>
      <c r="GIW42" s="450"/>
      <c r="GIX42" s="450"/>
      <c r="GIY42" s="450"/>
      <c r="GIZ42" s="450"/>
      <c r="GJA42" s="450"/>
      <c r="GJB42" s="450"/>
      <c r="GJC42" s="450"/>
      <c r="GJD42" s="450"/>
      <c r="GJE42" s="450"/>
      <c r="GJF42" s="450"/>
      <c r="GJG42" s="450"/>
      <c r="GJH42" s="450"/>
      <c r="GJI42" s="450"/>
      <c r="GJJ42" s="450"/>
      <c r="GJK42" s="450"/>
      <c r="GJL42" s="450"/>
      <c r="GJM42" s="450"/>
      <c r="GJN42" s="450"/>
      <c r="GJO42" s="450"/>
      <c r="GJP42" s="450"/>
      <c r="GJQ42" s="450"/>
      <c r="GJR42" s="450"/>
      <c r="GJS42" s="450"/>
      <c r="GJT42" s="450"/>
      <c r="GJU42" s="450"/>
      <c r="GJV42" s="450"/>
      <c r="GJW42" s="450"/>
      <c r="GJX42" s="450"/>
      <c r="GJY42" s="450"/>
      <c r="GJZ42" s="450"/>
      <c r="GKA42" s="450"/>
      <c r="GKB42" s="450"/>
      <c r="GKC42" s="450"/>
      <c r="GKD42" s="450"/>
      <c r="GKE42" s="450"/>
      <c r="GKF42" s="450"/>
      <c r="GKG42" s="450"/>
      <c r="GKH42" s="450"/>
      <c r="GKI42" s="450"/>
      <c r="GKJ42" s="450"/>
      <c r="GKK42" s="450"/>
      <c r="GKL42" s="450"/>
      <c r="GKM42" s="450"/>
      <c r="GKN42" s="450"/>
      <c r="GKO42" s="450"/>
      <c r="GKP42" s="450"/>
      <c r="GKQ42" s="450"/>
      <c r="GKR42" s="450"/>
      <c r="GKS42" s="450"/>
      <c r="GKT42" s="450"/>
      <c r="GKU42" s="450"/>
      <c r="GKV42" s="450"/>
      <c r="GKW42" s="450"/>
      <c r="GKX42" s="450"/>
      <c r="GKY42" s="450"/>
      <c r="GKZ42" s="450"/>
      <c r="GLA42" s="450"/>
      <c r="GLB42" s="450"/>
      <c r="GLC42" s="450"/>
      <c r="GLD42" s="450"/>
      <c r="GLE42" s="450"/>
      <c r="GLF42" s="450"/>
      <c r="GLG42" s="450"/>
      <c r="GLH42" s="450"/>
      <c r="GLI42" s="450"/>
      <c r="GLJ42" s="450"/>
      <c r="GLK42" s="450"/>
      <c r="GLL42" s="450"/>
      <c r="GLM42" s="450"/>
      <c r="GLN42" s="450"/>
      <c r="GLO42" s="450"/>
      <c r="GLP42" s="450"/>
      <c r="GLQ42" s="450"/>
      <c r="GLR42" s="450"/>
      <c r="GLS42" s="450"/>
      <c r="GLT42" s="450"/>
      <c r="GLU42" s="450"/>
      <c r="GLV42" s="450"/>
      <c r="GLW42" s="450"/>
      <c r="GLX42" s="450"/>
      <c r="GLY42" s="450"/>
      <c r="GLZ42" s="450"/>
      <c r="GMA42" s="450"/>
      <c r="GMB42" s="450"/>
      <c r="GMC42" s="450"/>
      <c r="GMD42" s="450"/>
      <c r="GME42" s="450"/>
      <c r="GMF42" s="450"/>
      <c r="GMG42" s="450"/>
      <c r="GMH42" s="450"/>
      <c r="GMI42" s="450"/>
      <c r="GMJ42" s="450"/>
      <c r="GMK42" s="450"/>
      <c r="GML42" s="450"/>
      <c r="GMM42" s="450"/>
      <c r="GMN42" s="450"/>
      <c r="GMO42" s="450"/>
      <c r="GMP42" s="450"/>
      <c r="GMQ42" s="450"/>
      <c r="GMR42" s="450"/>
      <c r="GMS42" s="450"/>
      <c r="GMT42" s="450"/>
      <c r="GMU42" s="450"/>
      <c r="GMV42" s="450"/>
      <c r="GMW42" s="450"/>
      <c r="GMX42" s="450"/>
      <c r="GMY42" s="450"/>
      <c r="GMZ42" s="450"/>
      <c r="GNA42" s="450"/>
      <c r="GNB42" s="450"/>
      <c r="GNC42" s="450"/>
      <c r="GND42" s="450"/>
      <c r="GNE42" s="450"/>
      <c r="GNF42" s="450"/>
      <c r="GNG42" s="450"/>
      <c r="GNH42" s="450"/>
      <c r="GNI42" s="450"/>
      <c r="GNJ42" s="450"/>
      <c r="GNK42" s="450"/>
      <c r="GNL42" s="450"/>
      <c r="GNM42" s="450"/>
      <c r="GNN42" s="450"/>
      <c r="GNO42" s="450"/>
      <c r="GNP42" s="450"/>
      <c r="GNQ42" s="450"/>
      <c r="GNR42" s="450"/>
      <c r="GNS42" s="450"/>
      <c r="GNT42" s="450"/>
      <c r="GNU42" s="450"/>
      <c r="GNV42" s="450"/>
      <c r="GNW42" s="450"/>
      <c r="GNX42" s="450"/>
      <c r="GNY42" s="450"/>
      <c r="GNZ42" s="450"/>
      <c r="GOA42" s="450"/>
      <c r="GOB42" s="450"/>
      <c r="GOC42" s="450"/>
      <c r="GOD42" s="450"/>
      <c r="GOE42" s="450"/>
      <c r="GOF42" s="450"/>
      <c r="GOG42" s="450"/>
      <c r="GOH42" s="450"/>
      <c r="GOI42" s="450"/>
      <c r="GOJ42" s="450"/>
      <c r="GOK42" s="450"/>
      <c r="GOL42" s="450"/>
      <c r="GOM42" s="450"/>
      <c r="GON42" s="450"/>
      <c r="GOO42" s="450"/>
      <c r="GOP42" s="450"/>
      <c r="GOQ42" s="450"/>
      <c r="GOR42" s="450"/>
      <c r="GOS42" s="450"/>
      <c r="GOT42" s="450"/>
      <c r="GOU42" s="450"/>
      <c r="GOV42" s="450"/>
      <c r="GOW42" s="450"/>
      <c r="GOX42" s="450"/>
      <c r="GOY42" s="450"/>
      <c r="GOZ42" s="450"/>
      <c r="GPA42" s="450"/>
      <c r="GPB42" s="450"/>
      <c r="GPC42" s="450"/>
      <c r="GPD42" s="450"/>
      <c r="GPE42" s="450"/>
      <c r="GPF42" s="450"/>
      <c r="GPG42" s="450"/>
      <c r="GPH42" s="450"/>
      <c r="GPI42" s="450"/>
      <c r="GPJ42" s="450"/>
      <c r="GPK42" s="450"/>
      <c r="GPL42" s="450"/>
      <c r="GPM42" s="450"/>
      <c r="GPN42" s="450"/>
      <c r="GPO42" s="450"/>
      <c r="GPP42" s="450"/>
      <c r="GPQ42" s="450"/>
      <c r="GPR42" s="450"/>
      <c r="GPS42" s="450"/>
      <c r="GPT42" s="450"/>
      <c r="GPU42" s="450"/>
      <c r="GPV42" s="450"/>
      <c r="GPW42" s="450"/>
      <c r="GPX42" s="450"/>
      <c r="GPY42" s="450"/>
      <c r="GPZ42" s="450"/>
      <c r="GQA42" s="450"/>
      <c r="GQB42" s="450"/>
      <c r="GQC42" s="450"/>
      <c r="GQD42" s="450"/>
      <c r="GQE42" s="450"/>
      <c r="GQF42" s="450"/>
      <c r="GQG42" s="450"/>
      <c r="GQH42" s="450"/>
      <c r="GQI42" s="450"/>
      <c r="GQJ42" s="450"/>
      <c r="GQK42" s="450"/>
      <c r="GQL42" s="450"/>
      <c r="GQM42" s="450"/>
      <c r="GQN42" s="450"/>
      <c r="GQO42" s="450"/>
      <c r="GQP42" s="450"/>
      <c r="GQQ42" s="450"/>
      <c r="GQR42" s="450"/>
      <c r="GQS42" s="450"/>
      <c r="GQT42" s="450"/>
      <c r="GQU42" s="450"/>
      <c r="GQV42" s="450"/>
      <c r="GQW42" s="450"/>
      <c r="GQX42" s="450"/>
      <c r="GQY42" s="450"/>
      <c r="GQZ42" s="450"/>
      <c r="GRA42" s="450"/>
      <c r="GRB42" s="450"/>
      <c r="GRC42" s="450"/>
      <c r="GRD42" s="450"/>
      <c r="GRE42" s="450"/>
      <c r="GRF42" s="450"/>
      <c r="GRG42" s="450"/>
      <c r="GRH42" s="450"/>
      <c r="GRI42" s="450"/>
      <c r="GRJ42" s="450"/>
      <c r="GRK42" s="450"/>
      <c r="GRL42" s="450"/>
      <c r="GRM42" s="450"/>
      <c r="GRN42" s="450"/>
      <c r="GRO42" s="450"/>
      <c r="GRP42" s="450"/>
      <c r="GRQ42" s="450"/>
      <c r="GRR42" s="450"/>
      <c r="GRS42" s="450"/>
      <c r="GRT42" s="450"/>
      <c r="GRU42" s="450"/>
      <c r="GRV42" s="450"/>
      <c r="GRW42" s="450"/>
      <c r="GRX42" s="450"/>
      <c r="GRY42" s="450"/>
      <c r="GRZ42" s="450"/>
      <c r="GSA42" s="450"/>
      <c r="GSB42" s="450"/>
      <c r="GSC42" s="450"/>
      <c r="GSD42" s="450"/>
      <c r="GSE42" s="450"/>
      <c r="GSF42" s="450"/>
      <c r="GSG42" s="450"/>
      <c r="GSH42" s="450"/>
      <c r="GSI42" s="450"/>
      <c r="GSJ42" s="450"/>
      <c r="GSK42" s="450"/>
      <c r="GSL42" s="450"/>
      <c r="GSM42" s="450"/>
      <c r="GSN42" s="450"/>
      <c r="GSO42" s="450"/>
      <c r="GSP42" s="450"/>
      <c r="GSQ42" s="450"/>
      <c r="GSR42" s="450"/>
      <c r="GSS42" s="450"/>
      <c r="GST42" s="450"/>
      <c r="GSU42" s="450"/>
      <c r="GSV42" s="450"/>
      <c r="GSW42" s="450"/>
      <c r="GSX42" s="450"/>
      <c r="GSY42" s="450"/>
      <c r="GSZ42" s="450"/>
      <c r="GTA42" s="450"/>
      <c r="GTB42" s="450"/>
      <c r="GTC42" s="450"/>
      <c r="GTD42" s="450"/>
      <c r="GTE42" s="450"/>
      <c r="GTF42" s="450"/>
      <c r="GTG42" s="450"/>
      <c r="GTH42" s="450"/>
      <c r="GTI42" s="450"/>
      <c r="GTJ42" s="450"/>
      <c r="GTK42" s="450"/>
      <c r="GTL42" s="450"/>
      <c r="GTM42" s="450"/>
      <c r="GTN42" s="450"/>
      <c r="GTO42" s="450"/>
      <c r="GTP42" s="450"/>
      <c r="GTQ42" s="450"/>
      <c r="GTR42" s="450"/>
      <c r="GTS42" s="450"/>
      <c r="GTT42" s="450"/>
      <c r="GTU42" s="450"/>
      <c r="GTV42" s="450"/>
      <c r="GTW42" s="450"/>
      <c r="GTX42" s="450"/>
      <c r="GTY42" s="450"/>
      <c r="GTZ42" s="450"/>
      <c r="GUA42" s="450"/>
      <c r="GUB42" s="450"/>
      <c r="GUC42" s="450"/>
      <c r="GUD42" s="450"/>
      <c r="GUE42" s="450"/>
      <c r="GUF42" s="450"/>
      <c r="GUG42" s="450"/>
      <c r="GUH42" s="450"/>
      <c r="GUI42" s="450"/>
      <c r="GUJ42" s="450"/>
      <c r="GUK42" s="450"/>
      <c r="GUL42" s="450"/>
      <c r="GUM42" s="450"/>
      <c r="GUN42" s="450"/>
      <c r="GUO42" s="450"/>
      <c r="GUP42" s="450"/>
      <c r="GUQ42" s="450"/>
      <c r="GUR42" s="450"/>
      <c r="GUS42" s="450"/>
      <c r="GUT42" s="450"/>
      <c r="GUU42" s="450"/>
      <c r="GUV42" s="450"/>
      <c r="GUW42" s="450"/>
      <c r="GUX42" s="450"/>
      <c r="GUY42" s="450"/>
      <c r="GUZ42" s="450"/>
      <c r="GVA42" s="450"/>
      <c r="GVB42" s="450"/>
      <c r="GVC42" s="450"/>
      <c r="GVD42" s="450"/>
      <c r="GVE42" s="450"/>
      <c r="GVF42" s="450"/>
      <c r="GVG42" s="450"/>
      <c r="GVH42" s="450"/>
      <c r="GVI42" s="450"/>
      <c r="GVJ42" s="450"/>
      <c r="GVK42" s="450"/>
      <c r="GVL42" s="450"/>
      <c r="GVM42" s="450"/>
      <c r="GVN42" s="450"/>
      <c r="GVO42" s="450"/>
      <c r="GVP42" s="450"/>
      <c r="GVQ42" s="450"/>
      <c r="GVR42" s="450"/>
      <c r="GVS42" s="450"/>
      <c r="GVT42" s="450"/>
      <c r="GVU42" s="450"/>
      <c r="GVV42" s="450"/>
      <c r="GVW42" s="450"/>
      <c r="GVX42" s="450"/>
      <c r="GVY42" s="450"/>
      <c r="GVZ42" s="450"/>
      <c r="GWA42" s="450"/>
      <c r="GWB42" s="450"/>
      <c r="GWC42" s="450"/>
      <c r="GWD42" s="450"/>
      <c r="GWE42" s="450"/>
      <c r="GWF42" s="450"/>
      <c r="GWG42" s="450"/>
      <c r="GWH42" s="450"/>
      <c r="GWI42" s="450"/>
      <c r="GWJ42" s="450"/>
      <c r="GWK42" s="450"/>
      <c r="GWL42" s="450"/>
      <c r="GWM42" s="450"/>
      <c r="GWN42" s="450"/>
      <c r="GWO42" s="450"/>
      <c r="GWP42" s="450"/>
      <c r="GWQ42" s="450"/>
      <c r="GWR42" s="450"/>
      <c r="GWS42" s="450"/>
      <c r="GWT42" s="450"/>
      <c r="GWU42" s="450"/>
      <c r="GWV42" s="450"/>
      <c r="GWW42" s="450"/>
      <c r="GWX42" s="450"/>
      <c r="GWY42" s="450"/>
      <c r="GWZ42" s="450"/>
      <c r="GXA42" s="450"/>
      <c r="GXB42" s="450"/>
      <c r="GXC42" s="450"/>
      <c r="GXD42" s="450"/>
      <c r="GXE42" s="450"/>
      <c r="GXF42" s="450"/>
      <c r="GXG42" s="450"/>
      <c r="GXH42" s="450"/>
      <c r="GXI42" s="450"/>
      <c r="GXJ42" s="450"/>
      <c r="GXK42" s="450"/>
      <c r="GXL42" s="450"/>
      <c r="GXM42" s="450"/>
      <c r="GXN42" s="450"/>
      <c r="GXO42" s="450"/>
      <c r="GXP42" s="450"/>
      <c r="GXQ42" s="450"/>
      <c r="GXR42" s="450"/>
      <c r="GXS42" s="450"/>
      <c r="GXT42" s="450"/>
      <c r="GXU42" s="450"/>
      <c r="GXV42" s="450"/>
      <c r="GXW42" s="450"/>
      <c r="GXX42" s="450"/>
      <c r="GXY42" s="450"/>
      <c r="GXZ42" s="450"/>
      <c r="GYA42" s="450"/>
      <c r="GYB42" s="450"/>
      <c r="GYC42" s="450"/>
      <c r="GYD42" s="450"/>
      <c r="GYE42" s="450"/>
      <c r="GYF42" s="450"/>
      <c r="GYG42" s="450"/>
      <c r="GYH42" s="450"/>
      <c r="GYI42" s="450"/>
      <c r="GYJ42" s="450"/>
      <c r="GYK42" s="450"/>
      <c r="GYL42" s="450"/>
      <c r="GYM42" s="450"/>
      <c r="GYN42" s="450"/>
      <c r="GYO42" s="450"/>
      <c r="GYP42" s="450"/>
      <c r="GYQ42" s="450"/>
      <c r="GYR42" s="450"/>
      <c r="GYS42" s="450"/>
      <c r="GYT42" s="450"/>
      <c r="GYU42" s="450"/>
      <c r="GYV42" s="450"/>
      <c r="GYW42" s="450"/>
      <c r="GYX42" s="450"/>
      <c r="GYY42" s="450"/>
      <c r="GYZ42" s="450"/>
      <c r="GZA42" s="450"/>
      <c r="GZB42" s="450"/>
      <c r="GZC42" s="450"/>
      <c r="GZD42" s="450"/>
      <c r="GZE42" s="450"/>
      <c r="GZF42" s="450"/>
      <c r="GZG42" s="450"/>
      <c r="GZH42" s="450"/>
      <c r="GZI42" s="450"/>
      <c r="GZJ42" s="450"/>
      <c r="GZK42" s="450"/>
      <c r="GZL42" s="450"/>
      <c r="GZM42" s="450"/>
      <c r="GZN42" s="450"/>
      <c r="GZO42" s="450"/>
      <c r="GZP42" s="450"/>
      <c r="GZQ42" s="450"/>
      <c r="GZR42" s="450"/>
      <c r="GZS42" s="450"/>
      <c r="GZT42" s="450"/>
      <c r="GZU42" s="450"/>
      <c r="GZV42" s="450"/>
      <c r="GZW42" s="450"/>
      <c r="GZX42" s="450"/>
      <c r="GZY42" s="450"/>
      <c r="GZZ42" s="450"/>
      <c r="HAA42" s="450"/>
      <c r="HAB42" s="450"/>
      <c r="HAC42" s="450"/>
      <c r="HAD42" s="450"/>
      <c r="HAE42" s="450"/>
      <c r="HAF42" s="450"/>
      <c r="HAG42" s="450"/>
      <c r="HAH42" s="450"/>
      <c r="HAI42" s="450"/>
      <c r="HAJ42" s="450"/>
      <c r="HAK42" s="450"/>
      <c r="HAL42" s="450"/>
      <c r="HAM42" s="450"/>
      <c r="HAN42" s="450"/>
      <c r="HAO42" s="450"/>
      <c r="HAP42" s="450"/>
      <c r="HAQ42" s="450"/>
      <c r="HAR42" s="450"/>
      <c r="HAS42" s="450"/>
      <c r="HAT42" s="450"/>
      <c r="HAU42" s="450"/>
      <c r="HAV42" s="450"/>
      <c r="HAW42" s="450"/>
      <c r="HAX42" s="450"/>
      <c r="HAY42" s="450"/>
      <c r="HAZ42" s="450"/>
      <c r="HBA42" s="450"/>
      <c r="HBB42" s="450"/>
      <c r="HBC42" s="450"/>
      <c r="HBD42" s="450"/>
      <c r="HBE42" s="450"/>
      <c r="HBF42" s="450"/>
      <c r="HBG42" s="450"/>
      <c r="HBH42" s="450"/>
      <c r="HBI42" s="450"/>
      <c r="HBJ42" s="450"/>
      <c r="HBK42" s="450"/>
      <c r="HBL42" s="450"/>
      <c r="HBM42" s="450"/>
      <c r="HBN42" s="450"/>
      <c r="HBO42" s="450"/>
      <c r="HBP42" s="450"/>
      <c r="HBQ42" s="450"/>
      <c r="HBR42" s="450"/>
      <c r="HBS42" s="450"/>
      <c r="HBT42" s="450"/>
      <c r="HBU42" s="450"/>
      <c r="HBV42" s="450"/>
      <c r="HBW42" s="450"/>
      <c r="HBX42" s="450"/>
      <c r="HBY42" s="450"/>
      <c r="HBZ42" s="450"/>
      <c r="HCA42" s="450"/>
      <c r="HCB42" s="450"/>
      <c r="HCC42" s="450"/>
      <c r="HCD42" s="450"/>
      <c r="HCE42" s="450"/>
      <c r="HCF42" s="450"/>
      <c r="HCG42" s="450"/>
      <c r="HCH42" s="450"/>
      <c r="HCI42" s="450"/>
      <c r="HCJ42" s="450"/>
      <c r="HCK42" s="450"/>
      <c r="HCL42" s="450"/>
      <c r="HCM42" s="450"/>
      <c r="HCN42" s="450"/>
      <c r="HCO42" s="450"/>
      <c r="HCP42" s="450"/>
      <c r="HCQ42" s="450"/>
      <c r="HCR42" s="450"/>
      <c r="HCS42" s="450"/>
      <c r="HCT42" s="450"/>
      <c r="HCU42" s="450"/>
      <c r="HCV42" s="450"/>
      <c r="HCW42" s="450"/>
      <c r="HCX42" s="450"/>
      <c r="HCY42" s="450"/>
      <c r="HCZ42" s="450"/>
      <c r="HDA42" s="450"/>
      <c r="HDB42" s="450"/>
      <c r="HDC42" s="450"/>
      <c r="HDD42" s="450"/>
      <c r="HDE42" s="450"/>
      <c r="HDF42" s="450"/>
      <c r="HDG42" s="450"/>
      <c r="HDH42" s="450"/>
      <c r="HDI42" s="450"/>
      <c r="HDJ42" s="450"/>
      <c r="HDK42" s="450"/>
      <c r="HDL42" s="450"/>
      <c r="HDM42" s="450"/>
      <c r="HDN42" s="450"/>
      <c r="HDO42" s="450"/>
      <c r="HDP42" s="450"/>
      <c r="HDQ42" s="450"/>
      <c r="HDR42" s="450"/>
      <c r="HDS42" s="450"/>
      <c r="HDT42" s="450"/>
      <c r="HDU42" s="450"/>
      <c r="HDV42" s="450"/>
      <c r="HDW42" s="450"/>
      <c r="HDX42" s="450"/>
      <c r="HDY42" s="450"/>
      <c r="HDZ42" s="450"/>
      <c r="HEA42" s="450"/>
      <c r="HEB42" s="450"/>
      <c r="HEC42" s="450"/>
      <c r="HED42" s="450"/>
      <c r="HEE42" s="450"/>
      <c r="HEF42" s="450"/>
      <c r="HEG42" s="450"/>
      <c r="HEH42" s="450"/>
      <c r="HEI42" s="450"/>
      <c r="HEJ42" s="450"/>
      <c r="HEK42" s="450"/>
      <c r="HEL42" s="450"/>
      <c r="HEM42" s="450"/>
      <c r="HEN42" s="450"/>
      <c r="HEO42" s="450"/>
      <c r="HEP42" s="450"/>
      <c r="HEQ42" s="450"/>
      <c r="HER42" s="450"/>
      <c r="HES42" s="450"/>
      <c r="HET42" s="450"/>
      <c r="HEU42" s="450"/>
      <c r="HEV42" s="450"/>
      <c r="HEW42" s="450"/>
      <c r="HEX42" s="450"/>
      <c r="HEY42" s="450"/>
      <c r="HEZ42" s="450"/>
      <c r="HFA42" s="450"/>
      <c r="HFB42" s="450"/>
      <c r="HFC42" s="450"/>
      <c r="HFD42" s="450"/>
      <c r="HFE42" s="450"/>
      <c r="HFF42" s="450"/>
      <c r="HFG42" s="450"/>
      <c r="HFH42" s="450"/>
      <c r="HFI42" s="450"/>
      <c r="HFJ42" s="450"/>
      <c r="HFK42" s="450"/>
      <c r="HFL42" s="450"/>
      <c r="HFM42" s="450"/>
      <c r="HFN42" s="450"/>
      <c r="HFO42" s="450"/>
      <c r="HFP42" s="450"/>
      <c r="HFQ42" s="450"/>
      <c r="HFR42" s="450"/>
      <c r="HFS42" s="450"/>
      <c r="HFT42" s="450"/>
      <c r="HFU42" s="450"/>
      <c r="HFV42" s="450"/>
      <c r="HFW42" s="450"/>
      <c r="HFX42" s="450"/>
      <c r="HFY42" s="450"/>
      <c r="HFZ42" s="450"/>
      <c r="HGA42" s="450"/>
      <c r="HGB42" s="450"/>
      <c r="HGC42" s="450"/>
      <c r="HGD42" s="450"/>
      <c r="HGE42" s="450"/>
      <c r="HGF42" s="450"/>
      <c r="HGG42" s="450"/>
      <c r="HGH42" s="450"/>
      <c r="HGI42" s="450"/>
      <c r="HGJ42" s="450"/>
      <c r="HGK42" s="450"/>
      <c r="HGL42" s="450"/>
      <c r="HGM42" s="450"/>
      <c r="HGN42" s="450"/>
      <c r="HGO42" s="450"/>
      <c r="HGP42" s="450"/>
      <c r="HGQ42" s="450"/>
      <c r="HGR42" s="450"/>
      <c r="HGS42" s="450"/>
      <c r="HGT42" s="450"/>
      <c r="HGU42" s="450"/>
      <c r="HGV42" s="450"/>
      <c r="HGW42" s="450"/>
      <c r="HGX42" s="450"/>
      <c r="HGY42" s="450"/>
      <c r="HGZ42" s="450"/>
      <c r="HHA42" s="450"/>
      <c r="HHB42" s="450"/>
      <c r="HHC42" s="450"/>
      <c r="HHD42" s="450"/>
      <c r="HHE42" s="450"/>
      <c r="HHF42" s="450"/>
      <c r="HHG42" s="450"/>
      <c r="HHH42" s="450"/>
      <c r="HHI42" s="450"/>
      <c r="HHJ42" s="450"/>
      <c r="HHK42" s="450"/>
      <c r="HHL42" s="450"/>
      <c r="HHM42" s="450"/>
      <c r="HHN42" s="450"/>
      <c r="HHO42" s="450"/>
      <c r="HHP42" s="450"/>
      <c r="HHQ42" s="450"/>
      <c r="HHR42" s="450"/>
      <c r="HHS42" s="450"/>
      <c r="HHT42" s="450"/>
      <c r="HHU42" s="450"/>
      <c r="HHV42" s="450"/>
      <c r="HHW42" s="450"/>
      <c r="HHX42" s="450"/>
      <c r="HHY42" s="450"/>
      <c r="HHZ42" s="450"/>
      <c r="HIA42" s="450"/>
      <c r="HIB42" s="450"/>
      <c r="HIC42" s="450"/>
      <c r="HID42" s="450"/>
      <c r="HIE42" s="450"/>
      <c r="HIF42" s="450"/>
      <c r="HIG42" s="450"/>
      <c r="HIH42" s="450"/>
      <c r="HII42" s="450"/>
      <c r="HIJ42" s="450"/>
      <c r="HIK42" s="450"/>
      <c r="HIL42" s="450"/>
      <c r="HIM42" s="450"/>
      <c r="HIN42" s="450"/>
      <c r="HIO42" s="450"/>
      <c r="HIP42" s="450"/>
      <c r="HIQ42" s="450"/>
      <c r="HIR42" s="450"/>
      <c r="HIS42" s="450"/>
      <c r="HIT42" s="450"/>
      <c r="HIU42" s="450"/>
      <c r="HIV42" s="450"/>
      <c r="HIW42" s="450"/>
      <c r="HIX42" s="450"/>
      <c r="HIY42" s="450"/>
      <c r="HIZ42" s="450"/>
      <c r="HJA42" s="450"/>
      <c r="HJB42" s="450"/>
      <c r="HJC42" s="450"/>
      <c r="HJD42" s="450"/>
      <c r="HJE42" s="450"/>
      <c r="HJF42" s="450"/>
      <c r="HJG42" s="450"/>
      <c r="HJH42" s="450"/>
      <c r="HJI42" s="450"/>
      <c r="HJJ42" s="450"/>
      <c r="HJK42" s="450"/>
      <c r="HJL42" s="450"/>
      <c r="HJM42" s="450"/>
      <c r="HJN42" s="450"/>
      <c r="HJO42" s="450"/>
      <c r="HJP42" s="450"/>
      <c r="HJQ42" s="450"/>
      <c r="HJR42" s="450"/>
      <c r="HJS42" s="450"/>
      <c r="HJT42" s="450"/>
      <c r="HJU42" s="450"/>
      <c r="HJV42" s="450"/>
      <c r="HJW42" s="450"/>
      <c r="HJX42" s="450"/>
      <c r="HJY42" s="450"/>
      <c r="HJZ42" s="450"/>
      <c r="HKA42" s="450"/>
      <c r="HKB42" s="450"/>
      <c r="HKC42" s="450"/>
      <c r="HKD42" s="450"/>
      <c r="HKE42" s="450"/>
      <c r="HKF42" s="450"/>
      <c r="HKG42" s="450"/>
      <c r="HKH42" s="450"/>
      <c r="HKI42" s="450"/>
      <c r="HKJ42" s="450"/>
      <c r="HKK42" s="450"/>
      <c r="HKL42" s="450"/>
      <c r="HKM42" s="450"/>
      <c r="HKN42" s="450"/>
      <c r="HKO42" s="450"/>
      <c r="HKP42" s="450"/>
      <c r="HKQ42" s="450"/>
      <c r="HKR42" s="450"/>
      <c r="HKS42" s="450"/>
      <c r="HKT42" s="450"/>
      <c r="HKU42" s="450"/>
      <c r="HKV42" s="450"/>
      <c r="HKW42" s="450"/>
      <c r="HKX42" s="450"/>
      <c r="HKY42" s="450"/>
      <c r="HKZ42" s="450"/>
      <c r="HLA42" s="450"/>
      <c r="HLB42" s="450"/>
      <c r="HLC42" s="450"/>
      <c r="HLD42" s="450"/>
      <c r="HLE42" s="450"/>
      <c r="HLF42" s="450"/>
      <c r="HLG42" s="450"/>
      <c r="HLH42" s="450"/>
      <c r="HLI42" s="450"/>
      <c r="HLJ42" s="450"/>
      <c r="HLK42" s="450"/>
      <c r="HLL42" s="450"/>
      <c r="HLM42" s="450"/>
      <c r="HLN42" s="450"/>
      <c r="HLO42" s="450"/>
      <c r="HLP42" s="450"/>
      <c r="HLQ42" s="450"/>
      <c r="HLR42" s="450"/>
      <c r="HLS42" s="450"/>
      <c r="HLT42" s="450"/>
      <c r="HLU42" s="450"/>
      <c r="HLV42" s="450"/>
      <c r="HLW42" s="450"/>
      <c r="HLX42" s="450"/>
      <c r="HLY42" s="450"/>
      <c r="HLZ42" s="450"/>
      <c r="HMA42" s="450"/>
      <c r="HMB42" s="450"/>
      <c r="HMC42" s="450"/>
      <c r="HMD42" s="450"/>
      <c r="HME42" s="450"/>
      <c r="HMF42" s="450"/>
      <c r="HMG42" s="450"/>
      <c r="HMH42" s="450"/>
      <c r="HMI42" s="450"/>
      <c r="HMJ42" s="450"/>
      <c r="HMK42" s="450"/>
      <c r="HML42" s="450"/>
      <c r="HMM42" s="450"/>
      <c r="HMN42" s="450"/>
      <c r="HMO42" s="450"/>
      <c r="HMP42" s="450"/>
      <c r="HMQ42" s="450"/>
      <c r="HMR42" s="450"/>
      <c r="HMS42" s="450"/>
      <c r="HMT42" s="450"/>
      <c r="HMU42" s="450"/>
      <c r="HMV42" s="450"/>
      <c r="HMW42" s="450"/>
      <c r="HMX42" s="450"/>
      <c r="HMY42" s="450"/>
      <c r="HMZ42" s="450"/>
      <c r="HNA42" s="450"/>
      <c r="HNB42" s="450"/>
      <c r="HNC42" s="450"/>
      <c r="HND42" s="450"/>
      <c r="HNE42" s="450"/>
      <c r="HNF42" s="450"/>
      <c r="HNG42" s="450"/>
      <c r="HNH42" s="450"/>
      <c r="HNI42" s="450"/>
      <c r="HNJ42" s="450"/>
      <c r="HNK42" s="450"/>
      <c r="HNL42" s="450"/>
      <c r="HNM42" s="450"/>
      <c r="HNN42" s="450"/>
      <c r="HNO42" s="450"/>
      <c r="HNP42" s="450"/>
      <c r="HNQ42" s="450"/>
      <c r="HNR42" s="450"/>
      <c r="HNS42" s="450"/>
      <c r="HNT42" s="450"/>
      <c r="HNU42" s="450"/>
      <c r="HNV42" s="450"/>
      <c r="HNW42" s="450"/>
      <c r="HNX42" s="450"/>
      <c r="HNY42" s="450"/>
      <c r="HNZ42" s="450"/>
      <c r="HOA42" s="450"/>
      <c r="HOB42" s="450"/>
      <c r="HOC42" s="450"/>
      <c r="HOD42" s="450"/>
      <c r="HOE42" s="450"/>
      <c r="HOF42" s="450"/>
      <c r="HOG42" s="450"/>
      <c r="HOH42" s="450"/>
      <c r="HOI42" s="450"/>
      <c r="HOJ42" s="450"/>
      <c r="HOK42" s="450"/>
      <c r="HOL42" s="450"/>
      <c r="HOM42" s="450"/>
      <c r="HON42" s="450"/>
      <c r="HOO42" s="450"/>
      <c r="HOP42" s="450"/>
      <c r="HOQ42" s="450"/>
      <c r="HOR42" s="450"/>
      <c r="HOS42" s="450"/>
      <c r="HOT42" s="450"/>
      <c r="HOU42" s="450"/>
      <c r="HOV42" s="450"/>
      <c r="HOW42" s="450"/>
      <c r="HOX42" s="450"/>
      <c r="HOY42" s="450"/>
      <c r="HOZ42" s="450"/>
      <c r="HPA42" s="450"/>
      <c r="HPB42" s="450"/>
      <c r="HPC42" s="450"/>
      <c r="HPD42" s="450"/>
      <c r="HPE42" s="450"/>
      <c r="HPF42" s="450"/>
      <c r="HPG42" s="450"/>
      <c r="HPH42" s="450"/>
      <c r="HPI42" s="450"/>
      <c r="HPJ42" s="450"/>
      <c r="HPK42" s="450"/>
      <c r="HPL42" s="450"/>
      <c r="HPM42" s="450"/>
      <c r="HPN42" s="450"/>
      <c r="HPO42" s="450"/>
      <c r="HPP42" s="450"/>
      <c r="HPQ42" s="450"/>
      <c r="HPR42" s="450"/>
      <c r="HPS42" s="450"/>
      <c r="HPT42" s="450"/>
      <c r="HPU42" s="450"/>
      <c r="HPV42" s="450"/>
      <c r="HPW42" s="450"/>
      <c r="HPX42" s="450"/>
      <c r="HPY42" s="450"/>
      <c r="HPZ42" s="450"/>
      <c r="HQA42" s="450"/>
      <c r="HQB42" s="450"/>
      <c r="HQC42" s="450"/>
      <c r="HQD42" s="450"/>
      <c r="HQE42" s="450"/>
      <c r="HQF42" s="450"/>
      <c r="HQG42" s="450"/>
      <c r="HQH42" s="450"/>
      <c r="HQI42" s="450"/>
      <c r="HQJ42" s="450"/>
      <c r="HQK42" s="450"/>
      <c r="HQL42" s="450"/>
      <c r="HQM42" s="450"/>
      <c r="HQN42" s="450"/>
      <c r="HQO42" s="450"/>
      <c r="HQP42" s="450"/>
      <c r="HQQ42" s="450"/>
      <c r="HQR42" s="450"/>
      <c r="HQS42" s="450"/>
      <c r="HQT42" s="450"/>
      <c r="HQU42" s="450"/>
      <c r="HQV42" s="450"/>
      <c r="HQW42" s="450"/>
      <c r="HQX42" s="450"/>
      <c r="HQY42" s="450"/>
      <c r="HQZ42" s="450"/>
      <c r="HRA42" s="450"/>
      <c r="HRB42" s="450"/>
      <c r="HRC42" s="450"/>
      <c r="HRD42" s="450"/>
      <c r="HRE42" s="450"/>
      <c r="HRF42" s="450"/>
      <c r="HRG42" s="450"/>
      <c r="HRH42" s="450"/>
      <c r="HRI42" s="450"/>
      <c r="HRJ42" s="450"/>
      <c r="HRK42" s="450"/>
      <c r="HRL42" s="450"/>
      <c r="HRM42" s="450"/>
      <c r="HRN42" s="450"/>
      <c r="HRO42" s="450"/>
      <c r="HRP42" s="450"/>
      <c r="HRQ42" s="450"/>
      <c r="HRR42" s="450"/>
      <c r="HRS42" s="450"/>
      <c r="HRT42" s="450"/>
      <c r="HRU42" s="450"/>
      <c r="HRV42" s="450"/>
      <c r="HRW42" s="450"/>
      <c r="HRX42" s="450"/>
      <c r="HRY42" s="450"/>
      <c r="HRZ42" s="450"/>
      <c r="HSA42" s="450"/>
      <c r="HSB42" s="450"/>
      <c r="HSC42" s="450"/>
      <c r="HSD42" s="450"/>
      <c r="HSE42" s="450"/>
      <c r="HSF42" s="450"/>
      <c r="HSG42" s="450"/>
      <c r="HSH42" s="450"/>
      <c r="HSI42" s="450"/>
      <c r="HSJ42" s="450"/>
      <c r="HSK42" s="450"/>
      <c r="HSL42" s="450"/>
      <c r="HSM42" s="450"/>
      <c r="HSN42" s="450"/>
      <c r="HSO42" s="450"/>
      <c r="HSP42" s="450"/>
      <c r="HSQ42" s="450"/>
      <c r="HSR42" s="450"/>
      <c r="HSS42" s="450"/>
      <c r="HST42" s="450"/>
      <c r="HSU42" s="450"/>
      <c r="HSV42" s="450"/>
      <c r="HSW42" s="450"/>
      <c r="HSX42" s="450"/>
      <c r="HSY42" s="450"/>
      <c r="HSZ42" s="450"/>
      <c r="HTA42" s="450"/>
      <c r="HTB42" s="450"/>
      <c r="HTC42" s="450"/>
      <c r="HTD42" s="450"/>
      <c r="HTE42" s="450"/>
      <c r="HTF42" s="450"/>
      <c r="HTG42" s="450"/>
      <c r="HTH42" s="450"/>
      <c r="HTI42" s="450"/>
      <c r="HTJ42" s="450"/>
      <c r="HTK42" s="450"/>
      <c r="HTL42" s="450"/>
      <c r="HTM42" s="450"/>
      <c r="HTN42" s="450"/>
      <c r="HTO42" s="450"/>
      <c r="HTP42" s="450"/>
      <c r="HTQ42" s="450"/>
      <c r="HTR42" s="450"/>
      <c r="HTS42" s="450"/>
      <c r="HTT42" s="450"/>
      <c r="HTU42" s="450"/>
      <c r="HTV42" s="450"/>
      <c r="HTW42" s="450"/>
      <c r="HTX42" s="450"/>
      <c r="HTY42" s="450"/>
      <c r="HTZ42" s="450"/>
      <c r="HUA42" s="450"/>
      <c r="HUB42" s="450"/>
      <c r="HUC42" s="450"/>
      <c r="HUD42" s="450"/>
      <c r="HUE42" s="450"/>
      <c r="HUF42" s="450"/>
      <c r="HUG42" s="450"/>
      <c r="HUH42" s="450"/>
      <c r="HUI42" s="450"/>
      <c r="HUJ42" s="450"/>
      <c r="HUK42" s="450"/>
      <c r="HUL42" s="450"/>
      <c r="HUM42" s="450"/>
      <c r="HUN42" s="450"/>
      <c r="HUO42" s="450"/>
      <c r="HUP42" s="450"/>
      <c r="HUQ42" s="450"/>
      <c r="HUR42" s="450"/>
      <c r="HUS42" s="450"/>
      <c r="HUT42" s="450"/>
      <c r="HUU42" s="450"/>
      <c r="HUV42" s="450"/>
      <c r="HUW42" s="450"/>
      <c r="HUX42" s="450"/>
      <c r="HUY42" s="450"/>
      <c r="HUZ42" s="450"/>
      <c r="HVA42" s="450"/>
      <c r="HVB42" s="450"/>
      <c r="HVC42" s="450"/>
      <c r="HVD42" s="450"/>
      <c r="HVE42" s="450"/>
      <c r="HVF42" s="450"/>
      <c r="HVG42" s="450"/>
      <c r="HVH42" s="450"/>
      <c r="HVI42" s="450"/>
      <c r="HVJ42" s="450"/>
      <c r="HVK42" s="450"/>
      <c r="HVL42" s="450"/>
      <c r="HVM42" s="450"/>
      <c r="HVN42" s="450"/>
      <c r="HVO42" s="450"/>
      <c r="HVP42" s="450"/>
      <c r="HVQ42" s="450"/>
      <c r="HVR42" s="450"/>
      <c r="HVS42" s="450"/>
      <c r="HVT42" s="450"/>
      <c r="HVU42" s="450"/>
      <c r="HVV42" s="450"/>
      <c r="HVW42" s="450"/>
      <c r="HVX42" s="450"/>
      <c r="HVY42" s="450"/>
      <c r="HVZ42" s="450"/>
      <c r="HWA42" s="450"/>
      <c r="HWB42" s="450"/>
      <c r="HWC42" s="450"/>
      <c r="HWD42" s="450"/>
      <c r="HWE42" s="450"/>
      <c r="HWF42" s="450"/>
      <c r="HWG42" s="450"/>
      <c r="HWH42" s="450"/>
      <c r="HWI42" s="450"/>
      <c r="HWJ42" s="450"/>
      <c r="HWK42" s="450"/>
      <c r="HWL42" s="450"/>
      <c r="HWM42" s="450"/>
      <c r="HWN42" s="450"/>
      <c r="HWO42" s="450"/>
      <c r="HWP42" s="450"/>
      <c r="HWQ42" s="450"/>
      <c r="HWR42" s="450"/>
      <c r="HWS42" s="450"/>
      <c r="HWT42" s="450"/>
      <c r="HWU42" s="450"/>
      <c r="HWV42" s="450"/>
      <c r="HWW42" s="450"/>
      <c r="HWX42" s="450"/>
      <c r="HWY42" s="450"/>
      <c r="HWZ42" s="450"/>
      <c r="HXA42" s="450"/>
      <c r="HXB42" s="450"/>
      <c r="HXC42" s="450"/>
      <c r="HXD42" s="450"/>
      <c r="HXE42" s="450"/>
      <c r="HXF42" s="450"/>
      <c r="HXG42" s="450"/>
      <c r="HXH42" s="450"/>
      <c r="HXI42" s="450"/>
      <c r="HXJ42" s="450"/>
      <c r="HXK42" s="450"/>
      <c r="HXL42" s="450"/>
      <c r="HXM42" s="450"/>
      <c r="HXN42" s="450"/>
      <c r="HXO42" s="450"/>
      <c r="HXP42" s="450"/>
      <c r="HXQ42" s="450"/>
      <c r="HXR42" s="450"/>
      <c r="HXS42" s="450"/>
      <c r="HXT42" s="450"/>
      <c r="HXU42" s="450"/>
      <c r="HXV42" s="450"/>
      <c r="HXW42" s="450"/>
      <c r="HXX42" s="450"/>
      <c r="HXY42" s="450"/>
      <c r="HXZ42" s="450"/>
      <c r="HYA42" s="450"/>
      <c r="HYB42" s="450"/>
      <c r="HYC42" s="450"/>
      <c r="HYD42" s="450"/>
      <c r="HYE42" s="450"/>
      <c r="HYF42" s="450"/>
      <c r="HYG42" s="450"/>
      <c r="HYH42" s="450"/>
      <c r="HYI42" s="450"/>
      <c r="HYJ42" s="450"/>
      <c r="HYK42" s="450"/>
      <c r="HYL42" s="450"/>
      <c r="HYM42" s="450"/>
      <c r="HYN42" s="450"/>
      <c r="HYO42" s="450"/>
      <c r="HYP42" s="450"/>
      <c r="HYQ42" s="450"/>
      <c r="HYR42" s="450"/>
      <c r="HYS42" s="450"/>
      <c r="HYT42" s="450"/>
      <c r="HYU42" s="450"/>
      <c r="HYV42" s="450"/>
      <c r="HYW42" s="450"/>
      <c r="HYX42" s="450"/>
      <c r="HYY42" s="450"/>
      <c r="HYZ42" s="450"/>
      <c r="HZA42" s="450"/>
      <c r="HZB42" s="450"/>
      <c r="HZC42" s="450"/>
      <c r="HZD42" s="450"/>
      <c r="HZE42" s="450"/>
      <c r="HZF42" s="450"/>
      <c r="HZG42" s="450"/>
      <c r="HZH42" s="450"/>
      <c r="HZI42" s="450"/>
      <c r="HZJ42" s="450"/>
      <c r="HZK42" s="450"/>
      <c r="HZL42" s="450"/>
      <c r="HZM42" s="450"/>
      <c r="HZN42" s="450"/>
      <c r="HZO42" s="450"/>
      <c r="HZP42" s="450"/>
      <c r="HZQ42" s="450"/>
      <c r="HZR42" s="450"/>
      <c r="HZS42" s="450"/>
      <c r="HZT42" s="450"/>
      <c r="HZU42" s="450"/>
      <c r="HZV42" s="450"/>
      <c r="HZW42" s="450"/>
      <c r="HZX42" s="450"/>
      <c r="HZY42" s="450"/>
      <c r="HZZ42" s="450"/>
      <c r="IAA42" s="450"/>
      <c r="IAB42" s="450"/>
      <c r="IAC42" s="450"/>
      <c r="IAD42" s="450"/>
      <c r="IAE42" s="450"/>
      <c r="IAF42" s="450"/>
      <c r="IAG42" s="450"/>
      <c r="IAH42" s="450"/>
      <c r="IAI42" s="450"/>
      <c r="IAJ42" s="450"/>
      <c r="IAK42" s="450"/>
      <c r="IAL42" s="450"/>
      <c r="IAM42" s="450"/>
      <c r="IAN42" s="450"/>
      <c r="IAO42" s="450"/>
      <c r="IAP42" s="450"/>
      <c r="IAQ42" s="450"/>
      <c r="IAR42" s="450"/>
      <c r="IAS42" s="450"/>
      <c r="IAT42" s="450"/>
      <c r="IAU42" s="450"/>
      <c r="IAV42" s="450"/>
      <c r="IAW42" s="450"/>
      <c r="IAX42" s="450"/>
      <c r="IAY42" s="450"/>
      <c r="IAZ42" s="450"/>
      <c r="IBA42" s="450"/>
      <c r="IBB42" s="450"/>
      <c r="IBC42" s="450"/>
      <c r="IBD42" s="450"/>
      <c r="IBE42" s="450"/>
      <c r="IBF42" s="450"/>
      <c r="IBG42" s="450"/>
      <c r="IBH42" s="450"/>
      <c r="IBI42" s="450"/>
      <c r="IBJ42" s="450"/>
      <c r="IBK42" s="450"/>
      <c r="IBL42" s="450"/>
      <c r="IBM42" s="450"/>
      <c r="IBN42" s="450"/>
      <c r="IBO42" s="450"/>
      <c r="IBP42" s="450"/>
      <c r="IBQ42" s="450"/>
      <c r="IBR42" s="450"/>
      <c r="IBS42" s="450"/>
      <c r="IBT42" s="450"/>
      <c r="IBU42" s="450"/>
      <c r="IBV42" s="450"/>
      <c r="IBW42" s="450"/>
      <c r="IBX42" s="450"/>
      <c r="IBY42" s="450"/>
      <c r="IBZ42" s="450"/>
      <c r="ICA42" s="450"/>
      <c r="ICB42" s="450"/>
      <c r="ICC42" s="450"/>
      <c r="ICD42" s="450"/>
      <c r="ICE42" s="450"/>
      <c r="ICF42" s="450"/>
      <c r="ICG42" s="450"/>
      <c r="ICH42" s="450"/>
      <c r="ICI42" s="450"/>
      <c r="ICJ42" s="450"/>
      <c r="ICK42" s="450"/>
      <c r="ICL42" s="450"/>
      <c r="ICM42" s="450"/>
      <c r="ICN42" s="450"/>
      <c r="ICO42" s="450"/>
      <c r="ICP42" s="450"/>
      <c r="ICQ42" s="450"/>
      <c r="ICR42" s="450"/>
      <c r="ICS42" s="450"/>
      <c r="ICT42" s="450"/>
      <c r="ICU42" s="450"/>
      <c r="ICV42" s="450"/>
      <c r="ICW42" s="450"/>
      <c r="ICX42" s="450"/>
      <c r="ICY42" s="450"/>
      <c r="ICZ42" s="450"/>
      <c r="IDA42" s="450"/>
      <c r="IDB42" s="450"/>
      <c r="IDC42" s="450"/>
      <c r="IDD42" s="450"/>
      <c r="IDE42" s="450"/>
      <c r="IDF42" s="450"/>
      <c r="IDG42" s="450"/>
      <c r="IDH42" s="450"/>
      <c r="IDI42" s="450"/>
      <c r="IDJ42" s="450"/>
      <c r="IDK42" s="450"/>
      <c r="IDL42" s="450"/>
      <c r="IDM42" s="450"/>
      <c r="IDN42" s="450"/>
      <c r="IDO42" s="450"/>
      <c r="IDP42" s="450"/>
      <c r="IDQ42" s="450"/>
      <c r="IDR42" s="450"/>
      <c r="IDS42" s="450"/>
      <c r="IDT42" s="450"/>
      <c r="IDU42" s="450"/>
      <c r="IDV42" s="450"/>
      <c r="IDW42" s="450"/>
      <c r="IDX42" s="450"/>
      <c r="IDY42" s="450"/>
      <c r="IDZ42" s="450"/>
      <c r="IEA42" s="450"/>
      <c r="IEB42" s="450"/>
      <c r="IEC42" s="450"/>
      <c r="IED42" s="450"/>
      <c r="IEE42" s="450"/>
      <c r="IEF42" s="450"/>
      <c r="IEG42" s="450"/>
      <c r="IEH42" s="450"/>
      <c r="IEI42" s="450"/>
      <c r="IEJ42" s="450"/>
      <c r="IEK42" s="450"/>
      <c r="IEL42" s="450"/>
      <c r="IEM42" s="450"/>
      <c r="IEN42" s="450"/>
      <c r="IEO42" s="450"/>
      <c r="IEP42" s="450"/>
      <c r="IEQ42" s="450"/>
      <c r="IER42" s="450"/>
      <c r="IES42" s="450"/>
      <c r="IET42" s="450"/>
      <c r="IEU42" s="450"/>
      <c r="IEV42" s="450"/>
      <c r="IEW42" s="450"/>
      <c r="IEX42" s="450"/>
      <c r="IEY42" s="450"/>
      <c r="IEZ42" s="450"/>
      <c r="IFA42" s="450"/>
      <c r="IFB42" s="450"/>
      <c r="IFC42" s="450"/>
      <c r="IFD42" s="450"/>
      <c r="IFE42" s="450"/>
      <c r="IFF42" s="450"/>
      <c r="IFG42" s="450"/>
      <c r="IFH42" s="450"/>
      <c r="IFI42" s="450"/>
      <c r="IFJ42" s="450"/>
      <c r="IFK42" s="450"/>
      <c r="IFL42" s="450"/>
      <c r="IFM42" s="450"/>
      <c r="IFN42" s="450"/>
      <c r="IFO42" s="450"/>
      <c r="IFP42" s="450"/>
      <c r="IFQ42" s="450"/>
      <c r="IFR42" s="450"/>
      <c r="IFS42" s="450"/>
      <c r="IFT42" s="450"/>
      <c r="IFU42" s="450"/>
      <c r="IFV42" s="450"/>
      <c r="IFW42" s="450"/>
      <c r="IFX42" s="450"/>
      <c r="IFY42" s="450"/>
      <c r="IFZ42" s="450"/>
      <c r="IGA42" s="450"/>
      <c r="IGB42" s="450"/>
      <c r="IGC42" s="450"/>
      <c r="IGD42" s="450"/>
      <c r="IGE42" s="450"/>
      <c r="IGF42" s="450"/>
      <c r="IGG42" s="450"/>
      <c r="IGH42" s="450"/>
      <c r="IGI42" s="450"/>
      <c r="IGJ42" s="450"/>
      <c r="IGK42" s="450"/>
      <c r="IGL42" s="450"/>
      <c r="IGM42" s="450"/>
      <c r="IGN42" s="450"/>
      <c r="IGO42" s="450"/>
      <c r="IGP42" s="450"/>
      <c r="IGQ42" s="450"/>
      <c r="IGR42" s="450"/>
      <c r="IGS42" s="450"/>
      <c r="IGT42" s="450"/>
      <c r="IGU42" s="450"/>
      <c r="IGV42" s="450"/>
      <c r="IGW42" s="450"/>
      <c r="IGX42" s="450"/>
      <c r="IGY42" s="450"/>
      <c r="IGZ42" s="450"/>
      <c r="IHA42" s="450"/>
      <c r="IHB42" s="450"/>
      <c r="IHC42" s="450"/>
      <c r="IHD42" s="450"/>
      <c r="IHE42" s="450"/>
      <c r="IHF42" s="450"/>
      <c r="IHG42" s="450"/>
      <c r="IHH42" s="450"/>
      <c r="IHI42" s="450"/>
      <c r="IHJ42" s="450"/>
      <c r="IHK42" s="450"/>
      <c r="IHL42" s="450"/>
      <c r="IHM42" s="450"/>
      <c r="IHN42" s="450"/>
      <c r="IHO42" s="450"/>
      <c r="IHP42" s="450"/>
      <c r="IHQ42" s="450"/>
      <c r="IHR42" s="450"/>
      <c r="IHS42" s="450"/>
      <c r="IHT42" s="450"/>
      <c r="IHU42" s="450"/>
      <c r="IHV42" s="450"/>
      <c r="IHW42" s="450"/>
      <c r="IHX42" s="450"/>
      <c r="IHY42" s="450"/>
      <c r="IHZ42" s="450"/>
      <c r="IIA42" s="450"/>
      <c r="IIB42" s="450"/>
      <c r="IIC42" s="450"/>
      <c r="IID42" s="450"/>
      <c r="IIE42" s="450"/>
      <c r="IIF42" s="450"/>
      <c r="IIG42" s="450"/>
      <c r="IIH42" s="450"/>
      <c r="III42" s="450"/>
      <c r="IIJ42" s="450"/>
      <c r="IIK42" s="450"/>
      <c r="IIL42" s="450"/>
      <c r="IIM42" s="450"/>
      <c r="IIN42" s="450"/>
      <c r="IIO42" s="450"/>
      <c r="IIP42" s="450"/>
      <c r="IIQ42" s="450"/>
      <c r="IIR42" s="450"/>
      <c r="IIS42" s="450"/>
      <c r="IIT42" s="450"/>
      <c r="IIU42" s="450"/>
      <c r="IIV42" s="450"/>
      <c r="IIW42" s="450"/>
      <c r="IIX42" s="450"/>
      <c r="IIY42" s="450"/>
      <c r="IIZ42" s="450"/>
      <c r="IJA42" s="450"/>
      <c r="IJB42" s="450"/>
      <c r="IJC42" s="450"/>
      <c r="IJD42" s="450"/>
      <c r="IJE42" s="450"/>
      <c r="IJF42" s="450"/>
      <c r="IJG42" s="450"/>
      <c r="IJH42" s="450"/>
      <c r="IJI42" s="450"/>
      <c r="IJJ42" s="450"/>
      <c r="IJK42" s="450"/>
      <c r="IJL42" s="450"/>
      <c r="IJM42" s="450"/>
      <c r="IJN42" s="450"/>
      <c r="IJO42" s="450"/>
      <c r="IJP42" s="450"/>
      <c r="IJQ42" s="450"/>
      <c r="IJR42" s="450"/>
      <c r="IJS42" s="450"/>
      <c r="IJT42" s="450"/>
      <c r="IJU42" s="450"/>
      <c r="IJV42" s="450"/>
      <c r="IJW42" s="450"/>
      <c r="IJX42" s="450"/>
      <c r="IJY42" s="450"/>
      <c r="IJZ42" s="450"/>
      <c r="IKA42" s="450"/>
      <c r="IKB42" s="450"/>
      <c r="IKC42" s="450"/>
      <c r="IKD42" s="450"/>
      <c r="IKE42" s="450"/>
      <c r="IKF42" s="450"/>
      <c r="IKG42" s="450"/>
      <c r="IKH42" s="450"/>
      <c r="IKI42" s="450"/>
      <c r="IKJ42" s="450"/>
      <c r="IKK42" s="450"/>
      <c r="IKL42" s="450"/>
      <c r="IKM42" s="450"/>
      <c r="IKN42" s="450"/>
      <c r="IKO42" s="450"/>
      <c r="IKP42" s="450"/>
      <c r="IKQ42" s="450"/>
      <c r="IKR42" s="450"/>
      <c r="IKS42" s="450"/>
      <c r="IKT42" s="450"/>
      <c r="IKU42" s="450"/>
      <c r="IKV42" s="450"/>
      <c r="IKW42" s="450"/>
      <c r="IKX42" s="450"/>
      <c r="IKY42" s="450"/>
      <c r="IKZ42" s="450"/>
      <c r="ILA42" s="450"/>
      <c r="ILB42" s="450"/>
      <c r="ILC42" s="450"/>
      <c r="ILD42" s="450"/>
      <c r="ILE42" s="450"/>
      <c r="ILF42" s="450"/>
      <c r="ILG42" s="450"/>
      <c r="ILH42" s="450"/>
      <c r="ILI42" s="450"/>
      <c r="ILJ42" s="450"/>
      <c r="ILK42" s="450"/>
      <c r="ILL42" s="450"/>
      <c r="ILM42" s="450"/>
      <c r="ILN42" s="450"/>
      <c r="ILO42" s="450"/>
      <c r="ILP42" s="450"/>
      <c r="ILQ42" s="450"/>
      <c r="ILR42" s="450"/>
      <c r="ILS42" s="450"/>
      <c r="ILT42" s="450"/>
      <c r="ILU42" s="450"/>
      <c r="ILV42" s="450"/>
      <c r="ILW42" s="450"/>
      <c r="ILX42" s="450"/>
      <c r="ILY42" s="450"/>
      <c r="ILZ42" s="450"/>
      <c r="IMA42" s="450"/>
      <c r="IMB42" s="450"/>
      <c r="IMC42" s="450"/>
      <c r="IMD42" s="450"/>
      <c r="IME42" s="450"/>
      <c r="IMF42" s="450"/>
      <c r="IMG42" s="450"/>
      <c r="IMH42" s="450"/>
      <c r="IMI42" s="450"/>
      <c r="IMJ42" s="450"/>
      <c r="IMK42" s="450"/>
      <c r="IML42" s="450"/>
      <c r="IMM42" s="450"/>
      <c r="IMN42" s="450"/>
      <c r="IMO42" s="450"/>
      <c r="IMP42" s="450"/>
      <c r="IMQ42" s="450"/>
      <c r="IMR42" s="450"/>
      <c r="IMS42" s="450"/>
      <c r="IMT42" s="450"/>
      <c r="IMU42" s="450"/>
      <c r="IMV42" s="450"/>
      <c r="IMW42" s="450"/>
      <c r="IMX42" s="450"/>
      <c r="IMY42" s="450"/>
      <c r="IMZ42" s="450"/>
      <c r="INA42" s="450"/>
      <c r="INB42" s="450"/>
      <c r="INC42" s="450"/>
      <c r="IND42" s="450"/>
      <c r="INE42" s="450"/>
      <c r="INF42" s="450"/>
      <c r="ING42" s="450"/>
      <c r="INH42" s="450"/>
      <c r="INI42" s="450"/>
      <c r="INJ42" s="450"/>
      <c r="INK42" s="450"/>
      <c r="INL42" s="450"/>
      <c r="INM42" s="450"/>
      <c r="INN42" s="450"/>
      <c r="INO42" s="450"/>
      <c r="INP42" s="450"/>
      <c r="INQ42" s="450"/>
      <c r="INR42" s="450"/>
      <c r="INS42" s="450"/>
      <c r="INT42" s="450"/>
      <c r="INU42" s="450"/>
      <c r="INV42" s="450"/>
      <c r="INW42" s="450"/>
      <c r="INX42" s="450"/>
      <c r="INY42" s="450"/>
      <c r="INZ42" s="450"/>
      <c r="IOA42" s="450"/>
      <c r="IOB42" s="450"/>
      <c r="IOC42" s="450"/>
      <c r="IOD42" s="450"/>
      <c r="IOE42" s="450"/>
      <c r="IOF42" s="450"/>
      <c r="IOG42" s="450"/>
      <c r="IOH42" s="450"/>
      <c r="IOI42" s="450"/>
      <c r="IOJ42" s="450"/>
      <c r="IOK42" s="450"/>
      <c r="IOL42" s="450"/>
      <c r="IOM42" s="450"/>
      <c r="ION42" s="450"/>
      <c r="IOO42" s="450"/>
      <c r="IOP42" s="450"/>
      <c r="IOQ42" s="450"/>
      <c r="IOR42" s="450"/>
      <c r="IOS42" s="450"/>
      <c r="IOT42" s="450"/>
      <c r="IOU42" s="450"/>
      <c r="IOV42" s="450"/>
      <c r="IOW42" s="450"/>
      <c r="IOX42" s="450"/>
      <c r="IOY42" s="450"/>
      <c r="IOZ42" s="450"/>
      <c r="IPA42" s="450"/>
      <c r="IPB42" s="450"/>
      <c r="IPC42" s="450"/>
      <c r="IPD42" s="450"/>
      <c r="IPE42" s="450"/>
      <c r="IPF42" s="450"/>
      <c r="IPG42" s="450"/>
      <c r="IPH42" s="450"/>
      <c r="IPI42" s="450"/>
      <c r="IPJ42" s="450"/>
      <c r="IPK42" s="450"/>
      <c r="IPL42" s="450"/>
      <c r="IPM42" s="450"/>
      <c r="IPN42" s="450"/>
      <c r="IPO42" s="450"/>
      <c r="IPP42" s="450"/>
      <c r="IPQ42" s="450"/>
      <c r="IPR42" s="450"/>
      <c r="IPS42" s="450"/>
      <c r="IPT42" s="450"/>
      <c r="IPU42" s="450"/>
      <c r="IPV42" s="450"/>
      <c r="IPW42" s="450"/>
      <c r="IPX42" s="450"/>
      <c r="IPY42" s="450"/>
      <c r="IPZ42" s="450"/>
      <c r="IQA42" s="450"/>
      <c r="IQB42" s="450"/>
      <c r="IQC42" s="450"/>
      <c r="IQD42" s="450"/>
      <c r="IQE42" s="450"/>
      <c r="IQF42" s="450"/>
      <c r="IQG42" s="450"/>
      <c r="IQH42" s="450"/>
      <c r="IQI42" s="450"/>
      <c r="IQJ42" s="450"/>
      <c r="IQK42" s="450"/>
      <c r="IQL42" s="450"/>
      <c r="IQM42" s="450"/>
      <c r="IQN42" s="450"/>
      <c r="IQO42" s="450"/>
      <c r="IQP42" s="450"/>
      <c r="IQQ42" s="450"/>
      <c r="IQR42" s="450"/>
      <c r="IQS42" s="450"/>
      <c r="IQT42" s="450"/>
      <c r="IQU42" s="450"/>
      <c r="IQV42" s="450"/>
      <c r="IQW42" s="450"/>
      <c r="IQX42" s="450"/>
      <c r="IQY42" s="450"/>
      <c r="IQZ42" s="450"/>
      <c r="IRA42" s="450"/>
      <c r="IRB42" s="450"/>
      <c r="IRC42" s="450"/>
      <c r="IRD42" s="450"/>
      <c r="IRE42" s="450"/>
      <c r="IRF42" s="450"/>
      <c r="IRG42" s="450"/>
      <c r="IRH42" s="450"/>
      <c r="IRI42" s="450"/>
      <c r="IRJ42" s="450"/>
      <c r="IRK42" s="450"/>
      <c r="IRL42" s="450"/>
      <c r="IRM42" s="450"/>
      <c r="IRN42" s="450"/>
      <c r="IRO42" s="450"/>
      <c r="IRP42" s="450"/>
      <c r="IRQ42" s="450"/>
      <c r="IRR42" s="450"/>
      <c r="IRS42" s="450"/>
      <c r="IRT42" s="450"/>
      <c r="IRU42" s="450"/>
      <c r="IRV42" s="450"/>
      <c r="IRW42" s="450"/>
      <c r="IRX42" s="450"/>
      <c r="IRY42" s="450"/>
      <c r="IRZ42" s="450"/>
      <c r="ISA42" s="450"/>
      <c r="ISB42" s="450"/>
      <c r="ISC42" s="450"/>
      <c r="ISD42" s="450"/>
      <c r="ISE42" s="450"/>
      <c r="ISF42" s="450"/>
      <c r="ISG42" s="450"/>
      <c r="ISH42" s="450"/>
      <c r="ISI42" s="450"/>
      <c r="ISJ42" s="450"/>
      <c r="ISK42" s="450"/>
      <c r="ISL42" s="450"/>
      <c r="ISM42" s="450"/>
      <c r="ISN42" s="450"/>
      <c r="ISO42" s="450"/>
      <c r="ISP42" s="450"/>
      <c r="ISQ42" s="450"/>
      <c r="ISR42" s="450"/>
      <c r="ISS42" s="450"/>
      <c r="IST42" s="450"/>
      <c r="ISU42" s="450"/>
      <c r="ISV42" s="450"/>
      <c r="ISW42" s="450"/>
      <c r="ISX42" s="450"/>
      <c r="ISY42" s="450"/>
      <c r="ISZ42" s="450"/>
      <c r="ITA42" s="450"/>
      <c r="ITB42" s="450"/>
      <c r="ITC42" s="450"/>
      <c r="ITD42" s="450"/>
      <c r="ITE42" s="450"/>
      <c r="ITF42" s="450"/>
      <c r="ITG42" s="450"/>
      <c r="ITH42" s="450"/>
      <c r="ITI42" s="450"/>
      <c r="ITJ42" s="450"/>
      <c r="ITK42" s="450"/>
      <c r="ITL42" s="450"/>
      <c r="ITM42" s="450"/>
      <c r="ITN42" s="450"/>
      <c r="ITO42" s="450"/>
      <c r="ITP42" s="450"/>
      <c r="ITQ42" s="450"/>
      <c r="ITR42" s="450"/>
      <c r="ITS42" s="450"/>
      <c r="ITT42" s="450"/>
      <c r="ITU42" s="450"/>
      <c r="ITV42" s="450"/>
      <c r="ITW42" s="450"/>
      <c r="ITX42" s="450"/>
      <c r="ITY42" s="450"/>
      <c r="ITZ42" s="450"/>
      <c r="IUA42" s="450"/>
      <c r="IUB42" s="450"/>
      <c r="IUC42" s="450"/>
      <c r="IUD42" s="450"/>
      <c r="IUE42" s="450"/>
      <c r="IUF42" s="450"/>
      <c r="IUG42" s="450"/>
      <c r="IUH42" s="450"/>
      <c r="IUI42" s="450"/>
      <c r="IUJ42" s="450"/>
      <c r="IUK42" s="450"/>
      <c r="IUL42" s="450"/>
      <c r="IUM42" s="450"/>
      <c r="IUN42" s="450"/>
      <c r="IUO42" s="450"/>
      <c r="IUP42" s="450"/>
      <c r="IUQ42" s="450"/>
      <c r="IUR42" s="450"/>
      <c r="IUS42" s="450"/>
      <c r="IUT42" s="450"/>
      <c r="IUU42" s="450"/>
      <c r="IUV42" s="450"/>
      <c r="IUW42" s="450"/>
      <c r="IUX42" s="450"/>
      <c r="IUY42" s="450"/>
      <c r="IUZ42" s="450"/>
      <c r="IVA42" s="450"/>
      <c r="IVB42" s="450"/>
      <c r="IVC42" s="450"/>
      <c r="IVD42" s="450"/>
      <c r="IVE42" s="450"/>
      <c r="IVF42" s="450"/>
      <c r="IVG42" s="450"/>
      <c r="IVH42" s="450"/>
      <c r="IVI42" s="450"/>
      <c r="IVJ42" s="450"/>
      <c r="IVK42" s="450"/>
      <c r="IVL42" s="450"/>
      <c r="IVM42" s="450"/>
      <c r="IVN42" s="450"/>
      <c r="IVO42" s="450"/>
      <c r="IVP42" s="450"/>
      <c r="IVQ42" s="450"/>
      <c r="IVR42" s="450"/>
      <c r="IVS42" s="450"/>
      <c r="IVT42" s="450"/>
      <c r="IVU42" s="450"/>
      <c r="IVV42" s="450"/>
      <c r="IVW42" s="450"/>
      <c r="IVX42" s="450"/>
      <c r="IVY42" s="450"/>
      <c r="IVZ42" s="450"/>
      <c r="IWA42" s="450"/>
      <c r="IWB42" s="450"/>
      <c r="IWC42" s="450"/>
      <c r="IWD42" s="450"/>
      <c r="IWE42" s="450"/>
      <c r="IWF42" s="450"/>
      <c r="IWG42" s="450"/>
      <c r="IWH42" s="450"/>
      <c r="IWI42" s="450"/>
      <c r="IWJ42" s="450"/>
      <c r="IWK42" s="450"/>
      <c r="IWL42" s="450"/>
      <c r="IWM42" s="450"/>
      <c r="IWN42" s="450"/>
      <c r="IWO42" s="450"/>
      <c r="IWP42" s="450"/>
      <c r="IWQ42" s="450"/>
      <c r="IWR42" s="450"/>
      <c r="IWS42" s="450"/>
      <c r="IWT42" s="450"/>
      <c r="IWU42" s="450"/>
      <c r="IWV42" s="450"/>
      <c r="IWW42" s="450"/>
      <c r="IWX42" s="450"/>
      <c r="IWY42" s="450"/>
      <c r="IWZ42" s="450"/>
      <c r="IXA42" s="450"/>
      <c r="IXB42" s="450"/>
      <c r="IXC42" s="450"/>
      <c r="IXD42" s="450"/>
      <c r="IXE42" s="450"/>
      <c r="IXF42" s="450"/>
      <c r="IXG42" s="450"/>
      <c r="IXH42" s="450"/>
      <c r="IXI42" s="450"/>
      <c r="IXJ42" s="450"/>
      <c r="IXK42" s="450"/>
      <c r="IXL42" s="450"/>
      <c r="IXM42" s="450"/>
      <c r="IXN42" s="450"/>
      <c r="IXO42" s="450"/>
      <c r="IXP42" s="450"/>
      <c r="IXQ42" s="450"/>
      <c r="IXR42" s="450"/>
      <c r="IXS42" s="450"/>
      <c r="IXT42" s="450"/>
      <c r="IXU42" s="450"/>
      <c r="IXV42" s="450"/>
      <c r="IXW42" s="450"/>
      <c r="IXX42" s="450"/>
      <c r="IXY42" s="450"/>
      <c r="IXZ42" s="450"/>
      <c r="IYA42" s="450"/>
      <c r="IYB42" s="450"/>
      <c r="IYC42" s="450"/>
      <c r="IYD42" s="450"/>
      <c r="IYE42" s="450"/>
      <c r="IYF42" s="450"/>
      <c r="IYG42" s="450"/>
      <c r="IYH42" s="450"/>
      <c r="IYI42" s="450"/>
      <c r="IYJ42" s="450"/>
      <c r="IYK42" s="450"/>
      <c r="IYL42" s="450"/>
      <c r="IYM42" s="450"/>
      <c r="IYN42" s="450"/>
      <c r="IYO42" s="450"/>
      <c r="IYP42" s="450"/>
      <c r="IYQ42" s="450"/>
      <c r="IYR42" s="450"/>
      <c r="IYS42" s="450"/>
      <c r="IYT42" s="450"/>
      <c r="IYU42" s="450"/>
      <c r="IYV42" s="450"/>
      <c r="IYW42" s="450"/>
      <c r="IYX42" s="450"/>
      <c r="IYY42" s="450"/>
      <c r="IYZ42" s="450"/>
      <c r="IZA42" s="450"/>
      <c r="IZB42" s="450"/>
      <c r="IZC42" s="450"/>
      <c r="IZD42" s="450"/>
      <c r="IZE42" s="450"/>
      <c r="IZF42" s="450"/>
      <c r="IZG42" s="450"/>
      <c r="IZH42" s="450"/>
      <c r="IZI42" s="450"/>
      <c r="IZJ42" s="450"/>
      <c r="IZK42" s="450"/>
      <c r="IZL42" s="450"/>
      <c r="IZM42" s="450"/>
      <c r="IZN42" s="450"/>
      <c r="IZO42" s="450"/>
      <c r="IZP42" s="450"/>
      <c r="IZQ42" s="450"/>
      <c r="IZR42" s="450"/>
      <c r="IZS42" s="450"/>
      <c r="IZT42" s="450"/>
      <c r="IZU42" s="450"/>
      <c r="IZV42" s="450"/>
      <c r="IZW42" s="450"/>
      <c r="IZX42" s="450"/>
      <c r="IZY42" s="450"/>
      <c r="IZZ42" s="450"/>
      <c r="JAA42" s="450"/>
      <c r="JAB42" s="450"/>
      <c r="JAC42" s="450"/>
      <c r="JAD42" s="450"/>
      <c r="JAE42" s="450"/>
      <c r="JAF42" s="450"/>
      <c r="JAG42" s="450"/>
      <c r="JAH42" s="450"/>
      <c r="JAI42" s="450"/>
      <c r="JAJ42" s="450"/>
      <c r="JAK42" s="450"/>
      <c r="JAL42" s="450"/>
      <c r="JAM42" s="450"/>
      <c r="JAN42" s="450"/>
      <c r="JAO42" s="450"/>
      <c r="JAP42" s="450"/>
      <c r="JAQ42" s="450"/>
      <c r="JAR42" s="450"/>
      <c r="JAS42" s="450"/>
      <c r="JAT42" s="450"/>
      <c r="JAU42" s="450"/>
      <c r="JAV42" s="450"/>
      <c r="JAW42" s="450"/>
      <c r="JAX42" s="450"/>
      <c r="JAY42" s="450"/>
      <c r="JAZ42" s="450"/>
      <c r="JBA42" s="450"/>
      <c r="JBB42" s="450"/>
      <c r="JBC42" s="450"/>
      <c r="JBD42" s="450"/>
      <c r="JBE42" s="450"/>
      <c r="JBF42" s="450"/>
      <c r="JBG42" s="450"/>
      <c r="JBH42" s="450"/>
      <c r="JBI42" s="450"/>
      <c r="JBJ42" s="450"/>
      <c r="JBK42" s="450"/>
      <c r="JBL42" s="450"/>
      <c r="JBM42" s="450"/>
      <c r="JBN42" s="450"/>
      <c r="JBO42" s="450"/>
      <c r="JBP42" s="450"/>
      <c r="JBQ42" s="450"/>
      <c r="JBR42" s="450"/>
      <c r="JBS42" s="450"/>
      <c r="JBT42" s="450"/>
      <c r="JBU42" s="450"/>
      <c r="JBV42" s="450"/>
      <c r="JBW42" s="450"/>
      <c r="JBX42" s="450"/>
      <c r="JBY42" s="450"/>
      <c r="JBZ42" s="450"/>
      <c r="JCA42" s="450"/>
      <c r="JCB42" s="450"/>
      <c r="JCC42" s="450"/>
      <c r="JCD42" s="450"/>
      <c r="JCE42" s="450"/>
      <c r="JCF42" s="450"/>
      <c r="JCG42" s="450"/>
      <c r="JCH42" s="450"/>
      <c r="JCI42" s="450"/>
      <c r="JCJ42" s="450"/>
      <c r="JCK42" s="450"/>
      <c r="JCL42" s="450"/>
      <c r="JCM42" s="450"/>
      <c r="JCN42" s="450"/>
      <c r="JCO42" s="450"/>
      <c r="JCP42" s="450"/>
      <c r="JCQ42" s="450"/>
      <c r="JCR42" s="450"/>
      <c r="JCS42" s="450"/>
      <c r="JCT42" s="450"/>
      <c r="JCU42" s="450"/>
      <c r="JCV42" s="450"/>
      <c r="JCW42" s="450"/>
      <c r="JCX42" s="450"/>
      <c r="JCY42" s="450"/>
      <c r="JCZ42" s="450"/>
      <c r="JDA42" s="450"/>
      <c r="JDB42" s="450"/>
      <c r="JDC42" s="450"/>
      <c r="JDD42" s="450"/>
      <c r="JDE42" s="450"/>
      <c r="JDF42" s="450"/>
      <c r="JDG42" s="450"/>
      <c r="JDH42" s="450"/>
      <c r="JDI42" s="450"/>
      <c r="JDJ42" s="450"/>
      <c r="JDK42" s="450"/>
      <c r="JDL42" s="450"/>
      <c r="JDM42" s="450"/>
      <c r="JDN42" s="450"/>
      <c r="JDO42" s="450"/>
      <c r="JDP42" s="450"/>
      <c r="JDQ42" s="450"/>
      <c r="JDR42" s="450"/>
      <c r="JDS42" s="450"/>
      <c r="JDT42" s="450"/>
      <c r="JDU42" s="450"/>
      <c r="JDV42" s="450"/>
      <c r="JDW42" s="450"/>
      <c r="JDX42" s="450"/>
      <c r="JDY42" s="450"/>
      <c r="JDZ42" s="450"/>
      <c r="JEA42" s="450"/>
      <c r="JEB42" s="450"/>
      <c r="JEC42" s="450"/>
      <c r="JED42" s="450"/>
      <c r="JEE42" s="450"/>
      <c r="JEF42" s="450"/>
      <c r="JEG42" s="450"/>
      <c r="JEH42" s="450"/>
      <c r="JEI42" s="450"/>
      <c r="JEJ42" s="450"/>
      <c r="JEK42" s="450"/>
      <c r="JEL42" s="450"/>
      <c r="JEM42" s="450"/>
      <c r="JEN42" s="450"/>
      <c r="JEO42" s="450"/>
      <c r="JEP42" s="450"/>
      <c r="JEQ42" s="450"/>
      <c r="JER42" s="450"/>
      <c r="JES42" s="450"/>
      <c r="JET42" s="450"/>
      <c r="JEU42" s="450"/>
      <c r="JEV42" s="450"/>
      <c r="JEW42" s="450"/>
      <c r="JEX42" s="450"/>
      <c r="JEY42" s="450"/>
      <c r="JEZ42" s="450"/>
      <c r="JFA42" s="450"/>
      <c r="JFB42" s="450"/>
      <c r="JFC42" s="450"/>
      <c r="JFD42" s="450"/>
      <c r="JFE42" s="450"/>
      <c r="JFF42" s="450"/>
      <c r="JFG42" s="450"/>
      <c r="JFH42" s="450"/>
      <c r="JFI42" s="450"/>
      <c r="JFJ42" s="450"/>
      <c r="JFK42" s="450"/>
      <c r="JFL42" s="450"/>
      <c r="JFM42" s="450"/>
      <c r="JFN42" s="450"/>
      <c r="JFO42" s="450"/>
      <c r="JFP42" s="450"/>
      <c r="JFQ42" s="450"/>
      <c r="JFR42" s="450"/>
      <c r="JFS42" s="450"/>
      <c r="JFT42" s="450"/>
      <c r="JFU42" s="450"/>
      <c r="JFV42" s="450"/>
      <c r="JFW42" s="450"/>
      <c r="JFX42" s="450"/>
      <c r="JFY42" s="450"/>
      <c r="JFZ42" s="450"/>
      <c r="JGA42" s="450"/>
      <c r="JGB42" s="450"/>
      <c r="JGC42" s="450"/>
      <c r="JGD42" s="450"/>
      <c r="JGE42" s="450"/>
      <c r="JGF42" s="450"/>
      <c r="JGG42" s="450"/>
      <c r="JGH42" s="450"/>
      <c r="JGI42" s="450"/>
      <c r="JGJ42" s="450"/>
      <c r="JGK42" s="450"/>
      <c r="JGL42" s="450"/>
      <c r="JGM42" s="450"/>
      <c r="JGN42" s="450"/>
      <c r="JGO42" s="450"/>
      <c r="JGP42" s="450"/>
      <c r="JGQ42" s="450"/>
      <c r="JGR42" s="450"/>
      <c r="JGS42" s="450"/>
      <c r="JGT42" s="450"/>
      <c r="JGU42" s="450"/>
      <c r="JGV42" s="450"/>
      <c r="JGW42" s="450"/>
      <c r="JGX42" s="450"/>
      <c r="JGY42" s="450"/>
      <c r="JGZ42" s="450"/>
      <c r="JHA42" s="450"/>
      <c r="JHB42" s="450"/>
      <c r="JHC42" s="450"/>
      <c r="JHD42" s="450"/>
      <c r="JHE42" s="450"/>
      <c r="JHF42" s="450"/>
      <c r="JHG42" s="450"/>
      <c r="JHH42" s="450"/>
      <c r="JHI42" s="450"/>
      <c r="JHJ42" s="450"/>
      <c r="JHK42" s="450"/>
      <c r="JHL42" s="450"/>
      <c r="JHM42" s="450"/>
      <c r="JHN42" s="450"/>
      <c r="JHO42" s="450"/>
      <c r="JHP42" s="450"/>
      <c r="JHQ42" s="450"/>
      <c r="JHR42" s="450"/>
      <c r="JHS42" s="450"/>
      <c r="JHT42" s="450"/>
      <c r="JHU42" s="450"/>
      <c r="JHV42" s="450"/>
      <c r="JHW42" s="450"/>
      <c r="JHX42" s="450"/>
      <c r="JHY42" s="450"/>
      <c r="JHZ42" s="450"/>
      <c r="JIA42" s="450"/>
      <c r="JIB42" s="450"/>
      <c r="JIC42" s="450"/>
      <c r="JID42" s="450"/>
      <c r="JIE42" s="450"/>
      <c r="JIF42" s="450"/>
      <c r="JIG42" s="450"/>
      <c r="JIH42" s="450"/>
      <c r="JII42" s="450"/>
      <c r="JIJ42" s="450"/>
      <c r="JIK42" s="450"/>
      <c r="JIL42" s="450"/>
      <c r="JIM42" s="450"/>
      <c r="JIN42" s="450"/>
      <c r="JIO42" s="450"/>
      <c r="JIP42" s="450"/>
      <c r="JIQ42" s="450"/>
      <c r="JIR42" s="450"/>
      <c r="JIS42" s="450"/>
      <c r="JIT42" s="450"/>
      <c r="JIU42" s="450"/>
      <c r="JIV42" s="450"/>
      <c r="JIW42" s="450"/>
      <c r="JIX42" s="450"/>
      <c r="JIY42" s="450"/>
      <c r="JIZ42" s="450"/>
      <c r="JJA42" s="450"/>
      <c r="JJB42" s="450"/>
      <c r="JJC42" s="450"/>
      <c r="JJD42" s="450"/>
      <c r="JJE42" s="450"/>
      <c r="JJF42" s="450"/>
      <c r="JJG42" s="450"/>
      <c r="JJH42" s="450"/>
      <c r="JJI42" s="450"/>
      <c r="JJJ42" s="450"/>
      <c r="JJK42" s="450"/>
      <c r="JJL42" s="450"/>
      <c r="JJM42" s="450"/>
      <c r="JJN42" s="450"/>
      <c r="JJO42" s="450"/>
      <c r="JJP42" s="450"/>
      <c r="JJQ42" s="450"/>
      <c r="JJR42" s="450"/>
      <c r="JJS42" s="450"/>
      <c r="JJT42" s="450"/>
      <c r="JJU42" s="450"/>
      <c r="JJV42" s="450"/>
      <c r="JJW42" s="450"/>
      <c r="JJX42" s="450"/>
      <c r="JJY42" s="450"/>
      <c r="JJZ42" s="450"/>
      <c r="JKA42" s="450"/>
      <c r="JKB42" s="450"/>
      <c r="JKC42" s="450"/>
      <c r="JKD42" s="450"/>
      <c r="JKE42" s="450"/>
      <c r="JKF42" s="450"/>
      <c r="JKG42" s="450"/>
      <c r="JKH42" s="450"/>
      <c r="JKI42" s="450"/>
      <c r="JKJ42" s="450"/>
      <c r="JKK42" s="450"/>
      <c r="JKL42" s="450"/>
      <c r="JKM42" s="450"/>
      <c r="JKN42" s="450"/>
      <c r="JKO42" s="450"/>
      <c r="JKP42" s="450"/>
      <c r="JKQ42" s="450"/>
      <c r="JKR42" s="450"/>
      <c r="JKS42" s="450"/>
      <c r="JKT42" s="450"/>
      <c r="JKU42" s="450"/>
      <c r="JKV42" s="450"/>
      <c r="JKW42" s="450"/>
      <c r="JKX42" s="450"/>
      <c r="JKY42" s="450"/>
      <c r="JKZ42" s="450"/>
      <c r="JLA42" s="450"/>
      <c r="JLB42" s="450"/>
      <c r="JLC42" s="450"/>
      <c r="JLD42" s="450"/>
      <c r="JLE42" s="450"/>
      <c r="JLF42" s="450"/>
      <c r="JLG42" s="450"/>
      <c r="JLH42" s="450"/>
      <c r="JLI42" s="450"/>
      <c r="JLJ42" s="450"/>
      <c r="JLK42" s="450"/>
      <c r="JLL42" s="450"/>
      <c r="JLM42" s="450"/>
      <c r="JLN42" s="450"/>
      <c r="JLO42" s="450"/>
      <c r="JLP42" s="450"/>
      <c r="JLQ42" s="450"/>
      <c r="JLR42" s="450"/>
      <c r="JLS42" s="450"/>
      <c r="JLT42" s="450"/>
      <c r="JLU42" s="450"/>
      <c r="JLV42" s="450"/>
      <c r="JLW42" s="450"/>
      <c r="JLX42" s="450"/>
      <c r="JLY42" s="450"/>
      <c r="JLZ42" s="450"/>
      <c r="JMA42" s="450"/>
      <c r="JMB42" s="450"/>
      <c r="JMC42" s="450"/>
      <c r="JMD42" s="450"/>
      <c r="JME42" s="450"/>
      <c r="JMF42" s="450"/>
      <c r="JMG42" s="450"/>
      <c r="JMH42" s="450"/>
      <c r="JMI42" s="450"/>
      <c r="JMJ42" s="450"/>
      <c r="JMK42" s="450"/>
      <c r="JML42" s="450"/>
      <c r="JMM42" s="450"/>
      <c r="JMN42" s="450"/>
      <c r="JMO42" s="450"/>
      <c r="JMP42" s="450"/>
      <c r="JMQ42" s="450"/>
      <c r="JMR42" s="450"/>
      <c r="JMS42" s="450"/>
      <c r="JMT42" s="450"/>
      <c r="JMU42" s="450"/>
      <c r="JMV42" s="450"/>
      <c r="JMW42" s="450"/>
      <c r="JMX42" s="450"/>
      <c r="JMY42" s="450"/>
      <c r="JMZ42" s="450"/>
      <c r="JNA42" s="450"/>
      <c r="JNB42" s="450"/>
      <c r="JNC42" s="450"/>
      <c r="JND42" s="450"/>
      <c r="JNE42" s="450"/>
      <c r="JNF42" s="450"/>
      <c r="JNG42" s="450"/>
      <c r="JNH42" s="450"/>
      <c r="JNI42" s="450"/>
      <c r="JNJ42" s="450"/>
      <c r="JNK42" s="450"/>
      <c r="JNL42" s="450"/>
      <c r="JNM42" s="450"/>
      <c r="JNN42" s="450"/>
      <c r="JNO42" s="450"/>
      <c r="JNP42" s="450"/>
      <c r="JNQ42" s="450"/>
      <c r="JNR42" s="450"/>
      <c r="JNS42" s="450"/>
      <c r="JNT42" s="450"/>
      <c r="JNU42" s="450"/>
      <c r="JNV42" s="450"/>
      <c r="JNW42" s="450"/>
      <c r="JNX42" s="450"/>
      <c r="JNY42" s="450"/>
      <c r="JNZ42" s="450"/>
      <c r="JOA42" s="450"/>
      <c r="JOB42" s="450"/>
      <c r="JOC42" s="450"/>
      <c r="JOD42" s="450"/>
      <c r="JOE42" s="450"/>
      <c r="JOF42" s="450"/>
      <c r="JOG42" s="450"/>
      <c r="JOH42" s="450"/>
      <c r="JOI42" s="450"/>
      <c r="JOJ42" s="450"/>
      <c r="JOK42" s="450"/>
      <c r="JOL42" s="450"/>
      <c r="JOM42" s="450"/>
      <c r="JON42" s="450"/>
      <c r="JOO42" s="450"/>
      <c r="JOP42" s="450"/>
      <c r="JOQ42" s="450"/>
      <c r="JOR42" s="450"/>
      <c r="JOS42" s="450"/>
      <c r="JOT42" s="450"/>
      <c r="JOU42" s="450"/>
      <c r="JOV42" s="450"/>
      <c r="JOW42" s="450"/>
      <c r="JOX42" s="450"/>
      <c r="JOY42" s="450"/>
      <c r="JOZ42" s="450"/>
      <c r="JPA42" s="450"/>
      <c r="JPB42" s="450"/>
      <c r="JPC42" s="450"/>
      <c r="JPD42" s="450"/>
      <c r="JPE42" s="450"/>
      <c r="JPF42" s="450"/>
      <c r="JPG42" s="450"/>
      <c r="JPH42" s="450"/>
      <c r="JPI42" s="450"/>
      <c r="JPJ42" s="450"/>
      <c r="JPK42" s="450"/>
      <c r="JPL42" s="450"/>
      <c r="JPM42" s="450"/>
      <c r="JPN42" s="450"/>
      <c r="JPO42" s="450"/>
      <c r="JPP42" s="450"/>
      <c r="JPQ42" s="450"/>
      <c r="JPR42" s="450"/>
      <c r="JPS42" s="450"/>
      <c r="JPT42" s="450"/>
      <c r="JPU42" s="450"/>
      <c r="JPV42" s="450"/>
      <c r="JPW42" s="450"/>
      <c r="JPX42" s="450"/>
      <c r="JPY42" s="450"/>
      <c r="JPZ42" s="450"/>
      <c r="JQA42" s="450"/>
      <c r="JQB42" s="450"/>
      <c r="JQC42" s="450"/>
      <c r="JQD42" s="450"/>
      <c r="JQE42" s="450"/>
      <c r="JQF42" s="450"/>
      <c r="JQG42" s="450"/>
      <c r="JQH42" s="450"/>
      <c r="JQI42" s="450"/>
      <c r="JQJ42" s="450"/>
      <c r="JQK42" s="450"/>
      <c r="JQL42" s="450"/>
      <c r="JQM42" s="450"/>
      <c r="JQN42" s="450"/>
      <c r="JQO42" s="450"/>
      <c r="JQP42" s="450"/>
      <c r="JQQ42" s="450"/>
      <c r="JQR42" s="450"/>
      <c r="JQS42" s="450"/>
      <c r="JQT42" s="450"/>
      <c r="JQU42" s="450"/>
      <c r="JQV42" s="450"/>
      <c r="JQW42" s="450"/>
      <c r="JQX42" s="450"/>
      <c r="JQY42" s="450"/>
      <c r="JQZ42" s="450"/>
      <c r="JRA42" s="450"/>
      <c r="JRB42" s="450"/>
      <c r="JRC42" s="450"/>
      <c r="JRD42" s="450"/>
      <c r="JRE42" s="450"/>
      <c r="JRF42" s="450"/>
      <c r="JRG42" s="450"/>
      <c r="JRH42" s="450"/>
      <c r="JRI42" s="450"/>
      <c r="JRJ42" s="450"/>
      <c r="JRK42" s="450"/>
      <c r="JRL42" s="450"/>
      <c r="JRM42" s="450"/>
      <c r="JRN42" s="450"/>
      <c r="JRO42" s="450"/>
      <c r="JRP42" s="450"/>
      <c r="JRQ42" s="450"/>
      <c r="JRR42" s="450"/>
      <c r="JRS42" s="450"/>
      <c r="JRT42" s="450"/>
      <c r="JRU42" s="450"/>
      <c r="JRV42" s="450"/>
      <c r="JRW42" s="450"/>
      <c r="JRX42" s="450"/>
      <c r="JRY42" s="450"/>
      <c r="JRZ42" s="450"/>
      <c r="JSA42" s="450"/>
      <c r="JSB42" s="450"/>
      <c r="JSC42" s="450"/>
      <c r="JSD42" s="450"/>
      <c r="JSE42" s="450"/>
      <c r="JSF42" s="450"/>
      <c r="JSG42" s="450"/>
      <c r="JSH42" s="450"/>
      <c r="JSI42" s="450"/>
      <c r="JSJ42" s="450"/>
      <c r="JSK42" s="450"/>
      <c r="JSL42" s="450"/>
      <c r="JSM42" s="450"/>
      <c r="JSN42" s="450"/>
      <c r="JSO42" s="450"/>
      <c r="JSP42" s="450"/>
      <c r="JSQ42" s="450"/>
      <c r="JSR42" s="450"/>
      <c r="JSS42" s="450"/>
      <c r="JST42" s="450"/>
      <c r="JSU42" s="450"/>
      <c r="JSV42" s="450"/>
      <c r="JSW42" s="450"/>
      <c r="JSX42" s="450"/>
      <c r="JSY42" s="450"/>
      <c r="JSZ42" s="450"/>
      <c r="JTA42" s="450"/>
      <c r="JTB42" s="450"/>
      <c r="JTC42" s="450"/>
      <c r="JTD42" s="450"/>
      <c r="JTE42" s="450"/>
      <c r="JTF42" s="450"/>
      <c r="JTG42" s="450"/>
      <c r="JTH42" s="450"/>
      <c r="JTI42" s="450"/>
      <c r="JTJ42" s="450"/>
      <c r="JTK42" s="450"/>
      <c r="JTL42" s="450"/>
      <c r="JTM42" s="450"/>
      <c r="JTN42" s="450"/>
      <c r="JTO42" s="450"/>
      <c r="JTP42" s="450"/>
      <c r="JTQ42" s="450"/>
      <c r="JTR42" s="450"/>
      <c r="JTS42" s="450"/>
      <c r="JTT42" s="450"/>
      <c r="JTU42" s="450"/>
      <c r="JTV42" s="450"/>
      <c r="JTW42" s="450"/>
      <c r="JTX42" s="450"/>
      <c r="JTY42" s="450"/>
      <c r="JTZ42" s="450"/>
      <c r="JUA42" s="450"/>
      <c r="JUB42" s="450"/>
      <c r="JUC42" s="450"/>
      <c r="JUD42" s="450"/>
      <c r="JUE42" s="450"/>
      <c r="JUF42" s="450"/>
      <c r="JUG42" s="450"/>
      <c r="JUH42" s="450"/>
      <c r="JUI42" s="450"/>
      <c r="JUJ42" s="450"/>
      <c r="JUK42" s="450"/>
      <c r="JUL42" s="450"/>
      <c r="JUM42" s="450"/>
      <c r="JUN42" s="450"/>
      <c r="JUO42" s="450"/>
      <c r="JUP42" s="450"/>
      <c r="JUQ42" s="450"/>
      <c r="JUR42" s="450"/>
      <c r="JUS42" s="450"/>
      <c r="JUT42" s="450"/>
      <c r="JUU42" s="450"/>
      <c r="JUV42" s="450"/>
      <c r="JUW42" s="450"/>
      <c r="JUX42" s="450"/>
      <c r="JUY42" s="450"/>
      <c r="JUZ42" s="450"/>
      <c r="JVA42" s="450"/>
      <c r="JVB42" s="450"/>
      <c r="JVC42" s="450"/>
      <c r="JVD42" s="450"/>
      <c r="JVE42" s="450"/>
      <c r="JVF42" s="450"/>
      <c r="JVG42" s="450"/>
      <c r="JVH42" s="450"/>
      <c r="JVI42" s="450"/>
      <c r="JVJ42" s="450"/>
      <c r="JVK42" s="450"/>
      <c r="JVL42" s="450"/>
      <c r="JVM42" s="450"/>
      <c r="JVN42" s="450"/>
      <c r="JVO42" s="450"/>
      <c r="JVP42" s="450"/>
      <c r="JVQ42" s="450"/>
      <c r="JVR42" s="450"/>
      <c r="JVS42" s="450"/>
      <c r="JVT42" s="450"/>
      <c r="JVU42" s="450"/>
      <c r="JVV42" s="450"/>
      <c r="JVW42" s="450"/>
      <c r="JVX42" s="450"/>
      <c r="JVY42" s="450"/>
      <c r="JVZ42" s="450"/>
      <c r="JWA42" s="450"/>
      <c r="JWB42" s="450"/>
      <c r="JWC42" s="450"/>
      <c r="JWD42" s="450"/>
      <c r="JWE42" s="450"/>
      <c r="JWF42" s="450"/>
      <c r="JWG42" s="450"/>
      <c r="JWH42" s="450"/>
      <c r="JWI42" s="450"/>
      <c r="JWJ42" s="450"/>
      <c r="JWK42" s="450"/>
      <c r="JWL42" s="450"/>
      <c r="JWM42" s="450"/>
      <c r="JWN42" s="450"/>
      <c r="JWO42" s="450"/>
      <c r="JWP42" s="450"/>
      <c r="JWQ42" s="450"/>
      <c r="JWR42" s="450"/>
      <c r="JWS42" s="450"/>
      <c r="JWT42" s="450"/>
      <c r="JWU42" s="450"/>
      <c r="JWV42" s="450"/>
      <c r="JWW42" s="450"/>
      <c r="JWX42" s="450"/>
      <c r="JWY42" s="450"/>
      <c r="JWZ42" s="450"/>
      <c r="JXA42" s="450"/>
      <c r="JXB42" s="450"/>
      <c r="JXC42" s="450"/>
      <c r="JXD42" s="450"/>
      <c r="JXE42" s="450"/>
      <c r="JXF42" s="450"/>
      <c r="JXG42" s="450"/>
      <c r="JXH42" s="450"/>
      <c r="JXI42" s="450"/>
      <c r="JXJ42" s="450"/>
      <c r="JXK42" s="450"/>
      <c r="JXL42" s="450"/>
      <c r="JXM42" s="450"/>
      <c r="JXN42" s="450"/>
      <c r="JXO42" s="450"/>
      <c r="JXP42" s="450"/>
      <c r="JXQ42" s="450"/>
      <c r="JXR42" s="450"/>
      <c r="JXS42" s="450"/>
      <c r="JXT42" s="450"/>
      <c r="JXU42" s="450"/>
      <c r="JXV42" s="450"/>
      <c r="JXW42" s="450"/>
      <c r="JXX42" s="450"/>
      <c r="JXY42" s="450"/>
      <c r="JXZ42" s="450"/>
      <c r="JYA42" s="450"/>
      <c r="JYB42" s="450"/>
      <c r="JYC42" s="450"/>
      <c r="JYD42" s="450"/>
      <c r="JYE42" s="450"/>
      <c r="JYF42" s="450"/>
      <c r="JYG42" s="450"/>
      <c r="JYH42" s="450"/>
      <c r="JYI42" s="450"/>
      <c r="JYJ42" s="450"/>
      <c r="JYK42" s="450"/>
      <c r="JYL42" s="450"/>
      <c r="JYM42" s="450"/>
      <c r="JYN42" s="450"/>
      <c r="JYO42" s="450"/>
      <c r="JYP42" s="450"/>
      <c r="JYQ42" s="450"/>
      <c r="JYR42" s="450"/>
      <c r="JYS42" s="450"/>
      <c r="JYT42" s="450"/>
      <c r="JYU42" s="450"/>
      <c r="JYV42" s="450"/>
      <c r="JYW42" s="450"/>
      <c r="JYX42" s="450"/>
      <c r="JYY42" s="450"/>
      <c r="JYZ42" s="450"/>
      <c r="JZA42" s="450"/>
      <c r="JZB42" s="450"/>
      <c r="JZC42" s="450"/>
      <c r="JZD42" s="450"/>
      <c r="JZE42" s="450"/>
      <c r="JZF42" s="450"/>
      <c r="JZG42" s="450"/>
      <c r="JZH42" s="450"/>
      <c r="JZI42" s="450"/>
      <c r="JZJ42" s="450"/>
      <c r="JZK42" s="450"/>
      <c r="JZL42" s="450"/>
      <c r="JZM42" s="450"/>
      <c r="JZN42" s="450"/>
      <c r="JZO42" s="450"/>
      <c r="JZP42" s="450"/>
      <c r="JZQ42" s="450"/>
      <c r="JZR42" s="450"/>
      <c r="JZS42" s="450"/>
      <c r="JZT42" s="450"/>
      <c r="JZU42" s="450"/>
      <c r="JZV42" s="450"/>
      <c r="JZW42" s="450"/>
      <c r="JZX42" s="450"/>
      <c r="JZY42" s="450"/>
      <c r="JZZ42" s="450"/>
      <c r="KAA42" s="450"/>
      <c r="KAB42" s="450"/>
      <c r="KAC42" s="450"/>
      <c r="KAD42" s="450"/>
      <c r="KAE42" s="450"/>
      <c r="KAF42" s="450"/>
      <c r="KAG42" s="450"/>
      <c r="KAH42" s="450"/>
      <c r="KAI42" s="450"/>
      <c r="KAJ42" s="450"/>
      <c r="KAK42" s="450"/>
      <c r="KAL42" s="450"/>
      <c r="KAM42" s="450"/>
      <c r="KAN42" s="450"/>
      <c r="KAO42" s="450"/>
      <c r="KAP42" s="450"/>
      <c r="KAQ42" s="450"/>
      <c r="KAR42" s="450"/>
      <c r="KAS42" s="450"/>
      <c r="KAT42" s="450"/>
      <c r="KAU42" s="450"/>
      <c r="KAV42" s="450"/>
      <c r="KAW42" s="450"/>
      <c r="KAX42" s="450"/>
      <c r="KAY42" s="450"/>
      <c r="KAZ42" s="450"/>
      <c r="KBA42" s="450"/>
      <c r="KBB42" s="450"/>
      <c r="KBC42" s="450"/>
      <c r="KBD42" s="450"/>
      <c r="KBE42" s="450"/>
      <c r="KBF42" s="450"/>
      <c r="KBG42" s="450"/>
      <c r="KBH42" s="450"/>
      <c r="KBI42" s="450"/>
      <c r="KBJ42" s="450"/>
      <c r="KBK42" s="450"/>
      <c r="KBL42" s="450"/>
      <c r="KBM42" s="450"/>
      <c r="KBN42" s="450"/>
      <c r="KBO42" s="450"/>
      <c r="KBP42" s="450"/>
      <c r="KBQ42" s="450"/>
      <c r="KBR42" s="450"/>
      <c r="KBS42" s="450"/>
      <c r="KBT42" s="450"/>
      <c r="KBU42" s="450"/>
      <c r="KBV42" s="450"/>
      <c r="KBW42" s="450"/>
      <c r="KBX42" s="450"/>
      <c r="KBY42" s="450"/>
      <c r="KBZ42" s="450"/>
      <c r="KCA42" s="450"/>
      <c r="KCB42" s="450"/>
      <c r="KCC42" s="450"/>
      <c r="KCD42" s="450"/>
      <c r="KCE42" s="450"/>
      <c r="KCF42" s="450"/>
      <c r="KCG42" s="450"/>
      <c r="KCH42" s="450"/>
      <c r="KCI42" s="450"/>
      <c r="KCJ42" s="450"/>
      <c r="KCK42" s="450"/>
      <c r="KCL42" s="450"/>
      <c r="KCM42" s="450"/>
      <c r="KCN42" s="450"/>
      <c r="KCO42" s="450"/>
      <c r="KCP42" s="450"/>
      <c r="KCQ42" s="450"/>
      <c r="KCR42" s="450"/>
      <c r="KCS42" s="450"/>
      <c r="KCT42" s="450"/>
      <c r="KCU42" s="450"/>
      <c r="KCV42" s="450"/>
      <c r="KCW42" s="450"/>
      <c r="KCX42" s="450"/>
      <c r="KCY42" s="450"/>
      <c r="KCZ42" s="450"/>
      <c r="KDA42" s="450"/>
      <c r="KDB42" s="450"/>
      <c r="KDC42" s="450"/>
      <c r="KDD42" s="450"/>
      <c r="KDE42" s="450"/>
      <c r="KDF42" s="450"/>
      <c r="KDG42" s="450"/>
      <c r="KDH42" s="450"/>
      <c r="KDI42" s="450"/>
      <c r="KDJ42" s="450"/>
      <c r="KDK42" s="450"/>
      <c r="KDL42" s="450"/>
      <c r="KDM42" s="450"/>
      <c r="KDN42" s="450"/>
      <c r="KDO42" s="450"/>
      <c r="KDP42" s="450"/>
      <c r="KDQ42" s="450"/>
      <c r="KDR42" s="450"/>
      <c r="KDS42" s="450"/>
      <c r="KDT42" s="450"/>
      <c r="KDU42" s="450"/>
      <c r="KDV42" s="450"/>
      <c r="KDW42" s="450"/>
      <c r="KDX42" s="450"/>
      <c r="KDY42" s="450"/>
      <c r="KDZ42" s="450"/>
      <c r="KEA42" s="450"/>
      <c r="KEB42" s="450"/>
      <c r="KEC42" s="450"/>
      <c r="KED42" s="450"/>
      <c r="KEE42" s="450"/>
      <c r="KEF42" s="450"/>
      <c r="KEG42" s="450"/>
      <c r="KEH42" s="450"/>
      <c r="KEI42" s="450"/>
      <c r="KEJ42" s="450"/>
      <c r="KEK42" s="450"/>
      <c r="KEL42" s="450"/>
      <c r="KEM42" s="450"/>
      <c r="KEN42" s="450"/>
      <c r="KEO42" s="450"/>
      <c r="KEP42" s="450"/>
      <c r="KEQ42" s="450"/>
      <c r="KER42" s="450"/>
      <c r="KES42" s="450"/>
      <c r="KET42" s="450"/>
      <c r="KEU42" s="450"/>
      <c r="KEV42" s="450"/>
      <c r="KEW42" s="450"/>
      <c r="KEX42" s="450"/>
      <c r="KEY42" s="450"/>
      <c r="KEZ42" s="450"/>
      <c r="KFA42" s="450"/>
      <c r="KFB42" s="450"/>
      <c r="KFC42" s="450"/>
      <c r="KFD42" s="450"/>
      <c r="KFE42" s="450"/>
      <c r="KFF42" s="450"/>
      <c r="KFG42" s="450"/>
      <c r="KFH42" s="450"/>
      <c r="KFI42" s="450"/>
      <c r="KFJ42" s="450"/>
      <c r="KFK42" s="450"/>
      <c r="KFL42" s="450"/>
      <c r="KFM42" s="450"/>
      <c r="KFN42" s="450"/>
      <c r="KFO42" s="450"/>
      <c r="KFP42" s="450"/>
      <c r="KFQ42" s="450"/>
      <c r="KFR42" s="450"/>
      <c r="KFS42" s="450"/>
      <c r="KFT42" s="450"/>
      <c r="KFU42" s="450"/>
      <c r="KFV42" s="450"/>
      <c r="KFW42" s="450"/>
      <c r="KFX42" s="450"/>
      <c r="KFY42" s="450"/>
      <c r="KFZ42" s="450"/>
      <c r="KGA42" s="450"/>
      <c r="KGB42" s="450"/>
      <c r="KGC42" s="450"/>
      <c r="KGD42" s="450"/>
      <c r="KGE42" s="450"/>
      <c r="KGF42" s="450"/>
      <c r="KGG42" s="450"/>
      <c r="KGH42" s="450"/>
      <c r="KGI42" s="450"/>
      <c r="KGJ42" s="450"/>
      <c r="KGK42" s="450"/>
      <c r="KGL42" s="450"/>
      <c r="KGM42" s="450"/>
      <c r="KGN42" s="450"/>
      <c r="KGO42" s="450"/>
      <c r="KGP42" s="450"/>
      <c r="KGQ42" s="450"/>
      <c r="KGR42" s="450"/>
      <c r="KGS42" s="450"/>
      <c r="KGT42" s="450"/>
      <c r="KGU42" s="450"/>
      <c r="KGV42" s="450"/>
      <c r="KGW42" s="450"/>
      <c r="KGX42" s="450"/>
      <c r="KGY42" s="450"/>
      <c r="KGZ42" s="450"/>
      <c r="KHA42" s="450"/>
      <c r="KHB42" s="450"/>
      <c r="KHC42" s="450"/>
      <c r="KHD42" s="450"/>
      <c r="KHE42" s="450"/>
      <c r="KHF42" s="450"/>
      <c r="KHG42" s="450"/>
      <c r="KHH42" s="450"/>
      <c r="KHI42" s="450"/>
      <c r="KHJ42" s="450"/>
      <c r="KHK42" s="450"/>
      <c r="KHL42" s="450"/>
      <c r="KHM42" s="450"/>
      <c r="KHN42" s="450"/>
      <c r="KHO42" s="450"/>
      <c r="KHP42" s="450"/>
      <c r="KHQ42" s="450"/>
      <c r="KHR42" s="450"/>
      <c r="KHS42" s="450"/>
      <c r="KHT42" s="450"/>
      <c r="KHU42" s="450"/>
      <c r="KHV42" s="450"/>
      <c r="KHW42" s="450"/>
      <c r="KHX42" s="450"/>
      <c r="KHY42" s="450"/>
      <c r="KHZ42" s="450"/>
      <c r="KIA42" s="450"/>
      <c r="KIB42" s="450"/>
      <c r="KIC42" s="450"/>
      <c r="KID42" s="450"/>
      <c r="KIE42" s="450"/>
      <c r="KIF42" s="450"/>
      <c r="KIG42" s="450"/>
      <c r="KIH42" s="450"/>
      <c r="KII42" s="450"/>
      <c r="KIJ42" s="450"/>
      <c r="KIK42" s="450"/>
      <c r="KIL42" s="450"/>
      <c r="KIM42" s="450"/>
      <c r="KIN42" s="450"/>
      <c r="KIO42" s="450"/>
      <c r="KIP42" s="450"/>
      <c r="KIQ42" s="450"/>
      <c r="KIR42" s="450"/>
      <c r="KIS42" s="450"/>
      <c r="KIT42" s="450"/>
      <c r="KIU42" s="450"/>
      <c r="KIV42" s="450"/>
      <c r="KIW42" s="450"/>
      <c r="KIX42" s="450"/>
      <c r="KIY42" s="450"/>
      <c r="KIZ42" s="450"/>
      <c r="KJA42" s="450"/>
      <c r="KJB42" s="450"/>
      <c r="KJC42" s="450"/>
      <c r="KJD42" s="450"/>
      <c r="KJE42" s="450"/>
      <c r="KJF42" s="450"/>
      <c r="KJG42" s="450"/>
      <c r="KJH42" s="450"/>
      <c r="KJI42" s="450"/>
      <c r="KJJ42" s="450"/>
      <c r="KJK42" s="450"/>
      <c r="KJL42" s="450"/>
      <c r="KJM42" s="450"/>
      <c r="KJN42" s="450"/>
      <c r="KJO42" s="450"/>
      <c r="KJP42" s="450"/>
      <c r="KJQ42" s="450"/>
      <c r="KJR42" s="450"/>
      <c r="KJS42" s="450"/>
      <c r="KJT42" s="450"/>
      <c r="KJU42" s="450"/>
      <c r="KJV42" s="450"/>
      <c r="KJW42" s="450"/>
      <c r="KJX42" s="450"/>
      <c r="KJY42" s="450"/>
      <c r="KJZ42" s="450"/>
      <c r="KKA42" s="450"/>
      <c r="KKB42" s="450"/>
      <c r="KKC42" s="450"/>
      <c r="KKD42" s="450"/>
      <c r="KKE42" s="450"/>
      <c r="KKF42" s="450"/>
      <c r="KKG42" s="450"/>
      <c r="KKH42" s="450"/>
      <c r="KKI42" s="450"/>
      <c r="KKJ42" s="450"/>
      <c r="KKK42" s="450"/>
      <c r="KKL42" s="450"/>
      <c r="KKM42" s="450"/>
      <c r="KKN42" s="450"/>
      <c r="KKO42" s="450"/>
      <c r="KKP42" s="450"/>
      <c r="KKQ42" s="450"/>
      <c r="KKR42" s="450"/>
      <c r="KKS42" s="450"/>
      <c r="KKT42" s="450"/>
      <c r="KKU42" s="450"/>
      <c r="KKV42" s="450"/>
      <c r="KKW42" s="450"/>
      <c r="KKX42" s="450"/>
      <c r="KKY42" s="450"/>
      <c r="KKZ42" s="450"/>
      <c r="KLA42" s="450"/>
      <c r="KLB42" s="450"/>
      <c r="KLC42" s="450"/>
      <c r="KLD42" s="450"/>
      <c r="KLE42" s="450"/>
      <c r="KLF42" s="450"/>
      <c r="KLG42" s="450"/>
      <c r="KLH42" s="450"/>
      <c r="KLI42" s="450"/>
      <c r="KLJ42" s="450"/>
      <c r="KLK42" s="450"/>
      <c r="KLL42" s="450"/>
      <c r="KLM42" s="450"/>
      <c r="KLN42" s="450"/>
      <c r="KLO42" s="450"/>
      <c r="KLP42" s="450"/>
      <c r="KLQ42" s="450"/>
      <c r="KLR42" s="450"/>
      <c r="KLS42" s="450"/>
      <c r="KLT42" s="450"/>
      <c r="KLU42" s="450"/>
      <c r="KLV42" s="450"/>
      <c r="KLW42" s="450"/>
      <c r="KLX42" s="450"/>
      <c r="KLY42" s="450"/>
      <c r="KLZ42" s="450"/>
      <c r="KMA42" s="450"/>
      <c r="KMB42" s="450"/>
      <c r="KMC42" s="450"/>
      <c r="KMD42" s="450"/>
      <c r="KME42" s="450"/>
      <c r="KMF42" s="450"/>
      <c r="KMG42" s="450"/>
      <c r="KMH42" s="450"/>
      <c r="KMI42" s="450"/>
      <c r="KMJ42" s="450"/>
      <c r="KMK42" s="450"/>
      <c r="KML42" s="450"/>
      <c r="KMM42" s="450"/>
      <c r="KMN42" s="450"/>
      <c r="KMO42" s="450"/>
      <c r="KMP42" s="450"/>
      <c r="KMQ42" s="450"/>
      <c r="KMR42" s="450"/>
      <c r="KMS42" s="450"/>
      <c r="KMT42" s="450"/>
      <c r="KMU42" s="450"/>
      <c r="KMV42" s="450"/>
      <c r="KMW42" s="450"/>
      <c r="KMX42" s="450"/>
      <c r="KMY42" s="450"/>
      <c r="KMZ42" s="450"/>
      <c r="KNA42" s="450"/>
      <c r="KNB42" s="450"/>
      <c r="KNC42" s="450"/>
      <c r="KND42" s="450"/>
      <c r="KNE42" s="450"/>
      <c r="KNF42" s="450"/>
      <c r="KNG42" s="450"/>
      <c r="KNH42" s="450"/>
      <c r="KNI42" s="450"/>
      <c r="KNJ42" s="450"/>
      <c r="KNK42" s="450"/>
      <c r="KNL42" s="450"/>
      <c r="KNM42" s="450"/>
      <c r="KNN42" s="450"/>
      <c r="KNO42" s="450"/>
      <c r="KNP42" s="450"/>
      <c r="KNQ42" s="450"/>
      <c r="KNR42" s="450"/>
      <c r="KNS42" s="450"/>
      <c r="KNT42" s="450"/>
      <c r="KNU42" s="450"/>
      <c r="KNV42" s="450"/>
      <c r="KNW42" s="450"/>
      <c r="KNX42" s="450"/>
      <c r="KNY42" s="450"/>
      <c r="KNZ42" s="450"/>
      <c r="KOA42" s="450"/>
      <c r="KOB42" s="450"/>
      <c r="KOC42" s="450"/>
      <c r="KOD42" s="450"/>
      <c r="KOE42" s="450"/>
      <c r="KOF42" s="450"/>
      <c r="KOG42" s="450"/>
      <c r="KOH42" s="450"/>
      <c r="KOI42" s="450"/>
      <c r="KOJ42" s="450"/>
      <c r="KOK42" s="450"/>
      <c r="KOL42" s="450"/>
      <c r="KOM42" s="450"/>
      <c r="KON42" s="450"/>
      <c r="KOO42" s="450"/>
      <c r="KOP42" s="450"/>
      <c r="KOQ42" s="450"/>
      <c r="KOR42" s="450"/>
      <c r="KOS42" s="450"/>
      <c r="KOT42" s="450"/>
      <c r="KOU42" s="450"/>
      <c r="KOV42" s="450"/>
      <c r="KOW42" s="450"/>
      <c r="KOX42" s="450"/>
      <c r="KOY42" s="450"/>
      <c r="KOZ42" s="450"/>
      <c r="KPA42" s="450"/>
      <c r="KPB42" s="450"/>
      <c r="KPC42" s="450"/>
      <c r="KPD42" s="450"/>
      <c r="KPE42" s="450"/>
      <c r="KPF42" s="450"/>
      <c r="KPG42" s="450"/>
      <c r="KPH42" s="450"/>
      <c r="KPI42" s="450"/>
      <c r="KPJ42" s="450"/>
      <c r="KPK42" s="450"/>
      <c r="KPL42" s="450"/>
      <c r="KPM42" s="450"/>
      <c r="KPN42" s="450"/>
      <c r="KPO42" s="450"/>
      <c r="KPP42" s="450"/>
      <c r="KPQ42" s="450"/>
      <c r="KPR42" s="450"/>
      <c r="KPS42" s="450"/>
      <c r="KPT42" s="450"/>
      <c r="KPU42" s="450"/>
      <c r="KPV42" s="450"/>
      <c r="KPW42" s="450"/>
      <c r="KPX42" s="450"/>
      <c r="KPY42" s="450"/>
      <c r="KPZ42" s="450"/>
      <c r="KQA42" s="450"/>
      <c r="KQB42" s="450"/>
      <c r="KQC42" s="450"/>
      <c r="KQD42" s="450"/>
      <c r="KQE42" s="450"/>
      <c r="KQF42" s="450"/>
      <c r="KQG42" s="450"/>
      <c r="KQH42" s="450"/>
      <c r="KQI42" s="450"/>
      <c r="KQJ42" s="450"/>
      <c r="KQK42" s="450"/>
      <c r="KQL42" s="450"/>
      <c r="KQM42" s="450"/>
      <c r="KQN42" s="450"/>
      <c r="KQO42" s="450"/>
      <c r="KQP42" s="450"/>
      <c r="KQQ42" s="450"/>
      <c r="KQR42" s="450"/>
      <c r="KQS42" s="450"/>
      <c r="KQT42" s="450"/>
      <c r="KQU42" s="450"/>
      <c r="KQV42" s="450"/>
      <c r="KQW42" s="450"/>
      <c r="KQX42" s="450"/>
      <c r="KQY42" s="450"/>
      <c r="KQZ42" s="450"/>
      <c r="KRA42" s="450"/>
      <c r="KRB42" s="450"/>
      <c r="KRC42" s="450"/>
      <c r="KRD42" s="450"/>
      <c r="KRE42" s="450"/>
      <c r="KRF42" s="450"/>
      <c r="KRG42" s="450"/>
      <c r="KRH42" s="450"/>
      <c r="KRI42" s="450"/>
      <c r="KRJ42" s="450"/>
      <c r="KRK42" s="450"/>
      <c r="KRL42" s="450"/>
      <c r="KRM42" s="450"/>
      <c r="KRN42" s="450"/>
      <c r="KRO42" s="450"/>
      <c r="KRP42" s="450"/>
      <c r="KRQ42" s="450"/>
      <c r="KRR42" s="450"/>
      <c r="KRS42" s="450"/>
      <c r="KRT42" s="450"/>
      <c r="KRU42" s="450"/>
      <c r="KRV42" s="450"/>
      <c r="KRW42" s="450"/>
      <c r="KRX42" s="450"/>
      <c r="KRY42" s="450"/>
      <c r="KRZ42" s="450"/>
      <c r="KSA42" s="450"/>
      <c r="KSB42" s="450"/>
      <c r="KSC42" s="450"/>
      <c r="KSD42" s="450"/>
      <c r="KSE42" s="450"/>
      <c r="KSF42" s="450"/>
      <c r="KSG42" s="450"/>
      <c r="KSH42" s="450"/>
      <c r="KSI42" s="450"/>
      <c r="KSJ42" s="450"/>
      <c r="KSK42" s="450"/>
      <c r="KSL42" s="450"/>
      <c r="KSM42" s="450"/>
      <c r="KSN42" s="450"/>
      <c r="KSO42" s="450"/>
      <c r="KSP42" s="450"/>
      <c r="KSQ42" s="450"/>
      <c r="KSR42" s="450"/>
      <c r="KSS42" s="450"/>
      <c r="KST42" s="450"/>
      <c r="KSU42" s="450"/>
      <c r="KSV42" s="450"/>
      <c r="KSW42" s="450"/>
      <c r="KSX42" s="450"/>
      <c r="KSY42" s="450"/>
      <c r="KSZ42" s="450"/>
      <c r="KTA42" s="450"/>
      <c r="KTB42" s="450"/>
      <c r="KTC42" s="450"/>
      <c r="KTD42" s="450"/>
      <c r="KTE42" s="450"/>
      <c r="KTF42" s="450"/>
      <c r="KTG42" s="450"/>
      <c r="KTH42" s="450"/>
      <c r="KTI42" s="450"/>
      <c r="KTJ42" s="450"/>
      <c r="KTK42" s="450"/>
      <c r="KTL42" s="450"/>
      <c r="KTM42" s="450"/>
      <c r="KTN42" s="450"/>
      <c r="KTO42" s="450"/>
      <c r="KTP42" s="450"/>
      <c r="KTQ42" s="450"/>
      <c r="KTR42" s="450"/>
      <c r="KTS42" s="450"/>
      <c r="KTT42" s="450"/>
      <c r="KTU42" s="450"/>
      <c r="KTV42" s="450"/>
      <c r="KTW42" s="450"/>
      <c r="KTX42" s="450"/>
      <c r="KTY42" s="450"/>
      <c r="KTZ42" s="450"/>
      <c r="KUA42" s="450"/>
      <c r="KUB42" s="450"/>
      <c r="KUC42" s="450"/>
      <c r="KUD42" s="450"/>
      <c r="KUE42" s="450"/>
      <c r="KUF42" s="450"/>
      <c r="KUG42" s="450"/>
      <c r="KUH42" s="450"/>
      <c r="KUI42" s="450"/>
      <c r="KUJ42" s="450"/>
      <c r="KUK42" s="450"/>
      <c r="KUL42" s="450"/>
      <c r="KUM42" s="450"/>
      <c r="KUN42" s="450"/>
      <c r="KUO42" s="450"/>
      <c r="KUP42" s="450"/>
      <c r="KUQ42" s="450"/>
      <c r="KUR42" s="450"/>
      <c r="KUS42" s="450"/>
      <c r="KUT42" s="450"/>
      <c r="KUU42" s="450"/>
      <c r="KUV42" s="450"/>
      <c r="KUW42" s="450"/>
      <c r="KUX42" s="450"/>
      <c r="KUY42" s="450"/>
      <c r="KUZ42" s="450"/>
      <c r="KVA42" s="450"/>
      <c r="KVB42" s="450"/>
      <c r="KVC42" s="450"/>
      <c r="KVD42" s="450"/>
      <c r="KVE42" s="450"/>
      <c r="KVF42" s="450"/>
      <c r="KVG42" s="450"/>
      <c r="KVH42" s="450"/>
      <c r="KVI42" s="450"/>
      <c r="KVJ42" s="450"/>
      <c r="KVK42" s="450"/>
      <c r="KVL42" s="450"/>
      <c r="KVM42" s="450"/>
      <c r="KVN42" s="450"/>
      <c r="KVO42" s="450"/>
      <c r="KVP42" s="450"/>
      <c r="KVQ42" s="450"/>
      <c r="KVR42" s="450"/>
      <c r="KVS42" s="450"/>
      <c r="KVT42" s="450"/>
      <c r="KVU42" s="450"/>
      <c r="KVV42" s="450"/>
      <c r="KVW42" s="450"/>
      <c r="KVX42" s="450"/>
      <c r="KVY42" s="450"/>
      <c r="KVZ42" s="450"/>
      <c r="KWA42" s="450"/>
      <c r="KWB42" s="450"/>
      <c r="KWC42" s="450"/>
      <c r="KWD42" s="450"/>
      <c r="KWE42" s="450"/>
      <c r="KWF42" s="450"/>
      <c r="KWG42" s="450"/>
      <c r="KWH42" s="450"/>
      <c r="KWI42" s="450"/>
      <c r="KWJ42" s="450"/>
      <c r="KWK42" s="450"/>
      <c r="KWL42" s="450"/>
      <c r="KWM42" s="450"/>
      <c r="KWN42" s="450"/>
      <c r="KWO42" s="450"/>
      <c r="KWP42" s="450"/>
      <c r="KWQ42" s="450"/>
      <c r="KWR42" s="450"/>
      <c r="KWS42" s="450"/>
      <c r="KWT42" s="450"/>
      <c r="KWU42" s="450"/>
      <c r="KWV42" s="450"/>
      <c r="KWW42" s="450"/>
      <c r="KWX42" s="450"/>
      <c r="KWY42" s="450"/>
      <c r="KWZ42" s="450"/>
      <c r="KXA42" s="450"/>
      <c r="KXB42" s="450"/>
      <c r="KXC42" s="450"/>
      <c r="KXD42" s="450"/>
      <c r="KXE42" s="450"/>
      <c r="KXF42" s="450"/>
      <c r="KXG42" s="450"/>
      <c r="KXH42" s="450"/>
      <c r="KXI42" s="450"/>
      <c r="KXJ42" s="450"/>
      <c r="KXK42" s="450"/>
      <c r="KXL42" s="450"/>
      <c r="KXM42" s="450"/>
      <c r="KXN42" s="450"/>
      <c r="KXO42" s="450"/>
      <c r="KXP42" s="450"/>
      <c r="KXQ42" s="450"/>
      <c r="KXR42" s="450"/>
      <c r="KXS42" s="450"/>
      <c r="KXT42" s="450"/>
      <c r="KXU42" s="450"/>
      <c r="KXV42" s="450"/>
      <c r="KXW42" s="450"/>
      <c r="KXX42" s="450"/>
      <c r="KXY42" s="450"/>
      <c r="KXZ42" s="450"/>
      <c r="KYA42" s="450"/>
      <c r="KYB42" s="450"/>
      <c r="KYC42" s="450"/>
      <c r="KYD42" s="450"/>
      <c r="KYE42" s="450"/>
      <c r="KYF42" s="450"/>
      <c r="KYG42" s="450"/>
      <c r="KYH42" s="450"/>
      <c r="KYI42" s="450"/>
      <c r="KYJ42" s="450"/>
      <c r="KYK42" s="450"/>
      <c r="KYL42" s="450"/>
      <c r="KYM42" s="450"/>
      <c r="KYN42" s="450"/>
      <c r="KYO42" s="450"/>
      <c r="KYP42" s="450"/>
      <c r="KYQ42" s="450"/>
      <c r="KYR42" s="450"/>
      <c r="KYS42" s="450"/>
      <c r="KYT42" s="450"/>
      <c r="KYU42" s="450"/>
      <c r="KYV42" s="450"/>
      <c r="KYW42" s="450"/>
      <c r="KYX42" s="450"/>
      <c r="KYY42" s="450"/>
      <c r="KYZ42" s="450"/>
      <c r="KZA42" s="450"/>
      <c r="KZB42" s="450"/>
      <c r="KZC42" s="450"/>
      <c r="KZD42" s="450"/>
      <c r="KZE42" s="450"/>
      <c r="KZF42" s="450"/>
      <c r="KZG42" s="450"/>
      <c r="KZH42" s="450"/>
      <c r="KZI42" s="450"/>
      <c r="KZJ42" s="450"/>
      <c r="KZK42" s="450"/>
      <c r="KZL42" s="450"/>
      <c r="KZM42" s="450"/>
      <c r="KZN42" s="450"/>
      <c r="KZO42" s="450"/>
      <c r="KZP42" s="450"/>
      <c r="KZQ42" s="450"/>
      <c r="KZR42" s="450"/>
      <c r="KZS42" s="450"/>
      <c r="KZT42" s="450"/>
      <c r="KZU42" s="450"/>
      <c r="KZV42" s="450"/>
      <c r="KZW42" s="450"/>
      <c r="KZX42" s="450"/>
      <c r="KZY42" s="450"/>
      <c r="KZZ42" s="450"/>
      <c r="LAA42" s="450"/>
      <c r="LAB42" s="450"/>
      <c r="LAC42" s="450"/>
      <c r="LAD42" s="450"/>
      <c r="LAE42" s="450"/>
      <c r="LAF42" s="450"/>
      <c r="LAG42" s="450"/>
      <c r="LAH42" s="450"/>
      <c r="LAI42" s="450"/>
      <c r="LAJ42" s="450"/>
      <c r="LAK42" s="450"/>
      <c r="LAL42" s="450"/>
      <c r="LAM42" s="450"/>
      <c r="LAN42" s="450"/>
      <c r="LAO42" s="450"/>
      <c r="LAP42" s="450"/>
      <c r="LAQ42" s="450"/>
      <c r="LAR42" s="450"/>
      <c r="LAS42" s="450"/>
      <c r="LAT42" s="450"/>
      <c r="LAU42" s="450"/>
      <c r="LAV42" s="450"/>
      <c r="LAW42" s="450"/>
      <c r="LAX42" s="450"/>
      <c r="LAY42" s="450"/>
      <c r="LAZ42" s="450"/>
      <c r="LBA42" s="450"/>
      <c r="LBB42" s="450"/>
      <c r="LBC42" s="450"/>
      <c r="LBD42" s="450"/>
      <c r="LBE42" s="450"/>
      <c r="LBF42" s="450"/>
      <c r="LBG42" s="450"/>
      <c r="LBH42" s="450"/>
      <c r="LBI42" s="450"/>
      <c r="LBJ42" s="450"/>
      <c r="LBK42" s="450"/>
      <c r="LBL42" s="450"/>
      <c r="LBM42" s="450"/>
      <c r="LBN42" s="450"/>
      <c r="LBO42" s="450"/>
      <c r="LBP42" s="450"/>
      <c r="LBQ42" s="450"/>
      <c r="LBR42" s="450"/>
      <c r="LBS42" s="450"/>
      <c r="LBT42" s="450"/>
      <c r="LBU42" s="450"/>
      <c r="LBV42" s="450"/>
      <c r="LBW42" s="450"/>
      <c r="LBX42" s="450"/>
      <c r="LBY42" s="450"/>
      <c r="LBZ42" s="450"/>
      <c r="LCA42" s="450"/>
      <c r="LCB42" s="450"/>
      <c r="LCC42" s="450"/>
      <c r="LCD42" s="450"/>
      <c r="LCE42" s="450"/>
      <c r="LCF42" s="450"/>
      <c r="LCG42" s="450"/>
      <c r="LCH42" s="450"/>
      <c r="LCI42" s="450"/>
      <c r="LCJ42" s="450"/>
      <c r="LCK42" s="450"/>
      <c r="LCL42" s="450"/>
      <c r="LCM42" s="450"/>
      <c r="LCN42" s="450"/>
      <c r="LCO42" s="450"/>
      <c r="LCP42" s="450"/>
      <c r="LCQ42" s="450"/>
      <c r="LCR42" s="450"/>
      <c r="LCS42" s="450"/>
      <c r="LCT42" s="450"/>
      <c r="LCU42" s="450"/>
      <c r="LCV42" s="450"/>
      <c r="LCW42" s="450"/>
      <c r="LCX42" s="450"/>
      <c r="LCY42" s="450"/>
      <c r="LCZ42" s="450"/>
      <c r="LDA42" s="450"/>
      <c r="LDB42" s="450"/>
      <c r="LDC42" s="450"/>
      <c r="LDD42" s="450"/>
      <c r="LDE42" s="450"/>
      <c r="LDF42" s="450"/>
      <c r="LDG42" s="450"/>
      <c r="LDH42" s="450"/>
      <c r="LDI42" s="450"/>
      <c r="LDJ42" s="450"/>
      <c r="LDK42" s="450"/>
      <c r="LDL42" s="450"/>
      <c r="LDM42" s="450"/>
      <c r="LDN42" s="450"/>
      <c r="LDO42" s="450"/>
      <c r="LDP42" s="450"/>
      <c r="LDQ42" s="450"/>
      <c r="LDR42" s="450"/>
      <c r="LDS42" s="450"/>
      <c r="LDT42" s="450"/>
      <c r="LDU42" s="450"/>
      <c r="LDV42" s="450"/>
      <c r="LDW42" s="450"/>
      <c r="LDX42" s="450"/>
      <c r="LDY42" s="450"/>
      <c r="LDZ42" s="450"/>
      <c r="LEA42" s="450"/>
      <c r="LEB42" s="450"/>
      <c r="LEC42" s="450"/>
      <c r="LED42" s="450"/>
      <c r="LEE42" s="450"/>
      <c r="LEF42" s="450"/>
      <c r="LEG42" s="450"/>
      <c r="LEH42" s="450"/>
      <c r="LEI42" s="450"/>
      <c r="LEJ42" s="450"/>
      <c r="LEK42" s="450"/>
      <c r="LEL42" s="450"/>
      <c r="LEM42" s="450"/>
      <c r="LEN42" s="450"/>
      <c r="LEO42" s="450"/>
      <c r="LEP42" s="450"/>
      <c r="LEQ42" s="450"/>
      <c r="LER42" s="450"/>
      <c r="LES42" s="450"/>
      <c r="LET42" s="450"/>
      <c r="LEU42" s="450"/>
      <c r="LEV42" s="450"/>
      <c r="LEW42" s="450"/>
      <c r="LEX42" s="450"/>
      <c r="LEY42" s="450"/>
      <c r="LEZ42" s="450"/>
      <c r="LFA42" s="450"/>
      <c r="LFB42" s="450"/>
      <c r="LFC42" s="450"/>
      <c r="LFD42" s="450"/>
      <c r="LFE42" s="450"/>
      <c r="LFF42" s="450"/>
      <c r="LFG42" s="450"/>
      <c r="LFH42" s="450"/>
      <c r="LFI42" s="450"/>
      <c r="LFJ42" s="450"/>
      <c r="LFK42" s="450"/>
      <c r="LFL42" s="450"/>
      <c r="LFM42" s="450"/>
      <c r="LFN42" s="450"/>
      <c r="LFO42" s="450"/>
      <c r="LFP42" s="450"/>
      <c r="LFQ42" s="450"/>
      <c r="LFR42" s="450"/>
      <c r="LFS42" s="450"/>
      <c r="LFT42" s="450"/>
      <c r="LFU42" s="450"/>
      <c r="LFV42" s="450"/>
      <c r="LFW42" s="450"/>
      <c r="LFX42" s="450"/>
      <c r="LFY42" s="450"/>
      <c r="LFZ42" s="450"/>
      <c r="LGA42" s="450"/>
      <c r="LGB42" s="450"/>
      <c r="LGC42" s="450"/>
      <c r="LGD42" s="450"/>
      <c r="LGE42" s="450"/>
      <c r="LGF42" s="450"/>
      <c r="LGG42" s="450"/>
      <c r="LGH42" s="450"/>
      <c r="LGI42" s="450"/>
      <c r="LGJ42" s="450"/>
      <c r="LGK42" s="450"/>
      <c r="LGL42" s="450"/>
      <c r="LGM42" s="450"/>
      <c r="LGN42" s="450"/>
      <c r="LGO42" s="450"/>
      <c r="LGP42" s="450"/>
      <c r="LGQ42" s="450"/>
      <c r="LGR42" s="450"/>
      <c r="LGS42" s="450"/>
      <c r="LGT42" s="450"/>
      <c r="LGU42" s="450"/>
      <c r="LGV42" s="450"/>
      <c r="LGW42" s="450"/>
      <c r="LGX42" s="450"/>
      <c r="LGY42" s="450"/>
      <c r="LGZ42" s="450"/>
      <c r="LHA42" s="450"/>
      <c r="LHB42" s="450"/>
      <c r="LHC42" s="450"/>
      <c r="LHD42" s="450"/>
      <c r="LHE42" s="450"/>
      <c r="LHF42" s="450"/>
      <c r="LHG42" s="450"/>
      <c r="LHH42" s="450"/>
      <c r="LHI42" s="450"/>
      <c r="LHJ42" s="450"/>
      <c r="LHK42" s="450"/>
      <c r="LHL42" s="450"/>
      <c r="LHM42" s="450"/>
      <c r="LHN42" s="450"/>
      <c r="LHO42" s="450"/>
      <c r="LHP42" s="450"/>
      <c r="LHQ42" s="450"/>
      <c r="LHR42" s="450"/>
      <c r="LHS42" s="450"/>
      <c r="LHT42" s="450"/>
      <c r="LHU42" s="450"/>
      <c r="LHV42" s="450"/>
      <c r="LHW42" s="450"/>
      <c r="LHX42" s="450"/>
      <c r="LHY42" s="450"/>
      <c r="LHZ42" s="450"/>
      <c r="LIA42" s="450"/>
      <c r="LIB42" s="450"/>
      <c r="LIC42" s="450"/>
      <c r="LID42" s="450"/>
      <c r="LIE42" s="450"/>
      <c r="LIF42" s="450"/>
      <c r="LIG42" s="450"/>
      <c r="LIH42" s="450"/>
      <c r="LII42" s="450"/>
      <c r="LIJ42" s="450"/>
      <c r="LIK42" s="450"/>
      <c r="LIL42" s="450"/>
      <c r="LIM42" s="450"/>
      <c r="LIN42" s="450"/>
      <c r="LIO42" s="450"/>
      <c r="LIP42" s="450"/>
      <c r="LIQ42" s="450"/>
      <c r="LIR42" s="450"/>
      <c r="LIS42" s="450"/>
      <c r="LIT42" s="450"/>
      <c r="LIU42" s="450"/>
      <c r="LIV42" s="450"/>
      <c r="LIW42" s="450"/>
      <c r="LIX42" s="450"/>
      <c r="LIY42" s="450"/>
      <c r="LIZ42" s="450"/>
      <c r="LJA42" s="450"/>
      <c r="LJB42" s="450"/>
      <c r="LJC42" s="450"/>
      <c r="LJD42" s="450"/>
      <c r="LJE42" s="450"/>
      <c r="LJF42" s="450"/>
      <c r="LJG42" s="450"/>
      <c r="LJH42" s="450"/>
      <c r="LJI42" s="450"/>
      <c r="LJJ42" s="450"/>
      <c r="LJK42" s="450"/>
      <c r="LJL42" s="450"/>
      <c r="LJM42" s="450"/>
      <c r="LJN42" s="450"/>
      <c r="LJO42" s="450"/>
      <c r="LJP42" s="450"/>
      <c r="LJQ42" s="450"/>
      <c r="LJR42" s="450"/>
      <c r="LJS42" s="450"/>
      <c r="LJT42" s="450"/>
      <c r="LJU42" s="450"/>
      <c r="LJV42" s="450"/>
      <c r="LJW42" s="450"/>
      <c r="LJX42" s="450"/>
      <c r="LJY42" s="450"/>
      <c r="LJZ42" s="450"/>
      <c r="LKA42" s="450"/>
      <c r="LKB42" s="450"/>
      <c r="LKC42" s="450"/>
      <c r="LKD42" s="450"/>
      <c r="LKE42" s="450"/>
      <c r="LKF42" s="450"/>
      <c r="LKG42" s="450"/>
      <c r="LKH42" s="450"/>
      <c r="LKI42" s="450"/>
      <c r="LKJ42" s="450"/>
      <c r="LKK42" s="450"/>
      <c r="LKL42" s="450"/>
      <c r="LKM42" s="450"/>
      <c r="LKN42" s="450"/>
      <c r="LKO42" s="450"/>
      <c r="LKP42" s="450"/>
      <c r="LKQ42" s="450"/>
      <c r="LKR42" s="450"/>
      <c r="LKS42" s="450"/>
      <c r="LKT42" s="450"/>
      <c r="LKU42" s="450"/>
      <c r="LKV42" s="450"/>
      <c r="LKW42" s="450"/>
      <c r="LKX42" s="450"/>
      <c r="LKY42" s="450"/>
      <c r="LKZ42" s="450"/>
      <c r="LLA42" s="450"/>
      <c r="LLB42" s="450"/>
      <c r="LLC42" s="450"/>
      <c r="LLD42" s="450"/>
      <c r="LLE42" s="450"/>
      <c r="LLF42" s="450"/>
      <c r="LLG42" s="450"/>
      <c r="LLH42" s="450"/>
      <c r="LLI42" s="450"/>
      <c r="LLJ42" s="450"/>
      <c r="LLK42" s="450"/>
      <c r="LLL42" s="450"/>
      <c r="LLM42" s="450"/>
      <c r="LLN42" s="450"/>
      <c r="LLO42" s="450"/>
      <c r="LLP42" s="450"/>
      <c r="LLQ42" s="450"/>
      <c r="LLR42" s="450"/>
      <c r="LLS42" s="450"/>
      <c r="LLT42" s="450"/>
      <c r="LLU42" s="450"/>
      <c r="LLV42" s="450"/>
      <c r="LLW42" s="450"/>
      <c r="LLX42" s="450"/>
      <c r="LLY42" s="450"/>
      <c r="LLZ42" s="450"/>
      <c r="LMA42" s="450"/>
      <c r="LMB42" s="450"/>
      <c r="LMC42" s="450"/>
      <c r="LMD42" s="450"/>
      <c r="LME42" s="450"/>
      <c r="LMF42" s="450"/>
      <c r="LMG42" s="450"/>
      <c r="LMH42" s="450"/>
      <c r="LMI42" s="450"/>
      <c r="LMJ42" s="450"/>
      <c r="LMK42" s="450"/>
      <c r="LML42" s="450"/>
      <c r="LMM42" s="450"/>
      <c r="LMN42" s="450"/>
      <c r="LMO42" s="450"/>
      <c r="LMP42" s="450"/>
      <c r="LMQ42" s="450"/>
      <c r="LMR42" s="450"/>
      <c r="LMS42" s="450"/>
      <c r="LMT42" s="450"/>
      <c r="LMU42" s="450"/>
      <c r="LMV42" s="450"/>
      <c r="LMW42" s="450"/>
      <c r="LMX42" s="450"/>
      <c r="LMY42" s="450"/>
      <c r="LMZ42" s="450"/>
      <c r="LNA42" s="450"/>
      <c r="LNB42" s="450"/>
      <c r="LNC42" s="450"/>
      <c r="LND42" s="450"/>
      <c r="LNE42" s="450"/>
      <c r="LNF42" s="450"/>
      <c r="LNG42" s="450"/>
      <c r="LNH42" s="450"/>
      <c r="LNI42" s="450"/>
      <c r="LNJ42" s="450"/>
      <c r="LNK42" s="450"/>
      <c r="LNL42" s="450"/>
      <c r="LNM42" s="450"/>
      <c r="LNN42" s="450"/>
      <c r="LNO42" s="450"/>
      <c r="LNP42" s="450"/>
      <c r="LNQ42" s="450"/>
      <c r="LNR42" s="450"/>
      <c r="LNS42" s="450"/>
      <c r="LNT42" s="450"/>
      <c r="LNU42" s="450"/>
      <c r="LNV42" s="450"/>
      <c r="LNW42" s="450"/>
      <c r="LNX42" s="450"/>
      <c r="LNY42" s="450"/>
      <c r="LNZ42" s="450"/>
      <c r="LOA42" s="450"/>
      <c r="LOB42" s="450"/>
      <c r="LOC42" s="450"/>
      <c r="LOD42" s="450"/>
      <c r="LOE42" s="450"/>
      <c r="LOF42" s="450"/>
      <c r="LOG42" s="450"/>
      <c r="LOH42" s="450"/>
      <c r="LOI42" s="450"/>
      <c r="LOJ42" s="450"/>
      <c r="LOK42" s="450"/>
      <c r="LOL42" s="450"/>
      <c r="LOM42" s="450"/>
      <c r="LON42" s="450"/>
      <c r="LOO42" s="450"/>
      <c r="LOP42" s="450"/>
      <c r="LOQ42" s="450"/>
      <c r="LOR42" s="450"/>
      <c r="LOS42" s="450"/>
      <c r="LOT42" s="450"/>
      <c r="LOU42" s="450"/>
      <c r="LOV42" s="450"/>
      <c r="LOW42" s="450"/>
      <c r="LOX42" s="450"/>
      <c r="LOY42" s="450"/>
      <c r="LOZ42" s="450"/>
      <c r="LPA42" s="450"/>
      <c r="LPB42" s="450"/>
      <c r="LPC42" s="450"/>
      <c r="LPD42" s="450"/>
      <c r="LPE42" s="450"/>
      <c r="LPF42" s="450"/>
      <c r="LPG42" s="450"/>
      <c r="LPH42" s="450"/>
      <c r="LPI42" s="450"/>
      <c r="LPJ42" s="450"/>
      <c r="LPK42" s="450"/>
      <c r="LPL42" s="450"/>
      <c r="LPM42" s="450"/>
      <c r="LPN42" s="450"/>
      <c r="LPO42" s="450"/>
      <c r="LPP42" s="450"/>
      <c r="LPQ42" s="450"/>
      <c r="LPR42" s="450"/>
      <c r="LPS42" s="450"/>
      <c r="LPT42" s="450"/>
      <c r="LPU42" s="450"/>
      <c r="LPV42" s="450"/>
      <c r="LPW42" s="450"/>
      <c r="LPX42" s="450"/>
      <c r="LPY42" s="450"/>
      <c r="LPZ42" s="450"/>
      <c r="LQA42" s="450"/>
      <c r="LQB42" s="450"/>
      <c r="LQC42" s="450"/>
      <c r="LQD42" s="450"/>
      <c r="LQE42" s="450"/>
      <c r="LQF42" s="450"/>
      <c r="LQG42" s="450"/>
      <c r="LQH42" s="450"/>
      <c r="LQI42" s="450"/>
      <c r="LQJ42" s="450"/>
      <c r="LQK42" s="450"/>
      <c r="LQL42" s="450"/>
      <c r="LQM42" s="450"/>
      <c r="LQN42" s="450"/>
      <c r="LQO42" s="450"/>
      <c r="LQP42" s="450"/>
      <c r="LQQ42" s="450"/>
      <c r="LQR42" s="450"/>
      <c r="LQS42" s="450"/>
      <c r="LQT42" s="450"/>
      <c r="LQU42" s="450"/>
      <c r="LQV42" s="450"/>
      <c r="LQW42" s="450"/>
      <c r="LQX42" s="450"/>
      <c r="LQY42" s="450"/>
      <c r="LQZ42" s="450"/>
      <c r="LRA42" s="450"/>
      <c r="LRB42" s="450"/>
      <c r="LRC42" s="450"/>
      <c r="LRD42" s="450"/>
      <c r="LRE42" s="450"/>
      <c r="LRF42" s="450"/>
      <c r="LRG42" s="450"/>
      <c r="LRH42" s="450"/>
      <c r="LRI42" s="450"/>
      <c r="LRJ42" s="450"/>
      <c r="LRK42" s="450"/>
      <c r="LRL42" s="450"/>
      <c r="LRM42" s="450"/>
      <c r="LRN42" s="450"/>
      <c r="LRO42" s="450"/>
      <c r="LRP42" s="450"/>
      <c r="LRQ42" s="450"/>
      <c r="LRR42" s="450"/>
      <c r="LRS42" s="450"/>
      <c r="LRT42" s="450"/>
      <c r="LRU42" s="450"/>
      <c r="LRV42" s="450"/>
      <c r="LRW42" s="450"/>
      <c r="LRX42" s="450"/>
      <c r="LRY42" s="450"/>
      <c r="LRZ42" s="450"/>
      <c r="LSA42" s="450"/>
      <c r="LSB42" s="450"/>
      <c r="LSC42" s="450"/>
      <c r="LSD42" s="450"/>
      <c r="LSE42" s="450"/>
      <c r="LSF42" s="450"/>
      <c r="LSG42" s="450"/>
      <c r="LSH42" s="450"/>
      <c r="LSI42" s="450"/>
      <c r="LSJ42" s="450"/>
      <c r="LSK42" s="450"/>
      <c r="LSL42" s="450"/>
      <c r="LSM42" s="450"/>
      <c r="LSN42" s="450"/>
      <c r="LSO42" s="450"/>
      <c r="LSP42" s="450"/>
      <c r="LSQ42" s="450"/>
      <c r="LSR42" s="450"/>
      <c r="LSS42" s="450"/>
      <c r="LST42" s="450"/>
      <c r="LSU42" s="450"/>
      <c r="LSV42" s="450"/>
      <c r="LSW42" s="450"/>
      <c r="LSX42" s="450"/>
      <c r="LSY42" s="450"/>
      <c r="LSZ42" s="450"/>
      <c r="LTA42" s="450"/>
      <c r="LTB42" s="450"/>
      <c r="LTC42" s="450"/>
      <c r="LTD42" s="450"/>
      <c r="LTE42" s="450"/>
      <c r="LTF42" s="450"/>
      <c r="LTG42" s="450"/>
      <c r="LTH42" s="450"/>
      <c r="LTI42" s="450"/>
      <c r="LTJ42" s="450"/>
      <c r="LTK42" s="450"/>
      <c r="LTL42" s="450"/>
      <c r="LTM42" s="450"/>
      <c r="LTN42" s="450"/>
      <c r="LTO42" s="450"/>
      <c r="LTP42" s="450"/>
      <c r="LTQ42" s="450"/>
      <c r="LTR42" s="450"/>
      <c r="LTS42" s="450"/>
      <c r="LTT42" s="450"/>
      <c r="LTU42" s="450"/>
      <c r="LTV42" s="450"/>
      <c r="LTW42" s="450"/>
      <c r="LTX42" s="450"/>
      <c r="LTY42" s="450"/>
      <c r="LTZ42" s="450"/>
      <c r="LUA42" s="450"/>
      <c r="LUB42" s="450"/>
      <c r="LUC42" s="450"/>
      <c r="LUD42" s="450"/>
      <c r="LUE42" s="450"/>
      <c r="LUF42" s="450"/>
      <c r="LUG42" s="450"/>
      <c r="LUH42" s="450"/>
      <c r="LUI42" s="450"/>
      <c r="LUJ42" s="450"/>
      <c r="LUK42" s="450"/>
      <c r="LUL42" s="450"/>
      <c r="LUM42" s="450"/>
      <c r="LUN42" s="450"/>
      <c r="LUO42" s="450"/>
      <c r="LUP42" s="450"/>
      <c r="LUQ42" s="450"/>
      <c r="LUR42" s="450"/>
      <c r="LUS42" s="450"/>
      <c r="LUT42" s="450"/>
      <c r="LUU42" s="450"/>
      <c r="LUV42" s="450"/>
      <c r="LUW42" s="450"/>
      <c r="LUX42" s="450"/>
      <c r="LUY42" s="450"/>
      <c r="LUZ42" s="450"/>
      <c r="LVA42" s="450"/>
      <c r="LVB42" s="450"/>
      <c r="LVC42" s="450"/>
      <c r="LVD42" s="450"/>
      <c r="LVE42" s="450"/>
      <c r="LVF42" s="450"/>
      <c r="LVG42" s="450"/>
      <c r="LVH42" s="450"/>
      <c r="LVI42" s="450"/>
      <c r="LVJ42" s="450"/>
      <c r="LVK42" s="450"/>
      <c r="LVL42" s="450"/>
      <c r="LVM42" s="450"/>
      <c r="LVN42" s="450"/>
      <c r="LVO42" s="450"/>
      <c r="LVP42" s="450"/>
      <c r="LVQ42" s="450"/>
      <c r="LVR42" s="450"/>
      <c r="LVS42" s="450"/>
      <c r="LVT42" s="450"/>
      <c r="LVU42" s="450"/>
      <c r="LVV42" s="450"/>
      <c r="LVW42" s="450"/>
      <c r="LVX42" s="450"/>
      <c r="LVY42" s="450"/>
      <c r="LVZ42" s="450"/>
      <c r="LWA42" s="450"/>
      <c r="LWB42" s="450"/>
      <c r="LWC42" s="450"/>
      <c r="LWD42" s="450"/>
      <c r="LWE42" s="450"/>
      <c r="LWF42" s="450"/>
      <c r="LWG42" s="450"/>
      <c r="LWH42" s="450"/>
      <c r="LWI42" s="450"/>
      <c r="LWJ42" s="450"/>
      <c r="LWK42" s="450"/>
      <c r="LWL42" s="450"/>
      <c r="LWM42" s="450"/>
      <c r="LWN42" s="450"/>
      <c r="LWO42" s="450"/>
      <c r="LWP42" s="450"/>
      <c r="LWQ42" s="450"/>
      <c r="LWR42" s="450"/>
      <c r="LWS42" s="450"/>
      <c r="LWT42" s="450"/>
      <c r="LWU42" s="450"/>
      <c r="LWV42" s="450"/>
      <c r="LWW42" s="450"/>
      <c r="LWX42" s="450"/>
      <c r="LWY42" s="450"/>
      <c r="LWZ42" s="450"/>
      <c r="LXA42" s="450"/>
      <c r="LXB42" s="450"/>
      <c r="LXC42" s="450"/>
      <c r="LXD42" s="450"/>
      <c r="LXE42" s="450"/>
      <c r="LXF42" s="450"/>
      <c r="LXG42" s="450"/>
      <c r="LXH42" s="450"/>
      <c r="LXI42" s="450"/>
      <c r="LXJ42" s="450"/>
      <c r="LXK42" s="450"/>
      <c r="LXL42" s="450"/>
      <c r="LXM42" s="450"/>
      <c r="LXN42" s="450"/>
      <c r="LXO42" s="450"/>
      <c r="LXP42" s="450"/>
      <c r="LXQ42" s="450"/>
      <c r="LXR42" s="450"/>
      <c r="LXS42" s="450"/>
      <c r="LXT42" s="450"/>
      <c r="LXU42" s="450"/>
      <c r="LXV42" s="450"/>
      <c r="LXW42" s="450"/>
      <c r="LXX42" s="450"/>
      <c r="LXY42" s="450"/>
      <c r="LXZ42" s="450"/>
      <c r="LYA42" s="450"/>
      <c r="LYB42" s="450"/>
      <c r="LYC42" s="450"/>
      <c r="LYD42" s="450"/>
      <c r="LYE42" s="450"/>
      <c r="LYF42" s="450"/>
      <c r="LYG42" s="450"/>
      <c r="LYH42" s="450"/>
      <c r="LYI42" s="450"/>
      <c r="LYJ42" s="450"/>
      <c r="LYK42" s="450"/>
      <c r="LYL42" s="450"/>
      <c r="LYM42" s="450"/>
      <c r="LYN42" s="450"/>
      <c r="LYO42" s="450"/>
      <c r="LYP42" s="450"/>
      <c r="LYQ42" s="450"/>
      <c r="LYR42" s="450"/>
      <c r="LYS42" s="450"/>
      <c r="LYT42" s="450"/>
      <c r="LYU42" s="450"/>
      <c r="LYV42" s="450"/>
      <c r="LYW42" s="450"/>
      <c r="LYX42" s="450"/>
      <c r="LYY42" s="450"/>
      <c r="LYZ42" s="450"/>
      <c r="LZA42" s="450"/>
      <c r="LZB42" s="450"/>
      <c r="LZC42" s="450"/>
      <c r="LZD42" s="450"/>
      <c r="LZE42" s="450"/>
      <c r="LZF42" s="450"/>
      <c r="LZG42" s="450"/>
      <c r="LZH42" s="450"/>
      <c r="LZI42" s="450"/>
      <c r="LZJ42" s="450"/>
      <c r="LZK42" s="450"/>
      <c r="LZL42" s="450"/>
      <c r="LZM42" s="450"/>
      <c r="LZN42" s="450"/>
      <c r="LZO42" s="450"/>
      <c r="LZP42" s="450"/>
      <c r="LZQ42" s="450"/>
      <c r="LZR42" s="450"/>
      <c r="LZS42" s="450"/>
      <c r="LZT42" s="450"/>
      <c r="LZU42" s="450"/>
      <c r="LZV42" s="450"/>
      <c r="LZW42" s="450"/>
      <c r="LZX42" s="450"/>
      <c r="LZY42" s="450"/>
      <c r="LZZ42" s="450"/>
      <c r="MAA42" s="450"/>
      <c r="MAB42" s="450"/>
      <c r="MAC42" s="450"/>
      <c r="MAD42" s="450"/>
      <c r="MAE42" s="450"/>
      <c r="MAF42" s="450"/>
      <c r="MAG42" s="450"/>
      <c r="MAH42" s="450"/>
      <c r="MAI42" s="450"/>
      <c r="MAJ42" s="450"/>
      <c r="MAK42" s="450"/>
      <c r="MAL42" s="450"/>
      <c r="MAM42" s="450"/>
      <c r="MAN42" s="450"/>
      <c r="MAO42" s="450"/>
      <c r="MAP42" s="450"/>
      <c r="MAQ42" s="450"/>
      <c r="MAR42" s="450"/>
      <c r="MAS42" s="450"/>
      <c r="MAT42" s="450"/>
      <c r="MAU42" s="450"/>
      <c r="MAV42" s="450"/>
      <c r="MAW42" s="450"/>
      <c r="MAX42" s="450"/>
      <c r="MAY42" s="450"/>
      <c r="MAZ42" s="450"/>
      <c r="MBA42" s="450"/>
      <c r="MBB42" s="450"/>
      <c r="MBC42" s="450"/>
      <c r="MBD42" s="450"/>
      <c r="MBE42" s="450"/>
      <c r="MBF42" s="450"/>
      <c r="MBG42" s="450"/>
      <c r="MBH42" s="450"/>
      <c r="MBI42" s="450"/>
      <c r="MBJ42" s="450"/>
      <c r="MBK42" s="450"/>
      <c r="MBL42" s="450"/>
      <c r="MBM42" s="450"/>
      <c r="MBN42" s="450"/>
      <c r="MBO42" s="450"/>
      <c r="MBP42" s="450"/>
      <c r="MBQ42" s="450"/>
      <c r="MBR42" s="450"/>
      <c r="MBS42" s="450"/>
      <c r="MBT42" s="450"/>
      <c r="MBU42" s="450"/>
      <c r="MBV42" s="450"/>
      <c r="MBW42" s="450"/>
      <c r="MBX42" s="450"/>
      <c r="MBY42" s="450"/>
      <c r="MBZ42" s="450"/>
      <c r="MCA42" s="450"/>
      <c r="MCB42" s="450"/>
      <c r="MCC42" s="450"/>
      <c r="MCD42" s="450"/>
      <c r="MCE42" s="450"/>
      <c r="MCF42" s="450"/>
      <c r="MCG42" s="450"/>
      <c r="MCH42" s="450"/>
      <c r="MCI42" s="450"/>
      <c r="MCJ42" s="450"/>
      <c r="MCK42" s="450"/>
      <c r="MCL42" s="450"/>
      <c r="MCM42" s="450"/>
      <c r="MCN42" s="450"/>
      <c r="MCO42" s="450"/>
      <c r="MCP42" s="450"/>
      <c r="MCQ42" s="450"/>
      <c r="MCR42" s="450"/>
      <c r="MCS42" s="450"/>
      <c r="MCT42" s="450"/>
      <c r="MCU42" s="450"/>
      <c r="MCV42" s="450"/>
      <c r="MCW42" s="450"/>
      <c r="MCX42" s="450"/>
      <c r="MCY42" s="450"/>
      <c r="MCZ42" s="450"/>
      <c r="MDA42" s="450"/>
      <c r="MDB42" s="450"/>
      <c r="MDC42" s="450"/>
      <c r="MDD42" s="450"/>
      <c r="MDE42" s="450"/>
      <c r="MDF42" s="450"/>
      <c r="MDG42" s="450"/>
      <c r="MDH42" s="450"/>
      <c r="MDI42" s="450"/>
      <c r="MDJ42" s="450"/>
      <c r="MDK42" s="450"/>
      <c r="MDL42" s="450"/>
      <c r="MDM42" s="450"/>
      <c r="MDN42" s="450"/>
      <c r="MDO42" s="450"/>
      <c r="MDP42" s="450"/>
      <c r="MDQ42" s="450"/>
      <c r="MDR42" s="450"/>
      <c r="MDS42" s="450"/>
      <c r="MDT42" s="450"/>
      <c r="MDU42" s="450"/>
      <c r="MDV42" s="450"/>
      <c r="MDW42" s="450"/>
      <c r="MDX42" s="450"/>
      <c r="MDY42" s="450"/>
      <c r="MDZ42" s="450"/>
      <c r="MEA42" s="450"/>
      <c r="MEB42" s="450"/>
      <c r="MEC42" s="450"/>
      <c r="MED42" s="450"/>
      <c r="MEE42" s="450"/>
      <c r="MEF42" s="450"/>
      <c r="MEG42" s="450"/>
      <c r="MEH42" s="450"/>
      <c r="MEI42" s="450"/>
      <c r="MEJ42" s="450"/>
      <c r="MEK42" s="450"/>
      <c r="MEL42" s="450"/>
      <c r="MEM42" s="450"/>
      <c r="MEN42" s="450"/>
      <c r="MEO42" s="450"/>
      <c r="MEP42" s="450"/>
      <c r="MEQ42" s="450"/>
      <c r="MER42" s="450"/>
      <c r="MES42" s="450"/>
      <c r="MET42" s="450"/>
      <c r="MEU42" s="450"/>
      <c r="MEV42" s="450"/>
      <c r="MEW42" s="450"/>
      <c r="MEX42" s="450"/>
      <c r="MEY42" s="450"/>
      <c r="MEZ42" s="450"/>
      <c r="MFA42" s="450"/>
      <c r="MFB42" s="450"/>
      <c r="MFC42" s="450"/>
      <c r="MFD42" s="450"/>
      <c r="MFE42" s="450"/>
      <c r="MFF42" s="450"/>
      <c r="MFG42" s="450"/>
      <c r="MFH42" s="450"/>
      <c r="MFI42" s="450"/>
      <c r="MFJ42" s="450"/>
      <c r="MFK42" s="450"/>
      <c r="MFL42" s="450"/>
      <c r="MFM42" s="450"/>
      <c r="MFN42" s="450"/>
      <c r="MFO42" s="450"/>
      <c r="MFP42" s="450"/>
      <c r="MFQ42" s="450"/>
      <c r="MFR42" s="450"/>
      <c r="MFS42" s="450"/>
      <c r="MFT42" s="450"/>
      <c r="MFU42" s="450"/>
      <c r="MFV42" s="450"/>
      <c r="MFW42" s="450"/>
      <c r="MFX42" s="450"/>
      <c r="MFY42" s="450"/>
      <c r="MFZ42" s="450"/>
      <c r="MGA42" s="450"/>
      <c r="MGB42" s="450"/>
      <c r="MGC42" s="450"/>
      <c r="MGD42" s="450"/>
      <c r="MGE42" s="450"/>
      <c r="MGF42" s="450"/>
      <c r="MGG42" s="450"/>
      <c r="MGH42" s="450"/>
      <c r="MGI42" s="450"/>
      <c r="MGJ42" s="450"/>
      <c r="MGK42" s="450"/>
      <c r="MGL42" s="450"/>
      <c r="MGM42" s="450"/>
      <c r="MGN42" s="450"/>
      <c r="MGO42" s="450"/>
      <c r="MGP42" s="450"/>
      <c r="MGQ42" s="450"/>
      <c r="MGR42" s="450"/>
      <c r="MGS42" s="450"/>
      <c r="MGT42" s="450"/>
      <c r="MGU42" s="450"/>
      <c r="MGV42" s="450"/>
      <c r="MGW42" s="450"/>
      <c r="MGX42" s="450"/>
      <c r="MGY42" s="450"/>
      <c r="MGZ42" s="450"/>
      <c r="MHA42" s="450"/>
      <c r="MHB42" s="450"/>
      <c r="MHC42" s="450"/>
      <c r="MHD42" s="450"/>
      <c r="MHE42" s="450"/>
      <c r="MHF42" s="450"/>
      <c r="MHG42" s="450"/>
      <c r="MHH42" s="450"/>
      <c r="MHI42" s="450"/>
      <c r="MHJ42" s="450"/>
      <c r="MHK42" s="450"/>
      <c r="MHL42" s="450"/>
      <c r="MHM42" s="450"/>
      <c r="MHN42" s="450"/>
      <c r="MHO42" s="450"/>
      <c r="MHP42" s="450"/>
      <c r="MHQ42" s="450"/>
      <c r="MHR42" s="450"/>
      <c r="MHS42" s="450"/>
      <c r="MHT42" s="450"/>
      <c r="MHU42" s="450"/>
      <c r="MHV42" s="450"/>
      <c r="MHW42" s="450"/>
      <c r="MHX42" s="450"/>
      <c r="MHY42" s="450"/>
      <c r="MHZ42" s="450"/>
      <c r="MIA42" s="450"/>
      <c r="MIB42" s="450"/>
      <c r="MIC42" s="450"/>
      <c r="MID42" s="450"/>
      <c r="MIE42" s="450"/>
      <c r="MIF42" s="450"/>
      <c r="MIG42" s="450"/>
      <c r="MIH42" s="450"/>
      <c r="MII42" s="450"/>
      <c r="MIJ42" s="450"/>
      <c r="MIK42" s="450"/>
      <c r="MIL42" s="450"/>
      <c r="MIM42" s="450"/>
      <c r="MIN42" s="450"/>
      <c r="MIO42" s="450"/>
      <c r="MIP42" s="450"/>
      <c r="MIQ42" s="450"/>
      <c r="MIR42" s="450"/>
      <c r="MIS42" s="450"/>
      <c r="MIT42" s="450"/>
      <c r="MIU42" s="450"/>
      <c r="MIV42" s="450"/>
      <c r="MIW42" s="450"/>
      <c r="MIX42" s="450"/>
      <c r="MIY42" s="450"/>
      <c r="MIZ42" s="450"/>
      <c r="MJA42" s="450"/>
      <c r="MJB42" s="450"/>
      <c r="MJC42" s="450"/>
      <c r="MJD42" s="450"/>
      <c r="MJE42" s="450"/>
      <c r="MJF42" s="450"/>
      <c r="MJG42" s="450"/>
      <c r="MJH42" s="450"/>
      <c r="MJI42" s="450"/>
      <c r="MJJ42" s="450"/>
      <c r="MJK42" s="450"/>
      <c r="MJL42" s="450"/>
      <c r="MJM42" s="450"/>
      <c r="MJN42" s="450"/>
      <c r="MJO42" s="450"/>
      <c r="MJP42" s="450"/>
      <c r="MJQ42" s="450"/>
      <c r="MJR42" s="450"/>
      <c r="MJS42" s="450"/>
      <c r="MJT42" s="450"/>
      <c r="MJU42" s="450"/>
      <c r="MJV42" s="450"/>
      <c r="MJW42" s="450"/>
      <c r="MJX42" s="450"/>
      <c r="MJY42" s="450"/>
      <c r="MJZ42" s="450"/>
      <c r="MKA42" s="450"/>
      <c r="MKB42" s="450"/>
      <c r="MKC42" s="450"/>
      <c r="MKD42" s="450"/>
      <c r="MKE42" s="450"/>
      <c r="MKF42" s="450"/>
      <c r="MKG42" s="450"/>
      <c r="MKH42" s="450"/>
      <c r="MKI42" s="450"/>
      <c r="MKJ42" s="450"/>
      <c r="MKK42" s="450"/>
      <c r="MKL42" s="450"/>
      <c r="MKM42" s="450"/>
      <c r="MKN42" s="450"/>
      <c r="MKO42" s="450"/>
      <c r="MKP42" s="450"/>
      <c r="MKQ42" s="450"/>
      <c r="MKR42" s="450"/>
      <c r="MKS42" s="450"/>
      <c r="MKT42" s="450"/>
      <c r="MKU42" s="450"/>
      <c r="MKV42" s="450"/>
      <c r="MKW42" s="450"/>
      <c r="MKX42" s="450"/>
      <c r="MKY42" s="450"/>
      <c r="MKZ42" s="450"/>
      <c r="MLA42" s="450"/>
      <c r="MLB42" s="450"/>
      <c r="MLC42" s="450"/>
      <c r="MLD42" s="450"/>
      <c r="MLE42" s="450"/>
      <c r="MLF42" s="450"/>
      <c r="MLG42" s="450"/>
      <c r="MLH42" s="450"/>
      <c r="MLI42" s="450"/>
      <c r="MLJ42" s="450"/>
      <c r="MLK42" s="450"/>
      <c r="MLL42" s="450"/>
      <c r="MLM42" s="450"/>
      <c r="MLN42" s="450"/>
      <c r="MLO42" s="450"/>
      <c r="MLP42" s="450"/>
      <c r="MLQ42" s="450"/>
      <c r="MLR42" s="450"/>
      <c r="MLS42" s="450"/>
      <c r="MLT42" s="450"/>
      <c r="MLU42" s="450"/>
      <c r="MLV42" s="450"/>
      <c r="MLW42" s="450"/>
      <c r="MLX42" s="450"/>
      <c r="MLY42" s="450"/>
      <c r="MLZ42" s="450"/>
      <c r="MMA42" s="450"/>
      <c r="MMB42" s="450"/>
      <c r="MMC42" s="450"/>
      <c r="MMD42" s="450"/>
      <c r="MME42" s="450"/>
      <c r="MMF42" s="450"/>
      <c r="MMG42" s="450"/>
      <c r="MMH42" s="450"/>
      <c r="MMI42" s="450"/>
      <c r="MMJ42" s="450"/>
      <c r="MMK42" s="450"/>
      <c r="MML42" s="450"/>
      <c r="MMM42" s="450"/>
      <c r="MMN42" s="450"/>
      <c r="MMO42" s="450"/>
      <c r="MMP42" s="450"/>
      <c r="MMQ42" s="450"/>
      <c r="MMR42" s="450"/>
      <c r="MMS42" s="450"/>
      <c r="MMT42" s="450"/>
      <c r="MMU42" s="450"/>
      <c r="MMV42" s="450"/>
      <c r="MMW42" s="450"/>
      <c r="MMX42" s="450"/>
      <c r="MMY42" s="450"/>
      <c r="MMZ42" s="450"/>
      <c r="MNA42" s="450"/>
      <c r="MNB42" s="450"/>
      <c r="MNC42" s="450"/>
      <c r="MND42" s="450"/>
      <c r="MNE42" s="450"/>
      <c r="MNF42" s="450"/>
      <c r="MNG42" s="450"/>
      <c r="MNH42" s="450"/>
      <c r="MNI42" s="450"/>
      <c r="MNJ42" s="450"/>
      <c r="MNK42" s="450"/>
      <c r="MNL42" s="450"/>
      <c r="MNM42" s="450"/>
      <c r="MNN42" s="450"/>
      <c r="MNO42" s="450"/>
      <c r="MNP42" s="450"/>
      <c r="MNQ42" s="450"/>
      <c r="MNR42" s="450"/>
      <c r="MNS42" s="450"/>
      <c r="MNT42" s="450"/>
      <c r="MNU42" s="450"/>
      <c r="MNV42" s="450"/>
      <c r="MNW42" s="450"/>
      <c r="MNX42" s="450"/>
      <c r="MNY42" s="450"/>
      <c r="MNZ42" s="450"/>
      <c r="MOA42" s="450"/>
      <c r="MOB42" s="450"/>
      <c r="MOC42" s="450"/>
      <c r="MOD42" s="450"/>
      <c r="MOE42" s="450"/>
      <c r="MOF42" s="450"/>
      <c r="MOG42" s="450"/>
      <c r="MOH42" s="450"/>
      <c r="MOI42" s="450"/>
      <c r="MOJ42" s="450"/>
      <c r="MOK42" s="450"/>
      <c r="MOL42" s="450"/>
      <c r="MOM42" s="450"/>
      <c r="MON42" s="450"/>
      <c r="MOO42" s="450"/>
      <c r="MOP42" s="450"/>
      <c r="MOQ42" s="450"/>
      <c r="MOR42" s="450"/>
      <c r="MOS42" s="450"/>
      <c r="MOT42" s="450"/>
      <c r="MOU42" s="450"/>
      <c r="MOV42" s="450"/>
      <c r="MOW42" s="450"/>
      <c r="MOX42" s="450"/>
      <c r="MOY42" s="450"/>
      <c r="MOZ42" s="450"/>
      <c r="MPA42" s="450"/>
      <c r="MPB42" s="450"/>
      <c r="MPC42" s="450"/>
      <c r="MPD42" s="450"/>
      <c r="MPE42" s="450"/>
      <c r="MPF42" s="450"/>
      <c r="MPG42" s="450"/>
      <c r="MPH42" s="450"/>
      <c r="MPI42" s="450"/>
      <c r="MPJ42" s="450"/>
      <c r="MPK42" s="450"/>
      <c r="MPL42" s="450"/>
      <c r="MPM42" s="450"/>
      <c r="MPN42" s="450"/>
      <c r="MPO42" s="450"/>
      <c r="MPP42" s="450"/>
      <c r="MPQ42" s="450"/>
      <c r="MPR42" s="450"/>
      <c r="MPS42" s="450"/>
      <c r="MPT42" s="450"/>
      <c r="MPU42" s="450"/>
      <c r="MPV42" s="450"/>
      <c r="MPW42" s="450"/>
      <c r="MPX42" s="450"/>
      <c r="MPY42" s="450"/>
      <c r="MPZ42" s="450"/>
      <c r="MQA42" s="450"/>
      <c r="MQB42" s="450"/>
      <c r="MQC42" s="450"/>
      <c r="MQD42" s="450"/>
      <c r="MQE42" s="450"/>
      <c r="MQF42" s="450"/>
      <c r="MQG42" s="450"/>
      <c r="MQH42" s="450"/>
      <c r="MQI42" s="450"/>
      <c r="MQJ42" s="450"/>
      <c r="MQK42" s="450"/>
      <c r="MQL42" s="450"/>
      <c r="MQM42" s="450"/>
      <c r="MQN42" s="450"/>
      <c r="MQO42" s="450"/>
      <c r="MQP42" s="450"/>
      <c r="MQQ42" s="450"/>
      <c r="MQR42" s="450"/>
      <c r="MQS42" s="450"/>
      <c r="MQT42" s="450"/>
      <c r="MQU42" s="450"/>
      <c r="MQV42" s="450"/>
      <c r="MQW42" s="450"/>
      <c r="MQX42" s="450"/>
      <c r="MQY42" s="450"/>
      <c r="MQZ42" s="450"/>
      <c r="MRA42" s="450"/>
      <c r="MRB42" s="450"/>
      <c r="MRC42" s="450"/>
      <c r="MRD42" s="450"/>
      <c r="MRE42" s="450"/>
      <c r="MRF42" s="450"/>
      <c r="MRG42" s="450"/>
      <c r="MRH42" s="450"/>
      <c r="MRI42" s="450"/>
      <c r="MRJ42" s="450"/>
      <c r="MRK42" s="450"/>
      <c r="MRL42" s="450"/>
      <c r="MRM42" s="450"/>
      <c r="MRN42" s="450"/>
      <c r="MRO42" s="450"/>
      <c r="MRP42" s="450"/>
      <c r="MRQ42" s="450"/>
      <c r="MRR42" s="450"/>
      <c r="MRS42" s="450"/>
      <c r="MRT42" s="450"/>
      <c r="MRU42" s="450"/>
      <c r="MRV42" s="450"/>
      <c r="MRW42" s="450"/>
      <c r="MRX42" s="450"/>
      <c r="MRY42" s="450"/>
      <c r="MRZ42" s="450"/>
      <c r="MSA42" s="450"/>
      <c r="MSB42" s="450"/>
      <c r="MSC42" s="450"/>
      <c r="MSD42" s="450"/>
      <c r="MSE42" s="450"/>
      <c r="MSF42" s="450"/>
      <c r="MSG42" s="450"/>
      <c r="MSH42" s="450"/>
      <c r="MSI42" s="450"/>
      <c r="MSJ42" s="450"/>
      <c r="MSK42" s="450"/>
      <c r="MSL42" s="450"/>
      <c r="MSM42" s="450"/>
      <c r="MSN42" s="450"/>
      <c r="MSO42" s="450"/>
      <c r="MSP42" s="450"/>
      <c r="MSQ42" s="450"/>
      <c r="MSR42" s="450"/>
      <c r="MSS42" s="450"/>
      <c r="MST42" s="450"/>
      <c r="MSU42" s="450"/>
      <c r="MSV42" s="450"/>
      <c r="MSW42" s="450"/>
      <c r="MSX42" s="450"/>
      <c r="MSY42" s="450"/>
      <c r="MSZ42" s="450"/>
      <c r="MTA42" s="450"/>
      <c r="MTB42" s="450"/>
      <c r="MTC42" s="450"/>
      <c r="MTD42" s="450"/>
      <c r="MTE42" s="450"/>
      <c r="MTF42" s="450"/>
      <c r="MTG42" s="450"/>
      <c r="MTH42" s="450"/>
      <c r="MTI42" s="450"/>
      <c r="MTJ42" s="450"/>
      <c r="MTK42" s="450"/>
      <c r="MTL42" s="450"/>
      <c r="MTM42" s="450"/>
      <c r="MTN42" s="450"/>
      <c r="MTO42" s="450"/>
      <c r="MTP42" s="450"/>
      <c r="MTQ42" s="450"/>
      <c r="MTR42" s="450"/>
      <c r="MTS42" s="450"/>
      <c r="MTT42" s="450"/>
      <c r="MTU42" s="450"/>
      <c r="MTV42" s="450"/>
      <c r="MTW42" s="450"/>
      <c r="MTX42" s="450"/>
      <c r="MTY42" s="450"/>
      <c r="MTZ42" s="450"/>
      <c r="MUA42" s="450"/>
      <c r="MUB42" s="450"/>
      <c r="MUC42" s="450"/>
      <c r="MUD42" s="450"/>
      <c r="MUE42" s="450"/>
      <c r="MUF42" s="450"/>
      <c r="MUG42" s="450"/>
      <c r="MUH42" s="450"/>
      <c r="MUI42" s="450"/>
      <c r="MUJ42" s="450"/>
      <c r="MUK42" s="450"/>
      <c r="MUL42" s="450"/>
      <c r="MUM42" s="450"/>
      <c r="MUN42" s="450"/>
      <c r="MUO42" s="450"/>
      <c r="MUP42" s="450"/>
      <c r="MUQ42" s="450"/>
      <c r="MUR42" s="450"/>
      <c r="MUS42" s="450"/>
      <c r="MUT42" s="450"/>
      <c r="MUU42" s="450"/>
      <c r="MUV42" s="450"/>
      <c r="MUW42" s="450"/>
      <c r="MUX42" s="450"/>
      <c r="MUY42" s="450"/>
      <c r="MUZ42" s="450"/>
      <c r="MVA42" s="450"/>
      <c r="MVB42" s="450"/>
      <c r="MVC42" s="450"/>
      <c r="MVD42" s="450"/>
      <c r="MVE42" s="450"/>
      <c r="MVF42" s="450"/>
      <c r="MVG42" s="450"/>
      <c r="MVH42" s="450"/>
      <c r="MVI42" s="450"/>
      <c r="MVJ42" s="450"/>
      <c r="MVK42" s="450"/>
      <c r="MVL42" s="450"/>
      <c r="MVM42" s="450"/>
      <c r="MVN42" s="450"/>
      <c r="MVO42" s="450"/>
      <c r="MVP42" s="450"/>
      <c r="MVQ42" s="450"/>
      <c r="MVR42" s="450"/>
      <c r="MVS42" s="450"/>
      <c r="MVT42" s="450"/>
      <c r="MVU42" s="450"/>
      <c r="MVV42" s="450"/>
      <c r="MVW42" s="450"/>
      <c r="MVX42" s="450"/>
      <c r="MVY42" s="450"/>
      <c r="MVZ42" s="450"/>
      <c r="MWA42" s="450"/>
      <c r="MWB42" s="450"/>
      <c r="MWC42" s="450"/>
      <c r="MWD42" s="450"/>
      <c r="MWE42" s="450"/>
      <c r="MWF42" s="450"/>
      <c r="MWG42" s="450"/>
      <c r="MWH42" s="450"/>
      <c r="MWI42" s="450"/>
      <c r="MWJ42" s="450"/>
      <c r="MWK42" s="450"/>
      <c r="MWL42" s="450"/>
      <c r="MWM42" s="450"/>
      <c r="MWN42" s="450"/>
      <c r="MWO42" s="450"/>
      <c r="MWP42" s="450"/>
      <c r="MWQ42" s="450"/>
      <c r="MWR42" s="450"/>
      <c r="MWS42" s="450"/>
      <c r="MWT42" s="450"/>
      <c r="MWU42" s="450"/>
      <c r="MWV42" s="450"/>
      <c r="MWW42" s="450"/>
      <c r="MWX42" s="450"/>
      <c r="MWY42" s="450"/>
      <c r="MWZ42" s="450"/>
      <c r="MXA42" s="450"/>
      <c r="MXB42" s="450"/>
      <c r="MXC42" s="450"/>
      <c r="MXD42" s="450"/>
      <c r="MXE42" s="450"/>
      <c r="MXF42" s="450"/>
      <c r="MXG42" s="450"/>
      <c r="MXH42" s="450"/>
      <c r="MXI42" s="450"/>
      <c r="MXJ42" s="450"/>
      <c r="MXK42" s="450"/>
      <c r="MXL42" s="450"/>
      <c r="MXM42" s="450"/>
      <c r="MXN42" s="450"/>
      <c r="MXO42" s="450"/>
      <c r="MXP42" s="450"/>
      <c r="MXQ42" s="450"/>
      <c r="MXR42" s="450"/>
      <c r="MXS42" s="450"/>
      <c r="MXT42" s="450"/>
      <c r="MXU42" s="450"/>
      <c r="MXV42" s="450"/>
      <c r="MXW42" s="450"/>
      <c r="MXX42" s="450"/>
      <c r="MXY42" s="450"/>
      <c r="MXZ42" s="450"/>
      <c r="MYA42" s="450"/>
      <c r="MYB42" s="450"/>
      <c r="MYC42" s="450"/>
      <c r="MYD42" s="450"/>
      <c r="MYE42" s="450"/>
      <c r="MYF42" s="450"/>
      <c r="MYG42" s="450"/>
      <c r="MYH42" s="450"/>
      <c r="MYI42" s="450"/>
      <c r="MYJ42" s="450"/>
      <c r="MYK42" s="450"/>
      <c r="MYL42" s="450"/>
      <c r="MYM42" s="450"/>
      <c r="MYN42" s="450"/>
      <c r="MYO42" s="450"/>
      <c r="MYP42" s="450"/>
      <c r="MYQ42" s="450"/>
      <c r="MYR42" s="450"/>
      <c r="MYS42" s="450"/>
      <c r="MYT42" s="450"/>
      <c r="MYU42" s="450"/>
      <c r="MYV42" s="450"/>
      <c r="MYW42" s="450"/>
      <c r="MYX42" s="450"/>
      <c r="MYY42" s="450"/>
      <c r="MYZ42" s="450"/>
      <c r="MZA42" s="450"/>
      <c r="MZB42" s="450"/>
      <c r="MZC42" s="450"/>
      <c r="MZD42" s="450"/>
      <c r="MZE42" s="450"/>
      <c r="MZF42" s="450"/>
      <c r="MZG42" s="450"/>
      <c r="MZH42" s="450"/>
      <c r="MZI42" s="450"/>
      <c r="MZJ42" s="450"/>
      <c r="MZK42" s="450"/>
      <c r="MZL42" s="450"/>
      <c r="MZM42" s="450"/>
      <c r="MZN42" s="450"/>
      <c r="MZO42" s="450"/>
      <c r="MZP42" s="450"/>
      <c r="MZQ42" s="450"/>
      <c r="MZR42" s="450"/>
      <c r="MZS42" s="450"/>
      <c r="MZT42" s="450"/>
      <c r="MZU42" s="450"/>
      <c r="MZV42" s="450"/>
      <c r="MZW42" s="450"/>
      <c r="MZX42" s="450"/>
      <c r="MZY42" s="450"/>
      <c r="MZZ42" s="450"/>
      <c r="NAA42" s="450"/>
      <c r="NAB42" s="450"/>
      <c r="NAC42" s="450"/>
      <c r="NAD42" s="450"/>
      <c r="NAE42" s="450"/>
      <c r="NAF42" s="450"/>
      <c r="NAG42" s="450"/>
      <c r="NAH42" s="450"/>
      <c r="NAI42" s="450"/>
      <c r="NAJ42" s="450"/>
      <c r="NAK42" s="450"/>
      <c r="NAL42" s="450"/>
      <c r="NAM42" s="450"/>
      <c r="NAN42" s="450"/>
      <c r="NAO42" s="450"/>
      <c r="NAP42" s="450"/>
      <c r="NAQ42" s="450"/>
      <c r="NAR42" s="450"/>
      <c r="NAS42" s="450"/>
      <c r="NAT42" s="450"/>
      <c r="NAU42" s="450"/>
      <c r="NAV42" s="450"/>
      <c r="NAW42" s="450"/>
      <c r="NAX42" s="450"/>
      <c r="NAY42" s="450"/>
      <c r="NAZ42" s="450"/>
      <c r="NBA42" s="450"/>
      <c r="NBB42" s="450"/>
      <c r="NBC42" s="450"/>
      <c r="NBD42" s="450"/>
      <c r="NBE42" s="450"/>
      <c r="NBF42" s="450"/>
      <c r="NBG42" s="450"/>
      <c r="NBH42" s="450"/>
      <c r="NBI42" s="450"/>
      <c r="NBJ42" s="450"/>
      <c r="NBK42" s="450"/>
      <c r="NBL42" s="450"/>
      <c r="NBM42" s="450"/>
      <c r="NBN42" s="450"/>
      <c r="NBO42" s="450"/>
      <c r="NBP42" s="450"/>
      <c r="NBQ42" s="450"/>
      <c r="NBR42" s="450"/>
      <c r="NBS42" s="450"/>
      <c r="NBT42" s="450"/>
      <c r="NBU42" s="450"/>
      <c r="NBV42" s="450"/>
      <c r="NBW42" s="450"/>
      <c r="NBX42" s="450"/>
      <c r="NBY42" s="450"/>
      <c r="NBZ42" s="450"/>
      <c r="NCA42" s="450"/>
      <c r="NCB42" s="450"/>
      <c r="NCC42" s="450"/>
      <c r="NCD42" s="450"/>
      <c r="NCE42" s="450"/>
      <c r="NCF42" s="450"/>
      <c r="NCG42" s="450"/>
      <c r="NCH42" s="450"/>
      <c r="NCI42" s="450"/>
      <c r="NCJ42" s="450"/>
      <c r="NCK42" s="450"/>
      <c r="NCL42" s="450"/>
      <c r="NCM42" s="450"/>
      <c r="NCN42" s="450"/>
      <c r="NCO42" s="450"/>
      <c r="NCP42" s="450"/>
      <c r="NCQ42" s="450"/>
      <c r="NCR42" s="450"/>
      <c r="NCS42" s="450"/>
      <c r="NCT42" s="450"/>
      <c r="NCU42" s="450"/>
      <c r="NCV42" s="450"/>
      <c r="NCW42" s="450"/>
      <c r="NCX42" s="450"/>
      <c r="NCY42" s="450"/>
      <c r="NCZ42" s="450"/>
      <c r="NDA42" s="450"/>
      <c r="NDB42" s="450"/>
      <c r="NDC42" s="450"/>
      <c r="NDD42" s="450"/>
      <c r="NDE42" s="450"/>
      <c r="NDF42" s="450"/>
      <c r="NDG42" s="450"/>
      <c r="NDH42" s="450"/>
      <c r="NDI42" s="450"/>
      <c r="NDJ42" s="450"/>
      <c r="NDK42" s="450"/>
      <c r="NDL42" s="450"/>
      <c r="NDM42" s="450"/>
      <c r="NDN42" s="450"/>
      <c r="NDO42" s="450"/>
      <c r="NDP42" s="450"/>
      <c r="NDQ42" s="450"/>
      <c r="NDR42" s="450"/>
      <c r="NDS42" s="450"/>
      <c r="NDT42" s="450"/>
      <c r="NDU42" s="450"/>
      <c r="NDV42" s="450"/>
      <c r="NDW42" s="450"/>
      <c r="NDX42" s="450"/>
      <c r="NDY42" s="450"/>
      <c r="NDZ42" s="450"/>
      <c r="NEA42" s="450"/>
      <c r="NEB42" s="450"/>
      <c r="NEC42" s="450"/>
      <c r="NED42" s="450"/>
      <c r="NEE42" s="450"/>
      <c r="NEF42" s="450"/>
      <c r="NEG42" s="450"/>
      <c r="NEH42" s="450"/>
      <c r="NEI42" s="450"/>
      <c r="NEJ42" s="450"/>
      <c r="NEK42" s="450"/>
      <c r="NEL42" s="450"/>
      <c r="NEM42" s="450"/>
      <c r="NEN42" s="450"/>
      <c r="NEO42" s="450"/>
      <c r="NEP42" s="450"/>
      <c r="NEQ42" s="450"/>
      <c r="NER42" s="450"/>
      <c r="NES42" s="450"/>
      <c r="NET42" s="450"/>
      <c r="NEU42" s="450"/>
      <c r="NEV42" s="450"/>
      <c r="NEW42" s="450"/>
      <c r="NEX42" s="450"/>
      <c r="NEY42" s="450"/>
      <c r="NEZ42" s="450"/>
      <c r="NFA42" s="450"/>
      <c r="NFB42" s="450"/>
      <c r="NFC42" s="450"/>
      <c r="NFD42" s="450"/>
      <c r="NFE42" s="450"/>
      <c r="NFF42" s="450"/>
      <c r="NFG42" s="450"/>
      <c r="NFH42" s="450"/>
      <c r="NFI42" s="450"/>
      <c r="NFJ42" s="450"/>
      <c r="NFK42" s="450"/>
      <c r="NFL42" s="450"/>
      <c r="NFM42" s="450"/>
      <c r="NFN42" s="450"/>
      <c r="NFO42" s="450"/>
      <c r="NFP42" s="450"/>
      <c r="NFQ42" s="450"/>
      <c r="NFR42" s="450"/>
      <c r="NFS42" s="450"/>
      <c r="NFT42" s="450"/>
      <c r="NFU42" s="450"/>
      <c r="NFV42" s="450"/>
      <c r="NFW42" s="450"/>
      <c r="NFX42" s="450"/>
      <c r="NFY42" s="450"/>
      <c r="NFZ42" s="450"/>
      <c r="NGA42" s="450"/>
      <c r="NGB42" s="450"/>
      <c r="NGC42" s="450"/>
      <c r="NGD42" s="450"/>
      <c r="NGE42" s="450"/>
      <c r="NGF42" s="450"/>
      <c r="NGG42" s="450"/>
      <c r="NGH42" s="450"/>
      <c r="NGI42" s="450"/>
      <c r="NGJ42" s="450"/>
      <c r="NGK42" s="450"/>
      <c r="NGL42" s="450"/>
      <c r="NGM42" s="450"/>
      <c r="NGN42" s="450"/>
      <c r="NGO42" s="450"/>
      <c r="NGP42" s="450"/>
      <c r="NGQ42" s="450"/>
      <c r="NGR42" s="450"/>
      <c r="NGS42" s="450"/>
      <c r="NGT42" s="450"/>
      <c r="NGU42" s="450"/>
      <c r="NGV42" s="450"/>
      <c r="NGW42" s="450"/>
      <c r="NGX42" s="450"/>
      <c r="NGY42" s="450"/>
      <c r="NGZ42" s="450"/>
      <c r="NHA42" s="450"/>
      <c r="NHB42" s="450"/>
      <c r="NHC42" s="450"/>
      <c r="NHD42" s="450"/>
      <c r="NHE42" s="450"/>
      <c r="NHF42" s="450"/>
      <c r="NHG42" s="450"/>
      <c r="NHH42" s="450"/>
      <c r="NHI42" s="450"/>
      <c r="NHJ42" s="450"/>
      <c r="NHK42" s="450"/>
      <c r="NHL42" s="450"/>
      <c r="NHM42" s="450"/>
      <c r="NHN42" s="450"/>
      <c r="NHO42" s="450"/>
      <c r="NHP42" s="450"/>
      <c r="NHQ42" s="450"/>
      <c r="NHR42" s="450"/>
      <c r="NHS42" s="450"/>
      <c r="NHT42" s="450"/>
      <c r="NHU42" s="450"/>
      <c r="NHV42" s="450"/>
      <c r="NHW42" s="450"/>
      <c r="NHX42" s="450"/>
      <c r="NHY42" s="450"/>
      <c r="NHZ42" s="450"/>
      <c r="NIA42" s="450"/>
      <c r="NIB42" s="450"/>
      <c r="NIC42" s="450"/>
      <c r="NID42" s="450"/>
      <c r="NIE42" s="450"/>
      <c r="NIF42" s="450"/>
      <c r="NIG42" s="450"/>
      <c r="NIH42" s="450"/>
      <c r="NII42" s="450"/>
      <c r="NIJ42" s="450"/>
      <c r="NIK42" s="450"/>
      <c r="NIL42" s="450"/>
      <c r="NIM42" s="450"/>
      <c r="NIN42" s="450"/>
      <c r="NIO42" s="450"/>
      <c r="NIP42" s="450"/>
      <c r="NIQ42" s="450"/>
      <c r="NIR42" s="450"/>
      <c r="NIS42" s="450"/>
      <c r="NIT42" s="450"/>
      <c r="NIU42" s="450"/>
      <c r="NIV42" s="450"/>
      <c r="NIW42" s="450"/>
      <c r="NIX42" s="450"/>
      <c r="NIY42" s="450"/>
      <c r="NIZ42" s="450"/>
      <c r="NJA42" s="450"/>
      <c r="NJB42" s="450"/>
      <c r="NJC42" s="450"/>
      <c r="NJD42" s="450"/>
      <c r="NJE42" s="450"/>
      <c r="NJF42" s="450"/>
      <c r="NJG42" s="450"/>
      <c r="NJH42" s="450"/>
      <c r="NJI42" s="450"/>
      <c r="NJJ42" s="450"/>
      <c r="NJK42" s="450"/>
      <c r="NJL42" s="450"/>
      <c r="NJM42" s="450"/>
      <c r="NJN42" s="450"/>
      <c r="NJO42" s="450"/>
      <c r="NJP42" s="450"/>
      <c r="NJQ42" s="450"/>
      <c r="NJR42" s="450"/>
      <c r="NJS42" s="450"/>
      <c r="NJT42" s="450"/>
      <c r="NJU42" s="450"/>
      <c r="NJV42" s="450"/>
      <c r="NJW42" s="450"/>
      <c r="NJX42" s="450"/>
      <c r="NJY42" s="450"/>
      <c r="NJZ42" s="450"/>
      <c r="NKA42" s="450"/>
      <c r="NKB42" s="450"/>
      <c r="NKC42" s="450"/>
      <c r="NKD42" s="450"/>
      <c r="NKE42" s="450"/>
      <c r="NKF42" s="450"/>
      <c r="NKG42" s="450"/>
      <c r="NKH42" s="450"/>
      <c r="NKI42" s="450"/>
      <c r="NKJ42" s="450"/>
      <c r="NKK42" s="450"/>
      <c r="NKL42" s="450"/>
      <c r="NKM42" s="450"/>
      <c r="NKN42" s="450"/>
      <c r="NKO42" s="450"/>
      <c r="NKP42" s="450"/>
      <c r="NKQ42" s="450"/>
      <c r="NKR42" s="450"/>
      <c r="NKS42" s="450"/>
      <c r="NKT42" s="450"/>
      <c r="NKU42" s="450"/>
      <c r="NKV42" s="450"/>
      <c r="NKW42" s="450"/>
      <c r="NKX42" s="450"/>
      <c r="NKY42" s="450"/>
      <c r="NKZ42" s="450"/>
      <c r="NLA42" s="450"/>
      <c r="NLB42" s="450"/>
      <c r="NLC42" s="450"/>
      <c r="NLD42" s="450"/>
      <c r="NLE42" s="450"/>
      <c r="NLF42" s="450"/>
      <c r="NLG42" s="450"/>
      <c r="NLH42" s="450"/>
      <c r="NLI42" s="450"/>
      <c r="NLJ42" s="450"/>
      <c r="NLK42" s="450"/>
      <c r="NLL42" s="450"/>
      <c r="NLM42" s="450"/>
      <c r="NLN42" s="450"/>
      <c r="NLO42" s="450"/>
      <c r="NLP42" s="450"/>
      <c r="NLQ42" s="450"/>
      <c r="NLR42" s="450"/>
      <c r="NLS42" s="450"/>
      <c r="NLT42" s="450"/>
      <c r="NLU42" s="450"/>
      <c r="NLV42" s="450"/>
      <c r="NLW42" s="450"/>
      <c r="NLX42" s="450"/>
      <c r="NLY42" s="450"/>
      <c r="NLZ42" s="450"/>
      <c r="NMA42" s="450"/>
      <c r="NMB42" s="450"/>
      <c r="NMC42" s="450"/>
      <c r="NMD42" s="450"/>
      <c r="NME42" s="450"/>
      <c r="NMF42" s="450"/>
      <c r="NMG42" s="450"/>
      <c r="NMH42" s="450"/>
      <c r="NMI42" s="450"/>
      <c r="NMJ42" s="450"/>
      <c r="NMK42" s="450"/>
      <c r="NML42" s="450"/>
      <c r="NMM42" s="450"/>
      <c r="NMN42" s="450"/>
      <c r="NMO42" s="450"/>
      <c r="NMP42" s="450"/>
      <c r="NMQ42" s="450"/>
      <c r="NMR42" s="450"/>
      <c r="NMS42" s="450"/>
      <c r="NMT42" s="450"/>
      <c r="NMU42" s="450"/>
      <c r="NMV42" s="450"/>
      <c r="NMW42" s="450"/>
      <c r="NMX42" s="450"/>
      <c r="NMY42" s="450"/>
      <c r="NMZ42" s="450"/>
      <c r="NNA42" s="450"/>
      <c r="NNB42" s="450"/>
      <c r="NNC42" s="450"/>
      <c r="NND42" s="450"/>
      <c r="NNE42" s="450"/>
      <c r="NNF42" s="450"/>
      <c r="NNG42" s="450"/>
      <c r="NNH42" s="450"/>
      <c r="NNI42" s="450"/>
      <c r="NNJ42" s="450"/>
      <c r="NNK42" s="450"/>
      <c r="NNL42" s="450"/>
      <c r="NNM42" s="450"/>
      <c r="NNN42" s="450"/>
      <c r="NNO42" s="450"/>
      <c r="NNP42" s="450"/>
      <c r="NNQ42" s="450"/>
      <c r="NNR42" s="450"/>
      <c r="NNS42" s="450"/>
      <c r="NNT42" s="450"/>
      <c r="NNU42" s="450"/>
      <c r="NNV42" s="450"/>
      <c r="NNW42" s="450"/>
      <c r="NNX42" s="450"/>
      <c r="NNY42" s="450"/>
      <c r="NNZ42" s="450"/>
      <c r="NOA42" s="450"/>
      <c r="NOB42" s="450"/>
      <c r="NOC42" s="450"/>
      <c r="NOD42" s="450"/>
      <c r="NOE42" s="450"/>
      <c r="NOF42" s="450"/>
      <c r="NOG42" s="450"/>
      <c r="NOH42" s="450"/>
      <c r="NOI42" s="450"/>
      <c r="NOJ42" s="450"/>
      <c r="NOK42" s="450"/>
      <c r="NOL42" s="450"/>
      <c r="NOM42" s="450"/>
      <c r="NON42" s="450"/>
      <c r="NOO42" s="450"/>
      <c r="NOP42" s="450"/>
      <c r="NOQ42" s="450"/>
      <c r="NOR42" s="450"/>
      <c r="NOS42" s="450"/>
      <c r="NOT42" s="450"/>
      <c r="NOU42" s="450"/>
      <c r="NOV42" s="450"/>
      <c r="NOW42" s="450"/>
      <c r="NOX42" s="450"/>
      <c r="NOY42" s="450"/>
      <c r="NOZ42" s="450"/>
      <c r="NPA42" s="450"/>
      <c r="NPB42" s="450"/>
      <c r="NPC42" s="450"/>
      <c r="NPD42" s="450"/>
      <c r="NPE42" s="450"/>
      <c r="NPF42" s="450"/>
      <c r="NPG42" s="450"/>
      <c r="NPH42" s="450"/>
      <c r="NPI42" s="450"/>
      <c r="NPJ42" s="450"/>
      <c r="NPK42" s="450"/>
      <c r="NPL42" s="450"/>
      <c r="NPM42" s="450"/>
      <c r="NPN42" s="450"/>
      <c r="NPO42" s="450"/>
      <c r="NPP42" s="450"/>
      <c r="NPQ42" s="450"/>
      <c r="NPR42" s="450"/>
      <c r="NPS42" s="450"/>
      <c r="NPT42" s="450"/>
      <c r="NPU42" s="450"/>
      <c r="NPV42" s="450"/>
      <c r="NPW42" s="450"/>
      <c r="NPX42" s="450"/>
      <c r="NPY42" s="450"/>
      <c r="NPZ42" s="450"/>
      <c r="NQA42" s="450"/>
      <c r="NQB42" s="450"/>
      <c r="NQC42" s="450"/>
      <c r="NQD42" s="450"/>
      <c r="NQE42" s="450"/>
      <c r="NQF42" s="450"/>
      <c r="NQG42" s="450"/>
      <c r="NQH42" s="450"/>
      <c r="NQI42" s="450"/>
      <c r="NQJ42" s="450"/>
      <c r="NQK42" s="450"/>
      <c r="NQL42" s="450"/>
      <c r="NQM42" s="450"/>
      <c r="NQN42" s="450"/>
      <c r="NQO42" s="450"/>
      <c r="NQP42" s="450"/>
      <c r="NQQ42" s="450"/>
      <c r="NQR42" s="450"/>
      <c r="NQS42" s="450"/>
      <c r="NQT42" s="450"/>
      <c r="NQU42" s="450"/>
      <c r="NQV42" s="450"/>
      <c r="NQW42" s="450"/>
      <c r="NQX42" s="450"/>
      <c r="NQY42" s="450"/>
      <c r="NQZ42" s="450"/>
      <c r="NRA42" s="450"/>
      <c r="NRB42" s="450"/>
      <c r="NRC42" s="450"/>
      <c r="NRD42" s="450"/>
      <c r="NRE42" s="450"/>
      <c r="NRF42" s="450"/>
      <c r="NRG42" s="450"/>
      <c r="NRH42" s="450"/>
      <c r="NRI42" s="450"/>
      <c r="NRJ42" s="450"/>
      <c r="NRK42" s="450"/>
      <c r="NRL42" s="450"/>
      <c r="NRM42" s="450"/>
      <c r="NRN42" s="450"/>
      <c r="NRO42" s="450"/>
      <c r="NRP42" s="450"/>
      <c r="NRQ42" s="450"/>
      <c r="NRR42" s="450"/>
      <c r="NRS42" s="450"/>
      <c r="NRT42" s="450"/>
      <c r="NRU42" s="450"/>
      <c r="NRV42" s="450"/>
      <c r="NRW42" s="450"/>
      <c r="NRX42" s="450"/>
      <c r="NRY42" s="450"/>
      <c r="NRZ42" s="450"/>
      <c r="NSA42" s="450"/>
      <c r="NSB42" s="450"/>
      <c r="NSC42" s="450"/>
      <c r="NSD42" s="450"/>
      <c r="NSE42" s="450"/>
      <c r="NSF42" s="450"/>
      <c r="NSG42" s="450"/>
      <c r="NSH42" s="450"/>
      <c r="NSI42" s="450"/>
      <c r="NSJ42" s="450"/>
      <c r="NSK42" s="450"/>
      <c r="NSL42" s="450"/>
      <c r="NSM42" s="450"/>
      <c r="NSN42" s="450"/>
      <c r="NSO42" s="450"/>
      <c r="NSP42" s="450"/>
      <c r="NSQ42" s="450"/>
      <c r="NSR42" s="450"/>
      <c r="NSS42" s="450"/>
      <c r="NST42" s="450"/>
      <c r="NSU42" s="450"/>
      <c r="NSV42" s="450"/>
      <c r="NSW42" s="450"/>
      <c r="NSX42" s="450"/>
      <c r="NSY42" s="450"/>
      <c r="NSZ42" s="450"/>
      <c r="NTA42" s="450"/>
      <c r="NTB42" s="450"/>
      <c r="NTC42" s="450"/>
      <c r="NTD42" s="450"/>
      <c r="NTE42" s="450"/>
      <c r="NTF42" s="450"/>
      <c r="NTG42" s="450"/>
      <c r="NTH42" s="450"/>
      <c r="NTI42" s="450"/>
      <c r="NTJ42" s="450"/>
      <c r="NTK42" s="450"/>
      <c r="NTL42" s="450"/>
      <c r="NTM42" s="450"/>
      <c r="NTN42" s="450"/>
      <c r="NTO42" s="450"/>
      <c r="NTP42" s="450"/>
      <c r="NTQ42" s="450"/>
      <c r="NTR42" s="450"/>
      <c r="NTS42" s="450"/>
      <c r="NTT42" s="450"/>
      <c r="NTU42" s="450"/>
      <c r="NTV42" s="450"/>
      <c r="NTW42" s="450"/>
      <c r="NTX42" s="450"/>
      <c r="NTY42" s="450"/>
      <c r="NTZ42" s="450"/>
      <c r="NUA42" s="450"/>
      <c r="NUB42" s="450"/>
      <c r="NUC42" s="450"/>
      <c r="NUD42" s="450"/>
      <c r="NUE42" s="450"/>
      <c r="NUF42" s="450"/>
      <c r="NUG42" s="450"/>
      <c r="NUH42" s="450"/>
      <c r="NUI42" s="450"/>
      <c r="NUJ42" s="450"/>
      <c r="NUK42" s="450"/>
      <c r="NUL42" s="450"/>
      <c r="NUM42" s="450"/>
      <c r="NUN42" s="450"/>
      <c r="NUO42" s="450"/>
      <c r="NUP42" s="450"/>
      <c r="NUQ42" s="450"/>
      <c r="NUR42" s="450"/>
      <c r="NUS42" s="450"/>
      <c r="NUT42" s="450"/>
      <c r="NUU42" s="450"/>
      <c r="NUV42" s="450"/>
      <c r="NUW42" s="450"/>
      <c r="NUX42" s="450"/>
      <c r="NUY42" s="450"/>
      <c r="NUZ42" s="450"/>
      <c r="NVA42" s="450"/>
      <c r="NVB42" s="450"/>
      <c r="NVC42" s="450"/>
      <c r="NVD42" s="450"/>
      <c r="NVE42" s="450"/>
      <c r="NVF42" s="450"/>
      <c r="NVG42" s="450"/>
      <c r="NVH42" s="450"/>
      <c r="NVI42" s="450"/>
      <c r="NVJ42" s="450"/>
      <c r="NVK42" s="450"/>
      <c r="NVL42" s="450"/>
      <c r="NVM42" s="450"/>
      <c r="NVN42" s="450"/>
      <c r="NVO42" s="450"/>
      <c r="NVP42" s="450"/>
      <c r="NVQ42" s="450"/>
      <c r="NVR42" s="450"/>
      <c r="NVS42" s="450"/>
      <c r="NVT42" s="450"/>
      <c r="NVU42" s="450"/>
      <c r="NVV42" s="450"/>
      <c r="NVW42" s="450"/>
      <c r="NVX42" s="450"/>
      <c r="NVY42" s="450"/>
      <c r="NVZ42" s="450"/>
      <c r="NWA42" s="450"/>
      <c r="NWB42" s="450"/>
      <c r="NWC42" s="450"/>
      <c r="NWD42" s="450"/>
      <c r="NWE42" s="450"/>
      <c r="NWF42" s="450"/>
      <c r="NWG42" s="450"/>
      <c r="NWH42" s="450"/>
      <c r="NWI42" s="450"/>
      <c r="NWJ42" s="450"/>
      <c r="NWK42" s="450"/>
      <c r="NWL42" s="450"/>
      <c r="NWM42" s="450"/>
      <c r="NWN42" s="450"/>
      <c r="NWO42" s="450"/>
      <c r="NWP42" s="450"/>
      <c r="NWQ42" s="450"/>
      <c r="NWR42" s="450"/>
      <c r="NWS42" s="450"/>
      <c r="NWT42" s="450"/>
      <c r="NWU42" s="450"/>
      <c r="NWV42" s="450"/>
      <c r="NWW42" s="450"/>
      <c r="NWX42" s="450"/>
      <c r="NWY42" s="450"/>
      <c r="NWZ42" s="450"/>
      <c r="NXA42" s="450"/>
      <c r="NXB42" s="450"/>
      <c r="NXC42" s="450"/>
      <c r="NXD42" s="450"/>
      <c r="NXE42" s="450"/>
      <c r="NXF42" s="450"/>
      <c r="NXG42" s="450"/>
      <c r="NXH42" s="450"/>
      <c r="NXI42" s="450"/>
      <c r="NXJ42" s="450"/>
      <c r="NXK42" s="450"/>
      <c r="NXL42" s="450"/>
      <c r="NXM42" s="450"/>
      <c r="NXN42" s="450"/>
      <c r="NXO42" s="450"/>
      <c r="NXP42" s="450"/>
      <c r="NXQ42" s="450"/>
      <c r="NXR42" s="450"/>
      <c r="NXS42" s="450"/>
      <c r="NXT42" s="450"/>
      <c r="NXU42" s="450"/>
      <c r="NXV42" s="450"/>
      <c r="NXW42" s="450"/>
      <c r="NXX42" s="450"/>
      <c r="NXY42" s="450"/>
      <c r="NXZ42" s="450"/>
      <c r="NYA42" s="450"/>
      <c r="NYB42" s="450"/>
      <c r="NYC42" s="450"/>
      <c r="NYD42" s="450"/>
      <c r="NYE42" s="450"/>
      <c r="NYF42" s="450"/>
      <c r="NYG42" s="450"/>
      <c r="NYH42" s="450"/>
      <c r="NYI42" s="450"/>
      <c r="NYJ42" s="450"/>
      <c r="NYK42" s="450"/>
      <c r="NYL42" s="450"/>
      <c r="NYM42" s="450"/>
      <c r="NYN42" s="450"/>
      <c r="NYO42" s="450"/>
      <c r="NYP42" s="450"/>
      <c r="NYQ42" s="450"/>
      <c r="NYR42" s="450"/>
      <c r="NYS42" s="450"/>
      <c r="NYT42" s="450"/>
      <c r="NYU42" s="450"/>
      <c r="NYV42" s="450"/>
      <c r="NYW42" s="450"/>
      <c r="NYX42" s="450"/>
      <c r="NYY42" s="450"/>
      <c r="NYZ42" s="450"/>
      <c r="NZA42" s="450"/>
      <c r="NZB42" s="450"/>
      <c r="NZC42" s="450"/>
      <c r="NZD42" s="450"/>
      <c r="NZE42" s="450"/>
      <c r="NZF42" s="450"/>
      <c r="NZG42" s="450"/>
      <c r="NZH42" s="450"/>
      <c r="NZI42" s="450"/>
      <c r="NZJ42" s="450"/>
      <c r="NZK42" s="450"/>
      <c r="NZL42" s="450"/>
      <c r="NZM42" s="450"/>
      <c r="NZN42" s="450"/>
      <c r="NZO42" s="450"/>
      <c r="NZP42" s="450"/>
      <c r="NZQ42" s="450"/>
      <c r="NZR42" s="450"/>
      <c r="NZS42" s="450"/>
      <c r="NZT42" s="450"/>
      <c r="NZU42" s="450"/>
      <c r="NZV42" s="450"/>
      <c r="NZW42" s="450"/>
      <c r="NZX42" s="450"/>
      <c r="NZY42" s="450"/>
      <c r="NZZ42" s="450"/>
      <c r="OAA42" s="450"/>
      <c r="OAB42" s="450"/>
      <c r="OAC42" s="450"/>
      <c r="OAD42" s="450"/>
      <c r="OAE42" s="450"/>
      <c r="OAF42" s="450"/>
      <c r="OAG42" s="450"/>
      <c r="OAH42" s="450"/>
      <c r="OAI42" s="450"/>
      <c r="OAJ42" s="450"/>
      <c r="OAK42" s="450"/>
      <c r="OAL42" s="450"/>
      <c r="OAM42" s="450"/>
      <c r="OAN42" s="450"/>
      <c r="OAO42" s="450"/>
      <c r="OAP42" s="450"/>
      <c r="OAQ42" s="450"/>
      <c r="OAR42" s="450"/>
      <c r="OAS42" s="450"/>
      <c r="OAT42" s="450"/>
      <c r="OAU42" s="450"/>
      <c r="OAV42" s="450"/>
      <c r="OAW42" s="450"/>
      <c r="OAX42" s="450"/>
      <c r="OAY42" s="450"/>
      <c r="OAZ42" s="450"/>
      <c r="OBA42" s="450"/>
      <c r="OBB42" s="450"/>
      <c r="OBC42" s="450"/>
      <c r="OBD42" s="450"/>
      <c r="OBE42" s="450"/>
      <c r="OBF42" s="450"/>
      <c r="OBG42" s="450"/>
      <c r="OBH42" s="450"/>
      <c r="OBI42" s="450"/>
      <c r="OBJ42" s="450"/>
      <c r="OBK42" s="450"/>
      <c r="OBL42" s="450"/>
      <c r="OBM42" s="450"/>
      <c r="OBN42" s="450"/>
      <c r="OBO42" s="450"/>
      <c r="OBP42" s="450"/>
      <c r="OBQ42" s="450"/>
      <c r="OBR42" s="450"/>
      <c r="OBS42" s="450"/>
      <c r="OBT42" s="450"/>
      <c r="OBU42" s="450"/>
      <c r="OBV42" s="450"/>
      <c r="OBW42" s="450"/>
      <c r="OBX42" s="450"/>
      <c r="OBY42" s="450"/>
      <c r="OBZ42" s="450"/>
      <c r="OCA42" s="450"/>
      <c r="OCB42" s="450"/>
      <c r="OCC42" s="450"/>
      <c r="OCD42" s="450"/>
      <c r="OCE42" s="450"/>
      <c r="OCF42" s="450"/>
      <c r="OCG42" s="450"/>
      <c r="OCH42" s="450"/>
      <c r="OCI42" s="450"/>
      <c r="OCJ42" s="450"/>
      <c r="OCK42" s="450"/>
      <c r="OCL42" s="450"/>
      <c r="OCM42" s="450"/>
      <c r="OCN42" s="450"/>
      <c r="OCO42" s="450"/>
      <c r="OCP42" s="450"/>
      <c r="OCQ42" s="450"/>
      <c r="OCR42" s="450"/>
      <c r="OCS42" s="450"/>
      <c r="OCT42" s="450"/>
      <c r="OCU42" s="450"/>
      <c r="OCV42" s="450"/>
      <c r="OCW42" s="450"/>
      <c r="OCX42" s="450"/>
      <c r="OCY42" s="450"/>
      <c r="OCZ42" s="450"/>
      <c r="ODA42" s="450"/>
      <c r="ODB42" s="450"/>
      <c r="ODC42" s="450"/>
      <c r="ODD42" s="450"/>
      <c r="ODE42" s="450"/>
      <c r="ODF42" s="450"/>
      <c r="ODG42" s="450"/>
      <c r="ODH42" s="450"/>
      <c r="ODI42" s="450"/>
      <c r="ODJ42" s="450"/>
      <c r="ODK42" s="450"/>
      <c r="ODL42" s="450"/>
      <c r="ODM42" s="450"/>
      <c r="ODN42" s="450"/>
      <c r="ODO42" s="450"/>
      <c r="ODP42" s="450"/>
      <c r="ODQ42" s="450"/>
      <c r="ODR42" s="450"/>
      <c r="ODS42" s="450"/>
      <c r="ODT42" s="450"/>
      <c r="ODU42" s="450"/>
      <c r="ODV42" s="450"/>
      <c r="ODW42" s="450"/>
      <c r="ODX42" s="450"/>
      <c r="ODY42" s="450"/>
      <c r="ODZ42" s="450"/>
      <c r="OEA42" s="450"/>
      <c r="OEB42" s="450"/>
      <c r="OEC42" s="450"/>
      <c r="OED42" s="450"/>
      <c r="OEE42" s="450"/>
      <c r="OEF42" s="450"/>
      <c r="OEG42" s="450"/>
      <c r="OEH42" s="450"/>
      <c r="OEI42" s="450"/>
      <c r="OEJ42" s="450"/>
      <c r="OEK42" s="450"/>
      <c r="OEL42" s="450"/>
      <c r="OEM42" s="450"/>
      <c r="OEN42" s="450"/>
      <c r="OEO42" s="450"/>
      <c r="OEP42" s="450"/>
      <c r="OEQ42" s="450"/>
      <c r="OER42" s="450"/>
      <c r="OES42" s="450"/>
      <c r="OET42" s="450"/>
      <c r="OEU42" s="450"/>
      <c r="OEV42" s="450"/>
      <c r="OEW42" s="450"/>
      <c r="OEX42" s="450"/>
      <c r="OEY42" s="450"/>
      <c r="OEZ42" s="450"/>
      <c r="OFA42" s="450"/>
      <c r="OFB42" s="450"/>
      <c r="OFC42" s="450"/>
      <c r="OFD42" s="450"/>
      <c r="OFE42" s="450"/>
      <c r="OFF42" s="450"/>
      <c r="OFG42" s="450"/>
      <c r="OFH42" s="450"/>
      <c r="OFI42" s="450"/>
      <c r="OFJ42" s="450"/>
      <c r="OFK42" s="450"/>
      <c r="OFL42" s="450"/>
      <c r="OFM42" s="450"/>
      <c r="OFN42" s="450"/>
      <c r="OFO42" s="450"/>
      <c r="OFP42" s="450"/>
      <c r="OFQ42" s="450"/>
      <c r="OFR42" s="450"/>
      <c r="OFS42" s="450"/>
      <c r="OFT42" s="450"/>
      <c r="OFU42" s="450"/>
      <c r="OFV42" s="450"/>
      <c r="OFW42" s="450"/>
      <c r="OFX42" s="450"/>
      <c r="OFY42" s="450"/>
      <c r="OFZ42" s="450"/>
      <c r="OGA42" s="450"/>
      <c r="OGB42" s="450"/>
      <c r="OGC42" s="450"/>
      <c r="OGD42" s="450"/>
      <c r="OGE42" s="450"/>
      <c r="OGF42" s="450"/>
      <c r="OGG42" s="450"/>
      <c r="OGH42" s="450"/>
      <c r="OGI42" s="450"/>
      <c r="OGJ42" s="450"/>
      <c r="OGK42" s="450"/>
      <c r="OGL42" s="450"/>
      <c r="OGM42" s="450"/>
      <c r="OGN42" s="450"/>
      <c r="OGO42" s="450"/>
      <c r="OGP42" s="450"/>
      <c r="OGQ42" s="450"/>
      <c r="OGR42" s="450"/>
      <c r="OGS42" s="450"/>
      <c r="OGT42" s="450"/>
      <c r="OGU42" s="450"/>
      <c r="OGV42" s="450"/>
      <c r="OGW42" s="450"/>
      <c r="OGX42" s="450"/>
      <c r="OGY42" s="450"/>
      <c r="OGZ42" s="450"/>
      <c r="OHA42" s="450"/>
      <c r="OHB42" s="450"/>
      <c r="OHC42" s="450"/>
      <c r="OHD42" s="450"/>
      <c r="OHE42" s="450"/>
      <c r="OHF42" s="450"/>
      <c r="OHG42" s="450"/>
      <c r="OHH42" s="450"/>
      <c r="OHI42" s="450"/>
      <c r="OHJ42" s="450"/>
      <c r="OHK42" s="450"/>
      <c r="OHL42" s="450"/>
      <c r="OHM42" s="450"/>
      <c r="OHN42" s="450"/>
      <c r="OHO42" s="450"/>
      <c r="OHP42" s="450"/>
      <c r="OHQ42" s="450"/>
      <c r="OHR42" s="450"/>
      <c r="OHS42" s="450"/>
      <c r="OHT42" s="450"/>
      <c r="OHU42" s="450"/>
      <c r="OHV42" s="450"/>
      <c r="OHW42" s="450"/>
      <c r="OHX42" s="450"/>
      <c r="OHY42" s="450"/>
      <c r="OHZ42" s="450"/>
      <c r="OIA42" s="450"/>
      <c r="OIB42" s="450"/>
      <c r="OIC42" s="450"/>
      <c r="OID42" s="450"/>
      <c r="OIE42" s="450"/>
      <c r="OIF42" s="450"/>
      <c r="OIG42" s="450"/>
      <c r="OIH42" s="450"/>
      <c r="OII42" s="450"/>
      <c r="OIJ42" s="450"/>
      <c r="OIK42" s="450"/>
      <c r="OIL42" s="450"/>
      <c r="OIM42" s="450"/>
      <c r="OIN42" s="450"/>
      <c r="OIO42" s="450"/>
      <c r="OIP42" s="450"/>
      <c r="OIQ42" s="450"/>
      <c r="OIR42" s="450"/>
      <c r="OIS42" s="450"/>
      <c r="OIT42" s="450"/>
      <c r="OIU42" s="450"/>
      <c r="OIV42" s="450"/>
      <c r="OIW42" s="450"/>
      <c r="OIX42" s="450"/>
      <c r="OIY42" s="450"/>
      <c r="OIZ42" s="450"/>
      <c r="OJA42" s="450"/>
      <c r="OJB42" s="450"/>
      <c r="OJC42" s="450"/>
      <c r="OJD42" s="450"/>
      <c r="OJE42" s="450"/>
      <c r="OJF42" s="450"/>
      <c r="OJG42" s="450"/>
      <c r="OJH42" s="450"/>
      <c r="OJI42" s="450"/>
      <c r="OJJ42" s="450"/>
      <c r="OJK42" s="450"/>
      <c r="OJL42" s="450"/>
      <c r="OJM42" s="450"/>
      <c r="OJN42" s="450"/>
      <c r="OJO42" s="450"/>
      <c r="OJP42" s="450"/>
      <c r="OJQ42" s="450"/>
      <c r="OJR42" s="450"/>
      <c r="OJS42" s="450"/>
      <c r="OJT42" s="450"/>
      <c r="OJU42" s="450"/>
      <c r="OJV42" s="450"/>
      <c r="OJW42" s="450"/>
      <c r="OJX42" s="450"/>
      <c r="OJY42" s="450"/>
      <c r="OJZ42" s="450"/>
      <c r="OKA42" s="450"/>
      <c r="OKB42" s="450"/>
      <c r="OKC42" s="450"/>
      <c r="OKD42" s="450"/>
      <c r="OKE42" s="450"/>
      <c r="OKF42" s="450"/>
      <c r="OKG42" s="450"/>
      <c r="OKH42" s="450"/>
      <c r="OKI42" s="450"/>
      <c r="OKJ42" s="450"/>
      <c r="OKK42" s="450"/>
      <c r="OKL42" s="450"/>
      <c r="OKM42" s="450"/>
      <c r="OKN42" s="450"/>
      <c r="OKO42" s="450"/>
      <c r="OKP42" s="450"/>
      <c r="OKQ42" s="450"/>
      <c r="OKR42" s="450"/>
      <c r="OKS42" s="450"/>
      <c r="OKT42" s="450"/>
      <c r="OKU42" s="450"/>
      <c r="OKV42" s="450"/>
      <c r="OKW42" s="450"/>
      <c r="OKX42" s="450"/>
      <c r="OKY42" s="450"/>
      <c r="OKZ42" s="450"/>
      <c r="OLA42" s="450"/>
      <c r="OLB42" s="450"/>
      <c r="OLC42" s="450"/>
      <c r="OLD42" s="450"/>
      <c r="OLE42" s="450"/>
      <c r="OLF42" s="450"/>
      <c r="OLG42" s="450"/>
      <c r="OLH42" s="450"/>
      <c r="OLI42" s="450"/>
      <c r="OLJ42" s="450"/>
      <c r="OLK42" s="450"/>
      <c r="OLL42" s="450"/>
      <c r="OLM42" s="450"/>
      <c r="OLN42" s="450"/>
      <c r="OLO42" s="450"/>
      <c r="OLP42" s="450"/>
      <c r="OLQ42" s="450"/>
      <c r="OLR42" s="450"/>
      <c r="OLS42" s="450"/>
      <c r="OLT42" s="450"/>
      <c r="OLU42" s="450"/>
      <c r="OLV42" s="450"/>
      <c r="OLW42" s="450"/>
      <c r="OLX42" s="450"/>
      <c r="OLY42" s="450"/>
      <c r="OLZ42" s="450"/>
      <c r="OMA42" s="450"/>
      <c r="OMB42" s="450"/>
      <c r="OMC42" s="450"/>
      <c r="OMD42" s="450"/>
      <c r="OME42" s="450"/>
      <c r="OMF42" s="450"/>
      <c r="OMG42" s="450"/>
      <c r="OMH42" s="450"/>
      <c r="OMI42" s="450"/>
      <c r="OMJ42" s="450"/>
      <c r="OMK42" s="450"/>
      <c r="OML42" s="450"/>
      <c r="OMM42" s="450"/>
      <c r="OMN42" s="450"/>
      <c r="OMO42" s="450"/>
      <c r="OMP42" s="450"/>
      <c r="OMQ42" s="450"/>
      <c r="OMR42" s="450"/>
      <c r="OMS42" s="450"/>
      <c r="OMT42" s="450"/>
      <c r="OMU42" s="450"/>
      <c r="OMV42" s="450"/>
      <c r="OMW42" s="450"/>
      <c r="OMX42" s="450"/>
      <c r="OMY42" s="450"/>
      <c r="OMZ42" s="450"/>
      <c r="ONA42" s="450"/>
      <c r="ONB42" s="450"/>
      <c r="ONC42" s="450"/>
      <c r="OND42" s="450"/>
      <c r="ONE42" s="450"/>
      <c r="ONF42" s="450"/>
      <c r="ONG42" s="450"/>
      <c r="ONH42" s="450"/>
      <c r="ONI42" s="450"/>
      <c r="ONJ42" s="450"/>
      <c r="ONK42" s="450"/>
      <c r="ONL42" s="450"/>
      <c r="ONM42" s="450"/>
      <c r="ONN42" s="450"/>
      <c r="ONO42" s="450"/>
      <c r="ONP42" s="450"/>
      <c r="ONQ42" s="450"/>
      <c r="ONR42" s="450"/>
      <c r="ONS42" s="450"/>
      <c r="ONT42" s="450"/>
      <c r="ONU42" s="450"/>
      <c r="ONV42" s="450"/>
      <c r="ONW42" s="450"/>
      <c r="ONX42" s="450"/>
      <c r="ONY42" s="450"/>
      <c r="ONZ42" s="450"/>
      <c r="OOA42" s="450"/>
      <c r="OOB42" s="450"/>
      <c r="OOC42" s="450"/>
      <c r="OOD42" s="450"/>
      <c r="OOE42" s="450"/>
      <c r="OOF42" s="450"/>
      <c r="OOG42" s="450"/>
      <c r="OOH42" s="450"/>
      <c r="OOI42" s="450"/>
      <c r="OOJ42" s="450"/>
      <c r="OOK42" s="450"/>
      <c r="OOL42" s="450"/>
      <c r="OOM42" s="450"/>
      <c r="OON42" s="450"/>
      <c r="OOO42" s="450"/>
      <c r="OOP42" s="450"/>
      <c r="OOQ42" s="450"/>
      <c r="OOR42" s="450"/>
      <c r="OOS42" s="450"/>
      <c r="OOT42" s="450"/>
      <c r="OOU42" s="450"/>
      <c r="OOV42" s="450"/>
      <c r="OOW42" s="450"/>
      <c r="OOX42" s="450"/>
      <c r="OOY42" s="450"/>
      <c r="OOZ42" s="450"/>
      <c r="OPA42" s="450"/>
      <c r="OPB42" s="450"/>
      <c r="OPC42" s="450"/>
      <c r="OPD42" s="450"/>
      <c r="OPE42" s="450"/>
      <c r="OPF42" s="450"/>
      <c r="OPG42" s="450"/>
      <c r="OPH42" s="450"/>
      <c r="OPI42" s="450"/>
      <c r="OPJ42" s="450"/>
      <c r="OPK42" s="450"/>
      <c r="OPL42" s="450"/>
      <c r="OPM42" s="450"/>
      <c r="OPN42" s="450"/>
      <c r="OPO42" s="450"/>
      <c r="OPP42" s="450"/>
      <c r="OPQ42" s="450"/>
      <c r="OPR42" s="450"/>
      <c r="OPS42" s="450"/>
      <c r="OPT42" s="450"/>
      <c r="OPU42" s="450"/>
      <c r="OPV42" s="450"/>
      <c r="OPW42" s="450"/>
      <c r="OPX42" s="450"/>
      <c r="OPY42" s="450"/>
      <c r="OPZ42" s="450"/>
      <c r="OQA42" s="450"/>
      <c r="OQB42" s="450"/>
      <c r="OQC42" s="450"/>
      <c r="OQD42" s="450"/>
      <c r="OQE42" s="450"/>
      <c r="OQF42" s="450"/>
      <c r="OQG42" s="450"/>
      <c r="OQH42" s="450"/>
      <c r="OQI42" s="450"/>
      <c r="OQJ42" s="450"/>
      <c r="OQK42" s="450"/>
      <c r="OQL42" s="450"/>
      <c r="OQM42" s="450"/>
      <c r="OQN42" s="450"/>
      <c r="OQO42" s="450"/>
      <c r="OQP42" s="450"/>
      <c r="OQQ42" s="450"/>
      <c r="OQR42" s="450"/>
      <c r="OQS42" s="450"/>
      <c r="OQT42" s="450"/>
      <c r="OQU42" s="450"/>
      <c r="OQV42" s="450"/>
      <c r="OQW42" s="450"/>
      <c r="OQX42" s="450"/>
      <c r="OQY42" s="450"/>
      <c r="OQZ42" s="450"/>
      <c r="ORA42" s="450"/>
      <c r="ORB42" s="450"/>
      <c r="ORC42" s="450"/>
      <c r="ORD42" s="450"/>
      <c r="ORE42" s="450"/>
      <c r="ORF42" s="450"/>
      <c r="ORG42" s="450"/>
      <c r="ORH42" s="450"/>
      <c r="ORI42" s="450"/>
      <c r="ORJ42" s="450"/>
      <c r="ORK42" s="450"/>
      <c r="ORL42" s="450"/>
      <c r="ORM42" s="450"/>
      <c r="ORN42" s="450"/>
      <c r="ORO42" s="450"/>
      <c r="ORP42" s="450"/>
      <c r="ORQ42" s="450"/>
      <c r="ORR42" s="450"/>
      <c r="ORS42" s="450"/>
      <c r="ORT42" s="450"/>
      <c r="ORU42" s="450"/>
      <c r="ORV42" s="450"/>
      <c r="ORW42" s="450"/>
      <c r="ORX42" s="450"/>
      <c r="ORY42" s="450"/>
      <c r="ORZ42" s="450"/>
      <c r="OSA42" s="450"/>
      <c r="OSB42" s="450"/>
      <c r="OSC42" s="450"/>
      <c r="OSD42" s="450"/>
      <c r="OSE42" s="450"/>
      <c r="OSF42" s="450"/>
      <c r="OSG42" s="450"/>
      <c r="OSH42" s="450"/>
      <c r="OSI42" s="450"/>
      <c r="OSJ42" s="450"/>
      <c r="OSK42" s="450"/>
      <c r="OSL42" s="450"/>
      <c r="OSM42" s="450"/>
      <c r="OSN42" s="450"/>
      <c r="OSO42" s="450"/>
      <c r="OSP42" s="450"/>
      <c r="OSQ42" s="450"/>
      <c r="OSR42" s="450"/>
      <c r="OSS42" s="450"/>
      <c r="OST42" s="450"/>
      <c r="OSU42" s="450"/>
      <c r="OSV42" s="450"/>
      <c r="OSW42" s="450"/>
      <c r="OSX42" s="450"/>
      <c r="OSY42" s="450"/>
      <c r="OSZ42" s="450"/>
      <c r="OTA42" s="450"/>
      <c r="OTB42" s="450"/>
      <c r="OTC42" s="450"/>
      <c r="OTD42" s="450"/>
      <c r="OTE42" s="450"/>
      <c r="OTF42" s="450"/>
      <c r="OTG42" s="450"/>
      <c r="OTH42" s="450"/>
      <c r="OTI42" s="450"/>
      <c r="OTJ42" s="450"/>
      <c r="OTK42" s="450"/>
      <c r="OTL42" s="450"/>
      <c r="OTM42" s="450"/>
      <c r="OTN42" s="450"/>
      <c r="OTO42" s="450"/>
      <c r="OTP42" s="450"/>
      <c r="OTQ42" s="450"/>
      <c r="OTR42" s="450"/>
      <c r="OTS42" s="450"/>
      <c r="OTT42" s="450"/>
      <c r="OTU42" s="450"/>
      <c r="OTV42" s="450"/>
      <c r="OTW42" s="450"/>
      <c r="OTX42" s="450"/>
      <c r="OTY42" s="450"/>
      <c r="OTZ42" s="450"/>
      <c r="OUA42" s="450"/>
      <c r="OUB42" s="450"/>
      <c r="OUC42" s="450"/>
      <c r="OUD42" s="450"/>
      <c r="OUE42" s="450"/>
      <c r="OUF42" s="450"/>
      <c r="OUG42" s="450"/>
      <c r="OUH42" s="450"/>
      <c r="OUI42" s="450"/>
      <c r="OUJ42" s="450"/>
      <c r="OUK42" s="450"/>
      <c r="OUL42" s="450"/>
      <c r="OUM42" s="450"/>
      <c r="OUN42" s="450"/>
      <c r="OUO42" s="450"/>
      <c r="OUP42" s="450"/>
      <c r="OUQ42" s="450"/>
      <c r="OUR42" s="450"/>
      <c r="OUS42" s="450"/>
      <c r="OUT42" s="450"/>
      <c r="OUU42" s="450"/>
      <c r="OUV42" s="450"/>
      <c r="OUW42" s="450"/>
      <c r="OUX42" s="450"/>
      <c r="OUY42" s="450"/>
      <c r="OUZ42" s="450"/>
      <c r="OVA42" s="450"/>
      <c r="OVB42" s="450"/>
      <c r="OVC42" s="450"/>
      <c r="OVD42" s="450"/>
      <c r="OVE42" s="450"/>
      <c r="OVF42" s="450"/>
      <c r="OVG42" s="450"/>
      <c r="OVH42" s="450"/>
      <c r="OVI42" s="450"/>
      <c r="OVJ42" s="450"/>
      <c r="OVK42" s="450"/>
      <c r="OVL42" s="450"/>
      <c r="OVM42" s="450"/>
      <c r="OVN42" s="450"/>
      <c r="OVO42" s="450"/>
      <c r="OVP42" s="450"/>
      <c r="OVQ42" s="450"/>
      <c r="OVR42" s="450"/>
      <c r="OVS42" s="450"/>
      <c r="OVT42" s="450"/>
      <c r="OVU42" s="450"/>
      <c r="OVV42" s="450"/>
      <c r="OVW42" s="450"/>
      <c r="OVX42" s="450"/>
      <c r="OVY42" s="450"/>
      <c r="OVZ42" s="450"/>
      <c r="OWA42" s="450"/>
      <c r="OWB42" s="450"/>
      <c r="OWC42" s="450"/>
      <c r="OWD42" s="450"/>
      <c r="OWE42" s="450"/>
      <c r="OWF42" s="450"/>
      <c r="OWG42" s="450"/>
      <c r="OWH42" s="450"/>
      <c r="OWI42" s="450"/>
      <c r="OWJ42" s="450"/>
      <c r="OWK42" s="450"/>
      <c r="OWL42" s="450"/>
      <c r="OWM42" s="450"/>
      <c r="OWN42" s="450"/>
      <c r="OWO42" s="450"/>
      <c r="OWP42" s="450"/>
      <c r="OWQ42" s="450"/>
      <c r="OWR42" s="450"/>
      <c r="OWS42" s="450"/>
      <c r="OWT42" s="450"/>
      <c r="OWU42" s="450"/>
      <c r="OWV42" s="450"/>
      <c r="OWW42" s="450"/>
      <c r="OWX42" s="450"/>
      <c r="OWY42" s="450"/>
      <c r="OWZ42" s="450"/>
      <c r="OXA42" s="450"/>
      <c r="OXB42" s="450"/>
      <c r="OXC42" s="450"/>
      <c r="OXD42" s="450"/>
      <c r="OXE42" s="450"/>
      <c r="OXF42" s="450"/>
      <c r="OXG42" s="450"/>
      <c r="OXH42" s="450"/>
      <c r="OXI42" s="450"/>
      <c r="OXJ42" s="450"/>
      <c r="OXK42" s="450"/>
      <c r="OXL42" s="450"/>
      <c r="OXM42" s="450"/>
      <c r="OXN42" s="450"/>
      <c r="OXO42" s="450"/>
      <c r="OXP42" s="450"/>
      <c r="OXQ42" s="450"/>
      <c r="OXR42" s="450"/>
      <c r="OXS42" s="450"/>
      <c r="OXT42" s="450"/>
      <c r="OXU42" s="450"/>
      <c r="OXV42" s="450"/>
      <c r="OXW42" s="450"/>
      <c r="OXX42" s="450"/>
      <c r="OXY42" s="450"/>
      <c r="OXZ42" s="450"/>
      <c r="OYA42" s="450"/>
      <c r="OYB42" s="450"/>
      <c r="OYC42" s="450"/>
      <c r="OYD42" s="450"/>
      <c r="OYE42" s="450"/>
      <c r="OYF42" s="450"/>
      <c r="OYG42" s="450"/>
      <c r="OYH42" s="450"/>
      <c r="OYI42" s="450"/>
      <c r="OYJ42" s="450"/>
      <c r="OYK42" s="450"/>
      <c r="OYL42" s="450"/>
      <c r="OYM42" s="450"/>
      <c r="OYN42" s="450"/>
      <c r="OYO42" s="450"/>
      <c r="OYP42" s="450"/>
      <c r="OYQ42" s="450"/>
      <c r="OYR42" s="450"/>
      <c r="OYS42" s="450"/>
      <c r="OYT42" s="450"/>
      <c r="OYU42" s="450"/>
      <c r="OYV42" s="450"/>
      <c r="OYW42" s="450"/>
      <c r="OYX42" s="450"/>
      <c r="OYY42" s="450"/>
      <c r="OYZ42" s="450"/>
      <c r="OZA42" s="450"/>
      <c r="OZB42" s="450"/>
      <c r="OZC42" s="450"/>
      <c r="OZD42" s="450"/>
      <c r="OZE42" s="450"/>
      <c r="OZF42" s="450"/>
      <c r="OZG42" s="450"/>
      <c r="OZH42" s="450"/>
      <c r="OZI42" s="450"/>
      <c r="OZJ42" s="450"/>
      <c r="OZK42" s="450"/>
      <c r="OZL42" s="450"/>
      <c r="OZM42" s="450"/>
      <c r="OZN42" s="450"/>
      <c r="OZO42" s="450"/>
      <c r="OZP42" s="450"/>
      <c r="OZQ42" s="450"/>
      <c r="OZR42" s="450"/>
      <c r="OZS42" s="450"/>
      <c r="OZT42" s="450"/>
      <c r="OZU42" s="450"/>
      <c r="OZV42" s="450"/>
      <c r="OZW42" s="450"/>
      <c r="OZX42" s="450"/>
      <c r="OZY42" s="450"/>
      <c r="OZZ42" s="450"/>
      <c r="PAA42" s="450"/>
      <c r="PAB42" s="450"/>
      <c r="PAC42" s="450"/>
      <c r="PAD42" s="450"/>
      <c r="PAE42" s="450"/>
      <c r="PAF42" s="450"/>
      <c r="PAG42" s="450"/>
      <c r="PAH42" s="450"/>
      <c r="PAI42" s="450"/>
      <c r="PAJ42" s="450"/>
      <c r="PAK42" s="450"/>
      <c r="PAL42" s="450"/>
      <c r="PAM42" s="450"/>
      <c r="PAN42" s="450"/>
      <c r="PAO42" s="450"/>
      <c r="PAP42" s="450"/>
      <c r="PAQ42" s="450"/>
      <c r="PAR42" s="450"/>
      <c r="PAS42" s="450"/>
      <c r="PAT42" s="450"/>
      <c r="PAU42" s="450"/>
      <c r="PAV42" s="450"/>
      <c r="PAW42" s="450"/>
      <c r="PAX42" s="450"/>
      <c r="PAY42" s="450"/>
      <c r="PAZ42" s="450"/>
      <c r="PBA42" s="450"/>
      <c r="PBB42" s="450"/>
      <c r="PBC42" s="450"/>
      <c r="PBD42" s="450"/>
      <c r="PBE42" s="450"/>
      <c r="PBF42" s="450"/>
      <c r="PBG42" s="450"/>
      <c r="PBH42" s="450"/>
      <c r="PBI42" s="450"/>
      <c r="PBJ42" s="450"/>
      <c r="PBK42" s="450"/>
      <c r="PBL42" s="450"/>
      <c r="PBM42" s="450"/>
      <c r="PBN42" s="450"/>
      <c r="PBO42" s="450"/>
      <c r="PBP42" s="450"/>
      <c r="PBQ42" s="450"/>
      <c r="PBR42" s="450"/>
      <c r="PBS42" s="450"/>
      <c r="PBT42" s="450"/>
      <c r="PBU42" s="450"/>
      <c r="PBV42" s="450"/>
      <c r="PBW42" s="450"/>
      <c r="PBX42" s="450"/>
      <c r="PBY42" s="450"/>
      <c r="PBZ42" s="450"/>
      <c r="PCA42" s="450"/>
      <c r="PCB42" s="450"/>
      <c r="PCC42" s="450"/>
      <c r="PCD42" s="450"/>
      <c r="PCE42" s="450"/>
      <c r="PCF42" s="450"/>
      <c r="PCG42" s="450"/>
      <c r="PCH42" s="450"/>
      <c r="PCI42" s="450"/>
      <c r="PCJ42" s="450"/>
      <c r="PCK42" s="450"/>
      <c r="PCL42" s="450"/>
      <c r="PCM42" s="450"/>
      <c r="PCN42" s="450"/>
      <c r="PCO42" s="450"/>
      <c r="PCP42" s="450"/>
      <c r="PCQ42" s="450"/>
      <c r="PCR42" s="450"/>
      <c r="PCS42" s="450"/>
      <c r="PCT42" s="450"/>
      <c r="PCU42" s="450"/>
      <c r="PCV42" s="450"/>
      <c r="PCW42" s="450"/>
      <c r="PCX42" s="450"/>
      <c r="PCY42" s="450"/>
      <c r="PCZ42" s="450"/>
      <c r="PDA42" s="450"/>
      <c r="PDB42" s="450"/>
      <c r="PDC42" s="450"/>
      <c r="PDD42" s="450"/>
      <c r="PDE42" s="450"/>
      <c r="PDF42" s="450"/>
      <c r="PDG42" s="450"/>
      <c r="PDH42" s="450"/>
      <c r="PDI42" s="450"/>
      <c r="PDJ42" s="450"/>
      <c r="PDK42" s="450"/>
      <c r="PDL42" s="450"/>
      <c r="PDM42" s="450"/>
      <c r="PDN42" s="450"/>
      <c r="PDO42" s="450"/>
      <c r="PDP42" s="450"/>
      <c r="PDQ42" s="450"/>
      <c r="PDR42" s="450"/>
      <c r="PDS42" s="450"/>
      <c r="PDT42" s="450"/>
      <c r="PDU42" s="450"/>
      <c r="PDV42" s="450"/>
      <c r="PDW42" s="450"/>
      <c r="PDX42" s="450"/>
      <c r="PDY42" s="450"/>
      <c r="PDZ42" s="450"/>
      <c r="PEA42" s="450"/>
      <c r="PEB42" s="450"/>
      <c r="PEC42" s="450"/>
      <c r="PED42" s="450"/>
      <c r="PEE42" s="450"/>
      <c r="PEF42" s="450"/>
      <c r="PEG42" s="450"/>
      <c r="PEH42" s="450"/>
      <c r="PEI42" s="450"/>
      <c r="PEJ42" s="450"/>
      <c r="PEK42" s="450"/>
      <c r="PEL42" s="450"/>
      <c r="PEM42" s="450"/>
      <c r="PEN42" s="450"/>
      <c r="PEO42" s="450"/>
      <c r="PEP42" s="450"/>
      <c r="PEQ42" s="450"/>
      <c r="PER42" s="450"/>
      <c r="PES42" s="450"/>
      <c r="PET42" s="450"/>
      <c r="PEU42" s="450"/>
      <c r="PEV42" s="450"/>
      <c r="PEW42" s="450"/>
      <c r="PEX42" s="450"/>
      <c r="PEY42" s="450"/>
      <c r="PEZ42" s="450"/>
      <c r="PFA42" s="450"/>
      <c r="PFB42" s="450"/>
      <c r="PFC42" s="450"/>
      <c r="PFD42" s="450"/>
      <c r="PFE42" s="450"/>
      <c r="PFF42" s="450"/>
      <c r="PFG42" s="450"/>
      <c r="PFH42" s="450"/>
      <c r="PFI42" s="450"/>
      <c r="PFJ42" s="450"/>
      <c r="PFK42" s="450"/>
      <c r="PFL42" s="450"/>
      <c r="PFM42" s="450"/>
      <c r="PFN42" s="450"/>
      <c r="PFO42" s="450"/>
      <c r="PFP42" s="450"/>
      <c r="PFQ42" s="450"/>
      <c r="PFR42" s="450"/>
      <c r="PFS42" s="450"/>
      <c r="PFT42" s="450"/>
      <c r="PFU42" s="450"/>
      <c r="PFV42" s="450"/>
      <c r="PFW42" s="450"/>
      <c r="PFX42" s="450"/>
      <c r="PFY42" s="450"/>
      <c r="PFZ42" s="450"/>
      <c r="PGA42" s="450"/>
      <c r="PGB42" s="450"/>
      <c r="PGC42" s="450"/>
      <c r="PGD42" s="450"/>
      <c r="PGE42" s="450"/>
      <c r="PGF42" s="450"/>
      <c r="PGG42" s="450"/>
      <c r="PGH42" s="450"/>
      <c r="PGI42" s="450"/>
      <c r="PGJ42" s="450"/>
      <c r="PGK42" s="450"/>
      <c r="PGL42" s="450"/>
      <c r="PGM42" s="450"/>
      <c r="PGN42" s="450"/>
      <c r="PGO42" s="450"/>
      <c r="PGP42" s="450"/>
      <c r="PGQ42" s="450"/>
      <c r="PGR42" s="450"/>
      <c r="PGS42" s="450"/>
      <c r="PGT42" s="450"/>
      <c r="PGU42" s="450"/>
      <c r="PGV42" s="450"/>
      <c r="PGW42" s="450"/>
      <c r="PGX42" s="450"/>
      <c r="PGY42" s="450"/>
      <c r="PGZ42" s="450"/>
      <c r="PHA42" s="450"/>
      <c r="PHB42" s="450"/>
      <c r="PHC42" s="450"/>
      <c r="PHD42" s="450"/>
      <c r="PHE42" s="450"/>
      <c r="PHF42" s="450"/>
      <c r="PHG42" s="450"/>
      <c r="PHH42" s="450"/>
      <c r="PHI42" s="450"/>
      <c r="PHJ42" s="450"/>
      <c r="PHK42" s="450"/>
      <c r="PHL42" s="450"/>
      <c r="PHM42" s="450"/>
      <c r="PHN42" s="450"/>
      <c r="PHO42" s="450"/>
      <c r="PHP42" s="450"/>
      <c r="PHQ42" s="450"/>
      <c r="PHR42" s="450"/>
      <c r="PHS42" s="450"/>
      <c r="PHT42" s="450"/>
      <c r="PHU42" s="450"/>
      <c r="PHV42" s="450"/>
      <c r="PHW42" s="450"/>
      <c r="PHX42" s="450"/>
      <c r="PHY42" s="450"/>
      <c r="PHZ42" s="450"/>
      <c r="PIA42" s="450"/>
      <c r="PIB42" s="450"/>
      <c r="PIC42" s="450"/>
      <c r="PID42" s="450"/>
      <c r="PIE42" s="450"/>
      <c r="PIF42" s="450"/>
      <c r="PIG42" s="450"/>
      <c r="PIH42" s="450"/>
      <c r="PII42" s="450"/>
      <c r="PIJ42" s="450"/>
      <c r="PIK42" s="450"/>
      <c r="PIL42" s="450"/>
      <c r="PIM42" s="450"/>
      <c r="PIN42" s="450"/>
      <c r="PIO42" s="450"/>
      <c r="PIP42" s="450"/>
      <c r="PIQ42" s="450"/>
      <c r="PIR42" s="450"/>
      <c r="PIS42" s="450"/>
      <c r="PIT42" s="450"/>
      <c r="PIU42" s="450"/>
      <c r="PIV42" s="450"/>
      <c r="PIW42" s="450"/>
      <c r="PIX42" s="450"/>
      <c r="PIY42" s="450"/>
      <c r="PIZ42" s="450"/>
      <c r="PJA42" s="450"/>
      <c r="PJB42" s="450"/>
      <c r="PJC42" s="450"/>
      <c r="PJD42" s="450"/>
      <c r="PJE42" s="450"/>
      <c r="PJF42" s="450"/>
      <c r="PJG42" s="450"/>
      <c r="PJH42" s="450"/>
      <c r="PJI42" s="450"/>
      <c r="PJJ42" s="450"/>
      <c r="PJK42" s="450"/>
      <c r="PJL42" s="450"/>
      <c r="PJM42" s="450"/>
      <c r="PJN42" s="450"/>
      <c r="PJO42" s="450"/>
      <c r="PJP42" s="450"/>
      <c r="PJQ42" s="450"/>
      <c r="PJR42" s="450"/>
      <c r="PJS42" s="450"/>
      <c r="PJT42" s="450"/>
      <c r="PJU42" s="450"/>
      <c r="PJV42" s="450"/>
      <c r="PJW42" s="450"/>
      <c r="PJX42" s="450"/>
      <c r="PJY42" s="450"/>
      <c r="PJZ42" s="450"/>
      <c r="PKA42" s="450"/>
      <c r="PKB42" s="450"/>
      <c r="PKC42" s="450"/>
      <c r="PKD42" s="450"/>
      <c r="PKE42" s="450"/>
      <c r="PKF42" s="450"/>
      <c r="PKG42" s="450"/>
      <c r="PKH42" s="450"/>
      <c r="PKI42" s="450"/>
      <c r="PKJ42" s="450"/>
      <c r="PKK42" s="450"/>
      <c r="PKL42" s="450"/>
      <c r="PKM42" s="450"/>
      <c r="PKN42" s="450"/>
      <c r="PKO42" s="450"/>
      <c r="PKP42" s="450"/>
      <c r="PKQ42" s="450"/>
      <c r="PKR42" s="450"/>
      <c r="PKS42" s="450"/>
      <c r="PKT42" s="450"/>
      <c r="PKU42" s="450"/>
      <c r="PKV42" s="450"/>
      <c r="PKW42" s="450"/>
      <c r="PKX42" s="450"/>
      <c r="PKY42" s="450"/>
      <c r="PKZ42" s="450"/>
      <c r="PLA42" s="450"/>
      <c r="PLB42" s="450"/>
      <c r="PLC42" s="450"/>
      <c r="PLD42" s="450"/>
      <c r="PLE42" s="450"/>
      <c r="PLF42" s="450"/>
      <c r="PLG42" s="450"/>
      <c r="PLH42" s="450"/>
      <c r="PLI42" s="450"/>
      <c r="PLJ42" s="450"/>
      <c r="PLK42" s="450"/>
      <c r="PLL42" s="450"/>
      <c r="PLM42" s="450"/>
      <c r="PLN42" s="450"/>
      <c r="PLO42" s="450"/>
      <c r="PLP42" s="450"/>
      <c r="PLQ42" s="450"/>
      <c r="PLR42" s="450"/>
      <c r="PLS42" s="450"/>
      <c r="PLT42" s="450"/>
      <c r="PLU42" s="450"/>
      <c r="PLV42" s="450"/>
      <c r="PLW42" s="450"/>
      <c r="PLX42" s="450"/>
      <c r="PLY42" s="450"/>
      <c r="PLZ42" s="450"/>
      <c r="PMA42" s="450"/>
      <c r="PMB42" s="450"/>
      <c r="PMC42" s="450"/>
      <c r="PMD42" s="450"/>
      <c r="PME42" s="450"/>
      <c r="PMF42" s="450"/>
      <c r="PMG42" s="450"/>
      <c r="PMH42" s="450"/>
      <c r="PMI42" s="450"/>
      <c r="PMJ42" s="450"/>
      <c r="PMK42" s="450"/>
      <c r="PML42" s="450"/>
      <c r="PMM42" s="450"/>
      <c r="PMN42" s="450"/>
      <c r="PMO42" s="450"/>
      <c r="PMP42" s="450"/>
      <c r="PMQ42" s="450"/>
      <c r="PMR42" s="450"/>
      <c r="PMS42" s="450"/>
      <c r="PMT42" s="450"/>
      <c r="PMU42" s="450"/>
      <c r="PMV42" s="450"/>
      <c r="PMW42" s="450"/>
      <c r="PMX42" s="450"/>
      <c r="PMY42" s="450"/>
      <c r="PMZ42" s="450"/>
      <c r="PNA42" s="450"/>
      <c r="PNB42" s="450"/>
      <c r="PNC42" s="450"/>
      <c r="PND42" s="450"/>
      <c r="PNE42" s="450"/>
      <c r="PNF42" s="450"/>
      <c r="PNG42" s="450"/>
      <c r="PNH42" s="450"/>
      <c r="PNI42" s="450"/>
      <c r="PNJ42" s="450"/>
      <c r="PNK42" s="450"/>
      <c r="PNL42" s="450"/>
      <c r="PNM42" s="450"/>
      <c r="PNN42" s="450"/>
      <c r="PNO42" s="450"/>
      <c r="PNP42" s="450"/>
      <c r="PNQ42" s="450"/>
      <c r="PNR42" s="450"/>
      <c r="PNS42" s="450"/>
      <c r="PNT42" s="450"/>
      <c r="PNU42" s="450"/>
      <c r="PNV42" s="450"/>
      <c r="PNW42" s="450"/>
      <c r="PNX42" s="450"/>
      <c r="PNY42" s="450"/>
      <c r="PNZ42" s="450"/>
      <c r="POA42" s="450"/>
      <c r="POB42" s="450"/>
      <c r="POC42" s="450"/>
      <c r="POD42" s="450"/>
      <c r="POE42" s="450"/>
      <c r="POF42" s="450"/>
      <c r="POG42" s="450"/>
      <c r="POH42" s="450"/>
      <c r="POI42" s="450"/>
      <c r="POJ42" s="450"/>
      <c r="POK42" s="450"/>
      <c r="POL42" s="450"/>
      <c r="POM42" s="450"/>
      <c r="PON42" s="450"/>
      <c r="POO42" s="450"/>
      <c r="POP42" s="450"/>
      <c r="POQ42" s="450"/>
      <c r="POR42" s="450"/>
      <c r="POS42" s="450"/>
      <c r="POT42" s="450"/>
      <c r="POU42" s="450"/>
      <c r="POV42" s="450"/>
      <c r="POW42" s="450"/>
      <c r="POX42" s="450"/>
      <c r="POY42" s="450"/>
      <c r="POZ42" s="450"/>
      <c r="PPA42" s="450"/>
      <c r="PPB42" s="450"/>
      <c r="PPC42" s="450"/>
      <c r="PPD42" s="450"/>
      <c r="PPE42" s="450"/>
      <c r="PPF42" s="450"/>
      <c r="PPG42" s="450"/>
      <c r="PPH42" s="450"/>
      <c r="PPI42" s="450"/>
      <c r="PPJ42" s="450"/>
      <c r="PPK42" s="450"/>
      <c r="PPL42" s="450"/>
      <c r="PPM42" s="450"/>
      <c r="PPN42" s="450"/>
      <c r="PPO42" s="450"/>
      <c r="PPP42" s="450"/>
      <c r="PPQ42" s="450"/>
      <c r="PPR42" s="450"/>
      <c r="PPS42" s="450"/>
      <c r="PPT42" s="450"/>
      <c r="PPU42" s="450"/>
      <c r="PPV42" s="450"/>
      <c r="PPW42" s="450"/>
      <c r="PPX42" s="450"/>
      <c r="PPY42" s="450"/>
      <c r="PPZ42" s="450"/>
      <c r="PQA42" s="450"/>
      <c r="PQB42" s="450"/>
      <c r="PQC42" s="450"/>
      <c r="PQD42" s="450"/>
      <c r="PQE42" s="450"/>
      <c r="PQF42" s="450"/>
      <c r="PQG42" s="450"/>
      <c r="PQH42" s="450"/>
      <c r="PQI42" s="450"/>
      <c r="PQJ42" s="450"/>
      <c r="PQK42" s="450"/>
      <c r="PQL42" s="450"/>
      <c r="PQM42" s="450"/>
      <c r="PQN42" s="450"/>
      <c r="PQO42" s="450"/>
      <c r="PQP42" s="450"/>
      <c r="PQQ42" s="450"/>
      <c r="PQR42" s="450"/>
      <c r="PQS42" s="450"/>
      <c r="PQT42" s="450"/>
      <c r="PQU42" s="450"/>
      <c r="PQV42" s="450"/>
      <c r="PQW42" s="450"/>
      <c r="PQX42" s="450"/>
      <c r="PQY42" s="450"/>
      <c r="PQZ42" s="450"/>
      <c r="PRA42" s="450"/>
      <c r="PRB42" s="450"/>
      <c r="PRC42" s="450"/>
      <c r="PRD42" s="450"/>
      <c r="PRE42" s="450"/>
      <c r="PRF42" s="450"/>
      <c r="PRG42" s="450"/>
      <c r="PRH42" s="450"/>
      <c r="PRI42" s="450"/>
      <c r="PRJ42" s="450"/>
      <c r="PRK42" s="450"/>
      <c r="PRL42" s="450"/>
      <c r="PRM42" s="450"/>
      <c r="PRN42" s="450"/>
      <c r="PRO42" s="450"/>
      <c r="PRP42" s="450"/>
      <c r="PRQ42" s="450"/>
      <c r="PRR42" s="450"/>
      <c r="PRS42" s="450"/>
      <c r="PRT42" s="450"/>
      <c r="PRU42" s="450"/>
      <c r="PRV42" s="450"/>
      <c r="PRW42" s="450"/>
      <c r="PRX42" s="450"/>
      <c r="PRY42" s="450"/>
      <c r="PRZ42" s="450"/>
      <c r="PSA42" s="450"/>
      <c r="PSB42" s="450"/>
      <c r="PSC42" s="450"/>
      <c r="PSD42" s="450"/>
      <c r="PSE42" s="450"/>
      <c r="PSF42" s="450"/>
      <c r="PSG42" s="450"/>
      <c r="PSH42" s="450"/>
      <c r="PSI42" s="450"/>
      <c r="PSJ42" s="450"/>
      <c r="PSK42" s="450"/>
      <c r="PSL42" s="450"/>
      <c r="PSM42" s="450"/>
      <c r="PSN42" s="450"/>
      <c r="PSO42" s="450"/>
      <c r="PSP42" s="450"/>
      <c r="PSQ42" s="450"/>
      <c r="PSR42" s="450"/>
      <c r="PSS42" s="450"/>
      <c r="PST42" s="450"/>
      <c r="PSU42" s="450"/>
      <c r="PSV42" s="450"/>
      <c r="PSW42" s="450"/>
      <c r="PSX42" s="450"/>
      <c r="PSY42" s="450"/>
      <c r="PSZ42" s="450"/>
      <c r="PTA42" s="450"/>
      <c r="PTB42" s="450"/>
      <c r="PTC42" s="450"/>
      <c r="PTD42" s="450"/>
      <c r="PTE42" s="450"/>
      <c r="PTF42" s="450"/>
      <c r="PTG42" s="450"/>
      <c r="PTH42" s="450"/>
      <c r="PTI42" s="450"/>
      <c r="PTJ42" s="450"/>
      <c r="PTK42" s="450"/>
      <c r="PTL42" s="450"/>
      <c r="PTM42" s="450"/>
      <c r="PTN42" s="450"/>
      <c r="PTO42" s="450"/>
      <c r="PTP42" s="450"/>
      <c r="PTQ42" s="450"/>
      <c r="PTR42" s="450"/>
      <c r="PTS42" s="450"/>
      <c r="PTT42" s="450"/>
      <c r="PTU42" s="450"/>
      <c r="PTV42" s="450"/>
      <c r="PTW42" s="450"/>
      <c r="PTX42" s="450"/>
      <c r="PTY42" s="450"/>
      <c r="PTZ42" s="450"/>
      <c r="PUA42" s="450"/>
      <c r="PUB42" s="450"/>
      <c r="PUC42" s="450"/>
      <c r="PUD42" s="450"/>
      <c r="PUE42" s="450"/>
      <c r="PUF42" s="450"/>
      <c r="PUG42" s="450"/>
      <c r="PUH42" s="450"/>
      <c r="PUI42" s="450"/>
      <c r="PUJ42" s="450"/>
      <c r="PUK42" s="450"/>
      <c r="PUL42" s="450"/>
      <c r="PUM42" s="450"/>
      <c r="PUN42" s="450"/>
      <c r="PUO42" s="450"/>
      <c r="PUP42" s="450"/>
      <c r="PUQ42" s="450"/>
      <c r="PUR42" s="450"/>
      <c r="PUS42" s="450"/>
      <c r="PUT42" s="450"/>
      <c r="PUU42" s="450"/>
      <c r="PUV42" s="450"/>
      <c r="PUW42" s="450"/>
      <c r="PUX42" s="450"/>
      <c r="PUY42" s="450"/>
      <c r="PUZ42" s="450"/>
      <c r="PVA42" s="450"/>
      <c r="PVB42" s="450"/>
      <c r="PVC42" s="450"/>
      <c r="PVD42" s="450"/>
      <c r="PVE42" s="450"/>
      <c r="PVF42" s="450"/>
      <c r="PVG42" s="450"/>
      <c r="PVH42" s="450"/>
      <c r="PVI42" s="450"/>
      <c r="PVJ42" s="450"/>
      <c r="PVK42" s="450"/>
      <c r="PVL42" s="450"/>
      <c r="PVM42" s="450"/>
      <c r="PVN42" s="450"/>
      <c r="PVO42" s="450"/>
      <c r="PVP42" s="450"/>
      <c r="PVQ42" s="450"/>
      <c r="PVR42" s="450"/>
      <c r="PVS42" s="450"/>
      <c r="PVT42" s="450"/>
      <c r="PVU42" s="450"/>
      <c r="PVV42" s="450"/>
      <c r="PVW42" s="450"/>
      <c r="PVX42" s="450"/>
      <c r="PVY42" s="450"/>
      <c r="PVZ42" s="450"/>
      <c r="PWA42" s="450"/>
      <c r="PWB42" s="450"/>
      <c r="PWC42" s="450"/>
      <c r="PWD42" s="450"/>
      <c r="PWE42" s="450"/>
      <c r="PWF42" s="450"/>
      <c r="PWG42" s="450"/>
      <c r="PWH42" s="450"/>
      <c r="PWI42" s="450"/>
      <c r="PWJ42" s="450"/>
      <c r="PWK42" s="450"/>
      <c r="PWL42" s="450"/>
      <c r="PWM42" s="450"/>
      <c r="PWN42" s="450"/>
      <c r="PWO42" s="450"/>
      <c r="PWP42" s="450"/>
      <c r="PWQ42" s="450"/>
      <c r="PWR42" s="450"/>
      <c r="PWS42" s="450"/>
      <c r="PWT42" s="450"/>
      <c r="PWU42" s="450"/>
      <c r="PWV42" s="450"/>
      <c r="PWW42" s="450"/>
      <c r="PWX42" s="450"/>
      <c r="PWY42" s="450"/>
      <c r="PWZ42" s="450"/>
      <c r="PXA42" s="450"/>
      <c r="PXB42" s="450"/>
      <c r="PXC42" s="450"/>
      <c r="PXD42" s="450"/>
      <c r="PXE42" s="450"/>
      <c r="PXF42" s="450"/>
      <c r="PXG42" s="450"/>
      <c r="PXH42" s="450"/>
      <c r="PXI42" s="450"/>
      <c r="PXJ42" s="450"/>
      <c r="PXK42" s="450"/>
      <c r="PXL42" s="450"/>
      <c r="PXM42" s="450"/>
      <c r="PXN42" s="450"/>
      <c r="PXO42" s="450"/>
      <c r="PXP42" s="450"/>
      <c r="PXQ42" s="450"/>
      <c r="PXR42" s="450"/>
      <c r="PXS42" s="450"/>
      <c r="PXT42" s="450"/>
      <c r="PXU42" s="450"/>
      <c r="PXV42" s="450"/>
      <c r="PXW42" s="450"/>
      <c r="PXX42" s="450"/>
      <c r="PXY42" s="450"/>
      <c r="PXZ42" s="450"/>
      <c r="PYA42" s="450"/>
      <c r="PYB42" s="450"/>
      <c r="PYC42" s="450"/>
      <c r="PYD42" s="450"/>
      <c r="PYE42" s="450"/>
      <c r="PYF42" s="450"/>
      <c r="PYG42" s="450"/>
      <c r="PYH42" s="450"/>
      <c r="PYI42" s="450"/>
      <c r="PYJ42" s="450"/>
      <c r="PYK42" s="450"/>
      <c r="PYL42" s="450"/>
      <c r="PYM42" s="450"/>
      <c r="PYN42" s="450"/>
      <c r="PYO42" s="450"/>
      <c r="PYP42" s="450"/>
      <c r="PYQ42" s="450"/>
      <c r="PYR42" s="450"/>
      <c r="PYS42" s="450"/>
      <c r="PYT42" s="450"/>
      <c r="PYU42" s="450"/>
      <c r="PYV42" s="450"/>
      <c r="PYW42" s="450"/>
      <c r="PYX42" s="450"/>
      <c r="PYY42" s="450"/>
      <c r="PYZ42" s="450"/>
      <c r="PZA42" s="450"/>
      <c r="PZB42" s="450"/>
      <c r="PZC42" s="450"/>
      <c r="PZD42" s="450"/>
      <c r="PZE42" s="450"/>
      <c r="PZF42" s="450"/>
      <c r="PZG42" s="450"/>
      <c r="PZH42" s="450"/>
      <c r="PZI42" s="450"/>
      <c r="PZJ42" s="450"/>
      <c r="PZK42" s="450"/>
      <c r="PZL42" s="450"/>
      <c r="PZM42" s="450"/>
      <c r="PZN42" s="450"/>
      <c r="PZO42" s="450"/>
      <c r="PZP42" s="450"/>
      <c r="PZQ42" s="450"/>
      <c r="PZR42" s="450"/>
      <c r="PZS42" s="450"/>
      <c r="PZT42" s="450"/>
      <c r="PZU42" s="450"/>
      <c r="PZV42" s="450"/>
      <c r="PZW42" s="450"/>
      <c r="PZX42" s="450"/>
      <c r="PZY42" s="450"/>
      <c r="PZZ42" s="450"/>
      <c r="QAA42" s="450"/>
      <c r="QAB42" s="450"/>
      <c r="QAC42" s="450"/>
      <c r="QAD42" s="450"/>
      <c r="QAE42" s="450"/>
      <c r="QAF42" s="450"/>
      <c r="QAG42" s="450"/>
      <c r="QAH42" s="450"/>
      <c r="QAI42" s="450"/>
      <c r="QAJ42" s="450"/>
      <c r="QAK42" s="450"/>
      <c r="QAL42" s="450"/>
      <c r="QAM42" s="450"/>
      <c r="QAN42" s="450"/>
      <c r="QAO42" s="450"/>
      <c r="QAP42" s="450"/>
      <c r="QAQ42" s="450"/>
      <c r="QAR42" s="450"/>
      <c r="QAS42" s="450"/>
      <c r="QAT42" s="450"/>
      <c r="QAU42" s="450"/>
      <c r="QAV42" s="450"/>
      <c r="QAW42" s="450"/>
      <c r="QAX42" s="450"/>
      <c r="QAY42" s="450"/>
      <c r="QAZ42" s="450"/>
      <c r="QBA42" s="450"/>
      <c r="QBB42" s="450"/>
      <c r="QBC42" s="450"/>
      <c r="QBD42" s="450"/>
      <c r="QBE42" s="450"/>
      <c r="QBF42" s="450"/>
      <c r="QBG42" s="450"/>
      <c r="QBH42" s="450"/>
      <c r="QBI42" s="450"/>
      <c r="QBJ42" s="450"/>
      <c r="QBK42" s="450"/>
      <c r="QBL42" s="450"/>
      <c r="QBM42" s="450"/>
      <c r="QBN42" s="450"/>
      <c r="QBO42" s="450"/>
      <c r="QBP42" s="450"/>
      <c r="QBQ42" s="450"/>
      <c r="QBR42" s="450"/>
      <c r="QBS42" s="450"/>
      <c r="QBT42" s="450"/>
      <c r="QBU42" s="450"/>
      <c r="QBV42" s="450"/>
      <c r="QBW42" s="450"/>
      <c r="QBX42" s="450"/>
      <c r="QBY42" s="450"/>
      <c r="QBZ42" s="450"/>
      <c r="QCA42" s="450"/>
      <c r="QCB42" s="450"/>
      <c r="QCC42" s="450"/>
      <c r="QCD42" s="450"/>
      <c r="QCE42" s="450"/>
      <c r="QCF42" s="450"/>
      <c r="QCG42" s="450"/>
      <c r="QCH42" s="450"/>
      <c r="QCI42" s="450"/>
      <c r="QCJ42" s="450"/>
      <c r="QCK42" s="450"/>
      <c r="QCL42" s="450"/>
      <c r="QCM42" s="450"/>
      <c r="QCN42" s="450"/>
      <c r="QCO42" s="450"/>
      <c r="QCP42" s="450"/>
      <c r="QCQ42" s="450"/>
      <c r="QCR42" s="450"/>
      <c r="QCS42" s="450"/>
      <c r="QCT42" s="450"/>
      <c r="QCU42" s="450"/>
      <c r="QCV42" s="450"/>
      <c r="QCW42" s="450"/>
      <c r="QCX42" s="450"/>
      <c r="QCY42" s="450"/>
      <c r="QCZ42" s="450"/>
      <c r="QDA42" s="450"/>
      <c r="QDB42" s="450"/>
      <c r="QDC42" s="450"/>
      <c r="QDD42" s="450"/>
      <c r="QDE42" s="450"/>
      <c r="QDF42" s="450"/>
      <c r="QDG42" s="450"/>
      <c r="QDH42" s="450"/>
      <c r="QDI42" s="450"/>
      <c r="QDJ42" s="450"/>
      <c r="QDK42" s="450"/>
      <c r="QDL42" s="450"/>
      <c r="QDM42" s="450"/>
      <c r="QDN42" s="450"/>
      <c r="QDO42" s="450"/>
      <c r="QDP42" s="450"/>
      <c r="QDQ42" s="450"/>
      <c r="QDR42" s="450"/>
      <c r="QDS42" s="450"/>
      <c r="QDT42" s="450"/>
      <c r="QDU42" s="450"/>
      <c r="QDV42" s="450"/>
      <c r="QDW42" s="450"/>
      <c r="QDX42" s="450"/>
      <c r="QDY42" s="450"/>
      <c r="QDZ42" s="450"/>
      <c r="QEA42" s="450"/>
      <c r="QEB42" s="450"/>
      <c r="QEC42" s="450"/>
      <c r="QED42" s="450"/>
      <c r="QEE42" s="450"/>
      <c r="QEF42" s="450"/>
      <c r="QEG42" s="450"/>
      <c r="QEH42" s="450"/>
      <c r="QEI42" s="450"/>
      <c r="QEJ42" s="450"/>
      <c r="QEK42" s="450"/>
      <c r="QEL42" s="450"/>
      <c r="QEM42" s="450"/>
      <c r="QEN42" s="450"/>
      <c r="QEO42" s="450"/>
      <c r="QEP42" s="450"/>
      <c r="QEQ42" s="450"/>
      <c r="QER42" s="450"/>
      <c r="QES42" s="450"/>
      <c r="QET42" s="450"/>
      <c r="QEU42" s="450"/>
      <c r="QEV42" s="450"/>
      <c r="QEW42" s="450"/>
      <c r="QEX42" s="450"/>
      <c r="QEY42" s="450"/>
      <c r="QEZ42" s="450"/>
      <c r="QFA42" s="450"/>
      <c r="QFB42" s="450"/>
      <c r="QFC42" s="450"/>
      <c r="QFD42" s="450"/>
      <c r="QFE42" s="450"/>
      <c r="QFF42" s="450"/>
      <c r="QFG42" s="450"/>
      <c r="QFH42" s="450"/>
      <c r="QFI42" s="450"/>
      <c r="QFJ42" s="450"/>
      <c r="QFK42" s="450"/>
      <c r="QFL42" s="450"/>
      <c r="QFM42" s="450"/>
      <c r="QFN42" s="450"/>
      <c r="QFO42" s="450"/>
      <c r="QFP42" s="450"/>
      <c r="QFQ42" s="450"/>
      <c r="QFR42" s="450"/>
      <c r="QFS42" s="450"/>
      <c r="QFT42" s="450"/>
      <c r="QFU42" s="450"/>
      <c r="QFV42" s="450"/>
      <c r="QFW42" s="450"/>
      <c r="QFX42" s="450"/>
      <c r="QFY42" s="450"/>
      <c r="QFZ42" s="450"/>
      <c r="QGA42" s="450"/>
      <c r="QGB42" s="450"/>
      <c r="QGC42" s="450"/>
      <c r="QGD42" s="450"/>
      <c r="QGE42" s="450"/>
      <c r="QGF42" s="450"/>
      <c r="QGG42" s="450"/>
      <c r="QGH42" s="450"/>
      <c r="QGI42" s="450"/>
      <c r="QGJ42" s="450"/>
      <c r="QGK42" s="450"/>
      <c r="QGL42" s="450"/>
      <c r="QGM42" s="450"/>
      <c r="QGN42" s="450"/>
      <c r="QGO42" s="450"/>
      <c r="QGP42" s="450"/>
      <c r="QGQ42" s="450"/>
      <c r="QGR42" s="450"/>
      <c r="QGS42" s="450"/>
      <c r="QGT42" s="450"/>
      <c r="QGU42" s="450"/>
      <c r="QGV42" s="450"/>
      <c r="QGW42" s="450"/>
      <c r="QGX42" s="450"/>
      <c r="QGY42" s="450"/>
      <c r="QGZ42" s="450"/>
      <c r="QHA42" s="450"/>
      <c r="QHB42" s="450"/>
      <c r="QHC42" s="450"/>
      <c r="QHD42" s="450"/>
      <c r="QHE42" s="450"/>
      <c r="QHF42" s="450"/>
      <c r="QHG42" s="450"/>
      <c r="QHH42" s="450"/>
      <c r="QHI42" s="450"/>
      <c r="QHJ42" s="450"/>
      <c r="QHK42" s="450"/>
      <c r="QHL42" s="450"/>
      <c r="QHM42" s="450"/>
      <c r="QHN42" s="450"/>
      <c r="QHO42" s="450"/>
      <c r="QHP42" s="450"/>
      <c r="QHQ42" s="450"/>
      <c r="QHR42" s="450"/>
      <c r="QHS42" s="450"/>
      <c r="QHT42" s="450"/>
      <c r="QHU42" s="450"/>
      <c r="QHV42" s="450"/>
      <c r="QHW42" s="450"/>
      <c r="QHX42" s="450"/>
      <c r="QHY42" s="450"/>
      <c r="QHZ42" s="450"/>
      <c r="QIA42" s="450"/>
      <c r="QIB42" s="450"/>
      <c r="QIC42" s="450"/>
      <c r="QID42" s="450"/>
      <c r="QIE42" s="450"/>
      <c r="QIF42" s="450"/>
      <c r="QIG42" s="450"/>
      <c r="QIH42" s="450"/>
      <c r="QII42" s="450"/>
      <c r="QIJ42" s="450"/>
      <c r="QIK42" s="450"/>
      <c r="QIL42" s="450"/>
      <c r="QIM42" s="450"/>
      <c r="QIN42" s="450"/>
      <c r="QIO42" s="450"/>
      <c r="QIP42" s="450"/>
      <c r="QIQ42" s="450"/>
      <c r="QIR42" s="450"/>
      <c r="QIS42" s="450"/>
      <c r="QIT42" s="450"/>
      <c r="QIU42" s="450"/>
      <c r="QIV42" s="450"/>
      <c r="QIW42" s="450"/>
      <c r="QIX42" s="450"/>
      <c r="QIY42" s="450"/>
      <c r="QIZ42" s="450"/>
      <c r="QJA42" s="450"/>
      <c r="QJB42" s="450"/>
      <c r="QJC42" s="450"/>
      <c r="QJD42" s="450"/>
      <c r="QJE42" s="450"/>
      <c r="QJF42" s="450"/>
      <c r="QJG42" s="450"/>
      <c r="QJH42" s="450"/>
      <c r="QJI42" s="450"/>
      <c r="QJJ42" s="450"/>
      <c r="QJK42" s="450"/>
      <c r="QJL42" s="450"/>
      <c r="QJM42" s="450"/>
      <c r="QJN42" s="450"/>
      <c r="QJO42" s="450"/>
      <c r="QJP42" s="450"/>
      <c r="QJQ42" s="450"/>
      <c r="QJR42" s="450"/>
      <c r="QJS42" s="450"/>
      <c r="QJT42" s="450"/>
      <c r="QJU42" s="450"/>
      <c r="QJV42" s="450"/>
      <c r="QJW42" s="450"/>
      <c r="QJX42" s="450"/>
      <c r="QJY42" s="450"/>
      <c r="QJZ42" s="450"/>
      <c r="QKA42" s="450"/>
      <c r="QKB42" s="450"/>
      <c r="QKC42" s="450"/>
      <c r="QKD42" s="450"/>
      <c r="QKE42" s="450"/>
      <c r="QKF42" s="450"/>
      <c r="QKG42" s="450"/>
      <c r="QKH42" s="450"/>
      <c r="QKI42" s="450"/>
      <c r="QKJ42" s="450"/>
      <c r="QKK42" s="450"/>
      <c r="QKL42" s="450"/>
      <c r="QKM42" s="450"/>
      <c r="QKN42" s="450"/>
      <c r="QKO42" s="450"/>
      <c r="QKP42" s="450"/>
      <c r="QKQ42" s="450"/>
      <c r="QKR42" s="450"/>
      <c r="QKS42" s="450"/>
      <c r="QKT42" s="450"/>
      <c r="QKU42" s="450"/>
      <c r="QKV42" s="450"/>
      <c r="QKW42" s="450"/>
      <c r="QKX42" s="450"/>
      <c r="QKY42" s="450"/>
      <c r="QKZ42" s="450"/>
      <c r="QLA42" s="450"/>
      <c r="QLB42" s="450"/>
      <c r="QLC42" s="450"/>
      <c r="QLD42" s="450"/>
      <c r="QLE42" s="450"/>
      <c r="QLF42" s="450"/>
      <c r="QLG42" s="450"/>
      <c r="QLH42" s="450"/>
      <c r="QLI42" s="450"/>
      <c r="QLJ42" s="450"/>
      <c r="QLK42" s="450"/>
      <c r="QLL42" s="450"/>
      <c r="QLM42" s="450"/>
      <c r="QLN42" s="450"/>
      <c r="QLO42" s="450"/>
      <c r="QLP42" s="450"/>
      <c r="QLQ42" s="450"/>
      <c r="QLR42" s="450"/>
      <c r="QLS42" s="450"/>
      <c r="QLT42" s="450"/>
      <c r="QLU42" s="450"/>
      <c r="QLV42" s="450"/>
      <c r="QLW42" s="450"/>
      <c r="QLX42" s="450"/>
      <c r="QLY42" s="450"/>
      <c r="QLZ42" s="450"/>
      <c r="QMA42" s="450"/>
      <c r="QMB42" s="450"/>
      <c r="QMC42" s="450"/>
      <c r="QMD42" s="450"/>
      <c r="QME42" s="450"/>
      <c r="QMF42" s="450"/>
      <c r="QMG42" s="450"/>
      <c r="QMH42" s="450"/>
      <c r="QMI42" s="450"/>
      <c r="QMJ42" s="450"/>
      <c r="QMK42" s="450"/>
      <c r="QML42" s="450"/>
      <c r="QMM42" s="450"/>
      <c r="QMN42" s="450"/>
      <c r="QMO42" s="450"/>
      <c r="QMP42" s="450"/>
      <c r="QMQ42" s="450"/>
      <c r="QMR42" s="450"/>
      <c r="QMS42" s="450"/>
      <c r="QMT42" s="450"/>
      <c r="QMU42" s="450"/>
      <c r="QMV42" s="450"/>
      <c r="QMW42" s="450"/>
      <c r="QMX42" s="450"/>
      <c r="QMY42" s="450"/>
      <c r="QMZ42" s="450"/>
      <c r="QNA42" s="450"/>
      <c r="QNB42" s="450"/>
      <c r="QNC42" s="450"/>
      <c r="QND42" s="450"/>
      <c r="QNE42" s="450"/>
      <c r="QNF42" s="450"/>
      <c r="QNG42" s="450"/>
      <c r="QNH42" s="450"/>
      <c r="QNI42" s="450"/>
      <c r="QNJ42" s="450"/>
      <c r="QNK42" s="450"/>
      <c r="QNL42" s="450"/>
      <c r="QNM42" s="450"/>
      <c r="QNN42" s="450"/>
      <c r="QNO42" s="450"/>
      <c r="QNP42" s="450"/>
      <c r="QNQ42" s="450"/>
      <c r="QNR42" s="450"/>
      <c r="QNS42" s="450"/>
      <c r="QNT42" s="450"/>
      <c r="QNU42" s="450"/>
      <c r="QNV42" s="450"/>
      <c r="QNW42" s="450"/>
      <c r="QNX42" s="450"/>
      <c r="QNY42" s="450"/>
      <c r="QNZ42" s="450"/>
      <c r="QOA42" s="450"/>
      <c r="QOB42" s="450"/>
      <c r="QOC42" s="450"/>
      <c r="QOD42" s="450"/>
      <c r="QOE42" s="450"/>
      <c r="QOF42" s="450"/>
      <c r="QOG42" s="450"/>
      <c r="QOH42" s="450"/>
      <c r="QOI42" s="450"/>
      <c r="QOJ42" s="450"/>
      <c r="QOK42" s="450"/>
      <c r="QOL42" s="450"/>
      <c r="QOM42" s="450"/>
      <c r="QON42" s="450"/>
      <c r="QOO42" s="450"/>
      <c r="QOP42" s="450"/>
      <c r="QOQ42" s="450"/>
      <c r="QOR42" s="450"/>
      <c r="QOS42" s="450"/>
      <c r="QOT42" s="450"/>
      <c r="QOU42" s="450"/>
      <c r="QOV42" s="450"/>
      <c r="QOW42" s="450"/>
      <c r="QOX42" s="450"/>
      <c r="QOY42" s="450"/>
      <c r="QOZ42" s="450"/>
      <c r="QPA42" s="450"/>
      <c r="QPB42" s="450"/>
      <c r="QPC42" s="450"/>
      <c r="QPD42" s="450"/>
      <c r="QPE42" s="450"/>
      <c r="QPF42" s="450"/>
      <c r="QPG42" s="450"/>
      <c r="QPH42" s="450"/>
      <c r="QPI42" s="450"/>
      <c r="QPJ42" s="450"/>
      <c r="QPK42" s="450"/>
      <c r="QPL42" s="450"/>
      <c r="QPM42" s="450"/>
      <c r="QPN42" s="450"/>
      <c r="QPO42" s="450"/>
      <c r="QPP42" s="450"/>
      <c r="QPQ42" s="450"/>
      <c r="QPR42" s="450"/>
      <c r="QPS42" s="450"/>
      <c r="QPT42" s="450"/>
      <c r="QPU42" s="450"/>
      <c r="QPV42" s="450"/>
      <c r="QPW42" s="450"/>
      <c r="QPX42" s="450"/>
      <c r="QPY42" s="450"/>
      <c r="QPZ42" s="450"/>
      <c r="QQA42" s="450"/>
      <c r="QQB42" s="450"/>
      <c r="QQC42" s="450"/>
      <c r="QQD42" s="450"/>
      <c r="QQE42" s="450"/>
      <c r="QQF42" s="450"/>
      <c r="QQG42" s="450"/>
      <c r="QQH42" s="450"/>
      <c r="QQI42" s="450"/>
      <c r="QQJ42" s="450"/>
      <c r="QQK42" s="450"/>
      <c r="QQL42" s="450"/>
      <c r="QQM42" s="450"/>
      <c r="QQN42" s="450"/>
      <c r="QQO42" s="450"/>
      <c r="QQP42" s="450"/>
      <c r="QQQ42" s="450"/>
      <c r="QQR42" s="450"/>
      <c r="QQS42" s="450"/>
      <c r="QQT42" s="450"/>
      <c r="QQU42" s="450"/>
      <c r="QQV42" s="450"/>
      <c r="QQW42" s="450"/>
      <c r="QQX42" s="450"/>
      <c r="QQY42" s="450"/>
      <c r="QQZ42" s="450"/>
      <c r="QRA42" s="450"/>
      <c r="QRB42" s="450"/>
      <c r="QRC42" s="450"/>
      <c r="QRD42" s="450"/>
      <c r="QRE42" s="450"/>
      <c r="QRF42" s="450"/>
      <c r="QRG42" s="450"/>
      <c r="QRH42" s="450"/>
      <c r="QRI42" s="450"/>
      <c r="QRJ42" s="450"/>
      <c r="QRK42" s="450"/>
      <c r="QRL42" s="450"/>
      <c r="QRM42" s="450"/>
      <c r="QRN42" s="450"/>
      <c r="QRO42" s="450"/>
      <c r="QRP42" s="450"/>
      <c r="QRQ42" s="450"/>
      <c r="QRR42" s="450"/>
      <c r="QRS42" s="450"/>
      <c r="QRT42" s="450"/>
      <c r="QRU42" s="450"/>
      <c r="QRV42" s="450"/>
      <c r="QRW42" s="450"/>
      <c r="QRX42" s="450"/>
      <c r="QRY42" s="450"/>
      <c r="QRZ42" s="450"/>
      <c r="QSA42" s="450"/>
      <c r="QSB42" s="450"/>
      <c r="QSC42" s="450"/>
      <c r="QSD42" s="450"/>
      <c r="QSE42" s="450"/>
      <c r="QSF42" s="450"/>
      <c r="QSG42" s="450"/>
      <c r="QSH42" s="450"/>
      <c r="QSI42" s="450"/>
      <c r="QSJ42" s="450"/>
      <c r="QSK42" s="450"/>
      <c r="QSL42" s="450"/>
      <c r="QSM42" s="450"/>
      <c r="QSN42" s="450"/>
      <c r="QSO42" s="450"/>
      <c r="QSP42" s="450"/>
      <c r="QSQ42" s="450"/>
      <c r="QSR42" s="450"/>
      <c r="QSS42" s="450"/>
      <c r="QST42" s="450"/>
      <c r="QSU42" s="450"/>
      <c r="QSV42" s="450"/>
      <c r="QSW42" s="450"/>
      <c r="QSX42" s="450"/>
      <c r="QSY42" s="450"/>
      <c r="QSZ42" s="450"/>
      <c r="QTA42" s="450"/>
      <c r="QTB42" s="450"/>
      <c r="QTC42" s="450"/>
      <c r="QTD42" s="450"/>
      <c r="QTE42" s="450"/>
      <c r="QTF42" s="450"/>
      <c r="QTG42" s="450"/>
      <c r="QTH42" s="450"/>
      <c r="QTI42" s="450"/>
      <c r="QTJ42" s="450"/>
      <c r="QTK42" s="450"/>
      <c r="QTL42" s="450"/>
      <c r="QTM42" s="450"/>
      <c r="QTN42" s="450"/>
      <c r="QTO42" s="450"/>
      <c r="QTP42" s="450"/>
      <c r="QTQ42" s="450"/>
      <c r="QTR42" s="450"/>
      <c r="QTS42" s="450"/>
      <c r="QTT42" s="450"/>
      <c r="QTU42" s="450"/>
      <c r="QTV42" s="450"/>
      <c r="QTW42" s="450"/>
      <c r="QTX42" s="450"/>
      <c r="QTY42" s="450"/>
      <c r="QTZ42" s="450"/>
      <c r="QUA42" s="450"/>
      <c r="QUB42" s="450"/>
      <c r="QUC42" s="450"/>
      <c r="QUD42" s="450"/>
      <c r="QUE42" s="450"/>
      <c r="QUF42" s="450"/>
      <c r="QUG42" s="450"/>
      <c r="QUH42" s="450"/>
      <c r="QUI42" s="450"/>
      <c r="QUJ42" s="450"/>
      <c r="QUK42" s="450"/>
      <c r="QUL42" s="450"/>
      <c r="QUM42" s="450"/>
      <c r="QUN42" s="450"/>
      <c r="QUO42" s="450"/>
      <c r="QUP42" s="450"/>
      <c r="QUQ42" s="450"/>
      <c r="QUR42" s="450"/>
      <c r="QUS42" s="450"/>
      <c r="QUT42" s="450"/>
      <c r="QUU42" s="450"/>
      <c r="QUV42" s="450"/>
      <c r="QUW42" s="450"/>
      <c r="QUX42" s="450"/>
      <c r="QUY42" s="450"/>
      <c r="QUZ42" s="450"/>
      <c r="QVA42" s="450"/>
      <c r="QVB42" s="450"/>
      <c r="QVC42" s="450"/>
      <c r="QVD42" s="450"/>
      <c r="QVE42" s="450"/>
      <c r="QVF42" s="450"/>
      <c r="QVG42" s="450"/>
      <c r="QVH42" s="450"/>
      <c r="QVI42" s="450"/>
      <c r="QVJ42" s="450"/>
      <c r="QVK42" s="450"/>
      <c r="QVL42" s="450"/>
      <c r="QVM42" s="450"/>
      <c r="QVN42" s="450"/>
      <c r="QVO42" s="450"/>
      <c r="QVP42" s="450"/>
      <c r="QVQ42" s="450"/>
      <c r="QVR42" s="450"/>
      <c r="QVS42" s="450"/>
      <c r="QVT42" s="450"/>
      <c r="QVU42" s="450"/>
      <c r="QVV42" s="450"/>
      <c r="QVW42" s="450"/>
      <c r="QVX42" s="450"/>
      <c r="QVY42" s="450"/>
      <c r="QVZ42" s="450"/>
      <c r="QWA42" s="450"/>
      <c r="QWB42" s="450"/>
      <c r="QWC42" s="450"/>
      <c r="QWD42" s="450"/>
      <c r="QWE42" s="450"/>
      <c r="QWF42" s="450"/>
      <c r="QWG42" s="450"/>
      <c r="QWH42" s="450"/>
      <c r="QWI42" s="450"/>
      <c r="QWJ42" s="450"/>
      <c r="QWK42" s="450"/>
      <c r="QWL42" s="450"/>
      <c r="QWM42" s="450"/>
      <c r="QWN42" s="450"/>
      <c r="QWO42" s="450"/>
      <c r="QWP42" s="450"/>
      <c r="QWQ42" s="450"/>
      <c r="QWR42" s="450"/>
      <c r="QWS42" s="450"/>
      <c r="QWT42" s="450"/>
      <c r="QWU42" s="450"/>
      <c r="QWV42" s="450"/>
      <c r="QWW42" s="450"/>
      <c r="QWX42" s="450"/>
      <c r="QWY42" s="450"/>
      <c r="QWZ42" s="450"/>
      <c r="QXA42" s="450"/>
      <c r="QXB42" s="450"/>
      <c r="QXC42" s="450"/>
      <c r="QXD42" s="450"/>
      <c r="QXE42" s="450"/>
      <c r="QXF42" s="450"/>
      <c r="QXG42" s="450"/>
      <c r="QXH42" s="450"/>
      <c r="QXI42" s="450"/>
      <c r="QXJ42" s="450"/>
      <c r="QXK42" s="450"/>
      <c r="QXL42" s="450"/>
      <c r="QXM42" s="450"/>
      <c r="QXN42" s="450"/>
      <c r="QXO42" s="450"/>
      <c r="QXP42" s="450"/>
      <c r="QXQ42" s="450"/>
      <c r="QXR42" s="450"/>
      <c r="QXS42" s="450"/>
      <c r="QXT42" s="450"/>
      <c r="QXU42" s="450"/>
      <c r="QXV42" s="450"/>
      <c r="QXW42" s="450"/>
      <c r="QXX42" s="450"/>
      <c r="QXY42" s="450"/>
      <c r="QXZ42" s="450"/>
      <c r="QYA42" s="450"/>
      <c r="QYB42" s="450"/>
      <c r="QYC42" s="450"/>
      <c r="QYD42" s="450"/>
      <c r="QYE42" s="450"/>
      <c r="QYF42" s="450"/>
      <c r="QYG42" s="450"/>
      <c r="QYH42" s="450"/>
      <c r="QYI42" s="450"/>
      <c r="QYJ42" s="450"/>
      <c r="QYK42" s="450"/>
      <c r="QYL42" s="450"/>
      <c r="QYM42" s="450"/>
      <c r="QYN42" s="450"/>
      <c r="QYO42" s="450"/>
      <c r="QYP42" s="450"/>
      <c r="QYQ42" s="450"/>
      <c r="QYR42" s="450"/>
      <c r="QYS42" s="450"/>
      <c r="QYT42" s="450"/>
      <c r="QYU42" s="450"/>
      <c r="QYV42" s="450"/>
      <c r="QYW42" s="450"/>
      <c r="QYX42" s="450"/>
      <c r="QYY42" s="450"/>
      <c r="QYZ42" s="450"/>
      <c r="QZA42" s="450"/>
      <c r="QZB42" s="450"/>
      <c r="QZC42" s="450"/>
      <c r="QZD42" s="450"/>
      <c r="QZE42" s="450"/>
      <c r="QZF42" s="450"/>
      <c r="QZG42" s="450"/>
      <c r="QZH42" s="450"/>
      <c r="QZI42" s="450"/>
      <c r="QZJ42" s="450"/>
      <c r="QZK42" s="450"/>
      <c r="QZL42" s="450"/>
      <c r="QZM42" s="450"/>
      <c r="QZN42" s="450"/>
      <c r="QZO42" s="450"/>
      <c r="QZP42" s="450"/>
      <c r="QZQ42" s="450"/>
      <c r="QZR42" s="450"/>
      <c r="QZS42" s="450"/>
      <c r="QZT42" s="450"/>
      <c r="QZU42" s="450"/>
      <c r="QZV42" s="450"/>
      <c r="QZW42" s="450"/>
      <c r="QZX42" s="450"/>
      <c r="QZY42" s="450"/>
      <c r="QZZ42" s="450"/>
      <c r="RAA42" s="450"/>
      <c r="RAB42" s="450"/>
      <c r="RAC42" s="450"/>
      <c r="RAD42" s="450"/>
      <c r="RAE42" s="450"/>
      <c r="RAF42" s="450"/>
      <c r="RAG42" s="450"/>
      <c r="RAH42" s="450"/>
      <c r="RAI42" s="450"/>
      <c r="RAJ42" s="450"/>
      <c r="RAK42" s="450"/>
      <c r="RAL42" s="450"/>
      <c r="RAM42" s="450"/>
      <c r="RAN42" s="450"/>
      <c r="RAO42" s="450"/>
      <c r="RAP42" s="450"/>
      <c r="RAQ42" s="450"/>
      <c r="RAR42" s="450"/>
      <c r="RAS42" s="450"/>
      <c r="RAT42" s="450"/>
      <c r="RAU42" s="450"/>
      <c r="RAV42" s="450"/>
      <c r="RAW42" s="450"/>
      <c r="RAX42" s="450"/>
      <c r="RAY42" s="450"/>
      <c r="RAZ42" s="450"/>
      <c r="RBA42" s="450"/>
      <c r="RBB42" s="450"/>
      <c r="RBC42" s="450"/>
      <c r="RBD42" s="450"/>
      <c r="RBE42" s="450"/>
      <c r="RBF42" s="450"/>
      <c r="RBG42" s="450"/>
      <c r="RBH42" s="450"/>
      <c r="RBI42" s="450"/>
      <c r="RBJ42" s="450"/>
      <c r="RBK42" s="450"/>
      <c r="RBL42" s="450"/>
      <c r="RBM42" s="450"/>
      <c r="RBN42" s="450"/>
      <c r="RBO42" s="450"/>
      <c r="RBP42" s="450"/>
      <c r="RBQ42" s="450"/>
      <c r="RBR42" s="450"/>
      <c r="RBS42" s="450"/>
      <c r="RBT42" s="450"/>
      <c r="RBU42" s="450"/>
      <c r="RBV42" s="450"/>
      <c r="RBW42" s="450"/>
      <c r="RBX42" s="450"/>
      <c r="RBY42" s="450"/>
      <c r="RBZ42" s="450"/>
      <c r="RCA42" s="450"/>
      <c r="RCB42" s="450"/>
      <c r="RCC42" s="450"/>
      <c r="RCD42" s="450"/>
      <c r="RCE42" s="450"/>
      <c r="RCF42" s="450"/>
      <c r="RCG42" s="450"/>
      <c r="RCH42" s="450"/>
      <c r="RCI42" s="450"/>
      <c r="RCJ42" s="450"/>
      <c r="RCK42" s="450"/>
      <c r="RCL42" s="450"/>
      <c r="RCM42" s="450"/>
      <c r="RCN42" s="450"/>
      <c r="RCO42" s="450"/>
      <c r="RCP42" s="450"/>
      <c r="RCQ42" s="450"/>
      <c r="RCR42" s="450"/>
      <c r="RCS42" s="450"/>
      <c r="RCT42" s="450"/>
      <c r="RCU42" s="450"/>
      <c r="RCV42" s="450"/>
      <c r="RCW42" s="450"/>
      <c r="RCX42" s="450"/>
      <c r="RCY42" s="450"/>
      <c r="RCZ42" s="450"/>
      <c r="RDA42" s="450"/>
      <c r="RDB42" s="450"/>
      <c r="RDC42" s="450"/>
      <c r="RDD42" s="450"/>
      <c r="RDE42" s="450"/>
      <c r="RDF42" s="450"/>
      <c r="RDG42" s="450"/>
      <c r="RDH42" s="450"/>
      <c r="RDI42" s="450"/>
      <c r="RDJ42" s="450"/>
      <c r="RDK42" s="450"/>
      <c r="RDL42" s="450"/>
      <c r="RDM42" s="450"/>
      <c r="RDN42" s="450"/>
      <c r="RDO42" s="450"/>
      <c r="RDP42" s="450"/>
      <c r="RDQ42" s="450"/>
      <c r="RDR42" s="450"/>
      <c r="RDS42" s="450"/>
      <c r="RDT42" s="450"/>
      <c r="RDU42" s="450"/>
      <c r="RDV42" s="450"/>
      <c r="RDW42" s="450"/>
      <c r="RDX42" s="450"/>
      <c r="RDY42" s="450"/>
      <c r="RDZ42" s="450"/>
      <c r="REA42" s="450"/>
      <c r="REB42" s="450"/>
      <c r="REC42" s="450"/>
      <c r="RED42" s="450"/>
      <c r="REE42" s="450"/>
      <c r="REF42" s="450"/>
      <c r="REG42" s="450"/>
      <c r="REH42" s="450"/>
      <c r="REI42" s="450"/>
      <c r="REJ42" s="450"/>
      <c r="REK42" s="450"/>
      <c r="REL42" s="450"/>
      <c r="REM42" s="450"/>
      <c r="REN42" s="450"/>
      <c r="REO42" s="450"/>
      <c r="REP42" s="450"/>
      <c r="REQ42" s="450"/>
      <c r="RER42" s="450"/>
      <c r="RES42" s="450"/>
      <c r="RET42" s="450"/>
      <c r="REU42" s="450"/>
      <c r="REV42" s="450"/>
      <c r="REW42" s="450"/>
      <c r="REX42" s="450"/>
      <c r="REY42" s="450"/>
      <c r="REZ42" s="450"/>
      <c r="RFA42" s="450"/>
      <c r="RFB42" s="450"/>
      <c r="RFC42" s="450"/>
      <c r="RFD42" s="450"/>
      <c r="RFE42" s="450"/>
      <c r="RFF42" s="450"/>
      <c r="RFG42" s="450"/>
      <c r="RFH42" s="450"/>
      <c r="RFI42" s="450"/>
      <c r="RFJ42" s="450"/>
      <c r="RFK42" s="450"/>
      <c r="RFL42" s="450"/>
      <c r="RFM42" s="450"/>
      <c r="RFN42" s="450"/>
      <c r="RFO42" s="450"/>
      <c r="RFP42" s="450"/>
      <c r="RFQ42" s="450"/>
      <c r="RFR42" s="450"/>
      <c r="RFS42" s="450"/>
      <c r="RFT42" s="450"/>
      <c r="RFU42" s="450"/>
      <c r="RFV42" s="450"/>
      <c r="RFW42" s="450"/>
      <c r="RFX42" s="450"/>
      <c r="RFY42" s="450"/>
      <c r="RFZ42" s="450"/>
      <c r="RGA42" s="450"/>
      <c r="RGB42" s="450"/>
      <c r="RGC42" s="450"/>
      <c r="RGD42" s="450"/>
      <c r="RGE42" s="450"/>
      <c r="RGF42" s="450"/>
      <c r="RGG42" s="450"/>
      <c r="RGH42" s="450"/>
      <c r="RGI42" s="450"/>
      <c r="RGJ42" s="450"/>
      <c r="RGK42" s="450"/>
      <c r="RGL42" s="450"/>
      <c r="RGM42" s="450"/>
      <c r="RGN42" s="450"/>
      <c r="RGO42" s="450"/>
      <c r="RGP42" s="450"/>
      <c r="RGQ42" s="450"/>
      <c r="RGR42" s="450"/>
      <c r="RGS42" s="450"/>
      <c r="RGT42" s="450"/>
      <c r="RGU42" s="450"/>
      <c r="RGV42" s="450"/>
      <c r="RGW42" s="450"/>
      <c r="RGX42" s="450"/>
      <c r="RGY42" s="450"/>
      <c r="RGZ42" s="450"/>
      <c r="RHA42" s="450"/>
      <c r="RHB42" s="450"/>
      <c r="RHC42" s="450"/>
      <c r="RHD42" s="450"/>
      <c r="RHE42" s="450"/>
      <c r="RHF42" s="450"/>
      <c r="RHG42" s="450"/>
      <c r="RHH42" s="450"/>
      <c r="RHI42" s="450"/>
      <c r="RHJ42" s="450"/>
      <c r="RHK42" s="450"/>
      <c r="RHL42" s="450"/>
      <c r="RHM42" s="450"/>
      <c r="RHN42" s="450"/>
      <c r="RHO42" s="450"/>
      <c r="RHP42" s="450"/>
      <c r="RHQ42" s="450"/>
      <c r="RHR42" s="450"/>
      <c r="RHS42" s="450"/>
      <c r="RHT42" s="450"/>
      <c r="RHU42" s="450"/>
      <c r="RHV42" s="450"/>
      <c r="RHW42" s="450"/>
      <c r="RHX42" s="450"/>
      <c r="RHY42" s="450"/>
      <c r="RHZ42" s="450"/>
      <c r="RIA42" s="450"/>
      <c r="RIB42" s="450"/>
      <c r="RIC42" s="450"/>
      <c r="RID42" s="450"/>
      <c r="RIE42" s="450"/>
      <c r="RIF42" s="450"/>
      <c r="RIG42" s="450"/>
      <c r="RIH42" s="450"/>
      <c r="RII42" s="450"/>
      <c r="RIJ42" s="450"/>
      <c r="RIK42" s="450"/>
      <c r="RIL42" s="450"/>
      <c r="RIM42" s="450"/>
      <c r="RIN42" s="450"/>
      <c r="RIO42" s="450"/>
      <c r="RIP42" s="450"/>
      <c r="RIQ42" s="450"/>
      <c r="RIR42" s="450"/>
      <c r="RIS42" s="450"/>
      <c r="RIT42" s="450"/>
      <c r="RIU42" s="450"/>
      <c r="RIV42" s="450"/>
      <c r="RIW42" s="450"/>
      <c r="RIX42" s="450"/>
      <c r="RIY42" s="450"/>
      <c r="RIZ42" s="450"/>
      <c r="RJA42" s="450"/>
      <c r="RJB42" s="450"/>
      <c r="RJC42" s="450"/>
      <c r="RJD42" s="450"/>
      <c r="RJE42" s="450"/>
      <c r="RJF42" s="450"/>
      <c r="RJG42" s="450"/>
      <c r="RJH42" s="450"/>
      <c r="RJI42" s="450"/>
      <c r="RJJ42" s="450"/>
      <c r="RJK42" s="450"/>
      <c r="RJL42" s="450"/>
      <c r="RJM42" s="450"/>
      <c r="RJN42" s="450"/>
      <c r="RJO42" s="450"/>
      <c r="RJP42" s="450"/>
      <c r="RJQ42" s="450"/>
      <c r="RJR42" s="450"/>
      <c r="RJS42" s="450"/>
      <c r="RJT42" s="450"/>
      <c r="RJU42" s="450"/>
      <c r="RJV42" s="450"/>
      <c r="RJW42" s="450"/>
      <c r="RJX42" s="450"/>
      <c r="RJY42" s="450"/>
      <c r="RJZ42" s="450"/>
      <c r="RKA42" s="450"/>
      <c r="RKB42" s="450"/>
      <c r="RKC42" s="450"/>
      <c r="RKD42" s="450"/>
      <c r="RKE42" s="450"/>
      <c r="RKF42" s="450"/>
      <c r="RKG42" s="450"/>
      <c r="RKH42" s="450"/>
      <c r="RKI42" s="450"/>
      <c r="RKJ42" s="450"/>
      <c r="RKK42" s="450"/>
      <c r="RKL42" s="450"/>
      <c r="RKM42" s="450"/>
      <c r="RKN42" s="450"/>
      <c r="RKO42" s="450"/>
      <c r="RKP42" s="450"/>
      <c r="RKQ42" s="450"/>
      <c r="RKR42" s="450"/>
      <c r="RKS42" s="450"/>
      <c r="RKT42" s="450"/>
      <c r="RKU42" s="450"/>
      <c r="RKV42" s="450"/>
      <c r="RKW42" s="450"/>
      <c r="RKX42" s="450"/>
      <c r="RKY42" s="450"/>
      <c r="RKZ42" s="450"/>
      <c r="RLA42" s="450"/>
      <c r="RLB42" s="450"/>
      <c r="RLC42" s="450"/>
      <c r="RLD42" s="450"/>
      <c r="RLE42" s="450"/>
      <c r="RLF42" s="450"/>
      <c r="RLG42" s="450"/>
      <c r="RLH42" s="450"/>
      <c r="RLI42" s="450"/>
      <c r="RLJ42" s="450"/>
      <c r="RLK42" s="450"/>
      <c r="RLL42" s="450"/>
      <c r="RLM42" s="450"/>
      <c r="RLN42" s="450"/>
      <c r="RLO42" s="450"/>
      <c r="RLP42" s="450"/>
      <c r="RLQ42" s="450"/>
      <c r="RLR42" s="450"/>
      <c r="RLS42" s="450"/>
      <c r="RLT42" s="450"/>
      <c r="RLU42" s="450"/>
      <c r="RLV42" s="450"/>
      <c r="RLW42" s="450"/>
      <c r="RLX42" s="450"/>
      <c r="RLY42" s="450"/>
      <c r="RLZ42" s="450"/>
      <c r="RMA42" s="450"/>
      <c r="RMB42" s="450"/>
      <c r="RMC42" s="450"/>
      <c r="RMD42" s="450"/>
      <c r="RME42" s="450"/>
      <c r="RMF42" s="450"/>
      <c r="RMG42" s="450"/>
      <c r="RMH42" s="450"/>
      <c r="RMI42" s="450"/>
      <c r="RMJ42" s="450"/>
      <c r="RMK42" s="450"/>
      <c r="RML42" s="450"/>
      <c r="RMM42" s="450"/>
      <c r="RMN42" s="450"/>
      <c r="RMO42" s="450"/>
      <c r="RMP42" s="450"/>
      <c r="RMQ42" s="450"/>
      <c r="RMR42" s="450"/>
      <c r="RMS42" s="450"/>
      <c r="RMT42" s="450"/>
      <c r="RMU42" s="450"/>
      <c r="RMV42" s="450"/>
      <c r="RMW42" s="450"/>
      <c r="RMX42" s="450"/>
      <c r="RMY42" s="450"/>
      <c r="RMZ42" s="450"/>
      <c r="RNA42" s="450"/>
      <c r="RNB42" s="450"/>
      <c r="RNC42" s="450"/>
      <c r="RND42" s="450"/>
      <c r="RNE42" s="450"/>
      <c r="RNF42" s="450"/>
      <c r="RNG42" s="450"/>
      <c r="RNH42" s="450"/>
      <c r="RNI42" s="450"/>
      <c r="RNJ42" s="450"/>
      <c r="RNK42" s="450"/>
      <c r="RNL42" s="450"/>
      <c r="RNM42" s="450"/>
      <c r="RNN42" s="450"/>
      <c r="RNO42" s="450"/>
      <c r="RNP42" s="450"/>
      <c r="RNQ42" s="450"/>
      <c r="RNR42" s="450"/>
      <c r="RNS42" s="450"/>
      <c r="RNT42" s="450"/>
      <c r="RNU42" s="450"/>
      <c r="RNV42" s="450"/>
      <c r="RNW42" s="450"/>
      <c r="RNX42" s="450"/>
      <c r="RNY42" s="450"/>
      <c r="RNZ42" s="450"/>
      <c r="ROA42" s="450"/>
      <c r="ROB42" s="450"/>
      <c r="ROC42" s="450"/>
      <c r="ROD42" s="450"/>
      <c r="ROE42" s="450"/>
      <c r="ROF42" s="450"/>
      <c r="ROG42" s="450"/>
      <c r="ROH42" s="450"/>
      <c r="ROI42" s="450"/>
      <c r="ROJ42" s="450"/>
      <c r="ROK42" s="450"/>
      <c r="ROL42" s="450"/>
      <c r="ROM42" s="450"/>
      <c r="RON42" s="450"/>
      <c r="ROO42" s="450"/>
      <c r="ROP42" s="450"/>
      <c r="ROQ42" s="450"/>
      <c r="ROR42" s="450"/>
      <c r="ROS42" s="450"/>
      <c r="ROT42" s="450"/>
      <c r="ROU42" s="450"/>
      <c r="ROV42" s="450"/>
      <c r="ROW42" s="450"/>
      <c r="ROX42" s="450"/>
      <c r="ROY42" s="450"/>
      <c r="ROZ42" s="450"/>
      <c r="RPA42" s="450"/>
      <c r="RPB42" s="450"/>
      <c r="RPC42" s="450"/>
      <c r="RPD42" s="450"/>
      <c r="RPE42" s="450"/>
      <c r="RPF42" s="450"/>
      <c r="RPG42" s="450"/>
      <c r="RPH42" s="450"/>
      <c r="RPI42" s="450"/>
      <c r="RPJ42" s="450"/>
      <c r="RPK42" s="450"/>
      <c r="RPL42" s="450"/>
      <c r="RPM42" s="450"/>
      <c r="RPN42" s="450"/>
      <c r="RPO42" s="450"/>
      <c r="RPP42" s="450"/>
      <c r="RPQ42" s="450"/>
      <c r="RPR42" s="450"/>
      <c r="RPS42" s="450"/>
      <c r="RPT42" s="450"/>
      <c r="RPU42" s="450"/>
      <c r="RPV42" s="450"/>
      <c r="RPW42" s="450"/>
      <c r="RPX42" s="450"/>
      <c r="RPY42" s="450"/>
      <c r="RPZ42" s="450"/>
      <c r="RQA42" s="450"/>
      <c r="RQB42" s="450"/>
      <c r="RQC42" s="450"/>
      <c r="RQD42" s="450"/>
      <c r="RQE42" s="450"/>
      <c r="RQF42" s="450"/>
      <c r="RQG42" s="450"/>
      <c r="RQH42" s="450"/>
      <c r="RQI42" s="450"/>
      <c r="RQJ42" s="450"/>
      <c r="RQK42" s="450"/>
      <c r="RQL42" s="450"/>
      <c r="RQM42" s="450"/>
      <c r="RQN42" s="450"/>
      <c r="RQO42" s="450"/>
      <c r="RQP42" s="450"/>
      <c r="RQQ42" s="450"/>
      <c r="RQR42" s="450"/>
      <c r="RQS42" s="450"/>
      <c r="RQT42" s="450"/>
      <c r="RQU42" s="450"/>
      <c r="RQV42" s="450"/>
      <c r="RQW42" s="450"/>
      <c r="RQX42" s="450"/>
      <c r="RQY42" s="450"/>
      <c r="RQZ42" s="450"/>
      <c r="RRA42" s="450"/>
      <c r="RRB42" s="450"/>
      <c r="RRC42" s="450"/>
      <c r="RRD42" s="450"/>
      <c r="RRE42" s="450"/>
      <c r="RRF42" s="450"/>
      <c r="RRG42" s="450"/>
      <c r="RRH42" s="450"/>
      <c r="RRI42" s="450"/>
      <c r="RRJ42" s="450"/>
      <c r="RRK42" s="450"/>
      <c r="RRL42" s="450"/>
      <c r="RRM42" s="450"/>
      <c r="RRN42" s="450"/>
      <c r="RRO42" s="450"/>
      <c r="RRP42" s="450"/>
      <c r="RRQ42" s="450"/>
      <c r="RRR42" s="450"/>
      <c r="RRS42" s="450"/>
      <c r="RRT42" s="450"/>
      <c r="RRU42" s="450"/>
      <c r="RRV42" s="450"/>
      <c r="RRW42" s="450"/>
      <c r="RRX42" s="450"/>
      <c r="RRY42" s="450"/>
      <c r="RRZ42" s="450"/>
      <c r="RSA42" s="450"/>
      <c r="RSB42" s="450"/>
      <c r="RSC42" s="450"/>
      <c r="RSD42" s="450"/>
      <c r="RSE42" s="450"/>
      <c r="RSF42" s="450"/>
      <c r="RSG42" s="450"/>
      <c r="RSH42" s="450"/>
      <c r="RSI42" s="450"/>
      <c r="RSJ42" s="450"/>
      <c r="RSK42" s="450"/>
      <c r="RSL42" s="450"/>
      <c r="RSM42" s="450"/>
      <c r="RSN42" s="450"/>
      <c r="RSO42" s="450"/>
      <c r="RSP42" s="450"/>
      <c r="RSQ42" s="450"/>
      <c r="RSR42" s="450"/>
      <c r="RSS42" s="450"/>
      <c r="RST42" s="450"/>
      <c r="RSU42" s="450"/>
      <c r="RSV42" s="450"/>
      <c r="RSW42" s="450"/>
      <c r="RSX42" s="450"/>
      <c r="RSY42" s="450"/>
      <c r="RSZ42" s="450"/>
      <c r="RTA42" s="450"/>
      <c r="RTB42" s="450"/>
      <c r="RTC42" s="450"/>
      <c r="RTD42" s="450"/>
      <c r="RTE42" s="450"/>
      <c r="RTF42" s="450"/>
      <c r="RTG42" s="450"/>
      <c r="RTH42" s="450"/>
      <c r="RTI42" s="450"/>
      <c r="RTJ42" s="450"/>
      <c r="RTK42" s="450"/>
      <c r="RTL42" s="450"/>
      <c r="RTM42" s="450"/>
      <c r="RTN42" s="450"/>
      <c r="RTO42" s="450"/>
      <c r="RTP42" s="450"/>
      <c r="RTQ42" s="450"/>
      <c r="RTR42" s="450"/>
      <c r="RTS42" s="450"/>
      <c r="RTT42" s="450"/>
      <c r="RTU42" s="450"/>
      <c r="RTV42" s="450"/>
      <c r="RTW42" s="450"/>
      <c r="RTX42" s="450"/>
      <c r="RTY42" s="450"/>
      <c r="RTZ42" s="450"/>
      <c r="RUA42" s="450"/>
      <c r="RUB42" s="450"/>
      <c r="RUC42" s="450"/>
      <c r="RUD42" s="450"/>
      <c r="RUE42" s="450"/>
      <c r="RUF42" s="450"/>
      <c r="RUG42" s="450"/>
      <c r="RUH42" s="450"/>
      <c r="RUI42" s="450"/>
      <c r="RUJ42" s="450"/>
      <c r="RUK42" s="450"/>
      <c r="RUL42" s="450"/>
      <c r="RUM42" s="450"/>
      <c r="RUN42" s="450"/>
      <c r="RUO42" s="450"/>
      <c r="RUP42" s="450"/>
      <c r="RUQ42" s="450"/>
      <c r="RUR42" s="450"/>
      <c r="RUS42" s="450"/>
      <c r="RUT42" s="450"/>
      <c r="RUU42" s="450"/>
      <c r="RUV42" s="450"/>
      <c r="RUW42" s="450"/>
      <c r="RUX42" s="450"/>
      <c r="RUY42" s="450"/>
      <c r="RUZ42" s="450"/>
      <c r="RVA42" s="450"/>
      <c r="RVB42" s="450"/>
      <c r="RVC42" s="450"/>
      <c r="RVD42" s="450"/>
      <c r="RVE42" s="450"/>
      <c r="RVF42" s="450"/>
      <c r="RVG42" s="450"/>
      <c r="RVH42" s="450"/>
      <c r="RVI42" s="450"/>
      <c r="RVJ42" s="450"/>
      <c r="RVK42" s="450"/>
      <c r="RVL42" s="450"/>
      <c r="RVM42" s="450"/>
      <c r="RVN42" s="450"/>
      <c r="RVO42" s="450"/>
      <c r="RVP42" s="450"/>
      <c r="RVQ42" s="450"/>
      <c r="RVR42" s="450"/>
      <c r="RVS42" s="450"/>
      <c r="RVT42" s="450"/>
      <c r="RVU42" s="450"/>
      <c r="RVV42" s="450"/>
      <c r="RVW42" s="450"/>
      <c r="RVX42" s="450"/>
      <c r="RVY42" s="450"/>
      <c r="RVZ42" s="450"/>
      <c r="RWA42" s="450"/>
      <c r="RWB42" s="450"/>
      <c r="RWC42" s="450"/>
      <c r="RWD42" s="450"/>
      <c r="RWE42" s="450"/>
      <c r="RWF42" s="450"/>
      <c r="RWG42" s="450"/>
      <c r="RWH42" s="450"/>
      <c r="RWI42" s="450"/>
      <c r="RWJ42" s="450"/>
      <c r="RWK42" s="450"/>
      <c r="RWL42" s="450"/>
      <c r="RWM42" s="450"/>
      <c r="RWN42" s="450"/>
      <c r="RWO42" s="450"/>
      <c r="RWP42" s="450"/>
      <c r="RWQ42" s="450"/>
      <c r="RWR42" s="450"/>
      <c r="RWS42" s="450"/>
      <c r="RWT42" s="450"/>
      <c r="RWU42" s="450"/>
      <c r="RWV42" s="450"/>
      <c r="RWW42" s="450"/>
      <c r="RWX42" s="450"/>
      <c r="RWY42" s="450"/>
      <c r="RWZ42" s="450"/>
      <c r="RXA42" s="450"/>
      <c r="RXB42" s="450"/>
      <c r="RXC42" s="450"/>
      <c r="RXD42" s="450"/>
      <c r="RXE42" s="450"/>
      <c r="RXF42" s="450"/>
      <c r="RXG42" s="450"/>
      <c r="RXH42" s="450"/>
      <c r="RXI42" s="450"/>
      <c r="RXJ42" s="450"/>
      <c r="RXK42" s="450"/>
      <c r="RXL42" s="450"/>
      <c r="RXM42" s="450"/>
      <c r="RXN42" s="450"/>
      <c r="RXO42" s="450"/>
      <c r="RXP42" s="450"/>
      <c r="RXQ42" s="450"/>
      <c r="RXR42" s="450"/>
      <c r="RXS42" s="450"/>
      <c r="RXT42" s="450"/>
      <c r="RXU42" s="450"/>
      <c r="RXV42" s="450"/>
      <c r="RXW42" s="450"/>
      <c r="RXX42" s="450"/>
      <c r="RXY42" s="450"/>
      <c r="RXZ42" s="450"/>
      <c r="RYA42" s="450"/>
      <c r="RYB42" s="450"/>
      <c r="RYC42" s="450"/>
      <c r="RYD42" s="450"/>
      <c r="RYE42" s="450"/>
      <c r="RYF42" s="450"/>
      <c r="RYG42" s="450"/>
      <c r="RYH42" s="450"/>
      <c r="RYI42" s="450"/>
      <c r="RYJ42" s="450"/>
      <c r="RYK42" s="450"/>
      <c r="RYL42" s="450"/>
      <c r="RYM42" s="450"/>
      <c r="RYN42" s="450"/>
      <c r="RYO42" s="450"/>
      <c r="RYP42" s="450"/>
      <c r="RYQ42" s="450"/>
      <c r="RYR42" s="450"/>
      <c r="RYS42" s="450"/>
      <c r="RYT42" s="450"/>
      <c r="RYU42" s="450"/>
      <c r="RYV42" s="450"/>
      <c r="RYW42" s="450"/>
      <c r="RYX42" s="450"/>
      <c r="RYY42" s="450"/>
      <c r="RYZ42" s="450"/>
      <c r="RZA42" s="450"/>
      <c r="RZB42" s="450"/>
      <c r="RZC42" s="450"/>
      <c r="RZD42" s="450"/>
      <c r="RZE42" s="450"/>
      <c r="RZF42" s="450"/>
      <c r="RZG42" s="450"/>
      <c r="RZH42" s="450"/>
      <c r="RZI42" s="450"/>
      <c r="RZJ42" s="450"/>
      <c r="RZK42" s="450"/>
      <c r="RZL42" s="450"/>
      <c r="RZM42" s="450"/>
      <c r="RZN42" s="450"/>
      <c r="RZO42" s="450"/>
      <c r="RZP42" s="450"/>
      <c r="RZQ42" s="450"/>
      <c r="RZR42" s="450"/>
      <c r="RZS42" s="450"/>
      <c r="RZT42" s="450"/>
      <c r="RZU42" s="450"/>
      <c r="RZV42" s="450"/>
      <c r="RZW42" s="450"/>
      <c r="RZX42" s="450"/>
      <c r="RZY42" s="450"/>
      <c r="RZZ42" s="450"/>
      <c r="SAA42" s="450"/>
      <c r="SAB42" s="450"/>
      <c r="SAC42" s="450"/>
      <c r="SAD42" s="450"/>
      <c r="SAE42" s="450"/>
      <c r="SAF42" s="450"/>
      <c r="SAG42" s="450"/>
      <c r="SAH42" s="450"/>
      <c r="SAI42" s="450"/>
      <c r="SAJ42" s="450"/>
      <c r="SAK42" s="450"/>
      <c r="SAL42" s="450"/>
      <c r="SAM42" s="450"/>
      <c r="SAN42" s="450"/>
      <c r="SAO42" s="450"/>
      <c r="SAP42" s="450"/>
      <c r="SAQ42" s="450"/>
      <c r="SAR42" s="450"/>
      <c r="SAS42" s="450"/>
      <c r="SAT42" s="450"/>
      <c r="SAU42" s="450"/>
      <c r="SAV42" s="450"/>
      <c r="SAW42" s="450"/>
      <c r="SAX42" s="450"/>
      <c r="SAY42" s="450"/>
      <c r="SAZ42" s="450"/>
      <c r="SBA42" s="450"/>
      <c r="SBB42" s="450"/>
      <c r="SBC42" s="450"/>
      <c r="SBD42" s="450"/>
      <c r="SBE42" s="450"/>
      <c r="SBF42" s="450"/>
      <c r="SBG42" s="450"/>
      <c r="SBH42" s="450"/>
      <c r="SBI42" s="450"/>
      <c r="SBJ42" s="450"/>
      <c r="SBK42" s="450"/>
      <c r="SBL42" s="450"/>
      <c r="SBM42" s="450"/>
      <c r="SBN42" s="450"/>
      <c r="SBO42" s="450"/>
      <c r="SBP42" s="450"/>
      <c r="SBQ42" s="450"/>
      <c r="SBR42" s="450"/>
      <c r="SBS42" s="450"/>
      <c r="SBT42" s="450"/>
      <c r="SBU42" s="450"/>
      <c r="SBV42" s="450"/>
      <c r="SBW42" s="450"/>
      <c r="SBX42" s="450"/>
      <c r="SBY42" s="450"/>
      <c r="SBZ42" s="450"/>
      <c r="SCA42" s="450"/>
      <c r="SCB42" s="450"/>
      <c r="SCC42" s="450"/>
      <c r="SCD42" s="450"/>
      <c r="SCE42" s="450"/>
      <c r="SCF42" s="450"/>
      <c r="SCG42" s="450"/>
      <c r="SCH42" s="450"/>
      <c r="SCI42" s="450"/>
      <c r="SCJ42" s="450"/>
      <c r="SCK42" s="450"/>
      <c r="SCL42" s="450"/>
      <c r="SCM42" s="450"/>
      <c r="SCN42" s="450"/>
      <c r="SCO42" s="450"/>
      <c r="SCP42" s="450"/>
      <c r="SCQ42" s="450"/>
      <c r="SCR42" s="450"/>
      <c r="SCS42" s="450"/>
      <c r="SCT42" s="450"/>
      <c r="SCU42" s="450"/>
      <c r="SCV42" s="450"/>
      <c r="SCW42" s="450"/>
      <c r="SCX42" s="450"/>
      <c r="SCY42" s="450"/>
      <c r="SCZ42" s="450"/>
      <c r="SDA42" s="450"/>
      <c r="SDB42" s="450"/>
      <c r="SDC42" s="450"/>
      <c r="SDD42" s="450"/>
      <c r="SDE42" s="450"/>
      <c r="SDF42" s="450"/>
      <c r="SDG42" s="450"/>
      <c r="SDH42" s="450"/>
      <c r="SDI42" s="450"/>
      <c r="SDJ42" s="450"/>
      <c r="SDK42" s="450"/>
      <c r="SDL42" s="450"/>
      <c r="SDM42" s="450"/>
      <c r="SDN42" s="450"/>
      <c r="SDO42" s="450"/>
      <c r="SDP42" s="450"/>
      <c r="SDQ42" s="450"/>
      <c r="SDR42" s="450"/>
      <c r="SDS42" s="450"/>
      <c r="SDT42" s="450"/>
      <c r="SDU42" s="450"/>
      <c r="SDV42" s="450"/>
      <c r="SDW42" s="450"/>
      <c r="SDX42" s="450"/>
      <c r="SDY42" s="450"/>
      <c r="SDZ42" s="450"/>
      <c r="SEA42" s="450"/>
      <c r="SEB42" s="450"/>
      <c r="SEC42" s="450"/>
      <c r="SED42" s="450"/>
      <c r="SEE42" s="450"/>
      <c r="SEF42" s="450"/>
      <c r="SEG42" s="450"/>
      <c r="SEH42" s="450"/>
      <c r="SEI42" s="450"/>
      <c r="SEJ42" s="450"/>
      <c r="SEK42" s="450"/>
      <c r="SEL42" s="450"/>
      <c r="SEM42" s="450"/>
      <c r="SEN42" s="450"/>
      <c r="SEO42" s="450"/>
      <c r="SEP42" s="450"/>
      <c r="SEQ42" s="450"/>
      <c r="SER42" s="450"/>
      <c r="SES42" s="450"/>
      <c r="SET42" s="450"/>
      <c r="SEU42" s="450"/>
      <c r="SEV42" s="450"/>
      <c r="SEW42" s="450"/>
      <c r="SEX42" s="450"/>
      <c r="SEY42" s="450"/>
      <c r="SEZ42" s="450"/>
      <c r="SFA42" s="450"/>
      <c r="SFB42" s="450"/>
      <c r="SFC42" s="450"/>
      <c r="SFD42" s="450"/>
      <c r="SFE42" s="450"/>
      <c r="SFF42" s="450"/>
      <c r="SFG42" s="450"/>
      <c r="SFH42" s="450"/>
      <c r="SFI42" s="450"/>
      <c r="SFJ42" s="450"/>
      <c r="SFK42" s="450"/>
      <c r="SFL42" s="450"/>
      <c r="SFM42" s="450"/>
      <c r="SFN42" s="450"/>
      <c r="SFO42" s="450"/>
      <c r="SFP42" s="450"/>
      <c r="SFQ42" s="450"/>
      <c r="SFR42" s="450"/>
      <c r="SFS42" s="450"/>
      <c r="SFT42" s="450"/>
      <c r="SFU42" s="450"/>
      <c r="SFV42" s="450"/>
      <c r="SFW42" s="450"/>
      <c r="SFX42" s="450"/>
      <c r="SFY42" s="450"/>
      <c r="SFZ42" s="450"/>
      <c r="SGA42" s="450"/>
      <c r="SGB42" s="450"/>
      <c r="SGC42" s="450"/>
      <c r="SGD42" s="450"/>
      <c r="SGE42" s="450"/>
      <c r="SGF42" s="450"/>
      <c r="SGG42" s="450"/>
      <c r="SGH42" s="450"/>
      <c r="SGI42" s="450"/>
      <c r="SGJ42" s="450"/>
      <c r="SGK42" s="450"/>
      <c r="SGL42" s="450"/>
      <c r="SGM42" s="450"/>
      <c r="SGN42" s="450"/>
      <c r="SGO42" s="450"/>
      <c r="SGP42" s="450"/>
      <c r="SGQ42" s="450"/>
      <c r="SGR42" s="450"/>
      <c r="SGS42" s="450"/>
      <c r="SGT42" s="450"/>
      <c r="SGU42" s="450"/>
      <c r="SGV42" s="450"/>
      <c r="SGW42" s="450"/>
      <c r="SGX42" s="450"/>
      <c r="SGY42" s="450"/>
      <c r="SGZ42" s="450"/>
      <c r="SHA42" s="450"/>
      <c r="SHB42" s="450"/>
      <c r="SHC42" s="450"/>
      <c r="SHD42" s="450"/>
      <c r="SHE42" s="450"/>
      <c r="SHF42" s="450"/>
      <c r="SHG42" s="450"/>
      <c r="SHH42" s="450"/>
      <c r="SHI42" s="450"/>
      <c r="SHJ42" s="450"/>
      <c r="SHK42" s="450"/>
      <c r="SHL42" s="450"/>
      <c r="SHM42" s="450"/>
      <c r="SHN42" s="450"/>
      <c r="SHO42" s="450"/>
      <c r="SHP42" s="450"/>
      <c r="SHQ42" s="450"/>
      <c r="SHR42" s="450"/>
      <c r="SHS42" s="450"/>
      <c r="SHT42" s="450"/>
      <c r="SHU42" s="450"/>
      <c r="SHV42" s="450"/>
      <c r="SHW42" s="450"/>
      <c r="SHX42" s="450"/>
      <c r="SHY42" s="450"/>
      <c r="SHZ42" s="450"/>
      <c r="SIA42" s="450"/>
      <c r="SIB42" s="450"/>
      <c r="SIC42" s="450"/>
      <c r="SID42" s="450"/>
      <c r="SIE42" s="450"/>
      <c r="SIF42" s="450"/>
      <c r="SIG42" s="450"/>
      <c r="SIH42" s="450"/>
      <c r="SII42" s="450"/>
      <c r="SIJ42" s="450"/>
      <c r="SIK42" s="450"/>
      <c r="SIL42" s="450"/>
      <c r="SIM42" s="450"/>
      <c r="SIN42" s="450"/>
      <c r="SIO42" s="450"/>
      <c r="SIP42" s="450"/>
      <c r="SIQ42" s="450"/>
      <c r="SIR42" s="450"/>
      <c r="SIS42" s="450"/>
      <c r="SIT42" s="450"/>
      <c r="SIU42" s="450"/>
      <c r="SIV42" s="450"/>
      <c r="SIW42" s="450"/>
      <c r="SIX42" s="450"/>
      <c r="SIY42" s="450"/>
      <c r="SIZ42" s="450"/>
      <c r="SJA42" s="450"/>
      <c r="SJB42" s="450"/>
      <c r="SJC42" s="450"/>
      <c r="SJD42" s="450"/>
      <c r="SJE42" s="450"/>
      <c r="SJF42" s="450"/>
      <c r="SJG42" s="450"/>
      <c r="SJH42" s="450"/>
      <c r="SJI42" s="450"/>
      <c r="SJJ42" s="450"/>
      <c r="SJK42" s="450"/>
      <c r="SJL42" s="450"/>
      <c r="SJM42" s="450"/>
      <c r="SJN42" s="450"/>
      <c r="SJO42" s="450"/>
      <c r="SJP42" s="450"/>
      <c r="SJQ42" s="450"/>
      <c r="SJR42" s="450"/>
      <c r="SJS42" s="450"/>
      <c r="SJT42" s="450"/>
      <c r="SJU42" s="450"/>
      <c r="SJV42" s="450"/>
      <c r="SJW42" s="450"/>
      <c r="SJX42" s="450"/>
      <c r="SJY42" s="450"/>
      <c r="SJZ42" s="450"/>
      <c r="SKA42" s="450"/>
      <c r="SKB42" s="450"/>
      <c r="SKC42" s="450"/>
      <c r="SKD42" s="450"/>
      <c r="SKE42" s="450"/>
      <c r="SKF42" s="450"/>
      <c r="SKG42" s="450"/>
      <c r="SKH42" s="450"/>
      <c r="SKI42" s="450"/>
      <c r="SKJ42" s="450"/>
      <c r="SKK42" s="450"/>
      <c r="SKL42" s="450"/>
      <c r="SKM42" s="450"/>
      <c r="SKN42" s="450"/>
      <c r="SKO42" s="450"/>
      <c r="SKP42" s="450"/>
      <c r="SKQ42" s="450"/>
      <c r="SKR42" s="450"/>
      <c r="SKS42" s="450"/>
      <c r="SKT42" s="450"/>
      <c r="SKU42" s="450"/>
      <c r="SKV42" s="450"/>
      <c r="SKW42" s="450"/>
      <c r="SKX42" s="450"/>
      <c r="SKY42" s="450"/>
      <c r="SKZ42" s="450"/>
      <c r="SLA42" s="450"/>
      <c r="SLB42" s="450"/>
      <c r="SLC42" s="450"/>
      <c r="SLD42" s="450"/>
      <c r="SLE42" s="450"/>
      <c r="SLF42" s="450"/>
      <c r="SLG42" s="450"/>
      <c r="SLH42" s="450"/>
      <c r="SLI42" s="450"/>
      <c r="SLJ42" s="450"/>
      <c r="SLK42" s="450"/>
      <c r="SLL42" s="450"/>
      <c r="SLM42" s="450"/>
      <c r="SLN42" s="450"/>
      <c r="SLO42" s="450"/>
      <c r="SLP42" s="450"/>
      <c r="SLQ42" s="450"/>
      <c r="SLR42" s="450"/>
      <c r="SLS42" s="450"/>
      <c r="SLT42" s="450"/>
      <c r="SLU42" s="450"/>
      <c r="SLV42" s="450"/>
      <c r="SLW42" s="450"/>
      <c r="SLX42" s="450"/>
      <c r="SLY42" s="450"/>
      <c r="SLZ42" s="450"/>
      <c r="SMA42" s="450"/>
      <c r="SMB42" s="450"/>
      <c r="SMC42" s="450"/>
      <c r="SMD42" s="450"/>
      <c r="SME42" s="450"/>
      <c r="SMF42" s="450"/>
      <c r="SMG42" s="450"/>
      <c r="SMH42" s="450"/>
      <c r="SMI42" s="450"/>
      <c r="SMJ42" s="450"/>
      <c r="SMK42" s="450"/>
      <c r="SML42" s="450"/>
      <c r="SMM42" s="450"/>
      <c r="SMN42" s="450"/>
      <c r="SMO42" s="450"/>
      <c r="SMP42" s="450"/>
      <c r="SMQ42" s="450"/>
      <c r="SMR42" s="450"/>
      <c r="SMS42" s="450"/>
      <c r="SMT42" s="450"/>
      <c r="SMU42" s="450"/>
      <c r="SMV42" s="450"/>
      <c r="SMW42" s="450"/>
      <c r="SMX42" s="450"/>
      <c r="SMY42" s="450"/>
      <c r="SMZ42" s="450"/>
      <c r="SNA42" s="450"/>
      <c r="SNB42" s="450"/>
      <c r="SNC42" s="450"/>
      <c r="SND42" s="450"/>
      <c r="SNE42" s="450"/>
      <c r="SNF42" s="450"/>
      <c r="SNG42" s="450"/>
      <c r="SNH42" s="450"/>
      <c r="SNI42" s="450"/>
      <c r="SNJ42" s="450"/>
      <c r="SNK42" s="450"/>
      <c r="SNL42" s="450"/>
      <c r="SNM42" s="450"/>
      <c r="SNN42" s="450"/>
      <c r="SNO42" s="450"/>
      <c r="SNP42" s="450"/>
      <c r="SNQ42" s="450"/>
      <c r="SNR42" s="450"/>
      <c r="SNS42" s="450"/>
      <c r="SNT42" s="450"/>
      <c r="SNU42" s="450"/>
      <c r="SNV42" s="450"/>
      <c r="SNW42" s="450"/>
      <c r="SNX42" s="450"/>
      <c r="SNY42" s="450"/>
      <c r="SNZ42" s="450"/>
      <c r="SOA42" s="450"/>
      <c r="SOB42" s="450"/>
      <c r="SOC42" s="450"/>
      <c r="SOD42" s="450"/>
      <c r="SOE42" s="450"/>
      <c r="SOF42" s="450"/>
      <c r="SOG42" s="450"/>
      <c r="SOH42" s="450"/>
      <c r="SOI42" s="450"/>
      <c r="SOJ42" s="450"/>
      <c r="SOK42" s="450"/>
      <c r="SOL42" s="450"/>
      <c r="SOM42" s="450"/>
      <c r="SON42" s="450"/>
      <c r="SOO42" s="450"/>
      <c r="SOP42" s="450"/>
      <c r="SOQ42" s="450"/>
      <c r="SOR42" s="450"/>
      <c r="SOS42" s="450"/>
      <c r="SOT42" s="450"/>
      <c r="SOU42" s="450"/>
      <c r="SOV42" s="450"/>
      <c r="SOW42" s="450"/>
      <c r="SOX42" s="450"/>
      <c r="SOY42" s="450"/>
      <c r="SOZ42" s="450"/>
      <c r="SPA42" s="450"/>
      <c r="SPB42" s="450"/>
      <c r="SPC42" s="450"/>
      <c r="SPD42" s="450"/>
      <c r="SPE42" s="450"/>
      <c r="SPF42" s="450"/>
      <c r="SPG42" s="450"/>
      <c r="SPH42" s="450"/>
      <c r="SPI42" s="450"/>
      <c r="SPJ42" s="450"/>
      <c r="SPK42" s="450"/>
      <c r="SPL42" s="450"/>
      <c r="SPM42" s="450"/>
      <c r="SPN42" s="450"/>
      <c r="SPO42" s="450"/>
      <c r="SPP42" s="450"/>
      <c r="SPQ42" s="450"/>
      <c r="SPR42" s="450"/>
      <c r="SPS42" s="450"/>
      <c r="SPT42" s="450"/>
      <c r="SPU42" s="450"/>
      <c r="SPV42" s="450"/>
      <c r="SPW42" s="450"/>
      <c r="SPX42" s="450"/>
      <c r="SPY42" s="450"/>
      <c r="SPZ42" s="450"/>
      <c r="SQA42" s="450"/>
      <c r="SQB42" s="450"/>
      <c r="SQC42" s="450"/>
      <c r="SQD42" s="450"/>
      <c r="SQE42" s="450"/>
      <c r="SQF42" s="450"/>
      <c r="SQG42" s="450"/>
      <c r="SQH42" s="450"/>
      <c r="SQI42" s="450"/>
      <c r="SQJ42" s="450"/>
      <c r="SQK42" s="450"/>
      <c r="SQL42" s="450"/>
      <c r="SQM42" s="450"/>
      <c r="SQN42" s="450"/>
      <c r="SQO42" s="450"/>
      <c r="SQP42" s="450"/>
      <c r="SQQ42" s="450"/>
      <c r="SQR42" s="450"/>
      <c r="SQS42" s="450"/>
      <c r="SQT42" s="450"/>
      <c r="SQU42" s="450"/>
      <c r="SQV42" s="450"/>
      <c r="SQW42" s="450"/>
      <c r="SQX42" s="450"/>
      <c r="SQY42" s="450"/>
      <c r="SQZ42" s="450"/>
      <c r="SRA42" s="450"/>
      <c r="SRB42" s="450"/>
      <c r="SRC42" s="450"/>
      <c r="SRD42" s="450"/>
      <c r="SRE42" s="450"/>
      <c r="SRF42" s="450"/>
      <c r="SRG42" s="450"/>
      <c r="SRH42" s="450"/>
      <c r="SRI42" s="450"/>
      <c r="SRJ42" s="450"/>
      <c r="SRK42" s="450"/>
      <c r="SRL42" s="450"/>
      <c r="SRM42" s="450"/>
      <c r="SRN42" s="450"/>
      <c r="SRO42" s="450"/>
      <c r="SRP42" s="450"/>
      <c r="SRQ42" s="450"/>
      <c r="SRR42" s="450"/>
      <c r="SRS42" s="450"/>
      <c r="SRT42" s="450"/>
      <c r="SRU42" s="450"/>
      <c r="SRV42" s="450"/>
      <c r="SRW42" s="450"/>
      <c r="SRX42" s="450"/>
      <c r="SRY42" s="450"/>
      <c r="SRZ42" s="450"/>
      <c r="SSA42" s="450"/>
      <c r="SSB42" s="450"/>
      <c r="SSC42" s="450"/>
      <c r="SSD42" s="450"/>
      <c r="SSE42" s="450"/>
      <c r="SSF42" s="450"/>
      <c r="SSG42" s="450"/>
      <c r="SSH42" s="450"/>
      <c r="SSI42" s="450"/>
      <c r="SSJ42" s="450"/>
      <c r="SSK42" s="450"/>
      <c r="SSL42" s="450"/>
      <c r="SSM42" s="450"/>
      <c r="SSN42" s="450"/>
      <c r="SSO42" s="450"/>
      <c r="SSP42" s="450"/>
      <c r="SSQ42" s="450"/>
      <c r="SSR42" s="450"/>
      <c r="SSS42" s="450"/>
      <c r="SST42" s="450"/>
      <c r="SSU42" s="450"/>
      <c r="SSV42" s="450"/>
      <c r="SSW42" s="450"/>
      <c r="SSX42" s="450"/>
      <c r="SSY42" s="450"/>
      <c r="SSZ42" s="450"/>
      <c r="STA42" s="450"/>
      <c r="STB42" s="450"/>
      <c r="STC42" s="450"/>
      <c r="STD42" s="450"/>
      <c r="STE42" s="450"/>
      <c r="STF42" s="450"/>
      <c r="STG42" s="450"/>
      <c r="STH42" s="450"/>
      <c r="STI42" s="450"/>
      <c r="STJ42" s="450"/>
      <c r="STK42" s="450"/>
      <c r="STL42" s="450"/>
      <c r="STM42" s="450"/>
      <c r="STN42" s="450"/>
      <c r="STO42" s="450"/>
      <c r="STP42" s="450"/>
      <c r="STQ42" s="450"/>
      <c r="STR42" s="450"/>
      <c r="STS42" s="450"/>
      <c r="STT42" s="450"/>
      <c r="STU42" s="450"/>
      <c r="STV42" s="450"/>
      <c r="STW42" s="450"/>
      <c r="STX42" s="450"/>
      <c r="STY42" s="450"/>
      <c r="STZ42" s="450"/>
      <c r="SUA42" s="450"/>
      <c r="SUB42" s="450"/>
      <c r="SUC42" s="450"/>
      <c r="SUD42" s="450"/>
      <c r="SUE42" s="450"/>
      <c r="SUF42" s="450"/>
      <c r="SUG42" s="450"/>
      <c r="SUH42" s="450"/>
      <c r="SUI42" s="450"/>
      <c r="SUJ42" s="450"/>
      <c r="SUK42" s="450"/>
      <c r="SUL42" s="450"/>
      <c r="SUM42" s="450"/>
      <c r="SUN42" s="450"/>
      <c r="SUO42" s="450"/>
      <c r="SUP42" s="450"/>
      <c r="SUQ42" s="450"/>
      <c r="SUR42" s="450"/>
      <c r="SUS42" s="450"/>
      <c r="SUT42" s="450"/>
      <c r="SUU42" s="450"/>
      <c r="SUV42" s="450"/>
      <c r="SUW42" s="450"/>
      <c r="SUX42" s="450"/>
      <c r="SUY42" s="450"/>
      <c r="SUZ42" s="450"/>
      <c r="SVA42" s="450"/>
      <c r="SVB42" s="450"/>
      <c r="SVC42" s="450"/>
      <c r="SVD42" s="450"/>
      <c r="SVE42" s="450"/>
      <c r="SVF42" s="450"/>
      <c r="SVG42" s="450"/>
      <c r="SVH42" s="450"/>
      <c r="SVI42" s="450"/>
      <c r="SVJ42" s="450"/>
      <c r="SVK42" s="450"/>
      <c r="SVL42" s="450"/>
      <c r="SVM42" s="450"/>
      <c r="SVN42" s="450"/>
      <c r="SVO42" s="450"/>
      <c r="SVP42" s="450"/>
      <c r="SVQ42" s="450"/>
      <c r="SVR42" s="450"/>
      <c r="SVS42" s="450"/>
      <c r="SVT42" s="450"/>
      <c r="SVU42" s="450"/>
      <c r="SVV42" s="450"/>
      <c r="SVW42" s="450"/>
      <c r="SVX42" s="450"/>
      <c r="SVY42" s="450"/>
      <c r="SVZ42" s="450"/>
      <c r="SWA42" s="450"/>
      <c r="SWB42" s="450"/>
      <c r="SWC42" s="450"/>
      <c r="SWD42" s="450"/>
      <c r="SWE42" s="450"/>
      <c r="SWF42" s="450"/>
      <c r="SWG42" s="450"/>
      <c r="SWH42" s="450"/>
      <c r="SWI42" s="450"/>
      <c r="SWJ42" s="450"/>
      <c r="SWK42" s="450"/>
      <c r="SWL42" s="450"/>
      <c r="SWM42" s="450"/>
      <c r="SWN42" s="450"/>
      <c r="SWO42" s="450"/>
      <c r="SWP42" s="450"/>
      <c r="SWQ42" s="450"/>
      <c r="SWR42" s="450"/>
      <c r="SWS42" s="450"/>
      <c r="SWT42" s="450"/>
      <c r="SWU42" s="450"/>
      <c r="SWV42" s="450"/>
      <c r="SWW42" s="450"/>
      <c r="SWX42" s="450"/>
      <c r="SWY42" s="450"/>
      <c r="SWZ42" s="450"/>
      <c r="SXA42" s="450"/>
      <c r="SXB42" s="450"/>
      <c r="SXC42" s="450"/>
      <c r="SXD42" s="450"/>
      <c r="SXE42" s="450"/>
      <c r="SXF42" s="450"/>
      <c r="SXG42" s="450"/>
      <c r="SXH42" s="450"/>
      <c r="SXI42" s="450"/>
      <c r="SXJ42" s="450"/>
      <c r="SXK42" s="450"/>
      <c r="SXL42" s="450"/>
      <c r="SXM42" s="450"/>
      <c r="SXN42" s="450"/>
      <c r="SXO42" s="450"/>
      <c r="SXP42" s="450"/>
      <c r="SXQ42" s="450"/>
      <c r="SXR42" s="450"/>
      <c r="SXS42" s="450"/>
      <c r="SXT42" s="450"/>
      <c r="SXU42" s="450"/>
      <c r="SXV42" s="450"/>
      <c r="SXW42" s="450"/>
      <c r="SXX42" s="450"/>
      <c r="SXY42" s="450"/>
      <c r="SXZ42" s="450"/>
      <c r="SYA42" s="450"/>
      <c r="SYB42" s="450"/>
      <c r="SYC42" s="450"/>
      <c r="SYD42" s="450"/>
      <c r="SYE42" s="450"/>
      <c r="SYF42" s="450"/>
      <c r="SYG42" s="450"/>
      <c r="SYH42" s="450"/>
      <c r="SYI42" s="450"/>
      <c r="SYJ42" s="450"/>
      <c r="SYK42" s="450"/>
      <c r="SYL42" s="450"/>
      <c r="SYM42" s="450"/>
      <c r="SYN42" s="450"/>
      <c r="SYO42" s="450"/>
      <c r="SYP42" s="450"/>
      <c r="SYQ42" s="450"/>
      <c r="SYR42" s="450"/>
      <c r="SYS42" s="450"/>
      <c r="SYT42" s="450"/>
      <c r="SYU42" s="450"/>
      <c r="SYV42" s="450"/>
      <c r="SYW42" s="450"/>
      <c r="SYX42" s="450"/>
      <c r="SYY42" s="450"/>
      <c r="SYZ42" s="450"/>
      <c r="SZA42" s="450"/>
      <c r="SZB42" s="450"/>
      <c r="SZC42" s="450"/>
      <c r="SZD42" s="450"/>
      <c r="SZE42" s="450"/>
      <c r="SZF42" s="450"/>
      <c r="SZG42" s="450"/>
      <c r="SZH42" s="450"/>
      <c r="SZI42" s="450"/>
      <c r="SZJ42" s="450"/>
      <c r="SZK42" s="450"/>
      <c r="SZL42" s="450"/>
      <c r="SZM42" s="450"/>
      <c r="SZN42" s="450"/>
      <c r="SZO42" s="450"/>
      <c r="SZP42" s="450"/>
      <c r="SZQ42" s="450"/>
      <c r="SZR42" s="450"/>
      <c r="SZS42" s="450"/>
      <c r="SZT42" s="450"/>
      <c r="SZU42" s="450"/>
      <c r="SZV42" s="450"/>
      <c r="SZW42" s="450"/>
      <c r="SZX42" s="450"/>
      <c r="SZY42" s="450"/>
      <c r="SZZ42" s="450"/>
      <c r="TAA42" s="450"/>
      <c r="TAB42" s="450"/>
      <c r="TAC42" s="450"/>
      <c r="TAD42" s="450"/>
      <c r="TAE42" s="450"/>
      <c r="TAF42" s="450"/>
      <c r="TAG42" s="450"/>
      <c r="TAH42" s="450"/>
      <c r="TAI42" s="450"/>
      <c r="TAJ42" s="450"/>
      <c r="TAK42" s="450"/>
      <c r="TAL42" s="450"/>
      <c r="TAM42" s="450"/>
      <c r="TAN42" s="450"/>
      <c r="TAO42" s="450"/>
      <c r="TAP42" s="450"/>
      <c r="TAQ42" s="450"/>
      <c r="TAR42" s="450"/>
      <c r="TAS42" s="450"/>
      <c r="TAT42" s="450"/>
      <c r="TAU42" s="450"/>
      <c r="TAV42" s="450"/>
      <c r="TAW42" s="450"/>
      <c r="TAX42" s="450"/>
      <c r="TAY42" s="450"/>
      <c r="TAZ42" s="450"/>
      <c r="TBA42" s="450"/>
      <c r="TBB42" s="450"/>
      <c r="TBC42" s="450"/>
      <c r="TBD42" s="450"/>
      <c r="TBE42" s="450"/>
      <c r="TBF42" s="450"/>
      <c r="TBG42" s="450"/>
      <c r="TBH42" s="450"/>
      <c r="TBI42" s="450"/>
      <c r="TBJ42" s="450"/>
      <c r="TBK42" s="450"/>
      <c r="TBL42" s="450"/>
      <c r="TBM42" s="450"/>
      <c r="TBN42" s="450"/>
      <c r="TBO42" s="450"/>
      <c r="TBP42" s="450"/>
      <c r="TBQ42" s="450"/>
      <c r="TBR42" s="450"/>
      <c r="TBS42" s="450"/>
      <c r="TBT42" s="450"/>
      <c r="TBU42" s="450"/>
      <c r="TBV42" s="450"/>
      <c r="TBW42" s="450"/>
      <c r="TBX42" s="450"/>
      <c r="TBY42" s="450"/>
      <c r="TBZ42" s="450"/>
      <c r="TCA42" s="450"/>
      <c r="TCB42" s="450"/>
      <c r="TCC42" s="450"/>
      <c r="TCD42" s="450"/>
      <c r="TCE42" s="450"/>
      <c r="TCF42" s="450"/>
      <c r="TCG42" s="450"/>
      <c r="TCH42" s="450"/>
      <c r="TCI42" s="450"/>
      <c r="TCJ42" s="450"/>
      <c r="TCK42" s="450"/>
      <c r="TCL42" s="450"/>
      <c r="TCM42" s="450"/>
      <c r="TCN42" s="450"/>
      <c r="TCO42" s="450"/>
      <c r="TCP42" s="450"/>
      <c r="TCQ42" s="450"/>
      <c r="TCR42" s="450"/>
      <c r="TCS42" s="450"/>
      <c r="TCT42" s="450"/>
      <c r="TCU42" s="450"/>
      <c r="TCV42" s="450"/>
      <c r="TCW42" s="450"/>
      <c r="TCX42" s="450"/>
      <c r="TCY42" s="450"/>
      <c r="TCZ42" s="450"/>
      <c r="TDA42" s="450"/>
      <c r="TDB42" s="450"/>
      <c r="TDC42" s="450"/>
      <c r="TDD42" s="450"/>
      <c r="TDE42" s="450"/>
      <c r="TDF42" s="450"/>
      <c r="TDG42" s="450"/>
      <c r="TDH42" s="450"/>
      <c r="TDI42" s="450"/>
      <c r="TDJ42" s="450"/>
      <c r="TDK42" s="450"/>
      <c r="TDL42" s="450"/>
      <c r="TDM42" s="450"/>
      <c r="TDN42" s="450"/>
      <c r="TDO42" s="450"/>
      <c r="TDP42" s="450"/>
      <c r="TDQ42" s="450"/>
      <c r="TDR42" s="450"/>
      <c r="TDS42" s="450"/>
      <c r="TDT42" s="450"/>
      <c r="TDU42" s="450"/>
      <c r="TDV42" s="450"/>
      <c r="TDW42" s="450"/>
      <c r="TDX42" s="450"/>
      <c r="TDY42" s="450"/>
      <c r="TDZ42" s="450"/>
      <c r="TEA42" s="450"/>
      <c r="TEB42" s="450"/>
      <c r="TEC42" s="450"/>
      <c r="TED42" s="450"/>
      <c r="TEE42" s="450"/>
      <c r="TEF42" s="450"/>
      <c r="TEG42" s="450"/>
      <c r="TEH42" s="450"/>
      <c r="TEI42" s="450"/>
      <c r="TEJ42" s="450"/>
      <c r="TEK42" s="450"/>
      <c r="TEL42" s="450"/>
      <c r="TEM42" s="450"/>
      <c r="TEN42" s="450"/>
      <c r="TEO42" s="450"/>
      <c r="TEP42" s="450"/>
      <c r="TEQ42" s="450"/>
      <c r="TER42" s="450"/>
      <c r="TES42" s="450"/>
      <c r="TET42" s="450"/>
      <c r="TEU42" s="450"/>
      <c r="TEV42" s="450"/>
      <c r="TEW42" s="450"/>
      <c r="TEX42" s="450"/>
      <c r="TEY42" s="450"/>
      <c r="TEZ42" s="450"/>
      <c r="TFA42" s="450"/>
      <c r="TFB42" s="450"/>
      <c r="TFC42" s="450"/>
      <c r="TFD42" s="450"/>
      <c r="TFE42" s="450"/>
      <c r="TFF42" s="450"/>
      <c r="TFG42" s="450"/>
      <c r="TFH42" s="450"/>
      <c r="TFI42" s="450"/>
      <c r="TFJ42" s="450"/>
      <c r="TFK42" s="450"/>
      <c r="TFL42" s="450"/>
      <c r="TFM42" s="450"/>
      <c r="TFN42" s="450"/>
      <c r="TFO42" s="450"/>
      <c r="TFP42" s="450"/>
      <c r="TFQ42" s="450"/>
      <c r="TFR42" s="450"/>
      <c r="TFS42" s="450"/>
      <c r="TFT42" s="450"/>
      <c r="TFU42" s="450"/>
      <c r="TFV42" s="450"/>
      <c r="TFW42" s="450"/>
      <c r="TFX42" s="450"/>
      <c r="TFY42" s="450"/>
      <c r="TFZ42" s="450"/>
      <c r="TGA42" s="450"/>
      <c r="TGB42" s="450"/>
      <c r="TGC42" s="450"/>
      <c r="TGD42" s="450"/>
      <c r="TGE42" s="450"/>
      <c r="TGF42" s="450"/>
      <c r="TGG42" s="450"/>
      <c r="TGH42" s="450"/>
      <c r="TGI42" s="450"/>
      <c r="TGJ42" s="450"/>
      <c r="TGK42" s="450"/>
      <c r="TGL42" s="450"/>
      <c r="TGM42" s="450"/>
      <c r="TGN42" s="450"/>
      <c r="TGO42" s="450"/>
      <c r="TGP42" s="450"/>
      <c r="TGQ42" s="450"/>
      <c r="TGR42" s="450"/>
      <c r="TGS42" s="450"/>
      <c r="TGT42" s="450"/>
      <c r="TGU42" s="450"/>
      <c r="TGV42" s="450"/>
      <c r="TGW42" s="450"/>
      <c r="TGX42" s="450"/>
      <c r="TGY42" s="450"/>
      <c r="TGZ42" s="450"/>
      <c r="THA42" s="450"/>
      <c r="THB42" s="450"/>
      <c r="THC42" s="450"/>
      <c r="THD42" s="450"/>
      <c r="THE42" s="450"/>
      <c r="THF42" s="450"/>
      <c r="THG42" s="450"/>
      <c r="THH42" s="450"/>
      <c r="THI42" s="450"/>
      <c r="THJ42" s="450"/>
      <c r="THK42" s="450"/>
      <c r="THL42" s="450"/>
      <c r="THM42" s="450"/>
      <c r="THN42" s="450"/>
      <c r="THO42" s="450"/>
      <c r="THP42" s="450"/>
      <c r="THQ42" s="450"/>
      <c r="THR42" s="450"/>
      <c r="THS42" s="450"/>
      <c r="THT42" s="450"/>
      <c r="THU42" s="450"/>
      <c r="THV42" s="450"/>
      <c r="THW42" s="450"/>
      <c r="THX42" s="450"/>
      <c r="THY42" s="450"/>
      <c r="THZ42" s="450"/>
      <c r="TIA42" s="450"/>
      <c r="TIB42" s="450"/>
      <c r="TIC42" s="450"/>
      <c r="TID42" s="450"/>
      <c r="TIE42" s="450"/>
      <c r="TIF42" s="450"/>
      <c r="TIG42" s="450"/>
      <c r="TIH42" s="450"/>
      <c r="TII42" s="450"/>
      <c r="TIJ42" s="450"/>
      <c r="TIK42" s="450"/>
      <c r="TIL42" s="450"/>
      <c r="TIM42" s="450"/>
      <c r="TIN42" s="450"/>
      <c r="TIO42" s="450"/>
      <c r="TIP42" s="450"/>
      <c r="TIQ42" s="450"/>
      <c r="TIR42" s="450"/>
      <c r="TIS42" s="450"/>
      <c r="TIT42" s="450"/>
      <c r="TIU42" s="450"/>
      <c r="TIV42" s="450"/>
      <c r="TIW42" s="450"/>
      <c r="TIX42" s="450"/>
      <c r="TIY42" s="450"/>
      <c r="TIZ42" s="450"/>
      <c r="TJA42" s="450"/>
      <c r="TJB42" s="450"/>
      <c r="TJC42" s="450"/>
      <c r="TJD42" s="450"/>
      <c r="TJE42" s="450"/>
      <c r="TJF42" s="450"/>
      <c r="TJG42" s="450"/>
      <c r="TJH42" s="450"/>
      <c r="TJI42" s="450"/>
      <c r="TJJ42" s="450"/>
      <c r="TJK42" s="450"/>
      <c r="TJL42" s="450"/>
      <c r="TJM42" s="450"/>
      <c r="TJN42" s="450"/>
      <c r="TJO42" s="450"/>
      <c r="TJP42" s="450"/>
      <c r="TJQ42" s="450"/>
      <c r="TJR42" s="450"/>
      <c r="TJS42" s="450"/>
      <c r="TJT42" s="450"/>
      <c r="TJU42" s="450"/>
      <c r="TJV42" s="450"/>
      <c r="TJW42" s="450"/>
      <c r="TJX42" s="450"/>
      <c r="TJY42" s="450"/>
      <c r="TJZ42" s="450"/>
      <c r="TKA42" s="450"/>
      <c r="TKB42" s="450"/>
      <c r="TKC42" s="450"/>
      <c r="TKD42" s="450"/>
      <c r="TKE42" s="450"/>
      <c r="TKF42" s="450"/>
      <c r="TKG42" s="450"/>
      <c r="TKH42" s="450"/>
      <c r="TKI42" s="450"/>
      <c r="TKJ42" s="450"/>
      <c r="TKK42" s="450"/>
      <c r="TKL42" s="450"/>
      <c r="TKM42" s="450"/>
      <c r="TKN42" s="450"/>
      <c r="TKO42" s="450"/>
      <c r="TKP42" s="450"/>
      <c r="TKQ42" s="450"/>
      <c r="TKR42" s="450"/>
      <c r="TKS42" s="450"/>
      <c r="TKT42" s="450"/>
      <c r="TKU42" s="450"/>
      <c r="TKV42" s="450"/>
      <c r="TKW42" s="450"/>
      <c r="TKX42" s="450"/>
      <c r="TKY42" s="450"/>
      <c r="TKZ42" s="450"/>
      <c r="TLA42" s="450"/>
      <c r="TLB42" s="450"/>
      <c r="TLC42" s="450"/>
      <c r="TLD42" s="450"/>
      <c r="TLE42" s="450"/>
      <c r="TLF42" s="450"/>
      <c r="TLG42" s="450"/>
      <c r="TLH42" s="450"/>
      <c r="TLI42" s="450"/>
      <c r="TLJ42" s="450"/>
      <c r="TLK42" s="450"/>
      <c r="TLL42" s="450"/>
      <c r="TLM42" s="450"/>
      <c r="TLN42" s="450"/>
      <c r="TLO42" s="450"/>
      <c r="TLP42" s="450"/>
      <c r="TLQ42" s="450"/>
      <c r="TLR42" s="450"/>
      <c r="TLS42" s="450"/>
      <c r="TLT42" s="450"/>
      <c r="TLU42" s="450"/>
      <c r="TLV42" s="450"/>
      <c r="TLW42" s="450"/>
      <c r="TLX42" s="450"/>
      <c r="TLY42" s="450"/>
      <c r="TLZ42" s="450"/>
      <c r="TMA42" s="450"/>
      <c r="TMB42" s="450"/>
      <c r="TMC42" s="450"/>
      <c r="TMD42" s="450"/>
      <c r="TME42" s="450"/>
      <c r="TMF42" s="450"/>
      <c r="TMG42" s="450"/>
      <c r="TMH42" s="450"/>
      <c r="TMI42" s="450"/>
      <c r="TMJ42" s="450"/>
      <c r="TMK42" s="450"/>
      <c r="TML42" s="450"/>
      <c r="TMM42" s="450"/>
      <c r="TMN42" s="450"/>
      <c r="TMO42" s="450"/>
      <c r="TMP42" s="450"/>
      <c r="TMQ42" s="450"/>
      <c r="TMR42" s="450"/>
      <c r="TMS42" s="450"/>
      <c r="TMT42" s="450"/>
      <c r="TMU42" s="450"/>
      <c r="TMV42" s="450"/>
      <c r="TMW42" s="450"/>
      <c r="TMX42" s="450"/>
      <c r="TMY42" s="450"/>
      <c r="TMZ42" s="450"/>
      <c r="TNA42" s="450"/>
      <c r="TNB42" s="450"/>
      <c r="TNC42" s="450"/>
      <c r="TND42" s="450"/>
      <c r="TNE42" s="450"/>
      <c r="TNF42" s="450"/>
      <c r="TNG42" s="450"/>
      <c r="TNH42" s="450"/>
      <c r="TNI42" s="450"/>
      <c r="TNJ42" s="450"/>
      <c r="TNK42" s="450"/>
      <c r="TNL42" s="450"/>
      <c r="TNM42" s="450"/>
      <c r="TNN42" s="450"/>
      <c r="TNO42" s="450"/>
      <c r="TNP42" s="450"/>
      <c r="TNQ42" s="450"/>
      <c r="TNR42" s="450"/>
      <c r="TNS42" s="450"/>
      <c r="TNT42" s="450"/>
      <c r="TNU42" s="450"/>
      <c r="TNV42" s="450"/>
      <c r="TNW42" s="450"/>
      <c r="TNX42" s="450"/>
      <c r="TNY42" s="450"/>
      <c r="TNZ42" s="450"/>
      <c r="TOA42" s="450"/>
      <c r="TOB42" s="450"/>
      <c r="TOC42" s="450"/>
      <c r="TOD42" s="450"/>
      <c r="TOE42" s="450"/>
      <c r="TOF42" s="450"/>
      <c r="TOG42" s="450"/>
      <c r="TOH42" s="450"/>
      <c r="TOI42" s="450"/>
      <c r="TOJ42" s="450"/>
      <c r="TOK42" s="450"/>
      <c r="TOL42" s="450"/>
      <c r="TOM42" s="450"/>
      <c r="TON42" s="450"/>
      <c r="TOO42" s="450"/>
      <c r="TOP42" s="450"/>
      <c r="TOQ42" s="450"/>
      <c r="TOR42" s="450"/>
      <c r="TOS42" s="450"/>
      <c r="TOT42" s="450"/>
      <c r="TOU42" s="450"/>
      <c r="TOV42" s="450"/>
      <c r="TOW42" s="450"/>
      <c r="TOX42" s="450"/>
      <c r="TOY42" s="450"/>
      <c r="TOZ42" s="450"/>
      <c r="TPA42" s="450"/>
      <c r="TPB42" s="450"/>
      <c r="TPC42" s="450"/>
      <c r="TPD42" s="450"/>
      <c r="TPE42" s="450"/>
      <c r="TPF42" s="450"/>
      <c r="TPG42" s="450"/>
      <c r="TPH42" s="450"/>
      <c r="TPI42" s="450"/>
      <c r="TPJ42" s="450"/>
      <c r="TPK42" s="450"/>
      <c r="TPL42" s="450"/>
      <c r="TPM42" s="450"/>
      <c r="TPN42" s="450"/>
      <c r="TPO42" s="450"/>
      <c r="TPP42" s="450"/>
      <c r="TPQ42" s="450"/>
      <c r="TPR42" s="450"/>
      <c r="TPS42" s="450"/>
      <c r="TPT42" s="450"/>
      <c r="TPU42" s="450"/>
      <c r="TPV42" s="450"/>
      <c r="TPW42" s="450"/>
      <c r="TPX42" s="450"/>
      <c r="TPY42" s="450"/>
      <c r="TPZ42" s="450"/>
      <c r="TQA42" s="450"/>
      <c r="TQB42" s="450"/>
      <c r="TQC42" s="450"/>
      <c r="TQD42" s="450"/>
      <c r="TQE42" s="450"/>
      <c r="TQF42" s="450"/>
      <c r="TQG42" s="450"/>
      <c r="TQH42" s="450"/>
      <c r="TQI42" s="450"/>
      <c r="TQJ42" s="450"/>
      <c r="TQK42" s="450"/>
      <c r="TQL42" s="450"/>
      <c r="TQM42" s="450"/>
      <c r="TQN42" s="450"/>
      <c r="TQO42" s="450"/>
      <c r="TQP42" s="450"/>
      <c r="TQQ42" s="450"/>
      <c r="TQR42" s="450"/>
      <c r="TQS42" s="450"/>
      <c r="TQT42" s="450"/>
      <c r="TQU42" s="450"/>
      <c r="TQV42" s="450"/>
      <c r="TQW42" s="450"/>
      <c r="TQX42" s="450"/>
      <c r="TQY42" s="450"/>
      <c r="TQZ42" s="450"/>
      <c r="TRA42" s="450"/>
      <c r="TRB42" s="450"/>
      <c r="TRC42" s="450"/>
      <c r="TRD42" s="450"/>
      <c r="TRE42" s="450"/>
      <c r="TRF42" s="450"/>
      <c r="TRG42" s="450"/>
      <c r="TRH42" s="450"/>
      <c r="TRI42" s="450"/>
      <c r="TRJ42" s="450"/>
      <c r="TRK42" s="450"/>
      <c r="TRL42" s="450"/>
      <c r="TRM42" s="450"/>
      <c r="TRN42" s="450"/>
      <c r="TRO42" s="450"/>
      <c r="TRP42" s="450"/>
      <c r="TRQ42" s="450"/>
      <c r="TRR42" s="450"/>
      <c r="TRS42" s="450"/>
      <c r="TRT42" s="450"/>
      <c r="TRU42" s="450"/>
      <c r="TRV42" s="450"/>
      <c r="TRW42" s="450"/>
      <c r="TRX42" s="450"/>
      <c r="TRY42" s="450"/>
      <c r="TRZ42" s="450"/>
      <c r="TSA42" s="450"/>
      <c r="TSB42" s="450"/>
      <c r="TSC42" s="450"/>
      <c r="TSD42" s="450"/>
      <c r="TSE42" s="450"/>
      <c r="TSF42" s="450"/>
      <c r="TSG42" s="450"/>
      <c r="TSH42" s="450"/>
      <c r="TSI42" s="450"/>
      <c r="TSJ42" s="450"/>
      <c r="TSK42" s="450"/>
      <c r="TSL42" s="450"/>
      <c r="TSM42" s="450"/>
      <c r="TSN42" s="450"/>
      <c r="TSO42" s="450"/>
      <c r="TSP42" s="450"/>
      <c r="TSQ42" s="450"/>
      <c r="TSR42" s="450"/>
      <c r="TSS42" s="450"/>
      <c r="TST42" s="450"/>
      <c r="TSU42" s="450"/>
      <c r="TSV42" s="450"/>
      <c r="TSW42" s="450"/>
      <c r="TSX42" s="450"/>
      <c r="TSY42" s="450"/>
      <c r="TSZ42" s="450"/>
      <c r="TTA42" s="450"/>
      <c r="TTB42" s="450"/>
      <c r="TTC42" s="450"/>
      <c r="TTD42" s="450"/>
      <c r="TTE42" s="450"/>
      <c r="TTF42" s="450"/>
      <c r="TTG42" s="450"/>
      <c r="TTH42" s="450"/>
      <c r="TTI42" s="450"/>
      <c r="TTJ42" s="450"/>
      <c r="TTK42" s="450"/>
      <c r="TTL42" s="450"/>
      <c r="TTM42" s="450"/>
      <c r="TTN42" s="450"/>
      <c r="TTO42" s="450"/>
      <c r="TTP42" s="450"/>
      <c r="TTQ42" s="450"/>
      <c r="TTR42" s="450"/>
      <c r="TTS42" s="450"/>
      <c r="TTT42" s="450"/>
      <c r="TTU42" s="450"/>
      <c r="TTV42" s="450"/>
      <c r="TTW42" s="450"/>
      <c r="TTX42" s="450"/>
      <c r="TTY42" s="450"/>
      <c r="TTZ42" s="450"/>
      <c r="TUA42" s="450"/>
      <c r="TUB42" s="450"/>
      <c r="TUC42" s="450"/>
      <c r="TUD42" s="450"/>
      <c r="TUE42" s="450"/>
      <c r="TUF42" s="450"/>
      <c r="TUG42" s="450"/>
      <c r="TUH42" s="450"/>
      <c r="TUI42" s="450"/>
      <c r="TUJ42" s="450"/>
      <c r="TUK42" s="450"/>
      <c r="TUL42" s="450"/>
      <c r="TUM42" s="450"/>
      <c r="TUN42" s="450"/>
      <c r="TUO42" s="450"/>
      <c r="TUP42" s="450"/>
      <c r="TUQ42" s="450"/>
      <c r="TUR42" s="450"/>
      <c r="TUS42" s="450"/>
      <c r="TUT42" s="450"/>
      <c r="TUU42" s="450"/>
      <c r="TUV42" s="450"/>
      <c r="TUW42" s="450"/>
      <c r="TUX42" s="450"/>
      <c r="TUY42" s="450"/>
      <c r="TUZ42" s="450"/>
      <c r="TVA42" s="450"/>
      <c r="TVB42" s="450"/>
      <c r="TVC42" s="450"/>
      <c r="TVD42" s="450"/>
      <c r="TVE42" s="450"/>
      <c r="TVF42" s="450"/>
      <c r="TVG42" s="450"/>
      <c r="TVH42" s="450"/>
      <c r="TVI42" s="450"/>
      <c r="TVJ42" s="450"/>
      <c r="TVK42" s="450"/>
      <c r="TVL42" s="450"/>
      <c r="TVM42" s="450"/>
      <c r="TVN42" s="450"/>
      <c r="TVO42" s="450"/>
      <c r="TVP42" s="450"/>
      <c r="TVQ42" s="450"/>
      <c r="TVR42" s="450"/>
      <c r="TVS42" s="450"/>
      <c r="TVT42" s="450"/>
      <c r="TVU42" s="450"/>
      <c r="TVV42" s="450"/>
      <c r="TVW42" s="450"/>
      <c r="TVX42" s="450"/>
      <c r="TVY42" s="450"/>
      <c r="TVZ42" s="450"/>
      <c r="TWA42" s="450"/>
      <c r="TWB42" s="450"/>
      <c r="TWC42" s="450"/>
      <c r="TWD42" s="450"/>
      <c r="TWE42" s="450"/>
      <c r="TWF42" s="450"/>
      <c r="TWG42" s="450"/>
      <c r="TWH42" s="450"/>
      <c r="TWI42" s="450"/>
      <c r="TWJ42" s="450"/>
      <c r="TWK42" s="450"/>
      <c r="TWL42" s="450"/>
      <c r="TWM42" s="450"/>
      <c r="TWN42" s="450"/>
      <c r="TWO42" s="450"/>
      <c r="TWP42" s="450"/>
      <c r="TWQ42" s="450"/>
      <c r="TWR42" s="450"/>
      <c r="TWS42" s="450"/>
      <c r="TWT42" s="450"/>
      <c r="TWU42" s="450"/>
      <c r="TWV42" s="450"/>
      <c r="TWW42" s="450"/>
      <c r="TWX42" s="450"/>
      <c r="TWY42" s="450"/>
      <c r="TWZ42" s="450"/>
      <c r="TXA42" s="450"/>
      <c r="TXB42" s="450"/>
      <c r="TXC42" s="450"/>
      <c r="TXD42" s="450"/>
      <c r="TXE42" s="450"/>
      <c r="TXF42" s="450"/>
      <c r="TXG42" s="450"/>
      <c r="TXH42" s="450"/>
      <c r="TXI42" s="450"/>
      <c r="TXJ42" s="450"/>
      <c r="TXK42" s="450"/>
      <c r="TXL42" s="450"/>
      <c r="TXM42" s="450"/>
      <c r="TXN42" s="450"/>
      <c r="TXO42" s="450"/>
      <c r="TXP42" s="450"/>
      <c r="TXQ42" s="450"/>
      <c r="TXR42" s="450"/>
      <c r="TXS42" s="450"/>
      <c r="TXT42" s="450"/>
      <c r="TXU42" s="450"/>
      <c r="TXV42" s="450"/>
      <c r="TXW42" s="450"/>
      <c r="TXX42" s="450"/>
      <c r="TXY42" s="450"/>
      <c r="TXZ42" s="450"/>
      <c r="TYA42" s="450"/>
      <c r="TYB42" s="450"/>
      <c r="TYC42" s="450"/>
      <c r="TYD42" s="450"/>
      <c r="TYE42" s="450"/>
      <c r="TYF42" s="450"/>
      <c r="TYG42" s="450"/>
      <c r="TYH42" s="450"/>
      <c r="TYI42" s="450"/>
      <c r="TYJ42" s="450"/>
      <c r="TYK42" s="450"/>
      <c r="TYL42" s="450"/>
      <c r="TYM42" s="450"/>
      <c r="TYN42" s="450"/>
      <c r="TYO42" s="450"/>
      <c r="TYP42" s="450"/>
      <c r="TYQ42" s="450"/>
      <c r="TYR42" s="450"/>
      <c r="TYS42" s="450"/>
      <c r="TYT42" s="450"/>
      <c r="TYU42" s="450"/>
      <c r="TYV42" s="450"/>
      <c r="TYW42" s="450"/>
      <c r="TYX42" s="450"/>
      <c r="TYY42" s="450"/>
      <c r="TYZ42" s="450"/>
      <c r="TZA42" s="450"/>
      <c r="TZB42" s="450"/>
      <c r="TZC42" s="450"/>
      <c r="TZD42" s="450"/>
      <c r="TZE42" s="450"/>
      <c r="TZF42" s="450"/>
      <c r="TZG42" s="450"/>
      <c r="TZH42" s="450"/>
      <c r="TZI42" s="450"/>
      <c r="TZJ42" s="450"/>
      <c r="TZK42" s="450"/>
      <c r="TZL42" s="450"/>
      <c r="TZM42" s="450"/>
      <c r="TZN42" s="450"/>
      <c r="TZO42" s="450"/>
      <c r="TZP42" s="450"/>
      <c r="TZQ42" s="450"/>
      <c r="TZR42" s="450"/>
      <c r="TZS42" s="450"/>
      <c r="TZT42" s="450"/>
      <c r="TZU42" s="450"/>
      <c r="TZV42" s="450"/>
      <c r="TZW42" s="450"/>
      <c r="TZX42" s="450"/>
      <c r="TZY42" s="450"/>
      <c r="TZZ42" s="450"/>
      <c r="UAA42" s="450"/>
      <c r="UAB42" s="450"/>
      <c r="UAC42" s="450"/>
      <c r="UAD42" s="450"/>
      <c r="UAE42" s="450"/>
      <c r="UAF42" s="450"/>
      <c r="UAG42" s="450"/>
      <c r="UAH42" s="450"/>
      <c r="UAI42" s="450"/>
      <c r="UAJ42" s="450"/>
      <c r="UAK42" s="450"/>
      <c r="UAL42" s="450"/>
      <c r="UAM42" s="450"/>
      <c r="UAN42" s="450"/>
      <c r="UAO42" s="450"/>
      <c r="UAP42" s="450"/>
      <c r="UAQ42" s="450"/>
      <c r="UAR42" s="450"/>
      <c r="UAS42" s="450"/>
      <c r="UAT42" s="450"/>
      <c r="UAU42" s="450"/>
      <c r="UAV42" s="450"/>
      <c r="UAW42" s="450"/>
      <c r="UAX42" s="450"/>
      <c r="UAY42" s="450"/>
      <c r="UAZ42" s="450"/>
      <c r="UBA42" s="450"/>
      <c r="UBB42" s="450"/>
      <c r="UBC42" s="450"/>
      <c r="UBD42" s="450"/>
      <c r="UBE42" s="450"/>
      <c r="UBF42" s="450"/>
      <c r="UBG42" s="450"/>
      <c r="UBH42" s="450"/>
      <c r="UBI42" s="450"/>
      <c r="UBJ42" s="450"/>
      <c r="UBK42" s="450"/>
      <c r="UBL42" s="450"/>
      <c r="UBM42" s="450"/>
      <c r="UBN42" s="450"/>
      <c r="UBO42" s="450"/>
      <c r="UBP42" s="450"/>
      <c r="UBQ42" s="450"/>
      <c r="UBR42" s="450"/>
      <c r="UBS42" s="450"/>
      <c r="UBT42" s="450"/>
      <c r="UBU42" s="450"/>
      <c r="UBV42" s="450"/>
      <c r="UBW42" s="450"/>
      <c r="UBX42" s="450"/>
      <c r="UBY42" s="450"/>
      <c r="UBZ42" s="450"/>
      <c r="UCA42" s="450"/>
      <c r="UCB42" s="450"/>
      <c r="UCC42" s="450"/>
      <c r="UCD42" s="450"/>
      <c r="UCE42" s="450"/>
      <c r="UCF42" s="450"/>
      <c r="UCG42" s="450"/>
      <c r="UCH42" s="450"/>
      <c r="UCI42" s="450"/>
      <c r="UCJ42" s="450"/>
      <c r="UCK42" s="450"/>
      <c r="UCL42" s="450"/>
      <c r="UCM42" s="450"/>
      <c r="UCN42" s="450"/>
      <c r="UCO42" s="450"/>
      <c r="UCP42" s="450"/>
      <c r="UCQ42" s="450"/>
      <c r="UCR42" s="450"/>
      <c r="UCS42" s="450"/>
      <c r="UCT42" s="450"/>
      <c r="UCU42" s="450"/>
      <c r="UCV42" s="450"/>
      <c r="UCW42" s="450"/>
      <c r="UCX42" s="450"/>
      <c r="UCY42" s="450"/>
      <c r="UCZ42" s="450"/>
      <c r="UDA42" s="450"/>
      <c r="UDB42" s="450"/>
      <c r="UDC42" s="450"/>
      <c r="UDD42" s="450"/>
      <c r="UDE42" s="450"/>
      <c r="UDF42" s="450"/>
      <c r="UDG42" s="450"/>
      <c r="UDH42" s="450"/>
      <c r="UDI42" s="450"/>
      <c r="UDJ42" s="450"/>
      <c r="UDK42" s="450"/>
      <c r="UDL42" s="450"/>
      <c r="UDM42" s="450"/>
      <c r="UDN42" s="450"/>
      <c r="UDO42" s="450"/>
      <c r="UDP42" s="450"/>
      <c r="UDQ42" s="450"/>
      <c r="UDR42" s="450"/>
      <c r="UDS42" s="450"/>
      <c r="UDT42" s="450"/>
      <c r="UDU42" s="450"/>
      <c r="UDV42" s="450"/>
      <c r="UDW42" s="450"/>
      <c r="UDX42" s="450"/>
      <c r="UDY42" s="450"/>
      <c r="UDZ42" s="450"/>
      <c r="UEA42" s="450"/>
      <c r="UEB42" s="450"/>
      <c r="UEC42" s="450"/>
      <c r="UED42" s="450"/>
      <c r="UEE42" s="450"/>
      <c r="UEF42" s="450"/>
      <c r="UEG42" s="450"/>
      <c r="UEH42" s="450"/>
      <c r="UEI42" s="450"/>
      <c r="UEJ42" s="450"/>
      <c r="UEK42" s="450"/>
      <c r="UEL42" s="450"/>
      <c r="UEM42" s="450"/>
      <c r="UEN42" s="450"/>
      <c r="UEO42" s="450"/>
      <c r="UEP42" s="450"/>
      <c r="UEQ42" s="450"/>
      <c r="UER42" s="450"/>
      <c r="UES42" s="450"/>
      <c r="UET42" s="450"/>
      <c r="UEU42" s="450"/>
      <c r="UEV42" s="450"/>
      <c r="UEW42" s="450"/>
      <c r="UEX42" s="450"/>
      <c r="UEY42" s="450"/>
      <c r="UEZ42" s="450"/>
      <c r="UFA42" s="450"/>
      <c r="UFB42" s="450"/>
      <c r="UFC42" s="450"/>
      <c r="UFD42" s="450"/>
      <c r="UFE42" s="450"/>
      <c r="UFF42" s="450"/>
      <c r="UFG42" s="450"/>
      <c r="UFH42" s="450"/>
      <c r="UFI42" s="450"/>
      <c r="UFJ42" s="450"/>
      <c r="UFK42" s="450"/>
      <c r="UFL42" s="450"/>
      <c r="UFM42" s="450"/>
      <c r="UFN42" s="450"/>
      <c r="UFO42" s="450"/>
      <c r="UFP42" s="450"/>
      <c r="UFQ42" s="450"/>
      <c r="UFR42" s="450"/>
      <c r="UFS42" s="450"/>
      <c r="UFT42" s="450"/>
      <c r="UFU42" s="450"/>
      <c r="UFV42" s="450"/>
      <c r="UFW42" s="450"/>
      <c r="UFX42" s="450"/>
      <c r="UFY42" s="450"/>
      <c r="UFZ42" s="450"/>
      <c r="UGA42" s="450"/>
      <c r="UGB42" s="450"/>
      <c r="UGC42" s="450"/>
      <c r="UGD42" s="450"/>
      <c r="UGE42" s="450"/>
      <c r="UGF42" s="450"/>
      <c r="UGG42" s="450"/>
      <c r="UGH42" s="450"/>
      <c r="UGI42" s="450"/>
      <c r="UGJ42" s="450"/>
      <c r="UGK42" s="450"/>
      <c r="UGL42" s="450"/>
      <c r="UGM42" s="450"/>
      <c r="UGN42" s="450"/>
      <c r="UGO42" s="450"/>
      <c r="UGP42" s="450"/>
      <c r="UGQ42" s="450"/>
      <c r="UGR42" s="450"/>
      <c r="UGS42" s="450"/>
      <c r="UGT42" s="450"/>
      <c r="UGU42" s="450"/>
      <c r="UGV42" s="450"/>
      <c r="UGW42" s="450"/>
      <c r="UGX42" s="450"/>
      <c r="UGY42" s="450"/>
      <c r="UGZ42" s="450"/>
      <c r="UHA42" s="450"/>
      <c r="UHB42" s="450"/>
      <c r="UHC42" s="450"/>
      <c r="UHD42" s="450"/>
      <c r="UHE42" s="450"/>
      <c r="UHF42" s="450"/>
      <c r="UHG42" s="450"/>
      <c r="UHH42" s="450"/>
      <c r="UHI42" s="450"/>
      <c r="UHJ42" s="450"/>
      <c r="UHK42" s="450"/>
      <c r="UHL42" s="450"/>
      <c r="UHM42" s="450"/>
      <c r="UHN42" s="450"/>
      <c r="UHO42" s="450"/>
      <c r="UHP42" s="450"/>
      <c r="UHQ42" s="450"/>
      <c r="UHR42" s="450"/>
      <c r="UHS42" s="450"/>
      <c r="UHT42" s="450"/>
      <c r="UHU42" s="450"/>
      <c r="UHV42" s="450"/>
      <c r="UHW42" s="450"/>
      <c r="UHX42" s="450"/>
      <c r="UHY42" s="450"/>
      <c r="UHZ42" s="450"/>
      <c r="UIA42" s="450"/>
      <c r="UIB42" s="450"/>
      <c r="UIC42" s="450"/>
      <c r="UID42" s="450"/>
      <c r="UIE42" s="450"/>
      <c r="UIF42" s="450"/>
      <c r="UIG42" s="450"/>
      <c r="UIH42" s="450"/>
      <c r="UII42" s="450"/>
      <c r="UIJ42" s="450"/>
      <c r="UIK42" s="450"/>
      <c r="UIL42" s="450"/>
      <c r="UIM42" s="450"/>
      <c r="UIN42" s="450"/>
      <c r="UIO42" s="450"/>
      <c r="UIP42" s="450"/>
      <c r="UIQ42" s="450"/>
      <c r="UIR42" s="450"/>
      <c r="UIS42" s="450"/>
      <c r="UIT42" s="450"/>
      <c r="UIU42" s="450"/>
      <c r="UIV42" s="450"/>
      <c r="UIW42" s="450"/>
      <c r="UIX42" s="450"/>
      <c r="UIY42" s="450"/>
      <c r="UIZ42" s="450"/>
      <c r="UJA42" s="450"/>
      <c r="UJB42" s="450"/>
      <c r="UJC42" s="450"/>
      <c r="UJD42" s="450"/>
      <c r="UJE42" s="450"/>
      <c r="UJF42" s="450"/>
      <c r="UJG42" s="450"/>
      <c r="UJH42" s="450"/>
      <c r="UJI42" s="450"/>
      <c r="UJJ42" s="450"/>
      <c r="UJK42" s="450"/>
      <c r="UJL42" s="450"/>
      <c r="UJM42" s="450"/>
      <c r="UJN42" s="450"/>
      <c r="UJO42" s="450"/>
      <c r="UJP42" s="450"/>
      <c r="UJQ42" s="450"/>
      <c r="UJR42" s="450"/>
      <c r="UJS42" s="450"/>
      <c r="UJT42" s="450"/>
      <c r="UJU42" s="450"/>
      <c r="UJV42" s="450"/>
      <c r="UJW42" s="450"/>
      <c r="UJX42" s="450"/>
      <c r="UJY42" s="450"/>
      <c r="UJZ42" s="450"/>
      <c r="UKA42" s="450"/>
      <c r="UKB42" s="450"/>
      <c r="UKC42" s="450"/>
      <c r="UKD42" s="450"/>
      <c r="UKE42" s="450"/>
      <c r="UKF42" s="450"/>
      <c r="UKG42" s="450"/>
      <c r="UKH42" s="450"/>
      <c r="UKI42" s="450"/>
      <c r="UKJ42" s="450"/>
      <c r="UKK42" s="450"/>
      <c r="UKL42" s="450"/>
      <c r="UKM42" s="450"/>
      <c r="UKN42" s="450"/>
      <c r="UKO42" s="450"/>
      <c r="UKP42" s="450"/>
      <c r="UKQ42" s="450"/>
      <c r="UKR42" s="450"/>
      <c r="UKS42" s="450"/>
      <c r="UKT42" s="450"/>
      <c r="UKU42" s="450"/>
      <c r="UKV42" s="450"/>
      <c r="UKW42" s="450"/>
      <c r="UKX42" s="450"/>
      <c r="UKY42" s="450"/>
      <c r="UKZ42" s="450"/>
      <c r="ULA42" s="450"/>
      <c r="ULB42" s="450"/>
      <c r="ULC42" s="450"/>
      <c r="ULD42" s="450"/>
      <c r="ULE42" s="450"/>
      <c r="ULF42" s="450"/>
      <c r="ULG42" s="450"/>
      <c r="ULH42" s="450"/>
      <c r="ULI42" s="450"/>
      <c r="ULJ42" s="450"/>
      <c r="ULK42" s="450"/>
      <c r="ULL42" s="450"/>
      <c r="ULM42" s="450"/>
      <c r="ULN42" s="450"/>
      <c r="ULO42" s="450"/>
      <c r="ULP42" s="450"/>
      <c r="ULQ42" s="450"/>
      <c r="ULR42" s="450"/>
      <c r="ULS42" s="450"/>
      <c r="ULT42" s="450"/>
      <c r="ULU42" s="450"/>
      <c r="ULV42" s="450"/>
      <c r="ULW42" s="450"/>
      <c r="ULX42" s="450"/>
      <c r="ULY42" s="450"/>
      <c r="ULZ42" s="450"/>
      <c r="UMA42" s="450"/>
      <c r="UMB42" s="450"/>
      <c r="UMC42" s="450"/>
      <c r="UMD42" s="450"/>
      <c r="UME42" s="450"/>
      <c r="UMF42" s="450"/>
      <c r="UMG42" s="450"/>
      <c r="UMH42" s="450"/>
      <c r="UMI42" s="450"/>
      <c r="UMJ42" s="450"/>
      <c r="UMK42" s="450"/>
      <c r="UML42" s="450"/>
      <c r="UMM42" s="450"/>
      <c r="UMN42" s="450"/>
      <c r="UMO42" s="450"/>
      <c r="UMP42" s="450"/>
      <c r="UMQ42" s="450"/>
      <c r="UMR42" s="450"/>
      <c r="UMS42" s="450"/>
      <c r="UMT42" s="450"/>
      <c r="UMU42" s="450"/>
      <c r="UMV42" s="450"/>
      <c r="UMW42" s="450"/>
      <c r="UMX42" s="450"/>
      <c r="UMY42" s="450"/>
      <c r="UMZ42" s="450"/>
      <c r="UNA42" s="450"/>
      <c r="UNB42" s="450"/>
      <c r="UNC42" s="450"/>
      <c r="UND42" s="450"/>
      <c r="UNE42" s="450"/>
      <c r="UNF42" s="450"/>
      <c r="UNG42" s="450"/>
      <c r="UNH42" s="450"/>
      <c r="UNI42" s="450"/>
      <c r="UNJ42" s="450"/>
      <c r="UNK42" s="450"/>
      <c r="UNL42" s="450"/>
      <c r="UNM42" s="450"/>
      <c r="UNN42" s="450"/>
      <c r="UNO42" s="450"/>
      <c r="UNP42" s="450"/>
      <c r="UNQ42" s="450"/>
      <c r="UNR42" s="450"/>
      <c r="UNS42" s="450"/>
      <c r="UNT42" s="450"/>
      <c r="UNU42" s="450"/>
      <c r="UNV42" s="450"/>
      <c r="UNW42" s="450"/>
      <c r="UNX42" s="450"/>
      <c r="UNY42" s="450"/>
      <c r="UNZ42" s="450"/>
      <c r="UOA42" s="450"/>
      <c r="UOB42" s="450"/>
      <c r="UOC42" s="450"/>
      <c r="UOD42" s="450"/>
      <c r="UOE42" s="450"/>
      <c r="UOF42" s="450"/>
      <c r="UOG42" s="450"/>
      <c r="UOH42" s="450"/>
      <c r="UOI42" s="450"/>
      <c r="UOJ42" s="450"/>
      <c r="UOK42" s="450"/>
      <c r="UOL42" s="450"/>
      <c r="UOM42" s="450"/>
      <c r="UON42" s="450"/>
      <c r="UOO42" s="450"/>
      <c r="UOP42" s="450"/>
      <c r="UOQ42" s="450"/>
      <c r="UOR42" s="450"/>
      <c r="UOS42" s="450"/>
      <c r="UOT42" s="450"/>
      <c r="UOU42" s="450"/>
      <c r="UOV42" s="450"/>
      <c r="UOW42" s="450"/>
      <c r="UOX42" s="450"/>
      <c r="UOY42" s="450"/>
      <c r="UOZ42" s="450"/>
      <c r="UPA42" s="450"/>
      <c r="UPB42" s="450"/>
      <c r="UPC42" s="450"/>
      <c r="UPD42" s="450"/>
      <c r="UPE42" s="450"/>
      <c r="UPF42" s="450"/>
      <c r="UPG42" s="450"/>
      <c r="UPH42" s="450"/>
      <c r="UPI42" s="450"/>
      <c r="UPJ42" s="450"/>
      <c r="UPK42" s="450"/>
      <c r="UPL42" s="450"/>
      <c r="UPM42" s="450"/>
      <c r="UPN42" s="450"/>
      <c r="UPO42" s="450"/>
      <c r="UPP42" s="450"/>
      <c r="UPQ42" s="450"/>
      <c r="UPR42" s="450"/>
      <c r="UPS42" s="450"/>
      <c r="UPT42" s="450"/>
      <c r="UPU42" s="450"/>
      <c r="UPV42" s="450"/>
      <c r="UPW42" s="450"/>
      <c r="UPX42" s="450"/>
      <c r="UPY42" s="450"/>
      <c r="UPZ42" s="450"/>
      <c r="UQA42" s="450"/>
      <c r="UQB42" s="450"/>
      <c r="UQC42" s="450"/>
      <c r="UQD42" s="450"/>
      <c r="UQE42" s="450"/>
      <c r="UQF42" s="450"/>
      <c r="UQG42" s="450"/>
      <c r="UQH42" s="450"/>
      <c r="UQI42" s="450"/>
      <c r="UQJ42" s="450"/>
      <c r="UQK42" s="450"/>
      <c r="UQL42" s="450"/>
      <c r="UQM42" s="450"/>
      <c r="UQN42" s="450"/>
      <c r="UQO42" s="450"/>
      <c r="UQP42" s="450"/>
      <c r="UQQ42" s="450"/>
      <c r="UQR42" s="450"/>
      <c r="UQS42" s="450"/>
      <c r="UQT42" s="450"/>
      <c r="UQU42" s="450"/>
      <c r="UQV42" s="450"/>
      <c r="UQW42" s="450"/>
      <c r="UQX42" s="450"/>
      <c r="UQY42" s="450"/>
      <c r="UQZ42" s="450"/>
      <c r="URA42" s="450"/>
      <c r="URB42" s="450"/>
      <c r="URC42" s="450"/>
      <c r="URD42" s="450"/>
      <c r="URE42" s="450"/>
      <c r="URF42" s="450"/>
      <c r="URG42" s="450"/>
      <c r="URH42" s="450"/>
      <c r="URI42" s="450"/>
      <c r="URJ42" s="450"/>
      <c r="URK42" s="450"/>
      <c r="URL42" s="450"/>
      <c r="URM42" s="450"/>
      <c r="URN42" s="450"/>
      <c r="URO42" s="450"/>
      <c r="URP42" s="450"/>
      <c r="URQ42" s="450"/>
      <c r="URR42" s="450"/>
      <c r="URS42" s="450"/>
      <c r="URT42" s="450"/>
      <c r="URU42" s="450"/>
      <c r="URV42" s="450"/>
      <c r="URW42" s="450"/>
      <c r="URX42" s="450"/>
      <c r="URY42" s="450"/>
      <c r="URZ42" s="450"/>
      <c r="USA42" s="450"/>
      <c r="USB42" s="450"/>
      <c r="USC42" s="450"/>
      <c r="USD42" s="450"/>
      <c r="USE42" s="450"/>
      <c r="USF42" s="450"/>
      <c r="USG42" s="450"/>
      <c r="USH42" s="450"/>
      <c r="USI42" s="450"/>
      <c r="USJ42" s="450"/>
      <c r="USK42" s="450"/>
      <c r="USL42" s="450"/>
      <c r="USM42" s="450"/>
      <c r="USN42" s="450"/>
      <c r="USO42" s="450"/>
      <c r="USP42" s="450"/>
      <c r="USQ42" s="450"/>
      <c r="USR42" s="450"/>
      <c r="USS42" s="450"/>
      <c r="UST42" s="450"/>
      <c r="USU42" s="450"/>
      <c r="USV42" s="450"/>
      <c r="USW42" s="450"/>
      <c r="USX42" s="450"/>
      <c r="USY42" s="450"/>
      <c r="USZ42" s="450"/>
      <c r="UTA42" s="450"/>
      <c r="UTB42" s="450"/>
      <c r="UTC42" s="450"/>
      <c r="UTD42" s="450"/>
      <c r="UTE42" s="450"/>
      <c r="UTF42" s="450"/>
      <c r="UTG42" s="450"/>
      <c r="UTH42" s="450"/>
      <c r="UTI42" s="450"/>
      <c r="UTJ42" s="450"/>
      <c r="UTK42" s="450"/>
      <c r="UTL42" s="450"/>
      <c r="UTM42" s="450"/>
      <c r="UTN42" s="450"/>
      <c r="UTO42" s="450"/>
      <c r="UTP42" s="450"/>
      <c r="UTQ42" s="450"/>
      <c r="UTR42" s="450"/>
      <c r="UTS42" s="450"/>
      <c r="UTT42" s="450"/>
      <c r="UTU42" s="450"/>
      <c r="UTV42" s="450"/>
      <c r="UTW42" s="450"/>
      <c r="UTX42" s="450"/>
      <c r="UTY42" s="450"/>
      <c r="UTZ42" s="450"/>
      <c r="UUA42" s="450"/>
      <c r="UUB42" s="450"/>
      <c r="UUC42" s="450"/>
      <c r="UUD42" s="450"/>
      <c r="UUE42" s="450"/>
      <c r="UUF42" s="450"/>
      <c r="UUG42" s="450"/>
      <c r="UUH42" s="450"/>
      <c r="UUI42" s="450"/>
      <c r="UUJ42" s="450"/>
      <c r="UUK42" s="450"/>
      <c r="UUL42" s="450"/>
      <c r="UUM42" s="450"/>
      <c r="UUN42" s="450"/>
      <c r="UUO42" s="450"/>
      <c r="UUP42" s="450"/>
      <c r="UUQ42" s="450"/>
      <c r="UUR42" s="450"/>
      <c r="UUS42" s="450"/>
      <c r="UUT42" s="450"/>
      <c r="UUU42" s="450"/>
      <c r="UUV42" s="450"/>
      <c r="UUW42" s="450"/>
      <c r="UUX42" s="450"/>
      <c r="UUY42" s="450"/>
      <c r="UUZ42" s="450"/>
      <c r="UVA42" s="450"/>
      <c r="UVB42" s="450"/>
      <c r="UVC42" s="450"/>
      <c r="UVD42" s="450"/>
      <c r="UVE42" s="450"/>
      <c r="UVF42" s="450"/>
      <c r="UVG42" s="450"/>
      <c r="UVH42" s="450"/>
      <c r="UVI42" s="450"/>
      <c r="UVJ42" s="450"/>
      <c r="UVK42" s="450"/>
      <c r="UVL42" s="450"/>
      <c r="UVM42" s="450"/>
      <c r="UVN42" s="450"/>
      <c r="UVO42" s="450"/>
      <c r="UVP42" s="450"/>
      <c r="UVQ42" s="450"/>
      <c r="UVR42" s="450"/>
      <c r="UVS42" s="450"/>
      <c r="UVT42" s="450"/>
      <c r="UVU42" s="450"/>
      <c r="UVV42" s="450"/>
      <c r="UVW42" s="450"/>
      <c r="UVX42" s="450"/>
      <c r="UVY42" s="450"/>
      <c r="UVZ42" s="450"/>
      <c r="UWA42" s="450"/>
      <c r="UWB42" s="450"/>
      <c r="UWC42" s="450"/>
      <c r="UWD42" s="450"/>
      <c r="UWE42" s="450"/>
      <c r="UWF42" s="450"/>
      <c r="UWG42" s="450"/>
      <c r="UWH42" s="450"/>
      <c r="UWI42" s="450"/>
      <c r="UWJ42" s="450"/>
      <c r="UWK42" s="450"/>
      <c r="UWL42" s="450"/>
      <c r="UWM42" s="450"/>
      <c r="UWN42" s="450"/>
      <c r="UWO42" s="450"/>
      <c r="UWP42" s="450"/>
      <c r="UWQ42" s="450"/>
      <c r="UWR42" s="450"/>
      <c r="UWS42" s="450"/>
      <c r="UWT42" s="450"/>
      <c r="UWU42" s="450"/>
      <c r="UWV42" s="450"/>
      <c r="UWW42" s="450"/>
      <c r="UWX42" s="450"/>
      <c r="UWY42" s="450"/>
      <c r="UWZ42" s="450"/>
      <c r="UXA42" s="450"/>
      <c r="UXB42" s="450"/>
      <c r="UXC42" s="450"/>
      <c r="UXD42" s="450"/>
      <c r="UXE42" s="450"/>
      <c r="UXF42" s="450"/>
      <c r="UXG42" s="450"/>
      <c r="UXH42" s="450"/>
      <c r="UXI42" s="450"/>
      <c r="UXJ42" s="450"/>
      <c r="UXK42" s="450"/>
      <c r="UXL42" s="450"/>
      <c r="UXM42" s="450"/>
      <c r="UXN42" s="450"/>
      <c r="UXO42" s="450"/>
      <c r="UXP42" s="450"/>
      <c r="UXQ42" s="450"/>
      <c r="UXR42" s="450"/>
      <c r="UXS42" s="450"/>
      <c r="UXT42" s="450"/>
      <c r="UXU42" s="450"/>
      <c r="UXV42" s="450"/>
      <c r="UXW42" s="450"/>
      <c r="UXX42" s="450"/>
      <c r="UXY42" s="450"/>
      <c r="UXZ42" s="450"/>
      <c r="UYA42" s="450"/>
      <c r="UYB42" s="450"/>
      <c r="UYC42" s="450"/>
      <c r="UYD42" s="450"/>
      <c r="UYE42" s="450"/>
      <c r="UYF42" s="450"/>
      <c r="UYG42" s="450"/>
      <c r="UYH42" s="450"/>
      <c r="UYI42" s="450"/>
      <c r="UYJ42" s="450"/>
      <c r="UYK42" s="450"/>
      <c r="UYL42" s="450"/>
      <c r="UYM42" s="450"/>
      <c r="UYN42" s="450"/>
      <c r="UYO42" s="450"/>
      <c r="UYP42" s="450"/>
      <c r="UYQ42" s="450"/>
      <c r="UYR42" s="450"/>
      <c r="UYS42" s="450"/>
      <c r="UYT42" s="450"/>
      <c r="UYU42" s="450"/>
      <c r="UYV42" s="450"/>
      <c r="UYW42" s="450"/>
      <c r="UYX42" s="450"/>
      <c r="UYY42" s="450"/>
      <c r="UYZ42" s="450"/>
      <c r="UZA42" s="450"/>
      <c r="UZB42" s="450"/>
      <c r="UZC42" s="450"/>
      <c r="UZD42" s="450"/>
      <c r="UZE42" s="450"/>
      <c r="UZF42" s="450"/>
      <c r="UZG42" s="450"/>
      <c r="UZH42" s="450"/>
      <c r="UZI42" s="450"/>
      <c r="UZJ42" s="450"/>
      <c r="UZK42" s="450"/>
      <c r="UZL42" s="450"/>
      <c r="UZM42" s="450"/>
      <c r="UZN42" s="450"/>
      <c r="UZO42" s="450"/>
      <c r="UZP42" s="450"/>
      <c r="UZQ42" s="450"/>
      <c r="UZR42" s="450"/>
      <c r="UZS42" s="450"/>
      <c r="UZT42" s="450"/>
      <c r="UZU42" s="450"/>
      <c r="UZV42" s="450"/>
      <c r="UZW42" s="450"/>
      <c r="UZX42" s="450"/>
      <c r="UZY42" s="450"/>
      <c r="UZZ42" s="450"/>
      <c r="VAA42" s="450"/>
      <c r="VAB42" s="450"/>
      <c r="VAC42" s="450"/>
      <c r="VAD42" s="450"/>
      <c r="VAE42" s="450"/>
      <c r="VAF42" s="450"/>
      <c r="VAG42" s="450"/>
      <c r="VAH42" s="450"/>
      <c r="VAI42" s="450"/>
      <c r="VAJ42" s="450"/>
      <c r="VAK42" s="450"/>
      <c r="VAL42" s="450"/>
      <c r="VAM42" s="450"/>
      <c r="VAN42" s="450"/>
      <c r="VAO42" s="450"/>
      <c r="VAP42" s="450"/>
      <c r="VAQ42" s="450"/>
      <c r="VAR42" s="450"/>
      <c r="VAS42" s="450"/>
      <c r="VAT42" s="450"/>
      <c r="VAU42" s="450"/>
      <c r="VAV42" s="450"/>
      <c r="VAW42" s="450"/>
      <c r="VAX42" s="450"/>
      <c r="VAY42" s="450"/>
      <c r="VAZ42" s="450"/>
      <c r="VBA42" s="450"/>
      <c r="VBB42" s="450"/>
      <c r="VBC42" s="450"/>
      <c r="VBD42" s="450"/>
      <c r="VBE42" s="450"/>
      <c r="VBF42" s="450"/>
      <c r="VBG42" s="450"/>
      <c r="VBH42" s="450"/>
      <c r="VBI42" s="450"/>
      <c r="VBJ42" s="450"/>
      <c r="VBK42" s="450"/>
      <c r="VBL42" s="450"/>
      <c r="VBM42" s="450"/>
      <c r="VBN42" s="450"/>
      <c r="VBO42" s="450"/>
      <c r="VBP42" s="450"/>
      <c r="VBQ42" s="450"/>
      <c r="VBR42" s="450"/>
      <c r="VBS42" s="450"/>
      <c r="VBT42" s="450"/>
      <c r="VBU42" s="450"/>
      <c r="VBV42" s="450"/>
      <c r="VBW42" s="450"/>
      <c r="VBX42" s="450"/>
      <c r="VBY42" s="450"/>
      <c r="VBZ42" s="450"/>
      <c r="VCA42" s="450"/>
      <c r="VCB42" s="450"/>
      <c r="VCC42" s="450"/>
      <c r="VCD42" s="450"/>
      <c r="VCE42" s="450"/>
      <c r="VCF42" s="450"/>
      <c r="VCG42" s="450"/>
      <c r="VCH42" s="450"/>
      <c r="VCI42" s="450"/>
      <c r="VCJ42" s="450"/>
      <c r="VCK42" s="450"/>
      <c r="VCL42" s="450"/>
      <c r="VCM42" s="450"/>
      <c r="VCN42" s="450"/>
      <c r="VCO42" s="450"/>
      <c r="VCP42" s="450"/>
      <c r="VCQ42" s="450"/>
      <c r="VCR42" s="450"/>
      <c r="VCS42" s="450"/>
      <c r="VCT42" s="450"/>
      <c r="VCU42" s="450"/>
      <c r="VCV42" s="450"/>
      <c r="VCW42" s="450"/>
      <c r="VCX42" s="450"/>
      <c r="VCY42" s="450"/>
      <c r="VCZ42" s="450"/>
      <c r="VDA42" s="450"/>
      <c r="VDB42" s="450"/>
      <c r="VDC42" s="450"/>
      <c r="VDD42" s="450"/>
      <c r="VDE42" s="450"/>
      <c r="VDF42" s="450"/>
      <c r="VDG42" s="450"/>
      <c r="VDH42" s="450"/>
      <c r="VDI42" s="450"/>
      <c r="VDJ42" s="450"/>
      <c r="VDK42" s="450"/>
      <c r="VDL42" s="450"/>
      <c r="VDM42" s="450"/>
      <c r="VDN42" s="450"/>
      <c r="VDO42" s="450"/>
      <c r="VDP42" s="450"/>
      <c r="VDQ42" s="450"/>
      <c r="VDR42" s="450"/>
      <c r="VDS42" s="450"/>
      <c r="VDT42" s="450"/>
      <c r="VDU42" s="450"/>
      <c r="VDV42" s="450"/>
      <c r="VDW42" s="450"/>
      <c r="VDX42" s="450"/>
      <c r="VDY42" s="450"/>
      <c r="VDZ42" s="450"/>
      <c r="VEA42" s="450"/>
      <c r="VEB42" s="450"/>
      <c r="VEC42" s="450"/>
      <c r="VED42" s="450"/>
      <c r="VEE42" s="450"/>
      <c r="VEF42" s="450"/>
      <c r="VEG42" s="450"/>
      <c r="VEH42" s="450"/>
      <c r="VEI42" s="450"/>
      <c r="VEJ42" s="450"/>
      <c r="VEK42" s="450"/>
      <c r="VEL42" s="450"/>
      <c r="VEM42" s="450"/>
      <c r="VEN42" s="450"/>
      <c r="VEO42" s="450"/>
      <c r="VEP42" s="450"/>
      <c r="VEQ42" s="450"/>
      <c r="VER42" s="450"/>
      <c r="VES42" s="450"/>
      <c r="VET42" s="450"/>
      <c r="VEU42" s="450"/>
      <c r="VEV42" s="450"/>
      <c r="VEW42" s="450"/>
      <c r="VEX42" s="450"/>
      <c r="VEY42" s="450"/>
      <c r="VEZ42" s="450"/>
      <c r="VFA42" s="450"/>
      <c r="VFB42" s="450"/>
      <c r="VFC42" s="450"/>
      <c r="VFD42" s="450"/>
      <c r="VFE42" s="450"/>
      <c r="VFF42" s="450"/>
      <c r="VFG42" s="450"/>
      <c r="VFH42" s="450"/>
      <c r="VFI42" s="450"/>
      <c r="VFJ42" s="450"/>
      <c r="VFK42" s="450"/>
      <c r="VFL42" s="450"/>
      <c r="VFM42" s="450"/>
      <c r="VFN42" s="450"/>
      <c r="VFO42" s="450"/>
      <c r="VFP42" s="450"/>
      <c r="VFQ42" s="450"/>
      <c r="VFR42" s="450"/>
      <c r="VFS42" s="450"/>
      <c r="VFT42" s="450"/>
      <c r="VFU42" s="450"/>
      <c r="VFV42" s="450"/>
      <c r="VFW42" s="450"/>
      <c r="VFX42" s="450"/>
      <c r="VFY42" s="450"/>
      <c r="VFZ42" s="450"/>
      <c r="VGA42" s="450"/>
      <c r="VGB42" s="450"/>
      <c r="VGC42" s="450"/>
      <c r="VGD42" s="450"/>
      <c r="VGE42" s="450"/>
      <c r="VGF42" s="450"/>
      <c r="VGG42" s="450"/>
      <c r="VGH42" s="450"/>
      <c r="VGI42" s="450"/>
      <c r="VGJ42" s="450"/>
      <c r="VGK42" s="450"/>
      <c r="VGL42" s="450"/>
      <c r="VGM42" s="450"/>
      <c r="VGN42" s="450"/>
      <c r="VGO42" s="450"/>
      <c r="VGP42" s="450"/>
      <c r="VGQ42" s="450"/>
      <c r="VGR42" s="450"/>
      <c r="VGS42" s="450"/>
      <c r="VGT42" s="450"/>
      <c r="VGU42" s="450"/>
      <c r="VGV42" s="450"/>
      <c r="VGW42" s="450"/>
      <c r="VGX42" s="450"/>
      <c r="VGY42" s="450"/>
      <c r="VGZ42" s="450"/>
      <c r="VHA42" s="450"/>
      <c r="VHB42" s="450"/>
      <c r="VHC42" s="450"/>
      <c r="VHD42" s="450"/>
      <c r="VHE42" s="450"/>
      <c r="VHF42" s="450"/>
      <c r="VHG42" s="450"/>
      <c r="VHH42" s="450"/>
      <c r="VHI42" s="450"/>
      <c r="VHJ42" s="450"/>
      <c r="VHK42" s="450"/>
      <c r="VHL42" s="450"/>
      <c r="VHM42" s="450"/>
      <c r="VHN42" s="450"/>
      <c r="VHO42" s="450"/>
      <c r="VHP42" s="450"/>
      <c r="VHQ42" s="450"/>
      <c r="VHR42" s="450"/>
      <c r="VHS42" s="450"/>
      <c r="VHT42" s="450"/>
      <c r="VHU42" s="450"/>
      <c r="VHV42" s="450"/>
      <c r="VHW42" s="450"/>
      <c r="VHX42" s="450"/>
      <c r="VHY42" s="450"/>
      <c r="VHZ42" s="450"/>
      <c r="VIA42" s="450"/>
      <c r="VIB42" s="450"/>
      <c r="VIC42" s="450"/>
      <c r="VID42" s="450"/>
      <c r="VIE42" s="450"/>
      <c r="VIF42" s="450"/>
      <c r="VIG42" s="450"/>
      <c r="VIH42" s="450"/>
      <c r="VII42" s="450"/>
      <c r="VIJ42" s="450"/>
      <c r="VIK42" s="450"/>
      <c r="VIL42" s="450"/>
      <c r="VIM42" s="450"/>
      <c r="VIN42" s="450"/>
      <c r="VIO42" s="450"/>
      <c r="VIP42" s="450"/>
      <c r="VIQ42" s="450"/>
      <c r="VIR42" s="450"/>
      <c r="VIS42" s="450"/>
      <c r="VIT42" s="450"/>
      <c r="VIU42" s="450"/>
      <c r="VIV42" s="450"/>
      <c r="VIW42" s="450"/>
      <c r="VIX42" s="450"/>
      <c r="VIY42" s="450"/>
      <c r="VIZ42" s="450"/>
      <c r="VJA42" s="450"/>
      <c r="VJB42" s="450"/>
      <c r="VJC42" s="450"/>
      <c r="VJD42" s="450"/>
      <c r="VJE42" s="450"/>
      <c r="VJF42" s="450"/>
      <c r="VJG42" s="450"/>
      <c r="VJH42" s="450"/>
      <c r="VJI42" s="450"/>
      <c r="VJJ42" s="450"/>
      <c r="VJK42" s="450"/>
      <c r="VJL42" s="450"/>
      <c r="VJM42" s="450"/>
      <c r="VJN42" s="450"/>
      <c r="VJO42" s="450"/>
      <c r="VJP42" s="450"/>
      <c r="VJQ42" s="450"/>
      <c r="VJR42" s="450"/>
      <c r="VJS42" s="450"/>
      <c r="VJT42" s="450"/>
      <c r="VJU42" s="450"/>
      <c r="VJV42" s="450"/>
      <c r="VJW42" s="450"/>
      <c r="VJX42" s="450"/>
      <c r="VJY42" s="450"/>
      <c r="VJZ42" s="450"/>
      <c r="VKA42" s="450"/>
      <c r="VKB42" s="450"/>
      <c r="VKC42" s="450"/>
      <c r="VKD42" s="450"/>
      <c r="VKE42" s="450"/>
      <c r="VKF42" s="450"/>
      <c r="VKG42" s="450"/>
      <c r="VKH42" s="450"/>
      <c r="VKI42" s="450"/>
      <c r="VKJ42" s="450"/>
      <c r="VKK42" s="450"/>
      <c r="VKL42" s="450"/>
      <c r="VKM42" s="450"/>
      <c r="VKN42" s="450"/>
      <c r="VKO42" s="450"/>
      <c r="VKP42" s="450"/>
      <c r="VKQ42" s="450"/>
      <c r="VKR42" s="450"/>
      <c r="VKS42" s="450"/>
      <c r="VKT42" s="450"/>
      <c r="VKU42" s="450"/>
      <c r="VKV42" s="450"/>
      <c r="VKW42" s="450"/>
      <c r="VKX42" s="450"/>
      <c r="VKY42" s="450"/>
      <c r="VKZ42" s="450"/>
      <c r="VLA42" s="450"/>
      <c r="VLB42" s="450"/>
      <c r="VLC42" s="450"/>
      <c r="VLD42" s="450"/>
      <c r="VLE42" s="450"/>
      <c r="VLF42" s="450"/>
      <c r="VLG42" s="450"/>
      <c r="VLH42" s="450"/>
      <c r="VLI42" s="450"/>
      <c r="VLJ42" s="450"/>
      <c r="VLK42" s="450"/>
      <c r="VLL42" s="450"/>
      <c r="VLM42" s="450"/>
      <c r="VLN42" s="450"/>
      <c r="VLO42" s="450"/>
      <c r="VLP42" s="450"/>
      <c r="VLQ42" s="450"/>
      <c r="VLR42" s="450"/>
      <c r="VLS42" s="450"/>
      <c r="VLT42" s="450"/>
      <c r="VLU42" s="450"/>
      <c r="VLV42" s="450"/>
      <c r="VLW42" s="450"/>
      <c r="VLX42" s="450"/>
      <c r="VLY42" s="450"/>
      <c r="VLZ42" s="450"/>
      <c r="VMA42" s="450"/>
      <c r="VMB42" s="450"/>
      <c r="VMC42" s="450"/>
      <c r="VMD42" s="450"/>
      <c r="VME42" s="450"/>
      <c r="VMF42" s="450"/>
      <c r="VMG42" s="450"/>
      <c r="VMH42" s="450"/>
      <c r="VMI42" s="450"/>
      <c r="VMJ42" s="450"/>
      <c r="VMK42" s="450"/>
      <c r="VML42" s="450"/>
      <c r="VMM42" s="450"/>
      <c r="VMN42" s="450"/>
      <c r="VMO42" s="450"/>
      <c r="VMP42" s="450"/>
      <c r="VMQ42" s="450"/>
      <c r="VMR42" s="450"/>
      <c r="VMS42" s="450"/>
      <c r="VMT42" s="450"/>
      <c r="VMU42" s="450"/>
      <c r="VMV42" s="450"/>
      <c r="VMW42" s="450"/>
      <c r="VMX42" s="450"/>
      <c r="VMY42" s="450"/>
      <c r="VMZ42" s="450"/>
      <c r="VNA42" s="450"/>
      <c r="VNB42" s="450"/>
      <c r="VNC42" s="450"/>
      <c r="VND42" s="450"/>
      <c r="VNE42" s="450"/>
      <c r="VNF42" s="450"/>
      <c r="VNG42" s="450"/>
      <c r="VNH42" s="450"/>
      <c r="VNI42" s="450"/>
      <c r="VNJ42" s="450"/>
      <c r="VNK42" s="450"/>
      <c r="VNL42" s="450"/>
      <c r="VNM42" s="450"/>
      <c r="VNN42" s="450"/>
      <c r="VNO42" s="450"/>
      <c r="VNP42" s="450"/>
      <c r="VNQ42" s="450"/>
      <c r="VNR42" s="450"/>
      <c r="VNS42" s="450"/>
      <c r="VNT42" s="450"/>
      <c r="VNU42" s="450"/>
      <c r="VNV42" s="450"/>
      <c r="VNW42" s="450"/>
      <c r="VNX42" s="450"/>
      <c r="VNY42" s="450"/>
      <c r="VNZ42" s="450"/>
      <c r="VOA42" s="450"/>
      <c r="VOB42" s="450"/>
      <c r="VOC42" s="450"/>
      <c r="VOD42" s="450"/>
      <c r="VOE42" s="450"/>
      <c r="VOF42" s="450"/>
      <c r="VOG42" s="450"/>
      <c r="VOH42" s="450"/>
      <c r="VOI42" s="450"/>
      <c r="VOJ42" s="450"/>
      <c r="VOK42" s="450"/>
      <c r="VOL42" s="450"/>
      <c r="VOM42" s="450"/>
      <c r="VON42" s="450"/>
      <c r="VOO42" s="450"/>
      <c r="VOP42" s="450"/>
      <c r="VOQ42" s="450"/>
      <c r="VOR42" s="450"/>
      <c r="VOS42" s="450"/>
      <c r="VOT42" s="450"/>
      <c r="VOU42" s="450"/>
      <c r="VOV42" s="450"/>
      <c r="VOW42" s="450"/>
      <c r="VOX42" s="450"/>
      <c r="VOY42" s="450"/>
      <c r="VOZ42" s="450"/>
      <c r="VPA42" s="450"/>
      <c r="VPB42" s="450"/>
      <c r="VPC42" s="450"/>
      <c r="VPD42" s="450"/>
      <c r="VPE42" s="450"/>
      <c r="VPF42" s="450"/>
      <c r="VPG42" s="450"/>
      <c r="VPH42" s="450"/>
      <c r="VPI42" s="450"/>
      <c r="VPJ42" s="450"/>
      <c r="VPK42" s="450"/>
      <c r="VPL42" s="450"/>
      <c r="VPM42" s="450"/>
      <c r="VPN42" s="450"/>
      <c r="VPO42" s="450"/>
      <c r="VPP42" s="450"/>
      <c r="VPQ42" s="450"/>
      <c r="VPR42" s="450"/>
      <c r="VPS42" s="450"/>
      <c r="VPT42" s="450"/>
      <c r="VPU42" s="450"/>
      <c r="VPV42" s="450"/>
      <c r="VPW42" s="450"/>
      <c r="VPX42" s="450"/>
      <c r="VPY42" s="450"/>
      <c r="VPZ42" s="450"/>
      <c r="VQA42" s="450"/>
      <c r="VQB42" s="450"/>
      <c r="VQC42" s="450"/>
      <c r="VQD42" s="450"/>
      <c r="VQE42" s="450"/>
      <c r="VQF42" s="450"/>
      <c r="VQG42" s="450"/>
      <c r="VQH42" s="450"/>
      <c r="VQI42" s="450"/>
      <c r="VQJ42" s="450"/>
      <c r="VQK42" s="450"/>
      <c r="VQL42" s="450"/>
      <c r="VQM42" s="450"/>
      <c r="VQN42" s="450"/>
      <c r="VQO42" s="450"/>
      <c r="VQP42" s="450"/>
      <c r="VQQ42" s="450"/>
      <c r="VQR42" s="450"/>
      <c r="VQS42" s="450"/>
      <c r="VQT42" s="450"/>
      <c r="VQU42" s="450"/>
      <c r="VQV42" s="450"/>
      <c r="VQW42" s="450"/>
      <c r="VQX42" s="450"/>
      <c r="VQY42" s="450"/>
      <c r="VQZ42" s="450"/>
      <c r="VRA42" s="450"/>
      <c r="VRB42" s="450"/>
      <c r="VRC42" s="450"/>
      <c r="VRD42" s="450"/>
      <c r="VRE42" s="450"/>
      <c r="VRF42" s="450"/>
      <c r="VRG42" s="450"/>
      <c r="VRH42" s="450"/>
      <c r="VRI42" s="450"/>
      <c r="VRJ42" s="450"/>
      <c r="VRK42" s="450"/>
      <c r="VRL42" s="450"/>
      <c r="VRM42" s="450"/>
      <c r="VRN42" s="450"/>
      <c r="VRO42" s="450"/>
      <c r="VRP42" s="450"/>
      <c r="VRQ42" s="450"/>
      <c r="VRR42" s="450"/>
      <c r="VRS42" s="450"/>
      <c r="VRT42" s="450"/>
      <c r="VRU42" s="450"/>
      <c r="VRV42" s="450"/>
      <c r="VRW42" s="450"/>
      <c r="VRX42" s="450"/>
      <c r="VRY42" s="450"/>
      <c r="VRZ42" s="450"/>
      <c r="VSA42" s="450"/>
      <c r="VSB42" s="450"/>
      <c r="VSC42" s="450"/>
      <c r="VSD42" s="450"/>
      <c r="VSE42" s="450"/>
      <c r="VSF42" s="450"/>
      <c r="VSG42" s="450"/>
      <c r="VSH42" s="450"/>
      <c r="VSI42" s="450"/>
      <c r="VSJ42" s="450"/>
      <c r="VSK42" s="450"/>
      <c r="VSL42" s="450"/>
      <c r="VSM42" s="450"/>
      <c r="VSN42" s="450"/>
      <c r="VSO42" s="450"/>
      <c r="VSP42" s="450"/>
      <c r="VSQ42" s="450"/>
      <c r="VSR42" s="450"/>
      <c r="VSS42" s="450"/>
      <c r="VST42" s="450"/>
      <c r="VSU42" s="450"/>
      <c r="VSV42" s="450"/>
      <c r="VSW42" s="450"/>
      <c r="VSX42" s="450"/>
      <c r="VSY42" s="450"/>
      <c r="VSZ42" s="450"/>
      <c r="VTA42" s="450"/>
      <c r="VTB42" s="450"/>
      <c r="VTC42" s="450"/>
      <c r="VTD42" s="450"/>
      <c r="VTE42" s="450"/>
      <c r="VTF42" s="450"/>
      <c r="VTG42" s="450"/>
      <c r="VTH42" s="450"/>
      <c r="VTI42" s="450"/>
      <c r="VTJ42" s="450"/>
      <c r="VTK42" s="450"/>
      <c r="VTL42" s="450"/>
      <c r="VTM42" s="450"/>
      <c r="VTN42" s="450"/>
      <c r="VTO42" s="450"/>
      <c r="VTP42" s="450"/>
      <c r="VTQ42" s="450"/>
      <c r="VTR42" s="450"/>
      <c r="VTS42" s="450"/>
      <c r="VTT42" s="450"/>
      <c r="VTU42" s="450"/>
      <c r="VTV42" s="450"/>
      <c r="VTW42" s="450"/>
      <c r="VTX42" s="450"/>
      <c r="VTY42" s="450"/>
      <c r="VTZ42" s="450"/>
      <c r="VUA42" s="450"/>
      <c r="VUB42" s="450"/>
      <c r="VUC42" s="450"/>
      <c r="VUD42" s="450"/>
      <c r="VUE42" s="450"/>
      <c r="VUF42" s="450"/>
      <c r="VUG42" s="450"/>
      <c r="VUH42" s="450"/>
      <c r="VUI42" s="450"/>
      <c r="VUJ42" s="450"/>
      <c r="VUK42" s="450"/>
      <c r="VUL42" s="450"/>
      <c r="VUM42" s="450"/>
      <c r="VUN42" s="450"/>
      <c r="VUO42" s="450"/>
      <c r="VUP42" s="450"/>
      <c r="VUQ42" s="450"/>
      <c r="VUR42" s="450"/>
      <c r="VUS42" s="450"/>
      <c r="VUT42" s="450"/>
      <c r="VUU42" s="450"/>
      <c r="VUV42" s="450"/>
      <c r="VUW42" s="450"/>
      <c r="VUX42" s="450"/>
      <c r="VUY42" s="450"/>
      <c r="VUZ42" s="450"/>
      <c r="VVA42" s="450"/>
      <c r="VVB42" s="450"/>
      <c r="VVC42" s="450"/>
      <c r="VVD42" s="450"/>
      <c r="VVE42" s="450"/>
      <c r="VVF42" s="450"/>
      <c r="VVG42" s="450"/>
      <c r="VVH42" s="450"/>
      <c r="VVI42" s="450"/>
      <c r="VVJ42" s="450"/>
      <c r="VVK42" s="450"/>
      <c r="VVL42" s="450"/>
      <c r="VVM42" s="450"/>
      <c r="VVN42" s="450"/>
      <c r="VVO42" s="450"/>
      <c r="VVP42" s="450"/>
      <c r="VVQ42" s="450"/>
      <c r="VVR42" s="450"/>
      <c r="VVS42" s="450"/>
      <c r="VVT42" s="450"/>
      <c r="VVU42" s="450"/>
      <c r="VVV42" s="450"/>
      <c r="VVW42" s="450"/>
      <c r="VVX42" s="450"/>
      <c r="VVY42" s="450"/>
      <c r="VVZ42" s="450"/>
      <c r="VWA42" s="450"/>
      <c r="VWB42" s="450"/>
      <c r="VWC42" s="450"/>
      <c r="VWD42" s="450"/>
      <c r="VWE42" s="450"/>
      <c r="VWF42" s="450"/>
      <c r="VWG42" s="450"/>
      <c r="VWH42" s="450"/>
      <c r="VWI42" s="450"/>
      <c r="VWJ42" s="450"/>
      <c r="VWK42" s="450"/>
      <c r="VWL42" s="450"/>
      <c r="VWM42" s="450"/>
      <c r="VWN42" s="450"/>
      <c r="VWO42" s="450"/>
      <c r="VWP42" s="450"/>
      <c r="VWQ42" s="450"/>
      <c r="VWR42" s="450"/>
      <c r="VWS42" s="450"/>
      <c r="VWT42" s="450"/>
      <c r="VWU42" s="450"/>
      <c r="VWV42" s="450"/>
      <c r="VWW42" s="450"/>
      <c r="VWX42" s="450"/>
      <c r="VWY42" s="450"/>
      <c r="VWZ42" s="450"/>
      <c r="VXA42" s="450"/>
      <c r="VXB42" s="450"/>
      <c r="VXC42" s="450"/>
      <c r="VXD42" s="450"/>
      <c r="VXE42" s="450"/>
      <c r="VXF42" s="450"/>
      <c r="VXG42" s="450"/>
      <c r="VXH42" s="450"/>
      <c r="VXI42" s="450"/>
      <c r="VXJ42" s="450"/>
      <c r="VXK42" s="450"/>
      <c r="VXL42" s="450"/>
      <c r="VXM42" s="450"/>
      <c r="VXN42" s="450"/>
      <c r="VXO42" s="450"/>
      <c r="VXP42" s="450"/>
      <c r="VXQ42" s="450"/>
      <c r="VXR42" s="450"/>
      <c r="VXS42" s="450"/>
      <c r="VXT42" s="450"/>
      <c r="VXU42" s="450"/>
      <c r="VXV42" s="450"/>
      <c r="VXW42" s="450"/>
      <c r="VXX42" s="450"/>
      <c r="VXY42" s="450"/>
      <c r="VXZ42" s="450"/>
      <c r="VYA42" s="450"/>
      <c r="VYB42" s="450"/>
      <c r="VYC42" s="450"/>
      <c r="VYD42" s="450"/>
      <c r="VYE42" s="450"/>
      <c r="VYF42" s="450"/>
      <c r="VYG42" s="450"/>
      <c r="VYH42" s="450"/>
      <c r="VYI42" s="450"/>
      <c r="VYJ42" s="450"/>
      <c r="VYK42" s="450"/>
      <c r="VYL42" s="450"/>
      <c r="VYM42" s="450"/>
      <c r="VYN42" s="450"/>
      <c r="VYO42" s="450"/>
      <c r="VYP42" s="450"/>
      <c r="VYQ42" s="450"/>
      <c r="VYR42" s="450"/>
      <c r="VYS42" s="450"/>
      <c r="VYT42" s="450"/>
      <c r="VYU42" s="450"/>
      <c r="VYV42" s="450"/>
      <c r="VYW42" s="450"/>
      <c r="VYX42" s="450"/>
      <c r="VYY42" s="450"/>
      <c r="VYZ42" s="450"/>
      <c r="VZA42" s="450"/>
      <c r="VZB42" s="450"/>
      <c r="VZC42" s="450"/>
      <c r="VZD42" s="450"/>
      <c r="VZE42" s="450"/>
      <c r="VZF42" s="450"/>
      <c r="VZG42" s="450"/>
      <c r="VZH42" s="450"/>
      <c r="VZI42" s="450"/>
      <c r="VZJ42" s="450"/>
      <c r="VZK42" s="450"/>
      <c r="VZL42" s="450"/>
      <c r="VZM42" s="450"/>
      <c r="VZN42" s="450"/>
      <c r="VZO42" s="450"/>
      <c r="VZP42" s="450"/>
      <c r="VZQ42" s="450"/>
      <c r="VZR42" s="450"/>
      <c r="VZS42" s="450"/>
      <c r="VZT42" s="450"/>
      <c r="VZU42" s="450"/>
      <c r="VZV42" s="450"/>
      <c r="VZW42" s="450"/>
      <c r="VZX42" s="450"/>
      <c r="VZY42" s="450"/>
      <c r="VZZ42" s="450"/>
      <c r="WAA42" s="450"/>
      <c r="WAB42" s="450"/>
      <c r="WAC42" s="450"/>
      <c r="WAD42" s="450"/>
      <c r="WAE42" s="450"/>
      <c r="WAF42" s="450"/>
      <c r="WAG42" s="450"/>
      <c r="WAH42" s="450"/>
      <c r="WAI42" s="450"/>
      <c r="WAJ42" s="450"/>
      <c r="WAK42" s="450"/>
      <c r="WAL42" s="450"/>
      <c r="WAM42" s="450"/>
      <c r="WAN42" s="450"/>
      <c r="WAO42" s="450"/>
      <c r="WAP42" s="450"/>
      <c r="WAQ42" s="450"/>
      <c r="WAR42" s="450"/>
      <c r="WAS42" s="450"/>
      <c r="WAT42" s="450"/>
      <c r="WAU42" s="450"/>
      <c r="WAV42" s="450"/>
      <c r="WAW42" s="450"/>
      <c r="WAX42" s="450"/>
      <c r="WAY42" s="450"/>
      <c r="WAZ42" s="450"/>
      <c r="WBA42" s="450"/>
      <c r="WBB42" s="450"/>
      <c r="WBC42" s="450"/>
      <c r="WBD42" s="450"/>
      <c r="WBE42" s="450"/>
      <c r="WBF42" s="450"/>
      <c r="WBG42" s="450"/>
      <c r="WBH42" s="450"/>
      <c r="WBI42" s="450"/>
      <c r="WBJ42" s="450"/>
      <c r="WBK42" s="450"/>
      <c r="WBL42" s="450"/>
      <c r="WBM42" s="450"/>
      <c r="WBN42" s="450"/>
      <c r="WBO42" s="450"/>
      <c r="WBP42" s="450"/>
      <c r="WBQ42" s="450"/>
      <c r="WBR42" s="450"/>
      <c r="WBS42" s="450"/>
      <c r="WBT42" s="450"/>
      <c r="WBU42" s="450"/>
      <c r="WBV42" s="450"/>
      <c r="WBW42" s="450"/>
      <c r="WBX42" s="450"/>
      <c r="WBY42" s="450"/>
      <c r="WBZ42" s="450"/>
      <c r="WCA42" s="450"/>
      <c r="WCB42" s="450"/>
      <c r="WCC42" s="450"/>
      <c r="WCD42" s="450"/>
      <c r="WCE42" s="450"/>
      <c r="WCF42" s="450"/>
      <c r="WCG42" s="450"/>
      <c r="WCH42" s="450"/>
      <c r="WCI42" s="450"/>
      <c r="WCJ42" s="450"/>
      <c r="WCK42" s="450"/>
      <c r="WCL42" s="450"/>
      <c r="WCM42" s="450"/>
      <c r="WCN42" s="450"/>
      <c r="WCO42" s="450"/>
      <c r="WCP42" s="450"/>
      <c r="WCQ42" s="450"/>
      <c r="WCR42" s="450"/>
      <c r="WCS42" s="450"/>
      <c r="WCT42" s="450"/>
      <c r="WCU42" s="450"/>
      <c r="WCV42" s="450"/>
      <c r="WCW42" s="450"/>
      <c r="WCX42" s="450"/>
      <c r="WCY42" s="450"/>
      <c r="WCZ42" s="450"/>
      <c r="WDA42" s="450"/>
      <c r="WDB42" s="450"/>
      <c r="WDC42" s="450"/>
      <c r="WDD42" s="450"/>
      <c r="WDE42" s="450"/>
      <c r="WDF42" s="450"/>
      <c r="WDG42" s="450"/>
      <c r="WDH42" s="450"/>
      <c r="WDI42" s="450"/>
      <c r="WDJ42" s="450"/>
      <c r="WDK42" s="450"/>
      <c r="WDL42" s="450"/>
      <c r="WDM42" s="450"/>
      <c r="WDN42" s="450"/>
      <c r="WDO42" s="450"/>
      <c r="WDP42" s="450"/>
      <c r="WDQ42" s="450"/>
      <c r="WDR42" s="450"/>
      <c r="WDS42" s="450"/>
      <c r="WDT42" s="450"/>
      <c r="WDU42" s="450"/>
      <c r="WDV42" s="450"/>
      <c r="WDW42" s="450"/>
      <c r="WDX42" s="450"/>
      <c r="WDY42" s="450"/>
      <c r="WDZ42" s="450"/>
      <c r="WEA42" s="450"/>
      <c r="WEB42" s="450"/>
      <c r="WEC42" s="450"/>
      <c r="WED42" s="450"/>
      <c r="WEE42" s="450"/>
      <c r="WEF42" s="450"/>
      <c r="WEG42" s="450"/>
      <c r="WEH42" s="450"/>
      <c r="WEI42" s="450"/>
      <c r="WEJ42" s="450"/>
      <c r="WEK42" s="450"/>
      <c r="WEL42" s="450"/>
      <c r="WEM42" s="450"/>
      <c r="WEN42" s="450"/>
      <c r="WEO42" s="450"/>
      <c r="WEP42" s="450"/>
      <c r="WEQ42" s="450"/>
      <c r="WER42" s="450"/>
      <c r="WES42" s="450"/>
      <c r="WET42" s="450"/>
      <c r="WEU42" s="450"/>
      <c r="WEV42" s="450"/>
      <c r="WEW42" s="450"/>
      <c r="WEX42" s="450"/>
      <c r="WEY42" s="450"/>
      <c r="WEZ42" s="450"/>
      <c r="WFA42" s="450"/>
      <c r="WFB42" s="450"/>
      <c r="WFC42" s="450"/>
      <c r="WFD42" s="450"/>
      <c r="WFE42" s="450"/>
      <c r="WFF42" s="450"/>
      <c r="WFG42" s="450"/>
      <c r="WFH42" s="450"/>
      <c r="WFI42" s="450"/>
      <c r="WFJ42" s="450"/>
      <c r="WFK42" s="450"/>
      <c r="WFL42" s="450"/>
      <c r="WFM42" s="450"/>
      <c r="WFN42" s="450"/>
      <c r="WFO42" s="450"/>
      <c r="WFP42" s="450"/>
      <c r="WFQ42" s="450"/>
      <c r="WFR42" s="450"/>
      <c r="WFS42" s="450"/>
      <c r="WFT42" s="450"/>
      <c r="WFU42" s="450"/>
      <c r="WFV42" s="450"/>
      <c r="WFW42" s="450"/>
      <c r="WFX42" s="450"/>
      <c r="WFY42" s="450"/>
      <c r="WFZ42" s="450"/>
      <c r="WGA42" s="450"/>
      <c r="WGB42" s="450"/>
      <c r="WGC42" s="450"/>
      <c r="WGD42" s="450"/>
      <c r="WGE42" s="450"/>
      <c r="WGF42" s="450"/>
      <c r="WGG42" s="450"/>
      <c r="WGH42" s="450"/>
      <c r="WGI42" s="450"/>
      <c r="WGJ42" s="450"/>
      <c r="WGK42" s="450"/>
      <c r="WGL42" s="450"/>
      <c r="WGM42" s="450"/>
      <c r="WGN42" s="450"/>
      <c r="WGO42" s="450"/>
      <c r="WGP42" s="450"/>
      <c r="WGQ42" s="450"/>
      <c r="WGR42" s="450"/>
      <c r="WGS42" s="450"/>
      <c r="WGT42" s="450"/>
      <c r="WGU42" s="450"/>
      <c r="WGV42" s="450"/>
      <c r="WGW42" s="450"/>
      <c r="WGX42" s="450"/>
      <c r="WGY42" s="450"/>
      <c r="WGZ42" s="450"/>
      <c r="WHA42" s="450"/>
      <c r="WHB42" s="450"/>
      <c r="WHC42" s="450"/>
      <c r="WHD42" s="450"/>
      <c r="WHE42" s="450"/>
      <c r="WHF42" s="450"/>
      <c r="WHG42" s="450"/>
      <c r="WHH42" s="450"/>
      <c r="WHI42" s="450"/>
      <c r="WHJ42" s="450"/>
      <c r="WHK42" s="450"/>
      <c r="WHL42" s="450"/>
      <c r="WHM42" s="450"/>
      <c r="WHN42" s="450"/>
      <c r="WHO42" s="450"/>
      <c r="WHP42" s="450"/>
      <c r="WHQ42" s="450"/>
      <c r="WHR42" s="450"/>
      <c r="WHS42" s="450"/>
      <c r="WHT42" s="450"/>
      <c r="WHU42" s="450"/>
      <c r="WHV42" s="450"/>
      <c r="WHW42" s="450"/>
      <c r="WHX42" s="450"/>
      <c r="WHY42" s="450"/>
      <c r="WHZ42" s="450"/>
      <c r="WIA42" s="450"/>
      <c r="WIB42" s="450"/>
      <c r="WIC42" s="450"/>
      <c r="WID42" s="450"/>
      <c r="WIE42" s="450"/>
      <c r="WIF42" s="450"/>
      <c r="WIG42" s="450"/>
      <c r="WIH42" s="450"/>
      <c r="WII42" s="450"/>
      <c r="WIJ42" s="450"/>
      <c r="WIK42" s="450"/>
      <c r="WIL42" s="450"/>
      <c r="WIM42" s="450"/>
      <c r="WIN42" s="450"/>
      <c r="WIO42" s="450"/>
      <c r="WIP42" s="450"/>
      <c r="WIQ42" s="450"/>
      <c r="WIR42" s="450"/>
      <c r="WIS42" s="450"/>
      <c r="WIT42" s="450"/>
      <c r="WIU42" s="450"/>
      <c r="WIV42" s="450"/>
      <c r="WIW42" s="450"/>
      <c r="WIX42" s="450"/>
      <c r="WIY42" s="450"/>
      <c r="WIZ42" s="450"/>
      <c r="WJA42" s="450"/>
      <c r="WJB42" s="450"/>
      <c r="WJC42" s="450"/>
      <c r="WJD42" s="450"/>
      <c r="WJE42" s="450"/>
      <c r="WJF42" s="450"/>
      <c r="WJG42" s="450"/>
      <c r="WJH42" s="450"/>
      <c r="WJI42" s="450"/>
      <c r="WJJ42" s="450"/>
      <c r="WJK42" s="450"/>
      <c r="WJL42" s="450"/>
      <c r="WJM42" s="450"/>
      <c r="WJN42" s="450"/>
      <c r="WJO42" s="450"/>
      <c r="WJP42" s="450"/>
      <c r="WJQ42" s="450"/>
      <c r="WJR42" s="450"/>
      <c r="WJS42" s="450"/>
      <c r="WJT42" s="450"/>
      <c r="WJU42" s="450"/>
      <c r="WJV42" s="450"/>
      <c r="WJW42" s="450"/>
      <c r="WJX42" s="450"/>
      <c r="WJY42" s="450"/>
      <c r="WJZ42" s="450"/>
      <c r="WKA42" s="450"/>
      <c r="WKB42" s="450"/>
      <c r="WKC42" s="450"/>
      <c r="WKD42" s="450"/>
      <c r="WKE42" s="450"/>
      <c r="WKF42" s="450"/>
      <c r="WKG42" s="450"/>
      <c r="WKH42" s="450"/>
      <c r="WKI42" s="450"/>
      <c r="WKJ42" s="450"/>
      <c r="WKK42" s="450"/>
      <c r="WKL42" s="450"/>
      <c r="WKM42" s="450"/>
      <c r="WKN42" s="450"/>
      <c r="WKO42" s="450"/>
      <c r="WKP42" s="450"/>
      <c r="WKQ42" s="450"/>
      <c r="WKR42" s="450"/>
      <c r="WKS42" s="450"/>
      <c r="WKT42" s="450"/>
      <c r="WKU42" s="450"/>
      <c r="WKV42" s="450"/>
      <c r="WKW42" s="450"/>
      <c r="WKX42" s="450"/>
      <c r="WKY42" s="450"/>
      <c r="WKZ42" s="450"/>
      <c r="WLA42" s="450"/>
      <c r="WLB42" s="450"/>
      <c r="WLC42" s="450"/>
      <c r="WLD42" s="450"/>
      <c r="WLE42" s="450"/>
      <c r="WLF42" s="450"/>
      <c r="WLG42" s="450"/>
      <c r="WLH42" s="450"/>
      <c r="WLI42" s="450"/>
      <c r="WLJ42" s="450"/>
      <c r="WLK42" s="450"/>
      <c r="WLL42" s="450"/>
      <c r="WLM42" s="450"/>
      <c r="WLN42" s="450"/>
      <c r="WLO42" s="450"/>
      <c r="WLP42" s="450"/>
      <c r="WLQ42" s="450"/>
      <c r="WLR42" s="450"/>
      <c r="WLS42" s="450"/>
      <c r="WLT42" s="450"/>
      <c r="WLU42" s="450"/>
      <c r="WLV42" s="450"/>
      <c r="WLW42" s="450"/>
      <c r="WLX42" s="450"/>
      <c r="WLY42" s="450"/>
      <c r="WLZ42" s="450"/>
      <c r="WMA42" s="450"/>
      <c r="WMB42" s="450"/>
      <c r="WMC42" s="450"/>
      <c r="WMD42" s="450"/>
      <c r="WME42" s="450"/>
      <c r="WMF42" s="450"/>
      <c r="WMG42" s="450"/>
      <c r="WMH42" s="450"/>
      <c r="WMI42" s="450"/>
      <c r="WMJ42" s="450"/>
      <c r="WMK42" s="450"/>
      <c r="WML42" s="450"/>
      <c r="WMM42" s="450"/>
      <c r="WMN42" s="450"/>
      <c r="WMO42" s="450"/>
      <c r="WMP42" s="450"/>
      <c r="WMQ42" s="450"/>
      <c r="WMR42" s="450"/>
      <c r="WMS42" s="450"/>
      <c r="WMT42" s="450"/>
      <c r="WMU42" s="450"/>
      <c r="WMV42" s="450"/>
      <c r="WMW42" s="450"/>
      <c r="WMX42" s="450"/>
      <c r="WMY42" s="450"/>
      <c r="WMZ42" s="450"/>
      <c r="WNA42" s="450"/>
      <c r="WNB42" s="450"/>
      <c r="WNC42" s="450"/>
      <c r="WND42" s="450"/>
      <c r="WNE42" s="450"/>
      <c r="WNF42" s="450"/>
      <c r="WNG42" s="450"/>
      <c r="WNH42" s="450"/>
      <c r="WNI42" s="450"/>
      <c r="WNJ42" s="450"/>
      <c r="WNK42" s="450"/>
      <c r="WNL42" s="450"/>
      <c r="WNM42" s="450"/>
      <c r="WNN42" s="450"/>
      <c r="WNO42" s="450"/>
      <c r="WNP42" s="450"/>
      <c r="WNQ42" s="450"/>
      <c r="WNR42" s="450"/>
      <c r="WNS42" s="450"/>
      <c r="WNT42" s="450"/>
      <c r="WNU42" s="450"/>
      <c r="WNV42" s="450"/>
      <c r="WNW42" s="450"/>
      <c r="WNX42" s="450"/>
      <c r="WNY42" s="450"/>
      <c r="WNZ42" s="450"/>
      <c r="WOA42" s="450"/>
      <c r="WOB42" s="450"/>
      <c r="WOC42" s="450"/>
      <c r="WOD42" s="450"/>
      <c r="WOE42" s="450"/>
      <c r="WOF42" s="450"/>
      <c r="WOG42" s="450"/>
      <c r="WOH42" s="450"/>
      <c r="WOI42" s="450"/>
      <c r="WOJ42" s="450"/>
      <c r="WOK42" s="450"/>
      <c r="WOL42" s="450"/>
      <c r="WOM42" s="450"/>
      <c r="WON42" s="450"/>
      <c r="WOO42" s="450"/>
      <c r="WOP42" s="450"/>
      <c r="WOQ42" s="450"/>
      <c r="WOR42" s="450"/>
      <c r="WOS42" s="450"/>
      <c r="WOT42" s="450"/>
      <c r="WOU42" s="450"/>
      <c r="WOV42" s="450"/>
      <c r="WOW42" s="450"/>
      <c r="WOX42" s="450"/>
      <c r="WOY42" s="450"/>
      <c r="WOZ42" s="450"/>
      <c r="WPA42" s="450"/>
      <c r="WPB42" s="450"/>
      <c r="WPC42" s="450"/>
      <c r="WPD42" s="450"/>
      <c r="WPE42" s="450"/>
      <c r="WPF42" s="450"/>
      <c r="WPG42" s="450"/>
      <c r="WPH42" s="450"/>
      <c r="WPI42" s="450"/>
      <c r="WPJ42" s="450"/>
      <c r="WPK42" s="450"/>
      <c r="WPL42" s="450"/>
      <c r="WPM42" s="450"/>
      <c r="WPN42" s="450"/>
      <c r="WPO42" s="450"/>
      <c r="WPP42" s="450"/>
      <c r="WPQ42" s="450"/>
      <c r="WPR42" s="450"/>
      <c r="WPS42" s="450"/>
      <c r="WPT42" s="450"/>
      <c r="WPU42" s="450"/>
      <c r="WPV42" s="450"/>
      <c r="WPW42" s="450"/>
      <c r="WPX42" s="450"/>
      <c r="WPY42" s="450"/>
      <c r="WPZ42" s="450"/>
      <c r="WQA42" s="450"/>
      <c r="WQB42" s="450"/>
      <c r="WQC42" s="450"/>
      <c r="WQD42" s="450"/>
      <c r="WQE42" s="450"/>
      <c r="WQF42" s="450"/>
      <c r="WQG42" s="450"/>
      <c r="WQH42" s="450"/>
      <c r="WQI42" s="450"/>
      <c r="WQJ42" s="450"/>
      <c r="WQK42" s="450"/>
      <c r="WQL42" s="450"/>
      <c r="WQM42" s="450"/>
      <c r="WQN42" s="450"/>
      <c r="WQO42" s="450"/>
      <c r="WQP42" s="450"/>
      <c r="WQQ42" s="450"/>
      <c r="WQR42" s="450"/>
      <c r="WQS42" s="450"/>
      <c r="WQT42" s="450"/>
      <c r="WQU42" s="450"/>
      <c r="WQV42" s="450"/>
      <c r="WQW42" s="450"/>
      <c r="WQX42" s="450"/>
      <c r="WQY42" s="450"/>
      <c r="WQZ42" s="450"/>
      <c r="WRA42" s="450"/>
      <c r="WRB42" s="450"/>
      <c r="WRC42" s="450"/>
      <c r="WRD42" s="450"/>
      <c r="WRE42" s="450"/>
      <c r="WRF42" s="450"/>
      <c r="WRG42" s="450"/>
      <c r="WRH42" s="450"/>
      <c r="WRI42" s="450"/>
      <c r="WRJ42" s="450"/>
      <c r="WRK42" s="450"/>
      <c r="WRL42" s="450"/>
      <c r="WRM42" s="450"/>
      <c r="WRN42" s="450"/>
      <c r="WRO42" s="450"/>
      <c r="WRP42" s="450"/>
      <c r="WRQ42" s="450"/>
      <c r="WRR42" s="450"/>
      <c r="WRS42" s="450"/>
      <c r="WRT42" s="450"/>
      <c r="WRU42" s="450"/>
      <c r="WRV42" s="450"/>
      <c r="WRW42" s="450"/>
      <c r="WRX42" s="450"/>
      <c r="WRY42" s="450"/>
      <c r="WRZ42" s="450"/>
      <c r="WSA42" s="450"/>
      <c r="WSB42" s="450"/>
      <c r="WSC42" s="450"/>
      <c r="WSD42" s="450"/>
      <c r="WSE42" s="450"/>
      <c r="WSF42" s="450"/>
      <c r="WSG42" s="450"/>
      <c r="WSH42" s="450"/>
      <c r="WSI42" s="450"/>
      <c r="WSJ42" s="450"/>
      <c r="WSK42" s="450"/>
      <c r="WSL42" s="450"/>
      <c r="WSM42" s="450"/>
      <c r="WSN42" s="450"/>
      <c r="WSO42" s="450"/>
      <c r="WSP42" s="450"/>
      <c r="WSQ42" s="450"/>
      <c r="WSR42" s="450"/>
      <c r="WSS42" s="450"/>
      <c r="WST42" s="450"/>
      <c r="WSU42" s="450"/>
      <c r="WSV42" s="450"/>
      <c r="WSW42" s="450"/>
      <c r="WSX42" s="450"/>
      <c r="WSY42" s="450"/>
      <c r="WSZ42" s="450"/>
      <c r="WTA42" s="450"/>
      <c r="WTB42" s="450"/>
      <c r="WTC42" s="450"/>
      <c r="WTD42" s="450"/>
      <c r="WTE42" s="450"/>
      <c r="WTF42" s="450"/>
      <c r="WTG42" s="450"/>
      <c r="WTH42" s="450"/>
      <c r="WTI42" s="450"/>
      <c r="WTJ42" s="450"/>
      <c r="WTK42" s="450"/>
      <c r="WTL42" s="450"/>
      <c r="WTM42" s="450"/>
      <c r="WTN42" s="450"/>
      <c r="WTO42" s="450"/>
      <c r="WTP42" s="450"/>
      <c r="WTQ42" s="450"/>
      <c r="WTR42" s="450"/>
      <c r="WTS42" s="450"/>
      <c r="WTT42" s="450"/>
      <c r="WTU42" s="450"/>
      <c r="WTV42" s="450"/>
      <c r="WTW42" s="450"/>
      <c r="WTX42" s="450"/>
      <c r="WTY42" s="450"/>
      <c r="WTZ42" s="450"/>
      <c r="WUA42" s="450"/>
      <c r="WUB42" s="450"/>
      <c r="WUC42" s="450"/>
      <c r="WUD42" s="450"/>
      <c r="WUE42" s="450"/>
      <c r="WUF42" s="450"/>
      <c r="WUG42" s="450"/>
      <c r="WUH42" s="450"/>
      <c r="WUI42" s="450"/>
      <c r="WUJ42" s="450"/>
      <c r="WUK42" s="450"/>
      <c r="WUL42" s="450"/>
      <c r="WUM42" s="450"/>
      <c r="WUN42" s="450"/>
      <c r="WUO42" s="450"/>
      <c r="WUP42" s="450"/>
      <c r="WUQ42" s="450"/>
      <c r="WUR42" s="450"/>
      <c r="WUS42" s="450"/>
      <c r="WUT42" s="450"/>
      <c r="WUU42" s="450"/>
      <c r="WUV42" s="450"/>
      <c r="WUW42" s="450"/>
      <c r="WUX42" s="450"/>
      <c r="WUY42" s="450"/>
      <c r="WUZ42" s="450"/>
      <c r="WVA42" s="450"/>
      <c r="WVB42" s="450"/>
      <c r="WVC42" s="450"/>
      <c r="WVD42" s="450"/>
      <c r="WVE42" s="450"/>
      <c r="WVF42" s="450"/>
      <c r="WVG42" s="450"/>
      <c r="WVH42" s="450"/>
      <c r="WVI42" s="450"/>
      <c r="WVJ42" s="450"/>
      <c r="WVK42" s="450"/>
      <c r="WVL42" s="450"/>
      <c r="WVM42" s="450"/>
      <c r="WVN42" s="450"/>
      <c r="WVO42" s="450"/>
      <c r="WVP42" s="450"/>
      <c r="WVQ42" s="450"/>
      <c r="WVR42" s="450"/>
      <c r="WVS42" s="450"/>
      <c r="WVT42" s="450"/>
      <c r="WVU42" s="450"/>
      <c r="WVV42" s="450"/>
      <c r="WVW42" s="450"/>
      <c r="WVX42" s="450"/>
      <c r="WVY42" s="450"/>
      <c r="WVZ42" s="450"/>
      <c r="WWA42" s="450"/>
      <c r="WWB42" s="450"/>
      <c r="WWC42" s="450"/>
      <c r="WWD42" s="450"/>
      <c r="WWE42" s="450"/>
      <c r="WWF42" s="450"/>
      <c r="WWG42" s="450"/>
      <c r="WWH42" s="450"/>
      <c r="WWI42" s="450"/>
    </row>
    <row r="43" spans="1:16155" s="457" customFormat="1" ht="19.5" customHeight="1">
      <c r="A43" s="450"/>
      <c r="B43" s="450"/>
      <c r="C43" s="451"/>
      <c r="D43" s="2066"/>
      <c r="E43" s="2066"/>
      <c r="F43" s="2066"/>
      <c r="G43" s="2066"/>
      <c r="H43" s="2066"/>
      <c r="I43" s="2066"/>
      <c r="J43" s="2067"/>
      <c r="K43" s="453"/>
      <c r="L43" s="513" t="s">
        <v>2788</v>
      </c>
      <c r="M43" s="453"/>
      <c r="N43" s="453"/>
      <c r="O43" s="453"/>
      <c r="P43" s="453"/>
      <c r="Q43" s="453"/>
      <c r="R43" s="2071"/>
      <c r="S43" s="2071"/>
      <c r="T43" s="2071"/>
      <c r="U43" s="2071"/>
      <c r="V43" s="2071"/>
      <c r="W43" s="453" t="s">
        <v>2744</v>
      </c>
      <c r="X43" s="458"/>
      <c r="AB43" s="536"/>
      <c r="AC43" s="450"/>
      <c r="AE43" s="450"/>
      <c r="AF43" s="438"/>
      <c r="AG43" s="450"/>
      <c r="AH43" s="450"/>
      <c r="AI43" s="450"/>
      <c r="AJ43" s="450"/>
      <c r="AK43" s="450"/>
      <c r="AL43" s="450"/>
      <c r="AM43" s="450"/>
      <c r="AN43" s="450"/>
      <c r="AO43" s="450"/>
      <c r="AP43" s="450"/>
      <c r="AQ43" s="450"/>
      <c r="AR43" s="450"/>
      <c r="AS43" s="450"/>
      <c r="AT43" s="450"/>
      <c r="AU43" s="450"/>
      <c r="AV43" s="450"/>
      <c r="AW43" s="450"/>
      <c r="AX43" s="450"/>
      <c r="AY43" s="450"/>
      <c r="AZ43" s="450"/>
      <c r="BA43" s="450"/>
      <c r="BB43" s="450"/>
      <c r="BC43" s="450"/>
      <c r="BD43" s="450"/>
      <c r="BE43" s="450"/>
      <c r="BF43" s="450"/>
      <c r="BG43" s="450"/>
      <c r="BH43" s="450"/>
      <c r="BI43" s="450"/>
      <c r="BJ43" s="450"/>
      <c r="BK43" s="450"/>
      <c r="BL43" s="450"/>
      <c r="BM43" s="450"/>
      <c r="BN43" s="450"/>
      <c r="BO43" s="450"/>
      <c r="BP43" s="450"/>
      <c r="BQ43" s="450"/>
      <c r="BR43" s="450"/>
      <c r="BS43" s="450"/>
      <c r="BT43" s="450"/>
      <c r="BU43" s="450"/>
      <c r="BV43" s="450"/>
      <c r="BW43" s="450"/>
      <c r="BX43" s="450"/>
      <c r="BY43" s="450"/>
      <c r="BZ43" s="450"/>
      <c r="CA43" s="450"/>
      <c r="CB43" s="450"/>
      <c r="CC43" s="450"/>
      <c r="CD43" s="450"/>
      <c r="CE43" s="450"/>
      <c r="CF43" s="450"/>
      <c r="CG43" s="450"/>
      <c r="CH43" s="450"/>
      <c r="CI43" s="450"/>
      <c r="CJ43" s="450"/>
      <c r="CK43" s="450"/>
      <c r="CL43" s="450"/>
      <c r="CM43" s="450"/>
      <c r="CN43" s="450"/>
      <c r="CO43" s="450"/>
      <c r="CP43" s="450"/>
      <c r="CQ43" s="450"/>
      <c r="CR43" s="450"/>
      <c r="CS43" s="450"/>
      <c r="CT43" s="450"/>
      <c r="CU43" s="450"/>
      <c r="CV43" s="450"/>
      <c r="CW43" s="450"/>
      <c r="CX43" s="450"/>
      <c r="CY43" s="450"/>
      <c r="CZ43" s="450"/>
      <c r="DA43" s="450"/>
      <c r="DB43" s="450"/>
      <c r="DC43" s="450"/>
      <c r="DD43" s="450"/>
      <c r="DE43" s="450"/>
      <c r="DF43" s="450"/>
      <c r="DG43" s="450"/>
      <c r="DH43" s="450"/>
      <c r="DI43" s="450"/>
      <c r="DJ43" s="450"/>
      <c r="DK43" s="450"/>
      <c r="DL43" s="450"/>
      <c r="DM43" s="450"/>
      <c r="DN43" s="450"/>
      <c r="DO43" s="450"/>
      <c r="DP43" s="450"/>
      <c r="DQ43" s="450"/>
      <c r="DR43" s="450"/>
      <c r="DS43" s="450"/>
      <c r="DT43" s="450"/>
      <c r="DU43" s="450"/>
      <c r="DV43" s="450"/>
      <c r="DW43" s="450"/>
      <c r="DX43" s="450"/>
      <c r="DY43" s="450"/>
      <c r="DZ43" s="450"/>
      <c r="EA43" s="450"/>
      <c r="EB43" s="450"/>
      <c r="EC43" s="450"/>
      <c r="ED43" s="450"/>
      <c r="EE43" s="450"/>
      <c r="EF43" s="450"/>
      <c r="EG43" s="450"/>
      <c r="EH43" s="450"/>
      <c r="EI43" s="450"/>
      <c r="EJ43" s="450"/>
      <c r="EK43" s="450"/>
      <c r="EL43" s="450"/>
      <c r="EM43" s="450"/>
      <c r="EN43" s="450"/>
      <c r="EO43" s="450"/>
      <c r="EP43" s="450"/>
      <c r="EQ43" s="450"/>
      <c r="ER43" s="450"/>
      <c r="ES43" s="450"/>
      <c r="ET43" s="450"/>
      <c r="EU43" s="450"/>
      <c r="EV43" s="450"/>
      <c r="EW43" s="450"/>
      <c r="EX43" s="450"/>
      <c r="EY43" s="450"/>
      <c r="EZ43" s="450"/>
      <c r="FA43" s="450"/>
      <c r="FB43" s="450"/>
      <c r="FC43" s="450"/>
      <c r="FD43" s="450"/>
      <c r="FE43" s="450"/>
      <c r="FF43" s="450"/>
      <c r="FG43" s="450"/>
      <c r="FH43" s="450"/>
      <c r="FI43" s="450"/>
      <c r="FJ43" s="450"/>
      <c r="FK43" s="450"/>
      <c r="FL43" s="450"/>
      <c r="FM43" s="450"/>
      <c r="FN43" s="450"/>
      <c r="FO43" s="450"/>
      <c r="FP43" s="450"/>
      <c r="FQ43" s="450"/>
      <c r="FR43" s="450"/>
      <c r="FS43" s="450"/>
      <c r="FT43" s="450"/>
      <c r="FU43" s="450"/>
      <c r="FV43" s="450"/>
      <c r="FW43" s="450"/>
      <c r="FX43" s="450"/>
      <c r="FY43" s="450"/>
      <c r="FZ43" s="450"/>
      <c r="GA43" s="450"/>
      <c r="GB43" s="450"/>
      <c r="GC43" s="450"/>
      <c r="GD43" s="450"/>
      <c r="GE43" s="450"/>
      <c r="GF43" s="450"/>
      <c r="GG43" s="450"/>
      <c r="GH43" s="450"/>
      <c r="GI43" s="450"/>
      <c r="GJ43" s="450"/>
      <c r="GK43" s="450"/>
      <c r="GL43" s="450"/>
      <c r="GM43" s="450"/>
      <c r="GN43" s="450"/>
      <c r="GO43" s="450"/>
      <c r="GP43" s="450"/>
      <c r="GQ43" s="450"/>
      <c r="GR43" s="450"/>
      <c r="GS43" s="450"/>
      <c r="GT43" s="450"/>
      <c r="GU43" s="450"/>
      <c r="GV43" s="450"/>
      <c r="GW43" s="450"/>
      <c r="GX43" s="450"/>
      <c r="GY43" s="450"/>
      <c r="GZ43" s="450"/>
      <c r="HA43" s="450"/>
      <c r="HB43" s="450"/>
      <c r="HC43" s="450"/>
      <c r="HD43" s="450"/>
      <c r="HE43" s="450"/>
      <c r="HF43" s="450"/>
      <c r="HG43" s="450"/>
      <c r="HH43" s="450"/>
      <c r="HI43" s="450"/>
      <c r="HJ43" s="450"/>
      <c r="HK43" s="450"/>
      <c r="HL43" s="450"/>
      <c r="HM43" s="450"/>
      <c r="HN43" s="450"/>
      <c r="HO43" s="450"/>
      <c r="HP43" s="450"/>
      <c r="HQ43" s="450"/>
      <c r="HR43" s="450"/>
      <c r="HS43" s="450"/>
      <c r="HT43" s="450"/>
      <c r="HU43" s="450"/>
      <c r="HV43" s="450"/>
      <c r="HW43" s="450"/>
      <c r="HX43" s="450"/>
      <c r="HY43" s="450"/>
      <c r="HZ43" s="450"/>
      <c r="IA43" s="450"/>
      <c r="IB43" s="450"/>
      <c r="IC43" s="450"/>
      <c r="ID43" s="450"/>
      <c r="IE43" s="450"/>
      <c r="IF43" s="450"/>
      <c r="IG43" s="450"/>
      <c r="IH43" s="450"/>
      <c r="II43" s="450"/>
      <c r="IJ43" s="450"/>
      <c r="IK43" s="450"/>
      <c r="IL43" s="450"/>
      <c r="IM43" s="450"/>
      <c r="IN43" s="450"/>
      <c r="IO43" s="450"/>
      <c r="IP43" s="450"/>
      <c r="IQ43" s="450"/>
      <c r="IR43" s="450"/>
      <c r="IS43" s="450"/>
      <c r="IT43" s="450"/>
      <c r="IU43" s="450"/>
      <c r="IV43" s="450"/>
      <c r="IW43" s="450"/>
      <c r="IX43" s="450"/>
      <c r="IY43" s="450"/>
      <c r="IZ43" s="450"/>
      <c r="JA43" s="450"/>
      <c r="JB43" s="450"/>
      <c r="JC43" s="450"/>
      <c r="JD43" s="450"/>
      <c r="JE43" s="450"/>
      <c r="JF43" s="450"/>
      <c r="JG43" s="450"/>
      <c r="JH43" s="450"/>
      <c r="JI43" s="450"/>
      <c r="JJ43" s="450"/>
      <c r="JK43" s="450"/>
      <c r="JL43" s="450"/>
      <c r="JM43" s="450"/>
      <c r="JN43" s="450"/>
      <c r="JO43" s="450"/>
      <c r="JP43" s="450"/>
      <c r="JQ43" s="450"/>
      <c r="JR43" s="450"/>
      <c r="JS43" s="450"/>
      <c r="JT43" s="450"/>
      <c r="JU43" s="450"/>
      <c r="JV43" s="450"/>
      <c r="JW43" s="450"/>
      <c r="JX43" s="450"/>
      <c r="JY43" s="450"/>
      <c r="JZ43" s="450"/>
      <c r="KA43" s="450"/>
      <c r="KB43" s="450"/>
      <c r="KC43" s="450"/>
      <c r="KD43" s="450"/>
      <c r="KE43" s="450"/>
      <c r="KF43" s="450"/>
      <c r="KG43" s="450"/>
      <c r="KH43" s="450"/>
      <c r="KI43" s="450"/>
      <c r="KJ43" s="450"/>
      <c r="KK43" s="450"/>
      <c r="KL43" s="450"/>
      <c r="KM43" s="450"/>
      <c r="KN43" s="450"/>
      <c r="KO43" s="450"/>
      <c r="KP43" s="450"/>
      <c r="KQ43" s="450"/>
      <c r="KR43" s="450"/>
      <c r="KS43" s="450"/>
      <c r="KT43" s="450"/>
      <c r="KU43" s="450"/>
      <c r="KV43" s="450"/>
      <c r="KW43" s="450"/>
      <c r="KX43" s="450"/>
      <c r="KY43" s="450"/>
      <c r="KZ43" s="450"/>
      <c r="LA43" s="450"/>
      <c r="LB43" s="450"/>
      <c r="LC43" s="450"/>
      <c r="LD43" s="450"/>
      <c r="LE43" s="450"/>
      <c r="LF43" s="450"/>
      <c r="LG43" s="450"/>
      <c r="LH43" s="450"/>
      <c r="LI43" s="450"/>
      <c r="LJ43" s="450"/>
      <c r="LK43" s="450"/>
      <c r="LL43" s="450"/>
      <c r="LM43" s="450"/>
      <c r="LN43" s="450"/>
      <c r="LO43" s="450"/>
      <c r="LP43" s="450"/>
      <c r="LQ43" s="450"/>
      <c r="LR43" s="450"/>
      <c r="LS43" s="450"/>
      <c r="LT43" s="450"/>
      <c r="LU43" s="450"/>
      <c r="LV43" s="450"/>
      <c r="LW43" s="450"/>
      <c r="LX43" s="450"/>
      <c r="LY43" s="450"/>
      <c r="LZ43" s="450"/>
      <c r="MA43" s="450"/>
      <c r="MB43" s="450"/>
      <c r="MC43" s="450"/>
      <c r="MD43" s="450"/>
      <c r="ME43" s="450"/>
      <c r="MF43" s="450"/>
      <c r="MG43" s="450"/>
      <c r="MH43" s="450"/>
      <c r="MI43" s="450"/>
      <c r="MJ43" s="450"/>
      <c r="MK43" s="450"/>
      <c r="ML43" s="450"/>
      <c r="MM43" s="450"/>
      <c r="MN43" s="450"/>
      <c r="MO43" s="450"/>
      <c r="MP43" s="450"/>
      <c r="MQ43" s="450"/>
      <c r="MR43" s="450"/>
      <c r="MS43" s="450"/>
      <c r="MT43" s="450"/>
      <c r="MU43" s="450"/>
      <c r="MV43" s="450"/>
      <c r="MW43" s="450"/>
      <c r="MX43" s="450"/>
      <c r="MY43" s="450"/>
      <c r="MZ43" s="450"/>
      <c r="NA43" s="450"/>
      <c r="NB43" s="450"/>
      <c r="NC43" s="450"/>
      <c r="ND43" s="450"/>
      <c r="NE43" s="450"/>
      <c r="NF43" s="450"/>
      <c r="NG43" s="450"/>
      <c r="NH43" s="450"/>
      <c r="NI43" s="450"/>
      <c r="NJ43" s="450"/>
      <c r="NK43" s="450"/>
      <c r="NL43" s="450"/>
      <c r="NM43" s="450"/>
      <c r="NN43" s="450"/>
      <c r="NO43" s="450"/>
      <c r="NP43" s="450"/>
      <c r="NQ43" s="450"/>
      <c r="NR43" s="450"/>
      <c r="NS43" s="450"/>
      <c r="NT43" s="450"/>
      <c r="NU43" s="450"/>
      <c r="NV43" s="450"/>
      <c r="NW43" s="450"/>
      <c r="NX43" s="450"/>
      <c r="NY43" s="450"/>
      <c r="NZ43" s="450"/>
      <c r="OA43" s="450"/>
      <c r="OB43" s="450"/>
      <c r="OC43" s="450"/>
      <c r="OD43" s="450"/>
      <c r="OE43" s="450"/>
      <c r="OF43" s="450"/>
      <c r="OG43" s="450"/>
      <c r="OH43" s="450"/>
      <c r="OI43" s="450"/>
      <c r="OJ43" s="450"/>
      <c r="OK43" s="450"/>
      <c r="OL43" s="450"/>
      <c r="OM43" s="450"/>
      <c r="ON43" s="450"/>
      <c r="OO43" s="450"/>
      <c r="OP43" s="450"/>
      <c r="OQ43" s="450"/>
      <c r="OR43" s="450"/>
      <c r="OS43" s="450"/>
      <c r="OT43" s="450"/>
      <c r="OU43" s="450"/>
      <c r="OV43" s="450"/>
      <c r="OW43" s="450"/>
      <c r="OX43" s="450"/>
      <c r="OY43" s="450"/>
      <c r="OZ43" s="450"/>
      <c r="PA43" s="450"/>
      <c r="PB43" s="450"/>
      <c r="PC43" s="450"/>
      <c r="PD43" s="450"/>
      <c r="PE43" s="450"/>
      <c r="PF43" s="450"/>
      <c r="PG43" s="450"/>
      <c r="PH43" s="450"/>
      <c r="PI43" s="450"/>
      <c r="PJ43" s="450"/>
      <c r="PK43" s="450"/>
      <c r="PL43" s="450"/>
      <c r="PM43" s="450"/>
      <c r="PN43" s="450"/>
      <c r="PO43" s="450"/>
      <c r="PP43" s="450"/>
      <c r="PQ43" s="450"/>
      <c r="PR43" s="450"/>
      <c r="PS43" s="450"/>
      <c r="PT43" s="450"/>
      <c r="PU43" s="450"/>
      <c r="PV43" s="450"/>
      <c r="PW43" s="450"/>
      <c r="PX43" s="450"/>
      <c r="PY43" s="450"/>
      <c r="PZ43" s="450"/>
      <c r="QA43" s="450"/>
      <c r="QB43" s="450"/>
      <c r="QC43" s="450"/>
      <c r="QD43" s="450"/>
      <c r="QE43" s="450"/>
      <c r="QF43" s="450"/>
      <c r="QG43" s="450"/>
      <c r="QH43" s="450"/>
      <c r="QI43" s="450"/>
      <c r="QJ43" s="450"/>
      <c r="QK43" s="450"/>
      <c r="QL43" s="450"/>
      <c r="QM43" s="450"/>
      <c r="QN43" s="450"/>
      <c r="QO43" s="450"/>
      <c r="QP43" s="450"/>
      <c r="QQ43" s="450"/>
      <c r="QR43" s="450"/>
      <c r="QS43" s="450"/>
      <c r="QT43" s="450"/>
      <c r="QU43" s="450"/>
      <c r="QV43" s="450"/>
      <c r="QW43" s="450"/>
      <c r="QX43" s="450"/>
      <c r="QY43" s="450"/>
      <c r="QZ43" s="450"/>
      <c r="RA43" s="450"/>
      <c r="RB43" s="450"/>
      <c r="RC43" s="450"/>
      <c r="RD43" s="450"/>
      <c r="RE43" s="450"/>
      <c r="RF43" s="450"/>
      <c r="RG43" s="450"/>
      <c r="RH43" s="450"/>
      <c r="RI43" s="450"/>
      <c r="RJ43" s="450"/>
      <c r="RK43" s="450"/>
      <c r="RL43" s="450"/>
      <c r="RM43" s="450"/>
      <c r="RN43" s="450"/>
      <c r="RO43" s="450"/>
      <c r="RP43" s="450"/>
      <c r="RQ43" s="450"/>
      <c r="RR43" s="450"/>
      <c r="RS43" s="450"/>
      <c r="RT43" s="450"/>
      <c r="RU43" s="450"/>
      <c r="RV43" s="450"/>
      <c r="RW43" s="450"/>
      <c r="RX43" s="450"/>
      <c r="RY43" s="450"/>
      <c r="RZ43" s="450"/>
      <c r="SA43" s="450"/>
      <c r="SB43" s="450"/>
      <c r="SC43" s="450"/>
      <c r="SD43" s="450"/>
      <c r="SE43" s="450"/>
      <c r="SF43" s="450"/>
      <c r="SG43" s="450"/>
      <c r="SH43" s="450"/>
      <c r="SI43" s="450"/>
      <c r="SJ43" s="450"/>
      <c r="SK43" s="450"/>
      <c r="SL43" s="450"/>
      <c r="SM43" s="450"/>
      <c r="SN43" s="450"/>
      <c r="SO43" s="450"/>
      <c r="SP43" s="450"/>
      <c r="SQ43" s="450"/>
      <c r="SR43" s="450"/>
      <c r="SS43" s="450"/>
      <c r="ST43" s="450"/>
      <c r="SU43" s="450"/>
      <c r="SV43" s="450"/>
      <c r="SW43" s="450"/>
      <c r="SX43" s="450"/>
      <c r="SY43" s="450"/>
      <c r="SZ43" s="450"/>
      <c r="TA43" s="450"/>
      <c r="TB43" s="450"/>
      <c r="TC43" s="450"/>
      <c r="TD43" s="450"/>
      <c r="TE43" s="450"/>
      <c r="TF43" s="450"/>
      <c r="TG43" s="450"/>
      <c r="TH43" s="450"/>
      <c r="TI43" s="450"/>
      <c r="TJ43" s="450"/>
      <c r="TK43" s="450"/>
      <c r="TL43" s="450"/>
      <c r="TM43" s="450"/>
      <c r="TN43" s="450"/>
      <c r="TO43" s="450"/>
      <c r="TP43" s="450"/>
      <c r="TQ43" s="450"/>
      <c r="TR43" s="450"/>
      <c r="TS43" s="450"/>
      <c r="TT43" s="450"/>
      <c r="TU43" s="450"/>
      <c r="TV43" s="450"/>
      <c r="TW43" s="450"/>
      <c r="TX43" s="450"/>
      <c r="TY43" s="450"/>
      <c r="TZ43" s="450"/>
      <c r="UA43" s="450"/>
      <c r="UB43" s="450"/>
      <c r="UC43" s="450"/>
      <c r="UD43" s="450"/>
      <c r="UE43" s="450"/>
      <c r="UF43" s="450"/>
      <c r="UG43" s="450"/>
      <c r="UH43" s="450"/>
      <c r="UI43" s="450"/>
      <c r="UJ43" s="450"/>
      <c r="UK43" s="450"/>
      <c r="UL43" s="450"/>
      <c r="UM43" s="450"/>
      <c r="UN43" s="450"/>
      <c r="UO43" s="450"/>
      <c r="UP43" s="450"/>
      <c r="UQ43" s="450"/>
      <c r="UR43" s="450"/>
      <c r="US43" s="450"/>
      <c r="UT43" s="450"/>
      <c r="UU43" s="450"/>
      <c r="UV43" s="450"/>
      <c r="UW43" s="450"/>
      <c r="UX43" s="450"/>
      <c r="UY43" s="450"/>
      <c r="UZ43" s="450"/>
      <c r="VA43" s="450"/>
      <c r="VB43" s="450"/>
      <c r="VC43" s="450"/>
      <c r="VD43" s="450"/>
      <c r="VE43" s="450"/>
      <c r="VF43" s="450"/>
      <c r="VG43" s="450"/>
      <c r="VH43" s="450"/>
      <c r="VI43" s="450"/>
      <c r="VJ43" s="450"/>
      <c r="VK43" s="450"/>
      <c r="VL43" s="450"/>
      <c r="VM43" s="450"/>
      <c r="VN43" s="450"/>
      <c r="VO43" s="450"/>
      <c r="VP43" s="450"/>
      <c r="VQ43" s="450"/>
      <c r="VR43" s="450"/>
      <c r="VS43" s="450"/>
      <c r="VT43" s="450"/>
      <c r="VU43" s="450"/>
      <c r="VV43" s="450"/>
      <c r="VW43" s="450"/>
      <c r="VX43" s="450"/>
      <c r="VY43" s="450"/>
      <c r="VZ43" s="450"/>
      <c r="WA43" s="450"/>
      <c r="WB43" s="450"/>
      <c r="WC43" s="450"/>
      <c r="WD43" s="450"/>
      <c r="WE43" s="450"/>
      <c r="WF43" s="450"/>
      <c r="WG43" s="450"/>
      <c r="WH43" s="450"/>
      <c r="WI43" s="450"/>
      <c r="WJ43" s="450"/>
      <c r="WK43" s="450"/>
      <c r="WL43" s="450"/>
      <c r="WM43" s="450"/>
      <c r="WN43" s="450"/>
      <c r="WO43" s="450"/>
      <c r="WP43" s="450"/>
      <c r="WQ43" s="450"/>
      <c r="WR43" s="450"/>
      <c r="WS43" s="450"/>
      <c r="WT43" s="450"/>
      <c r="WU43" s="450"/>
      <c r="WV43" s="450"/>
      <c r="WW43" s="450"/>
      <c r="WX43" s="450"/>
      <c r="WY43" s="450"/>
      <c r="WZ43" s="450"/>
      <c r="XA43" s="450"/>
      <c r="XB43" s="450"/>
      <c r="XC43" s="450"/>
      <c r="XD43" s="450"/>
      <c r="XE43" s="450"/>
      <c r="XF43" s="450"/>
      <c r="XG43" s="450"/>
      <c r="XH43" s="450"/>
      <c r="XI43" s="450"/>
      <c r="XJ43" s="450"/>
      <c r="XK43" s="450"/>
      <c r="XL43" s="450"/>
      <c r="XM43" s="450"/>
      <c r="XN43" s="450"/>
      <c r="XO43" s="450"/>
      <c r="XP43" s="450"/>
      <c r="XQ43" s="450"/>
      <c r="XR43" s="450"/>
      <c r="XS43" s="450"/>
      <c r="XT43" s="450"/>
      <c r="XU43" s="450"/>
      <c r="XV43" s="450"/>
      <c r="XW43" s="450"/>
      <c r="XX43" s="450"/>
      <c r="XY43" s="450"/>
      <c r="XZ43" s="450"/>
      <c r="YA43" s="450"/>
      <c r="YB43" s="450"/>
      <c r="YC43" s="450"/>
      <c r="YD43" s="450"/>
      <c r="YE43" s="450"/>
      <c r="YF43" s="450"/>
      <c r="YG43" s="450"/>
      <c r="YH43" s="450"/>
      <c r="YI43" s="450"/>
      <c r="YJ43" s="450"/>
      <c r="YK43" s="450"/>
      <c r="YL43" s="450"/>
      <c r="YM43" s="450"/>
      <c r="YN43" s="450"/>
      <c r="YO43" s="450"/>
      <c r="YP43" s="450"/>
      <c r="YQ43" s="450"/>
      <c r="YR43" s="450"/>
      <c r="YS43" s="450"/>
      <c r="YT43" s="450"/>
      <c r="YU43" s="450"/>
      <c r="YV43" s="450"/>
      <c r="YW43" s="450"/>
      <c r="YX43" s="450"/>
      <c r="YY43" s="450"/>
      <c r="YZ43" s="450"/>
      <c r="ZA43" s="450"/>
      <c r="ZB43" s="450"/>
      <c r="ZC43" s="450"/>
      <c r="ZD43" s="450"/>
      <c r="ZE43" s="450"/>
      <c r="ZF43" s="450"/>
      <c r="ZG43" s="450"/>
      <c r="ZH43" s="450"/>
      <c r="ZI43" s="450"/>
      <c r="ZJ43" s="450"/>
      <c r="ZK43" s="450"/>
      <c r="ZL43" s="450"/>
      <c r="ZM43" s="450"/>
      <c r="ZN43" s="450"/>
      <c r="ZO43" s="450"/>
      <c r="ZP43" s="450"/>
      <c r="ZQ43" s="450"/>
      <c r="ZR43" s="450"/>
      <c r="ZS43" s="450"/>
      <c r="ZT43" s="450"/>
      <c r="ZU43" s="450"/>
      <c r="ZV43" s="450"/>
      <c r="ZW43" s="450"/>
      <c r="ZX43" s="450"/>
      <c r="ZY43" s="450"/>
      <c r="ZZ43" s="450"/>
      <c r="AAA43" s="450"/>
      <c r="AAB43" s="450"/>
      <c r="AAC43" s="450"/>
      <c r="AAD43" s="450"/>
      <c r="AAE43" s="450"/>
      <c r="AAF43" s="450"/>
      <c r="AAG43" s="450"/>
      <c r="AAH43" s="450"/>
      <c r="AAI43" s="450"/>
      <c r="AAJ43" s="450"/>
      <c r="AAK43" s="450"/>
      <c r="AAL43" s="450"/>
      <c r="AAM43" s="450"/>
      <c r="AAN43" s="450"/>
      <c r="AAO43" s="450"/>
      <c r="AAP43" s="450"/>
      <c r="AAQ43" s="450"/>
      <c r="AAR43" s="450"/>
      <c r="AAS43" s="450"/>
      <c r="AAT43" s="450"/>
      <c r="AAU43" s="450"/>
      <c r="AAV43" s="450"/>
      <c r="AAW43" s="450"/>
      <c r="AAX43" s="450"/>
      <c r="AAY43" s="450"/>
      <c r="AAZ43" s="450"/>
      <c r="ABA43" s="450"/>
      <c r="ABB43" s="450"/>
      <c r="ABC43" s="450"/>
      <c r="ABD43" s="450"/>
      <c r="ABE43" s="450"/>
      <c r="ABF43" s="450"/>
      <c r="ABG43" s="450"/>
      <c r="ABH43" s="450"/>
      <c r="ABI43" s="450"/>
      <c r="ABJ43" s="450"/>
      <c r="ABK43" s="450"/>
      <c r="ABL43" s="450"/>
      <c r="ABM43" s="450"/>
      <c r="ABN43" s="450"/>
      <c r="ABO43" s="450"/>
      <c r="ABP43" s="450"/>
      <c r="ABQ43" s="450"/>
      <c r="ABR43" s="450"/>
      <c r="ABS43" s="450"/>
      <c r="ABT43" s="450"/>
      <c r="ABU43" s="450"/>
      <c r="ABV43" s="450"/>
      <c r="ABW43" s="450"/>
      <c r="ABX43" s="450"/>
      <c r="ABY43" s="450"/>
      <c r="ABZ43" s="450"/>
      <c r="ACA43" s="450"/>
      <c r="ACB43" s="450"/>
      <c r="ACC43" s="450"/>
      <c r="ACD43" s="450"/>
      <c r="ACE43" s="450"/>
      <c r="ACF43" s="450"/>
      <c r="ACG43" s="450"/>
      <c r="ACH43" s="450"/>
      <c r="ACI43" s="450"/>
      <c r="ACJ43" s="450"/>
      <c r="ACK43" s="450"/>
      <c r="ACL43" s="450"/>
      <c r="ACM43" s="450"/>
      <c r="ACN43" s="450"/>
      <c r="ACO43" s="450"/>
      <c r="ACP43" s="450"/>
      <c r="ACQ43" s="450"/>
      <c r="ACR43" s="450"/>
      <c r="ACS43" s="450"/>
      <c r="ACT43" s="450"/>
      <c r="ACU43" s="450"/>
      <c r="ACV43" s="450"/>
      <c r="ACW43" s="450"/>
      <c r="ACX43" s="450"/>
      <c r="ACY43" s="450"/>
      <c r="ACZ43" s="450"/>
      <c r="ADA43" s="450"/>
      <c r="ADB43" s="450"/>
      <c r="ADC43" s="450"/>
      <c r="ADD43" s="450"/>
      <c r="ADE43" s="450"/>
      <c r="ADF43" s="450"/>
      <c r="ADG43" s="450"/>
      <c r="ADH43" s="450"/>
      <c r="ADI43" s="450"/>
      <c r="ADJ43" s="450"/>
      <c r="ADK43" s="450"/>
      <c r="ADL43" s="450"/>
      <c r="ADM43" s="450"/>
      <c r="ADN43" s="450"/>
      <c r="ADO43" s="450"/>
      <c r="ADP43" s="450"/>
      <c r="ADQ43" s="450"/>
      <c r="ADR43" s="450"/>
      <c r="ADS43" s="450"/>
      <c r="ADT43" s="450"/>
      <c r="ADU43" s="450"/>
      <c r="ADV43" s="450"/>
      <c r="ADW43" s="450"/>
      <c r="ADX43" s="450"/>
      <c r="ADY43" s="450"/>
      <c r="ADZ43" s="450"/>
      <c r="AEA43" s="450"/>
      <c r="AEB43" s="450"/>
      <c r="AEC43" s="450"/>
      <c r="AED43" s="450"/>
      <c r="AEE43" s="450"/>
      <c r="AEF43" s="450"/>
      <c r="AEG43" s="450"/>
      <c r="AEH43" s="450"/>
      <c r="AEI43" s="450"/>
      <c r="AEJ43" s="450"/>
      <c r="AEK43" s="450"/>
      <c r="AEL43" s="450"/>
      <c r="AEM43" s="450"/>
      <c r="AEN43" s="450"/>
      <c r="AEO43" s="450"/>
      <c r="AEP43" s="450"/>
      <c r="AEQ43" s="450"/>
      <c r="AER43" s="450"/>
      <c r="AES43" s="450"/>
      <c r="AET43" s="450"/>
      <c r="AEU43" s="450"/>
      <c r="AEV43" s="450"/>
      <c r="AEW43" s="450"/>
      <c r="AEX43" s="450"/>
      <c r="AEY43" s="450"/>
      <c r="AEZ43" s="450"/>
      <c r="AFA43" s="450"/>
      <c r="AFB43" s="450"/>
      <c r="AFC43" s="450"/>
      <c r="AFD43" s="450"/>
      <c r="AFE43" s="450"/>
      <c r="AFF43" s="450"/>
      <c r="AFG43" s="450"/>
      <c r="AFH43" s="450"/>
      <c r="AFI43" s="450"/>
      <c r="AFJ43" s="450"/>
      <c r="AFK43" s="450"/>
      <c r="AFL43" s="450"/>
      <c r="AFM43" s="450"/>
      <c r="AFN43" s="450"/>
      <c r="AFO43" s="450"/>
      <c r="AFP43" s="450"/>
      <c r="AFQ43" s="450"/>
      <c r="AFR43" s="450"/>
      <c r="AFS43" s="450"/>
      <c r="AFT43" s="450"/>
      <c r="AFU43" s="450"/>
      <c r="AFV43" s="450"/>
      <c r="AFW43" s="450"/>
      <c r="AFX43" s="450"/>
      <c r="AFY43" s="450"/>
      <c r="AFZ43" s="450"/>
      <c r="AGA43" s="450"/>
      <c r="AGB43" s="450"/>
      <c r="AGC43" s="450"/>
      <c r="AGD43" s="450"/>
      <c r="AGE43" s="450"/>
      <c r="AGF43" s="450"/>
      <c r="AGG43" s="450"/>
      <c r="AGH43" s="450"/>
      <c r="AGI43" s="450"/>
      <c r="AGJ43" s="450"/>
      <c r="AGK43" s="450"/>
      <c r="AGL43" s="450"/>
      <c r="AGM43" s="450"/>
      <c r="AGN43" s="450"/>
      <c r="AGO43" s="450"/>
      <c r="AGP43" s="450"/>
      <c r="AGQ43" s="450"/>
      <c r="AGR43" s="450"/>
      <c r="AGS43" s="450"/>
      <c r="AGT43" s="450"/>
      <c r="AGU43" s="450"/>
      <c r="AGV43" s="450"/>
      <c r="AGW43" s="450"/>
      <c r="AGX43" s="450"/>
      <c r="AGY43" s="450"/>
      <c r="AGZ43" s="450"/>
      <c r="AHA43" s="450"/>
      <c r="AHB43" s="450"/>
      <c r="AHC43" s="450"/>
      <c r="AHD43" s="450"/>
      <c r="AHE43" s="450"/>
      <c r="AHF43" s="450"/>
      <c r="AHG43" s="450"/>
      <c r="AHH43" s="450"/>
      <c r="AHI43" s="450"/>
      <c r="AHJ43" s="450"/>
      <c r="AHK43" s="450"/>
      <c r="AHL43" s="450"/>
      <c r="AHM43" s="450"/>
      <c r="AHN43" s="450"/>
      <c r="AHO43" s="450"/>
      <c r="AHP43" s="450"/>
      <c r="AHQ43" s="450"/>
      <c r="AHR43" s="450"/>
      <c r="AHS43" s="450"/>
      <c r="AHT43" s="450"/>
      <c r="AHU43" s="450"/>
      <c r="AHV43" s="450"/>
      <c r="AHW43" s="450"/>
      <c r="AHX43" s="450"/>
      <c r="AHY43" s="450"/>
      <c r="AHZ43" s="450"/>
      <c r="AIA43" s="450"/>
      <c r="AIB43" s="450"/>
      <c r="AIC43" s="450"/>
      <c r="AID43" s="450"/>
      <c r="AIE43" s="450"/>
      <c r="AIF43" s="450"/>
      <c r="AIG43" s="450"/>
      <c r="AIH43" s="450"/>
      <c r="AII43" s="450"/>
      <c r="AIJ43" s="450"/>
      <c r="AIK43" s="450"/>
      <c r="AIL43" s="450"/>
      <c r="AIM43" s="450"/>
      <c r="AIN43" s="450"/>
      <c r="AIO43" s="450"/>
      <c r="AIP43" s="450"/>
      <c r="AIQ43" s="450"/>
      <c r="AIR43" s="450"/>
      <c r="AIS43" s="450"/>
      <c r="AIT43" s="450"/>
      <c r="AIU43" s="450"/>
      <c r="AIV43" s="450"/>
      <c r="AIW43" s="450"/>
      <c r="AIX43" s="450"/>
      <c r="AIY43" s="450"/>
      <c r="AIZ43" s="450"/>
      <c r="AJA43" s="450"/>
      <c r="AJB43" s="450"/>
      <c r="AJC43" s="450"/>
      <c r="AJD43" s="450"/>
      <c r="AJE43" s="450"/>
      <c r="AJF43" s="450"/>
      <c r="AJG43" s="450"/>
      <c r="AJH43" s="450"/>
      <c r="AJI43" s="450"/>
      <c r="AJJ43" s="450"/>
      <c r="AJK43" s="450"/>
      <c r="AJL43" s="450"/>
      <c r="AJM43" s="450"/>
      <c r="AJN43" s="450"/>
      <c r="AJO43" s="450"/>
      <c r="AJP43" s="450"/>
      <c r="AJQ43" s="450"/>
      <c r="AJR43" s="450"/>
      <c r="AJS43" s="450"/>
      <c r="AJT43" s="450"/>
      <c r="AJU43" s="450"/>
      <c r="AJV43" s="450"/>
      <c r="AJW43" s="450"/>
      <c r="AJX43" s="450"/>
      <c r="AJY43" s="450"/>
      <c r="AJZ43" s="450"/>
      <c r="AKA43" s="450"/>
      <c r="AKB43" s="450"/>
      <c r="AKC43" s="450"/>
      <c r="AKD43" s="450"/>
      <c r="AKE43" s="450"/>
      <c r="AKF43" s="450"/>
      <c r="AKG43" s="450"/>
      <c r="AKH43" s="450"/>
      <c r="AKI43" s="450"/>
      <c r="AKJ43" s="450"/>
      <c r="AKK43" s="450"/>
      <c r="AKL43" s="450"/>
      <c r="AKM43" s="450"/>
      <c r="AKN43" s="450"/>
      <c r="AKO43" s="450"/>
      <c r="AKP43" s="450"/>
      <c r="AKQ43" s="450"/>
      <c r="AKR43" s="450"/>
      <c r="AKS43" s="450"/>
      <c r="AKT43" s="450"/>
      <c r="AKU43" s="450"/>
      <c r="AKV43" s="450"/>
      <c r="AKW43" s="450"/>
      <c r="AKX43" s="450"/>
      <c r="AKY43" s="450"/>
      <c r="AKZ43" s="450"/>
      <c r="ALA43" s="450"/>
      <c r="ALB43" s="450"/>
      <c r="ALC43" s="450"/>
      <c r="ALD43" s="450"/>
      <c r="ALE43" s="450"/>
      <c r="ALF43" s="450"/>
      <c r="ALG43" s="450"/>
      <c r="ALH43" s="450"/>
      <c r="ALI43" s="450"/>
      <c r="ALJ43" s="450"/>
      <c r="ALK43" s="450"/>
      <c r="ALL43" s="450"/>
      <c r="ALM43" s="450"/>
      <c r="ALN43" s="450"/>
      <c r="ALO43" s="450"/>
      <c r="ALP43" s="450"/>
      <c r="ALQ43" s="450"/>
      <c r="ALR43" s="450"/>
      <c r="ALS43" s="450"/>
      <c r="ALT43" s="450"/>
      <c r="ALU43" s="450"/>
      <c r="ALV43" s="450"/>
      <c r="ALW43" s="450"/>
      <c r="ALX43" s="450"/>
      <c r="ALY43" s="450"/>
      <c r="ALZ43" s="450"/>
      <c r="AMA43" s="450"/>
      <c r="AMB43" s="450"/>
      <c r="AMC43" s="450"/>
      <c r="AMD43" s="450"/>
      <c r="AME43" s="450"/>
      <c r="AMF43" s="450"/>
      <c r="AMG43" s="450"/>
      <c r="AMH43" s="450"/>
      <c r="AMI43" s="450"/>
      <c r="AMJ43" s="450"/>
      <c r="AMK43" s="450"/>
      <c r="AML43" s="450"/>
      <c r="AMM43" s="450"/>
      <c r="AMN43" s="450"/>
      <c r="AMO43" s="450"/>
      <c r="AMP43" s="450"/>
      <c r="AMQ43" s="450"/>
      <c r="AMR43" s="450"/>
      <c r="AMS43" s="450"/>
      <c r="AMT43" s="450"/>
      <c r="AMU43" s="450"/>
      <c r="AMV43" s="450"/>
      <c r="AMW43" s="450"/>
      <c r="AMX43" s="450"/>
      <c r="AMY43" s="450"/>
      <c r="AMZ43" s="450"/>
      <c r="ANA43" s="450"/>
      <c r="ANB43" s="450"/>
      <c r="ANC43" s="450"/>
      <c r="AND43" s="450"/>
      <c r="ANE43" s="450"/>
      <c r="ANF43" s="450"/>
      <c r="ANG43" s="450"/>
      <c r="ANH43" s="450"/>
      <c r="ANI43" s="450"/>
      <c r="ANJ43" s="450"/>
      <c r="ANK43" s="450"/>
      <c r="ANL43" s="450"/>
      <c r="ANM43" s="450"/>
      <c r="ANN43" s="450"/>
      <c r="ANO43" s="450"/>
      <c r="ANP43" s="450"/>
      <c r="ANQ43" s="450"/>
      <c r="ANR43" s="450"/>
      <c r="ANS43" s="450"/>
      <c r="ANT43" s="450"/>
      <c r="ANU43" s="450"/>
      <c r="ANV43" s="450"/>
      <c r="ANW43" s="450"/>
      <c r="ANX43" s="450"/>
      <c r="ANY43" s="450"/>
      <c r="ANZ43" s="450"/>
      <c r="AOA43" s="450"/>
      <c r="AOB43" s="450"/>
      <c r="AOC43" s="450"/>
      <c r="AOD43" s="450"/>
      <c r="AOE43" s="450"/>
      <c r="AOF43" s="450"/>
      <c r="AOG43" s="450"/>
      <c r="AOH43" s="450"/>
      <c r="AOI43" s="450"/>
      <c r="AOJ43" s="450"/>
      <c r="AOK43" s="450"/>
      <c r="AOL43" s="450"/>
      <c r="AOM43" s="450"/>
      <c r="AON43" s="450"/>
      <c r="AOO43" s="450"/>
      <c r="AOP43" s="450"/>
      <c r="AOQ43" s="450"/>
      <c r="AOR43" s="450"/>
      <c r="AOS43" s="450"/>
      <c r="AOT43" s="450"/>
      <c r="AOU43" s="450"/>
      <c r="AOV43" s="450"/>
      <c r="AOW43" s="450"/>
      <c r="AOX43" s="450"/>
      <c r="AOY43" s="450"/>
      <c r="AOZ43" s="450"/>
      <c r="APA43" s="450"/>
      <c r="APB43" s="450"/>
      <c r="APC43" s="450"/>
      <c r="APD43" s="450"/>
      <c r="APE43" s="450"/>
      <c r="APF43" s="450"/>
      <c r="APG43" s="450"/>
      <c r="APH43" s="450"/>
      <c r="API43" s="450"/>
      <c r="APJ43" s="450"/>
      <c r="APK43" s="450"/>
      <c r="APL43" s="450"/>
      <c r="APM43" s="450"/>
      <c r="APN43" s="450"/>
      <c r="APO43" s="450"/>
      <c r="APP43" s="450"/>
      <c r="APQ43" s="450"/>
      <c r="APR43" s="450"/>
      <c r="APS43" s="450"/>
      <c r="APT43" s="450"/>
      <c r="APU43" s="450"/>
      <c r="APV43" s="450"/>
      <c r="APW43" s="450"/>
      <c r="APX43" s="450"/>
      <c r="APY43" s="450"/>
      <c r="APZ43" s="450"/>
      <c r="AQA43" s="450"/>
      <c r="AQB43" s="450"/>
      <c r="AQC43" s="450"/>
      <c r="AQD43" s="450"/>
      <c r="AQE43" s="450"/>
      <c r="AQF43" s="450"/>
      <c r="AQG43" s="450"/>
      <c r="AQH43" s="450"/>
      <c r="AQI43" s="450"/>
      <c r="AQJ43" s="450"/>
      <c r="AQK43" s="450"/>
      <c r="AQL43" s="450"/>
      <c r="AQM43" s="450"/>
      <c r="AQN43" s="450"/>
      <c r="AQO43" s="450"/>
      <c r="AQP43" s="450"/>
      <c r="AQQ43" s="450"/>
      <c r="AQR43" s="450"/>
      <c r="AQS43" s="450"/>
      <c r="AQT43" s="450"/>
      <c r="AQU43" s="450"/>
      <c r="AQV43" s="450"/>
      <c r="AQW43" s="450"/>
      <c r="AQX43" s="450"/>
      <c r="AQY43" s="450"/>
      <c r="AQZ43" s="450"/>
      <c r="ARA43" s="450"/>
      <c r="ARB43" s="450"/>
      <c r="ARC43" s="450"/>
      <c r="ARD43" s="450"/>
      <c r="ARE43" s="450"/>
      <c r="ARF43" s="450"/>
      <c r="ARG43" s="450"/>
      <c r="ARH43" s="450"/>
      <c r="ARI43" s="450"/>
      <c r="ARJ43" s="450"/>
      <c r="ARK43" s="450"/>
      <c r="ARL43" s="450"/>
      <c r="ARM43" s="450"/>
      <c r="ARN43" s="450"/>
      <c r="ARO43" s="450"/>
      <c r="ARP43" s="450"/>
      <c r="ARQ43" s="450"/>
      <c r="ARR43" s="450"/>
      <c r="ARS43" s="450"/>
      <c r="ART43" s="450"/>
      <c r="ARU43" s="450"/>
      <c r="ARV43" s="450"/>
      <c r="ARW43" s="450"/>
      <c r="ARX43" s="450"/>
      <c r="ARY43" s="450"/>
      <c r="ARZ43" s="450"/>
      <c r="ASA43" s="450"/>
      <c r="ASB43" s="450"/>
      <c r="ASC43" s="450"/>
      <c r="ASD43" s="450"/>
      <c r="ASE43" s="450"/>
      <c r="ASF43" s="450"/>
      <c r="ASG43" s="450"/>
      <c r="ASH43" s="450"/>
      <c r="ASI43" s="450"/>
      <c r="ASJ43" s="450"/>
      <c r="ASK43" s="450"/>
      <c r="ASL43" s="450"/>
      <c r="ASM43" s="450"/>
      <c r="ASN43" s="450"/>
      <c r="ASO43" s="450"/>
      <c r="ASP43" s="450"/>
      <c r="ASQ43" s="450"/>
      <c r="ASR43" s="450"/>
      <c r="ASS43" s="450"/>
      <c r="AST43" s="450"/>
      <c r="ASU43" s="450"/>
      <c r="ASV43" s="450"/>
      <c r="ASW43" s="450"/>
      <c r="ASX43" s="450"/>
      <c r="ASY43" s="450"/>
      <c r="ASZ43" s="450"/>
      <c r="ATA43" s="450"/>
      <c r="ATB43" s="450"/>
      <c r="ATC43" s="450"/>
      <c r="ATD43" s="450"/>
      <c r="ATE43" s="450"/>
      <c r="ATF43" s="450"/>
      <c r="ATG43" s="450"/>
      <c r="ATH43" s="450"/>
      <c r="ATI43" s="450"/>
      <c r="ATJ43" s="450"/>
      <c r="ATK43" s="450"/>
      <c r="ATL43" s="450"/>
      <c r="ATM43" s="450"/>
      <c r="ATN43" s="450"/>
      <c r="ATO43" s="450"/>
      <c r="ATP43" s="450"/>
      <c r="ATQ43" s="450"/>
      <c r="ATR43" s="450"/>
      <c r="ATS43" s="450"/>
      <c r="ATT43" s="450"/>
      <c r="ATU43" s="450"/>
      <c r="ATV43" s="450"/>
      <c r="ATW43" s="450"/>
      <c r="ATX43" s="450"/>
      <c r="ATY43" s="450"/>
      <c r="ATZ43" s="450"/>
      <c r="AUA43" s="450"/>
      <c r="AUB43" s="450"/>
      <c r="AUC43" s="450"/>
      <c r="AUD43" s="450"/>
      <c r="AUE43" s="450"/>
      <c r="AUF43" s="450"/>
      <c r="AUG43" s="450"/>
      <c r="AUH43" s="450"/>
      <c r="AUI43" s="450"/>
      <c r="AUJ43" s="450"/>
      <c r="AUK43" s="450"/>
      <c r="AUL43" s="450"/>
      <c r="AUM43" s="450"/>
      <c r="AUN43" s="450"/>
      <c r="AUO43" s="450"/>
      <c r="AUP43" s="450"/>
      <c r="AUQ43" s="450"/>
      <c r="AUR43" s="450"/>
      <c r="AUS43" s="450"/>
      <c r="AUT43" s="450"/>
      <c r="AUU43" s="450"/>
      <c r="AUV43" s="450"/>
      <c r="AUW43" s="450"/>
      <c r="AUX43" s="450"/>
      <c r="AUY43" s="450"/>
      <c r="AUZ43" s="450"/>
      <c r="AVA43" s="450"/>
      <c r="AVB43" s="450"/>
      <c r="AVC43" s="450"/>
      <c r="AVD43" s="450"/>
      <c r="AVE43" s="450"/>
      <c r="AVF43" s="450"/>
      <c r="AVG43" s="450"/>
      <c r="AVH43" s="450"/>
      <c r="AVI43" s="450"/>
      <c r="AVJ43" s="450"/>
      <c r="AVK43" s="450"/>
      <c r="AVL43" s="450"/>
      <c r="AVM43" s="450"/>
      <c r="AVN43" s="450"/>
      <c r="AVO43" s="450"/>
      <c r="AVP43" s="450"/>
      <c r="AVQ43" s="450"/>
      <c r="AVR43" s="450"/>
      <c r="AVS43" s="450"/>
      <c r="AVT43" s="450"/>
      <c r="AVU43" s="450"/>
      <c r="AVV43" s="450"/>
      <c r="AVW43" s="450"/>
      <c r="AVX43" s="450"/>
      <c r="AVY43" s="450"/>
      <c r="AVZ43" s="450"/>
      <c r="AWA43" s="450"/>
      <c r="AWB43" s="450"/>
      <c r="AWC43" s="450"/>
      <c r="AWD43" s="450"/>
      <c r="AWE43" s="450"/>
      <c r="AWF43" s="450"/>
      <c r="AWG43" s="450"/>
      <c r="AWH43" s="450"/>
      <c r="AWI43" s="450"/>
      <c r="AWJ43" s="450"/>
      <c r="AWK43" s="450"/>
      <c r="AWL43" s="450"/>
      <c r="AWM43" s="450"/>
      <c r="AWN43" s="450"/>
      <c r="AWO43" s="450"/>
      <c r="AWP43" s="450"/>
      <c r="AWQ43" s="450"/>
      <c r="AWR43" s="450"/>
      <c r="AWS43" s="450"/>
      <c r="AWT43" s="450"/>
      <c r="AWU43" s="450"/>
      <c r="AWV43" s="450"/>
      <c r="AWW43" s="450"/>
      <c r="AWX43" s="450"/>
      <c r="AWY43" s="450"/>
      <c r="AWZ43" s="450"/>
      <c r="AXA43" s="450"/>
      <c r="AXB43" s="450"/>
      <c r="AXC43" s="450"/>
      <c r="AXD43" s="450"/>
      <c r="AXE43" s="450"/>
      <c r="AXF43" s="450"/>
      <c r="AXG43" s="450"/>
      <c r="AXH43" s="450"/>
      <c r="AXI43" s="450"/>
      <c r="AXJ43" s="450"/>
      <c r="AXK43" s="450"/>
      <c r="AXL43" s="450"/>
      <c r="AXM43" s="450"/>
      <c r="AXN43" s="450"/>
      <c r="AXO43" s="450"/>
      <c r="AXP43" s="450"/>
      <c r="AXQ43" s="450"/>
      <c r="AXR43" s="450"/>
      <c r="AXS43" s="450"/>
      <c r="AXT43" s="450"/>
      <c r="AXU43" s="450"/>
      <c r="AXV43" s="450"/>
      <c r="AXW43" s="450"/>
      <c r="AXX43" s="450"/>
      <c r="AXY43" s="450"/>
      <c r="AXZ43" s="450"/>
      <c r="AYA43" s="450"/>
      <c r="AYB43" s="450"/>
      <c r="AYC43" s="450"/>
      <c r="AYD43" s="450"/>
      <c r="AYE43" s="450"/>
      <c r="AYF43" s="450"/>
      <c r="AYG43" s="450"/>
      <c r="AYH43" s="450"/>
      <c r="AYI43" s="450"/>
      <c r="AYJ43" s="450"/>
      <c r="AYK43" s="450"/>
      <c r="AYL43" s="450"/>
      <c r="AYM43" s="450"/>
      <c r="AYN43" s="450"/>
      <c r="AYO43" s="450"/>
      <c r="AYP43" s="450"/>
      <c r="AYQ43" s="450"/>
      <c r="AYR43" s="450"/>
      <c r="AYS43" s="450"/>
      <c r="AYT43" s="450"/>
      <c r="AYU43" s="450"/>
      <c r="AYV43" s="450"/>
      <c r="AYW43" s="450"/>
      <c r="AYX43" s="450"/>
      <c r="AYY43" s="450"/>
      <c r="AYZ43" s="450"/>
      <c r="AZA43" s="450"/>
      <c r="AZB43" s="450"/>
      <c r="AZC43" s="450"/>
      <c r="AZD43" s="450"/>
      <c r="AZE43" s="450"/>
      <c r="AZF43" s="450"/>
      <c r="AZG43" s="450"/>
      <c r="AZH43" s="450"/>
      <c r="AZI43" s="450"/>
      <c r="AZJ43" s="450"/>
      <c r="AZK43" s="450"/>
      <c r="AZL43" s="450"/>
      <c r="AZM43" s="450"/>
      <c r="AZN43" s="450"/>
      <c r="AZO43" s="450"/>
      <c r="AZP43" s="450"/>
      <c r="AZQ43" s="450"/>
      <c r="AZR43" s="450"/>
      <c r="AZS43" s="450"/>
      <c r="AZT43" s="450"/>
      <c r="AZU43" s="450"/>
      <c r="AZV43" s="450"/>
      <c r="AZW43" s="450"/>
      <c r="AZX43" s="450"/>
      <c r="AZY43" s="450"/>
      <c r="AZZ43" s="450"/>
      <c r="BAA43" s="450"/>
      <c r="BAB43" s="450"/>
      <c r="BAC43" s="450"/>
      <c r="BAD43" s="450"/>
      <c r="BAE43" s="450"/>
      <c r="BAF43" s="450"/>
      <c r="BAG43" s="450"/>
      <c r="BAH43" s="450"/>
      <c r="BAI43" s="450"/>
      <c r="BAJ43" s="450"/>
      <c r="BAK43" s="450"/>
      <c r="BAL43" s="450"/>
      <c r="BAM43" s="450"/>
      <c r="BAN43" s="450"/>
      <c r="BAO43" s="450"/>
      <c r="BAP43" s="450"/>
      <c r="BAQ43" s="450"/>
      <c r="BAR43" s="450"/>
      <c r="BAS43" s="450"/>
      <c r="BAT43" s="450"/>
      <c r="BAU43" s="450"/>
      <c r="BAV43" s="450"/>
      <c r="BAW43" s="450"/>
      <c r="BAX43" s="450"/>
      <c r="BAY43" s="450"/>
      <c r="BAZ43" s="450"/>
      <c r="BBA43" s="450"/>
      <c r="BBB43" s="450"/>
      <c r="BBC43" s="450"/>
      <c r="BBD43" s="450"/>
      <c r="BBE43" s="450"/>
      <c r="BBF43" s="450"/>
      <c r="BBG43" s="450"/>
      <c r="BBH43" s="450"/>
      <c r="BBI43" s="450"/>
      <c r="BBJ43" s="450"/>
      <c r="BBK43" s="450"/>
      <c r="BBL43" s="450"/>
      <c r="BBM43" s="450"/>
      <c r="BBN43" s="450"/>
      <c r="BBO43" s="450"/>
      <c r="BBP43" s="450"/>
      <c r="BBQ43" s="450"/>
      <c r="BBR43" s="450"/>
      <c r="BBS43" s="450"/>
      <c r="BBT43" s="450"/>
      <c r="BBU43" s="450"/>
      <c r="BBV43" s="450"/>
      <c r="BBW43" s="450"/>
      <c r="BBX43" s="450"/>
      <c r="BBY43" s="450"/>
      <c r="BBZ43" s="450"/>
      <c r="BCA43" s="450"/>
      <c r="BCB43" s="450"/>
      <c r="BCC43" s="450"/>
      <c r="BCD43" s="450"/>
      <c r="BCE43" s="450"/>
      <c r="BCF43" s="450"/>
      <c r="BCG43" s="450"/>
      <c r="BCH43" s="450"/>
      <c r="BCI43" s="450"/>
      <c r="BCJ43" s="450"/>
      <c r="BCK43" s="450"/>
      <c r="BCL43" s="450"/>
      <c r="BCM43" s="450"/>
      <c r="BCN43" s="450"/>
      <c r="BCO43" s="450"/>
      <c r="BCP43" s="450"/>
      <c r="BCQ43" s="450"/>
      <c r="BCR43" s="450"/>
      <c r="BCS43" s="450"/>
      <c r="BCT43" s="450"/>
      <c r="BCU43" s="450"/>
      <c r="BCV43" s="450"/>
      <c r="BCW43" s="450"/>
      <c r="BCX43" s="450"/>
      <c r="BCY43" s="450"/>
      <c r="BCZ43" s="450"/>
      <c r="BDA43" s="450"/>
      <c r="BDB43" s="450"/>
      <c r="BDC43" s="450"/>
      <c r="BDD43" s="450"/>
      <c r="BDE43" s="450"/>
      <c r="BDF43" s="450"/>
      <c r="BDG43" s="450"/>
      <c r="BDH43" s="450"/>
      <c r="BDI43" s="450"/>
      <c r="BDJ43" s="450"/>
      <c r="BDK43" s="450"/>
      <c r="BDL43" s="450"/>
      <c r="BDM43" s="450"/>
      <c r="BDN43" s="450"/>
      <c r="BDO43" s="450"/>
      <c r="BDP43" s="450"/>
      <c r="BDQ43" s="450"/>
      <c r="BDR43" s="450"/>
      <c r="BDS43" s="450"/>
      <c r="BDT43" s="450"/>
      <c r="BDU43" s="450"/>
      <c r="BDV43" s="450"/>
      <c r="BDW43" s="450"/>
      <c r="BDX43" s="450"/>
      <c r="BDY43" s="450"/>
      <c r="BDZ43" s="450"/>
      <c r="BEA43" s="450"/>
      <c r="BEB43" s="450"/>
      <c r="BEC43" s="450"/>
      <c r="BED43" s="450"/>
      <c r="BEE43" s="450"/>
      <c r="BEF43" s="450"/>
      <c r="BEG43" s="450"/>
      <c r="BEH43" s="450"/>
      <c r="BEI43" s="450"/>
      <c r="BEJ43" s="450"/>
      <c r="BEK43" s="450"/>
      <c r="BEL43" s="450"/>
      <c r="BEM43" s="450"/>
      <c r="BEN43" s="450"/>
      <c r="BEO43" s="450"/>
      <c r="BEP43" s="450"/>
      <c r="BEQ43" s="450"/>
      <c r="BER43" s="450"/>
      <c r="BES43" s="450"/>
      <c r="BET43" s="450"/>
      <c r="BEU43" s="450"/>
      <c r="BEV43" s="450"/>
      <c r="BEW43" s="450"/>
      <c r="BEX43" s="450"/>
      <c r="BEY43" s="450"/>
      <c r="BEZ43" s="450"/>
      <c r="BFA43" s="450"/>
      <c r="BFB43" s="450"/>
      <c r="BFC43" s="450"/>
      <c r="BFD43" s="450"/>
      <c r="BFE43" s="450"/>
      <c r="BFF43" s="450"/>
      <c r="BFG43" s="450"/>
      <c r="BFH43" s="450"/>
      <c r="BFI43" s="450"/>
      <c r="BFJ43" s="450"/>
      <c r="BFK43" s="450"/>
      <c r="BFL43" s="450"/>
      <c r="BFM43" s="450"/>
      <c r="BFN43" s="450"/>
      <c r="BFO43" s="450"/>
      <c r="BFP43" s="450"/>
      <c r="BFQ43" s="450"/>
      <c r="BFR43" s="450"/>
      <c r="BFS43" s="450"/>
      <c r="BFT43" s="450"/>
      <c r="BFU43" s="450"/>
      <c r="BFV43" s="450"/>
      <c r="BFW43" s="450"/>
      <c r="BFX43" s="450"/>
      <c r="BFY43" s="450"/>
      <c r="BFZ43" s="450"/>
      <c r="BGA43" s="450"/>
      <c r="BGB43" s="450"/>
      <c r="BGC43" s="450"/>
      <c r="BGD43" s="450"/>
      <c r="BGE43" s="450"/>
      <c r="BGF43" s="450"/>
      <c r="BGG43" s="450"/>
      <c r="BGH43" s="450"/>
      <c r="BGI43" s="450"/>
      <c r="BGJ43" s="450"/>
      <c r="BGK43" s="450"/>
      <c r="BGL43" s="450"/>
      <c r="BGM43" s="450"/>
      <c r="BGN43" s="450"/>
      <c r="BGO43" s="450"/>
      <c r="BGP43" s="450"/>
      <c r="BGQ43" s="450"/>
      <c r="BGR43" s="450"/>
      <c r="BGS43" s="450"/>
      <c r="BGT43" s="450"/>
      <c r="BGU43" s="450"/>
      <c r="BGV43" s="450"/>
      <c r="BGW43" s="450"/>
      <c r="BGX43" s="450"/>
      <c r="BGY43" s="450"/>
      <c r="BGZ43" s="450"/>
      <c r="BHA43" s="450"/>
      <c r="BHB43" s="450"/>
      <c r="BHC43" s="450"/>
      <c r="BHD43" s="450"/>
      <c r="BHE43" s="450"/>
      <c r="BHF43" s="450"/>
      <c r="BHG43" s="450"/>
      <c r="BHH43" s="450"/>
      <c r="BHI43" s="450"/>
      <c r="BHJ43" s="450"/>
      <c r="BHK43" s="450"/>
      <c r="BHL43" s="450"/>
      <c r="BHM43" s="450"/>
      <c r="BHN43" s="450"/>
      <c r="BHO43" s="450"/>
      <c r="BHP43" s="450"/>
      <c r="BHQ43" s="450"/>
      <c r="BHR43" s="450"/>
      <c r="BHS43" s="450"/>
      <c r="BHT43" s="450"/>
      <c r="BHU43" s="450"/>
      <c r="BHV43" s="450"/>
      <c r="BHW43" s="450"/>
      <c r="BHX43" s="450"/>
      <c r="BHY43" s="450"/>
      <c r="BHZ43" s="450"/>
      <c r="BIA43" s="450"/>
      <c r="BIB43" s="450"/>
      <c r="BIC43" s="450"/>
      <c r="BID43" s="450"/>
      <c r="BIE43" s="450"/>
      <c r="BIF43" s="450"/>
      <c r="BIG43" s="450"/>
      <c r="BIH43" s="450"/>
      <c r="BII43" s="450"/>
      <c r="BIJ43" s="450"/>
      <c r="BIK43" s="450"/>
      <c r="BIL43" s="450"/>
      <c r="BIM43" s="450"/>
      <c r="BIN43" s="450"/>
      <c r="BIO43" s="450"/>
      <c r="BIP43" s="450"/>
      <c r="BIQ43" s="450"/>
      <c r="BIR43" s="450"/>
      <c r="BIS43" s="450"/>
      <c r="BIT43" s="450"/>
      <c r="BIU43" s="450"/>
      <c r="BIV43" s="450"/>
      <c r="BIW43" s="450"/>
      <c r="BIX43" s="450"/>
      <c r="BIY43" s="450"/>
      <c r="BIZ43" s="450"/>
      <c r="BJA43" s="450"/>
      <c r="BJB43" s="450"/>
      <c r="BJC43" s="450"/>
      <c r="BJD43" s="450"/>
      <c r="BJE43" s="450"/>
      <c r="BJF43" s="450"/>
      <c r="BJG43" s="450"/>
      <c r="BJH43" s="450"/>
      <c r="BJI43" s="450"/>
      <c r="BJJ43" s="450"/>
      <c r="BJK43" s="450"/>
      <c r="BJL43" s="450"/>
      <c r="BJM43" s="450"/>
      <c r="BJN43" s="450"/>
      <c r="BJO43" s="450"/>
      <c r="BJP43" s="450"/>
      <c r="BJQ43" s="450"/>
      <c r="BJR43" s="450"/>
      <c r="BJS43" s="450"/>
      <c r="BJT43" s="450"/>
      <c r="BJU43" s="450"/>
      <c r="BJV43" s="450"/>
      <c r="BJW43" s="450"/>
      <c r="BJX43" s="450"/>
      <c r="BJY43" s="450"/>
      <c r="BJZ43" s="450"/>
      <c r="BKA43" s="450"/>
      <c r="BKB43" s="450"/>
      <c r="BKC43" s="450"/>
      <c r="BKD43" s="450"/>
      <c r="BKE43" s="450"/>
      <c r="BKF43" s="450"/>
      <c r="BKG43" s="450"/>
      <c r="BKH43" s="450"/>
      <c r="BKI43" s="450"/>
      <c r="BKJ43" s="450"/>
      <c r="BKK43" s="450"/>
      <c r="BKL43" s="450"/>
      <c r="BKM43" s="450"/>
      <c r="BKN43" s="450"/>
      <c r="BKO43" s="450"/>
      <c r="BKP43" s="450"/>
      <c r="BKQ43" s="450"/>
      <c r="BKR43" s="450"/>
      <c r="BKS43" s="450"/>
      <c r="BKT43" s="450"/>
      <c r="BKU43" s="450"/>
      <c r="BKV43" s="450"/>
      <c r="BKW43" s="450"/>
      <c r="BKX43" s="450"/>
      <c r="BKY43" s="450"/>
      <c r="BKZ43" s="450"/>
      <c r="BLA43" s="450"/>
      <c r="BLB43" s="450"/>
      <c r="BLC43" s="450"/>
      <c r="BLD43" s="450"/>
      <c r="BLE43" s="450"/>
      <c r="BLF43" s="450"/>
      <c r="BLG43" s="450"/>
      <c r="BLH43" s="450"/>
      <c r="BLI43" s="450"/>
      <c r="BLJ43" s="450"/>
      <c r="BLK43" s="450"/>
      <c r="BLL43" s="450"/>
      <c r="BLM43" s="450"/>
      <c r="BLN43" s="450"/>
      <c r="BLO43" s="450"/>
      <c r="BLP43" s="450"/>
      <c r="BLQ43" s="450"/>
      <c r="BLR43" s="450"/>
      <c r="BLS43" s="450"/>
      <c r="BLT43" s="450"/>
      <c r="BLU43" s="450"/>
      <c r="BLV43" s="450"/>
      <c r="BLW43" s="450"/>
      <c r="BLX43" s="450"/>
      <c r="BLY43" s="450"/>
      <c r="BLZ43" s="450"/>
      <c r="BMA43" s="450"/>
      <c r="BMB43" s="450"/>
      <c r="BMC43" s="450"/>
      <c r="BMD43" s="450"/>
      <c r="BME43" s="450"/>
      <c r="BMF43" s="450"/>
      <c r="BMG43" s="450"/>
      <c r="BMH43" s="450"/>
      <c r="BMI43" s="450"/>
      <c r="BMJ43" s="450"/>
      <c r="BMK43" s="450"/>
      <c r="BML43" s="450"/>
      <c r="BMM43" s="450"/>
      <c r="BMN43" s="450"/>
      <c r="BMO43" s="450"/>
      <c r="BMP43" s="450"/>
      <c r="BMQ43" s="450"/>
      <c r="BMR43" s="450"/>
      <c r="BMS43" s="450"/>
      <c r="BMT43" s="450"/>
      <c r="BMU43" s="450"/>
      <c r="BMV43" s="450"/>
      <c r="BMW43" s="450"/>
      <c r="BMX43" s="450"/>
      <c r="BMY43" s="450"/>
      <c r="BMZ43" s="450"/>
      <c r="BNA43" s="450"/>
      <c r="BNB43" s="450"/>
      <c r="BNC43" s="450"/>
      <c r="BND43" s="450"/>
      <c r="BNE43" s="450"/>
      <c r="BNF43" s="450"/>
      <c r="BNG43" s="450"/>
      <c r="BNH43" s="450"/>
      <c r="BNI43" s="450"/>
      <c r="BNJ43" s="450"/>
      <c r="BNK43" s="450"/>
      <c r="BNL43" s="450"/>
      <c r="BNM43" s="450"/>
      <c r="BNN43" s="450"/>
      <c r="BNO43" s="450"/>
      <c r="BNP43" s="450"/>
      <c r="BNQ43" s="450"/>
      <c r="BNR43" s="450"/>
      <c r="BNS43" s="450"/>
      <c r="BNT43" s="450"/>
      <c r="BNU43" s="450"/>
      <c r="BNV43" s="450"/>
      <c r="BNW43" s="450"/>
      <c r="BNX43" s="450"/>
      <c r="BNY43" s="450"/>
      <c r="BNZ43" s="450"/>
      <c r="BOA43" s="450"/>
      <c r="BOB43" s="450"/>
      <c r="BOC43" s="450"/>
      <c r="BOD43" s="450"/>
      <c r="BOE43" s="450"/>
      <c r="BOF43" s="450"/>
      <c r="BOG43" s="450"/>
      <c r="BOH43" s="450"/>
      <c r="BOI43" s="450"/>
      <c r="BOJ43" s="450"/>
      <c r="BOK43" s="450"/>
      <c r="BOL43" s="450"/>
      <c r="BOM43" s="450"/>
      <c r="BON43" s="450"/>
      <c r="BOO43" s="450"/>
      <c r="BOP43" s="450"/>
      <c r="BOQ43" s="450"/>
      <c r="BOR43" s="450"/>
      <c r="BOS43" s="450"/>
      <c r="BOT43" s="450"/>
      <c r="BOU43" s="450"/>
      <c r="BOV43" s="450"/>
      <c r="BOW43" s="450"/>
      <c r="BOX43" s="450"/>
      <c r="BOY43" s="450"/>
      <c r="BOZ43" s="450"/>
      <c r="BPA43" s="450"/>
      <c r="BPB43" s="450"/>
      <c r="BPC43" s="450"/>
      <c r="BPD43" s="450"/>
      <c r="BPE43" s="450"/>
      <c r="BPF43" s="450"/>
      <c r="BPG43" s="450"/>
      <c r="BPH43" s="450"/>
      <c r="BPI43" s="450"/>
      <c r="BPJ43" s="450"/>
      <c r="BPK43" s="450"/>
      <c r="BPL43" s="450"/>
      <c r="BPM43" s="450"/>
      <c r="BPN43" s="450"/>
      <c r="BPO43" s="450"/>
      <c r="BPP43" s="450"/>
      <c r="BPQ43" s="450"/>
      <c r="BPR43" s="450"/>
      <c r="BPS43" s="450"/>
      <c r="BPT43" s="450"/>
      <c r="BPU43" s="450"/>
      <c r="BPV43" s="450"/>
      <c r="BPW43" s="450"/>
      <c r="BPX43" s="450"/>
      <c r="BPY43" s="450"/>
      <c r="BPZ43" s="450"/>
      <c r="BQA43" s="450"/>
      <c r="BQB43" s="450"/>
      <c r="BQC43" s="450"/>
      <c r="BQD43" s="450"/>
      <c r="BQE43" s="450"/>
      <c r="BQF43" s="450"/>
      <c r="BQG43" s="450"/>
      <c r="BQH43" s="450"/>
      <c r="BQI43" s="450"/>
      <c r="BQJ43" s="450"/>
      <c r="BQK43" s="450"/>
      <c r="BQL43" s="450"/>
      <c r="BQM43" s="450"/>
      <c r="BQN43" s="450"/>
      <c r="BQO43" s="450"/>
      <c r="BQP43" s="450"/>
      <c r="BQQ43" s="450"/>
      <c r="BQR43" s="450"/>
      <c r="BQS43" s="450"/>
      <c r="BQT43" s="450"/>
      <c r="BQU43" s="450"/>
      <c r="BQV43" s="450"/>
      <c r="BQW43" s="450"/>
      <c r="BQX43" s="450"/>
      <c r="BQY43" s="450"/>
      <c r="BQZ43" s="450"/>
      <c r="BRA43" s="450"/>
      <c r="BRB43" s="450"/>
      <c r="BRC43" s="450"/>
      <c r="BRD43" s="450"/>
      <c r="BRE43" s="450"/>
      <c r="BRF43" s="450"/>
      <c r="BRG43" s="450"/>
      <c r="BRH43" s="450"/>
      <c r="BRI43" s="450"/>
      <c r="BRJ43" s="450"/>
      <c r="BRK43" s="450"/>
      <c r="BRL43" s="450"/>
      <c r="BRM43" s="450"/>
      <c r="BRN43" s="450"/>
      <c r="BRO43" s="450"/>
      <c r="BRP43" s="450"/>
      <c r="BRQ43" s="450"/>
      <c r="BRR43" s="450"/>
      <c r="BRS43" s="450"/>
      <c r="BRT43" s="450"/>
      <c r="BRU43" s="450"/>
      <c r="BRV43" s="450"/>
      <c r="BRW43" s="450"/>
      <c r="BRX43" s="450"/>
      <c r="BRY43" s="450"/>
      <c r="BRZ43" s="450"/>
      <c r="BSA43" s="450"/>
      <c r="BSB43" s="450"/>
      <c r="BSC43" s="450"/>
      <c r="BSD43" s="450"/>
      <c r="BSE43" s="450"/>
      <c r="BSF43" s="450"/>
      <c r="BSG43" s="450"/>
      <c r="BSH43" s="450"/>
      <c r="BSI43" s="450"/>
      <c r="BSJ43" s="450"/>
      <c r="BSK43" s="450"/>
      <c r="BSL43" s="450"/>
      <c r="BSM43" s="450"/>
      <c r="BSN43" s="450"/>
      <c r="BSO43" s="450"/>
      <c r="BSP43" s="450"/>
      <c r="BSQ43" s="450"/>
      <c r="BSR43" s="450"/>
      <c r="BSS43" s="450"/>
      <c r="BST43" s="450"/>
      <c r="BSU43" s="450"/>
      <c r="BSV43" s="450"/>
      <c r="BSW43" s="450"/>
      <c r="BSX43" s="450"/>
      <c r="BSY43" s="450"/>
      <c r="BSZ43" s="450"/>
      <c r="BTA43" s="450"/>
      <c r="BTB43" s="450"/>
      <c r="BTC43" s="450"/>
      <c r="BTD43" s="450"/>
      <c r="BTE43" s="450"/>
      <c r="BTF43" s="450"/>
      <c r="BTG43" s="450"/>
      <c r="BTH43" s="450"/>
      <c r="BTI43" s="450"/>
      <c r="BTJ43" s="450"/>
      <c r="BTK43" s="450"/>
      <c r="BTL43" s="450"/>
      <c r="BTM43" s="450"/>
      <c r="BTN43" s="450"/>
      <c r="BTO43" s="450"/>
      <c r="BTP43" s="450"/>
      <c r="BTQ43" s="450"/>
      <c r="BTR43" s="450"/>
      <c r="BTS43" s="450"/>
      <c r="BTT43" s="450"/>
      <c r="BTU43" s="450"/>
      <c r="BTV43" s="450"/>
      <c r="BTW43" s="450"/>
      <c r="BTX43" s="450"/>
      <c r="BTY43" s="450"/>
      <c r="BTZ43" s="450"/>
      <c r="BUA43" s="450"/>
      <c r="BUB43" s="450"/>
      <c r="BUC43" s="450"/>
      <c r="BUD43" s="450"/>
      <c r="BUE43" s="450"/>
      <c r="BUF43" s="450"/>
      <c r="BUG43" s="450"/>
      <c r="BUH43" s="450"/>
      <c r="BUI43" s="450"/>
      <c r="BUJ43" s="450"/>
      <c r="BUK43" s="450"/>
      <c r="BUL43" s="450"/>
      <c r="BUM43" s="450"/>
      <c r="BUN43" s="450"/>
      <c r="BUO43" s="450"/>
      <c r="BUP43" s="450"/>
      <c r="BUQ43" s="450"/>
      <c r="BUR43" s="450"/>
      <c r="BUS43" s="450"/>
      <c r="BUT43" s="450"/>
      <c r="BUU43" s="450"/>
      <c r="BUV43" s="450"/>
      <c r="BUW43" s="450"/>
      <c r="BUX43" s="450"/>
      <c r="BUY43" s="450"/>
      <c r="BUZ43" s="450"/>
      <c r="BVA43" s="450"/>
      <c r="BVB43" s="450"/>
      <c r="BVC43" s="450"/>
      <c r="BVD43" s="450"/>
      <c r="BVE43" s="450"/>
      <c r="BVF43" s="450"/>
      <c r="BVG43" s="450"/>
      <c r="BVH43" s="450"/>
      <c r="BVI43" s="450"/>
      <c r="BVJ43" s="450"/>
      <c r="BVK43" s="450"/>
      <c r="BVL43" s="450"/>
      <c r="BVM43" s="450"/>
      <c r="BVN43" s="450"/>
      <c r="BVO43" s="450"/>
      <c r="BVP43" s="450"/>
      <c r="BVQ43" s="450"/>
      <c r="BVR43" s="450"/>
      <c r="BVS43" s="450"/>
      <c r="BVT43" s="450"/>
      <c r="BVU43" s="450"/>
      <c r="BVV43" s="450"/>
      <c r="BVW43" s="450"/>
      <c r="BVX43" s="450"/>
      <c r="BVY43" s="450"/>
      <c r="BVZ43" s="450"/>
      <c r="BWA43" s="450"/>
      <c r="BWB43" s="450"/>
      <c r="BWC43" s="450"/>
      <c r="BWD43" s="450"/>
      <c r="BWE43" s="450"/>
      <c r="BWF43" s="450"/>
      <c r="BWG43" s="450"/>
      <c r="BWH43" s="450"/>
      <c r="BWI43" s="450"/>
      <c r="BWJ43" s="450"/>
      <c r="BWK43" s="450"/>
      <c r="BWL43" s="450"/>
      <c r="BWM43" s="450"/>
      <c r="BWN43" s="450"/>
      <c r="BWO43" s="450"/>
      <c r="BWP43" s="450"/>
      <c r="BWQ43" s="450"/>
      <c r="BWR43" s="450"/>
      <c r="BWS43" s="450"/>
      <c r="BWT43" s="450"/>
      <c r="BWU43" s="450"/>
      <c r="BWV43" s="450"/>
      <c r="BWW43" s="450"/>
      <c r="BWX43" s="450"/>
      <c r="BWY43" s="450"/>
      <c r="BWZ43" s="450"/>
      <c r="BXA43" s="450"/>
      <c r="BXB43" s="450"/>
      <c r="BXC43" s="450"/>
      <c r="BXD43" s="450"/>
      <c r="BXE43" s="450"/>
      <c r="BXF43" s="450"/>
      <c r="BXG43" s="450"/>
      <c r="BXH43" s="450"/>
      <c r="BXI43" s="450"/>
      <c r="BXJ43" s="450"/>
      <c r="BXK43" s="450"/>
      <c r="BXL43" s="450"/>
      <c r="BXM43" s="450"/>
      <c r="BXN43" s="450"/>
      <c r="BXO43" s="450"/>
      <c r="BXP43" s="450"/>
      <c r="BXQ43" s="450"/>
      <c r="BXR43" s="450"/>
      <c r="BXS43" s="450"/>
      <c r="BXT43" s="450"/>
      <c r="BXU43" s="450"/>
      <c r="BXV43" s="450"/>
      <c r="BXW43" s="450"/>
      <c r="BXX43" s="450"/>
      <c r="BXY43" s="450"/>
      <c r="BXZ43" s="450"/>
      <c r="BYA43" s="450"/>
      <c r="BYB43" s="450"/>
      <c r="BYC43" s="450"/>
      <c r="BYD43" s="450"/>
      <c r="BYE43" s="450"/>
      <c r="BYF43" s="450"/>
      <c r="BYG43" s="450"/>
      <c r="BYH43" s="450"/>
      <c r="BYI43" s="450"/>
      <c r="BYJ43" s="450"/>
      <c r="BYK43" s="450"/>
      <c r="BYL43" s="450"/>
      <c r="BYM43" s="450"/>
      <c r="BYN43" s="450"/>
      <c r="BYO43" s="450"/>
      <c r="BYP43" s="450"/>
      <c r="BYQ43" s="450"/>
      <c r="BYR43" s="450"/>
      <c r="BYS43" s="450"/>
      <c r="BYT43" s="450"/>
      <c r="BYU43" s="450"/>
      <c r="BYV43" s="450"/>
      <c r="BYW43" s="450"/>
      <c r="BYX43" s="450"/>
      <c r="BYY43" s="450"/>
      <c r="BYZ43" s="450"/>
      <c r="BZA43" s="450"/>
      <c r="BZB43" s="450"/>
      <c r="BZC43" s="450"/>
      <c r="BZD43" s="450"/>
      <c r="BZE43" s="450"/>
      <c r="BZF43" s="450"/>
      <c r="BZG43" s="450"/>
      <c r="BZH43" s="450"/>
      <c r="BZI43" s="450"/>
      <c r="BZJ43" s="450"/>
      <c r="BZK43" s="450"/>
      <c r="BZL43" s="450"/>
      <c r="BZM43" s="450"/>
      <c r="BZN43" s="450"/>
      <c r="BZO43" s="450"/>
      <c r="BZP43" s="450"/>
      <c r="BZQ43" s="450"/>
      <c r="BZR43" s="450"/>
      <c r="BZS43" s="450"/>
      <c r="BZT43" s="450"/>
      <c r="BZU43" s="450"/>
      <c r="BZV43" s="450"/>
      <c r="BZW43" s="450"/>
      <c r="BZX43" s="450"/>
      <c r="BZY43" s="450"/>
      <c r="BZZ43" s="450"/>
      <c r="CAA43" s="450"/>
      <c r="CAB43" s="450"/>
      <c r="CAC43" s="450"/>
      <c r="CAD43" s="450"/>
      <c r="CAE43" s="450"/>
      <c r="CAF43" s="450"/>
      <c r="CAG43" s="450"/>
      <c r="CAH43" s="450"/>
      <c r="CAI43" s="450"/>
      <c r="CAJ43" s="450"/>
      <c r="CAK43" s="450"/>
      <c r="CAL43" s="450"/>
      <c r="CAM43" s="450"/>
      <c r="CAN43" s="450"/>
      <c r="CAO43" s="450"/>
      <c r="CAP43" s="450"/>
      <c r="CAQ43" s="450"/>
      <c r="CAR43" s="450"/>
      <c r="CAS43" s="450"/>
      <c r="CAT43" s="450"/>
      <c r="CAU43" s="450"/>
      <c r="CAV43" s="450"/>
      <c r="CAW43" s="450"/>
      <c r="CAX43" s="450"/>
      <c r="CAY43" s="450"/>
      <c r="CAZ43" s="450"/>
      <c r="CBA43" s="450"/>
      <c r="CBB43" s="450"/>
      <c r="CBC43" s="450"/>
      <c r="CBD43" s="450"/>
      <c r="CBE43" s="450"/>
      <c r="CBF43" s="450"/>
      <c r="CBG43" s="450"/>
      <c r="CBH43" s="450"/>
      <c r="CBI43" s="450"/>
      <c r="CBJ43" s="450"/>
      <c r="CBK43" s="450"/>
      <c r="CBL43" s="450"/>
      <c r="CBM43" s="450"/>
      <c r="CBN43" s="450"/>
      <c r="CBO43" s="450"/>
      <c r="CBP43" s="450"/>
      <c r="CBQ43" s="450"/>
      <c r="CBR43" s="450"/>
      <c r="CBS43" s="450"/>
      <c r="CBT43" s="450"/>
      <c r="CBU43" s="450"/>
      <c r="CBV43" s="450"/>
      <c r="CBW43" s="450"/>
      <c r="CBX43" s="450"/>
      <c r="CBY43" s="450"/>
      <c r="CBZ43" s="450"/>
      <c r="CCA43" s="450"/>
      <c r="CCB43" s="450"/>
      <c r="CCC43" s="450"/>
      <c r="CCD43" s="450"/>
      <c r="CCE43" s="450"/>
      <c r="CCF43" s="450"/>
      <c r="CCG43" s="450"/>
      <c r="CCH43" s="450"/>
      <c r="CCI43" s="450"/>
      <c r="CCJ43" s="450"/>
      <c r="CCK43" s="450"/>
      <c r="CCL43" s="450"/>
      <c r="CCM43" s="450"/>
      <c r="CCN43" s="450"/>
      <c r="CCO43" s="450"/>
      <c r="CCP43" s="450"/>
      <c r="CCQ43" s="450"/>
      <c r="CCR43" s="450"/>
      <c r="CCS43" s="450"/>
      <c r="CCT43" s="450"/>
      <c r="CCU43" s="450"/>
      <c r="CCV43" s="450"/>
      <c r="CCW43" s="450"/>
      <c r="CCX43" s="450"/>
      <c r="CCY43" s="450"/>
      <c r="CCZ43" s="450"/>
      <c r="CDA43" s="450"/>
      <c r="CDB43" s="450"/>
      <c r="CDC43" s="450"/>
      <c r="CDD43" s="450"/>
      <c r="CDE43" s="450"/>
      <c r="CDF43" s="450"/>
      <c r="CDG43" s="450"/>
      <c r="CDH43" s="450"/>
      <c r="CDI43" s="450"/>
      <c r="CDJ43" s="450"/>
      <c r="CDK43" s="450"/>
      <c r="CDL43" s="450"/>
      <c r="CDM43" s="450"/>
      <c r="CDN43" s="450"/>
      <c r="CDO43" s="450"/>
      <c r="CDP43" s="450"/>
      <c r="CDQ43" s="450"/>
      <c r="CDR43" s="450"/>
      <c r="CDS43" s="450"/>
      <c r="CDT43" s="450"/>
      <c r="CDU43" s="450"/>
      <c r="CDV43" s="450"/>
      <c r="CDW43" s="450"/>
      <c r="CDX43" s="450"/>
      <c r="CDY43" s="450"/>
      <c r="CDZ43" s="450"/>
      <c r="CEA43" s="450"/>
      <c r="CEB43" s="450"/>
      <c r="CEC43" s="450"/>
      <c r="CED43" s="450"/>
      <c r="CEE43" s="450"/>
      <c r="CEF43" s="450"/>
      <c r="CEG43" s="450"/>
      <c r="CEH43" s="450"/>
      <c r="CEI43" s="450"/>
      <c r="CEJ43" s="450"/>
      <c r="CEK43" s="450"/>
      <c r="CEL43" s="450"/>
      <c r="CEM43" s="450"/>
      <c r="CEN43" s="450"/>
      <c r="CEO43" s="450"/>
      <c r="CEP43" s="450"/>
      <c r="CEQ43" s="450"/>
      <c r="CER43" s="450"/>
      <c r="CES43" s="450"/>
      <c r="CET43" s="450"/>
      <c r="CEU43" s="450"/>
      <c r="CEV43" s="450"/>
      <c r="CEW43" s="450"/>
      <c r="CEX43" s="450"/>
      <c r="CEY43" s="450"/>
      <c r="CEZ43" s="450"/>
      <c r="CFA43" s="450"/>
      <c r="CFB43" s="450"/>
      <c r="CFC43" s="450"/>
      <c r="CFD43" s="450"/>
      <c r="CFE43" s="450"/>
      <c r="CFF43" s="450"/>
      <c r="CFG43" s="450"/>
      <c r="CFH43" s="450"/>
      <c r="CFI43" s="450"/>
      <c r="CFJ43" s="450"/>
      <c r="CFK43" s="450"/>
      <c r="CFL43" s="450"/>
      <c r="CFM43" s="450"/>
      <c r="CFN43" s="450"/>
      <c r="CFO43" s="450"/>
      <c r="CFP43" s="450"/>
      <c r="CFQ43" s="450"/>
      <c r="CFR43" s="450"/>
      <c r="CFS43" s="450"/>
      <c r="CFT43" s="450"/>
      <c r="CFU43" s="450"/>
      <c r="CFV43" s="450"/>
      <c r="CFW43" s="450"/>
      <c r="CFX43" s="450"/>
      <c r="CFY43" s="450"/>
      <c r="CFZ43" s="450"/>
      <c r="CGA43" s="450"/>
      <c r="CGB43" s="450"/>
      <c r="CGC43" s="450"/>
      <c r="CGD43" s="450"/>
      <c r="CGE43" s="450"/>
      <c r="CGF43" s="450"/>
      <c r="CGG43" s="450"/>
      <c r="CGH43" s="450"/>
      <c r="CGI43" s="450"/>
      <c r="CGJ43" s="450"/>
      <c r="CGK43" s="450"/>
      <c r="CGL43" s="450"/>
      <c r="CGM43" s="450"/>
      <c r="CGN43" s="450"/>
      <c r="CGO43" s="450"/>
      <c r="CGP43" s="450"/>
      <c r="CGQ43" s="450"/>
      <c r="CGR43" s="450"/>
      <c r="CGS43" s="450"/>
      <c r="CGT43" s="450"/>
      <c r="CGU43" s="450"/>
      <c r="CGV43" s="450"/>
      <c r="CGW43" s="450"/>
      <c r="CGX43" s="450"/>
      <c r="CGY43" s="450"/>
      <c r="CGZ43" s="450"/>
      <c r="CHA43" s="450"/>
      <c r="CHB43" s="450"/>
      <c r="CHC43" s="450"/>
      <c r="CHD43" s="450"/>
      <c r="CHE43" s="450"/>
      <c r="CHF43" s="450"/>
      <c r="CHG43" s="450"/>
      <c r="CHH43" s="450"/>
      <c r="CHI43" s="450"/>
      <c r="CHJ43" s="450"/>
      <c r="CHK43" s="450"/>
      <c r="CHL43" s="450"/>
      <c r="CHM43" s="450"/>
      <c r="CHN43" s="450"/>
      <c r="CHO43" s="450"/>
      <c r="CHP43" s="450"/>
      <c r="CHQ43" s="450"/>
      <c r="CHR43" s="450"/>
      <c r="CHS43" s="450"/>
      <c r="CHT43" s="450"/>
      <c r="CHU43" s="450"/>
      <c r="CHV43" s="450"/>
      <c r="CHW43" s="450"/>
      <c r="CHX43" s="450"/>
      <c r="CHY43" s="450"/>
      <c r="CHZ43" s="450"/>
      <c r="CIA43" s="450"/>
      <c r="CIB43" s="450"/>
      <c r="CIC43" s="450"/>
      <c r="CID43" s="450"/>
      <c r="CIE43" s="450"/>
      <c r="CIF43" s="450"/>
      <c r="CIG43" s="450"/>
      <c r="CIH43" s="450"/>
      <c r="CII43" s="450"/>
      <c r="CIJ43" s="450"/>
      <c r="CIK43" s="450"/>
      <c r="CIL43" s="450"/>
      <c r="CIM43" s="450"/>
      <c r="CIN43" s="450"/>
      <c r="CIO43" s="450"/>
      <c r="CIP43" s="450"/>
      <c r="CIQ43" s="450"/>
      <c r="CIR43" s="450"/>
      <c r="CIS43" s="450"/>
      <c r="CIT43" s="450"/>
      <c r="CIU43" s="450"/>
      <c r="CIV43" s="450"/>
      <c r="CIW43" s="450"/>
      <c r="CIX43" s="450"/>
      <c r="CIY43" s="450"/>
      <c r="CIZ43" s="450"/>
      <c r="CJA43" s="450"/>
      <c r="CJB43" s="450"/>
      <c r="CJC43" s="450"/>
      <c r="CJD43" s="450"/>
      <c r="CJE43" s="450"/>
      <c r="CJF43" s="450"/>
      <c r="CJG43" s="450"/>
      <c r="CJH43" s="450"/>
      <c r="CJI43" s="450"/>
      <c r="CJJ43" s="450"/>
      <c r="CJK43" s="450"/>
      <c r="CJL43" s="450"/>
      <c r="CJM43" s="450"/>
      <c r="CJN43" s="450"/>
      <c r="CJO43" s="450"/>
      <c r="CJP43" s="450"/>
      <c r="CJQ43" s="450"/>
      <c r="CJR43" s="450"/>
      <c r="CJS43" s="450"/>
      <c r="CJT43" s="450"/>
      <c r="CJU43" s="450"/>
      <c r="CJV43" s="450"/>
      <c r="CJW43" s="450"/>
      <c r="CJX43" s="450"/>
      <c r="CJY43" s="450"/>
      <c r="CJZ43" s="450"/>
      <c r="CKA43" s="450"/>
      <c r="CKB43" s="450"/>
      <c r="CKC43" s="450"/>
      <c r="CKD43" s="450"/>
      <c r="CKE43" s="450"/>
      <c r="CKF43" s="450"/>
      <c r="CKG43" s="450"/>
      <c r="CKH43" s="450"/>
      <c r="CKI43" s="450"/>
      <c r="CKJ43" s="450"/>
      <c r="CKK43" s="450"/>
      <c r="CKL43" s="450"/>
      <c r="CKM43" s="450"/>
      <c r="CKN43" s="450"/>
      <c r="CKO43" s="450"/>
      <c r="CKP43" s="450"/>
      <c r="CKQ43" s="450"/>
      <c r="CKR43" s="450"/>
      <c r="CKS43" s="450"/>
      <c r="CKT43" s="450"/>
      <c r="CKU43" s="450"/>
      <c r="CKV43" s="450"/>
      <c r="CKW43" s="450"/>
      <c r="CKX43" s="450"/>
      <c r="CKY43" s="450"/>
      <c r="CKZ43" s="450"/>
      <c r="CLA43" s="450"/>
      <c r="CLB43" s="450"/>
      <c r="CLC43" s="450"/>
      <c r="CLD43" s="450"/>
      <c r="CLE43" s="450"/>
      <c r="CLF43" s="450"/>
      <c r="CLG43" s="450"/>
      <c r="CLH43" s="450"/>
      <c r="CLI43" s="450"/>
      <c r="CLJ43" s="450"/>
      <c r="CLK43" s="450"/>
      <c r="CLL43" s="450"/>
      <c r="CLM43" s="450"/>
      <c r="CLN43" s="450"/>
      <c r="CLO43" s="450"/>
      <c r="CLP43" s="450"/>
      <c r="CLQ43" s="450"/>
      <c r="CLR43" s="450"/>
      <c r="CLS43" s="450"/>
      <c r="CLT43" s="450"/>
      <c r="CLU43" s="450"/>
      <c r="CLV43" s="450"/>
      <c r="CLW43" s="450"/>
      <c r="CLX43" s="450"/>
      <c r="CLY43" s="450"/>
      <c r="CLZ43" s="450"/>
      <c r="CMA43" s="450"/>
      <c r="CMB43" s="450"/>
      <c r="CMC43" s="450"/>
      <c r="CMD43" s="450"/>
      <c r="CME43" s="450"/>
      <c r="CMF43" s="450"/>
      <c r="CMG43" s="450"/>
      <c r="CMH43" s="450"/>
      <c r="CMI43" s="450"/>
      <c r="CMJ43" s="450"/>
      <c r="CMK43" s="450"/>
      <c r="CML43" s="450"/>
      <c r="CMM43" s="450"/>
      <c r="CMN43" s="450"/>
      <c r="CMO43" s="450"/>
      <c r="CMP43" s="450"/>
      <c r="CMQ43" s="450"/>
      <c r="CMR43" s="450"/>
      <c r="CMS43" s="450"/>
      <c r="CMT43" s="450"/>
      <c r="CMU43" s="450"/>
      <c r="CMV43" s="450"/>
      <c r="CMW43" s="450"/>
      <c r="CMX43" s="450"/>
      <c r="CMY43" s="450"/>
      <c r="CMZ43" s="450"/>
      <c r="CNA43" s="450"/>
      <c r="CNB43" s="450"/>
      <c r="CNC43" s="450"/>
      <c r="CND43" s="450"/>
      <c r="CNE43" s="450"/>
      <c r="CNF43" s="450"/>
      <c r="CNG43" s="450"/>
      <c r="CNH43" s="450"/>
      <c r="CNI43" s="450"/>
      <c r="CNJ43" s="450"/>
      <c r="CNK43" s="450"/>
      <c r="CNL43" s="450"/>
      <c r="CNM43" s="450"/>
      <c r="CNN43" s="450"/>
      <c r="CNO43" s="450"/>
      <c r="CNP43" s="450"/>
      <c r="CNQ43" s="450"/>
      <c r="CNR43" s="450"/>
      <c r="CNS43" s="450"/>
      <c r="CNT43" s="450"/>
      <c r="CNU43" s="450"/>
      <c r="CNV43" s="450"/>
      <c r="CNW43" s="450"/>
      <c r="CNX43" s="450"/>
      <c r="CNY43" s="450"/>
      <c r="CNZ43" s="450"/>
      <c r="COA43" s="450"/>
      <c r="COB43" s="450"/>
      <c r="COC43" s="450"/>
      <c r="COD43" s="450"/>
      <c r="COE43" s="450"/>
      <c r="COF43" s="450"/>
      <c r="COG43" s="450"/>
      <c r="COH43" s="450"/>
      <c r="COI43" s="450"/>
      <c r="COJ43" s="450"/>
      <c r="COK43" s="450"/>
      <c r="COL43" s="450"/>
      <c r="COM43" s="450"/>
      <c r="CON43" s="450"/>
      <c r="COO43" s="450"/>
      <c r="COP43" s="450"/>
      <c r="COQ43" s="450"/>
      <c r="COR43" s="450"/>
      <c r="COS43" s="450"/>
      <c r="COT43" s="450"/>
      <c r="COU43" s="450"/>
      <c r="COV43" s="450"/>
      <c r="COW43" s="450"/>
      <c r="COX43" s="450"/>
      <c r="COY43" s="450"/>
      <c r="COZ43" s="450"/>
      <c r="CPA43" s="450"/>
      <c r="CPB43" s="450"/>
      <c r="CPC43" s="450"/>
      <c r="CPD43" s="450"/>
      <c r="CPE43" s="450"/>
      <c r="CPF43" s="450"/>
      <c r="CPG43" s="450"/>
      <c r="CPH43" s="450"/>
      <c r="CPI43" s="450"/>
      <c r="CPJ43" s="450"/>
      <c r="CPK43" s="450"/>
      <c r="CPL43" s="450"/>
      <c r="CPM43" s="450"/>
      <c r="CPN43" s="450"/>
      <c r="CPO43" s="450"/>
      <c r="CPP43" s="450"/>
      <c r="CPQ43" s="450"/>
      <c r="CPR43" s="450"/>
      <c r="CPS43" s="450"/>
      <c r="CPT43" s="450"/>
      <c r="CPU43" s="450"/>
      <c r="CPV43" s="450"/>
      <c r="CPW43" s="450"/>
      <c r="CPX43" s="450"/>
      <c r="CPY43" s="450"/>
      <c r="CPZ43" s="450"/>
      <c r="CQA43" s="450"/>
      <c r="CQB43" s="450"/>
      <c r="CQC43" s="450"/>
      <c r="CQD43" s="450"/>
      <c r="CQE43" s="450"/>
      <c r="CQF43" s="450"/>
      <c r="CQG43" s="450"/>
      <c r="CQH43" s="450"/>
      <c r="CQI43" s="450"/>
      <c r="CQJ43" s="450"/>
      <c r="CQK43" s="450"/>
      <c r="CQL43" s="450"/>
      <c r="CQM43" s="450"/>
      <c r="CQN43" s="450"/>
      <c r="CQO43" s="450"/>
      <c r="CQP43" s="450"/>
      <c r="CQQ43" s="450"/>
      <c r="CQR43" s="450"/>
      <c r="CQS43" s="450"/>
      <c r="CQT43" s="450"/>
      <c r="CQU43" s="450"/>
      <c r="CQV43" s="450"/>
      <c r="CQW43" s="450"/>
      <c r="CQX43" s="450"/>
      <c r="CQY43" s="450"/>
      <c r="CQZ43" s="450"/>
      <c r="CRA43" s="450"/>
      <c r="CRB43" s="450"/>
      <c r="CRC43" s="450"/>
      <c r="CRD43" s="450"/>
      <c r="CRE43" s="450"/>
      <c r="CRF43" s="450"/>
      <c r="CRG43" s="450"/>
      <c r="CRH43" s="450"/>
      <c r="CRI43" s="450"/>
      <c r="CRJ43" s="450"/>
      <c r="CRK43" s="450"/>
      <c r="CRL43" s="450"/>
      <c r="CRM43" s="450"/>
      <c r="CRN43" s="450"/>
      <c r="CRO43" s="450"/>
      <c r="CRP43" s="450"/>
      <c r="CRQ43" s="450"/>
      <c r="CRR43" s="450"/>
      <c r="CRS43" s="450"/>
      <c r="CRT43" s="450"/>
      <c r="CRU43" s="450"/>
      <c r="CRV43" s="450"/>
      <c r="CRW43" s="450"/>
      <c r="CRX43" s="450"/>
      <c r="CRY43" s="450"/>
      <c r="CRZ43" s="450"/>
      <c r="CSA43" s="450"/>
      <c r="CSB43" s="450"/>
      <c r="CSC43" s="450"/>
      <c r="CSD43" s="450"/>
      <c r="CSE43" s="450"/>
      <c r="CSF43" s="450"/>
      <c r="CSG43" s="450"/>
      <c r="CSH43" s="450"/>
      <c r="CSI43" s="450"/>
      <c r="CSJ43" s="450"/>
      <c r="CSK43" s="450"/>
      <c r="CSL43" s="450"/>
      <c r="CSM43" s="450"/>
      <c r="CSN43" s="450"/>
      <c r="CSO43" s="450"/>
      <c r="CSP43" s="450"/>
      <c r="CSQ43" s="450"/>
      <c r="CSR43" s="450"/>
      <c r="CSS43" s="450"/>
      <c r="CST43" s="450"/>
      <c r="CSU43" s="450"/>
      <c r="CSV43" s="450"/>
      <c r="CSW43" s="450"/>
      <c r="CSX43" s="450"/>
      <c r="CSY43" s="450"/>
      <c r="CSZ43" s="450"/>
      <c r="CTA43" s="450"/>
      <c r="CTB43" s="450"/>
      <c r="CTC43" s="450"/>
      <c r="CTD43" s="450"/>
      <c r="CTE43" s="450"/>
      <c r="CTF43" s="450"/>
      <c r="CTG43" s="450"/>
      <c r="CTH43" s="450"/>
      <c r="CTI43" s="450"/>
      <c r="CTJ43" s="450"/>
      <c r="CTK43" s="450"/>
      <c r="CTL43" s="450"/>
      <c r="CTM43" s="450"/>
      <c r="CTN43" s="450"/>
      <c r="CTO43" s="450"/>
      <c r="CTP43" s="450"/>
      <c r="CTQ43" s="450"/>
      <c r="CTR43" s="450"/>
      <c r="CTS43" s="450"/>
      <c r="CTT43" s="450"/>
      <c r="CTU43" s="450"/>
      <c r="CTV43" s="450"/>
      <c r="CTW43" s="450"/>
      <c r="CTX43" s="450"/>
      <c r="CTY43" s="450"/>
      <c r="CTZ43" s="450"/>
      <c r="CUA43" s="450"/>
      <c r="CUB43" s="450"/>
      <c r="CUC43" s="450"/>
      <c r="CUD43" s="450"/>
      <c r="CUE43" s="450"/>
      <c r="CUF43" s="450"/>
      <c r="CUG43" s="450"/>
      <c r="CUH43" s="450"/>
      <c r="CUI43" s="450"/>
      <c r="CUJ43" s="450"/>
      <c r="CUK43" s="450"/>
      <c r="CUL43" s="450"/>
      <c r="CUM43" s="450"/>
      <c r="CUN43" s="450"/>
      <c r="CUO43" s="450"/>
      <c r="CUP43" s="450"/>
      <c r="CUQ43" s="450"/>
      <c r="CUR43" s="450"/>
      <c r="CUS43" s="450"/>
      <c r="CUT43" s="450"/>
      <c r="CUU43" s="450"/>
      <c r="CUV43" s="450"/>
      <c r="CUW43" s="450"/>
      <c r="CUX43" s="450"/>
      <c r="CUY43" s="450"/>
      <c r="CUZ43" s="450"/>
      <c r="CVA43" s="450"/>
      <c r="CVB43" s="450"/>
      <c r="CVC43" s="450"/>
      <c r="CVD43" s="450"/>
      <c r="CVE43" s="450"/>
      <c r="CVF43" s="450"/>
      <c r="CVG43" s="450"/>
      <c r="CVH43" s="450"/>
      <c r="CVI43" s="450"/>
      <c r="CVJ43" s="450"/>
      <c r="CVK43" s="450"/>
      <c r="CVL43" s="450"/>
      <c r="CVM43" s="450"/>
      <c r="CVN43" s="450"/>
      <c r="CVO43" s="450"/>
      <c r="CVP43" s="450"/>
      <c r="CVQ43" s="450"/>
      <c r="CVR43" s="450"/>
      <c r="CVS43" s="450"/>
      <c r="CVT43" s="450"/>
      <c r="CVU43" s="450"/>
      <c r="CVV43" s="450"/>
      <c r="CVW43" s="450"/>
      <c r="CVX43" s="450"/>
      <c r="CVY43" s="450"/>
      <c r="CVZ43" s="450"/>
      <c r="CWA43" s="450"/>
      <c r="CWB43" s="450"/>
      <c r="CWC43" s="450"/>
      <c r="CWD43" s="450"/>
      <c r="CWE43" s="450"/>
      <c r="CWF43" s="450"/>
      <c r="CWG43" s="450"/>
      <c r="CWH43" s="450"/>
      <c r="CWI43" s="450"/>
      <c r="CWJ43" s="450"/>
      <c r="CWK43" s="450"/>
      <c r="CWL43" s="450"/>
      <c r="CWM43" s="450"/>
      <c r="CWN43" s="450"/>
      <c r="CWO43" s="450"/>
      <c r="CWP43" s="450"/>
      <c r="CWQ43" s="450"/>
      <c r="CWR43" s="450"/>
      <c r="CWS43" s="450"/>
      <c r="CWT43" s="450"/>
      <c r="CWU43" s="450"/>
      <c r="CWV43" s="450"/>
      <c r="CWW43" s="450"/>
      <c r="CWX43" s="450"/>
      <c r="CWY43" s="450"/>
      <c r="CWZ43" s="450"/>
      <c r="CXA43" s="450"/>
      <c r="CXB43" s="450"/>
      <c r="CXC43" s="450"/>
      <c r="CXD43" s="450"/>
      <c r="CXE43" s="450"/>
      <c r="CXF43" s="450"/>
      <c r="CXG43" s="450"/>
      <c r="CXH43" s="450"/>
      <c r="CXI43" s="450"/>
      <c r="CXJ43" s="450"/>
      <c r="CXK43" s="450"/>
      <c r="CXL43" s="450"/>
      <c r="CXM43" s="450"/>
      <c r="CXN43" s="450"/>
      <c r="CXO43" s="450"/>
      <c r="CXP43" s="450"/>
      <c r="CXQ43" s="450"/>
      <c r="CXR43" s="450"/>
      <c r="CXS43" s="450"/>
      <c r="CXT43" s="450"/>
      <c r="CXU43" s="450"/>
      <c r="CXV43" s="450"/>
      <c r="CXW43" s="450"/>
      <c r="CXX43" s="450"/>
      <c r="CXY43" s="450"/>
      <c r="CXZ43" s="450"/>
      <c r="CYA43" s="450"/>
      <c r="CYB43" s="450"/>
      <c r="CYC43" s="450"/>
      <c r="CYD43" s="450"/>
      <c r="CYE43" s="450"/>
      <c r="CYF43" s="450"/>
      <c r="CYG43" s="450"/>
      <c r="CYH43" s="450"/>
      <c r="CYI43" s="450"/>
      <c r="CYJ43" s="450"/>
      <c r="CYK43" s="450"/>
      <c r="CYL43" s="450"/>
      <c r="CYM43" s="450"/>
      <c r="CYN43" s="450"/>
      <c r="CYO43" s="450"/>
      <c r="CYP43" s="450"/>
      <c r="CYQ43" s="450"/>
      <c r="CYR43" s="450"/>
      <c r="CYS43" s="450"/>
      <c r="CYT43" s="450"/>
      <c r="CYU43" s="450"/>
      <c r="CYV43" s="450"/>
      <c r="CYW43" s="450"/>
      <c r="CYX43" s="450"/>
      <c r="CYY43" s="450"/>
      <c r="CYZ43" s="450"/>
      <c r="CZA43" s="450"/>
      <c r="CZB43" s="450"/>
      <c r="CZC43" s="450"/>
      <c r="CZD43" s="450"/>
      <c r="CZE43" s="450"/>
      <c r="CZF43" s="450"/>
      <c r="CZG43" s="450"/>
      <c r="CZH43" s="450"/>
      <c r="CZI43" s="450"/>
      <c r="CZJ43" s="450"/>
      <c r="CZK43" s="450"/>
      <c r="CZL43" s="450"/>
      <c r="CZM43" s="450"/>
      <c r="CZN43" s="450"/>
      <c r="CZO43" s="450"/>
      <c r="CZP43" s="450"/>
      <c r="CZQ43" s="450"/>
      <c r="CZR43" s="450"/>
      <c r="CZS43" s="450"/>
      <c r="CZT43" s="450"/>
      <c r="CZU43" s="450"/>
      <c r="CZV43" s="450"/>
      <c r="CZW43" s="450"/>
      <c r="CZX43" s="450"/>
      <c r="CZY43" s="450"/>
      <c r="CZZ43" s="450"/>
      <c r="DAA43" s="450"/>
      <c r="DAB43" s="450"/>
      <c r="DAC43" s="450"/>
      <c r="DAD43" s="450"/>
      <c r="DAE43" s="450"/>
      <c r="DAF43" s="450"/>
      <c r="DAG43" s="450"/>
      <c r="DAH43" s="450"/>
      <c r="DAI43" s="450"/>
      <c r="DAJ43" s="450"/>
      <c r="DAK43" s="450"/>
      <c r="DAL43" s="450"/>
      <c r="DAM43" s="450"/>
      <c r="DAN43" s="450"/>
      <c r="DAO43" s="450"/>
      <c r="DAP43" s="450"/>
      <c r="DAQ43" s="450"/>
      <c r="DAR43" s="450"/>
      <c r="DAS43" s="450"/>
      <c r="DAT43" s="450"/>
      <c r="DAU43" s="450"/>
      <c r="DAV43" s="450"/>
      <c r="DAW43" s="450"/>
      <c r="DAX43" s="450"/>
      <c r="DAY43" s="450"/>
      <c r="DAZ43" s="450"/>
      <c r="DBA43" s="450"/>
      <c r="DBB43" s="450"/>
      <c r="DBC43" s="450"/>
      <c r="DBD43" s="450"/>
      <c r="DBE43" s="450"/>
      <c r="DBF43" s="450"/>
      <c r="DBG43" s="450"/>
      <c r="DBH43" s="450"/>
      <c r="DBI43" s="450"/>
      <c r="DBJ43" s="450"/>
      <c r="DBK43" s="450"/>
      <c r="DBL43" s="450"/>
      <c r="DBM43" s="450"/>
      <c r="DBN43" s="450"/>
      <c r="DBO43" s="450"/>
      <c r="DBP43" s="450"/>
      <c r="DBQ43" s="450"/>
      <c r="DBR43" s="450"/>
      <c r="DBS43" s="450"/>
      <c r="DBT43" s="450"/>
      <c r="DBU43" s="450"/>
      <c r="DBV43" s="450"/>
      <c r="DBW43" s="450"/>
      <c r="DBX43" s="450"/>
      <c r="DBY43" s="450"/>
      <c r="DBZ43" s="450"/>
      <c r="DCA43" s="450"/>
      <c r="DCB43" s="450"/>
      <c r="DCC43" s="450"/>
      <c r="DCD43" s="450"/>
      <c r="DCE43" s="450"/>
      <c r="DCF43" s="450"/>
      <c r="DCG43" s="450"/>
      <c r="DCH43" s="450"/>
      <c r="DCI43" s="450"/>
      <c r="DCJ43" s="450"/>
      <c r="DCK43" s="450"/>
      <c r="DCL43" s="450"/>
      <c r="DCM43" s="450"/>
      <c r="DCN43" s="450"/>
      <c r="DCO43" s="450"/>
      <c r="DCP43" s="450"/>
      <c r="DCQ43" s="450"/>
      <c r="DCR43" s="450"/>
      <c r="DCS43" s="450"/>
      <c r="DCT43" s="450"/>
      <c r="DCU43" s="450"/>
      <c r="DCV43" s="450"/>
      <c r="DCW43" s="450"/>
      <c r="DCX43" s="450"/>
      <c r="DCY43" s="450"/>
      <c r="DCZ43" s="450"/>
      <c r="DDA43" s="450"/>
      <c r="DDB43" s="450"/>
      <c r="DDC43" s="450"/>
      <c r="DDD43" s="450"/>
      <c r="DDE43" s="450"/>
      <c r="DDF43" s="450"/>
      <c r="DDG43" s="450"/>
      <c r="DDH43" s="450"/>
      <c r="DDI43" s="450"/>
      <c r="DDJ43" s="450"/>
      <c r="DDK43" s="450"/>
      <c r="DDL43" s="450"/>
      <c r="DDM43" s="450"/>
      <c r="DDN43" s="450"/>
      <c r="DDO43" s="450"/>
      <c r="DDP43" s="450"/>
      <c r="DDQ43" s="450"/>
      <c r="DDR43" s="450"/>
      <c r="DDS43" s="450"/>
      <c r="DDT43" s="450"/>
      <c r="DDU43" s="450"/>
      <c r="DDV43" s="450"/>
      <c r="DDW43" s="450"/>
      <c r="DDX43" s="450"/>
      <c r="DDY43" s="450"/>
      <c r="DDZ43" s="450"/>
      <c r="DEA43" s="450"/>
      <c r="DEB43" s="450"/>
      <c r="DEC43" s="450"/>
      <c r="DED43" s="450"/>
      <c r="DEE43" s="450"/>
      <c r="DEF43" s="450"/>
      <c r="DEG43" s="450"/>
      <c r="DEH43" s="450"/>
      <c r="DEI43" s="450"/>
      <c r="DEJ43" s="450"/>
      <c r="DEK43" s="450"/>
      <c r="DEL43" s="450"/>
      <c r="DEM43" s="450"/>
      <c r="DEN43" s="450"/>
      <c r="DEO43" s="450"/>
      <c r="DEP43" s="450"/>
      <c r="DEQ43" s="450"/>
      <c r="DER43" s="450"/>
      <c r="DES43" s="450"/>
      <c r="DET43" s="450"/>
      <c r="DEU43" s="450"/>
      <c r="DEV43" s="450"/>
      <c r="DEW43" s="450"/>
      <c r="DEX43" s="450"/>
      <c r="DEY43" s="450"/>
      <c r="DEZ43" s="450"/>
      <c r="DFA43" s="450"/>
      <c r="DFB43" s="450"/>
      <c r="DFC43" s="450"/>
      <c r="DFD43" s="450"/>
      <c r="DFE43" s="450"/>
      <c r="DFF43" s="450"/>
      <c r="DFG43" s="450"/>
      <c r="DFH43" s="450"/>
      <c r="DFI43" s="450"/>
      <c r="DFJ43" s="450"/>
      <c r="DFK43" s="450"/>
      <c r="DFL43" s="450"/>
      <c r="DFM43" s="450"/>
      <c r="DFN43" s="450"/>
      <c r="DFO43" s="450"/>
      <c r="DFP43" s="450"/>
      <c r="DFQ43" s="450"/>
      <c r="DFR43" s="450"/>
      <c r="DFS43" s="450"/>
      <c r="DFT43" s="450"/>
      <c r="DFU43" s="450"/>
      <c r="DFV43" s="450"/>
      <c r="DFW43" s="450"/>
      <c r="DFX43" s="450"/>
      <c r="DFY43" s="450"/>
      <c r="DFZ43" s="450"/>
      <c r="DGA43" s="450"/>
      <c r="DGB43" s="450"/>
      <c r="DGC43" s="450"/>
      <c r="DGD43" s="450"/>
      <c r="DGE43" s="450"/>
      <c r="DGF43" s="450"/>
      <c r="DGG43" s="450"/>
      <c r="DGH43" s="450"/>
      <c r="DGI43" s="450"/>
      <c r="DGJ43" s="450"/>
      <c r="DGK43" s="450"/>
      <c r="DGL43" s="450"/>
      <c r="DGM43" s="450"/>
      <c r="DGN43" s="450"/>
      <c r="DGO43" s="450"/>
      <c r="DGP43" s="450"/>
      <c r="DGQ43" s="450"/>
      <c r="DGR43" s="450"/>
      <c r="DGS43" s="450"/>
      <c r="DGT43" s="450"/>
      <c r="DGU43" s="450"/>
      <c r="DGV43" s="450"/>
      <c r="DGW43" s="450"/>
      <c r="DGX43" s="450"/>
      <c r="DGY43" s="450"/>
      <c r="DGZ43" s="450"/>
      <c r="DHA43" s="450"/>
      <c r="DHB43" s="450"/>
      <c r="DHC43" s="450"/>
      <c r="DHD43" s="450"/>
      <c r="DHE43" s="450"/>
      <c r="DHF43" s="450"/>
      <c r="DHG43" s="450"/>
      <c r="DHH43" s="450"/>
      <c r="DHI43" s="450"/>
      <c r="DHJ43" s="450"/>
      <c r="DHK43" s="450"/>
      <c r="DHL43" s="450"/>
      <c r="DHM43" s="450"/>
      <c r="DHN43" s="450"/>
      <c r="DHO43" s="450"/>
      <c r="DHP43" s="450"/>
      <c r="DHQ43" s="450"/>
      <c r="DHR43" s="450"/>
      <c r="DHS43" s="450"/>
      <c r="DHT43" s="450"/>
      <c r="DHU43" s="450"/>
      <c r="DHV43" s="450"/>
      <c r="DHW43" s="450"/>
      <c r="DHX43" s="450"/>
      <c r="DHY43" s="450"/>
      <c r="DHZ43" s="450"/>
      <c r="DIA43" s="450"/>
      <c r="DIB43" s="450"/>
      <c r="DIC43" s="450"/>
      <c r="DID43" s="450"/>
      <c r="DIE43" s="450"/>
      <c r="DIF43" s="450"/>
      <c r="DIG43" s="450"/>
      <c r="DIH43" s="450"/>
      <c r="DII43" s="450"/>
      <c r="DIJ43" s="450"/>
      <c r="DIK43" s="450"/>
      <c r="DIL43" s="450"/>
      <c r="DIM43" s="450"/>
      <c r="DIN43" s="450"/>
      <c r="DIO43" s="450"/>
      <c r="DIP43" s="450"/>
      <c r="DIQ43" s="450"/>
      <c r="DIR43" s="450"/>
      <c r="DIS43" s="450"/>
      <c r="DIT43" s="450"/>
      <c r="DIU43" s="450"/>
      <c r="DIV43" s="450"/>
      <c r="DIW43" s="450"/>
      <c r="DIX43" s="450"/>
      <c r="DIY43" s="450"/>
      <c r="DIZ43" s="450"/>
      <c r="DJA43" s="450"/>
      <c r="DJB43" s="450"/>
      <c r="DJC43" s="450"/>
      <c r="DJD43" s="450"/>
      <c r="DJE43" s="450"/>
      <c r="DJF43" s="450"/>
      <c r="DJG43" s="450"/>
      <c r="DJH43" s="450"/>
      <c r="DJI43" s="450"/>
      <c r="DJJ43" s="450"/>
      <c r="DJK43" s="450"/>
      <c r="DJL43" s="450"/>
      <c r="DJM43" s="450"/>
      <c r="DJN43" s="450"/>
      <c r="DJO43" s="450"/>
      <c r="DJP43" s="450"/>
      <c r="DJQ43" s="450"/>
      <c r="DJR43" s="450"/>
      <c r="DJS43" s="450"/>
      <c r="DJT43" s="450"/>
      <c r="DJU43" s="450"/>
      <c r="DJV43" s="450"/>
      <c r="DJW43" s="450"/>
      <c r="DJX43" s="450"/>
      <c r="DJY43" s="450"/>
      <c r="DJZ43" s="450"/>
      <c r="DKA43" s="450"/>
      <c r="DKB43" s="450"/>
      <c r="DKC43" s="450"/>
      <c r="DKD43" s="450"/>
      <c r="DKE43" s="450"/>
      <c r="DKF43" s="450"/>
      <c r="DKG43" s="450"/>
      <c r="DKH43" s="450"/>
      <c r="DKI43" s="450"/>
      <c r="DKJ43" s="450"/>
      <c r="DKK43" s="450"/>
      <c r="DKL43" s="450"/>
      <c r="DKM43" s="450"/>
      <c r="DKN43" s="450"/>
      <c r="DKO43" s="450"/>
      <c r="DKP43" s="450"/>
      <c r="DKQ43" s="450"/>
      <c r="DKR43" s="450"/>
      <c r="DKS43" s="450"/>
      <c r="DKT43" s="450"/>
      <c r="DKU43" s="450"/>
      <c r="DKV43" s="450"/>
      <c r="DKW43" s="450"/>
      <c r="DKX43" s="450"/>
      <c r="DKY43" s="450"/>
      <c r="DKZ43" s="450"/>
      <c r="DLA43" s="450"/>
      <c r="DLB43" s="450"/>
      <c r="DLC43" s="450"/>
      <c r="DLD43" s="450"/>
      <c r="DLE43" s="450"/>
      <c r="DLF43" s="450"/>
      <c r="DLG43" s="450"/>
      <c r="DLH43" s="450"/>
      <c r="DLI43" s="450"/>
      <c r="DLJ43" s="450"/>
      <c r="DLK43" s="450"/>
      <c r="DLL43" s="450"/>
      <c r="DLM43" s="450"/>
      <c r="DLN43" s="450"/>
      <c r="DLO43" s="450"/>
      <c r="DLP43" s="450"/>
      <c r="DLQ43" s="450"/>
      <c r="DLR43" s="450"/>
      <c r="DLS43" s="450"/>
      <c r="DLT43" s="450"/>
      <c r="DLU43" s="450"/>
      <c r="DLV43" s="450"/>
      <c r="DLW43" s="450"/>
      <c r="DLX43" s="450"/>
      <c r="DLY43" s="450"/>
      <c r="DLZ43" s="450"/>
      <c r="DMA43" s="450"/>
      <c r="DMB43" s="450"/>
      <c r="DMC43" s="450"/>
      <c r="DMD43" s="450"/>
      <c r="DME43" s="450"/>
      <c r="DMF43" s="450"/>
      <c r="DMG43" s="450"/>
      <c r="DMH43" s="450"/>
      <c r="DMI43" s="450"/>
      <c r="DMJ43" s="450"/>
      <c r="DMK43" s="450"/>
      <c r="DML43" s="450"/>
      <c r="DMM43" s="450"/>
      <c r="DMN43" s="450"/>
      <c r="DMO43" s="450"/>
      <c r="DMP43" s="450"/>
      <c r="DMQ43" s="450"/>
      <c r="DMR43" s="450"/>
      <c r="DMS43" s="450"/>
      <c r="DMT43" s="450"/>
      <c r="DMU43" s="450"/>
      <c r="DMV43" s="450"/>
      <c r="DMW43" s="450"/>
      <c r="DMX43" s="450"/>
      <c r="DMY43" s="450"/>
      <c r="DMZ43" s="450"/>
      <c r="DNA43" s="450"/>
      <c r="DNB43" s="450"/>
      <c r="DNC43" s="450"/>
      <c r="DND43" s="450"/>
      <c r="DNE43" s="450"/>
      <c r="DNF43" s="450"/>
      <c r="DNG43" s="450"/>
      <c r="DNH43" s="450"/>
      <c r="DNI43" s="450"/>
      <c r="DNJ43" s="450"/>
      <c r="DNK43" s="450"/>
      <c r="DNL43" s="450"/>
      <c r="DNM43" s="450"/>
      <c r="DNN43" s="450"/>
      <c r="DNO43" s="450"/>
      <c r="DNP43" s="450"/>
      <c r="DNQ43" s="450"/>
      <c r="DNR43" s="450"/>
      <c r="DNS43" s="450"/>
      <c r="DNT43" s="450"/>
      <c r="DNU43" s="450"/>
      <c r="DNV43" s="450"/>
      <c r="DNW43" s="450"/>
      <c r="DNX43" s="450"/>
      <c r="DNY43" s="450"/>
      <c r="DNZ43" s="450"/>
      <c r="DOA43" s="450"/>
      <c r="DOB43" s="450"/>
      <c r="DOC43" s="450"/>
      <c r="DOD43" s="450"/>
      <c r="DOE43" s="450"/>
      <c r="DOF43" s="450"/>
      <c r="DOG43" s="450"/>
      <c r="DOH43" s="450"/>
      <c r="DOI43" s="450"/>
      <c r="DOJ43" s="450"/>
      <c r="DOK43" s="450"/>
      <c r="DOL43" s="450"/>
      <c r="DOM43" s="450"/>
      <c r="DON43" s="450"/>
      <c r="DOO43" s="450"/>
      <c r="DOP43" s="450"/>
      <c r="DOQ43" s="450"/>
      <c r="DOR43" s="450"/>
      <c r="DOS43" s="450"/>
      <c r="DOT43" s="450"/>
      <c r="DOU43" s="450"/>
      <c r="DOV43" s="450"/>
      <c r="DOW43" s="450"/>
      <c r="DOX43" s="450"/>
      <c r="DOY43" s="450"/>
      <c r="DOZ43" s="450"/>
      <c r="DPA43" s="450"/>
      <c r="DPB43" s="450"/>
      <c r="DPC43" s="450"/>
      <c r="DPD43" s="450"/>
      <c r="DPE43" s="450"/>
      <c r="DPF43" s="450"/>
      <c r="DPG43" s="450"/>
      <c r="DPH43" s="450"/>
      <c r="DPI43" s="450"/>
      <c r="DPJ43" s="450"/>
      <c r="DPK43" s="450"/>
      <c r="DPL43" s="450"/>
      <c r="DPM43" s="450"/>
      <c r="DPN43" s="450"/>
      <c r="DPO43" s="450"/>
      <c r="DPP43" s="450"/>
      <c r="DPQ43" s="450"/>
      <c r="DPR43" s="450"/>
      <c r="DPS43" s="450"/>
      <c r="DPT43" s="450"/>
      <c r="DPU43" s="450"/>
      <c r="DPV43" s="450"/>
      <c r="DPW43" s="450"/>
      <c r="DPX43" s="450"/>
      <c r="DPY43" s="450"/>
      <c r="DPZ43" s="450"/>
      <c r="DQA43" s="450"/>
      <c r="DQB43" s="450"/>
      <c r="DQC43" s="450"/>
      <c r="DQD43" s="450"/>
      <c r="DQE43" s="450"/>
      <c r="DQF43" s="450"/>
      <c r="DQG43" s="450"/>
      <c r="DQH43" s="450"/>
      <c r="DQI43" s="450"/>
      <c r="DQJ43" s="450"/>
      <c r="DQK43" s="450"/>
      <c r="DQL43" s="450"/>
      <c r="DQM43" s="450"/>
      <c r="DQN43" s="450"/>
      <c r="DQO43" s="450"/>
      <c r="DQP43" s="450"/>
      <c r="DQQ43" s="450"/>
      <c r="DQR43" s="450"/>
      <c r="DQS43" s="450"/>
      <c r="DQT43" s="450"/>
      <c r="DQU43" s="450"/>
      <c r="DQV43" s="450"/>
      <c r="DQW43" s="450"/>
      <c r="DQX43" s="450"/>
      <c r="DQY43" s="450"/>
      <c r="DQZ43" s="450"/>
      <c r="DRA43" s="450"/>
      <c r="DRB43" s="450"/>
      <c r="DRC43" s="450"/>
      <c r="DRD43" s="450"/>
      <c r="DRE43" s="450"/>
      <c r="DRF43" s="450"/>
      <c r="DRG43" s="450"/>
      <c r="DRH43" s="450"/>
      <c r="DRI43" s="450"/>
      <c r="DRJ43" s="450"/>
      <c r="DRK43" s="450"/>
      <c r="DRL43" s="450"/>
      <c r="DRM43" s="450"/>
      <c r="DRN43" s="450"/>
      <c r="DRO43" s="450"/>
      <c r="DRP43" s="450"/>
      <c r="DRQ43" s="450"/>
      <c r="DRR43" s="450"/>
      <c r="DRS43" s="450"/>
      <c r="DRT43" s="450"/>
      <c r="DRU43" s="450"/>
      <c r="DRV43" s="450"/>
      <c r="DRW43" s="450"/>
      <c r="DRX43" s="450"/>
      <c r="DRY43" s="450"/>
      <c r="DRZ43" s="450"/>
      <c r="DSA43" s="450"/>
      <c r="DSB43" s="450"/>
      <c r="DSC43" s="450"/>
      <c r="DSD43" s="450"/>
      <c r="DSE43" s="450"/>
      <c r="DSF43" s="450"/>
      <c r="DSG43" s="450"/>
      <c r="DSH43" s="450"/>
      <c r="DSI43" s="450"/>
      <c r="DSJ43" s="450"/>
      <c r="DSK43" s="450"/>
      <c r="DSL43" s="450"/>
      <c r="DSM43" s="450"/>
      <c r="DSN43" s="450"/>
      <c r="DSO43" s="450"/>
      <c r="DSP43" s="450"/>
      <c r="DSQ43" s="450"/>
      <c r="DSR43" s="450"/>
      <c r="DSS43" s="450"/>
      <c r="DST43" s="450"/>
      <c r="DSU43" s="450"/>
      <c r="DSV43" s="450"/>
      <c r="DSW43" s="450"/>
      <c r="DSX43" s="450"/>
      <c r="DSY43" s="450"/>
      <c r="DSZ43" s="450"/>
      <c r="DTA43" s="450"/>
      <c r="DTB43" s="450"/>
      <c r="DTC43" s="450"/>
      <c r="DTD43" s="450"/>
      <c r="DTE43" s="450"/>
      <c r="DTF43" s="450"/>
      <c r="DTG43" s="450"/>
      <c r="DTH43" s="450"/>
      <c r="DTI43" s="450"/>
      <c r="DTJ43" s="450"/>
      <c r="DTK43" s="450"/>
      <c r="DTL43" s="450"/>
      <c r="DTM43" s="450"/>
      <c r="DTN43" s="450"/>
      <c r="DTO43" s="450"/>
      <c r="DTP43" s="450"/>
      <c r="DTQ43" s="450"/>
      <c r="DTR43" s="450"/>
      <c r="DTS43" s="450"/>
      <c r="DTT43" s="450"/>
      <c r="DTU43" s="450"/>
      <c r="DTV43" s="450"/>
      <c r="DTW43" s="450"/>
      <c r="DTX43" s="450"/>
      <c r="DTY43" s="450"/>
      <c r="DTZ43" s="450"/>
      <c r="DUA43" s="450"/>
      <c r="DUB43" s="450"/>
      <c r="DUC43" s="450"/>
      <c r="DUD43" s="450"/>
      <c r="DUE43" s="450"/>
      <c r="DUF43" s="450"/>
      <c r="DUG43" s="450"/>
      <c r="DUH43" s="450"/>
      <c r="DUI43" s="450"/>
      <c r="DUJ43" s="450"/>
      <c r="DUK43" s="450"/>
      <c r="DUL43" s="450"/>
      <c r="DUM43" s="450"/>
      <c r="DUN43" s="450"/>
      <c r="DUO43" s="450"/>
      <c r="DUP43" s="450"/>
      <c r="DUQ43" s="450"/>
      <c r="DUR43" s="450"/>
      <c r="DUS43" s="450"/>
      <c r="DUT43" s="450"/>
      <c r="DUU43" s="450"/>
      <c r="DUV43" s="450"/>
      <c r="DUW43" s="450"/>
      <c r="DUX43" s="450"/>
      <c r="DUY43" s="450"/>
      <c r="DUZ43" s="450"/>
      <c r="DVA43" s="450"/>
      <c r="DVB43" s="450"/>
      <c r="DVC43" s="450"/>
      <c r="DVD43" s="450"/>
      <c r="DVE43" s="450"/>
      <c r="DVF43" s="450"/>
      <c r="DVG43" s="450"/>
      <c r="DVH43" s="450"/>
      <c r="DVI43" s="450"/>
      <c r="DVJ43" s="450"/>
      <c r="DVK43" s="450"/>
      <c r="DVL43" s="450"/>
      <c r="DVM43" s="450"/>
      <c r="DVN43" s="450"/>
      <c r="DVO43" s="450"/>
      <c r="DVP43" s="450"/>
      <c r="DVQ43" s="450"/>
      <c r="DVR43" s="450"/>
      <c r="DVS43" s="450"/>
      <c r="DVT43" s="450"/>
      <c r="DVU43" s="450"/>
      <c r="DVV43" s="450"/>
      <c r="DVW43" s="450"/>
      <c r="DVX43" s="450"/>
      <c r="DVY43" s="450"/>
      <c r="DVZ43" s="450"/>
      <c r="DWA43" s="450"/>
      <c r="DWB43" s="450"/>
      <c r="DWC43" s="450"/>
      <c r="DWD43" s="450"/>
      <c r="DWE43" s="450"/>
      <c r="DWF43" s="450"/>
      <c r="DWG43" s="450"/>
      <c r="DWH43" s="450"/>
      <c r="DWI43" s="450"/>
      <c r="DWJ43" s="450"/>
      <c r="DWK43" s="450"/>
      <c r="DWL43" s="450"/>
      <c r="DWM43" s="450"/>
      <c r="DWN43" s="450"/>
      <c r="DWO43" s="450"/>
      <c r="DWP43" s="450"/>
      <c r="DWQ43" s="450"/>
      <c r="DWR43" s="450"/>
      <c r="DWS43" s="450"/>
      <c r="DWT43" s="450"/>
      <c r="DWU43" s="450"/>
      <c r="DWV43" s="450"/>
      <c r="DWW43" s="450"/>
      <c r="DWX43" s="450"/>
      <c r="DWY43" s="450"/>
      <c r="DWZ43" s="450"/>
      <c r="DXA43" s="450"/>
      <c r="DXB43" s="450"/>
      <c r="DXC43" s="450"/>
      <c r="DXD43" s="450"/>
      <c r="DXE43" s="450"/>
      <c r="DXF43" s="450"/>
      <c r="DXG43" s="450"/>
      <c r="DXH43" s="450"/>
      <c r="DXI43" s="450"/>
      <c r="DXJ43" s="450"/>
      <c r="DXK43" s="450"/>
      <c r="DXL43" s="450"/>
      <c r="DXM43" s="450"/>
      <c r="DXN43" s="450"/>
      <c r="DXO43" s="450"/>
      <c r="DXP43" s="450"/>
      <c r="DXQ43" s="450"/>
      <c r="DXR43" s="450"/>
      <c r="DXS43" s="450"/>
      <c r="DXT43" s="450"/>
      <c r="DXU43" s="450"/>
      <c r="DXV43" s="450"/>
      <c r="DXW43" s="450"/>
      <c r="DXX43" s="450"/>
      <c r="DXY43" s="450"/>
      <c r="DXZ43" s="450"/>
      <c r="DYA43" s="450"/>
      <c r="DYB43" s="450"/>
      <c r="DYC43" s="450"/>
      <c r="DYD43" s="450"/>
      <c r="DYE43" s="450"/>
      <c r="DYF43" s="450"/>
      <c r="DYG43" s="450"/>
      <c r="DYH43" s="450"/>
      <c r="DYI43" s="450"/>
      <c r="DYJ43" s="450"/>
      <c r="DYK43" s="450"/>
      <c r="DYL43" s="450"/>
      <c r="DYM43" s="450"/>
      <c r="DYN43" s="450"/>
      <c r="DYO43" s="450"/>
      <c r="DYP43" s="450"/>
      <c r="DYQ43" s="450"/>
      <c r="DYR43" s="450"/>
      <c r="DYS43" s="450"/>
      <c r="DYT43" s="450"/>
      <c r="DYU43" s="450"/>
      <c r="DYV43" s="450"/>
      <c r="DYW43" s="450"/>
      <c r="DYX43" s="450"/>
      <c r="DYY43" s="450"/>
      <c r="DYZ43" s="450"/>
      <c r="DZA43" s="450"/>
      <c r="DZB43" s="450"/>
      <c r="DZC43" s="450"/>
      <c r="DZD43" s="450"/>
      <c r="DZE43" s="450"/>
      <c r="DZF43" s="450"/>
      <c r="DZG43" s="450"/>
      <c r="DZH43" s="450"/>
      <c r="DZI43" s="450"/>
      <c r="DZJ43" s="450"/>
      <c r="DZK43" s="450"/>
      <c r="DZL43" s="450"/>
      <c r="DZM43" s="450"/>
      <c r="DZN43" s="450"/>
      <c r="DZO43" s="450"/>
      <c r="DZP43" s="450"/>
      <c r="DZQ43" s="450"/>
      <c r="DZR43" s="450"/>
      <c r="DZS43" s="450"/>
      <c r="DZT43" s="450"/>
      <c r="DZU43" s="450"/>
      <c r="DZV43" s="450"/>
      <c r="DZW43" s="450"/>
      <c r="DZX43" s="450"/>
      <c r="DZY43" s="450"/>
      <c r="DZZ43" s="450"/>
      <c r="EAA43" s="450"/>
      <c r="EAB43" s="450"/>
      <c r="EAC43" s="450"/>
      <c r="EAD43" s="450"/>
      <c r="EAE43" s="450"/>
      <c r="EAF43" s="450"/>
      <c r="EAG43" s="450"/>
      <c r="EAH43" s="450"/>
      <c r="EAI43" s="450"/>
      <c r="EAJ43" s="450"/>
      <c r="EAK43" s="450"/>
      <c r="EAL43" s="450"/>
      <c r="EAM43" s="450"/>
      <c r="EAN43" s="450"/>
      <c r="EAO43" s="450"/>
      <c r="EAP43" s="450"/>
      <c r="EAQ43" s="450"/>
      <c r="EAR43" s="450"/>
      <c r="EAS43" s="450"/>
      <c r="EAT43" s="450"/>
      <c r="EAU43" s="450"/>
      <c r="EAV43" s="450"/>
      <c r="EAW43" s="450"/>
      <c r="EAX43" s="450"/>
      <c r="EAY43" s="450"/>
      <c r="EAZ43" s="450"/>
      <c r="EBA43" s="450"/>
      <c r="EBB43" s="450"/>
      <c r="EBC43" s="450"/>
      <c r="EBD43" s="450"/>
      <c r="EBE43" s="450"/>
      <c r="EBF43" s="450"/>
      <c r="EBG43" s="450"/>
      <c r="EBH43" s="450"/>
      <c r="EBI43" s="450"/>
      <c r="EBJ43" s="450"/>
      <c r="EBK43" s="450"/>
      <c r="EBL43" s="450"/>
      <c r="EBM43" s="450"/>
      <c r="EBN43" s="450"/>
      <c r="EBO43" s="450"/>
      <c r="EBP43" s="450"/>
      <c r="EBQ43" s="450"/>
      <c r="EBR43" s="450"/>
      <c r="EBS43" s="450"/>
      <c r="EBT43" s="450"/>
      <c r="EBU43" s="450"/>
      <c r="EBV43" s="450"/>
      <c r="EBW43" s="450"/>
      <c r="EBX43" s="450"/>
      <c r="EBY43" s="450"/>
      <c r="EBZ43" s="450"/>
      <c r="ECA43" s="450"/>
      <c r="ECB43" s="450"/>
      <c r="ECC43" s="450"/>
      <c r="ECD43" s="450"/>
      <c r="ECE43" s="450"/>
      <c r="ECF43" s="450"/>
      <c r="ECG43" s="450"/>
      <c r="ECH43" s="450"/>
      <c r="ECI43" s="450"/>
      <c r="ECJ43" s="450"/>
      <c r="ECK43" s="450"/>
      <c r="ECL43" s="450"/>
      <c r="ECM43" s="450"/>
      <c r="ECN43" s="450"/>
      <c r="ECO43" s="450"/>
      <c r="ECP43" s="450"/>
      <c r="ECQ43" s="450"/>
      <c r="ECR43" s="450"/>
      <c r="ECS43" s="450"/>
      <c r="ECT43" s="450"/>
      <c r="ECU43" s="450"/>
      <c r="ECV43" s="450"/>
      <c r="ECW43" s="450"/>
      <c r="ECX43" s="450"/>
      <c r="ECY43" s="450"/>
      <c r="ECZ43" s="450"/>
      <c r="EDA43" s="450"/>
      <c r="EDB43" s="450"/>
      <c r="EDC43" s="450"/>
      <c r="EDD43" s="450"/>
      <c r="EDE43" s="450"/>
      <c r="EDF43" s="450"/>
      <c r="EDG43" s="450"/>
      <c r="EDH43" s="450"/>
      <c r="EDI43" s="450"/>
      <c r="EDJ43" s="450"/>
      <c r="EDK43" s="450"/>
      <c r="EDL43" s="450"/>
      <c r="EDM43" s="450"/>
      <c r="EDN43" s="450"/>
      <c r="EDO43" s="450"/>
      <c r="EDP43" s="450"/>
      <c r="EDQ43" s="450"/>
      <c r="EDR43" s="450"/>
      <c r="EDS43" s="450"/>
      <c r="EDT43" s="450"/>
      <c r="EDU43" s="450"/>
      <c r="EDV43" s="450"/>
      <c r="EDW43" s="450"/>
      <c r="EDX43" s="450"/>
      <c r="EDY43" s="450"/>
      <c r="EDZ43" s="450"/>
      <c r="EEA43" s="450"/>
      <c r="EEB43" s="450"/>
      <c r="EEC43" s="450"/>
      <c r="EED43" s="450"/>
      <c r="EEE43" s="450"/>
      <c r="EEF43" s="450"/>
      <c r="EEG43" s="450"/>
      <c r="EEH43" s="450"/>
      <c r="EEI43" s="450"/>
      <c r="EEJ43" s="450"/>
      <c r="EEK43" s="450"/>
      <c r="EEL43" s="450"/>
      <c r="EEM43" s="450"/>
      <c r="EEN43" s="450"/>
      <c r="EEO43" s="450"/>
      <c r="EEP43" s="450"/>
      <c r="EEQ43" s="450"/>
      <c r="EER43" s="450"/>
      <c r="EES43" s="450"/>
      <c r="EET43" s="450"/>
      <c r="EEU43" s="450"/>
      <c r="EEV43" s="450"/>
      <c r="EEW43" s="450"/>
      <c r="EEX43" s="450"/>
      <c r="EEY43" s="450"/>
      <c r="EEZ43" s="450"/>
      <c r="EFA43" s="450"/>
      <c r="EFB43" s="450"/>
      <c r="EFC43" s="450"/>
      <c r="EFD43" s="450"/>
      <c r="EFE43" s="450"/>
      <c r="EFF43" s="450"/>
      <c r="EFG43" s="450"/>
      <c r="EFH43" s="450"/>
      <c r="EFI43" s="450"/>
      <c r="EFJ43" s="450"/>
      <c r="EFK43" s="450"/>
      <c r="EFL43" s="450"/>
      <c r="EFM43" s="450"/>
      <c r="EFN43" s="450"/>
      <c r="EFO43" s="450"/>
      <c r="EFP43" s="450"/>
      <c r="EFQ43" s="450"/>
      <c r="EFR43" s="450"/>
      <c r="EFS43" s="450"/>
      <c r="EFT43" s="450"/>
      <c r="EFU43" s="450"/>
      <c r="EFV43" s="450"/>
      <c r="EFW43" s="450"/>
      <c r="EFX43" s="450"/>
      <c r="EFY43" s="450"/>
      <c r="EFZ43" s="450"/>
      <c r="EGA43" s="450"/>
      <c r="EGB43" s="450"/>
      <c r="EGC43" s="450"/>
      <c r="EGD43" s="450"/>
      <c r="EGE43" s="450"/>
      <c r="EGF43" s="450"/>
      <c r="EGG43" s="450"/>
      <c r="EGH43" s="450"/>
      <c r="EGI43" s="450"/>
      <c r="EGJ43" s="450"/>
      <c r="EGK43" s="450"/>
      <c r="EGL43" s="450"/>
      <c r="EGM43" s="450"/>
      <c r="EGN43" s="450"/>
      <c r="EGO43" s="450"/>
      <c r="EGP43" s="450"/>
      <c r="EGQ43" s="450"/>
      <c r="EGR43" s="450"/>
      <c r="EGS43" s="450"/>
      <c r="EGT43" s="450"/>
      <c r="EGU43" s="450"/>
      <c r="EGV43" s="450"/>
      <c r="EGW43" s="450"/>
      <c r="EGX43" s="450"/>
      <c r="EGY43" s="450"/>
      <c r="EGZ43" s="450"/>
      <c r="EHA43" s="450"/>
      <c r="EHB43" s="450"/>
      <c r="EHC43" s="450"/>
      <c r="EHD43" s="450"/>
      <c r="EHE43" s="450"/>
      <c r="EHF43" s="450"/>
      <c r="EHG43" s="450"/>
      <c r="EHH43" s="450"/>
      <c r="EHI43" s="450"/>
      <c r="EHJ43" s="450"/>
      <c r="EHK43" s="450"/>
      <c r="EHL43" s="450"/>
      <c r="EHM43" s="450"/>
      <c r="EHN43" s="450"/>
      <c r="EHO43" s="450"/>
      <c r="EHP43" s="450"/>
      <c r="EHQ43" s="450"/>
      <c r="EHR43" s="450"/>
      <c r="EHS43" s="450"/>
      <c r="EHT43" s="450"/>
      <c r="EHU43" s="450"/>
      <c r="EHV43" s="450"/>
      <c r="EHW43" s="450"/>
      <c r="EHX43" s="450"/>
      <c r="EHY43" s="450"/>
      <c r="EHZ43" s="450"/>
      <c r="EIA43" s="450"/>
      <c r="EIB43" s="450"/>
      <c r="EIC43" s="450"/>
      <c r="EID43" s="450"/>
      <c r="EIE43" s="450"/>
      <c r="EIF43" s="450"/>
      <c r="EIG43" s="450"/>
      <c r="EIH43" s="450"/>
      <c r="EII43" s="450"/>
      <c r="EIJ43" s="450"/>
      <c r="EIK43" s="450"/>
      <c r="EIL43" s="450"/>
      <c r="EIM43" s="450"/>
      <c r="EIN43" s="450"/>
      <c r="EIO43" s="450"/>
      <c r="EIP43" s="450"/>
      <c r="EIQ43" s="450"/>
      <c r="EIR43" s="450"/>
      <c r="EIS43" s="450"/>
      <c r="EIT43" s="450"/>
      <c r="EIU43" s="450"/>
      <c r="EIV43" s="450"/>
      <c r="EIW43" s="450"/>
      <c r="EIX43" s="450"/>
      <c r="EIY43" s="450"/>
      <c r="EIZ43" s="450"/>
      <c r="EJA43" s="450"/>
      <c r="EJB43" s="450"/>
      <c r="EJC43" s="450"/>
      <c r="EJD43" s="450"/>
      <c r="EJE43" s="450"/>
      <c r="EJF43" s="450"/>
      <c r="EJG43" s="450"/>
      <c r="EJH43" s="450"/>
      <c r="EJI43" s="450"/>
      <c r="EJJ43" s="450"/>
      <c r="EJK43" s="450"/>
      <c r="EJL43" s="450"/>
      <c r="EJM43" s="450"/>
      <c r="EJN43" s="450"/>
      <c r="EJO43" s="450"/>
      <c r="EJP43" s="450"/>
      <c r="EJQ43" s="450"/>
      <c r="EJR43" s="450"/>
      <c r="EJS43" s="450"/>
      <c r="EJT43" s="450"/>
      <c r="EJU43" s="450"/>
      <c r="EJV43" s="450"/>
      <c r="EJW43" s="450"/>
      <c r="EJX43" s="450"/>
      <c r="EJY43" s="450"/>
      <c r="EJZ43" s="450"/>
      <c r="EKA43" s="450"/>
      <c r="EKB43" s="450"/>
      <c r="EKC43" s="450"/>
      <c r="EKD43" s="450"/>
      <c r="EKE43" s="450"/>
      <c r="EKF43" s="450"/>
      <c r="EKG43" s="450"/>
      <c r="EKH43" s="450"/>
      <c r="EKI43" s="450"/>
      <c r="EKJ43" s="450"/>
      <c r="EKK43" s="450"/>
      <c r="EKL43" s="450"/>
      <c r="EKM43" s="450"/>
      <c r="EKN43" s="450"/>
      <c r="EKO43" s="450"/>
      <c r="EKP43" s="450"/>
      <c r="EKQ43" s="450"/>
      <c r="EKR43" s="450"/>
      <c r="EKS43" s="450"/>
      <c r="EKT43" s="450"/>
      <c r="EKU43" s="450"/>
      <c r="EKV43" s="450"/>
      <c r="EKW43" s="450"/>
      <c r="EKX43" s="450"/>
      <c r="EKY43" s="450"/>
      <c r="EKZ43" s="450"/>
      <c r="ELA43" s="450"/>
      <c r="ELB43" s="450"/>
      <c r="ELC43" s="450"/>
      <c r="ELD43" s="450"/>
      <c r="ELE43" s="450"/>
      <c r="ELF43" s="450"/>
      <c r="ELG43" s="450"/>
      <c r="ELH43" s="450"/>
      <c r="ELI43" s="450"/>
      <c r="ELJ43" s="450"/>
      <c r="ELK43" s="450"/>
      <c r="ELL43" s="450"/>
      <c r="ELM43" s="450"/>
      <c r="ELN43" s="450"/>
      <c r="ELO43" s="450"/>
      <c r="ELP43" s="450"/>
      <c r="ELQ43" s="450"/>
      <c r="ELR43" s="450"/>
      <c r="ELS43" s="450"/>
      <c r="ELT43" s="450"/>
      <c r="ELU43" s="450"/>
      <c r="ELV43" s="450"/>
      <c r="ELW43" s="450"/>
      <c r="ELX43" s="450"/>
      <c r="ELY43" s="450"/>
      <c r="ELZ43" s="450"/>
      <c r="EMA43" s="450"/>
      <c r="EMB43" s="450"/>
      <c r="EMC43" s="450"/>
      <c r="EMD43" s="450"/>
      <c r="EME43" s="450"/>
      <c r="EMF43" s="450"/>
      <c r="EMG43" s="450"/>
      <c r="EMH43" s="450"/>
      <c r="EMI43" s="450"/>
      <c r="EMJ43" s="450"/>
      <c r="EMK43" s="450"/>
      <c r="EML43" s="450"/>
      <c r="EMM43" s="450"/>
      <c r="EMN43" s="450"/>
      <c r="EMO43" s="450"/>
      <c r="EMP43" s="450"/>
      <c r="EMQ43" s="450"/>
      <c r="EMR43" s="450"/>
      <c r="EMS43" s="450"/>
      <c r="EMT43" s="450"/>
      <c r="EMU43" s="450"/>
      <c r="EMV43" s="450"/>
      <c r="EMW43" s="450"/>
      <c r="EMX43" s="450"/>
      <c r="EMY43" s="450"/>
      <c r="EMZ43" s="450"/>
      <c r="ENA43" s="450"/>
      <c r="ENB43" s="450"/>
      <c r="ENC43" s="450"/>
      <c r="END43" s="450"/>
      <c r="ENE43" s="450"/>
      <c r="ENF43" s="450"/>
      <c r="ENG43" s="450"/>
      <c r="ENH43" s="450"/>
      <c r="ENI43" s="450"/>
      <c r="ENJ43" s="450"/>
      <c r="ENK43" s="450"/>
      <c r="ENL43" s="450"/>
      <c r="ENM43" s="450"/>
      <c r="ENN43" s="450"/>
      <c r="ENO43" s="450"/>
      <c r="ENP43" s="450"/>
      <c r="ENQ43" s="450"/>
      <c r="ENR43" s="450"/>
      <c r="ENS43" s="450"/>
      <c r="ENT43" s="450"/>
      <c r="ENU43" s="450"/>
      <c r="ENV43" s="450"/>
      <c r="ENW43" s="450"/>
      <c r="ENX43" s="450"/>
      <c r="ENY43" s="450"/>
      <c r="ENZ43" s="450"/>
      <c r="EOA43" s="450"/>
      <c r="EOB43" s="450"/>
      <c r="EOC43" s="450"/>
      <c r="EOD43" s="450"/>
      <c r="EOE43" s="450"/>
      <c r="EOF43" s="450"/>
      <c r="EOG43" s="450"/>
      <c r="EOH43" s="450"/>
      <c r="EOI43" s="450"/>
      <c r="EOJ43" s="450"/>
      <c r="EOK43" s="450"/>
      <c r="EOL43" s="450"/>
      <c r="EOM43" s="450"/>
      <c r="EON43" s="450"/>
      <c r="EOO43" s="450"/>
      <c r="EOP43" s="450"/>
      <c r="EOQ43" s="450"/>
      <c r="EOR43" s="450"/>
      <c r="EOS43" s="450"/>
      <c r="EOT43" s="450"/>
      <c r="EOU43" s="450"/>
      <c r="EOV43" s="450"/>
      <c r="EOW43" s="450"/>
      <c r="EOX43" s="450"/>
      <c r="EOY43" s="450"/>
      <c r="EOZ43" s="450"/>
      <c r="EPA43" s="450"/>
      <c r="EPB43" s="450"/>
      <c r="EPC43" s="450"/>
      <c r="EPD43" s="450"/>
      <c r="EPE43" s="450"/>
      <c r="EPF43" s="450"/>
      <c r="EPG43" s="450"/>
      <c r="EPH43" s="450"/>
      <c r="EPI43" s="450"/>
      <c r="EPJ43" s="450"/>
      <c r="EPK43" s="450"/>
      <c r="EPL43" s="450"/>
      <c r="EPM43" s="450"/>
      <c r="EPN43" s="450"/>
      <c r="EPO43" s="450"/>
      <c r="EPP43" s="450"/>
      <c r="EPQ43" s="450"/>
      <c r="EPR43" s="450"/>
      <c r="EPS43" s="450"/>
      <c r="EPT43" s="450"/>
      <c r="EPU43" s="450"/>
      <c r="EPV43" s="450"/>
      <c r="EPW43" s="450"/>
      <c r="EPX43" s="450"/>
      <c r="EPY43" s="450"/>
      <c r="EPZ43" s="450"/>
      <c r="EQA43" s="450"/>
      <c r="EQB43" s="450"/>
      <c r="EQC43" s="450"/>
      <c r="EQD43" s="450"/>
      <c r="EQE43" s="450"/>
      <c r="EQF43" s="450"/>
      <c r="EQG43" s="450"/>
      <c r="EQH43" s="450"/>
      <c r="EQI43" s="450"/>
      <c r="EQJ43" s="450"/>
      <c r="EQK43" s="450"/>
      <c r="EQL43" s="450"/>
      <c r="EQM43" s="450"/>
      <c r="EQN43" s="450"/>
      <c r="EQO43" s="450"/>
      <c r="EQP43" s="450"/>
      <c r="EQQ43" s="450"/>
      <c r="EQR43" s="450"/>
      <c r="EQS43" s="450"/>
      <c r="EQT43" s="450"/>
      <c r="EQU43" s="450"/>
      <c r="EQV43" s="450"/>
      <c r="EQW43" s="450"/>
      <c r="EQX43" s="450"/>
      <c r="EQY43" s="450"/>
      <c r="EQZ43" s="450"/>
      <c r="ERA43" s="450"/>
      <c r="ERB43" s="450"/>
      <c r="ERC43" s="450"/>
      <c r="ERD43" s="450"/>
      <c r="ERE43" s="450"/>
      <c r="ERF43" s="450"/>
      <c r="ERG43" s="450"/>
      <c r="ERH43" s="450"/>
      <c r="ERI43" s="450"/>
      <c r="ERJ43" s="450"/>
      <c r="ERK43" s="450"/>
      <c r="ERL43" s="450"/>
      <c r="ERM43" s="450"/>
      <c r="ERN43" s="450"/>
      <c r="ERO43" s="450"/>
      <c r="ERP43" s="450"/>
      <c r="ERQ43" s="450"/>
      <c r="ERR43" s="450"/>
      <c r="ERS43" s="450"/>
      <c r="ERT43" s="450"/>
      <c r="ERU43" s="450"/>
      <c r="ERV43" s="450"/>
      <c r="ERW43" s="450"/>
      <c r="ERX43" s="450"/>
      <c r="ERY43" s="450"/>
      <c r="ERZ43" s="450"/>
      <c r="ESA43" s="450"/>
      <c r="ESB43" s="450"/>
      <c r="ESC43" s="450"/>
      <c r="ESD43" s="450"/>
      <c r="ESE43" s="450"/>
      <c r="ESF43" s="450"/>
      <c r="ESG43" s="450"/>
      <c r="ESH43" s="450"/>
      <c r="ESI43" s="450"/>
      <c r="ESJ43" s="450"/>
      <c r="ESK43" s="450"/>
      <c r="ESL43" s="450"/>
      <c r="ESM43" s="450"/>
      <c r="ESN43" s="450"/>
      <c r="ESO43" s="450"/>
      <c r="ESP43" s="450"/>
      <c r="ESQ43" s="450"/>
      <c r="ESR43" s="450"/>
      <c r="ESS43" s="450"/>
      <c r="EST43" s="450"/>
      <c r="ESU43" s="450"/>
      <c r="ESV43" s="450"/>
      <c r="ESW43" s="450"/>
      <c r="ESX43" s="450"/>
      <c r="ESY43" s="450"/>
      <c r="ESZ43" s="450"/>
      <c r="ETA43" s="450"/>
      <c r="ETB43" s="450"/>
      <c r="ETC43" s="450"/>
      <c r="ETD43" s="450"/>
      <c r="ETE43" s="450"/>
      <c r="ETF43" s="450"/>
      <c r="ETG43" s="450"/>
      <c r="ETH43" s="450"/>
      <c r="ETI43" s="450"/>
      <c r="ETJ43" s="450"/>
      <c r="ETK43" s="450"/>
      <c r="ETL43" s="450"/>
      <c r="ETM43" s="450"/>
      <c r="ETN43" s="450"/>
      <c r="ETO43" s="450"/>
      <c r="ETP43" s="450"/>
      <c r="ETQ43" s="450"/>
      <c r="ETR43" s="450"/>
      <c r="ETS43" s="450"/>
      <c r="ETT43" s="450"/>
      <c r="ETU43" s="450"/>
      <c r="ETV43" s="450"/>
      <c r="ETW43" s="450"/>
      <c r="ETX43" s="450"/>
      <c r="ETY43" s="450"/>
      <c r="ETZ43" s="450"/>
      <c r="EUA43" s="450"/>
      <c r="EUB43" s="450"/>
      <c r="EUC43" s="450"/>
      <c r="EUD43" s="450"/>
      <c r="EUE43" s="450"/>
      <c r="EUF43" s="450"/>
      <c r="EUG43" s="450"/>
      <c r="EUH43" s="450"/>
      <c r="EUI43" s="450"/>
      <c r="EUJ43" s="450"/>
      <c r="EUK43" s="450"/>
      <c r="EUL43" s="450"/>
      <c r="EUM43" s="450"/>
      <c r="EUN43" s="450"/>
      <c r="EUO43" s="450"/>
      <c r="EUP43" s="450"/>
      <c r="EUQ43" s="450"/>
      <c r="EUR43" s="450"/>
      <c r="EUS43" s="450"/>
      <c r="EUT43" s="450"/>
      <c r="EUU43" s="450"/>
      <c r="EUV43" s="450"/>
      <c r="EUW43" s="450"/>
      <c r="EUX43" s="450"/>
      <c r="EUY43" s="450"/>
      <c r="EUZ43" s="450"/>
      <c r="EVA43" s="450"/>
      <c r="EVB43" s="450"/>
      <c r="EVC43" s="450"/>
      <c r="EVD43" s="450"/>
      <c r="EVE43" s="450"/>
      <c r="EVF43" s="450"/>
      <c r="EVG43" s="450"/>
      <c r="EVH43" s="450"/>
      <c r="EVI43" s="450"/>
      <c r="EVJ43" s="450"/>
      <c r="EVK43" s="450"/>
      <c r="EVL43" s="450"/>
      <c r="EVM43" s="450"/>
      <c r="EVN43" s="450"/>
      <c r="EVO43" s="450"/>
      <c r="EVP43" s="450"/>
      <c r="EVQ43" s="450"/>
      <c r="EVR43" s="450"/>
      <c r="EVS43" s="450"/>
      <c r="EVT43" s="450"/>
      <c r="EVU43" s="450"/>
      <c r="EVV43" s="450"/>
      <c r="EVW43" s="450"/>
      <c r="EVX43" s="450"/>
      <c r="EVY43" s="450"/>
      <c r="EVZ43" s="450"/>
      <c r="EWA43" s="450"/>
      <c r="EWB43" s="450"/>
      <c r="EWC43" s="450"/>
      <c r="EWD43" s="450"/>
      <c r="EWE43" s="450"/>
      <c r="EWF43" s="450"/>
      <c r="EWG43" s="450"/>
      <c r="EWH43" s="450"/>
      <c r="EWI43" s="450"/>
      <c r="EWJ43" s="450"/>
      <c r="EWK43" s="450"/>
      <c r="EWL43" s="450"/>
      <c r="EWM43" s="450"/>
      <c r="EWN43" s="450"/>
      <c r="EWO43" s="450"/>
      <c r="EWP43" s="450"/>
      <c r="EWQ43" s="450"/>
      <c r="EWR43" s="450"/>
      <c r="EWS43" s="450"/>
      <c r="EWT43" s="450"/>
      <c r="EWU43" s="450"/>
      <c r="EWV43" s="450"/>
      <c r="EWW43" s="450"/>
      <c r="EWX43" s="450"/>
      <c r="EWY43" s="450"/>
      <c r="EWZ43" s="450"/>
      <c r="EXA43" s="450"/>
      <c r="EXB43" s="450"/>
      <c r="EXC43" s="450"/>
      <c r="EXD43" s="450"/>
      <c r="EXE43" s="450"/>
      <c r="EXF43" s="450"/>
      <c r="EXG43" s="450"/>
      <c r="EXH43" s="450"/>
      <c r="EXI43" s="450"/>
      <c r="EXJ43" s="450"/>
      <c r="EXK43" s="450"/>
      <c r="EXL43" s="450"/>
      <c r="EXM43" s="450"/>
      <c r="EXN43" s="450"/>
      <c r="EXO43" s="450"/>
      <c r="EXP43" s="450"/>
      <c r="EXQ43" s="450"/>
      <c r="EXR43" s="450"/>
      <c r="EXS43" s="450"/>
      <c r="EXT43" s="450"/>
      <c r="EXU43" s="450"/>
      <c r="EXV43" s="450"/>
      <c r="EXW43" s="450"/>
      <c r="EXX43" s="450"/>
      <c r="EXY43" s="450"/>
      <c r="EXZ43" s="450"/>
      <c r="EYA43" s="450"/>
      <c r="EYB43" s="450"/>
      <c r="EYC43" s="450"/>
      <c r="EYD43" s="450"/>
      <c r="EYE43" s="450"/>
      <c r="EYF43" s="450"/>
      <c r="EYG43" s="450"/>
      <c r="EYH43" s="450"/>
      <c r="EYI43" s="450"/>
      <c r="EYJ43" s="450"/>
      <c r="EYK43" s="450"/>
      <c r="EYL43" s="450"/>
      <c r="EYM43" s="450"/>
      <c r="EYN43" s="450"/>
      <c r="EYO43" s="450"/>
      <c r="EYP43" s="450"/>
      <c r="EYQ43" s="450"/>
      <c r="EYR43" s="450"/>
      <c r="EYS43" s="450"/>
      <c r="EYT43" s="450"/>
      <c r="EYU43" s="450"/>
      <c r="EYV43" s="450"/>
      <c r="EYW43" s="450"/>
      <c r="EYX43" s="450"/>
      <c r="EYY43" s="450"/>
      <c r="EYZ43" s="450"/>
      <c r="EZA43" s="450"/>
      <c r="EZB43" s="450"/>
      <c r="EZC43" s="450"/>
      <c r="EZD43" s="450"/>
      <c r="EZE43" s="450"/>
      <c r="EZF43" s="450"/>
      <c r="EZG43" s="450"/>
      <c r="EZH43" s="450"/>
      <c r="EZI43" s="450"/>
      <c r="EZJ43" s="450"/>
      <c r="EZK43" s="450"/>
      <c r="EZL43" s="450"/>
      <c r="EZM43" s="450"/>
      <c r="EZN43" s="450"/>
      <c r="EZO43" s="450"/>
      <c r="EZP43" s="450"/>
      <c r="EZQ43" s="450"/>
      <c r="EZR43" s="450"/>
      <c r="EZS43" s="450"/>
      <c r="EZT43" s="450"/>
      <c r="EZU43" s="450"/>
      <c r="EZV43" s="450"/>
      <c r="EZW43" s="450"/>
      <c r="EZX43" s="450"/>
      <c r="EZY43" s="450"/>
      <c r="EZZ43" s="450"/>
      <c r="FAA43" s="450"/>
      <c r="FAB43" s="450"/>
      <c r="FAC43" s="450"/>
      <c r="FAD43" s="450"/>
      <c r="FAE43" s="450"/>
      <c r="FAF43" s="450"/>
      <c r="FAG43" s="450"/>
      <c r="FAH43" s="450"/>
      <c r="FAI43" s="450"/>
      <c r="FAJ43" s="450"/>
      <c r="FAK43" s="450"/>
      <c r="FAL43" s="450"/>
      <c r="FAM43" s="450"/>
      <c r="FAN43" s="450"/>
      <c r="FAO43" s="450"/>
      <c r="FAP43" s="450"/>
      <c r="FAQ43" s="450"/>
      <c r="FAR43" s="450"/>
      <c r="FAS43" s="450"/>
      <c r="FAT43" s="450"/>
      <c r="FAU43" s="450"/>
      <c r="FAV43" s="450"/>
      <c r="FAW43" s="450"/>
      <c r="FAX43" s="450"/>
      <c r="FAY43" s="450"/>
      <c r="FAZ43" s="450"/>
      <c r="FBA43" s="450"/>
      <c r="FBB43" s="450"/>
      <c r="FBC43" s="450"/>
      <c r="FBD43" s="450"/>
      <c r="FBE43" s="450"/>
      <c r="FBF43" s="450"/>
      <c r="FBG43" s="450"/>
      <c r="FBH43" s="450"/>
      <c r="FBI43" s="450"/>
      <c r="FBJ43" s="450"/>
      <c r="FBK43" s="450"/>
      <c r="FBL43" s="450"/>
      <c r="FBM43" s="450"/>
      <c r="FBN43" s="450"/>
      <c r="FBO43" s="450"/>
      <c r="FBP43" s="450"/>
      <c r="FBQ43" s="450"/>
      <c r="FBR43" s="450"/>
      <c r="FBS43" s="450"/>
      <c r="FBT43" s="450"/>
      <c r="FBU43" s="450"/>
      <c r="FBV43" s="450"/>
      <c r="FBW43" s="450"/>
      <c r="FBX43" s="450"/>
      <c r="FBY43" s="450"/>
      <c r="FBZ43" s="450"/>
      <c r="FCA43" s="450"/>
      <c r="FCB43" s="450"/>
      <c r="FCC43" s="450"/>
      <c r="FCD43" s="450"/>
      <c r="FCE43" s="450"/>
      <c r="FCF43" s="450"/>
      <c r="FCG43" s="450"/>
      <c r="FCH43" s="450"/>
      <c r="FCI43" s="450"/>
      <c r="FCJ43" s="450"/>
      <c r="FCK43" s="450"/>
      <c r="FCL43" s="450"/>
      <c r="FCM43" s="450"/>
      <c r="FCN43" s="450"/>
      <c r="FCO43" s="450"/>
      <c r="FCP43" s="450"/>
      <c r="FCQ43" s="450"/>
      <c r="FCR43" s="450"/>
      <c r="FCS43" s="450"/>
      <c r="FCT43" s="450"/>
      <c r="FCU43" s="450"/>
      <c r="FCV43" s="450"/>
      <c r="FCW43" s="450"/>
      <c r="FCX43" s="450"/>
      <c r="FCY43" s="450"/>
      <c r="FCZ43" s="450"/>
      <c r="FDA43" s="450"/>
      <c r="FDB43" s="450"/>
      <c r="FDC43" s="450"/>
      <c r="FDD43" s="450"/>
      <c r="FDE43" s="450"/>
      <c r="FDF43" s="450"/>
      <c r="FDG43" s="450"/>
      <c r="FDH43" s="450"/>
      <c r="FDI43" s="450"/>
      <c r="FDJ43" s="450"/>
      <c r="FDK43" s="450"/>
      <c r="FDL43" s="450"/>
      <c r="FDM43" s="450"/>
      <c r="FDN43" s="450"/>
      <c r="FDO43" s="450"/>
      <c r="FDP43" s="450"/>
      <c r="FDQ43" s="450"/>
      <c r="FDR43" s="450"/>
      <c r="FDS43" s="450"/>
      <c r="FDT43" s="450"/>
      <c r="FDU43" s="450"/>
      <c r="FDV43" s="450"/>
      <c r="FDW43" s="450"/>
      <c r="FDX43" s="450"/>
      <c r="FDY43" s="450"/>
      <c r="FDZ43" s="450"/>
      <c r="FEA43" s="450"/>
      <c r="FEB43" s="450"/>
      <c r="FEC43" s="450"/>
      <c r="FED43" s="450"/>
      <c r="FEE43" s="450"/>
      <c r="FEF43" s="450"/>
      <c r="FEG43" s="450"/>
      <c r="FEH43" s="450"/>
      <c r="FEI43" s="450"/>
      <c r="FEJ43" s="450"/>
      <c r="FEK43" s="450"/>
      <c r="FEL43" s="450"/>
      <c r="FEM43" s="450"/>
      <c r="FEN43" s="450"/>
      <c r="FEO43" s="450"/>
      <c r="FEP43" s="450"/>
      <c r="FEQ43" s="450"/>
      <c r="FER43" s="450"/>
      <c r="FES43" s="450"/>
      <c r="FET43" s="450"/>
      <c r="FEU43" s="450"/>
      <c r="FEV43" s="450"/>
      <c r="FEW43" s="450"/>
      <c r="FEX43" s="450"/>
      <c r="FEY43" s="450"/>
      <c r="FEZ43" s="450"/>
      <c r="FFA43" s="450"/>
      <c r="FFB43" s="450"/>
      <c r="FFC43" s="450"/>
      <c r="FFD43" s="450"/>
      <c r="FFE43" s="450"/>
      <c r="FFF43" s="450"/>
      <c r="FFG43" s="450"/>
      <c r="FFH43" s="450"/>
      <c r="FFI43" s="450"/>
      <c r="FFJ43" s="450"/>
      <c r="FFK43" s="450"/>
      <c r="FFL43" s="450"/>
      <c r="FFM43" s="450"/>
      <c r="FFN43" s="450"/>
      <c r="FFO43" s="450"/>
      <c r="FFP43" s="450"/>
      <c r="FFQ43" s="450"/>
      <c r="FFR43" s="450"/>
      <c r="FFS43" s="450"/>
      <c r="FFT43" s="450"/>
      <c r="FFU43" s="450"/>
      <c r="FFV43" s="450"/>
      <c r="FFW43" s="450"/>
      <c r="FFX43" s="450"/>
      <c r="FFY43" s="450"/>
      <c r="FFZ43" s="450"/>
      <c r="FGA43" s="450"/>
      <c r="FGB43" s="450"/>
      <c r="FGC43" s="450"/>
      <c r="FGD43" s="450"/>
      <c r="FGE43" s="450"/>
      <c r="FGF43" s="450"/>
      <c r="FGG43" s="450"/>
      <c r="FGH43" s="450"/>
      <c r="FGI43" s="450"/>
      <c r="FGJ43" s="450"/>
      <c r="FGK43" s="450"/>
      <c r="FGL43" s="450"/>
      <c r="FGM43" s="450"/>
      <c r="FGN43" s="450"/>
      <c r="FGO43" s="450"/>
      <c r="FGP43" s="450"/>
      <c r="FGQ43" s="450"/>
      <c r="FGR43" s="450"/>
      <c r="FGS43" s="450"/>
      <c r="FGT43" s="450"/>
      <c r="FGU43" s="450"/>
      <c r="FGV43" s="450"/>
      <c r="FGW43" s="450"/>
      <c r="FGX43" s="450"/>
      <c r="FGY43" s="450"/>
      <c r="FGZ43" s="450"/>
      <c r="FHA43" s="450"/>
      <c r="FHB43" s="450"/>
      <c r="FHC43" s="450"/>
      <c r="FHD43" s="450"/>
      <c r="FHE43" s="450"/>
      <c r="FHF43" s="450"/>
      <c r="FHG43" s="450"/>
      <c r="FHH43" s="450"/>
      <c r="FHI43" s="450"/>
      <c r="FHJ43" s="450"/>
      <c r="FHK43" s="450"/>
      <c r="FHL43" s="450"/>
      <c r="FHM43" s="450"/>
      <c r="FHN43" s="450"/>
      <c r="FHO43" s="450"/>
      <c r="FHP43" s="450"/>
      <c r="FHQ43" s="450"/>
      <c r="FHR43" s="450"/>
      <c r="FHS43" s="450"/>
      <c r="FHT43" s="450"/>
      <c r="FHU43" s="450"/>
      <c r="FHV43" s="450"/>
      <c r="FHW43" s="450"/>
      <c r="FHX43" s="450"/>
      <c r="FHY43" s="450"/>
      <c r="FHZ43" s="450"/>
      <c r="FIA43" s="450"/>
      <c r="FIB43" s="450"/>
      <c r="FIC43" s="450"/>
      <c r="FID43" s="450"/>
      <c r="FIE43" s="450"/>
      <c r="FIF43" s="450"/>
      <c r="FIG43" s="450"/>
      <c r="FIH43" s="450"/>
      <c r="FII43" s="450"/>
      <c r="FIJ43" s="450"/>
      <c r="FIK43" s="450"/>
      <c r="FIL43" s="450"/>
      <c r="FIM43" s="450"/>
      <c r="FIN43" s="450"/>
      <c r="FIO43" s="450"/>
      <c r="FIP43" s="450"/>
      <c r="FIQ43" s="450"/>
      <c r="FIR43" s="450"/>
      <c r="FIS43" s="450"/>
      <c r="FIT43" s="450"/>
      <c r="FIU43" s="450"/>
      <c r="FIV43" s="450"/>
      <c r="FIW43" s="450"/>
      <c r="FIX43" s="450"/>
      <c r="FIY43" s="450"/>
      <c r="FIZ43" s="450"/>
      <c r="FJA43" s="450"/>
      <c r="FJB43" s="450"/>
      <c r="FJC43" s="450"/>
      <c r="FJD43" s="450"/>
      <c r="FJE43" s="450"/>
      <c r="FJF43" s="450"/>
      <c r="FJG43" s="450"/>
      <c r="FJH43" s="450"/>
      <c r="FJI43" s="450"/>
      <c r="FJJ43" s="450"/>
      <c r="FJK43" s="450"/>
      <c r="FJL43" s="450"/>
      <c r="FJM43" s="450"/>
      <c r="FJN43" s="450"/>
      <c r="FJO43" s="450"/>
      <c r="FJP43" s="450"/>
      <c r="FJQ43" s="450"/>
      <c r="FJR43" s="450"/>
      <c r="FJS43" s="450"/>
      <c r="FJT43" s="450"/>
      <c r="FJU43" s="450"/>
      <c r="FJV43" s="450"/>
      <c r="FJW43" s="450"/>
      <c r="FJX43" s="450"/>
      <c r="FJY43" s="450"/>
      <c r="FJZ43" s="450"/>
      <c r="FKA43" s="450"/>
      <c r="FKB43" s="450"/>
      <c r="FKC43" s="450"/>
      <c r="FKD43" s="450"/>
      <c r="FKE43" s="450"/>
      <c r="FKF43" s="450"/>
      <c r="FKG43" s="450"/>
      <c r="FKH43" s="450"/>
      <c r="FKI43" s="450"/>
      <c r="FKJ43" s="450"/>
      <c r="FKK43" s="450"/>
      <c r="FKL43" s="450"/>
      <c r="FKM43" s="450"/>
      <c r="FKN43" s="450"/>
      <c r="FKO43" s="450"/>
      <c r="FKP43" s="450"/>
      <c r="FKQ43" s="450"/>
      <c r="FKR43" s="450"/>
      <c r="FKS43" s="450"/>
      <c r="FKT43" s="450"/>
      <c r="FKU43" s="450"/>
      <c r="FKV43" s="450"/>
      <c r="FKW43" s="450"/>
      <c r="FKX43" s="450"/>
      <c r="FKY43" s="450"/>
      <c r="FKZ43" s="450"/>
      <c r="FLA43" s="450"/>
      <c r="FLB43" s="450"/>
      <c r="FLC43" s="450"/>
      <c r="FLD43" s="450"/>
      <c r="FLE43" s="450"/>
      <c r="FLF43" s="450"/>
      <c r="FLG43" s="450"/>
      <c r="FLH43" s="450"/>
      <c r="FLI43" s="450"/>
      <c r="FLJ43" s="450"/>
      <c r="FLK43" s="450"/>
      <c r="FLL43" s="450"/>
      <c r="FLM43" s="450"/>
      <c r="FLN43" s="450"/>
      <c r="FLO43" s="450"/>
      <c r="FLP43" s="450"/>
      <c r="FLQ43" s="450"/>
      <c r="FLR43" s="450"/>
      <c r="FLS43" s="450"/>
      <c r="FLT43" s="450"/>
      <c r="FLU43" s="450"/>
      <c r="FLV43" s="450"/>
      <c r="FLW43" s="450"/>
      <c r="FLX43" s="450"/>
      <c r="FLY43" s="450"/>
      <c r="FLZ43" s="450"/>
      <c r="FMA43" s="450"/>
      <c r="FMB43" s="450"/>
      <c r="FMC43" s="450"/>
      <c r="FMD43" s="450"/>
      <c r="FME43" s="450"/>
      <c r="FMF43" s="450"/>
      <c r="FMG43" s="450"/>
      <c r="FMH43" s="450"/>
      <c r="FMI43" s="450"/>
      <c r="FMJ43" s="450"/>
      <c r="FMK43" s="450"/>
      <c r="FML43" s="450"/>
      <c r="FMM43" s="450"/>
      <c r="FMN43" s="450"/>
      <c r="FMO43" s="450"/>
      <c r="FMP43" s="450"/>
      <c r="FMQ43" s="450"/>
      <c r="FMR43" s="450"/>
      <c r="FMS43" s="450"/>
      <c r="FMT43" s="450"/>
      <c r="FMU43" s="450"/>
      <c r="FMV43" s="450"/>
      <c r="FMW43" s="450"/>
      <c r="FMX43" s="450"/>
      <c r="FMY43" s="450"/>
      <c r="FMZ43" s="450"/>
      <c r="FNA43" s="450"/>
      <c r="FNB43" s="450"/>
      <c r="FNC43" s="450"/>
      <c r="FND43" s="450"/>
      <c r="FNE43" s="450"/>
      <c r="FNF43" s="450"/>
      <c r="FNG43" s="450"/>
      <c r="FNH43" s="450"/>
      <c r="FNI43" s="450"/>
      <c r="FNJ43" s="450"/>
      <c r="FNK43" s="450"/>
      <c r="FNL43" s="450"/>
      <c r="FNM43" s="450"/>
      <c r="FNN43" s="450"/>
      <c r="FNO43" s="450"/>
      <c r="FNP43" s="450"/>
      <c r="FNQ43" s="450"/>
      <c r="FNR43" s="450"/>
      <c r="FNS43" s="450"/>
      <c r="FNT43" s="450"/>
      <c r="FNU43" s="450"/>
      <c r="FNV43" s="450"/>
      <c r="FNW43" s="450"/>
      <c r="FNX43" s="450"/>
      <c r="FNY43" s="450"/>
      <c r="FNZ43" s="450"/>
      <c r="FOA43" s="450"/>
      <c r="FOB43" s="450"/>
      <c r="FOC43" s="450"/>
      <c r="FOD43" s="450"/>
      <c r="FOE43" s="450"/>
      <c r="FOF43" s="450"/>
      <c r="FOG43" s="450"/>
      <c r="FOH43" s="450"/>
      <c r="FOI43" s="450"/>
      <c r="FOJ43" s="450"/>
      <c r="FOK43" s="450"/>
      <c r="FOL43" s="450"/>
      <c r="FOM43" s="450"/>
      <c r="FON43" s="450"/>
      <c r="FOO43" s="450"/>
      <c r="FOP43" s="450"/>
      <c r="FOQ43" s="450"/>
      <c r="FOR43" s="450"/>
      <c r="FOS43" s="450"/>
      <c r="FOT43" s="450"/>
      <c r="FOU43" s="450"/>
      <c r="FOV43" s="450"/>
      <c r="FOW43" s="450"/>
      <c r="FOX43" s="450"/>
      <c r="FOY43" s="450"/>
      <c r="FOZ43" s="450"/>
      <c r="FPA43" s="450"/>
      <c r="FPB43" s="450"/>
      <c r="FPC43" s="450"/>
      <c r="FPD43" s="450"/>
      <c r="FPE43" s="450"/>
      <c r="FPF43" s="450"/>
      <c r="FPG43" s="450"/>
      <c r="FPH43" s="450"/>
      <c r="FPI43" s="450"/>
      <c r="FPJ43" s="450"/>
      <c r="FPK43" s="450"/>
      <c r="FPL43" s="450"/>
      <c r="FPM43" s="450"/>
      <c r="FPN43" s="450"/>
      <c r="FPO43" s="450"/>
      <c r="FPP43" s="450"/>
      <c r="FPQ43" s="450"/>
      <c r="FPR43" s="450"/>
      <c r="FPS43" s="450"/>
      <c r="FPT43" s="450"/>
      <c r="FPU43" s="450"/>
      <c r="FPV43" s="450"/>
      <c r="FPW43" s="450"/>
      <c r="FPX43" s="450"/>
      <c r="FPY43" s="450"/>
      <c r="FPZ43" s="450"/>
      <c r="FQA43" s="450"/>
      <c r="FQB43" s="450"/>
      <c r="FQC43" s="450"/>
      <c r="FQD43" s="450"/>
      <c r="FQE43" s="450"/>
      <c r="FQF43" s="450"/>
      <c r="FQG43" s="450"/>
      <c r="FQH43" s="450"/>
      <c r="FQI43" s="450"/>
      <c r="FQJ43" s="450"/>
      <c r="FQK43" s="450"/>
      <c r="FQL43" s="450"/>
      <c r="FQM43" s="450"/>
      <c r="FQN43" s="450"/>
      <c r="FQO43" s="450"/>
      <c r="FQP43" s="450"/>
      <c r="FQQ43" s="450"/>
      <c r="FQR43" s="450"/>
      <c r="FQS43" s="450"/>
      <c r="FQT43" s="450"/>
      <c r="FQU43" s="450"/>
      <c r="FQV43" s="450"/>
      <c r="FQW43" s="450"/>
      <c r="FQX43" s="450"/>
      <c r="FQY43" s="450"/>
      <c r="FQZ43" s="450"/>
      <c r="FRA43" s="450"/>
      <c r="FRB43" s="450"/>
      <c r="FRC43" s="450"/>
      <c r="FRD43" s="450"/>
      <c r="FRE43" s="450"/>
      <c r="FRF43" s="450"/>
      <c r="FRG43" s="450"/>
      <c r="FRH43" s="450"/>
      <c r="FRI43" s="450"/>
      <c r="FRJ43" s="450"/>
      <c r="FRK43" s="450"/>
      <c r="FRL43" s="450"/>
      <c r="FRM43" s="450"/>
      <c r="FRN43" s="450"/>
      <c r="FRO43" s="450"/>
      <c r="FRP43" s="450"/>
      <c r="FRQ43" s="450"/>
      <c r="FRR43" s="450"/>
      <c r="FRS43" s="450"/>
      <c r="FRT43" s="450"/>
      <c r="FRU43" s="450"/>
      <c r="FRV43" s="450"/>
      <c r="FRW43" s="450"/>
      <c r="FRX43" s="450"/>
      <c r="FRY43" s="450"/>
      <c r="FRZ43" s="450"/>
      <c r="FSA43" s="450"/>
      <c r="FSB43" s="450"/>
      <c r="FSC43" s="450"/>
      <c r="FSD43" s="450"/>
      <c r="FSE43" s="450"/>
      <c r="FSF43" s="450"/>
      <c r="FSG43" s="450"/>
      <c r="FSH43" s="450"/>
      <c r="FSI43" s="450"/>
      <c r="FSJ43" s="450"/>
      <c r="FSK43" s="450"/>
      <c r="FSL43" s="450"/>
      <c r="FSM43" s="450"/>
      <c r="FSN43" s="450"/>
      <c r="FSO43" s="450"/>
      <c r="FSP43" s="450"/>
      <c r="FSQ43" s="450"/>
      <c r="FSR43" s="450"/>
      <c r="FSS43" s="450"/>
      <c r="FST43" s="450"/>
      <c r="FSU43" s="450"/>
      <c r="FSV43" s="450"/>
      <c r="FSW43" s="450"/>
      <c r="FSX43" s="450"/>
      <c r="FSY43" s="450"/>
      <c r="FSZ43" s="450"/>
      <c r="FTA43" s="450"/>
      <c r="FTB43" s="450"/>
      <c r="FTC43" s="450"/>
      <c r="FTD43" s="450"/>
      <c r="FTE43" s="450"/>
      <c r="FTF43" s="450"/>
      <c r="FTG43" s="450"/>
      <c r="FTH43" s="450"/>
      <c r="FTI43" s="450"/>
      <c r="FTJ43" s="450"/>
      <c r="FTK43" s="450"/>
      <c r="FTL43" s="450"/>
      <c r="FTM43" s="450"/>
      <c r="FTN43" s="450"/>
      <c r="FTO43" s="450"/>
      <c r="FTP43" s="450"/>
      <c r="FTQ43" s="450"/>
      <c r="FTR43" s="450"/>
      <c r="FTS43" s="450"/>
      <c r="FTT43" s="450"/>
      <c r="FTU43" s="450"/>
      <c r="FTV43" s="450"/>
      <c r="FTW43" s="450"/>
      <c r="FTX43" s="450"/>
      <c r="FTY43" s="450"/>
      <c r="FTZ43" s="450"/>
      <c r="FUA43" s="450"/>
      <c r="FUB43" s="450"/>
      <c r="FUC43" s="450"/>
      <c r="FUD43" s="450"/>
      <c r="FUE43" s="450"/>
      <c r="FUF43" s="450"/>
      <c r="FUG43" s="450"/>
      <c r="FUH43" s="450"/>
      <c r="FUI43" s="450"/>
      <c r="FUJ43" s="450"/>
      <c r="FUK43" s="450"/>
      <c r="FUL43" s="450"/>
      <c r="FUM43" s="450"/>
      <c r="FUN43" s="450"/>
      <c r="FUO43" s="450"/>
      <c r="FUP43" s="450"/>
      <c r="FUQ43" s="450"/>
      <c r="FUR43" s="450"/>
      <c r="FUS43" s="450"/>
      <c r="FUT43" s="450"/>
      <c r="FUU43" s="450"/>
      <c r="FUV43" s="450"/>
      <c r="FUW43" s="450"/>
      <c r="FUX43" s="450"/>
      <c r="FUY43" s="450"/>
      <c r="FUZ43" s="450"/>
      <c r="FVA43" s="450"/>
      <c r="FVB43" s="450"/>
      <c r="FVC43" s="450"/>
      <c r="FVD43" s="450"/>
      <c r="FVE43" s="450"/>
      <c r="FVF43" s="450"/>
      <c r="FVG43" s="450"/>
      <c r="FVH43" s="450"/>
      <c r="FVI43" s="450"/>
      <c r="FVJ43" s="450"/>
      <c r="FVK43" s="450"/>
      <c r="FVL43" s="450"/>
      <c r="FVM43" s="450"/>
      <c r="FVN43" s="450"/>
      <c r="FVO43" s="450"/>
      <c r="FVP43" s="450"/>
      <c r="FVQ43" s="450"/>
      <c r="FVR43" s="450"/>
      <c r="FVS43" s="450"/>
      <c r="FVT43" s="450"/>
      <c r="FVU43" s="450"/>
      <c r="FVV43" s="450"/>
      <c r="FVW43" s="450"/>
      <c r="FVX43" s="450"/>
      <c r="FVY43" s="450"/>
      <c r="FVZ43" s="450"/>
      <c r="FWA43" s="450"/>
      <c r="FWB43" s="450"/>
      <c r="FWC43" s="450"/>
      <c r="FWD43" s="450"/>
      <c r="FWE43" s="450"/>
      <c r="FWF43" s="450"/>
      <c r="FWG43" s="450"/>
      <c r="FWH43" s="450"/>
      <c r="FWI43" s="450"/>
      <c r="FWJ43" s="450"/>
      <c r="FWK43" s="450"/>
      <c r="FWL43" s="450"/>
      <c r="FWM43" s="450"/>
      <c r="FWN43" s="450"/>
      <c r="FWO43" s="450"/>
      <c r="FWP43" s="450"/>
      <c r="FWQ43" s="450"/>
      <c r="FWR43" s="450"/>
      <c r="FWS43" s="450"/>
      <c r="FWT43" s="450"/>
      <c r="FWU43" s="450"/>
      <c r="FWV43" s="450"/>
      <c r="FWW43" s="450"/>
      <c r="FWX43" s="450"/>
      <c r="FWY43" s="450"/>
      <c r="FWZ43" s="450"/>
      <c r="FXA43" s="450"/>
      <c r="FXB43" s="450"/>
      <c r="FXC43" s="450"/>
      <c r="FXD43" s="450"/>
      <c r="FXE43" s="450"/>
      <c r="FXF43" s="450"/>
      <c r="FXG43" s="450"/>
      <c r="FXH43" s="450"/>
      <c r="FXI43" s="450"/>
      <c r="FXJ43" s="450"/>
      <c r="FXK43" s="450"/>
      <c r="FXL43" s="450"/>
      <c r="FXM43" s="450"/>
      <c r="FXN43" s="450"/>
      <c r="FXO43" s="450"/>
      <c r="FXP43" s="450"/>
      <c r="FXQ43" s="450"/>
      <c r="FXR43" s="450"/>
      <c r="FXS43" s="450"/>
      <c r="FXT43" s="450"/>
      <c r="FXU43" s="450"/>
      <c r="FXV43" s="450"/>
      <c r="FXW43" s="450"/>
      <c r="FXX43" s="450"/>
      <c r="FXY43" s="450"/>
      <c r="FXZ43" s="450"/>
      <c r="FYA43" s="450"/>
      <c r="FYB43" s="450"/>
      <c r="FYC43" s="450"/>
      <c r="FYD43" s="450"/>
      <c r="FYE43" s="450"/>
      <c r="FYF43" s="450"/>
      <c r="FYG43" s="450"/>
      <c r="FYH43" s="450"/>
      <c r="FYI43" s="450"/>
      <c r="FYJ43" s="450"/>
      <c r="FYK43" s="450"/>
      <c r="FYL43" s="450"/>
      <c r="FYM43" s="450"/>
      <c r="FYN43" s="450"/>
      <c r="FYO43" s="450"/>
      <c r="FYP43" s="450"/>
      <c r="FYQ43" s="450"/>
      <c r="FYR43" s="450"/>
      <c r="FYS43" s="450"/>
      <c r="FYT43" s="450"/>
      <c r="FYU43" s="450"/>
      <c r="FYV43" s="450"/>
      <c r="FYW43" s="450"/>
      <c r="FYX43" s="450"/>
      <c r="FYY43" s="450"/>
      <c r="FYZ43" s="450"/>
      <c r="FZA43" s="450"/>
      <c r="FZB43" s="450"/>
      <c r="FZC43" s="450"/>
      <c r="FZD43" s="450"/>
      <c r="FZE43" s="450"/>
      <c r="FZF43" s="450"/>
      <c r="FZG43" s="450"/>
      <c r="FZH43" s="450"/>
      <c r="FZI43" s="450"/>
      <c r="FZJ43" s="450"/>
      <c r="FZK43" s="450"/>
      <c r="FZL43" s="450"/>
      <c r="FZM43" s="450"/>
      <c r="FZN43" s="450"/>
      <c r="FZO43" s="450"/>
      <c r="FZP43" s="450"/>
      <c r="FZQ43" s="450"/>
      <c r="FZR43" s="450"/>
      <c r="FZS43" s="450"/>
      <c r="FZT43" s="450"/>
      <c r="FZU43" s="450"/>
      <c r="FZV43" s="450"/>
      <c r="FZW43" s="450"/>
      <c r="FZX43" s="450"/>
      <c r="FZY43" s="450"/>
      <c r="FZZ43" s="450"/>
      <c r="GAA43" s="450"/>
      <c r="GAB43" s="450"/>
      <c r="GAC43" s="450"/>
      <c r="GAD43" s="450"/>
      <c r="GAE43" s="450"/>
      <c r="GAF43" s="450"/>
      <c r="GAG43" s="450"/>
      <c r="GAH43" s="450"/>
      <c r="GAI43" s="450"/>
      <c r="GAJ43" s="450"/>
      <c r="GAK43" s="450"/>
      <c r="GAL43" s="450"/>
      <c r="GAM43" s="450"/>
      <c r="GAN43" s="450"/>
      <c r="GAO43" s="450"/>
      <c r="GAP43" s="450"/>
      <c r="GAQ43" s="450"/>
      <c r="GAR43" s="450"/>
      <c r="GAS43" s="450"/>
      <c r="GAT43" s="450"/>
      <c r="GAU43" s="450"/>
      <c r="GAV43" s="450"/>
      <c r="GAW43" s="450"/>
      <c r="GAX43" s="450"/>
      <c r="GAY43" s="450"/>
      <c r="GAZ43" s="450"/>
      <c r="GBA43" s="450"/>
      <c r="GBB43" s="450"/>
      <c r="GBC43" s="450"/>
      <c r="GBD43" s="450"/>
      <c r="GBE43" s="450"/>
      <c r="GBF43" s="450"/>
      <c r="GBG43" s="450"/>
      <c r="GBH43" s="450"/>
      <c r="GBI43" s="450"/>
      <c r="GBJ43" s="450"/>
      <c r="GBK43" s="450"/>
      <c r="GBL43" s="450"/>
      <c r="GBM43" s="450"/>
      <c r="GBN43" s="450"/>
      <c r="GBO43" s="450"/>
      <c r="GBP43" s="450"/>
      <c r="GBQ43" s="450"/>
      <c r="GBR43" s="450"/>
      <c r="GBS43" s="450"/>
      <c r="GBT43" s="450"/>
      <c r="GBU43" s="450"/>
      <c r="GBV43" s="450"/>
      <c r="GBW43" s="450"/>
      <c r="GBX43" s="450"/>
      <c r="GBY43" s="450"/>
      <c r="GBZ43" s="450"/>
      <c r="GCA43" s="450"/>
      <c r="GCB43" s="450"/>
      <c r="GCC43" s="450"/>
      <c r="GCD43" s="450"/>
      <c r="GCE43" s="450"/>
      <c r="GCF43" s="450"/>
      <c r="GCG43" s="450"/>
      <c r="GCH43" s="450"/>
      <c r="GCI43" s="450"/>
      <c r="GCJ43" s="450"/>
      <c r="GCK43" s="450"/>
      <c r="GCL43" s="450"/>
      <c r="GCM43" s="450"/>
      <c r="GCN43" s="450"/>
      <c r="GCO43" s="450"/>
      <c r="GCP43" s="450"/>
      <c r="GCQ43" s="450"/>
      <c r="GCR43" s="450"/>
      <c r="GCS43" s="450"/>
      <c r="GCT43" s="450"/>
      <c r="GCU43" s="450"/>
      <c r="GCV43" s="450"/>
      <c r="GCW43" s="450"/>
      <c r="GCX43" s="450"/>
      <c r="GCY43" s="450"/>
      <c r="GCZ43" s="450"/>
      <c r="GDA43" s="450"/>
      <c r="GDB43" s="450"/>
      <c r="GDC43" s="450"/>
      <c r="GDD43" s="450"/>
      <c r="GDE43" s="450"/>
      <c r="GDF43" s="450"/>
      <c r="GDG43" s="450"/>
      <c r="GDH43" s="450"/>
      <c r="GDI43" s="450"/>
      <c r="GDJ43" s="450"/>
      <c r="GDK43" s="450"/>
      <c r="GDL43" s="450"/>
      <c r="GDM43" s="450"/>
      <c r="GDN43" s="450"/>
      <c r="GDO43" s="450"/>
      <c r="GDP43" s="450"/>
      <c r="GDQ43" s="450"/>
      <c r="GDR43" s="450"/>
      <c r="GDS43" s="450"/>
      <c r="GDT43" s="450"/>
      <c r="GDU43" s="450"/>
      <c r="GDV43" s="450"/>
      <c r="GDW43" s="450"/>
      <c r="GDX43" s="450"/>
      <c r="GDY43" s="450"/>
      <c r="GDZ43" s="450"/>
      <c r="GEA43" s="450"/>
      <c r="GEB43" s="450"/>
      <c r="GEC43" s="450"/>
      <c r="GED43" s="450"/>
      <c r="GEE43" s="450"/>
      <c r="GEF43" s="450"/>
      <c r="GEG43" s="450"/>
      <c r="GEH43" s="450"/>
      <c r="GEI43" s="450"/>
      <c r="GEJ43" s="450"/>
      <c r="GEK43" s="450"/>
      <c r="GEL43" s="450"/>
      <c r="GEM43" s="450"/>
      <c r="GEN43" s="450"/>
      <c r="GEO43" s="450"/>
      <c r="GEP43" s="450"/>
      <c r="GEQ43" s="450"/>
      <c r="GER43" s="450"/>
      <c r="GES43" s="450"/>
      <c r="GET43" s="450"/>
      <c r="GEU43" s="450"/>
      <c r="GEV43" s="450"/>
      <c r="GEW43" s="450"/>
      <c r="GEX43" s="450"/>
      <c r="GEY43" s="450"/>
      <c r="GEZ43" s="450"/>
      <c r="GFA43" s="450"/>
      <c r="GFB43" s="450"/>
      <c r="GFC43" s="450"/>
      <c r="GFD43" s="450"/>
      <c r="GFE43" s="450"/>
      <c r="GFF43" s="450"/>
      <c r="GFG43" s="450"/>
      <c r="GFH43" s="450"/>
      <c r="GFI43" s="450"/>
      <c r="GFJ43" s="450"/>
      <c r="GFK43" s="450"/>
      <c r="GFL43" s="450"/>
      <c r="GFM43" s="450"/>
      <c r="GFN43" s="450"/>
      <c r="GFO43" s="450"/>
      <c r="GFP43" s="450"/>
      <c r="GFQ43" s="450"/>
      <c r="GFR43" s="450"/>
      <c r="GFS43" s="450"/>
      <c r="GFT43" s="450"/>
      <c r="GFU43" s="450"/>
      <c r="GFV43" s="450"/>
      <c r="GFW43" s="450"/>
      <c r="GFX43" s="450"/>
      <c r="GFY43" s="450"/>
      <c r="GFZ43" s="450"/>
      <c r="GGA43" s="450"/>
      <c r="GGB43" s="450"/>
      <c r="GGC43" s="450"/>
      <c r="GGD43" s="450"/>
      <c r="GGE43" s="450"/>
      <c r="GGF43" s="450"/>
      <c r="GGG43" s="450"/>
      <c r="GGH43" s="450"/>
      <c r="GGI43" s="450"/>
      <c r="GGJ43" s="450"/>
      <c r="GGK43" s="450"/>
      <c r="GGL43" s="450"/>
      <c r="GGM43" s="450"/>
      <c r="GGN43" s="450"/>
      <c r="GGO43" s="450"/>
      <c r="GGP43" s="450"/>
      <c r="GGQ43" s="450"/>
      <c r="GGR43" s="450"/>
      <c r="GGS43" s="450"/>
      <c r="GGT43" s="450"/>
      <c r="GGU43" s="450"/>
      <c r="GGV43" s="450"/>
      <c r="GGW43" s="450"/>
      <c r="GGX43" s="450"/>
      <c r="GGY43" s="450"/>
      <c r="GGZ43" s="450"/>
      <c r="GHA43" s="450"/>
      <c r="GHB43" s="450"/>
      <c r="GHC43" s="450"/>
      <c r="GHD43" s="450"/>
      <c r="GHE43" s="450"/>
      <c r="GHF43" s="450"/>
      <c r="GHG43" s="450"/>
      <c r="GHH43" s="450"/>
      <c r="GHI43" s="450"/>
      <c r="GHJ43" s="450"/>
      <c r="GHK43" s="450"/>
      <c r="GHL43" s="450"/>
      <c r="GHM43" s="450"/>
      <c r="GHN43" s="450"/>
      <c r="GHO43" s="450"/>
      <c r="GHP43" s="450"/>
      <c r="GHQ43" s="450"/>
      <c r="GHR43" s="450"/>
      <c r="GHS43" s="450"/>
      <c r="GHT43" s="450"/>
      <c r="GHU43" s="450"/>
      <c r="GHV43" s="450"/>
      <c r="GHW43" s="450"/>
      <c r="GHX43" s="450"/>
      <c r="GHY43" s="450"/>
      <c r="GHZ43" s="450"/>
      <c r="GIA43" s="450"/>
      <c r="GIB43" s="450"/>
      <c r="GIC43" s="450"/>
      <c r="GID43" s="450"/>
      <c r="GIE43" s="450"/>
      <c r="GIF43" s="450"/>
      <c r="GIG43" s="450"/>
      <c r="GIH43" s="450"/>
      <c r="GII43" s="450"/>
      <c r="GIJ43" s="450"/>
      <c r="GIK43" s="450"/>
      <c r="GIL43" s="450"/>
      <c r="GIM43" s="450"/>
      <c r="GIN43" s="450"/>
      <c r="GIO43" s="450"/>
      <c r="GIP43" s="450"/>
      <c r="GIQ43" s="450"/>
      <c r="GIR43" s="450"/>
      <c r="GIS43" s="450"/>
      <c r="GIT43" s="450"/>
      <c r="GIU43" s="450"/>
      <c r="GIV43" s="450"/>
      <c r="GIW43" s="450"/>
      <c r="GIX43" s="450"/>
      <c r="GIY43" s="450"/>
      <c r="GIZ43" s="450"/>
      <c r="GJA43" s="450"/>
      <c r="GJB43" s="450"/>
      <c r="GJC43" s="450"/>
      <c r="GJD43" s="450"/>
      <c r="GJE43" s="450"/>
      <c r="GJF43" s="450"/>
      <c r="GJG43" s="450"/>
      <c r="GJH43" s="450"/>
      <c r="GJI43" s="450"/>
      <c r="GJJ43" s="450"/>
      <c r="GJK43" s="450"/>
      <c r="GJL43" s="450"/>
      <c r="GJM43" s="450"/>
      <c r="GJN43" s="450"/>
      <c r="GJO43" s="450"/>
      <c r="GJP43" s="450"/>
      <c r="GJQ43" s="450"/>
      <c r="GJR43" s="450"/>
      <c r="GJS43" s="450"/>
      <c r="GJT43" s="450"/>
      <c r="GJU43" s="450"/>
      <c r="GJV43" s="450"/>
      <c r="GJW43" s="450"/>
      <c r="GJX43" s="450"/>
      <c r="GJY43" s="450"/>
      <c r="GJZ43" s="450"/>
      <c r="GKA43" s="450"/>
      <c r="GKB43" s="450"/>
      <c r="GKC43" s="450"/>
      <c r="GKD43" s="450"/>
      <c r="GKE43" s="450"/>
      <c r="GKF43" s="450"/>
      <c r="GKG43" s="450"/>
      <c r="GKH43" s="450"/>
      <c r="GKI43" s="450"/>
      <c r="GKJ43" s="450"/>
      <c r="GKK43" s="450"/>
      <c r="GKL43" s="450"/>
      <c r="GKM43" s="450"/>
      <c r="GKN43" s="450"/>
      <c r="GKO43" s="450"/>
      <c r="GKP43" s="450"/>
      <c r="GKQ43" s="450"/>
      <c r="GKR43" s="450"/>
      <c r="GKS43" s="450"/>
      <c r="GKT43" s="450"/>
      <c r="GKU43" s="450"/>
      <c r="GKV43" s="450"/>
      <c r="GKW43" s="450"/>
      <c r="GKX43" s="450"/>
      <c r="GKY43" s="450"/>
      <c r="GKZ43" s="450"/>
      <c r="GLA43" s="450"/>
      <c r="GLB43" s="450"/>
      <c r="GLC43" s="450"/>
      <c r="GLD43" s="450"/>
      <c r="GLE43" s="450"/>
      <c r="GLF43" s="450"/>
      <c r="GLG43" s="450"/>
      <c r="GLH43" s="450"/>
      <c r="GLI43" s="450"/>
      <c r="GLJ43" s="450"/>
      <c r="GLK43" s="450"/>
      <c r="GLL43" s="450"/>
      <c r="GLM43" s="450"/>
      <c r="GLN43" s="450"/>
      <c r="GLO43" s="450"/>
      <c r="GLP43" s="450"/>
      <c r="GLQ43" s="450"/>
      <c r="GLR43" s="450"/>
      <c r="GLS43" s="450"/>
      <c r="GLT43" s="450"/>
      <c r="GLU43" s="450"/>
      <c r="GLV43" s="450"/>
      <c r="GLW43" s="450"/>
      <c r="GLX43" s="450"/>
      <c r="GLY43" s="450"/>
      <c r="GLZ43" s="450"/>
      <c r="GMA43" s="450"/>
      <c r="GMB43" s="450"/>
      <c r="GMC43" s="450"/>
      <c r="GMD43" s="450"/>
      <c r="GME43" s="450"/>
      <c r="GMF43" s="450"/>
      <c r="GMG43" s="450"/>
      <c r="GMH43" s="450"/>
      <c r="GMI43" s="450"/>
      <c r="GMJ43" s="450"/>
      <c r="GMK43" s="450"/>
      <c r="GML43" s="450"/>
      <c r="GMM43" s="450"/>
      <c r="GMN43" s="450"/>
      <c r="GMO43" s="450"/>
      <c r="GMP43" s="450"/>
      <c r="GMQ43" s="450"/>
      <c r="GMR43" s="450"/>
      <c r="GMS43" s="450"/>
      <c r="GMT43" s="450"/>
      <c r="GMU43" s="450"/>
      <c r="GMV43" s="450"/>
      <c r="GMW43" s="450"/>
      <c r="GMX43" s="450"/>
      <c r="GMY43" s="450"/>
      <c r="GMZ43" s="450"/>
      <c r="GNA43" s="450"/>
      <c r="GNB43" s="450"/>
      <c r="GNC43" s="450"/>
      <c r="GND43" s="450"/>
      <c r="GNE43" s="450"/>
      <c r="GNF43" s="450"/>
      <c r="GNG43" s="450"/>
      <c r="GNH43" s="450"/>
      <c r="GNI43" s="450"/>
      <c r="GNJ43" s="450"/>
      <c r="GNK43" s="450"/>
      <c r="GNL43" s="450"/>
      <c r="GNM43" s="450"/>
      <c r="GNN43" s="450"/>
      <c r="GNO43" s="450"/>
      <c r="GNP43" s="450"/>
      <c r="GNQ43" s="450"/>
      <c r="GNR43" s="450"/>
      <c r="GNS43" s="450"/>
      <c r="GNT43" s="450"/>
      <c r="GNU43" s="450"/>
      <c r="GNV43" s="450"/>
      <c r="GNW43" s="450"/>
      <c r="GNX43" s="450"/>
      <c r="GNY43" s="450"/>
      <c r="GNZ43" s="450"/>
      <c r="GOA43" s="450"/>
      <c r="GOB43" s="450"/>
      <c r="GOC43" s="450"/>
      <c r="GOD43" s="450"/>
      <c r="GOE43" s="450"/>
      <c r="GOF43" s="450"/>
      <c r="GOG43" s="450"/>
      <c r="GOH43" s="450"/>
      <c r="GOI43" s="450"/>
      <c r="GOJ43" s="450"/>
      <c r="GOK43" s="450"/>
      <c r="GOL43" s="450"/>
      <c r="GOM43" s="450"/>
      <c r="GON43" s="450"/>
      <c r="GOO43" s="450"/>
      <c r="GOP43" s="450"/>
      <c r="GOQ43" s="450"/>
      <c r="GOR43" s="450"/>
      <c r="GOS43" s="450"/>
      <c r="GOT43" s="450"/>
      <c r="GOU43" s="450"/>
      <c r="GOV43" s="450"/>
      <c r="GOW43" s="450"/>
      <c r="GOX43" s="450"/>
      <c r="GOY43" s="450"/>
      <c r="GOZ43" s="450"/>
      <c r="GPA43" s="450"/>
      <c r="GPB43" s="450"/>
      <c r="GPC43" s="450"/>
      <c r="GPD43" s="450"/>
      <c r="GPE43" s="450"/>
      <c r="GPF43" s="450"/>
      <c r="GPG43" s="450"/>
      <c r="GPH43" s="450"/>
      <c r="GPI43" s="450"/>
      <c r="GPJ43" s="450"/>
      <c r="GPK43" s="450"/>
      <c r="GPL43" s="450"/>
      <c r="GPM43" s="450"/>
      <c r="GPN43" s="450"/>
      <c r="GPO43" s="450"/>
      <c r="GPP43" s="450"/>
      <c r="GPQ43" s="450"/>
      <c r="GPR43" s="450"/>
      <c r="GPS43" s="450"/>
      <c r="GPT43" s="450"/>
      <c r="GPU43" s="450"/>
      <c r="GPV43" s="450"/>
      <c r="GPW43" s="450"/>
      <c r="GPX43" s="450"/>
      <c r="GPY43" s="450"/>
      <c r="GPZ43" s="450"/>
      <c r="GQA43" s="450"/>
      <c r="GQB43" s="450"/>
      <c r="GQC43" s="450"/>
      <c r="GQD43" s="450"/>
      <c r="GQE43" s="450"/>
      <c r="GQF43" s="450"/>
      <c r="GQG43" s="450"/>
      <c r="GQH43" s="450"/>
      <c r="GQI43" s="450"/>
      <c r="GQJ43" s="450"/>
      <c r="GQK43" s="450"/>
      <c r="GQL43" s="450"/>
      <c r="GQM43" s="450"/>
      <c r="GQN43" s="450"/>
      <c r="GQO43" s="450"/>
      <c r="GQP43" s="450"/>
      <c r="GQQ43" s="450"/>
      <c r="GQR43" s="450"/>
      <c r="GQS43" s="450"/>
      <c r="GQT43" s="450"/>
      <c r="GQU43" s="450"/>
      <c r="GQV43" s="450"/>
      <c r="GQW43" s="450"/>
      <c r="GQX43" s="450"/>
      <c r="GQY43" s="450"/>
      <c r="GQZ43" s="450"/>
      <c r="GRA43" s="450"/>
      <c r="GRB43" s="450"/>
      <c r="GRC43" s="450"/>
      <c r="GRD43" s="450"/>
      <c r="GRE43" s="450"/>
      <c r="GRF43" s="450"/>
      <c r="GRG43" s="450"/>
      <c r="GRH43" s="450"/>
      <c r="GRI43" s="450"/>
      <c r="GRJ43" s="450"/>
      <c r="GRK43" s="450"/>
      <c r="GRL43" s="450"/>
      <c r="GRM43" s="450"/>
      <c r="GRN43" s="450"/>
      <c r="GRO43" s="450"/>
      <c r="GRP43" s="450"/>
      <c r="GRQ43" s="450"/>
      <c r="GRR43" s="450"/>
      <c r="GRS43" s="450"/>
      <c r="GRT43" s="450"/>
      <c r="GRU43" s="450"/>
      <c r="GRV43" s="450"/>
      <c r="GRW43" s="450"/>
      <c r="GRX43" s="450"/>
      <c r="GRY43" s="450"/>
      <c r="GRZ43" s="450"/>
      <c r="GSA43" s="450"/>
      <c r="GSB43" s="450"/>
      <c r="GSC43" s="450"/>
      <c r="GSD43" s="450"/>
      <c r="GSE43" s="450"/>
      <c r="GSF43" s="450"/>
      <c r="GSG43" s="450"/>
      <c r="GSH43" s="450"/>
      <c r="GSI43" s="450"/>
      <c r="GSJ43" s="450"/>
      <c r="GSK43" s="450"/>
      <c r="GSL43" s="450"/>
      <c r="GSM43" s="450"/>
      <c r="GSN43" s="450"/>
      <c r="GSO43" s="450"/>
      <c r="GSP43" s="450"/>
      <c r="GSQ43" s="450"/>
      <c r="GSR43" s="450"/>
      <c r="GSS43" s="450"/>
      <c r="GST43" s="450"/>
      <c r="GSU43" s="450"/>
      <c r="GSV43" s="450"/>
      <c r="GSW43" s="450"/>
      <c r="GSX43" s="450"/>
      <c r="GSY43" s="450"/>
      <c r="GSZ43" s="450"/>
      <c r="GTA43" s="450"/>
      <c r="GTB43" s="450"/>
      <c r="GTC43" s="450"/>
      <c r="GTD43" s="450"/>
      <c r="GTE43" s="450"/>
      <c r="GTF43" s="450"/>
      <c r="GTG43" s="450"/>
      <c r="GTH43" s="450"/>
      <c r="GTI43" s="450"/>
      <c r="GTJ43" s="450"/>
      <c r="GTK43" s="450"/>
      <c r="GTL43" s="450"/>
      <c r="GTM43" s="450"/>
      <c r="GTN43" s="450"/>
      <c r="GTO43" s="450"/>
      <c r="GTP43" s="450"/>
      <c r="GTQ43" s="450"/>
      <c r="GTR43" s="450"/>
      <c r="GTS43" s="450"/>
      <c r="GTT43" s="450"/>
      <c r="GTU43" s="450"/>
      <c r="GTV43" s="450"/>
      <c r="GTW43" s="450"/>
      <c r="GTX43" s="450"/>
      <c r="GTY43" s="450"/>
      <c r="GTZ43" s="450"/>
      <c r="GUA43" s="450"/>
      <c r="GUB43" s="450"/>
      <c r="GUC43" s="450"/>
      <c r="GUD43" s="450"/>
      <c r="GUE43" s="450"/>
      <c r="GUF43" s="450"/>
      <c r="GUG43" s="450"/>
      <c r="GUH43" s="450"/>
      <c r="GUI43" s="450"/>
      <c r="GUJ43" s="450"/>
      <c r="GUK43" s="450"/>
      <c r="GUL43" s="450"/>
      <c r="GUM43" s="450"/>
      <c r="GUN43" s="450"/>
      <c r="GUO43" s="450"/>
      <c r="GUP43" s="450"/>
      <c r="GUQ43" s="450"/>
      <c r="GUR43" s="450"/>
      <c r="GUS43" s="450"/>
      <c r="GUT43" s="450"/>
      <c r="GUU43" s="450"/>
      <c r="GUV43" s="450"/>
      <c r="GUW43" s="450"/>
      <c r="GUX43" s="450"/>
      <c r="GUY43" s="450"/>
      <c r="GUZ43" s="450"/>
      <c r="GVA43" s="450"/>
      <c r="GVB43" s="450"/>
      <c r="GVC43" s="450"/>
      <c r="GVD43" s="450"/>
      <c r="GVE43" s="450"/>
      <c r="GVF43" s="450"/>
      <c r="GVG43" s="450"/>
      <c r="GVH43" s="450"/>
      <c r="GVI43" s="450"/>
      <c r="GVJ43" s="450"/>
      <c r="GVK43" s="450"/>
      <c r="GVL43" s="450"/>
      <c r="GVM43" s="450"/>
      <c r="GVN43" s="450"/>
      <c r="GVO43" s="450"/>
      <c r="GVP43" s="450"/>
      <c r="GVQ43" s="450"/>
      <c r="GVR43" s="450"/>
      <c r="GVS43" s="450"/>
      <c r="GVT43" s="450"/>
      <c r="GVU43" s="450"/>
      <c r="GVV43" s="450"/>
      <c r="GVW43" s="450"/>
      <c r="GVX43" s="450"/>
      <c r="GVY43" s="450"/>
      <c r="GVZ43" s="450"/>
      <c r="GWA43" s="450"/>
      <c r="GWB43" s="450"/>
      <c r="GWC43" s="450"/>
      <c r="GWD43" s="450"/>
      <c r="GWE43" s="450"/>
      <c r="GWF43" s="450"/>
      <c r="GWG43" s="450"/>
      <c r="GWH43" s="450"/>
      <c r="GWI43" s="450"/>
      <c r="GWJ43" s="450"/>
      <c r="GWK43" s="450"/>
      <c r="GWL43" s="450"/>
      <c r="GWM43" s="450"/>
      <c r="GWN43" s="450"/>
      <c r="GWO43" s="450"/>
      <c r="GWP43" s="450"/>
      <c r="GWQ43" s="450"/>
      <c r="GWR43" s="450"/>
      <c r="GWS43" s="450"/>
      <c r="GWT43" s="450"/>
      <c r="GWU43" s="450"/>
      <c r="GWV43" s="450"/>
      <c r="GWW43" s="450"/>
      <c r="GWX43" s="450"/>
      <c r="GWY43" s="450"/>
      <c r="GWZ43" s="450"/>
      <c r="GXA43" s="450"/>
      <c r="GXB43" s="450"/>
      <c r="GXC43" s="450"/>
      <c r="GXD43" s="450"/>
      <c r="GXE43" s="450"/>
      <c r="GXF43" s="450"/>
      <c r="GXG43" s="450"/>
      <c r="GXH43" s="450"/>
      <c r="GXI43" s="450"/>
      <c r="GXJ43" s="450"/>
      <c r="GXK43" s="450"/>
      <c r="GXL43" s="450"/>
      <c r="GXM43" s="450"/>
      <c r="GXN43" s="450"/>
      <c r="GXO43" s="450"/>
      <c r="GXP43" s="450"/>
      <c r="GXQ43" s="450"/>
      <c r="GXR43" s="450"/>
      <c r="GXS43" s="450"/>
      <c r="GXT43" s="450"/>
      <c r="GXU43" s="450"/>
      <c r="GXV43" s="450"/>
      <c r="GXW43" s="450"/>
      <c r="GXX43" s="450"/>
      <c r="GXY43" s="450"/>
      <c r="GXZ43" s="450"/>
      <c r="GYA43" s="450"/>
      <c r="GYB43" s="450"/>
      <c r="GYC43" s="450"/>
      <c r="GYD43" s="450"/>
      <c r="GYE43" s="450"/>
      <c r="GYF43" s="450"/>
      <c r="GYG43" s="450"/>
      <c r="GYH43" s="450"/>
      <c r="GYI43" s="450"/>
      <c r="GYJ43" s="450"/>
      <c r="GYK43" s="450"/>
      <c r="GYL43" s="450"/>
      <c r="GYM43" s="450"/>
      <c r="GYN43" s="450"/>
      <c r="GYO43" s="450"/>
      <c r="GYP43" s="450"/>
      <c r="GYQ43" s="450"/>
      <c r="GYR43" s="450"/>
      <c r="GYS43" s="450"/>
      <c r="GYT43" s="450"/>
      <c r="GYU43" s="450"/>
      <c r="GYV43" s="450"/>
      <c r="GYW43" s="450"/>
      <c r="GYX43" s="450"/>
      <c r="GYY43" s="450"/>
      <c r="GYZ43" s="450"/>
      <c r="GZA43" s="450"/>
      <c r="GZB43" s="450"/>
      <c r="GZC43" s="450"/>
      <c r="GZD43" s="450"/>
      <c r="GZE43" s="450"/>
      <c r="GZF43" s="450"/>
      <c r="GZG43" s="450"/>
      <c r="GZH43" s="450"/>
      <c r="GZI43" s="450"/>
      <c r="GZJ43" s="450"/>
      <c r="GZK43" s="450"/>
      <c r="GZL43" s="450"/>
      <c r="GZM43" s="450"/>
      <c r="GZN43" s="450"/>
      <c r="GZO43" s="450"/>
      <c r="GZP43" s="450"/>
      <c r="GZQ43" s="450"/>
      <c r="GZR43" s="450"/>
      <c r="GZS43" s="450"/>
      <c r="GZT43" s="450"/>
      <c r="GZU43" s="450"/>
      <c r="GZV43" s="450"/>
      <c r="GZW43" s="450"/>
      <c r="GZX43" s="450"/>
      <c r="GZY43" s="450"/>
      <c r="GZZ43" s="450"/>
      <c r="HAA43" s="450"/>
      <c r="HAB43" s="450"/>
      <c r="HAC43" s="450"/>
      <c r="HAD43" s="450"/>
      <c r="HAE43" s="450"/>
      <c r="HAF43" s="450"/>
      <c r="HAG43" s="450"/>
      <c r="HAH43" s="450"/>
      <c r="HAI43" s="450"/>
      <c r="HAJ43" s="450"/>
      <c r="HAK43" s="450"/>
      <c r="HAL43" s="450"/>
      <c r="HAM43" s="450"/>
      <c r="HAN43" s="450"/>
      <c r="HAO43" s="450"/>
      <c r="HAP43" s="450"/>
      <c r="HAQ43" s="450"/>
      <c r="HAR43" s="450"/>
      <c r="HAS43" s="450"/>
      <c r="HAT43" s="450"/>
      <c r="HAU43" s="450"/>
      <c r="HAV43" s="450"/>
      <c r="HAW43" s="450"/>
      <c r="HAX43" s="450"/>
      <c r="HAY43" s="450"/>
      <c r="HAZ43" s="450"/>
      <c r="HBA43" s="450"/>
      <c r="HBB43" s="450"/>
      <c r="HBC43" s="450"/>
      <c r="HBD43" s="450"/>
      <c r="HBE43" s="450"/>
      <c r="HBF43" s="450"/>
      <c r="HBG43" s="450"/>
      <c r="HBH43" s="450"/>
      <c r="HBI43" s="450"/>
      <c r="HBJ43" s="450"/>
      <c r="HBK43" s="450"/>
      <c r="HBL43" s="450"/>
      <c r="HBM43" s="450"/>
      <c r="HBN43" s="450"/>
      <c r="HBO43" s="450"/>
      <c r="HBP43" s="450"/>
      <c r="HBQ43" s="450"/>
      <c r="HBR43" s="450"/>
      <c r="HBS43" s="450"/>
      <c r="HBT43" s="450"/>
      <c r="HBU43" s="450"/>
      <c r="HBV43" s="450"/>
      <c r="HBW43" s="450"/>
      <c r="HBX43" s="450"/>
      <c r="HBY43" s="450"/>
      <c r="HBZ43" s="450"/>
      <c r="HCA43" s="450"/>
      <c r="HCB43" s="450"/>
      <c r="HCC43" s="450"/>
      <c r="HCD43" s="450"/>
      <c r="HCE43" s="450"/>
      <c r="HCF43" s="450"/>
      <c r="HCG43" s="450"/>
      <c r="HCH43" s="450"/>
      <c r="HCI43" s="450"/>
      <c r="HCJ43" s="450"/>
      <c r="HCK43" s="450"/>
      <c r="HCL43" s="450"/>
      <c r="HCM43" s="450"/>
      <c r="HCN43" s="450"/>
      <c r="HCO43" s="450"/>
      <c r="HCP43" s="450"/>
      <c r="HCQ43" s="450"/>
      <c r="HCR43" s="450"/>
      <c r="HCS43" s="450"/>
      <c r="HCT43" s="450"/>
      <c r="HCU43" s="450"/>
      <c r="HCV43" s="450"/>
      <c r="HCW43" s="450"/>
      <c r="HCX43" s="450"/>
      <c r="HCY43" s="450"/>
      <c r="HCZ43" s="450"/>
      <c r="HDA43" s="450"/>
      <c r="HDB43" s="450"/>
      <c r="HDC43" s="450"/>
      <c r="HDD43" s="450"/>
      <c r="HDE43" s="450"/>
      <c r="HDF43" s="450"/>
      <c r="HDG43" s="450"/>
      <c r="HDH43" s="450"/>
      <c r="HDI43" s="450"/>
      <c r="HDJ43" s="450"/>
      <c r="HDK43" s="450"/>
      <c r="HDL43" s="450"/>
      <c r="HDM43" s="450"/>
      <c r="HDN43" s="450"/>
      <c r="HDO43" s="450"/>
      <c r="HDP43" s="450"/>
      <c r="HDQ43" s="450"/>
      <c r="HDR43" s="450"/>
      <c r="HDS43" s="450"/>
      <c r="HDT43" s="450"/>
      <c r="HDU43" s="450"/>
      <c r="HDV43" s="450"/>
      <c r="HDW43" s="450"/>
      <c r="HDX43" s="450"/>
      <c r="HDY43" s="450"/>
      <c r="HDZ43" s="450"/>
      <c r="HEA43" s="450"/>
      <c r="HEB43" s="450"/>
      <c r="HEC43" s="450"/>
      <c r="HED43" s="450"/>
      <c r="HEE43" s="450"/>
      <c r="HEF43" s="450"/>
      <c r="HEG43" s="450"/>
      <c r="HEH43" s="450"/>
      <c r="HEI43" s="450"/>
      <c r="HEJ43" s="450"/>
      <c r="HEK43" s="450"/>
      <c r="HEL43" s="450"/>
      <c r="HEM43" s="450"/>
      <c r="HEN43" s="450"/>
      <c r="HEO43" s="450"/>
      <c r="HEP43" s="450"/>
      <c r="HEQ43" s="450"/>
      <c r="HER43" s="450"/>
      <c r="HES43" s="450"/>
      <c r="HET43" s="450"/>
      <c r="HEU43" s="450"/>
      <c r="HEV43" s="450"/>
      <c r="HEW43" s="450"/>
      <c r="HEX43" s="450"/>
      <c r="HEY43" s="450"/>
      <c r="HEZ43" s="450"/>
      <c r="HFA43" s="450"/>
      <c r="HFB43" s="450"/>
      <c r="HFC43" s="450"/>
      <c r="HFD43" s="450"/>
      <c r="HFE43" s="450"/>
      <c r="HFF43" s="450"/>
      <c r="HFG43" s="450"/>
      <c r="HFH43" s="450"/>
      <c r="HFI43" s="450"/>
      <c r="HFJ43" s="450"/>
      <c r="HFK43" s="450"/>
      <c r="HFL43" s="450"/>
      <c r="HFM43" s="450"/>
      <c r="HFN43" s="450"/>
      <c r="HFO43" s="450"/>
      <c r="HFP43" s="450"/>
      <c r="HFQ43" s="450"/>
      <c r="HFR43" s="450"/>
      <c r="HFS43" s="450"/>
      <c r="HFT43" s="450"/>
      <c r="HFU43" s="450"/>
      <c r="HFV43" s="450"/>
      <c r="HFW43" s="450"/>
      <c r="HFX43" s="450"/>
      <c r="HFY43" s="450"/>
      <c r="HFZ43" s="450"/>
      <c r="HGA43" s="450"/>
      <c r="HGB43" s="450"/>
      <c r="HGC43" s="450"/>
      <c r="HGD43" s="450"/>
      <c r="HGE43" s="450"/>
      <c r="HGF43" s="450"/>
      <c r="HGG43" s="450"/>
      <c r="HGH43" s="450"/>
      <c r="HGI43" s="450"/>
      <c r="HGJ43" s="450"/>
      <c r="HGK43" s="450"/>
      <c r="HGL43" s="450"/>
      <c r="HGM43" s="450"/>
      <c r="HGN43" s="450"/>
      <c r="HGO43" s="450"/>
      <c r="HGP43" s="450"/>
      <c r="HGQ43" s="450"/>
      <c r="HGR43" s="450"/>
      <c r="HGS43" s="450"/>
      <c r="HGT43" s="450"/>
      <c r="HGU43" s="450"/>
      <c r="HGV43" s="450"/>
      <c r="HGW43" s="450"/>
      <c r="HGX43" s="450"/>
      <c r="HGY43" s="450"/>
      <c r="HGZ43" s="450"/>
      <c r="HHA43" s="450"/>
      <c r="HHB43" s="450"/>
      <c r="HHC43" s="450"/>
      <c r="HHD43" s="450"/>
      <c r="HHE43" s="450"/>
      <c r="HHF43" s="450"/>
      <c r="HHG43" s="450"/>
      <c r="HHH43" s="450"/>
      <c r="HHI43" s="450"/>
      <c r="HHJ43" s="450"/>
      <c r="HHK43" s="450"/>
      <c r="HHL43" s="450"/>
      <c r="HHM43" s="450"/>
      <c r="HHN43" s="450"/>
      <c r="HHO43" s="450"/>
      <c r="HHP43" s="450"/>
      <c r="HHQ43" s="450"/>
      <c r="HHR43" s="450"/>
      <c r="HHS43" s="450"/>
      <c r="HHT43" s="450"/>
      <c r="HHU43" s="450"/>
      <c r="HHV43" s="450"/>
      <c r="HHW43" s="450"/>
      <c r="HHX43" s="450"/>
      <c r="HHY43" s="450"/>
      <c r="HHZ43" s="450"/>
      <c r="HIA43" s="450"/>
      <c r="HIB43" s="450"/>
      <c r="HIC43" s="450"/>
      <c r="HID43" s="450"/>
      <c r="HIE43" s="450"/>
      <c r="HIF43" s="450"/>
      <c r="HIG43" s="450"/>
      <c r="HIH43" s="450"/>
      <c r="HII43" s="450"/>
      <c r="HIJ43" s="450"/>
      <c r="HIK43" s="450"/>
      <c r="HIL43" s="450"/>
      <c r="HIM43" s="450"/>
      <c r="HIN43" s="450"/>
      <c r="HIO43" s="450"/>
      <c r="HIP43" s="450"/>
      <c r="HIQ43" s="450"/>
      <c r="HIR43" s="450"/>
      <c r="HIS43" s="450"/>
      <c r="HIT43" s="450"/>
      <c r="HIU43" s="450"/>
      <c r="HIV43" s="450"/>
      <c r="HIW43" s="450"/>
      <c r="HIX43" s="450"/>
      <c r="HIY43" s="450"/>
      <c r="HIZ43" s="450"/>
      <c r="HJA43" s="450"/>
      <c r="HJB43" s="450"/>
      <c r="HJC43" s="450"/>
      <c r="HJD43" s="450"/>
      <c r="HJE43" s="450"/>
      <c r="HJF43" s="450"/>
      <c r="HJG43" s="450"/>
      <c r="HJH43" s="450"/>
      <c r="HJI43" s="450"/>
      <c r="HJJ43" s="450"/>
      <c r="HJK43" s="450"/>
      <c r="HJL43" s="450"/>
      <c r="HJM43" s="450"/>
      <c r="HJN43" s="450"/>
      <c r="HJO43" s="450"/>
      <c r="HJP43" s="450"/>
      <c r="HJQ43" s="450"/>
      <c r="HJR43" s="450"/>
      <c r="HJS43" s="450"/>
      <c r="HJT43" s="450"/>
      <c r="HJU43" s="450"/>
      <c r="HJV43" s="450"/>
      <c r="HJW43" s="450"/>
      <c r="HJX43" s="450"/>
      <c r="HJY43" s="450"/>
      <c r="HJZ43" s="450"/>
      <c r="HKA43" s="450"/>
      <c r="HKB43" s="450"/>
      <c r="HKC43" s="450"/>
      <c r="HKD43" s="450"/>
      <c r="HKE43" s="450"/>
      <c r="HKF43" s="450"/>
      <c r="HKG43" s="450"/>
      <c r="HKH43" s="450"/>
      <c r="HKI43" s="450"/>
      <c r="HKJ43" s="450"/>
      <c r="HKK43" s="450"/>
      <c r="HKL43" s="450"/>
      <c r="HKM43" s="450"/>
      <c r="HKN43" s="450"/>
      <c r="HKO43" s="450"/>
      <c r="HKP43" s="450"/>
      <c r="HKQ43" s="450"/>
      <c r="HKR43" s="450"/>
      <c r="HKS43" s="450"/>
      <c r="HKT43" s="450"/>
      <c r="HKU43" s="450"/>
      <c r="HKV43" s="450"/>
      <c r="HKW43" s="450"/>
      <c r="HKX43" s="450"/>
      <c r="HKY43" s="450"/>
      <c r="HKZ43" s="450"/>
      <c r="HLA43" s="450"/>
      <c r="HLB43" s="450"/>
      <c r="HLC43" s="450"/>
      <c r="HLD43" s="450"/>
      <c r="HLE43" s="450"/>
      <c r="HLF43" s="450"/>
      <c r="HLG43" s="450"/>
      <c r="HLH43" s="450"/>
      <c r="HLI43" s="450"/>
      <c r="HLJ43" s="450"/>
      <c r="HLK43" s="450"/>
      <c r="HLL43" s="450"/>
      <c r="HLM43" s="450"/>
      <c r="HLN43" s="450"/>
      <c r="HLO43" s="450"/>
      <c r="HLP43" s="450"/>
      <c r="HLQ43" s="450"/>
      <c r="HLR43" s="450"/>
      <c r="HLS43" s="450"/>
      <c r="HLT43" s="450"/>
      <c r="HLU43" s="450"/>
      <c r="HLV43" s="450"/>
      <c r="HLW43" s="450"/>
      <c r="HLX43" s="450"/>
      <c r="HLY43" s="450"/>
      <c r="HLZ43" s="450"/>
      <c r="HMA43" s="450"/>
      <c r="HMB43" s="450"/>
      <c r="HMC43" s="450"/>
      <c r="HMD43" s="450"/>
      <c r="HME43" s="450"/>
      <c r="HMF43" s="450"/>
      <c r="HMG43" s="450"/>
      <c r="HMH43" s="450"/>
      <c r="HMI43" s="450"/>
      <c r="HMJ43" s="450"/>
      <c r="HMK43" s="450"/>
      <c r="HML43" s="450"/>
      <c r="HMM43" s="450"/>
      <c r="HMN43" s="450"/>
      <c r="HMO43" s="450"/>
      <c r="HMP43" s="450"/>
      <c r="HMQ43" s="450"/>
      <c r="HMR43" s="450"/>
      <c r="HMS43" s="450"/>
      <c r="HMT43" s="450"/>
      <c r="HMU43" s="450"/>
      <c r="HMV43" s="450"/>
      <c r="HMW43" s="450"/>
      <c r="HMX43" s="450"/>
      <c r="HMY43" s="450"/>
      <c r="HMZ43" s="450"/>
      <c r="HNA43" s="450"/>
      <c r="HNB43" s="450"/>
      <c r="HNC43" s="450"/>
      <c r="HND43" s="450"/>
      <c r="HNE43" s="450"/>
      <c r="HNF43" s="450"/>
      <c r="HNG43" s="450"/>
      <c r="HNH43" s="450"/>
      <c r="HNI43" s="450"/>
      <c r="HNJ43" s="450"/>
      <c r="HNK43" s="450"/>
      <c r="HNL43" s="450"/>
      <c r="HNM43" s="450"/>
      <c r="HNN43" s="450"/>
      <c r="HNO43" s="450"/>
      <c r="HNP43" s="450"/>
      <c r="HNQ43" s="450"/>
      <c r="HNR43" s="450"/>
      <c r="HNS43" s="450"/>
      <c r="HNT43" s="450"/>
      <c r="HNU43" s="450"/>
      <c r="HNV43" s="450"/>
      <c r="HNW43" s="450"/>
      <c r="HNX43" s="450"/>
      <c r="HNY43" s="450"/>
      <c r="HNZ43" s="450"/>
      <c r="HOA43" s="450"/>
      <c r="HOB43" s="450"/>
      <c r="HOC43" s="450"/>
      <c r="HOD43" s="450"/>
      <c r="HOE43" s="450"/>
      <c r="HOF43" s="450"/>
      <c r="HOG43" s="450"/>
      <c r="HOH43" s="450"/>
      <c r="HOI43" s="450"/>
      <c r="HOJ43" s="450"/>
      <c r="HOK43" s="450"/>
      <c r="HOL43" s="450"/>
      <c r="HOM43" s="450"/>
      <c r="HON43" s="450"/>
      <c r="HOO43" s="450"/>
      <c r="HOP43" s="450"/>
      <c r="HOQ43" s="450"/>
      <c r="HOR43" s="450"/>
      <c r="HOS43" s="450"/>
      <c r="HOT43" s="450"/>
      <c r="HOU43" s="450"/>
      <c r="HOV43" s="450"/>
      <c r="HOW43" s="450"/>
      <c r="HOX43" s="450"/>
      <c r="HOY43" s="450"/>
      <c r="HOZ43" s="450"/>
      <c r="HPA43" s="450"/>
      <c r="HPB43" s="450"/>
      <c r="HPC43" s="450"/>
      <c r="HPD43" s="450"/>
      <c r="HPE43" s="450"/>
      <c r="HPF43" s="450"/>
      <c r="HPG43" s="450"/>
      <c r="HPH43" s="450"/>
      <c r="HPI43" s="450"/>
      <c r="HPJ43" s="450"/>
      <c r="HPK43" s="450"/>
      <c r="HPL43" s="450"/>
      <c r="HPM43" s="450"/>
      <c r="HPN43" s="450"/>
      <c r="HPO43" s="450"/>
      <c r="HPP43" s="450"/>
      <c r="HPQ43" s="450"/>
      <c r="HPR43" s="450"/>
      <c r="HPS43" s="450"/>
      <c r="HPT43" s="450"/>
      <c r="HPU43" s="450"/>
      <c r="HPV43" s="450"/>
      <c r="HPW43" s="450"/>
      <c r="HPX43" s="450"/>
      <c r="HPY43" s="450"/>
      <c r="HPZ43" s="450"/>
      <c r="HQA43" s="450"/>
      <c r="HQB43" s="450"/>
      <c r="HQC43" s="450"/>
      <c r="HQD43" s="450"/>
      <c r="HQE43" s="450"/>
      <c r="HQF43" s="450"/>
      <c r="HQG43" s="450"/>
      <c r="HQH43" s="450"/>
      <c r="HQI43" s="450"/>
      <c r="HQJ43" s="450"/>
      <c r="HQK43" s="450"/>
      <c r="HQL43" s="450"/>
      <c r="HQM43" s="450"/>
      <c r="HQN43" s="450"/>
      <c r="HQO43" s="450"/>
      <c r="HQP43" s="450"/>
      <c r="HQQ43" s="450"/>
      <c r="HQR43" s="450"/>
      <c r="HQS43" s="450"/>
      <c r="HQT43" s="450"/>
      <c r="HQU43" s="450"/>
      <c r="HQV43" s="450"/>
      <c r="HQW43" s="450"/>
      <c r="HQX43" s="450"/>
      <c r="HQY43" s="450"/>
      <c r="HQZ43" s="450"/>
      <c r="HRA43" s="450"/>
      <c r="HRB43" s="450"/>
      <c r="HRC43" s="450"/>
      <c r="HRD43" s="450"/>
      <c r="HRE43" s="450"/>
      <c r="HRF43" s="450"/>
      <c r="HRG43" s="450"/>
      <c r="HRH43" s="450"/>
      <c r="HRI43" s="450"/>
      <c r="HRJ43" s="450"/>
      <c r="HRK43" s="450"/>
      <c r="HRL43" s="450"/>
      <c r="HRM43" s="450"/>
      <c r="HRN43" s="450"/>
      <c r="HRO43" s="450"/>
      <c r="HRP43" s="450"/>
      <c r="HRQ43" s="450"/>
      <c r="HRR43" s="450"/>
      <c r="HRS43" s="450"/>
      <c r="HRT43" s="450"/>
      <c r="HRU43" s="450"/>
      <c r="HRV43" s="450"/>
      <c r="HRW43" s="450"/>
      <c r="HRX43" s="450"/>
      <c r="HRY43" s="450"/>
      <c r="HRZ43" s="450"/>
      <c r="HSA43" s="450"/>
      <c r="HSB43" s="450"/>
      <c r="HSC43" s="450"/>
      <c r="HSD43" s="450"/>
      <c r="HSE43" s="450"/>
      <c r="HSF43" s="450"/>
      <c r="HSG43" s="450"/>
      <c r="HSH43" s="450"/>
      <c r="HSI43" s="450"/>
      <c r="HSJ43" s="450"/>
      <c r="HSK43" s="450"/>
      <c r="HSL43" s="450"/>
      <c r="HSM43" s="450"/>
      <c r="HSN43" s="450"/>
      <c r="HSO43" s="450"/>
      <c r="HSP43" s="450"/>
      <c r="HSQ43" s="450"/>
      <c r="HSR43" s="450"/>
      <c r="HSS43" s="450"/>
      <c r="HST43" s="450"/>
      <c r="HSU43" s="450"/>
      <c r="HSV43" s="450"/>
      <c r="HSW43" s="450"/>
      <c r="HSX43" s="450"/>
      <c r="HSY43" s="450"/>
      <c r="HSZ43" s="450"/>
      <c r="HTA43" s="450"/>
      <c r="HTB43" s="450"/>
      <c r="HTC43" s="450"/>
      <c r="HTD43" s="450"/>
      <c r="HTE43" s="450"/>
      <c r="HTF43" s="450"/>
      <c r="HTG43" s="450"/>
      <c r="HTH43" s="450"/>
      <c r="HTI43" s="450"/>
      <c r="HTJ43" s="450"/>
      <c r="HTK43" s="450"/>
      <c r="HTL43" s="450"/>
      <c r="HTM43" s="450"/>
      <c r="HTN43" s="450"/>
      <c r="HTO43" s="450"/>
      <c r="HTP43" s="450"/>
      <c r="HTQ43" s="450"/>
      <c r="HTR43" s="450"/>
      <c r="HTS43" s="450"/>
      <c r="HTT43" s="450"/>
      <c r="HTU43" s="450"/>
      <c r="HTV43" s="450"/>
      <c r="HTW43" s="450"/>
      <c r="HTX43" s="450"/>
      <c r="HTY43" s="450"/>
      <c r="HTZ43" s="450"/>
      <c r="HUA43" s="450"/>
      <c r="HUB43" s="450"/>
      <c r="HUC43" s="450"/>
      <c r="HUD43" s="450"/>
      <c r="HUE43" s="450"/>
      <c r="HUF43" s="450"/>
      <c r="HUG43" s="450"/>
      <c r="HUH43" s="450"/>
      <c r="HUI43" s="450"/>
      <c r="HUJ43" s="450"/>
      <c r="HUK43" s="450"/>
      <c r="HUL43" s="450"/>
      <c r="HUM43" s="450"/>
      <c r="HUN43" s="450"/>
      <c r="HUO43" s="450"/>
      <c r="HUP43" s="450"/>
      <c r="HUQ43" s="450"/>
      <c r="HUR43" s="450"/>
      <c r="HUS43" s="450"/>
      <c r="HUT43" s="450"/>
      <c r="HUU43" s="450"/>
      <c r="HUV43" s="450"/>
      <c r="HUW43" s="450"/>
      <c r="HUX43" s="450"/>
      <c r="HUY43" s="450"/>
      <c r="HUZ43" s="450"/>
      <c r="HVA43" s="450"/>
      <c r="HVB43" s="450"/>
      <c r="HVC43" s="450"/>
      <c r="HVD43" s="450"/>
      <c r="HVE43" s="450"/>
      <c r="HVF43" s="450"/>
      <c r="HVG43" s="450"/>
      <c r="HVH43" s="450"/>
      <c r="HVI43" s="450"/>
      <c r="HVJ43" s="450"/>
      <c r="HVK43" s="450"/>
      <c r="HVL43" s="450"/>
      <c r="HVM43" s="450"/>
      <c r="HVN43" s="450"/>
      <c r="HVO43" s="450"/>
      <c r="HVP43" s="450"/>
      <c r="HVQ43" s="450"/>
      <c r="HVR43" s="450"/>
      <c r="HVS43" s="450"/>
      <c r="HVT43" s="450"/>
      <c r="HVU43" s="450"/>
      <c r="HVV43" s="450"/>
      <c r="HVW43" s="450"/>
      <c r="HVX43" s="450"/>
      <c r="HVY43" s="450"/>
      <c r="HVZ43" s="450"/>
      <c r="HWA43" s="450"/>
      <c r="HWB43" s="450"/>
      <c r="HWC43" s="450"/>
      <c r="HWD43" s="450"/>
      <c r="HWE43" s="450"/>
      <c r="HWF43" s="450"/>
      <c r="HWG43" s="450"/>
      <c r="HWH43" s="450"/>
      <c r="HWI43" s="450"/>
      <c r="HWJ43" s="450"/>
      <c r="HWK43" s="450"/>
      <c r="HWL43" s="450"/>
      <c r="HWM43" s="450"/>
      <c r="HWN43" s="450"/>
      <c r="HWO43" s="450"/>
      <c r="HWP43" s="450"/>
      <c r="HWQ43" s="450"/>
      <c r="HWR43" s="450"/>
      <c r="HWS43" s="450"/>
      <c r="HWT43" s="450"/>
      <c r="HWU43" s="450"/>
      <c r="HWV43" s="450"/>
      <c r="HWW43" s="450"/>
      <c r="HWX43" s="450"/>
      <c r="HWY43" s="450"/>
      <c r="HWZ43" s="450"/>
      <c r="HXA43" s="450"/>
      <c r="HXB43" s="450"/>
      <c r="HXC43" s="450"/>
      <c r="HXD43" s="450"/>
      <c r="HXE43" s="450"/>
      <c r="HXF43" s="450"/>
      <c r="HXG43" s="450"/>
      <c r="HXH43" s="450"/>
      <c r="HXI43" s="450"/>
      <c r="HXJ43" s="450"/>
      <c r="HXK43" s="450"/>
      <c r="HXL43" s="450"/>
      <c r="HXM43" s="450"/>
      <c r="HXN43" s="450"/>
      <c r="HXO43" s="450"/>
      <c r="HXP43" s="450"/>
      <c r="HXQ43" s="450"/>
      <c r="HXR43" s="450"/>
      <c r="HXS43" s="450"/>
      <c r="HXT43" s="450"/>
      <c r="HXU43" s="450"/>
      <c r="HXV43" s="450"/>
      <c r="HXW43" s="450"/>
      <c r="HXX43" s="450"/>
      <c r="HXY43" s="450"/>
      <c r="HXZ43" s="450"/>
      <c r="HYA43" s="450"/>
      <c r="HYB43" s="450"/>
      <c r="HYC43" s="450"/>
      <c r="HYD43" s="450"/>
      <c r="HYE43" s="450"/>
      <c r="HYF43" s="450"/>
      <c r="HYG43" s="450"/>
      <c r="HYH43" s="450"/>
      <c r="HYI43" s="450"/>
      <c r="HYJ43" s="450"/>
      <c r="HYK43" s="450"/>
      <c r="HYL43" s="450"/>
      <c r="HYM43" s="450"/>
      <c r="HYN43" s="450"/>
      <c r="HYO43" s="450"/>
      <c r="HYP43" s="450"/>
      <c r="HYQ43" s="450"/>
      <c r="HYR43" s="450"/>
      <c r="HYS43" s="450"/>
      <c r="HYT43" s="450"/>
      <c r="HYU43" s="450"/>
      <c r="HYV43" s="450"/>
      <c r="HYW43" s="450"/>
      <c r="HYX43" s="450"/>
      <c r="HYY43" s="450"/>
      <c r="HYZ43" s="450"/>
      <c r="HZA43" s="450"/>
      <c r="HZB43" s="450"/>
      <c r="HZC43" s="450"/>
      <c r="HZD43" s="450"/>
      <c r="HZE43" s="450"/>
      <c r="HZF43" s="450"/>
      <c r="HZG43" s="450"/>
      <c r="HZH43" s="450"/>
      <c r="HZI43" s="450"/>
      <c r="HZJ43" s="450"/>
      <c r="HZK43" s="450"/>
      <c r="HZL43" s="450"/>
      <c r="HZM43" s="450"/>
      <c r="HZN43" s="450"/>
      <c r="HZO43" s="450"/>
      <c r="HZP43" s="450"/>
      <c r="HZQ43" s="450"/>
      <c r="HZR43" s="450"/>
      <c r="HZS43" s="450"/>
      <c r="HZT43" s="450"/>
      <c r="HZU43" s="450"/>
      <c r="HZV43" s="450"/>
      <c r="HZW43" s="450"/>
      <c r="HZX43" s="450"/>
      <c r="HZY43" s="450"/>
      <c r="HZZ43" s="450"/>
      <c r="IAA43" s="450"/>
      <c r="IAB43" s="450"/>
      <c r="IAC43" s="450"/>
      <c r="IAD43" s="450"/>
      <c r="IAE43" s="450"/>
      <c r="IAF43" s="450"/>
      <c r="IAG43" s="450"/>
      <c r="IAH43" s="450"/>
      <c r="IAI43" s="450"/>
      <c r="IAJ43" s="450"/>
      <c r="IAK43" s="450"/>
      <c r="IAL43" s="450"/>
      <c r="IAM43" s="450"/>
      <c r="IAN43" s="450"/>
      <c r="IAO43" s="450"/>
      <c r="IAP43" s="450"/>
      <c r="IAQ43" s="450"/>
      <c r="IAR43" s="450"/>
      <c r="IAS43" s="450"/>
      <c r="IAT43" s="450"/>
      <c r="IAU43" s="450"/>
      <c r="IAV43" s="450"/>
      <c r="IAW43" s="450"/>
      <c r="IAX43" s="450"/>
      <c r="IAY43" s="450"/>
      <c r="IAZ43" s="450"/>
      <c r="IBA43" s="450"/>
      <c r="IBB43" s="450"/>
      <c r="IBC43" s="450"/>
      <c r="IBD43" s="450"/>
      <c r="IBE43" s="450"/>
      <c r="IBF43" s="450"/>
      <c r="IBG43" s="450"/>
      <c r="IBH43" s="450"/>
      <c r="IBI43" s="450"/>
      <c r="IBJ43" s="450"/>
      <c r="IBK43" s="450"/>
      <c r="IBL43" s="450"/>
      <c r="IBM43" s="450"/>
      <c r="IBN43" s="450"/>
      <c r="IBO43" s="450"/>
      <c r="IBP43" s="450"/>
      <c r="IBQ43" s="450"/>
      <c r="IBR43" s="450"/>
      <c r="IBS43" s="450"/>
      <c r="IBT43" s="450"/>
      <c r="IBU43" s="450"/>
      <c r="IBV43" s="450"/>
      <c r="IBW43" s="450"/>
      <c r="IBX43" s="450"/>
      <c r="IBY43" s="450"/>
      <c r="IBZ43" s="450"/>
      <c r="ICA43" s="450"/>
      <c r="ICB43" s="450"/>
      <c r="ICC43" s="450"/>
      <c r="ICD43" s="450"/>
      <c r="ICE43" s="450"/>
      <c r="ICF43" s="450"/>
      <c r="ICG43" s="450"/>
      <c r="ICH43" s="450"/>
      <c r="ICI43" s="450"/>
      <c r="ICJ43" s="450"/>
      <c r="ICK43" s="450"/>
      <c r="ICL43" s="450"/>
      <c r="ICM43" s="450"/>
      <c r="ICN43" s="450"/>
      <c r="ICO43" s="450"/>
      <c r="ICP43" s="450"/>
      <c r="ICQ43" s="450"/>
      <c r="ICR43" s="450"/>
      <c r="ICS43" s="450"/>
      <c r="ICT43" s="450"/>
      <c r="ICU43" s="450"/>
      <c r="ICV43" s="450"/>
      <c r="ICW43" s="450"/>
      <c r="ICX43" s="450"/>
      <c r="ICY43" s="450"/>
      <c r="ICZ43" s="450"/>
      <c r="IDA43" s="450"/>
      <c r="IDB43" s="450"/>
      <c r="IDC43" s="450"/>
      <c r="IDD43" s="450"/>
      <c r="IDE43" s="450"/>
      <c r="IDF43" s="450"/>
      <c r="IDG43" s="450"/>
      <c r="IDH43" s="450"/>
      <c r="IDI43" s="450"/>
      <c r="IDJ43" s="450"/>
      <c r="IDK43" s="450"/>
      <c r="IDL43" s="450"/>
      <c r="IDM43" s="450"/>
      <c r="IDN43" s="450"/>
      <c r="IDO43" s="450"/>
      <c r="IDP43" s="450"/>
      <c r="IDQ43" s="450"/>
      <c r="IDR43" s="450"/>
      <c r="IDS43" s="450"/>
      <c r="IDT43" s="450"/>
      <c r="IDU43" s="450"/>
      <c r="IDV43" s="450"/>
      <c r="IDW43" s="450"/>
      <c r="IDX43" s="450"/>
      <c r="IDY43" s="450"/>
      <c r="IDZ43" s="450"/>
      <c r="IEA43" s="450"/>
      <c r="IEB43" s="450"/>
      <c r="IEC43" s="450"/>
      <c r="IED43" s="450"/>
      <c r="IEE43" s="450"/>
      <c r="IEF43" s="450"/>
      <c r="IEG43" s="450"/>
      <c r="IEH43" s="450"/>
      <c r="IEI43" s="450"/>
      <c r="IEJ43" s="450"/>
      <c r="IEK43" s="450"/>
      <c r="IEL43" s="450"/>
      <c r="IEM43" s="450"/>
      <c r="IEN43" s="450"/>
      <c r="IEO43" s="450"/>
      <c r="IEP43" s="450"/>
      <c r="IEQ43" s="450"/>
      <c r="IER43" s="450"/>
      <c r="IES43" s="450"/>
      <c r="IET43" s="450"/>
      <c r="IEU43" s="450"/>
      <c r="IEV43" s="450"/>
      <c r="IEW43" s="450"/>
      <c r="IEX43" s="450"/>
      <c r="IEY43" s="450"/>
      <c r="IEZ43" s="450"/>
      <c r="IFA43" s="450"/>
      <c r="IFB43" s="450"/>
      <c r="IFC43" s="450"/>
      <c r="IFD43" s="450"/>
      <c r="IFE43" s="450"/>
      <c r="IFF43" s="450"/>
      <c r="IFG43" s="450"/>
      <c r="IFH43" s="450"/>
      <c r="IFI43" s="450"/>
      <c r="IFJ43" s="450"/>
      <c r="IFK43" s="450"/>
      <c r="IFL43" s="450"/>
      <c r="IFM43" s="450"/>
      <c r="IFN43" s="450"/>
      <c r="IFO43" s="450"/>
      <c r="IFP43" s="450"/>
      <c r="IFQ43" s="450"/>
      <c r="IFR43" s="450"/>
      <c r="IFS43" s="450"/>
      <c r="IFT43" s="450"/>
      <c r="IFU43" s="450"/>
      <c r="IFV43" s="450"/>
      <c r="IFW43" s="450"/>
      <c r="IFX43" s="450"/>
      <c r="IFY43" s="450"/>
      <c r="IFZ43" s="450"/>
      <c r="IGA43" s="450"/>
      <c r="IGB43" s="450"/>
      <c r="IGC43" s="450"/>
      <c r="IGD43" s="450"/>
      <c r="IGE43" s="450"/>
      <c r="IGF43" s="450"/>
      <c r="IGG43" s="450"/>
      <c r="IGH43" s="450"/>
      <c r="IGI43" s="450"/>
      <c r="IGJ43" s="450"/>
      <c r="IGK43" s="450"/>
      <c r="IGL43" s="450"/>
      <c r="IGM43" s="450"/>
      <c r="IGN43" s="450"/>
      <c r="IGO43" s="450"/>
      <c r="IGP43" s="450"/>
      <c r="IGQ43" s="450"/>
      <c r="IGR43" s="450"/>
      <c r="IGS43" s="450"/>
      <c r="IGT43" s="450"/>
      <c r="IGU43" s="450"/>
      <c r="IGV43" s="450"/>
      <c r="IGW43" s="450"/>
      <c r="IGX43" s="450"/>
      <c r="IGY43" s="450"/>
      <c r="IGZ43" s="450"/>
      <c r="IHA43" s="450"/>
      <c r="IHB43" s="450"/>
      <c r="IHC43" s="450"/>
      <c r="IHD43" s="450"/>
      <c r="IHE43" s="450"/>
      <c r="IHF43" s="450"/>
      <c r="IHG43" s="450"/>
      <c r="IHH43" s="450"/>
      <c r="IHI43" s="450"/>
      <c r="IHJ43" s="450"/>
      <c r="IHK43" s="450"/>
      <c r="IHL43" s="450"/>
      <c r="IHM43" s="450"/>
      <c r="IHN43" s="450"/>
      <c r="IHO43" s="450"/>
      <c r="IHP43" s="450"/>
      <c r="IHQ43" s="450"/>
      <c r="IHR43" s="450"/>
      <c r="IHS43" s="450"/>
      <c r="IHT43" s="450"/>
      <c r="IHU43" s="450"/>
      <c r="IHV43" s="450"/>
      <c r="IHW43" s="450"/>
      <c r="IHX43" s="450"/>
      <c r="IHY43" s="450"/>
      <c r="IHZ43" s="450"/>
      <c r="IIA43" s="450"/>
      <c r="IIB43" s="450"/>
      <c r="IIC43" s="450"/>
      <c r="IID43" s="450"/>
      <c r="IIE43" s="450"/>
      <c r="IIF43" s="450"/>
      <c r="IIG43" s="450"/>
      <c r="IIH43" s="450"/>
      <c r="III43" s="450"/>
      <c r="IIJ43" s="450"/>
      <c r="IIK43" s="450"/>
      <c r="IIL43" s="450"/>
      <c r="IIM43" s="450"/>
      <c r="IIN43" s="450"/>
      <c r="IIO43" s="450"/>
      <c r="IIP43" s="450"/>
      <c r="IIQ43" s="450"/>
      <c r="IIR43" s="450"/>
      <c r="IIS43" s="450"/>
      <c r="IIT43" s="450"/>
      <c r="IIU43" s="450"/>
      <c r="IIV43" s="450"/>
      <c r="IIW43" s="450"/>
      <c r="IIX43" s="450"/>
      <c r="IIY43" s="450"/>
      <c r="IIZ43" s="450"/>
      <c r="IJA43" s="450"/>
      <c r="IJB43" s="450"/>
      <c r="IJC43" s="450"/>
      <c r="IJD43" s="450"/>
      <c r="IJE43" s="450"/>
      <c r="IJF43" s="450"/>
      <c r="IJG43" s="450"/>
      <c r="IJH43" s="450"/>
      <c r="IJI43" s="450"/>
      <c r="IJJ43" s="450"/>
      <c r="IJK43" s="450"/>
      <c r="IJL43" s="450"/>
      <c r="IJM43" s="450"/>
      <c r="IJN43" s="450"/>
      <c r="IJO43" s="450"/>
      <c r="IJP43" s="450"/>
      <c r="IJQ43" s="450"/>
      <c r="IJR43" s="450"/>
      <c r="IJS43" s="450"/>
      <c r="IJT43" s="450"/>
      <c r="IJU43" s="450"/>
      <c r="IJV43" s="450"/>
      <c r="IJW43" s="450"/>
      <c r="IJX43" s="450"/>
      <c r="IJY43" s="450"/>
      <c r="IJZ43" s="450"/>
      <c r="IKA43" s="450"/>
      <c r="IKB43" s="450"/>
      <c r="IKC43" s="450"/>
      <c r="IKD43" s="450"/>
      <c r="IKE43" s="450"/>
      <c r="IKF43" s="450"/>
      <c r="IKG43" s="450"/>
      <c r="IKH43" s="450"/>
      <c r="IKI43" s="450"/>
      <c r="IKJ43" s="450"/>
      <c r="IKK43" s="450"/>
      <c r="IKL43" s="450"/>
      <c r="IKM43" s="450"/>
      <c r="IKN43" s="450"/>
      <c r="IKO43" s="450"/>
      <c r="IKP43" s="450"/>
      <c r="IKQ43" s="450"/>
      <c r="IKR43" s="450"/>
      <c r="IKS43" s="450"/>
      <c r="IKT43" s="450"/>
      <c r="IKU43" s="450"/>
      <c r="IKV43" s="450"/>
      <c r="IKW43" s="450"/>
      <c r="IKX43" s="450"/>
      <c r="IKY43" s="450"/>
      <c r="IKZ43" s="450"/>
      <c r="ILA43" s="450"/>
      <c r="ILB43" s="450"/>
      <c r="ILC43" s="450"/>
      <c r="ILD43" s="450"/>
      <c r="ILE43" s="450"/>
      <c r="ILF43" s="450"/>
      <c r="ILG43" s="450"/>
      <c r="ILH43" s="450"/>
      <c r="ILI43" s="450"/>
      <c r="ILJ43" s="450"/>
      <c r="ILK43" s="450"/>
      <c r="ILL43" s="450"/>
      <c r="ILM43" s="450"/>
      <c r="ILN43" s="450"/>
      <c r="ILO43" s="450"/>
      <c r="ILP43" s="450"/>
      <c r="ILQ43" s="450"/>
      <c r="ILR43" s="450"/>
      <c r="ILS43" s="450"/>
      <c r="ILT43" s="450"/>
      <c r="ILU43" s="450"/>
      <c r="ILV43" s="450"/>
      <c r="ILW43" s="450"/>
      <c r="ILX43" s="450"/>
      <c r="ILY43" s="450"/>
      <c r="ILZ43" s="450"/>
      <c r="IMA43" s="450"/>
      <c r="IMB43" s="450"/>
      <c r="IMC43" s="450"/>
      <c r="IMD43" s="450"/>
      <c r="IME43" s="450"/>
      <c r="IMF43" s="450"/>
      <c r="IMG43" s="450"/>
      <c r="IMH43" s="450"/>
      <c r="IMI43" s="450"/>
      <c r="IMJ43" s="450"/>
      <c r="IMK43" s="450"/>
      <c r="IML43" s="450"/>
      <c r="IMM43" s="450"/>
      <c r="IMN43" s="450"/>
      <c r="IMO43" s="450"/>
      <c r="IMP43" s="450"/>
      <c r="IMQ43" s="450"/>
      <c r="IMR43" s="450"/>
      <c r="IMS43" s="450"/>
      <c r="IMT43" s="450"/>
      <c r="IMU43" s="450"/>
      <c r="IMV43" s="450"/>
      <c r="IMW43" s="450"/>
      <c r="IMX43" s="450"/>
      <c r="IMY43" s="450"/>
      <c r="IMZ43" s="450"/>
      <c r="INA43" s="450"/>
      <c r="INB43" s="450"/>
      <c r="INC43" s="450"/>
      <c r="IND43" s="450"/>
      <c r="INE43" s="450"/>
      <c r="INF43" s="450"/>
      <c r="ING43" s="450"/>
      <c r="INH43" s="450"/>
      <c r="INI43" s="450"/>
      <c r="INJ43" s="450"/>
      <c r="INK43" s="450"/>
      <c r="INL43" s="450"/>
      <c r="INM43" s="450"/>
      <c r="INN43" s="450"/>
      <c r="INO43" s="450"/>
      <c r="INP43" s="450"/>
      <c r="INQ43" s="450"/>
      <c r="INR43" s="450"/>
      <c r="INS43" s="450"/>
      <c r="INT43" s="450"/>
      <c r="INU43" s="450"/>
      <c r="INV43" s="450"/>
      <c r="INW43" s="450"/>
      <c r="INX43" s="450"/>
      <c r="INY43" s="450"/>
      <c r="INZ43" s="450"/>
      <c r="IOA43" s="450"/>
      <c r="IOB43" s="450"/>
      <c r="IOC43" s="450"/>
      <c r="IOD43" s="450"/>
      <c r="IOE43" s="450"/>
      <c r="IOF43" s="450"/>
      <c r="IOG43" s="450"/>
      <c r="IOH43" s="450"/>
      <c r="IOI43" s="450"/>
      <c r="IOJ43" s="450"/>
      <c r="IOK43" s="450"/>
      <c r="IOL43" s="450"/>
      <c r="IOM43" s="450"/>
      <c r="ION43" s="450"/>
      <c r="IOO43" s="450"/>
      <c r="IOP43" s="450"/>
      <c r="IOQ43" s="450"/>
      <c r="IOR43" s="450"/>
      <c r="IOS43" s="450"/>
      <c r="IOT43" s="450"/>
      <c r="IOU43" s="450"/>
      <c r="IOV43" s="450"/>
      <c r="IOW43" s="450"/>
      <c r="IOX43" s="450"/>
      <c r="IOY43" s="450"/>
      <c r="IOZ43" s="450"/>
      <c r="IPA43" s="450"/>
      <c r="IPB43" s="450"/>
      <c r="IPC43" s="450"/>
      <c r="IPD43" s="450"/>
      <c r="IPE43" s="450"/>
      <c r="IPF43" s="450"/>
      <c r="IPG43" s="450"/>
      <c r="IPH43" s="450"/>
      <c r="IPI43" s="450"/>
      <c r="IPJ43" s="450"/>
      <c r="IPK43" s="450"/>
      <c r="IPL43" s="450"/>
      <c r="IPM43" s="450"/>
      <c r="IPN43" s="450"/>
      <c r="IPO43" s="450"/>
      <c r="IPP43" s="450"/>
      <c r="IPQ43" s="450"/>
      <c r="IPR43" s="450"/>
      <c r="IPS43" s="450"/>
      <c r="IPT43" s="450"/>
      <c r="IPU43" s="450"/>
      <c r="IPV43" s="450"/>
      <c r="IPW43" s="450"/>
      <c r="IPX43" s="450"/>
      <c r="IPY43" s="450"/>
      <c r="IPZ43" s="450"/>
      <c r="IQA43" s="450"/>
      <c r="IQB43" s="450"/>
      <c r="IQC43" s="450"/>
      <c r="IQD43" s="450"/>
      <c r="IQE43" s="450"/>
      <c r="IQF43" s="450"/>
      <c r="IQG43" s="450"/>
      <c r="IQH43" s="450"/>
      <c r="IQI43" s="450"/>
      <c r="IQJ43" s="450"/>
      <c r="IQK43" s="450"/>
      <c r="IQL43" s="450"/>
      <c r="IQM43" s="450"/>
      <c r="IQN43" s="450"/>
      <c r="IQO43" s="450"/>
      <c r="IQP43" s="450"/>
      <c r="IQQ43" s="450"/>
      <c r="IQR43" s="450"/>
      <c r="IQS43" s="450"/>
      <c r="IQT43" s="450"/>
      <c r="IQU43" s="450"/>
      <c r="IQV43" s="450"/>
      <c r="IQW43" s="450"/>
      <c r="IQX43" s="450"/>
      <c r="IQY43" s="450"/>
      <c r="IQZ43" s="450"/>
      <c r="IRA43" s="450"/>
      <c r="IRB43" s="450"/>
      <c r="IRC43" s="450"/>
      <c r="IRD43" s="450"/>
      <c r="IRE43" s="450"/>
      <c r="IRF43" s="450"/>
      <c r="IRG43" s="450"/>
      <c r="IRH43" s="450"/>
      <c r="IRI43" s="450"/>
      <c r="IRJ43" s="450"/>
      <c r="IRK43" s="450"/>
      <c r="IRL43" s="450"/>
      <c r="IRM43" s="450"/>
      <c r="IRN43" s="450"/>
      <c r="IRO43" s="450"/>
      <c r="IRP43" s="450"/>
      <c r="IRQ43" s="450"/>
      <c r="IRR43" s="450"/>
      <c r="IRS43" s="450"/>
      <c r="IRT43" s="450"/>
      <c r="IRU43" s="450"/>
      <c r="IRV43" s="450"/>
      <c r="IRW43" s="450"/>
      <c r="IRX43" s="450"/>
      <c r="IRY43" s="450"/>
      <c r="IRZ43" s="450"/>
      <c r="ISA43" s="450"/>
      <c r="ISB43" s="450"/>
      <c r="ISC43" s="450"/>
      <c r="ISD43" s="450"/>
      <c r="ISE43" s="450"/>
      <c r="ISF43" s="450"/>
      <c r="ISG43" s="450"/>
      <c r="ISH43" s="450"/>
      <c r="ISI43" s="450"/>
      <c r="ISJ43" s="450"/>
      <c r="ISK43" s="450"/>
      <c r="ISL43" s="450"/>
      <c r="ISM43" s="450"/>
      <c r="ISN43" s="450"/>
      <c r="ISO43" s="450"/>
      <c r="ISP43" s="450"/>
      <c r="ISQ43" s="450"/>
      <c r="ISR43" s="450"/>
      <c r="ISS43" s="450"/>
      <c r="IST43" s="450"/>
      <c r="ISU43" s="450"/>
      <c r="ISV43" s="450"/>
      <c r="ISW43" s="450"/>
      <c r="ISX43" s="450"/>
      <c r="ISY43" s="450"/>
      <c r="ISZ43" s="450"/>
      <c r="ITA43" s="450"/>
      <c r="ITB43" s="450"/>
      <c r="ITC43" s="450"/>
      <c r="ITD43" s="450"/>
      <c r="ITE43" s="450"/>
      <c r="ITF43" s="450"/>
      <c r="ITG43" s="450"/>
      <c r="ITH43" s="450"/>
      <c r="ITI43" s="450"/>
      <c r="ITJ43" s="450"/>
      <c r="ITK43" s="450"/>
      <c r="ITL43" s="450"/>
      <c r="ITM43" s="450"/>
      <c r="ITN43" s="450"/>
      <c r="ITO43" s="450"/>
      <c r="ITP43" s="450"/>
      <c r="ITQ43" s="450"/>
      <c r="ITR43" s="450"/>
      <c r="ITS43" s="450"/>
      <c r="ITT43" s="450"/>
      <c r="ITU43" s="450"/>
      <c r="ITV43" s="450"/>
      <c r="ITW43" s="450"/>
      <c r="ITX43" s="450"/>
      <c r="ITY43" s="450"/>
      <c r="ITZ43" s="450"/>
      <c r="IUA43" s="450"/>
      <c r="IUB43" s="450"/>
      <c r="IUC43" s="450"/>
      <c r="IUD43" s="450"/>
      <c r="IUE43" s="450"/>
      <c r="IUF43" s="450"/>
      <c r="IUG43" s="450"/>
      <c r="IUH43" s="450"/>
      <c r="IUI43" s="450"/>
      <c r="IUJ43" s="450"/>
      <c r="IUK43" s="450"/>
      <c r="IUL43" s="450"/>
      <c r="IUM43" s="450"/>
      <c r="IUN43" s="450"/>
      <c r="IUO43" s="450"/>
      <c r="IUP43" s="450"/>
      <c r="IUQ43" s="450"/>
      <c r="IUR43" s="450"/>
      <c r="IUS43" s="450"/>
      <c r="IUT43" s="450"/>
      <c r="IUU43" s="450"/>
      <c r="IUV43" s="450"/>
      <c r="IUW43" s="450"/>
      <c r="IUX43" s="450"/>
      <c r="IUY43" s="450"/>
      <c r="IUZ43" s="450"/>
      <c r="IVA43" s="450"/>
      <c r="IVB43" s="450"/>
      <c r="IVC43" s="450"/>
      <c r="IVD43" s="450"/>
      <c r="IVE43" s="450"/>
      <c r="IVF43" s="450"/>
      <c r="IVG43" s="450"/>
      <c r="IVH43" s="450"/>
      <c r="IVI43" s="450"/>
      <c r="IVJ43" s="450"/>
      <c r="IVK43" s="450"/>
      <c r="IVL43" s="450"/>
      <c r="IVM43" s="450"/>
      <c r="IVN43" s="450"/>
      <c r="IVO43" s="450"/>
      <c r="IVP43" s="450"/>
      <c r="IVQ43" s="450"/>
      <c r="IVR43" s="450"/>
      <c r="IVS43" s="450"/>
      <c r="IVT43" s="450"/>
      <c r="IVU43" s="450"/>
      <c r="IVV43" s="450"/>
      <c r="IVW43" s="450"/>
      <c r="IVX43" s="450"/>
      <c r="IVY43" s="450"/>
      <c r="IVZ43" s="450"/>
      <c r="IWA43" s="450"/>
      <c r="IWB43" s="450"/>
      <c r="IWC43" s="450"/>
      <c r="IWD43" s="450"/>
      <c r="IWE43" s="450"/>
      <c r="IWF43" s="450"/>
      <c r="IWG43" s="450"/>
      <c r="IWH43" s="450"/>
      <c r="IWI43" s="450"/>
      <c r="IWJ43" s="450"/>
      <c r="IWK43" s="450"/>
      <c r="IWL43" s="450"/>
      <c r="IWM43" s="450"/>
      <c r="IWN43" s="450"/>
      <c r="IWO43" s="450"/>
      <c r="IWP43" s="450"/>
      <c r="IWQ43" s="450"/>
      <c r="IWR43" s="450"/>
      <c r="IWS43" s="450"/>
      <c r="IWT43" s="450"/>
      <c r="IWU43" s="450"/>
      <c r="IWV43" s="450"/>
      <c r="IWW43" s="450"/>
      <c r="IWX43" s="450"/>
      <c r="IWY43" s="450"/>
      <c r="IWZ43" s="450"/>
      <c r="IXA43" s="450"/>
      <c r="IXB43" s="450"/>
      <c r="IXC43" s="450"/>
      <c r="IXD43" s="450"/>
      <c r="IXE43" s="450"/>
      <c r="IXF43" s="450"/>
      <c r="IXG43" s="450"/>
      <c r="IXH43" s="450"/>
      <c r="IXI43" s="450"/>
      <c r="IXJ43" s="450"/>
      <c r="IXK43" s="450"/>
      <c r="IXL43" s="450"/>
      <c r="IXM43" s="450"/>
      <c r="IXN43" s="450"/>
      <c r="IXO43" s="450"/>
      <c r="IXP43" s="450"/>
      <c r="IXQ43" s="450"/>
      <c r="IXR43" s="450"/>
      <c r="IXS43" s="450"/>
      <c r="IXT43" s="450"/>
      <c r="IXU43" s="450"/>
      <c r="IXV43" s="450"/>
      <c r="IXW43" s="450"/>
      <c r="IXX43" s="450"/>
      <c r="IXY43" s="450"/>
      <c r="IXZ43" s="450"/>
      <c r="IYA43" s="450"/>
      <c r="IYB43" s="450"/>
      <c r="IYC43" s="450"/>
      <c r="IYD43" s="450"/>
      <c r="IYE43" s="450"/>
      <c r="IYF43" s="450"/>
      <c r="IYG43" s="450"/>
      <c r="IYH43" s="450"/>
      <c r="IYI43" s="450"/>
      <c r="IYJ43" s="450"/>
      <c r="IYK43" s="450"/>
      <c r="IYL43" s="450"/>
      <c r="IYM43" s="450"/>
      <c r="IYN43" s="450"/>
      <c r="IYO43" s="450"/>
      <c r="IYP43" s="450"/>
      <c r="IYQ43" s="450"/>
      <c r="IYR43" s="450"/>
      <c r="IYS43" s="450"/>
      <c r="IYT43" s="450"/>
      <c r="IYU43" s="450"/>
      <c r="IYV43" s="450"/>
      <c r="IYW43" s="450"/>
      <c r="IYX43" s="450"/>
      <c r="IYY43" s="450"/>
      <c r="IYZ43" s="450"/>
      <c r="IZA43" s="450"/>
      <c r="IZB43" s="450"/>
      <c r="IZC43" s="450"/>
      <c r="IZD43" s="450"/>
      <c r="IZE43" s="450"/>
      <c r="IZF43" s="450"/>
      <c r="IZG43" s="450"/>
      <c r="IZH43" s="450"/>
      <c r="IZI43" s="450"/>
      <c r="IZJ43" s="450"/>
      <c r="IZK43" s="450"/>
      <c r="IZL43" s="450"/>
      <c r="IZM43" s="450"/>
      <c r="IZN43" s="450"/>
      <c r="IZO43" s="450"/>
      <c r="IZP43" s="450"/>
      <c r="IZQ43" s="450"/>
      <c r="IZR43" s="450"/>
      <c r="IZS43" s="450"/>
      <c r="IZT43" s="450"/>
      <c r="IZU43" s="450"/>
      <c r="IZV43" s="450"/>
      <c r="IZW43" s="450"/>
      <c r="IZX43" s="450"/>
      <c r="IZY43" s="450"/>
      <c r="IZZ43" s="450"/>
      <c r="JAA43" s="450"/>
      <c r="JAB43" s="450"/>
      <c r="JAC43" s="450"/>
      <c r="JAD43" s="450"/>
      <c r="JAE43" s="450"/>
      <c r="JAF43" s="450"/>
      <c r="JAG43" s="450"/>
      <c r="JAH43" s="450"/>
      <c r="JAI43" s="450"/>
      <c r="JAJ43" s="450"/>
      <c r="JAK43" s="450"/>
      <c r="JAL43" s="450"/>
      <c r="JAM43" s="450"/>
      <c r="JAN43" s="450"/>
      <c r="JAO43" s="450"/>
      <c r="JAP43" s="450"/>
      <c r="JAQ43" s="450"/>
      <c r="JAR43" s="450"/>
      <c r="JAS43" s="450"/>
      <c r="JAT43" s="450"/>
      <c r="JAU43" s="450"/>
      <c r="JAV43" s="450"/>
      <c r="JAW43" s="450"/>
      <c r="JAX43" s="450"/>
      <c r="JAY43" s="450"/>
      <c r="JAZ43" s="450"/>
      <c r="JBA43" s="450"/>
      <c r="JBB43" s="450"/>
      <c r="JBC43" s="450"/>
      <c r="JBD43" s="450"/>
      <c r="JBE43" s="450"/>
      <c r="JBF43" s="450"/>
      <c r="JBG43" s="450"/>
      <c r="JBH43" s="450"/>
      <c r="JBI43" s="450"/>
      <c r="JBJ43" s="450"/>
      <c r="JBK43" s="450"/>
      <c r="JBL43" s="450"/>
      <c r="JBM43" s="450"/>
      <c r="JBN43" s="450"/>
      <c r="JBO43" s="450"/>
      <c r="JBP43" s="450"/>
      <c r="JBQ43" s="450"/>
      <c r="JBR43" s="450"/>
      <c r="JBS43" s="450"/>
      <c r="JBT43" s="450"/>
      <c r="JBU43" s="450"/>
      <c r="JBV43" s="450"/>
      <c r="JBW43" s="450"/>
      <c r="JBX43" s="450"/>
      <c r="JBY43" s="450"/>
      <c r="JBZ43" s="450"/>
      <c r="JCA43" s="450"/>
      <c r="JCB43" s="450"/>
      <c r="JCC43" s="450"/>
      <c r="JCD43" s="450"/>
      <c r="JCE43" s="450"/>
      <c r="JCF43" s="450"/>
      <c r="JCG43" s="450"/>
      <c r="JCH43" s="450"/>
      <c r="JCI43" s="450"/>
      <c r="JCJ43" s="450"/>
      <c r="JCK43" s="450"/>
      <c r="JCL43" s="450"/>
      <c r="JCM43" s="450"/>
      <c r="JCN43" s="450"/>
      <c r="JCO43" s="450"/>
      <c r="JCP43" s="450"/>
      <c r="JCQ43" s="450"/>
      <c r="JCR43" s="450"/>
      <c r="JCS43" s="450"/>
      <c r="JCT43" s="450"/>
      <c r="JCU43" s="450"/>
      <c r="JCV43" s="450"/>
      <c r="JCW43" s="450"/>
      <c r="JCX43" s="450"/>
      <c r="JCY43" s="450"/>
      <c r="JCZ43" s="450"/>
      <c r="JDA43" s="450"/>
      <c r="JDB43" s="450"/>
      <c r="JDC43" s="450"/>
      <c r="JDD43" s="450"/>
      <c r="JDE43" s="450"/>
      <c r="JDF43" s="450"/>
      <c r="JDG43" s="450"/>
      <c r="JDH43" s="450"/>
      <c r="JDI43" s="450"/>
      <c r="JDJ43" s="450"/>
      <c r="JDK43" s="450"/>
      <c r="JDL43" s="450"/>
      <c r="JDM43" s="450"/>
      <c r="JDN43" s="450"/>
      <c r="JDO43" s="450"/>
      <c r="JDP43" s="450"/>
      <c r="JDQ43" s="450"/>
      <c r="JDR43" s="450"/>
      <c r="JDS43" s="450"/>
      <c r="JDT43" s="450"/>
      <c r="JDU43" s="450"/>
      <c r="JDV43" s="450"/>
      <c r="JDW43" s="450"/>
      <c r="JDX43" s="450"/>
      <c r="JDY43" s="450"/>
      <c r="JDZ43" s="450"/>
      <c r="JEA43" s="450"/>
      <c r="JEB43" s="450"/>
      <c r="JEC43" s="450"/>
      <c r="JED43" s="450"/>
      <c r="JEE43" s="450"/>
      <c r="JEF43" s="450"/>
      <c r="JEG43" s="450"/>
      <c r="JEH43" s="450"/>
      <c r="JEI43" s="450"/>
      <c r="JEJ43" s="450"/>
      <c r="JEK43" s="450"/>
      <c r="JEL43" s="450"/>
      <c r="JEM43" s="450"/>
      <c r="JEN43" s="450"/>
      <c r="JEO43" s="450"/>
      <c r="JEP43" s="450"/>
      <c r="JEQ43" s="450"/>
      <c r="JER43" s="450"/>
      <c r="JES43" s="450"/>
      <c r="JET43" s="450"/>
      <c r="JEU43" s="450"/>
      <c r="JEV43" s="450"/>
      <c r="JEW43" s="450"/>
      <c r="JEX43" s="450"/>
      <c r="JEY43" s="450"/>
      <c r="JEZ43" s="450"/>
      <c r="JFA43" s="450"/>
      <c r="JFB43" s="450"/>
      <c r="JFC43" s="450"/>
      <c r="JFD43" s="450"/>
      <c r="JFE43" s="450"/>
      <c r="JFF43" s="450"/>
      <c r="JFG43" s="450"/>
      <c r="JFH43" s="450"/>
      <c r="JFI43" s="450"/>
      <c r="JFJ43" s="450"/>
      <c r="JFK43" s="450"/>
      <c r="JFL43" s="450"/>
      <c r="JFM43" s="450"/>
      <c r="JFN43" s="450"/>
      <c r="JFO43" s="450"/>
      <c r="JFP43" s="450"/>
      <c r="JFQ43" s="450"/>
      <c r="JFR43" s="450"/>
      <c r="JFS43" s="450"/>
      <c r="JFT43" s="450"/>
      <c r="JFU43" s="450"/>
      <c r="JFV43" s="450"/>
      <c r="JFW43" s="450"/>
      <c r="JFX43" s="450"/>
      <c r="JFY43" s="450"/>
      <c r="JFZ43" s="450"/>
      <c r="JGA43" s="450"/>
      <c r="JGB43" s="450"/>
      <c r="JGC43" s="450"/>
      <c r="JGD43" s="450"/>
      <c r="JGE43" s="450"/>
      <c r="JGF43" s="450"/>
      <c r="JGG43" s="450"/>
      <c r="JGH43" s="450"/>
      <c r="JGI43" s="450"/>
      <c r="JGJ43" s="450"/>
      <c r="JGK43" s="450"/>
      <c r="JGL43" s="450"/>
      <c r="JGM43" s="450"/>
      <c r="JGN43" s="450"/>
      <c r="JGO43" s="450"/>
      <c r="JGP43" s="450"/>
      <c r="JGQ43" s="450"/>
      <c r="JGR43" s="450"/>
      <c r="JGS43" s="450"/>
      <c r="JGT43" s="450"/>
      <c r="JGU43" s="450"/>
      <c r="JGV43" s="450"/>
      <c r="JGW43" s="450"/>
      <c r="JGX43" s="450"/>
      <c r="JGY43" s="450"/>
      <c r="JGZ43" s="450"/>
      <c r="JHA43" s="450"/>
      <c r="JHB43" s="450"/>
      <c r="JHC43" s="450"/>
      <c r="JHD43" s="450"/>
      <c r="JHE43" s="450"/>
      <c r="JHF43" s="450"/>
      <c r="JHG43" s="450"/>
      <c r="JHH43" s="450"/>
      <c r="JHI43" s="450"/>
      <c r="JHJ43" s="450"/>
      <c r="JHK43" s="450"/>
      <c r="JHL43" s="450"/>
      <c r="JHM43" s="450"/>
      <c r="JHN43" s="450"/>
      <c r="JHO43" s="450"/>
      <c r="JHP43" s="450"/>
      <c r="JHQ43" s="450"/>
      <c r="JHR43" s="450"/>
      <c r="JHS43" s="450"/>
      <c r="JHT43" s="450"/>
      <c r="JHU43" s="450"/>
      <c r="JHV43" s="450"/>
      <c r="JHW43" s="450"/>
      <c r="JHX43" s="450"/>
      <c r="JHY43" s="450"/>
      <c r="JHZ43" s="450"/>
      <c r="JIA43" s="450"/>
      <c r="JIB43" s="450"/>
      <c r="JIC43" s="450"/>
      <c r="JID43" s="450"/>
      <c r="JIE43" s="450"/>
      <c r="JIF43" s="450"/>
      <c r="JIG43" s="450"/>
      <c r="JIH43" s="450"/>
      <c r="JII43" s="450"/>
      <c r="JIJ43" s="450"/>
      <c r="JIK43" s="450"/>
      <c r="JIL43" s="450"/>
      <c r="JIM43" s="450"/>
      <c r="JIN43" s="450"/>
      <c r="JIO43" s="450"/>
      <c r="JIP43" s="450"/>
      <c r="JIQ43" s="450"/>
      <c r="JIR43" s="450"/>
      <c r="JIS43" s="450"/>
      <c r="JIT43" s="450"/>
      <c r="JIU43" s="450"/>
      <c r="JIV43" s="450"/>
      <c r="JIW43" s="450"/>
      <c r="JIX43" s="450"/>
      <c r="JIY43" s="450"/>
      <c r="JIZ43" s="450"/>
      <c r="JJA43" s="450"/>
      <c r="JJB43" s="450"/>
      <c r="JJC43" s="450"/>
      <c r="JJD43" s="450"/>
      <c r="JJE43" s="450"/>
      <c r="JJF43" s="450"/>
      <c r="JJG43" s="450"/>
      <c r="JJH43" s="450"/>
      <c r="JJI43" s="450"/>
      <c r="JJJ43" s="450"/>
      <c r="JJK43" s="450"/>
      <c r="JJL43" s="450"/>
      <c r="JJM43" s="450"/>
      <c r="JJN43" s="450"/>
      <c r="JJO43" s="450"/>
      <c r="JJP43" s="450"/>
      <c r="JJQ43" s="450"/>
      <c r="JJR43" s="450"/>
      <c r="JJS43" s="450"/>
      <c r="JJT43" s="450"/>
      <c r="JJU43" s="450"/>
      <c r="JJV43" s="450"/>
      <c r="JJW43" s="450"/>
      <c r="JJX43" s="450"/>
      <c r="JJY43" s="450"/>
      <c r="JJZ43" s="450"/>
      <c r="JKA43" s="450"/>
      <c r="JKB43" s="450"/>
      <c r="JKC43" s="450"/>
      <c r="JKD43" s="450"/>
      <c r="JKE43" s="450"/>
      <c r="JKF43" s="450"/>
      <c r="JKG43" s="450"/>
      <c r="JKH43" s="450"/>
      <c r="JKI43" s="450"/>
      <c r="JKJ43" s="450"/>
      <c r="JKK43" s="450"/>
      <c r="JKL43" s="450"/>
      <c r="JKM43" s="450"/>
      <c r="JKN43" s="450"/>
      <c r="JKO43" s="450"/>
      <c r="JKP43" s="450"/>
      <c r="JKQ43" s="450"/>
      <c r="JKR43" s="450"/>
      <c r="JKS43" s="450"/>
      <c r="JKT43" s="450"/>
      <c r="JKU43" s="450"/>
      <c r="JKV43" s="450"/>
      <c r="JKW43" s="450"/>
      <c r="JKX43" s="450"/>
      <c r="JKY43" s="450"/>
      <c r="JKZ43" s="450"/>
      <c r="JLA43" s="450"/>
      <c r="JLB43" s="450"/>
      <c r="JLC43" s="450"/>
      <c r="JLD43" s="450"/>
      <c r="JLE43" s="450"/>
      <c r="JLF43" s="450"/>
      <c r="JLG43" s="450"/>
      <c r="JLH43" s="450"/>
      <c r="JLI43" s="450"/>
      <c r="JLJ43" s="450"/>
      <c r="JLK43" s="450"/>
      <c r="JLL43" s="450"/>
      <c r="JLM43" s="450"/>
      <c r="JLN43" s="450"/>
      <c r="JLO43" s="450"/>
      <c r="JLP43" s="450"/>
      <c r="JLQ43" s="450"/>
      <c r="JLR43" s="450"/>
      <c r="JLS43" s="450"/>
      <c r="JLT43" s="450"/>
      <c r="JLU43" s="450"/>
      <c r="JLV43" s="450"/>
      <c r="JLW43" s="450"/>
      <c r="JLX43" s="450"/>
      <c r="JLY43" s="450"/>
      <c r="JLZ43" s="450"/>
      <c r="JMA43" s="450"/>
      <c r="JMB43" s="450"/>
      <c r="JMC43" s="450"/>
      <c r="JMD43" s="450"/>
      <c r="JME43" s="450"/>
      <c r="JMF43" s="450"/>
      <c r="JMG43" s="450"/>
      <c r="JMH43" s="450"/>
      <c r="JMI43" s="450"/>
      <c r="JMJ43" s="450"/>
      <c r="JMK43" s="450"/>
      <c r="JML43" s="450"/>
      <c r="JMM43" s="450"/>
      <c r="JMN43" s="450"/>
      <c r="JMO43" s="450"/>
      <c r="JMP43" s="450"/>
      <c r="JMQ43" s="450"/>
      <c r="JMR43" s="450"/>
      <c r="JMS43" s="450"/>
      <c r="JMT43" s="450"/>
      <c r="JMU43" s="450"/>
      <c r="JMV43" s="450"/>
      <c r="JMW43" s="450"/>
      <c r="JMX43" s="450"/>
      <c r="JMY43" s="450"/>
      <c r="JMZ43" s="450"/>
      <c r="JNA43" s="450"/>
      <c r="JNB43" s="450"/>
      <c r="JNC43" s="450"/>
      <c r="JND43" s="450"/>
      <c r="JNE43" s="450"/>
      <c r="JNF43" s="450"/>
      <c r="JNG43" s="450"/>
      <c r="JNH43" s="450"/>
      <c r="JNI43" s="450"/>
      <c r="JNJ43" s="450"/>
      <c r="JNK43" s="450"/>
      <c r="JNL43" s="450"/>
      <c r="JNM43" s="450"/>
      <c r="JNN43" s="450"/>
      <c r="JNO43" s="450"/>
      <c r="JNP43" s="450"/>
      <c r="JNQ43" s="450"/>
      <c r="JNR43" s="450"/>
      <c r="JNS43" s="450"/>
      <c r="JNT43" s="450"/>
      <c r="JNU43" s="450"/>
      <c r="JNV43" s="450"/>
      <c r="JNW43" s="450"/>
      <c r="JNX43" s="450"/>
      <c r="JNY43" s="450"/>
      <c r="JNZ43" s="450"/>
      <c r="JOA43" s="450"/>
      <c r="JOB43" s="450"/>
      <c r="JOC43" s="450"/>
      <c r="JOD43" s="450"/>
      <c r="JOE43" s="450"/>
      <c r="JOF43" s="450"/>
      <c r="JOG43" s="450"/>
      <c r="JOH43" s="450"/>
      <c r="JOI43" s="450"/>
      <c r="JOJ43" s="450"/>
      <c r="JOK43" s="450"/>
      <c r="JOL43" s="450"/>
      <c r="JOM43" s="450"/>
      <c r="JON43" s="450"/>
      <c r="JOO43" s="450"/>
      <c r="JOP43" s="450"/>
      <c r="JOQ43" s="450"/>
      <c r="JOR43" s="450"/>
      <c r="JOS43" s="450"/>
      <c r="JOT43" s="450"/>
      <c r="JOU43" s="450"/>
      <c r="JOV43" s="450"/>
      <c r="JOW43" s="450"/>
      <c r="JOX43" s="450"/>
      <c r="JOY43" s="450"/>
      <c r="JOZ43" s="450"/>
      <c r="JPA43" s="450"/>
      <c r="JPB43" s="450"/>
      <c r="JPC43" s="450"/>
      <c r="JPD43" s="450"/>
      <c r="JPE43" s="450"/>
      <c r="JPF43" s="450"/>
      <c r="JPG43" s="450"/>
      <c r="JPH43" s="450"/>
      <c r="JPI43" s="450"/>
      <c r="JPJ43" s="450"/>
      <c r="JPK43" s="450"/>
      <c r="JPL43" s="450"/>
      <c r="JPM43" s="450"/>
      <c r="JPN43" s="450"/>
      <c r="JPO43" s="450"/>
      <c r="JPP43" s="450"/>
      <c r="JPQ43" s="450"/>
      <c r="JPR43" s="450"/>
      <c r="JPS43" s="450"/>
      <c r="JPT43" s="450"/>
      <c r="JPU43" s="450"/>
      <c r="JPV43" s="450"/>
      <c r="JPW43" s="450"/>
      <c r="JPX43" s="450"/>
      <c r="JPY43" s="450"/>
      <c r="JPZ43" s="450"/>
      <c r="JQA43" s="450"/>
      <c r="JQB43" s="450"/>
      <c r="JQC43" s="450"/>
      <c r="JQD43" s="450"/>
      <c r="JQE43" s="450"/>
      <c r="JQF43" s="450"/>
      <c r="JQG43" s="450"/>
      <c r="JQH43" s="450"/>
      <c r="JQI43" s="450"/>
      <c r="JQJ43" s="450"/>
      <c r="JQK43" s="450"/>
      <c r="JQL43" s="450"/>
      <c r="JQM43" s="450"/>
      <c r="JQN43" s="450"/>
      <c r="JQO43" s="450"/>
      <c r="JQP43" s="450"/>
      <c r="JQQ43" s="450"/>
      <c r="JQR43" s="450"/>
      <c r="JQS43" s="450"/>
      <c r="JQT43" s="450"/>
      <c r="JQU43" s="450"/>
      <c r="JQV43" s="450"/>
      <c r="JQW43" s="450"/>
      <c r="JQX43" s="450"/>
      <c r="JQY43" s="450"/>
      <c r="JQZ43" s="450"/>
      <c r="JRA43" s="450"/>
      <c r="JRB43" s="450"/>
      <c r="JRC43" s="450"/>
      <c r="JRD43" s="450"/>
      <c r="JRE43" s="450"/>
      <c r="JRF43" s="450"/>
      <c r="JRG43" s="450"/>
      <c r="JRH43" s="450"/>
      <c r="JRI43" s="450"/>
      <c r="JRJ43" s="450"/>
      <c r="JRK43" s="450"/>
      <c r="JRL43" s="450"/>
      <c r="JRM43" s="450"/>
      <c r="JRN43" s="450"/>
      <c r="JRO43" s="450"/>
      <c r="JRP43" s="450"/>
      <c r="JRQ43" s="450"/>
      <c r="JRR43" s="450"/>
      <c r="JRS43" s="450"/>
      <c r="JRT43" s="450"/>
      <c r="JRU43" s="450"/>
      <c r="JRV43" s="450"/>
      <c r="JRW43" s="450"/>
      <c r="JRX43" s="450"/>
      <c r="JRY43" s="450"/>
      <c r="JRZ43" s="450"/>
      <c r="JSA43" s="450"/>
      <c r="JSB43" s="450"/>
      <c r="JSC43" s="450"/>
      <c r="JSD43" s="450"/>
      <c r="JSE43" s="450"/>
      <c r="JSF43" s="450"/>
      <c r="JSG43" s="450"/>
      <c r="JSH43" s="450"/>
      <c r="JSI43" s="450"/>
      <c r="JSJ43" s="450"/>
      <c r="JSK43" s="450"/>
      <c r="JSL43" s="450"/>
      <c r="JSM43" s="450"/>
      <c r="JSN43" s="450"/>
      <c r="JSO43" s="450"/>
      <c r="JSP43" s="450"/>
      <c r="JSQ43" s="450"/>
      <c r="JSR43" s="450"/>
      <c r="JSS43" s="450"/>
      <c r="JST43" s="450"/>
      <c r="JSU43" s="450"/>
      <c r="JSV43" s="450"/>
      <c r="JSW43" s="450"/>
      <c r="JSX43" s="450"/>
      <c r="JSY43" s="450"/>
      <c r="JSZ43" s="450"/>
      <c r="JTA43" s="450"/>
      <c r="JTB43" s="450"/>
      <c r="JTC43" s="450"/>
      <c r="JTD43" s="450"/>
      <c r="JTE43" s="450"/>
      <c r="JTF43" s="450"/>
      <c r="JTG43" s="450"/>
      <c r="JTH43" s="450"/>
      <c r="JTI43" s="450"/>
      <c r="JTJ43" s="450"/>
      <c r="JTK43" s="450"/>
      <c r="JTL43" s="450"/>
      <c r="JTM43" s="450"/>
      <c r="JTN43" s="450"/>
      <c r="JTO43" s="450"/>
      <c r="JTP43" s="450"/>
      <c r="JTQ43" s="450"/>
      <c r="JTR43" s="450"/>
      <c r="JTS43" s="450"/>
      <c r="JTT43" s="450"/>
      <c r="JTU43" s="450"/>
      <c r="JTV43" s="450"/>
      <c r="JTW43" s="450"/>
      <c r="JTX43" s="450"/>
      <c r="JTY43" s="450"/>
      <c r="JTZ43" s="450"/>
      <c r="JUA43" s="450"/>
      <c r="JUB43" s="450"/>
      <c r="JUC43" s="450"/>
      <c r="JUD43" s="450"/>
      <c r="JUE43" s="450"/>
      <c r="JUF43" s="450"/>
      <c r="JUG43" s="450"/>
      <c r="JUH43" s="450"/>
      <c r="JUI43" s="450"/>
      <c r="JUJ43" s="450"/>
      <c r="JUK43" s="450"/>
      <c r="JUL43" s="450"/>
      <c r="JUM43" s="450"/>
      <c r="JUN43" s="450"/>
      <c r="JUO43" s="450"/>
      <c r="JUP43" s="450"/>
      <c r="JUQ43" s="450"/>
      <c r="JUR43" s="450"/>
      <c r="JUS43" s="450"/>
      <c r="JUT43" s="450"/>
      <c r="JUU43" s="450"/>
      <c r="JUV43" s="450"/>
      <c r="JUW43" s="450"/>
      <c r="JUX43" s="450"/>
      <c r="JUY43" s="450"/>
      <c r="JUZ43" s="450"/>
      <c r="JVA43" s="450"/>
      <c r="JVB43" s="450"/>
      <c r="JVC43" s="450"/>
      <c r="JVD43" s="450"/>
      <c r="JVE43" s="450"/>
      <c r="JVF43" s="450"/>
      <c r="JVG43" s="450"/>
      <c r="JVH43" s="450"/>
      <c r="JVI43" s="450"/>
      <c r="JVJ43" s="450"/>
      <c r="JVK43" s="450"/>
      <c r="JVL43" s="450"/>
      <c r="JVM43" s="450"/>
      <c r="JVN43" s="450"/>
      <c r="JVO43" s="450"/>
      <c r="JVP43" s="450"/>
      <c r="JVQ43" s="450"/>
      <c r="JVR43" s="450"/>
      <c r="JVS43" s="450"/>
      <c r="JVT43" s="450"/>
      <c r="JVU43" s="450"/>
      <c r="JVV43" s="450"/>
      <c r="JVW43" s="450"/>
      <c r="JVX43" s="450"/>
      <c r="JVY43" s="450"/>
      <c r="JVZ43" s="450"/>
      <c r="JWA43" s="450"/>
      <c r="JWB43" s="450"/>
      <c r="JWC43" s="450"/>
      <c r="JWD43" s="450"/>
      <c r="JWE43" s="450"/>
      <c r="JWF43" s="450"/>
      <c r="JWG43" s="450"/>
      <c r="JWH43" s="450"/>
      <c r="JWI43" s="450"/>
      <c r="JWJ43" s="450"/>
      <c r="JWK43" s="450"/>
      <c r="JWL43" s="450"/>
      <c r="JWM43" s="450"/>
      <c r="JWN43" s="450"/>
      <c r="JWO43" s="450"/>
      <c r="JWP43" s="450"/>
      <c r="JWQ43" s="450"/>
      <c r="JWR43" s="450"/>
      <c r="JWS43" s="450"/>
      <c r="JWT43" s="450"/>
      <c r="JWU43" s="450"/>
      <c r="JWV43" s="450"/>
      <c r="JWW43" s="450"/>
      <c r="JWX43" s="450"/>
      <c r="JWY43" s="450"/>
      <c r="JWZ43" s="450"/>
      <c r="JXA43" s="450"/>
      <c r="JXB43" s="450"/>
      <c r="JXC43" s="450"/>
      <c r="JXD43" s="450"/>
      <c r="JXE43" s="450"/>
      <c r="JXF43" s="450"/>
      <c r="JXG43" s="450"/>
      <c r="JXH43" s="450"/>
      <c r="JXI43" s="450"/>
      <c r="JXJ43" s="450"/>
      <c r="JXK43" s="450"/>
      <c r="JXL43" s="450"/>
      <c r="JXM43" s="450"/>
      <c r="JXN43" s="450"/>
      <c r="JXO43" s="450"/>
      <c r="JXP43" s="450"/>
      <c r="JXQ43" s="450"/>
      <c r="JXR43" s="450"/>
      <c r="JXS43" s="450"/>
      <c r="JXT43" s="450"/>
      <c r="JXU43" s="450"/>
      <c r="JXV43" s="450"/>
      <c r="JXW43" s="450"/>
      <c r="JXX43" s="450"/>
      <c r="JXY43" s="450"/>
      <c r="JXZ43" s="450"/>
      <c r="JYA43" s="450"/>
      <c r="JYB43" s="450"/>
      <c r="JYC43" s="450"/>
      <c r="JYD43" s="450"/>
      <c r="JYE43" s="450"/>
      <c r="JYF43" s="450"/>
      <c r="JYG43" s="450"/>
      <c r="JYH43" s="450"/>
      <c r="JYI43" s="450"/>
      <c r="JYJ43" s="450"/>
      <c r="JYK43" s="450"/>
      <c r="JYL43" s="450"/>
      <c r="JYM43" s="450"/>
      <c r="JYN43" s="450"/>
      <c r="JYO43" s="450"/>
      <c r="JYP43" s="450"/>
      <c r="JYQ43" s="450"/>
      <c r="JYR43" s="450"/>
      <c r="JYS43" s="450"/>
      <c r="JYT43" s="450"/>
      <c r="JYU43" s="450"/>
      <c r="JYV43" s="450"/>
      <c r="JYW43" s="450"/>
      <c r="JYX43" s="450"/>
      <c r="JYY43" s="450"/>
      <c r="JYZ43" s="450"/>
      <c r="JZA43" s="450"/>
      <c r="JZB43" s="450"/>
      <c r="JZC43" s="450"/>
      <c r="JZD43" s="450"/>
      <c r="JZE43" s="450"/>
      <c r="JZF43" s="450"/>
      <c r="JZG43" s="450"/>
      <c r="JZH43" s="450"/>
      <c r="JZI43" s="450"/>
      <c r="JZJ43" s="450"/>
      <c r="JZK43" s="450"/>
      <c r="JZL43" s="450"/>
      <c r="JZM43" s="450"/>
      <c r="JZN43" s="450"/>
      <c r="JZO43" s="450"/>
      <c r="JZP43" s="450"/>
      <c r="JZQ43" s="450"/>
      <c r="JZR43" s="450"/>
      <c r="JZS43" s="450"/>
      <c r="JZT43" s="450"/>
      <c r="JZU43" s="450"/>
      <c r="JZV43" s="450"/>
      <c r="JZW43" s="450"/>
      <c r="JZX43" s="450"/>
      <c r="JZY43" s="450"/>
      <c r="JZZ43" s="450"/>
      <c r="KAA43" s="450"/>
      <c r="KAB43" s="450"/>
      <c r="KAC43" s="450"/>
      <c r="KAD43" s="450"/>
      <c r="KAE43" s="450"/>
      <c r="KAF43" s="450"/>
      <c r="KAG43" s="450"/>
      <c r="KAH43" s="450"/>
      <c r="KAI43" s="450"/>
      <c r="KAJ43" s="450"/>
      <c r="KAK43" s="450"/>
      <c r="KAL43" s="450"/>
      <c r="KAM43" s="450"/>
      <c r="KAN43" s="450"/>
      <c r="KAO43" s="450"/>
      <c r="KAP43" s="450"/>
      <c r="KAQ43" s="450"/>
      <c r="KAR43" s="450"/>
      <c r="KAS43" s="450"/>
      <c r="KAT43" s="450"/>
      <c r="KAU43" s="450"/>
      <c r="KAV43" s="450"/>
      <c r="KAW43" s="450"/>
      <c r="KAX43" s="450"/>
      <c r="KAY43" s="450"/>
      <c r="KAZ43" s="450"/>
      <c r="KBA43" s="450"/>
      <c r="KBB43" s="450"/>
      <c r="KBC43" s="450"/>
      <c r="KBD43" s="450"/>
      <c r="KBE43" s="450"/>
      <c r="KBF43" s="450"/>
      <c r="KBG43" s="450"/>
      <c r="KBH43" s="450"/>
      <c r="KBI43" s="450"/>
      <c r="KBJ43" s="450"/>
      <c r="KBK43" s="450"/>
      <c r="KBL43" s="450"/>
      <c r="KBM43" s="450"/>
      <c r="KBN43" s="450"/>
      <c r="KBO43" s="450"/>
      <c r="KBP43" s="450"/>
      <c r="KBQ43" s="450"/>
      <c r="KBR43" s="450"/>
      <c r="KBS43" s="450"/>
      <c r="KBT43" s="450"/>
      <c r="KBU43" s="450"/>
      <c r="KBV43" s="450"/>
      <c r="KBW43" s="450"/>
      <c r="KBX43" s="450"/>
      <c r="KBY43" s="450"/>
      <c r="KBZ43" s="450"/>
      <c r="KCA43" s="450"/>
      <c r="KCB43" s="450"/>
      <c r="KCC43" s="450"/>
      <c r="KCD43" s="450"/>
      <c r="KCE43" s="450"/>
      <c r="KCF43" s="450"/>
      <c r="KCG43" s="450"/>
      <c r="KCH43" s="450"/>
      <c r="KCI43" s="450"/>
      <c r="KCJ43" s="450"/>
      <c r="KCK43" s="450"/>
      <c r="KCL43" s="450"/>
      <c r="KCM43" s="450"/>
      <c r="KCN43" s="450"/>
      <c r="KCO43" s="450"/>
      <c r="KCP43" s="450"/>
      <c r="KCQ43" s="450"/>
      <c r="KCR43" s="450"/>
      <c r="KCS43" s="450"/>
      <c r="KCT43" s="450"/>
      <c r="KCU43" s="450"/>
      <c r="KCV43" s="450"/>
      <c r="KCW43" s="450"/>
      <c r="KCX43" s="450"/>
      <c r="KCY43" s="450"/>
      <c r="KCZ43" s="450"/>
      <c r="KDA43" s="450"/>
      <c r="KDB43" s="450"/>
      <c r="KDC43" s="450"/>
      <c r="KDD43" s="450"/>
      <c r="KDE43" s="450"/>
      <c r="KDF43" s="450"/>
      <c r="KDG43" s="450"/>
      <c r="KDH43" s="450"/>
      <c r="KDI43" s="450"/>
      <c r="KDJ43" s="450"/>
      <c r="KDK43" s="450"/>
      <c r="KDL43" s="450"/>
      <c r="KDM43" s="450"/>
      <c r="KDN43" s="450"/>
      <c r="KDO43" s="450"/>
      <c r="KDP43" s="450"/>
      <c r="KDQ43" s="450"/>
      <c r="KDR43" s="450"/>
      <c r="KDS43" s="450"/>
      <c r="KDT43" s="450"/>
      <c r="KDU43" s="450"/>
      <c r="KDV43" s="450"/>
      <c r="KDW43" s="450"/>
      <c r="KDX43" s="450"/>
      <c r="KDY43" s="450"/>
      <c r="KDZ43" s="450"/>
      <c r="KEA43" s="450"/>
      <c r="KEB43" s="450"/>
      <c r="KEC43" s="450"/>
      <c r="KED43" s="450"/>
      <c r="KEE43" s="450"/>
      <c r="KEF43" s="450"/>
      <c r="KEG43" s="450"/>
      <c r="KEH43" s="450"/>
      <c r="KEI43" s="450"/>
      <c r="KEJ43" s="450"/>
      <c r="KEK43" s="450"/>
      <c r="KEL43" s="450"/>
      <c r="KEM43" s="450"/>
      <c r="KEN43" s="450"/>
      <c r="KEO43" s="450"/>
      <c r="KEP43" s="450"/>
      <c r="KEQ43" s="450"/>
      <c r="KER43" s="450"/>
      <c r="KES43" s="450"/>
      <c r="KET43" s="450"/>
      <c r="KEU43" s="450"/>
      <c r="KEV43" s="450"/>
      <c r="KEW43" s="450"/>
      <c r="KEX43" s="450"/>
      <c r="KEY43" s="450"/>
      <c r="KEZ43" s="450"/>
      <c r="KFA43" s="450"/>
      <c r="KFB43" s="450"/>
      <c r="KFC43" s="450"/>
      <c r="KFD43" s="450"/>
      <c r="KFE43" s="450"/>
      <c r="KFF43" s="450"/>
      <c r="KFG43" s="450"/>
      <c r="KFH43" s="450"/>
      <c r="KFI43" s="450"/>
      <c r="KFJ43" s="450"/>
      <c r="KFK43" s="450"/>
      <c r="KFL43" s="450"/>
      <c r="KFM43" s="450"/>
      <c r="KFN43" s="450"/>
      <c r="KFO43" s="450"/>
      <c r="KFP43" s="450"/>
      <c r="KFQ43" s="450"/>
      <c r="KFR43" s="450"/>
      <c r="KFS43" s="450"/>
      <c r="KFT43" s="450"/>
      <c r="KFU43" s="450"/>
      <c r="KFV43" s="450"/>
      <c r="KFW43" s="450"/>
      <c r="KFX43" s="450"/>
      <c r="KFY43" s="450"/>
      <c r="KFZ43" s="450"/>
      <c r="KGA43" s="450"/>
      <c r="KGB43" s="450"/>
      <c r="KGC43" s="450"/>
      <c r="KGD43" s="450"/>
      <c r="KGE43" s="450"/>
      <c r="KGF43" s="450"/>
      <c r="KGG43" s="450"/>
      <c r="KGH43" s="450"/>
      <c r="KGI43" s="450"/>
      <c r="KGJ43" s="450"/>
      <c r="KGK43" s="450"/>
      <c r="KGL43" s="450"/>
      <c r="KGM43" s="450"/>
      <c r="KGN43" s="450"/>
      <c r="KGO43" s="450"/>
      <c r="KGP43" s="450"/>
      <c r="KGQ43" s="450"/>
      <c r="KGR43" s="450"/>
      <c r="KGS43" s="450"/>
      <c r="KGT43" s="450"/>
      <c r="KGU43" s="450"/>
      <c r="KGV43" s="450"/>
      <c r="KGW43" s="450"/>
      <c r="KGX43" s="450"/>
      <c r="KGY43" s="450"/>
      <c r="KGZ43" s="450"/>
      <c r="KHA43" s="450"/>
      <c r="KHB43" s="450"/>
      <c r="KHC43" s="450"/>
      <c r="KHD43" s="450"/>
      <c r="KHE43" s="450"/>
      <c r="KHF43" s="450"/>
      <c r="KHG43" s="450"/>
      <c r="KHH43" s="450"/>
      <c r="KHI43" s="450"/>
      <c r="KHJ43" s="450"/>
      <c r="KHK43" s="450"/>
      <c r="KHL43" s="450"/>
      <c r="KHM43" s="450"/>
      <c r="KHN43" s="450"/>
      <c r="KHO43" s="450"/>
      <c r="KHP43" s="450"/>
      <c r="KHQ43" s="450"/>
      <c r="KHR43" s="450"/>
      <c r="KHS43" s="450"/>
      <c r="KHT43" s="450"/>
      <c r="KHU43" s="450"/>
      <c r="KHV43" s="450"/>
      <c r="KHW43" s="450"/>
      <c r="KHX43" s="450"/>
      <c r="KHY43" s="450"/>
      <c r="KHZ43" s="450"/>
      <c r="KIA43" s="450"/>
      <c r="KIB43" s="450"/>
      <c r="KIC43" s="450"/>
      <c r="KID43" s="450"/>
      <c r="KIE43" s="450"/>
      <c r="KIF43" s="450"/>
      <c r="KIG43" s="450"/>
      <c r="KIH43" s="450"/>
      <c r="KII43" s="450"/>
      <c r="KIJ43" s="450"/>
      <c r="KIK43" s="450"/>
      <c r="KIL43" s="450"/>
      <c r="KIM43" s="450"/>
      <c r="KIN43" s="450"/>
      <c r="KIO43" s="450"/>
      <c r="KIP43" s="450"/>
      <c r="KIQ43" s="450"/>
      <c r="KIR43" s="450"/>
      <c r="KIS43" s="450"/>
      <c r="KIT43" s="450"/>
      <c r="KIU43" s="450"/>
      <c r="KIV43" s="450"/>
      <c r="KIW43" s="450"/>
      <c r="KIX43" s="450"/>
      <c r="KIY43" s="450"/>
      <c r="KIZ43" s="450"/>
      <c r="KJA43" s="450"/>
      <c r="KJB43" s="450"/>
      <c r="KJC43" s="450"/>
      <c r="KJD43" s="450"/>
      <c r="KJE43" s="450"/>
      <c r="KJF43" s="450"/>
      <c r="KJG43" s="450"/>
      <c r="KJH43" s="450"/>
      <c r="KJI43" s="450"/>
      <c r="KJJ43" s="450"/>
      <c r="KJK43" s="450"/>
      <c r="KJL43" s="450"/>
      <c r="KJM43" s="450"/>
      <c r="KJN43" s="450"/>
      <c r="KJO43" s="450"/>
      <c r="KJP43" s="450"/>
      <c r="KJQ43" s="450"/>
      <c r="KJR43" s="450"/>
      <c r="KJS43" s="450"/>
      <c r="KJT43" s="450"/>
      <c r="KJU43" s="450"/>
      <c r="KJV43" s="450"/>
      <c r="KJW43" s="450"/>
      <c r="KJX43" s="450"/>
      <c r="KJY43" s="450"/>
      <c r="KJZ43" s="450"/>
      <c r="KKA43" s="450"/>
      <c r="KKB43" s="450"/>
      <c r="KKC43" s="450"/>
      <c r="KKD43" s="450"/>
      <c r="KKE43" s="450"/>
      <c r="KKF43" s="450"/>
      <c r="KKG43" s="450"/>
      <c r="KKH43" s="450"/>
      <c r="KKI43" s="450"/>
      <c r="KKJ43" s="450"/>
      <c r="KKK43" s="450"/>
      <c r="KKL43" s="450"/>
      <c r="KKM43" s="450"/>
      <c r="KKN43" s="450"/>
      <c r="KKO43" s="450"/>
      <c r="KKP43" s="450"/>
      <c r="KKQ43" s="450"/>
      <c r="KKR43" s="450"/>
      <c r="KKS43" s="450"/>
      <c r="KKT43" s="450"/>
      <c r="KKU43" s="450"/>
      <c r="KKV43" s="450"/>
      <c r="KKW43" s="450"/>
      <c r="KKX43" s="450"/>
      <c r="KKY43" s="450"/>
      <c r="KKZ43" s="450"/>
      <c r="KLA43" s="450"/>
      <c r="KLB43" s="450"/>
      <c r="KLC43" s="450"/>
      <c r="KLD43" s="450"/>
      <c r="KLE43" s="450"/>
      <c r="KLF43" s="450"/>
      <c r="KLG43" s="450"/>
      <c r="KLH43" s="450"/>
      <c r="KLI43" s="450"/>
      <c r="KLJ43" s="450"/>
      <c r="KLK43" s="450"/>
      <c r="KLL43" s="450"/>
      <c r="KLM43" s="450"/>
      <c r="KLN43" s="450"/>
      <c r="KLO43" s="450"/>
      <c r="KLP43" s="450"/>
      <c r="KLQ43" s="450"/>
      <c r="KLR43" s="450"/>
      <c r="KLS43" s="450"/>
      <c r="KLT43" s="450"/>
      <c r="KLU43" s="450"/>
      <c r="KLV43" s="450"/>
      <c r="KLW43" s="450"/>
      <c r="KLX43" s="450"/>
      <c r="KLY43" s="450"/>
      <c r="KLZ43" s="450"/>
      <c r="KMA43" s="450"/>
      <c r="KMB43" s="450"/>
      <c r="KMC43" s="450"/>
      <c r="KMD43" s="450"/>
      <c r="KME43" s="450"/>
      <c r="KMF43" s="450"/>
      <c r="KMG43" s="450"/>
      <c r="KMH43" s="450"/>
      <c r="KMI43" s="450"/>
      <c r="KMJ43" s="450"/>
      <c r="KMK43" s="450"/>
      <c r="KML43" s="450"/>
      <c r="KMM43" s="450"/>
      <c r="KMN43" s="450"/>
      <c r="KMO43" s="450"/>
      <c r="KMP43" s="450"/>
      <c r="KMQ43" s="450"/>
      <c r="KMR43" s="450"/>
      <c r="KMS43" s="450"/>
      <c r="KMT43" s="450"/>
      <c r="KMU43" s="450"/>
      <c r="KMV43" s="450"/>
      <c r="KMW43" s="450"/>
      <c r="KMX43" s="450"/>
      <c r="KMY43" s="450"/>
      <c r="KMZ43" s="450"/>
      <c r="KNA43" s="450"/>
      <c r="KNB43" s="450"/>
      <c r="KNC43" s="450"/>
      <c r="KND43" s="450"/>
      <c r="KNE43" s="450"/>
      <c r="KNF43" s="450"/>
      <c r="KNG43" s="450"/>
      <c r="KNH43" s="450"/>
      <c r="KNI43" s="450"/>
      <c r="KNJ43" s="450"/>
      <c r="KNK43" s="450"/>
      <c r="KNL43" s="450"/>
      <c r="KNM43" s="450"/>
      <c r="KNN43" s="450"/>
      <c r="KNO43" s="450"/>
      <c r="KNP43" s="450"/>
      <c r="KNQ43" s="450"/>
      <c r="KNR43" s="450"/>
      <c r="KNS43" s="450"/>
      <c r="KNT43" s="450"/>
      <c r="KNU43" s="450"/>
      <c r="KNV43" s="450"/>
      <c r="KNW43" s="450"/>
      <c r="KNX43" s="450"/>
      <c r="KNY43" s="450"/>
      <c r="KNZ43" s="450"/>
      <c r="KOA43" s="450"/>
      <c r="KOB43" s="450"/>
      <c r="KOC43" s="450"/>
      <c r="KOD43" s="450"/>
      <c r="KOE43" s="450"/>
      <c r="KOF43" s="450"/>
      <c r="KOG43" s="450"/>
      <c r="KOH43" s="450"/>
      <c r="KOI43" s="450"/>
      <c r="KOJ43" s="450"/>
      <c r="KOK43" s="450"/>
      <c r="KOL43" s="450"/>
      <c r="KOM43" s="450"/>
      <c r="KON43" s="450"/>
      <c r="KOO43" s="450"/>
      <c r="KOP43" s="450"/>
      <c r="KOQ43" s="450"/>
      <c r="KOR43" s="450"/>
      <c r="KOS43" s="450"/>
      <c r="KOT43" s="450"/>
      <c r="KOU43" s="450"/>
      <c r="KOV43" s="450"/>
      <c r="KOW43" s="450"/>
      <c r="KOX43" s="450"/>
      <c r="KOY43" s="450"/>
      <c r="KOZ43" s="450"/>
      <c r="KPA43" s="450"/>
      <c r="KPB43" s="450"/>
      <c r="KPC43" s="450"/>
      <c r="KPD43" s="450"/>
      <c r="KPE43" s="450"/>
      <c r="KPF43" s="450"/>
      <c r="KPG43" s="450"/>
      <c r="KPH43" s="450"/>
      <c r="KPI43" s="450"/>
      <c r="KPJ43" s="450"/>
      <c r="KPK43" s="450"/>
      <c r="KPL43" s="450"/>
      <c r="KPM43" s="450"/>
      <c r="KPN43" s="450"/>
      <c r="KPO43" s="450"/>
      <c r="KPP43" s="450"/>
      <c r="KPQ43" s="450"/>
      <c r="KPR43" s="450"/>
      <c r="KPS43" s="450"/>
      <c r="KPT43" s="450"/>
      <c r="KPU43" s="450"/>
      <c r="KPV43" s="450"/>
      <c r="KPW43" s="450"/>
      <c r="KPX43" s="450"/>
      <c r="KPY43" s="450"/>
      <c r="KPZ43" s="450"/>
      <c r="KQA43" s="450"/>
      <c r="KQB43" s="450"/>
      <c r="KQC43" s="450"/>
      <c r="KQD43" s="450"/>
      <c r="KQE43" s="450"/>
      <c r="KQF43" s="450"/>
      <c r="KQG43" s="450"/>
      <c r="KQH43" s="450"/>
      <c r="KQI43" s="450"/>
      <c r="KQJ43" s="450"/>
      <c r="KQK43" s="450"/>
      <c r="KQL43" s="450"/>
      <c r="KQM43" s="450"/>
      <c r="KQN43" s="450"/>
      <c r="KQO43" s="450"/>
      <c r="KQP43" s="450"/>
      <c r="KQQ43" s="450"/>
      <c r="KQR43" s="450"/>
      <c r="KQS43" s="450"/>
      <c r="KQT43" s="450"/>
      <c r="KQU43" s="450"/>
      <c r="KQV43" s="450"/>
      <c r="KQW43" s="450"/>
      <c r="KQX43" s="450"/>
      <c r="KQY43" s="450"/>
      <c r="KQZ43" s="450"/>
      <c r="KRA43" s="450"/>
      <c r="KRB43" s="450"/>
      <c r="KRC43" s="450"/>
      <c r="KRD43" s="450"/>
      <c r="KRE43" s="450"/>
      <c r="KRF43" s="450"/>
      <c r="KRG43" s="450"/>
      <c r="KRH43" s="450"/>
      <c r="KRI43" s="450"/>
      <c r="KRJ43" s="450"/>
      <c r="KRK43" s="450"/>
      <c r="KRL43" s="450"/>
      <c r="KRM43" s="450"/>
      <c r="KRN43" s="450"/>
      <c r="KRO43" s="450"/>
      <c r="KRP43" s="450"/>
      <c r="KRQ43" s="450"/>
      <c r="KRR43" s="450"/>
      <c r="KRS43" s="450"/>
      <c r="KRT43" s="450"/>
      <c r="KRU43" s="450"/>
      <c r="KRV43" s="450"/>
      <c r="KRW43" s="450"/>
      <c r="KRX43" s="450"/>
      <c r="KRY43" s="450"/>
      <c r="KRZ43" s="450"/>
      <c r="KSA43" s="450"/>
      <c r="KSB43" s="450"/>
      <c r="KSC43" s="450"/>
      <c r="KSD43" s="450"/>
      <c r="KSE43" s="450"/>
      <c r="KSF43" s="450"/>
      <c r="KSG43" s="450"/>
      <c r="KSH43" s="450"/>
      <c r="KSI43" s="450"/>
      <c r="KSJ43" s="450"/>
      <c r="KSK43" s="450"/>
      <c r="KSL43" s="450"/>
      <c r="KSM43" s="450"/>
      <c r="KSN43" s="450"/>
      <c r="KSO43" s="450"/>
      <c r="KSP43" s="450"/>
      <c r="KSQ43" s="450"/>
      <c r="KSR43" s="450"/>
      <c r="KSS43" s="450"/>
      <c r="KST43" s="450"/>
      <c r="KSU43" s="450"/>
      <c r="KSV43" s="450"/>
      <c r="KSW43" s="450"/>
      <c r="KSX43" s="450"/>
      <c r="KSY43" s="450"/>
      <c r="KSZ43" s="450"/>
      <c r="KTA43" s="450"/>
      <c r="KTB43" s="450"/>
      <c r="KTC43" s="450"/>
      <c r="KTD43" s="450"/>
      <c r="KTE43" s="450"/>
      <c r="KTF43" s="450"/>
      <c r="KTG43" s="450"/>
      <c r="KTH43" s="450"/>
      <c r="KTI43" s="450"/>
      <c r="KTJ43" s="450"/>
      <c r="KTK43" s="450"/>
      <c r="KTL43" s="450"/>
      <c r="KTM43" s="450"/>
      <c r="KTN43" s="450"/>
      <c r="KTO43" s="450"/>
      <c r="KTP43" s="450"/>
      <c r="KTQ43" s="450"/>
      <c r="KTR43" s="450"/>
      <c r="KTS43" s="450"/>
      <c r="KTT43" s="450"/>
      <c r="KTU43" s="450"/>
      <c r="KTV43" s="450"/>
      <c r="KTW43" s="450"/>
      <c r="KTX43" s="450"/>
      <c r="KTY43" s="450"/>
      <c r="KTZ43" s="450"/>
      <c r="KUA43" s="450"/>
      <c r="KUB43" s="450"/>
      <c r="KUC43" s="450"/>
      <c r="KUD43" s="450"/>
      <c r="KUE43" s="450"/>
      <c r="KUF43" s="450"/>
      <c r="KUG43" s="450"/>
      <c r="KUH43" s="450"/>
      <c r="KUI43" s="450"/>
      <c r="KUJ43" s="450"/>
      <c r="KUK43" s="450"/>
      <c r="KUL43" s="450"/>
      <c r="KUM43" s="450"/>
      <c r="KUN43" s="450"/>
      <c r="KUO43" s="450"/>
      <c r="KUP43" s="450"/>
      <c r="KUQ43" s="450"/>
      <c r="KUR43" s="450"/>
      <c r="KUS43" s="450"/>
      <c r="KUT43" s="450"/>
      <c r="KUU43" s="450"/>
      <c r="KUV43" s="450"/>
      <c r="KUW43" s="450"/>
      <c r="KUX43" s="450"/>
      <c r="KUY43" s="450"/>
      <c r="KUZ43" s="450"/>
      <c r="KVA43" s="450"/>
      <c r="KVB43" s="450"/>
      <c r="KVC43" s="450"/>
      <c r="KVD43" s="450"/>
      <c r="KVE43" s="450"/>
      <c r="KVF43" s="450"/>
      <c r="KVG43" s="450"/>
      <c r="KVH43" s="450"/>
      <c r="KVI43" s="450"/>
      <c r="KVJ43" s="450"/>
      <c r="KVK43" s="450"/>
      <c r="KVL43" s="450"/>
      <c r="KVM43" s="450"/>
      <c r="KVN43" s="450"/>
      <c r="KVO43" s="450"/>
      <c r="KVP43" s="450"/>
      <c r="KVQ43" s="450"/>
      <c r="KVR43" s="450"/>
      <c r="KVS43" s="450"/>
      <c r="KVT43" s="450"/>
      <c r="KVU43" s="450"/>
      <c r="KVV43" s="450"/>
      <c r="KVW43" s="450"/>
      <c r="KVX43" s="450"/>
      <c r="KVY43" s="450"/>
      <c r="KVZ43" s="450"/>
      <c r="KWA43" s="450"/>
      <c r="KWB43" s="450"/>
      <c r="KWC43" s="450"/>
      <c r="KWD43" s="450"/>
      <c r="KWE43" s="450"/>
      <c r="KWF43" s="450"/>
      <c r="KWG43" s="450"/>
      <c r="KWH43" s="450"/>
      <c r="KWI43" s="450"/>
      <c r="KWJ43" s="450"/>
      <c r="KWK43" s="450"/>
      <c r="KWL43" s="450"/>
      <c r="KWM43" s="450"/>
      <c r="KWN43" s="450"/>
      <c r="KWO43" s="450"/>
      <c r="KWP43" s="450"/>
      <c r="KWQ43" s="450"/>
      <c r="KWR43" s="450"/>
      <c r="KWS43" s="450"/>
      <c r="KWT43" s="450"/>
      <c r="KWU43" s="450"/>
      <c r="KWV43" s="450"/>
      <c r="KWW43" s="450"/>
      <c r="KWX43" s="450"/>
      <c r="KWY43" s="450"/>
      <c r="KWZ43" s="450"/>
      <c r="KXA43" s="450"/>
      <c r="KXB43" s="450"/>
      <c r="KXC43" s="450"/>
      <c r="KXD43" s="450"/>
      <c r="KXE43" s="450"/>
      <c r="KXF43" s="450"/>
      <c r="KXG43" s="450"/>
      <c r="KXH43" s="450"/>
      <c r="KXI43" s="450"/>
      <c r="KXJ43" s="450"/>
      <c r="KXK43" s="450"/>
      <c r="KXL43" s="450"/>
      <c r="KXM43" s="450"/>
      <c r="KXN43" s="450"/>
      <c r="KXO43" s="450"/>
      <c r="KXP43" s="450"/>
      <c r="KXQ43" s="450"/>
      <c r="KXR43" s="450"/>
      <c r="KXS43" s="450"/>
      <c r="KXT43" s="450"/>
      <c r="KXU43" s="450"/>
      <c r="KXV43" s="450"/>
      <c r="KXW43" s="450"/>
      <c r="KXX43" s="450"/>
      <c r="KXY43" s="450"/>
      <c r="KXZ43" s="450"/>
      <c r="KYA43" s="450"/>
      <c r="KYB43" s="450"/>
      <c r="KYC43" s="450"/>
      <c r="KYD43" s="450"/>
      <c r="KYE43" s="450"/>
      <c r="KYF43" s="450"/>
      <c r="KYG43" s="450"/>
      <c r="KYH43" s="450"/>
      <c r="KYI43" s="450"/>
      <c r="KYJ43" s="450"/>
      <c r="KYK43" s="450"/>
      <c r="KYL43" s="450"/>
      <c r="KYM43" s="450"/>
      <c r="KYN43" s="450"/>
      <c r="KYO43" s="450"/>
      <c r="KYP43" s="450"/>
      <c r="KYQ43" s="450"/>
      <c r="KYR43" s="450"/>
      <c r="KYS43" s="450"/>
      <c r="KYT43" s="450"/>
      <c r="KYU43" s="450"/>
      <c r="KYV43" s="450"/>
      <c r="KYW43" s="450"/>
      <c r="KYX43" s="450"/>
      <c r="KYY43" s="450"/>
      <c r="KYZ43" s="450"/>
      <c r="KZA43" s="450"/>
      <c r="KZB43" s="450"/>
      <c r="KZC43" s="450"/>
      <c r="KZD43" s="450"/>
      <c r="KZE43" s="450"/>
      <c r="KZF43" s="450"/>
      <c r="KZG43" s="450"/>
      <c r="KZH43" s="450"/>
      <c r="KZI43" s="450"/>
      <c r="KZJ43" s="450"/>
      <c r="KZK43" s="450"/>
      <c r="KZL43" s="450"/>
      <c r="KZM43" s="450"/>
      <c r="KZN43" s="450"/>
      <c r="KZO43" s="450"/>
      <c r="KZP43" s="450"/>
      <c r="KZQ43" s="450"/>
      <c r="KZR43" s="450"/>
      <c r="KZS43" s="450"/>
      <c r="KZT43" s="450"/>
      <c r="KZU43" s="450"/>
      <c r="KZV43" s="450"/>
      <c r="KZW43" s="450"/>
      <c r="KZX43" s="450"/>
      <c r="KZY43" s="450"/>
      <c r="KZZ43" s="450"/>
      <c r="LAA43" s="450"/>
      <c r="LAB43" s="450"/>
      <c r="LAC43" s="450"/>
      <c r="LAD43" s="450"/>
      <c r="LAE43" s="450"/>
      <c r="LAF43" s="450"/>
      <c r="LAG43" s="450"/>
      <c r="LAH43" s="450"/>
      <c r="LAI43" s="450"/>
      <c r="LAJ43" s="450"/>
      <c r="LAK43" s="450"/>
      <c r="LAL43" s="450"/>
      <c r="LAM43" s="450"/>
      <c r="LAN43" s="450"/>
      <c r="LAO43" s="450"/>
      <c r="LAP43" s="450"/>
      <c r="LAQ43" s="450"/>
      <c r="LAR43" s="450"/>
      <c r="LAS43" s="450"/>
      <c r="LAT43" s="450"/>
      <c r="LAU43" s="450"/>
      <c r="LAV43" s="450"/>
      <c r="LAW43" s="450"/>
      <c r="LAX43" s="450"/>
      <c r="LAY43" s="450"/>
      <c r="LAZ43" s="450"/>
      <c r="LBA43" s="450"/>
      <c r="LBB43" s="450"/>
      <c r="LBC43" s="450"/>
      <c r="LBD43" s="450"/>
      <c r="LBE43" s="450"/>
      <c r="LBF43" s="450"/>
      <c r="LBG43" s="450"/>
      <c r="LBH43" s="450"/>
      <c r="LBI43" s="450"/>
      <c r="LBJ43" s="450"/>
      <c r="LBK43" s="450"/>
      <c r="LBL43" s="450"/>
      <c r="LBM43" s="450"/>
      <c r="LBN43" s="450"/>
      <c r="LBO43" s="450"/>
      <c r="LBP43" s="450"/>
      <c r="LBQ43" s="450"/>
      <c r="LBR43" s="450"/>
      <c r="LBS43" s="450"/>
      <c r="LBT43" s="450"/>
      <c r="LBU43" s="450"/>
      <c r="LBV43" s="450"/>
      <c r="LBW43" s="450"/>
      <c r="LBX43" s="450"/>
      <c r="LBY43" s="450"/>
      <c r="LBZ43" s="450"/>
      <c r="LCA43" s="450"/>
      <c r="LCB43" s="450"/>
      <c r="LCC43" s="450"/>
      <c r="LCD43" s="450"/>
      <c r="LCE43" s="450"/>
      <c r="LCF43" s="450"/>
      <c r="LCG43" s="450"/>
      <c r="LCH43" s="450"/>
      <c r="LCI43" s="450"/>
      <c r="LCJ43" s="450"/>
      <c r="LCK43" s="450"/>
      <c r="LCL43" s="450"/>
      <c r="LCM43" s="450"/>
      <c r="LCN43" s="450"/>
      <c r="LCO43" s="450"/>
      <c r="LCP43" s="450"/>
      <c r="LCQ43" s="450"/>
      <c r="LCR43" s="450"/>
      <c r="LCS43" s="450"/>
      <c r="LCT43" s="450"/>
      <c r="LCU43" s="450"/>
      <c r="LCV43" s="450"/>
      <c r="LCW43" s="450"/>
      <c r="LCX43" s="450"/>
      <c r="LCY43" s="450"/>
      <c r="LCZ43" s="450"/>
      <c r="LDA43" s="450"/>
      <c r="LDB43" s="450"/>
      <c r="LDC43" s="450"/>
      <c r="LDD43" s="450"/>
      <c r="LDE43" s="450"/>
      <c r="LDF43" s="450"/>
      <c r="LDG43" s="450"/>
      <c r="LDH43" s="450"/>
      <c r="LDI43" s="450"/>
      <c r="LDJ43" s="450"/>
      <c r="LDK43" s="450"/>
      <c r="LDL43" s="450"/>
      <c r="LDM43" s="450"/>
      <c r="LDN43" s="450"/>
      <c r="LDO43" s="450"/>
      <c r="LDP43" s="450"/>
      <c r="LDQ43" s="450"/>
      <c r="LDR43" s="450"/>
      <c r="LDS43" s="450"/>
      <c r="LDT43" s="450"/>
      <c r="LDU43" s="450"/>
      <c r="LDV43" s="450"/>
      <c r="LDW43" s="450"/>
      <c r="LDX43" s="450"/>
      <c r="LDY43" s="450"/>
      <c r="LDZ43" s="450"/>
      <c r="LEA43" s="450"/>
      <c r="LEB43" s="450"/>
      <c r="LEC43" s="450"/>
      <c r="LED43" s="450"/>
      <c r="LEE43" s="450"/>
      <c r="LEF43" s="450"/>
      <c r="LEG43" s="450"/>
      <c r="LEH43" s="450"/>
      <c r="LEI43" s="450"/>
      <c r="LEJ43" s="450"/>
      <c r="LEK43" s="450"/>
      <c r="LEL43" s="450"/>
      <c r="LEM43" s="450"/>
      <c r="LEN43" s="450"/>
      <c r="LEO43" s="450"/>
      <c r="LEP43" s="450"/>
      <c r="LEQ43" s="450"/>
      <c r="LER43" s="450"/>
      <c r="LES43" s="450"/>
      <c r="LET43" s="450"/>
      <c r="LEU43" s="450"/>
      <c r="LEV43" s="450"/>
      <c r="LEW43" s="450"/>
      <c r="LEX43" s="450"/>
      <c r="LEY43" s="450"/>
      <c r="LEZ43" s="450"/>
      <c r="LFA43" s="450"/>
      <c r="LFB43" s="450"/>
      <c r="LFC43" s="450"/>
      <c r="LFD43" s="450"/>
      <c r="LFE43" s="450"/>
      <c r="LFF43" s="450"/>
      <c r="LFG43" s="450"/>
      <c r="LFH43" s="450"/>
      <c r="LFI43" s="450"/>
      <c r="LFJ43" s="450"/>
      <c r="LFK43" s="450"/>
      <c r="LFL43" s="450"/>
      <c r="LFM43" s="450"/>
      <c r="LFN43" s="450"/>
      <c r="LFO43" s="450"/>
      <c r="LFP43" s="450"/>
      <c r="LFQ43" s="450"/>
      <c r="LFR43" s="450"/>
      <c r="LFS43" s="450"/>
      <c r="LFT43" s="450"/>
      <c r="LFU43" s="450"/>
      <c r="LFV43" s="450"/>
      <c r="LFW43" s="450"/>
      <c r="LFX43" s="450"/>
      <c r="LFY43" s="450"/>
      <c r="LFZ43" s="450"/>
      <c r="LGA43" s="450"/>
      <c r="LGB43" s="450"/>
      <c r="LGC43" s="450"/>
      <c r="LGD43" s="450"/>
      <c r="LGE43" s="450"/>
      <c r="LGF43" s="450"/>
      <c r="LGG43" s="450"/>
      <c r="LGH43" s="450"/>
      <c r="LGI43" s="450"/>
      <c r="LGJ43" s="450"/>
      <c r="LGK43" s="450"/>
      <c r="LGL43" s="450"/>
      <c r="LGM43" s="450"/>
      <c r="LGN43" s="450"/>
      <c r="LGO43" s="450"/>
      <c r="LGP43" s="450"/>
      <c r="LGQ43" s="450"/>
      <c r="LGR43" s="450"/>
      <c r="LGS43" s="450"/>
      <c r="LGT43" s="450"/>
      <c r="LGU43" s="450"/>
      <c r="LGV43" s="450"/>
      <c r="LGW43" s="450"/>
      <c r="LGX43" s="450"/>
      <c r="LGY43" s="450"/>
      <c r="LGZ43" s="450"/>
      <c r="LHA43" s="450"/>
      <c r="LHB43" s="450"/>
      <c r="LHC43" s="450"/>
      <c r="LHD43" s="450"/>
      <c r="LHE43" s="450"/>
      <c r="LHF43" s="450"/>
      <c r="LHG43" s="450"/>
      <c r="LHH43" s="450"/>
      <c r="LHI43" s="450"/>
      <c r="LHJ43" s="450"/>
      <c r="LHK43" s="450"/>
      <c r="LHL43" s="450"/>
      <c r="LHM43" s="450"/>
      <c r="LHN43" s="450"/>
      <c r="LHO43" s="450"/>
      <c r="LHP43" s="450"/>
      <c r="LHQ43" s="450"/>
      <c r="LHR43" s="450"/>
      <c r="LHS43" s="450"/>
      <c r="LHT43" s="450"/>
      <c r="LHU43" s="450"/>
      <c r="LHV43" s="450"/>
      <c r="LHW43" s="450"/>
      <c r="LHX43" s="450"/>
      <c r="LHY43" s="450"/>
      <c r="LHZ43" s="450"/>
      <c r="LIA43" s="450"/>
      <c r="LIB43" s="450"/>
      <c r="LIC43" s="450"/>
      <c r="LID43" s="450"/>
      <c r="LIE43" s="450"/>
      <c r="LIF43" s="450"/>
      <c r="LIG43" s="450"/>
      <c r="LIH43" s="450"/>
      <c r="LII43" s="450"/>
      <c r="LIJ43" s="450"/>
      <c r="LIK43" s="450"/>
      <c r="LIL43" s="450"/>
      <c r="LIM43" s="450"/>
      <c r="LIN43" s="450"/>
      <c r="LIO43" s="450"/>
      <c r="LIP43" s="450"/>
      <c r="LIQ43" s="450"/>
      <c r="LIR43" s="450"/>
      <c r="LIS43" s="450"/>
      <c r="LIT43" s="450"/>
      <c r="LIU43" s="450"/>
      <c r="LIV43" s="450"/>
      <c r="LIW43" s="450"/>
      <c r="LIX43" s="450"/>
      <c r="LIY43" s="450"/>
      <c r="LIZ43" s="450"/>
      <c r="LJA43" s="450"/>
      <c r="LJB43" s="450"/>
      <c r="LJC43" s="450"/>
      <c r="LJD43" s="450"/>
      <c r="LJE43" s="450"/>
      <c r="LJF43" s="450"/>
      <c r="LJG43" s="450"/>
      <c r="LJH43" s="450"/>
      <c r="LJI43" s="450"/>
      <c r="LJJ43" s="450"/>
      <c r="LJK43" s="450"/>
      <c r="LJL43" s="450"/>
      <c r="LJM43" s="450"/>
      <c r="LJN43" s="450"/>
      <c r="LJO43" s="450"/>
      <c r="LJP43" s="450"/>
      <c r="LJQ43" s="450"/>
      <c r="LJR43" s="450"/>
      <c r="LJS43" s="450"/>
      <c r="LJT43" s="450"/>
      <c r="LJU43" s="450"/>
      <c r="LJV43" s="450"/>
      <c r="LJW43" s="450"/>
      <c r="LJX43" s="450"/>
      <c r="LJY43" s="450"/>
      <c r="LJZ43" s="450"/>
      <c r="LKA43" s="450"/>
      <c r="LKB43" s="450"/>
      <c r="LKC43" s="450"/>
      <c r="LKD43" s="450"/>
      <c r="LKE43" s="450"/>
      <c r="LKF43" s="450"/>
      <c r="LKG43" s="450"/>
      <c r="LKH43" s="450"/>
      <c r="LKI43" s="450"/>
      <c r="LKJ43" s="450"/>
      <c r="LKK43" s="450"/>
      <c r="LKL43" s="450"/>
      <c r="LKM43" s="450"/>
      <c r="LKN43" s="450"/>
      <c r="LKO43" s="450"/>
      <c r="LKP43" s="450"/>
      <c r="LKQ43" s="450"/>
      <c r="LKR43" s="450"/>
      <c r="LKS43" s="450"/>
      <c r="LKT43" s="450"/>
      <c r="LKU43" s="450"/>
      <c r="LKV43" s="450"/>
      <c r="LKW43" s="450"/>
      <c r="LKX43" s="450"/>
      <c r="LKY43" s="450"/>
      <c r="LKZ43" s="450"/>
      <c r="LLA43" s="450"/>
      <c r="LLB43" s="450"/>
      <c r="LLC43" s="450"/>
      <c r="LLD43" s="450"/>
      <c r="LLE43" s="450"/>
      <c r="LLF43" s="450"/>
      <c r="LLG43" s="450"/>
      <c r="LLH43" s="450"/>
      <c r="LLI43" s="450"/>
      <c r="LLJ43" s="450"/>
      <c r="LLK43" s="450"/>
      <c r="LLL43" s="450"/>
      <c r="LLM43" s="450"/>
      <c r="LLN43" s="450"/>
      <c r="LLO43" s="450"/>
      <c r="LLP43" s="450"/>
      <c r="LLQ43" s="450"/>
      <c r="LLR43" s="450"/>
      <c r="LLS43" s="450"/>
      <c r="LLT43" s="450"/>
      <c r="LLU43" s="450"/>
      <c r="LLV43" s="450"/>
      <c r="LLW43" s="450"/>
      <c r="LLX43" s="450"/>
      <c r="LLY43" s="450"/>
      <c r="LLZ43" s="450"/>
      <c r="LMA43" s="450"/>
      <c r="LMB43" s="450"/>
      <c r="LMC43" s="450"/>
      <c r="LMD43" s="450"/>
      <c r="LME43" s="450"/>
      <c r="LMF43" s="450"/>
      <c r="LMG43" s="450"/>
      <c r="LMH43" s="450"/>
      <c r="LMI43" s="450"/>
      <c r="LMJ43" s="450"/>
      <c r="LMK43" s="450"/>
      <c r="LML43" s="450"/>
      <c r="LMM43" s="450"/>
      <c r="LMN43" s="450"/>
      <c r="LMO43" s="450"/>
      <c r="LMP43" s="450"/>
      <c r="LMQ43" s="450"/>
      <c r="LMR43" s="450"/>
      <c r="LMS43" s="450"/>
      <c r="LMT43" s="450"/>
      <c r="LMU43" s="450"/>
      <c r="LMV43" s="450"/>
      <c r="LMW43" s="450"/>
      <c r="LMX43" s="450"/>
      <c r="LMY43" s="450"/>
      <c r="LMZ43" s="450"/>
      <c r="LNA43" s="450"/>
      <c r="LNB43" s="450"/>
      <c r="LNC43" s="450"/>
      <c r="LND43" s="450"/>
      <c r="LNE43" s="450"/>
      <c r="LNF43" s="450"/>
      <c r="LNG43" s="450"/>
      <c r="LNH43" s="450"/>
      <c r="LNI43" s="450"/>
      <c r="LNJ43" s="450"/>
      <c r="LNK43" s="450"/>
      <c r="LNL43" s="450"/>
      <c r="LNM43" s="450"/>
      <c r="LNN43" s="450"/>
      <c r="LNO43" s="450"/>
      <c r="LNP43" s="450"/>
      <c r="LNQ43" s="450"/>
      <c r="LNR43" s="450"/>
      <c r="LNS43" s="450"/>
      <c r="LNT43" s="450"/>
      <c r="LNU43" s="450"/>
      <c r="LNV43" s="450"/>
      <c r="LNW43" s="450"/>
      <c r="LNX43" s="450"/>
      <c r="LNY43" s="450"/>
      <c r="LNZ43" s="450"/>
      <c r="LOA43" s="450"/>
      <c r="LOB43" s="450"/>
      <c r="LOC43" s="450"/>
      <c r="LOD43" s="450"/>
      <c r="LOE43" s="450"/>
      <c r="LOF43" s="450"/>
      <c r="LOG43" s="450"/>
      <c r="LOH43" s="450"/>
      <c r="LOI43" s="450"/>
      <c r="LOJ43" s="450"/>
      <c r="LOK43" s="450"/>
      <c r="LOL43" s="450"/>
      <c r="LOM43" s="450"/>
      <c r="LON43" s="450"/>
      <c r="LOO43" s="450"/>
      <c r="LOP43" s="450"/>
      <c r="LOQ43" s="450"/>
      <c r="LOR43" s="450"/>
      <c r="LOS43" s="450"/>
      <c r="LOT43" s="450"/>
      <c r="LOU43" s="450"/>
      <c r="LOV43" s="450"/>
      <c r="LOW43" s="450"/>
      <c r="LOX43" s="450"/>
      <c r="LOY43" s="450"/>
      <c r="LOZ43" s="450"/>
      <c r="LPA43" s="450"/>
      <c r="LPB43" s="450"/>
      <c r="LPC43" s="450"/>
      <c r="LPD43" s="450"/>
      <c r="LPE43" s="450"/>
      <c r="LPF43" s="450"/>
      <c r="LPG43" s="450"/>
      <c r="LPH43" s="450"/>
      <c r="LPI43" s="450"/>
      <c r="LPJ43" s="450"/>
      <c r="LPK43" s="450"/>
      <c r="LPL43" s="450"/>
      <c r="LPM43" s="450"/>
      <c r="LPN43" s="450"/>
      <c r="LPO43" s="450"/>
      <c r="LPP43" s="450"/>
      <c r="LPQ43" s="450"/>
      <c r="LPR43" s="450"/>
      <c r="LPS43" s="450"/>
      <c r="LPT43" s="450"/>
      <c r="LPU43" s="450"/>
      <c r="LPV43" s="450"/>
      <c r="LPW43" s="450"/>
      <c r="LPX43" s="450"/>
      <c r="LPY43" s="450"/>
      <c r="LPZ43" s="450"/>
      <c r="LQA43" s="450"/>
      <c r="LQB43" s="450"/>
      <c r="LQC43" s="450"/>
      <c r="LQD43" s="450"/>
      <c r="LQE43" s="450"/>
      <c r="LQF43" s="450"/>
      <c r="LQG43" s="450"/>
      <c r="LQH43" s="450"/>
      <c r="LQI43" s="450"/>
      <c r="LQJ43" s="450"/>
      <c r="LQK43" s="450"/>
      <c r="LQL43" s="450"/>
      <c r="LQM43" s="450"/>
      <c r="LQN43" s="450"/>
      <c r="LQO43" s="450"/>
      <c r="LQP43" s="450"/>
      <c r="LQQ43" s="450"/>
      <c r="LQR43" s="450"/>
      <c r="LQS43" s="450"/>
      <c r="LQT43" s="450"/>
      <c r="LQU43" s="450"/>
      <c r="LQV43" s="450"/>
      <c r="LQW43" s="450"/>
      <c r="LQX43" s="450"/>
      <c r="LQY43" s="450"/>
      <c r="LQZ43" s="450"/>
      <c r="LRA43" s="450"/>
      <c r="LRB43" s="450"/>
      <c r="LRC43" s="450"/>
      <c r="LRD43" s="450"/>
      <c r="LRE43" s="450"/>
      <c r="LRF43" s="450"/>
      <c r="LRG43" s="450"/>
      <c r="LRH43" s="450"/>
      <c r="LRI43" s="450"/>
      <c r="LRJ43" s="450"/>
      <c r="LRK43" s="450"/>
      <c r="LRL43" s="450"/>
      <c r="LRM43" s="450"/>
      <c r="LRN43" s="450"/>
      <c r="LRO43" s="450"/>
      <c r="LRP43" s="450"/>
      <c r="LRQ43" s="450"/>
      <c r="LRR43" s="450"/>
      <c r="LRS43" s="450"/>
      <c r="LRT43" s="450"/>
      <c r="LRU43" s="450"/>
      <c r="LRV43" s="450"/>
      <c r="LRW43" s="450"/>
      <c r="LRX43" s="450"/>
      <c r="LRY43" s="450"/>
      <c r="LRZ43" s="450"/>
      <c r="LSA43" s="450"/>
      <c r="LSB43" s="450"/>
      <c r="LSC43" s="450"/>
      <c r="LSD43" s="450"/>
      <c r="LSE43" s="450"/>
      <c r="LSF43" s="450"/>
      <c r="LSG43" s="450"/>
      <c r="LSH43" s="450"/>
      <c r="LSI43" s="450"/>
      <c r="LSJ43" s="450"/>
      <c r="LSK43" s="450"/>
      <c r="LSL43" s="450"/>
      <c r="LSM43" s="450"/>
      <c r="LSN43" s="450"/>
      <c r="LSO43" s="450"/>
      <c r="LSP43" s="450"/>
      <c r="LSQ43" s="450"/>
      <c r="LSR43" s="450"/>
      <c r="LSS43" s="450"/>
      <c r="LST43" s="450"/>
      <c r="LSU43" s="450"/>
      <c r="LSV43" s="450"/>
      <c r="LSW43" s="450"/>
      <c r="LSX43" s="450"/>
      <c r="LSY43" s="450"/>
      <c r="LSZ43" s="450"/>
      <c r="LTA43" s="450"/>
      <c r="LTB43" s="450"/>
      <c r="LTC43" s="450"/>
      <c r="LTD43" s="450"/>
      <c r="LTE43" s="450"/>
      <c r="LTF43" s="450"/>
      <c r="LTG43" s="450"/>
      <c r="LTH43" s="450"/>
      <c r="LTI43" s="450"/>
      <c r="LTJ43" s="450"/>
      <c r="LTK43" s="450"/>
      <c r="LTL43" s="450"/>
      <c r="LTM43" s="450"/>
      <c r="LTN43" s="450"/>
      <c r="LTO43" s="450"/>
      <c r="LTP43" s="450"/>
      <c r="LTQ43" s="450"/>
      <c r="LTR43" s="450"/>
      <c r="LTS43" s="450"/>
      <c r="LTT43" s="450"/>
      <c r="LTU43" s="450"/>
      <c r="LTV43" s="450"/>
      <c r="LTW43" s="450"/>
      <c r="LTX43" s="450"/>
      <c r="LTY43" s="450"/>
      <c r="LTZ43" s="450"/>
      <c r="LUA43" s="450"/>
      <c r="LUB43" s="450"/>
      <c r="LUC43" s="450"/>
      <c r="LUD43" s="450"/>
      <c r="LUE43" s="450"/>
      <c r="LUF43" s="450"/>
      <c r="LUG43" s="450"/>
      <c r="LUH43" s="450"/>
      <c r="LUI43" s="450"/>
      <c r="LUJ43" s="450"/>
      <c r="LUK43" s="450"/>
      <c r="LUL43" s="450"/>
      <c r="LUM43" s="450"/>
      <c r="LUN43" s="450"/>
      <c r="LUO43" s="450"/>
      <c r="LUP43" s="450"/>
      <c r="LUQ43" s="450"/>
      <c r="LUR43" s="450"/>
      <c r="LUS43" s="450"/>
      <c r="LUT43" s="450"/>
      <c r="LUU43" s="450"/>
      <c r="LUV43" s="450"/>
      <c r="LUW43" s="450"/>
      <c r="LUX43" s="450"/>
      <c r="LUY43" s="450"/>
      <c r="LUZ43" s="450"/>
      <c r="LVA43" s="450"/>
      <c r="LVB43" s="450"/>
      <c r="LVC43" s="450"/>
      <c r="LVD43" s="450"/>
      <c r="LVE43" s="450"/>
      <c r="LVF43" s="450"/>
      <c r="LVG43" s="450"/>
      <c r="LVH43" s="450"/>
      <c r="LVI43" s="450"/>
      <c r="LVJ43" s="450"/>
      <c r="LVK43" s="450"/>
      <c r="LVL43" s="450"/>
      <c r="LVM43" s="450"/>
      <c r="LVN43" s="450"/>
      <c r="LVO43" s="450"/>
      <c r="LVP43" s="450"/>
      <c r="LVQ43" s="450"/>
      <c r="LVR43" s="450"/>
      <c r="LVS43" s="450"/>
      <c r="LVT43" s="450"/>
      <c r="LVU43" s="450"/>
      <c r="LVV43" s="450"/>
      <c r="LVW43" s="450"/>
      <c r="LVX43" s="450"/>
      <c r="LVY43" s="450"/>
      <c r="LVZ43" s="450"/>
      <c r="LWA43" s="450"/>
      <c r="LWB43" s="450"/>
      <c r="LWC43" s="450"/>
      <c r="LWD43" s="450"/>
      <c r="LWE43" s="450"/>
      <c r="LWF43" s="450"/>
      <c r="LWG43" s="450"/>
      <c r="LWH43" s="450"/>
      <c r="LWI43" s="450"/>
      <c r="LWJ43" s="450"/>
      <c r="LWK43" s="450"/>
      <c r="LWL43" s="450"/>
      <c r="LWM43" s="450"/>
      <c r="LWN43" s="450"/>
      <c r="LWO43" s="450"/>
      <c r="LWP43" s="450"/>
      <c r="LWQ43" s="450"/>
      <c r="LWR43" s="450"/>
      <c r="LWS43" s="450"/>
      <c r="LWT43" s="450"/>
      <c r="LWU43" s="450"/>
      <c r="LWV43" s="450"/>
      <c r="LWW43" s="450"/>
      <c r="LWX43" s="450"/>
      <c r="LWY43" s="450"/>
      <c r="LWZ43" s="450"/>
      <c r="LXA43" s="450"/>
      <c r="LXB43" s="450"/>
      <c r="LXC43" s="450"/>
      <c r="LXD43" s="450"/>
      <c r="LXE43" s="450"/>
      <c r="LXF43" s="450"/>
      <c r="LXG43" s="450"/>
      <c r="LXH43" s="450"/>
      <c r="LXI43" s="450"/>
      <c r="LXJ43" s="450"/>
      <c r="LXK43" s="450"/>
      <c r="LXL43" s="450"/>
      <c r="LXM43" s="450"/>
      <c r="LXN43" s="450"/>
      <c r="LXO43" s="450"/>
      <c r="LXP43" s="450"/>
      <c r="LXQ43" s="450"/>
      <c r="LXR43" s="450"/>
      <c r="LXS43" s="450"/>
      <c r="LXT43" s="450"/>
      <c r="LXU43" s="450"/>
      <c r="LXV43" s="450"/>
      <c r="LXW43" s="450"/>
      <c r="LXX43" s="450"/>
      <c r="LXY43" s="450"/>
      <c r="LXZ43" s="450"/>
      <c r="LYA43" s="450"/>
      <c r="LYB43" s="450"/>
      <c r="LYC43" s="450"/>
      <c r="LYD43" s="450"/>
      <c r="LYE43" s="450"/>
      <c r="LYF43" s="450"/>
      <c r="LYG43" s="450"/>
      <c r="LYH43" s="450"/>
      <c r="LYI43" s="450"/>
      <c r="LYJ43" s="450"/>
      <c r="LYK43" s="450"/>
      <c r="LYL43" s="450"/>
      <c r="LYM43" s="450"/>
      <c r="LYN43" s="450"/>
      <c r="LYO43" s="450"/>
      <c r="LYP43" s="450"/>
      <c r="LYQ43" s="450"/>
      <c r="LYR43" s="450"/>
      <c r="LYS43" s="450"/>
      <c r="LYT43" s="450"/>
      <c r="LYU43" s="450"/>
      <c r="LYV43" s="450"/>
      <c r="LYW43" s="450"/>
      <c r="LYX43" s="450"/>
      <c r="LYY43" s="450"/>
      <c r="LYZ43" s="450"/>
      <c r="LZA43" s="450"/>
      <c r="LZB43" s="450"/>
      <c r="LZC43" s="450"/>
      <c r="LZD43" s="450"/>
      <c r="LZE43" s="450"/>
      <c r="LZF43" s="450"/>
      <c r="LZG43" s="450"/>
      <c r="LZH43" s="450"/>
      <c r="LZI43" s="450"/>
      <c r="LZJ43" s="450"/>
      <c r="LZK43" s="450"/>
      <c r="LZL43" s="450"/>
      <c r="LZM43" s="450"/>
      <c r="LZN43" s="450"/>
      <c r="LZO43" s="450"/>
      <c r="LZP43" s="450"/>
      <c r="LZQ43" s="450"/>
      <c r="LZR43" s="450"/>
      <c r="LZS43" s="450"/>
      <c r="LZT43" s="450"/>
      <c r="LZU43" s="450"/>
      <c r="LZV43" s="450"/>
      <c r="LZW43" s="450"/>
      <c r="LZX43" s="450"/>
      <c r="LZY43" s="450"/>
      <c r="LZZ43" s="450"/>
      <c r="MAA43" s="450"/>
      <c r="MAB43" s="450"/>
      <c r="MAC43" s="450"/>
      <c r="MAD43" s="450"/>
      <c r="MAE43" s="450"/>
      <c r="MAF43" s="450"/>
      <c r="MAG43" s="450"/>
      <c r="MAH43" s="450"/>
      <c r="MAI43" s="450"/>
      <c r="MAJ43" s="450"/>
      <c r="MAK43" s="450"/>
      <c r="MAL43" s="450"/>
      <c r="MAM43" s="450"/>
      <c r="MAN43" s="450"/>
      <c r="MAO43" s="450"/>
      <c r="MAP43" s="450"/>
      <c r="MAQ43" s="450"/>
      <c r="MAR43" s="450"/>
      <c r="MAS43" s="450"/>
      <c r="MAT43" s="450"/>
      <c r="MAU43" s="450"/>
      <c r="MAV43" s="450"/>
      <c r="MAW43" s="450"/>
      <c r="MAX43" s="450"/>
      <c r="MAY43" s="450"/>
      <c r="MAZ43" s="450"/>
      <c r="MBA43" s="450"/>
      <c r="MBB43" s="450"/>
      <c r="MBC43" s="450"/>
      <c r="MBD43" s="450"/>
      <c r="MBE43" s="450"/>
      <c r="MBF43" s="450"/>
      <c r="MBG43" s="450"/>
      <c r="MBH43" s="450"/>
      <c r="MBI43" s="450"/>
      <c r="MBJ43" s="450"/>
      <c r="MBK43" s="450"/>
      <c r="MBL43" s="450"/>
      <c r="MBM43" s="450"/>
      <c r="MBN43" s="450"/>
      <c r="MBO43" s="450"/>
      <c r="MBP43" s="450"/>
      <c r="MBQ43" s="450"/>
      <c r="MBR43" s="450"/>
      <c r="MBS43" s="450"/>
      <c r="MBT43" s="450"/>
      <c r="MBU43" s="450"/>
      <c r="MBV43" s="450"/>
      <c r="MBW43" s="450"/>
      <c r="MBX43" s="450"/>
      <c r="MBY43" s="450"/>
      <c r="MBZ43" s="450"/>
      <c r="MCA43" s="450"/>
      <c r="MCB43" s="450"/>
      <c r="MCC43" s="450"/>
      <c r="MCD43" s="450"/>
      <c r="MCE43" s="450"/>
      <c r="MCF43" s="450"/>
      <c r="MCG43" s="450"/>
      <c r="MCH43" s="450"/>
      <c r="MCI43" s="450"/>
      <c r="MCJ43" s="450"/>
      <c r="MCK43" s="450"/>
      <c r="MCL43" s="450"/>
      <c r="MCM43" s="450"/>
      <c r="MCN43" s="450"/>
      <c r="MCO43" s="450"/>
      <c r="MCP43" s="450"/>
      <c r="MCQ43" s="450"/>
      <c r="MCR43" s="450"/>
      <c r="MCS43" s="450"/>
      <c r="MCT43" s="450"/>
      <c r="MCU43" s="450"/>
      <c r="MCV43" s="450"/>
      <c r="MCW43" s="450"/>
      <c r="MCX43" s="450"/>
      <c r="MCY43" s="450"/>
      <c r="MCZ43" s="450"/>
      <c r="MDA43" s="450"/>
      <c r="MDB43" s="450"/>
      <c r="MDC43" s="450"/>
      <c r="MDD43" s="450"/>
      <c r="MDE43" s="450"/>
      <c r="MDF43" s="450"/>
      <c r="MDG43" s="450"/>
      <c r="MDH43" s="450"/>
      <c r="MDI43" s="450"/>
      <c r="MDJ43" s="450"/>
      <c r="MDK43" s="450"/>
      <c r="MDL43" s="450"/>
      <c r="MDM43" s="450"/>
      <c r="MDN43" s="450"/>
      <c r="MDO43" s="450"/>
      <c r="MDP43" s="450"/>
      <c r="MDQ43" s="450"/>
      <c r="MDR43" s="450"/>
      <c r="MDS43" s="450"/>
      <c r="MDT43" s="450"/>
      <c r="MDU43" s="450"/>
      <c r="MDV43" s="450"/>
      <c r="MDW43" s="450"/>
      <c r="MDX43" s="450"/>
      <c r="MDY43" s="450"/>
      <c r="MDZ43" s="450"/>
      <c r="MEA43" s="450"/>
      <c r="MEB43" s="450"/>
      <c r="MEC43" s="450"/>
      <c r="MED43" s="450"/>
      <c r="MEE43" s="450"/>
      <c r="MEF43" s="450"/>
      <c r="MEG43" s="450"/>
      <c r="MEH43" s="450"/>
      <c r="MEI43" s="450"/>
      <c r="MEJ43" s="450"/>
      <c r="MEK43" s="450"/>
      <c r="MEL43" s="450"/>
      <c r="MEM43" s="450"/>
      <c r="MEN43" s="450"/>
      <c r="MEO43" s="450"/>
      <c r="MEP43" s="450"/>
      <c r="MEQ43" s="450"/>
      <c r="MER43" s="450"/>
      <c r="MES43" s="450"/>
      <c r="MET43" s="450"/>
      <c r="MEU43" s="450"/>
      <c r="MEV43" s="450"/>
      <c r="MEW43" s="450"/>
      <c r="MEX43" s="450"/>
      <c r="MEY43" s="450"/>
      <c r="MEZ43" s="450"/>
      <c r="MFA43" s="450"/>
      <c r="MFB43" s="450"/>
      <c r="MFC43" s="450"/>
      <c r="MFD43" s="450"/>
      <c r="MFE43" s="450"/>
      <c r="MFF43" s="450"/>
      <c r="MFG43" s="450"/>
      <c r="MFH43" s="450"/>
      <c r="MFI43" s="450"/>
      <c r="MFJ43" s="450"/>
      <c r="MFK43" s="450"/>
      <c r="MFL43" s="450"/>
      <c r="MFM43" s="450"/>
      <c r="MFN43" s="450"/>
      <c r="MFO43" s="450"/>
      <c r="MFP43" s="450"/>
      <c r="MFQ43" s="450"/>
      <c r="MFR43" s="450"/>
      <c r="MFS43" s="450"/>
      <c r="MFT43" s="450"/>
      <c r="MFU43" s="450"/>
      <c r="MFV43" s="450"/>
      <c r="MFW43" s="450"/>
      <c r="MFX43" s="450"/>
      <c r="MFY43" s="450"/>
      <c r="MFZ43" s="450"/>
      <c r="MGA43" s="450"/>
      <c r="MGB43" s="450"/>
      <c r="MGC43" s="450"/>
      <c r="MGD43" s="450"/>
      <c r="MGE43" s="450"/>
      <c r="MGF43" s="450"/>
      <c r="MGG43" s="450"/>
      <c r="MGH43" s="450"/>
      <c r="MGI43" s="450"/>
      <c r="MGJ43" s="450"/>
      <c r="MGK43" s="450"/>
      <c r="MGL43" s="450"/>
      <c r="MGM43" s="450"/>
      <c r="MGN43" s="450"/>
      <c r="MGO43" s="450"/>
      <c r="MGP43" s="450"/>
      <c r="MGQ43" s="450"/>
      <c r="MGR43" s="450"/>
      <c r="MGS43" s="450"/>
      <c r="MGT43" s="450"/>
      <c r="MGU43" s="450"/>
      <c r="MGV43" s="450"/>
      <c r="MGW43" s="450"/>
      <c r="MGX43" s="450"/>
      <c r="MGY43" s="450"/>
      <c r="MGZ43" s="450"/>
      <c r="MHA43" s="450"/>
      <c r="MHB43" s="450"/>
      <c r="MHC43" s="450"/>
      <c r="MHD43" s="450"/>
      <c r="MHE43" s="450"/>
      <c r="MHF43" s="450"/>
      <c r="MHG43" s="450"/>
      <c r="MHH43" s="450"/>
      <c r="MHI43" s="450"/>
      <c r="MHJ43" s="450"/>
      <c r="MHK43" s="450"/>
      <c r="MHL43" s="450"/>
      <c r="MHM43" s="450"/>
      <c r="MHN43" s="450"/>
      <c r="MHO43" s="450"/>
      <c r="MHP43" s="450"/>
      <c r="MHQ43" s="450"/>
      <c r="MHR43" s="450"/>
      <c r="MHS43" s="450"/>
      <c r="MHT43" s="450"/>
      <c r="MHU43" s="450"/>
      <c r="MHV43" s="450"/>
      <c r="MHW43" s="450"/>
      <c r="MHX43" s="450"/>
      <c r="MHY43" s="450"/>
      <c r="MHZ43" s="450"/>
      <c r="MIA43" s="450"/>
      <c r="MIB43" s="450"/>
      <c r="MIC43" s="450"/>
      <c r="MID43" s="450"/>
      <c r="MIE43" s="450"/>
      <c r="MIF43" s="450"/>
      <c r="MIG43" s="450"/>
      <c r="MIH43" s="450"/>
      <c r="MII43" s="450"/>
      <c r="MIJ43" s="450"/>
      <c r="MIK43" s="450"/>
      <c r="MIL43" s="450"/>
      <c r="MIM43" s="450"/>
      <c r="MIN43" s="450"/>
      <c r="MIO43" s="450"/>
      <c r="MIP43" s="450"/>
      <c r="MIQ43" s="450"/>
      <c r="MIR43" s="450"/>
      <c r="MIS43" s="450"/>
      <c r="MIT43" s="450"/>
      <c r="MIU43" s="450"/>
      <c r="MIV43" s="450"/>
      <c r="MIW43" s="450"/>
      <c r="MIX43" s="450"/>
      <c r="MIY43" s="450"/>
      <c r="MIZ43" s="450"/>
      <c r="MJA43" s="450"/>
      <c r="MJB43" s="450"/>
      <c r="MJC43" s="450"/>
      <c r="MJD43" s="450"/>
      <c r="MJE43" s="450"/>
      <c r="MJF43" s="450"/>
      <c r="MJG43" s="450"/>
      <c r="MJH43" s="450"/>
      <c r="MJI43" s="450"/>
      <c r="MJJ43" s="450"/>
      <c r="MJK43" s="450"/>
      <c r="MJL43" s="450"/>
      <c r="MJM43" s="450"/>
      <c r="MJN43" s="450"/>
      <c r="MJO43" s="450"/>
      <c r="MJP43" s="450"/>
      <c r="MJQ43" s="450"/>
      <c r="MJR43" s="450"/>
      <c r="MJS43" s="450"/>
      <c r="MJT43" s="450"/>
      <c r="MJU43" s="450"/>
      <c r="MJV43" s="450"/>
      <c r="MJW43" s="450"/>
      <c r="MJX43" s="450"/>
      <c r="MJY43" s="450"/>
      <c r="MJZ43" s="450"/>
      <c r="MKA43" s="450"/>
      <c r="MKB43" s="450"/>
      <c r="MKC43" s="450"/>
      <c r="MKD43" s="450"/>
      <c r="MKE43" s="450"/>
      <c r="MKF43" s="450"/>
      <c r="MKG43" s="450"/>
      <c r="MKH43" s="450"/>
      <c r="MKI43" s="450"/>
      <c r="MKJ43" s="450"/>
      <c r="MKK43" s="450"/>
      <c r="MKL43" s="450"/>
      <c r="MKM43" s="450"/>
      <c r="MKN43" s="450"/>
      <c r="MKO43" s="450"/>
      <c r="MKP43" s="450"/>
      <c r="MKQ43" s="450"/>
      <c r="MKR43" s="450"/>
      <c r="MKS43" s="450"/>
      <c r="MKT43" s="450"/>
      <c r="MKU43" s="450"/>
      <c r="MKV43" s="450"/>
      <c r="MKW43" s="450"/>
      <c r="MKX43" s="450"/>
      <c r="MKY43" s="450"/>
      <c r="MKZ43" s="450"/>
      <c r="MLA43" s="450"/>
      <c r="MLB43" s="450"/>
      <c r="MLC43" s="450"/>
      <c r="MLD43" s="450"/>
      <c r="MLE43" s="450"/>
      <c r="MLF43" s="450"/>
      <c r="MLG43" s="450"/>
      <c r="MLH43" s="450"/>
      <c r="MLI43" s="450"/>
      <c r="MLJ43" s="450"/>
      <c r="MLK43" s="450"/>
      <c r="MLL43" s="450"/>
      <c r="MLM43" s="450"/>
      <c r="MLN43" s="450"/>
      <c r="MLO43" s="450"/>
      <c r="MLP43" s="450"/>
      <c r="MLQ43" s="450"/>
      <c r="MLR43" s="450"/>
      <c r="MLS43" s="450"/>
      <c r="MLT43" s="450"/>
      <c r="MLU43" s="450"/>
      <c r="MLV43" s="450"/>
      <c r="MLW43" s="450"/>
      <c r="MLX43" s="450"/>
      <c r="MLY43" s="450"/>
      <c r="MLZ43" s="450"/>
      <c r="MMA43" s="450"/>
      <c r="MMB43" s="450"/>
      <c r="MMC43" s="450"/>
      <c r="MMD43" s="450"/>
      <c r="MME43" s="450"/>
      <c r="MMF43" s="450"/>
      <c r="MMG43" s="450"/>
      <c r="MMH43" s="450"/>
      <c r="MMI43" s="450"/>
      <c r="MMJ43" s="450"/>
      <c r="MMK43" s="450"/>
      <c r="MML43" s="450"/>
      <c r="MMM43" s="450"/>
      <c r="MMN43" s="450"/>
      <c r="MMO43" s="450"/>
      <c r="MMP43" s="450"/>
      <c r="MMQ43" s="450"/>
      <c r="MMR43" s="450"/>
      <c r="MMS43" s="450"/>
      <c r="MMT43" s="450"/>
      <c r="MMU43" s="450"/>
      <c r="MMV43" s="450"/>
      <c r="MMW43" s="450"/>
      <c r="MMX43" s="450"/>
      <c r="MMY43" s="450"/>
      <c r="MMZ43" s="450"/>
      <c r="MNA43" s="450"/>
      <c r="MNB43" s="450"/>
      <c r="MNC43" s="450"/>
      <c r="MND43" s="450"/>
      <c r="MNE43" s="450"/>
      <c r="MNF43" s="450"/>
      <c r="MNG43" s="450"/>
      <c r="MNH43" s="450"/>
      <c r="MNI43" s="450"/>
      <c r="MNJ43" s="450"/>
      <c r="MNK43" s="450"/>
      <c r="MNL43" s="450"/>
      <c r="MNM43" s="450"/>
      <c r="MNN43" s="450"/>
      <c r="MNO43" s="450"/>
      <c r="MNP43" s="450"/>
      <c r="MNQ43" s="450"/>
      <c r="MNR43" s="450"/>
      <c r="MNS43" s="450"/>
      <c r="MNT43" s="450"/>
      <c r="MNU43" s="450"/>
      <c r="MNV43" s="450"/>
      <c r="MNW43" s="450"/>
      <c r="MNX43" s="450"/>
      <c r="MNY43" s="450"/>
      <c r="MNZ43" s="450"/>
      <c r="MOA43" s="450"/>
      <c r="MOB43" s="450"/>
      <c r="MOC43" s="450"/>
      <c r="MOD43" s="450"/>
      <c r="MOE43" s="450"/>
      <c r="MOF43" s="450"/>
      <c r="MOG43" s="450"/>
      <c r="MOH43" s="450"/>
      <c r="MOI43" s="450"/>
      <c r="MOJ43" s="450"/>
      <c r="MOK43" s="450"/>
      <c r="MOL43" s="450"/>
      <c r="MOM43" s="450"/>
      <c r="MON43" s="450"/>
      <c r="MOO43" s="450"/>
      <c r="MOP43" s="450"/>
      <c r="MOQ43" s="450"/>
      <c r="MOR43" s="450"/>
      <c r="MOS43" s="450"/>
      <c r="MOT43" s="450"/>
      <c r="MOU43" s="450"/>
      <c r="MOV43" s="450"/>
      <c r="MOW43" s="450"/>
      <c r="MOX43" s="450"/>
      <c r="MOY43" s="450"/>
      <c r="MOZ43" s="450"/>
      <c r="MPA43" s="450"/>
      <c r="MPB43" s="450"/>
      <c r="MPC43" s="450"/>
      <c r="MPD43" s="450"/>
      <c r="MPE43" s="450"/>
      <c r="MPF43" s="450"/>
      <c r="MPG43" s="450"/>
      <c r="MPH43" s="450"/>
      <c r="MPI43" s="450"/>
      <c r="MPJ43" s="450"/>
      <c r="MPK43" s="450"/>
      <c r="MPL43" s="450"/>
      <c r="MPM43" s="450"/>
      <c r="MPN43" s="450"/>
      <c r="MPO43" s="450"/>
      <c r="MPP43" s="450"/>
      <c r="MPQ43" s="450"/>
      <c r="MPR43" s="450"/>
      <c r="MPS43" s="450"/>
      <c r="MPT43" s="450"/>
      <c r="MPU43" s="450"/>
      <c r="MPV43" s="450"/>
      <c r="MPW43" s="450"/>
      <c r="MPX43" s="450"/>
      <c r="MPY43" s="450"/>
      <c r="MPZ43" s="450"/>
      <c r="MQA43" s="450"/>
      <c r="MQB43" s="450"/>
      <c r="MQC43" s="450"/>
      <c r="MQD43" s="450"/>
      <c r="MQE43" s="450"/>
      <c r="MQF43" s="450"/>
      <c r="MQG43" s="450"/>
      <c r="MQH43" s="450"/>
      <c r="MQI43" s="450"/>
      <c r="MQJ43" s="450"/>
      <c r="MQK43" s="450"/>
      <c r="MQL43" s="450"/>
      <c r="MQM43" s="450"/>
      <c r="MQN43" s="450"/>
      <c r="MQO43" s="450"/>
      <c r="MQP43" s="450"/>
      <c r="MQQ43" s="450"/>
      <c r="MQR43" s="450"/>
      <c r="MQS43" s="450"/>
      <c r="MQT43" s="450"/>
      <c r="MQU43" s="450"/>
      <c r="MQV43" s="450"/>
      <c r="MQW43" s="450"/>
      <c r="MQX43" s="450"/>
      <c r="MQY43" s="450"/>
      <c r="MQZ43" s="450"/>
      <c r="MRA43" s="450"/>
      <c r="MRB43" s="450"/>
      <c r="MRC43" s="450"/>
      <c r="MRD43" s="450"/>
      <c r="MRE43" s="450"/>
      <c r="MRF43" s="450"/>
      <c r="MRG43" s="450"/>
      <c r="MRH43" s="450"/>
      <c r="MRI43" s="450"/>
      <c r="MRJ43" s="450"/>
      <c r="MRK43" s="450"/>
      <c r="MRL43" s="450"/>
      <c r="MRM43" s="450"/>
      <c r="MRN43" s="450"/>
      <c r="MRO43" s="450"/>
      <c r="MRP43" s="450"/>
      <c r="MRQ43" s="450"/>
      <c r="MRR43" s="450"/>
      <c r="MRS43" s="450"/>
      <c r="MRT43" s="450"/>
      <c r="MRU43" s="450"/>
      <c r="MRV43" s="450"/>
      <c r="MRW43" s="450"/>
      <c r="MRX43" s="450"/>
      <c r="MRY43" s="450"/>
      <c r="MRZ43" s="450"/>
      <c r="MSA43" s="450"/>
      <c r="MSB43" s="450"/>
      <c r="MSC43" s="450"/>
      <c r="MSD43" s="450"/>
      <c r="MSE43" s="450"/>
      <c r="MSF43" s="450"/>
      <c r="MSG43" s="450"/>
      <c r="MSH43" s="450"/>
      <c r="MSI43" s="450"/>
      <c r="MSJ43" s="450"/>
      <c r="MSK43" s="450"/>
      <c r="MSL43" s="450"/>
      <c r="MSM43" s="450"/>
      <c r="MSN43" s="450"/>
      <c r="MSO43" s="450"/>
      <c r="MSP43" s="450"/>
      <c r="MSQ43" s="450"/>
      <c r="MSR43" s="450"/>
      <c r="MSS43" s="450"/>
      <c r="MST43" s="450"/>
      <c r="MSU43" s="450"/>
      <c r="MSV43" s="450"/>
      <c r="MSW43" s="450"/>
      <c r="MSX43" s="450"/>
      <c r="MSY43" s="450"/>
      <c r="MSZ43" s="450"/>
      <c r="MTA43" s="450"/>
      <c r="MTB43" s="450"/>
      <c r="MTC43" s="450"/>
      <c r="MTD43" s="450"/>
      <c r="MTE43" s="450"/>
      <c r="MTF43" s="450"/>
      <c r="MTG43" s="450"/>
      <c r="MTH43" s="450"/>
      <c r="MTI43" s="450"/>
      <c r="MTJ43" s="450"/>
      <c r="MTK43" s="450"/>
      <c r="MTL43" s="450"/>
      <c r="MTM43" s="450"/>
      <c r="MTN43" s="450"/>
      <c r="MTO43" s="450"/>
      <c r="MTP43" s="450"/>
      <c r="MTQ43" s="450"/>
      <c r="MTR43" s="450"/>
      <c r="MTS43" s="450"/>
      <c r="MTT43" s="450"/>
      <c r="MTU43" s="450"/>
      <c r="MTV43" s="450"/>
      <c r="MTW43" s="450"/>
      <c r="MTX43" s="450"/>
      <c r="MTY43" s="450"/>
      <c r="MTZ43" s="450"/>
      <c r="MUA43" s="450"/>
      <c r="MUB43" s="450"/>
      <c r="MUC43" s="450"/>
      <c r="MUD43" s="450"/>
      <c r="MUE43" s="450"/>
      <c r="MUF43" s="450"/>
      <c r="MUG43" s="450"/>
      <c r="MUH43" s="450"/>
      <c r="MUI43" s="450"/>
      <c r="MUJ43" s="450"/>
      <c r="MUK43" s="450"/>
      <c r="MUL43" s="450"/>
      <c r="MUM43" s="450"/>
      <c r="MUN43" s="450"/>
      <c r="MUO43" s="450"/>
      <c r="MUP43" s="450"/>
      <c r="MUQ43" s="450"/>
      <c r="MUR43" s="450"/>
      <c r="MUS43" s="450"/>
      <c r="MUT43" s="450"/>
      <c r="MUU43" s="450"/>
      <c r="MUV43" s="450"/>
      <c r="MUW43" s="450"/>
      <c r="MUX43" s="450"/>
      <c r="MUY43" s="450"/>
      <c r="MUZ43" s="450"/>
      <c r="MVA43" s="450"/>
      <c r="MVB43" s="450"/>
      <c r="MVC43" s="450"/>
      <c r="MVD43" s="450"/>
      <c r="MVE43" s="450"/>
      <c r="MVF43" s="450"/>
      <c r="MVG43" s="450"/>
      <c r="MVH43" s="450"/>
      <c r="MVI43" s="450"/>
      <c r="MVJ43" s="450"/>
      <c r="MVK43" s="450"/>
      <c r="MVL43" s="450"/>
      <c r="MVM43" s="450"/>
      <c r="MVN43" s="450"/>
      <c r="MVO43" s="450"/>
      <c r="MVP43" s="450"/>
      <c r="MVQ43" s="450"/>
      <c r="MVR43" s="450"/>
      <c r="MVS43" s="450"/>
      <c r="MVT43" s="450"/>
      <c r="MVU43" s="450"/>
      <c r="MVV43" s="450"/>
      <c r="MVW43" s="450"/>
      <c r="MVX43" s="450"/>
      <c r="MVY43" s="450"/>
      <c r="MVZ43" s="450"/>
      <c r="MWA43" s="450"/>
      <c r="MWB43" s="450"/>
      <c r="MWC43" s="450"/>
      <c r="MWD43" s="450"/>
      <c r="MWE43" s="450"/>
      <c r="MWF43" s="450"/>
      <c r="MWG43" s="450"/>
      <c r="MWH43" s="450"/>
      <c r="MWI43" s="450"/>
      <c r="MWJ43" s="450"/>
      <c r="MWK43" s="450"/>
      <c r="MWL43" s="450"/>
      <c r="MWM43" s="450"/>
      <c r="MWN43" s="450"/>
      <c r="MWO43" s="450"/>
      <c r="MWP43" s="450"/>
      <c r="MWQ43" s="450"/>
      <c r="MWR43" s="450"/>
      <c r="MWS43" s="450"/>
      <c r="MWT43" s="450"/>
      <c r="MWU43" s="450"/>
      <c r="MWV43" s="450"/>
      <c r="MWW43" s="450"/>
      <c r="MWX43" s="450"/>
      <c r="MWY43" s="450"/>
      <c r="MWZ43" s="450"/>
      <c r="MXA43" s="450"/>
      <c r="MXB43" s="450"/>
      <c r="MXC43" s="450"/>
      <c r="MXD43" s="450"/>
      <c r="MXE43" s="450"/>
      <c r="MXF43" s="450"/>
      <c r="MXG43" s="450"/>
      <c r="MXH43" s="450"/>
      <c r="MXI43" s="450"/>
      <c r="MXJ43" s="450"/>
      <c r="MXK43" s="450"/>
      <c r="MXL43" s="450"/>
      <c r="MXM43" s="450"/>
      <c r="MXN43" s="450"/>
      <c r="MXO43" s="450"/>
      <c r="MXP43" s="450"/>
      <c r="MXQ43" s="450"/>
      <c r="MXR43" s="450"/>
      <c r="MXS43" s="450"/>
      <c r="MXT43" s="450"/>
      <c r="MXU43" s="450"/>
      <c r="MXV43" s="450"/>
      <c r="MXW43" s="450"/>
      <c r="MXX43" s="450"/>
      <c r="MXY43" s="450"/>
      <c r="MXZ43" s="450"/>
      <c r="MYA43" s="450"/>
      <c r="MYB43" s="450"/>
      <c r="MYC43" s="450"/>
      <c r="MYD43" s="450"/>
      <c r="MYE43" s="450"/>
      <c r="MYF43" s="450"/>
      <c r="MYG43" s="450"/>
      <c r="MYH43" s="450"/>
      <c r="MYI43" s="450"/>
      <c r="MYJ43" s="450"/>
      <c r="MYK43" s="450"/>
      <c r="MYL43" s="450"/>
      <c r="MYM43" s="450"/>
      <c r="MYN43" s="450"/>
      <c r="MYO43" s="450"/>
      <c r="MYP43" s="450"/>
      <c r="MYQ43" s="450"/>
      <c r="MYR43" s="450"/>
      <c r="MYS43" s="450"/>
      <c r="MYT43" s="450"/>
      <c r="MYU43" s="450"/>
      <c r="MYV43" s="450"/>
      <c r="MYW43" s="450"/>
      <c r="MYX43" s="450"/>
      <c r="MYY43" s="450"/>
      <c r="MYZ43" s="450"/>
      <c r="MZA43" s="450"/>
      <c r="MZB43" s="450"/>
      <c r="MZC43" s="450"/>
      <c r="MZD43" s="450"/>
      <c r="MZE43" s="450"/>
      <c r="MZF43" s="450"/>
      <c r="MZG43" s="450"/>
      <c r="MZH43" s="450"/>
      <c r="MZI43" s="450"/>
      <c r="MZJ43" s="450"/>
      <c r="MZK43" s="450"/>
      <c r="MZL43" s="450"/>
      <c r="MZM43" s="450"/>
      <c r="MZN43" s="450"/>
      <c r="MZO43" s="450"/>
      <c r="MZP43" s="450"/>
      <c r="MZQ43" s="450"/>
      <c r="MZR43" s="450"/>
      <c r="MZS43" s="450"/>
      <c r="MZT43" s="450"/>
      <c r="MZU43" s="450"/>
      <c r="MZV43" s="450"/>
      <c r="MZW43" s="450"/>
      <c r="MZX43" s="450"/>
      <c r="MZY43" s="450"/>
      <c r="MZZ43" s="450"/>
      <c r="NAA43" s="450"/>
      <c r="NAB43" s="450"/>
      <c r="NAC43" s="450"/>
      <c r="NAD43" s="450"/>
      <c r="NAE43" s="450"/>
      <c r="NAF43" s="450"/>
      <c r="NAG43" s="450"/>
      <c r="NAH43" s="450"/>
      <c r="NAI43" s="450"/>
      <c r="NAJ43" s="450"/>
      <c r="NAK43" s="450"/>
      <c r="NAL43" s="450"/>
      <c r="NAM43" s="450"/>
      <c r="NAN43" s="450"/>
      <c r="NAO43" s="450"/>
      <c r="NAP43" s="450"/>
      <c r="NAQ43" s="450"/>
      <c r="NAR43" s="450"/>
      <c r="NAS43" s="450"/>
      <c r="NAT43" s="450"/>
      <c r="NAU43" s="450"/>
      <c r="NAV43" s="450"/>
      <c r="NAW43" s="450"/>
      <c r="NAX43" s="450"/>
      <c r="NAY43" s="450"/>
      <c r="NAZ43" s="450"/>
      <c r="NBA43" s="450"/>
      <c r="NBB43" s="450"/>
      <c r="NBC43" s="450"/>
      <c r="NBD43" s="450"/>
      <c r="NBE43" s="450"/>
      <c r="NBF43" s="450"/>
      <c r="NBG43" s="450"/>
      <c r="NBH43" s="450"/>
      <c r="NBI43" s="450"/>
      <c r="NBJ43" s="450"/>
      <c r="NBK43" s="450"/>
      <c r="NBL43" s="450"/>
      <c r="NBM43" s="450"/>
      <c r="NBN43" s="450"/>
      <c r="NBO43" s="450"/>
      <c r="NBP43" s="450"/>
      <c r="NBQ43" s="450"/>
      <c r="NBR43" s="450"/>
      <c r="NBS43" s="450"/>
      <c r="NBT43" s="450"/>
      <c r="NBU43" s="450"/>
      <c r="NBV43" s="450"/>
      <c r="NBW43" s="450"/>
      <c r="NBX43" s="450"/>
      <c r="NBY43" s="450"/>
      <c r="NBZ43" s="450"/>
      <c r="NCA43" s="450"/>
      <c r="NCB43" s="450"/>
      <c r="NCC43" s="450"/>
      <c r="NCD43" s="450"/>
      <c r="NCE43" s="450"/>
      <c r="NCF43" s="450"/>
      <c r="NCG43" s="450"/>
      <c r="NCH43" s="450"/>
      <c r="NCI43" s="450"/>
      <c r="NCJ43" s="450"/>
      <c r="NCK43" s="450"/>
      <c r="NCL43" s="450"/>
      <c r="NCM43" s="450"/>
      <c r="NCN43" s="450"/>
      <c r="NCO43" s="450"/>
      <c r="NCP43" s="450"/>
      <c r="NCQ43" s="450"/>
      <c r="NCR43" s="450"/>
      <c r="NCS43" s="450"/>
      <c r="NCT43" s="450"/>
      <c r="NCU43" s="450"/>
      <c r="NCV43" s="450"/>
      <c r="NCW43" s="450"/>
      <c r="NCX43" s="450"/>
      <c r="NCY43" s="450"/>
      <c r="NCZ43" s="450"/>
      <c r="NDA43" s="450"/>
      <c r="NDB43" s="450"/>
      <c r="NDC43" s="450"/>
      <c r="NDD43" s="450"/>
      <c r="NDE43" s="450"/>
      <c r="NDF43" s="450"/>
      <c r="NDG43" s="450"/>
      <c r="NDH43" s="450"/>
      <c r="NDI43" s="450"/>
      <c r="NDJ43" s="450"/>
      <c r="NDK43" s="450"/>
      <c r="NDL43" s="450"/>
      <c r="NDM43" s="450"/>
      <c r="NDN43" s="450"/>
      <c r="NDO43" s="450"/>
      <c r="NDP43" s="450"/>
      <c r="NDQ43" s="450"/>
      <c r="NDR43" s="450"/>
      <c r="NDS43" s="450"/>
      <c r="NDT43" s="450"/>
      <c r="NDU43" s="450"/>
      <c r="NDV43" s="450"/>
      <c r="NDW43" s="450"/>
      <c r="NDX43" s="450"/>
      <c r="NDY43" s="450"/>
      <c r="NDZ43" s="450"/>
      <c r="NEA43" s="450"/>
      <c r="NEB43" s="450"/>
      <c r="NEC43" s="450"/>
      <c r="NED43" s="450"/>
      <c r="NEE43" s="450"/>
      <c r="NEF43" s="450"/>
      <c r="NEG43" s="450"/>
      <c r="NEH43" s="450"/>
      <c r="NEI43" s="450"/>
      <c r="NEJ43" s="450"/>
      <c r="NEK43" s="450"/>
      <c r="NEL43" s="450"/>
      <c r="NEM43" s="450"/>
      <c r="NEN43" s="450"/>
      <c r="NEO43" s="450"/>
      <c r="NEP43" s="450"/>
      <c r="NEQ43" s="450"/>
      <c r="NER43" s="450"/>
      <c r="NES43" s="450"/>
      <c r="NET43" s="450"/>
      <c r="NEU43" s="450"/>
      <c r="NEV43" s="450"/>
      <c r="NEW43" s="450"/>
      <c r="NEX43" s="450"/>
      <c r="NEY43" s="450"/>
      <c r="NEZ43" s="450"/>
      <c r="NFA43" s="450"/>
      <c r="NFB43" s="450"/>
      <c r="NFC43" s="450"/>
      <c r="NFD43" s="450"/>
      <c r="NFE43" s="450"/>
      <c r="NFF43" s="450"/>
      <c r="NFG43" s="450"/>
      <c r="NFH43" s="450"/>
      <c r="NFI43" s="450"/>
      <c r="NFJ43" s="450"/>
      <c r="NFK43" s="450"/>
      <c r="NFL43" s="450"/>
      <c r="NFM43" s="450"/>
      <c r="NFN43" s="450"/>
      <c r="NFO43" s="450"/>
      <c r="NFP43" s="450"/>
      <c r="NFQ43" s="450"/>
      <c r="NFR43" s="450"/>
      <c r="NFS43" s="450"/>
      <c r="NFT43" s="450"/>
      <c r="NFU43" s="450"/>
      <c r="NFV43" s="450"/>
      <c r="NFW43" s="450"/>
      <c r="NFX43" s="450"/>
      <c r="NFY43" s="450"/>
      <c r="NFZ43" s="450"/>
      <c r="NGA43" s="450"/>
      <c r="NGB43" s="450"/>
      <c r="NGC43" s="450"/>
      <c r="NGD43" s="450"/>
      <c r="NGE43" s="450"/>
      <c r="NGF43" s="450"/>
      <c r="NGG43" s="450"/>
      <c r="NGH43" s="450"/>
      <c r="NGI43" s="450"/>
      <c r="NGJ43" s="450"/>
      <c r="NGK43" s="450"/>
      <c r="NGL43" s="450"/>
      <c r="NGM43" s="450"/>
      <c r="NGN43" s="450"/>
      <c r="NGO43" s="450"/>
      <c r="NGP43" s="450"/>
      <c r="NGQ43" s="450"/>
      <c r="NGR43" s="450"/>
      <c r="NGS43" s="450"/>
      <c r="NGT43" s="450"/>
      <c r="NGU43" s="450"/>
      <c r="NGV43" s="450"/>
      <c r="NGW43" s="450"/>
      <c r="NGX43" s="450"/>
      <c r="NGY43" s="450"/>
      <c r="NGZ43" s="450"/>
      <c r="NHA43" s="450"/>
      <c r="NHB43" s="450"/>
      <c r="NHC43" s="450"/>
      <c r="NHD43" s="450"/>
      <c r="NHE43" s="450"/>
      <c r="NHF43" s="450"/>
      <c r="NHG43" s="450"/>
      <c r="NHH43" s="450"/>
      <c r="NHI43" s="450"/>
      <c r="NHJ43" s="450"/>
      <c r="NHK43" s="450"/>
      <c r="NHL43" s="450"/>
      <c r="NHM43" s="450"/>
      <c r="NHN43" s="450"/>
      <c r="NHO43" s="450"/>
      <c r="NHP43" s="450"/>
      <c r="NHQ43" s="450"/>
      <c r="NHR43" s="450"/>
      <c r="NHS43" s="450"/>
      <c r="NHT43" s="450"/>
      <c r="NHU43" s="450"/>
      <c r="NHV43" s="450"/>
      <c r="NHW43" s="450"/>
      <c r="NHX43" s="450"/>
      <c r="NHY43" s="450"/>
      <c r="NHZ43" s="450"/>
      <c r="NIA43" s="450"/>
      <c r="NIB43" s="450"/>
      <c r="NIC43" s="450"/>
      <c r="NID43" s="450"/>
      <c r="NIE43" s="450"/>
      <c r="NIF43" s="450"/>
      <c r="NIG43" s="450"/>
      <c r="NIH43" s="450"/>
      <c r="NII43" s="450"/>
      <c r="NIJ43" s="450"/>
      <c r="NIK43" s="450"/>
      <c r="NIL43" s="450"/>
      <c r="NIM43" s="450"/>
      <c r="NIN43" s="450"/>
      <c r="NIO43" s="450"/>
      <c r="NIP43" s="450"/>
      <c r="NIQ43" s="450"/>
      <c r="NIR43" s="450"/>
      <c r="NIS43" s="450"/>
      <c r="NIT43" s="450"/>
      <c r="NIU43" s="450"/>
      <c r="NIV43" s="450"/>
      <c r="NIW43" s="450"/>
      <c r="NIX43" s="450"/>
      <c r="NIY43" s="450"/>
      <c r="NIZ43" s="450"/>
      <c r="NJA43" s="450"/>
      <c r="NJB43" s="450"/>
      <c r="NJC43" s="450"/>
      <c r="NJD43" s="450"/>
      <c r="NJE43" s="450"/>
      <c r="NJF43" s="450"/>
      <c r="NJG43" s="450"/>
      <c r="NJH43" s="450"/>
      <c r="NJI43" s="450"/>
      <c r="NJJ43" s="450"/>
      <c r="NJK43" s="450"/>
      <c r="NJL43" s="450"/>
      <c r="NJM43" s="450"/>
      <c r="NJN43" s="450"/>
      <c r="NJO43" s="450"/>
      <c r="NJP43" s="450"/>
      <c r="NJQ43" s="450"/>
      <c r="NJR43" s="450"/>
      <c r="NJS43" s="450"/>
      <c r="NJT43" s="450"/>
      <c r="NJU43" s="450"/>
      <c r="NJV43" s="450"/>
      <c r="NJW43" s="450"/>
      <c r="NJX43" s="450"/>
      <c r="NJY43" s="450"/>
      <c r="NJZ43" s="450"/>
      <c r="NKA43" s="450"/>
      <c r="NKB43" s="450"/>
      <c r="NKC43" s="450"/>
      <c r="NKD43" s="450"/>
      <c r="NKE43" s="450"/>
      <c r="NKF43" s="450"/>
      <c r="NKG43" s="450"/>
      <c r="NKH43" s="450"/>
      <c r="NKI43" s="450"/>
      <c r="NKJ43" s="450"/>
      <c r="NKK43" s="450"/>
      <c r="NKL43" s="450"/>
      <c r="NKM43" s="450"/>
      <c r="NKN43" s="450"/>
      <c r="NKO43" s="450"/>
      <c r="NKP43" s="450"/>
      <c r="NKQ43" s="450"/>
      <c r="NKR43" s="450"/>
      <c r="NKS43" s="450"/>
      <c r="NKT43" s="450"/>
      <c r="NKU43" s="450"/>
      <c r="NKV43" s="450"/>
      <c r="NKW43" s="450"/>
      <c r="NKX43" s="450"/>
      <c r="NKY43" s="450"/>
      <c r="NKZ43" s="450"/>
      <c r="NLA43" s="450"/>
      <c r="NLB43" s="450"/>
      <c r="NLC43" s="450"/>
      <c r="NLD43" s="450"/>
      <c r="NLE43" s="450"/>
      <c r="NLF43" s="450"/>
      <c r="NLG43" s="450"/>
      <c r="NLH43" s="450"/>
      <c r="NLI43" s="450"/>
      <c r="NLJ43" s="450"/>
      <c r="NLK43" s="450"/>
      <c r="NLL43" s="450"/>
      <c r="NLM43" s="450"/>
      <c r="NLN43" s="450"/>
      <c r="NLO43" s="450"/>
      <c r="NLP43" s="450"/>
      <c r="NLQ43" s="450"/>
      <c r="NLR43" s="450"/>
      <c r="NLS43" s="450"/>
      <c r="NLT43" s="450"/>
      <c r="NLU43" s="450"/>
      <c r="NLV43" s="450"/>
      <c r="NLW43" s="450"/>
      <c r="NLX43" s="450"/>
      <c r="NLY43" s="450"/>
      <c r="NLZ43" s="450"/>
      <c r="NMA43" s="450"/>
      <c r="NMB43" s="450"/>
      <c r="NMC43" s="450"/>
      <c r="NMD43" s="450"/>
      <c r="NME43" s="450"/>
      <c r="NMF43" s="450"/>
      <c r="NMG43" s="450"/>
      <c r="NMH43" s="450"/>
      <c r="NMI43" s="450"/>
      <c r="NMJ43" s="450"/>
      <c r="NMK43" s="450"/>
      <c r="NML43" s="450"/>
      <c r="NMM43" s="450"/>
      <c r="NMN43" s="450"/>
      <c r="NMO43" s="450"/>
      <c r="NMP43" s="450"/>
      <c r="NMQ43" s="450"/>
      <c r="NMR43" s="450"/>
      <c r="NMS43" s="450"/>
      <c r="NMT43" s="450"/>
      <c r="NMU43" s="450"/>
      <c r="NMV43" s="450"/>
      <c r="NMW43" s="450"/>
      <c r="NMX43" s="450"/>
      <c r="NMY43" s="450"/>
      <c r="NMZ43" s="450"/>
      <c r="NNA43" s="450"/>
      <c r="NNB43" s="450"/>
      <c r="NNC43" s="450"/>
      <c r="NND43" s="450"/>
      <c r="NNE43" s="450"/>
      <c r="NNF43" s="450"/>
      <c r="NNG43" s="450"/>
      <c r="NNH43" s="450"/>
      <c r="NNI43" s="450"/>
      <c r="NNJ43" s="450"/>
      <c r="NNK43" s="450"/>
      <c r="NNL43" s="450"/>
      <c r="NNM43" s="450"/>
      <c r="NNN43" s="450"/>
      <c r="NNO43" s="450"/>
      <c r="NNP43" s="450"/>
      <c r="NNQ43" s="450"/>
      <c r="NNR43" s="450"/>
      <c r="NNS43" s="450"/>
      <c r="NNT43" s="450"/>
      <c r="NNU43" s="450"/>
      <c r="NNV43" s="450"/>
      <c r="NNW43" s="450"/>
      <c r="NNX43" s="450"/>
      <c r="NNY43" s="450"/>
      <c r="NNZ43" s="450"/>
      <c r="NOA43" s="450"/>
      <c r="NOB43" s="450"/>
      <c r="NOC43" s="450"/>
      <c r="NOD43" s="450"/>
      <c r="NOE43" s="450"/>
      <c r="NOF43" s="450"/>
      <c r="NOG43" s="450"/>
      <c r="NOH43" s="450"/>
      <c r="NOI43" s="450"/>
      <c r="NOJ43" s="450"/>
      <c r="NOK43" s="450"/>
      <c r="NOL43" s="450"/>
      <c r="NOM43" s="450"/>
      <c r="NON43" s="450"/>
      <c r="NOO43" s="450"/>
      <c r="NOP43" s="450"/>
      <c r="NOQ43" s="450"/>
      <c r="NOR43" s="450"/>
      <c r="NOS43" s="450"/>
      <c r="NOT43" s="450"/>
      <c r="NOU43" s="450"/>
      <c r="NOV43" s="450"/>
      <c r="NOW43" s="450"/>
      <c r="NOX43" s="450"/>
      <c r="NOY43" s="450"/>
      <c r="NOZ43" s="450"/>
      <c r="NPA43" s="450"/>
      <c r="NPB43" s="450"/>
      <c r="NPC43" s="450"/>
      <c r="NPD43" s="450"/>
      <c r="NPE43" s="450"/>
      <c r="NPF43" s="450"/>
      <c r="NPG43" s="450"/>
      <c r="NPH43" s="450"/>
      <c r="NPI43" s="450"/>
      <c r="NPJ43" s="450"/>
      <c r="NPK43" s="450"/>
      <c r="NPL43" s="450"/>
      <c r="NPM43" s="450"/>
      <c r="NPN43" s="450"/>
      <c r="NPO43" s="450"/>
      <c r="NPP43" s="450"/>
      <c r="NPQ43" s="450"/>
      <c r="NPR43" s="450"/>
      <c r="NPS43" s="450"/>
      <c r="NPT43" s="450"/>
      <c r="NPU43" s="450"/>
      <c r="NPV43" s="450"/>
      <c r="NPW43" s="450"/>
      <c r="NPX43" s="450"/>
      <c r="NPY43" s="450"/>
      <c r="NPZ43" s="450"/>
      <c r="NQA43" s="450"/>
      <c r="NQB43" s="450"/>
      <c r="NQC43" s="450"/>
      <c r="NQD43" s="450"/>
      <c r="NQE43" s="450"/>
      <c r="NQF43" s="450"/>
      <c r="NQG43" s="450"/>
      <c r="NQH43" s="450"/>
      <c r="NQI43" s="450"/>
      <c r="NQJ43" s="450"/>
      <c r="NQK43" s="450"/>
      <c r="NQL43" s="450"/>
      <c r="NQM43" s="450"/>
      <c r="NQN43" s="450"/>
      <c r="NQO43" s="450"/>
      <c r="NQP43" s="450"/>
      <c r="NQQ43" s="450"/>
      <c r="NQR43" s="450"/>
      <c r="NQS43" s="450"/>
      <c r="NQT43" s="450"/>
      <c r="NQU43" s="450"/>
      <c r="NQV43" s="450"/>
      <c r="NQW43" s="450"/>
      <c r="NQX43" s="450"/>
      <c r="NQY43" s="450"/>
      <c r="NQZ43" s="450"/>
      <c r="NRA43" s="450"/>
      <c r="NRB43" s="450"/>
      <c r="NRC43" s="450"/>
      <c r="NRD43" s="450"/>
      <c r="NRE43" s="450"/>
      <c r="NRF43" s="450"/>
      <c r="NRG43" s="450"/>
      <c r="NRH43" s="450"/>
      <c r="NRI43" s="450"/>
      <c r="NRJ43" s="450"/>
      <c r="NRK43" s="450"/>
      <c r="NRL43" s="450"/>
      <c r="NRM43" s="450"/>
      <c r="NRN43" s="450"/>
      <c r="NRO43" s="450"/>
      <c r="NRP43" s="450"/>
      <c r="NRQ43" s="450"/>
      <c r="NRR43" s="450"/>
      <c r="NRS43" s="450"/>
      <c r="NRT43" s="450"/>
      <c r="NRU43" s="450"/>
      <c r="NRV43" s="450"/>
      <c r="NRW43" s="450"/>
      <c r="NRX43" s="450"/>
      <c r="NRY43" s="450"/>
      <c r="NRZ43" s="450"/>
      <c r="NSA43" s="450"/>
      <c r="NSB43" s="450"/>
      <c r="NSC43" s="450"/>
      <c r="NSD43" s="450"/>
      <c r="NSE43" s="450"/>
      <c r="NSF43" s="450"/>
      <c r="NSG43" s="450"/>
      <c r="NSH43" s="450"/>
      <c r="NSI43" s="450"/>
      <c r="NSJ43" s="450"/>
      <c r="NSK43" s="450"/>
      <c r="NSL43" s="450"/>
      <c r="NSM43" s="450"/>
      <c r="NSN43" s="450"/>
      <c r="NSO43" s="450"/>
      <c r="NSP43" s="450"/>
      <c r="NSQ43" s="450"/>
      <c r="NSR43" s="450"/>
      <c r="NSS43" s="450"/>
      <c r="NST43" s="450"/>
      <c r="NSU43" s="450"/>
      <c r="NSV43" s="450"/>
      <c r="NSW43" s="450"/>
      <c r="NSX43" s="450"/>
      <c r="NSY43" s="450"/>
      <c r="NSZ43" s="450"/>
      <c r="NTA43" s="450"/>
      <c r="NTB43" s="450"/>
      <c r="NTC43" s="450"/>
      <c r="NTD43" s="450"/>
      <c r="NTE43" s="450"/>
      <c r="NTF43" s="450"/>
      <c r="NTG43" s="450"/>
      <c r="NTH43" s="450"/>
      <c r="NTI43" s="450"/>
      <c r="NTJ43" s="450"/>
      <c r="NTK43" s="450"/>
      <c r="NTL43" s="450"/>
      <c r="NTM43" s="450"/>
      <c r="NTN43" s="450"/>
      <c r="NTO43" s="450"/>
      <c r="NTP43" s="450"/>
      <c r="NTQ43" s="450"/>
      <c r="NTR43" s="450"/>
      <c r="NTS43" s="450"/>
      <c r="NTT43" s="450"/>
      <c r="NTU43" s="450"/>
      <c r="NTV43" s="450"/>
      <c r="NTW43" s="450"/>
      <c r="NTX43" s="450"/>
      <c r="NTY43" s="450"/>
      <c r="NTZ43" s="450"/>
      <c r="NUA43" s="450"/>
      <c r="NUB43" s="450"/>
      <c r="NUC43" s="450"/>
      <c r="NUD43" s="450"/>
      <c r="NUE43" s="450"/>
      <c r="NUF43" s="450"/>
      <c r="NUG43" s="450"/>
      <c r="NUH43" s="450"/>
      <c r="NUI43" s="450"/>
      <c r="NUJ43" s="450"/>
      <c r="NUK43" s="450"/>
      <c r="NUL43" s="450"/>
      <c r="NUM43" s="450"/>
      <c r="NUN43" s="450"/>
      <c r="NUO43" s="450"/>
      <c r="NUP43" s="450"/>
      <c r="NUQ43" s="450"/>
      <c r="NUR43" s="450"/>
      <c r="NUS43" s="450"/>
      <c r="NUT43" s="450"/>
      <c r="NUU43" s="450"/>
      <c r="NUV43" s="450"/>
      <c r="NUW43" s="450"/>
      <c r="NUX43" s="450"/>
      <c r="NUY43" s="450"/>
      <c r="NUZ43" s="450"/>
      <c r="NVA43" s="450"/>
      <c r="NVB43" s="450"/>
      <c r="NVC43" s="450"/>
      <c r="NVD43" s="450"/>
      <c r="NVE43" s="450"/>
      <c r="NVF43" s="450"/>
      <c r="NVG43" s="450"/>
      <c r="NVH43" s="450"/>
      <c r="NVI43" s="450"/>
      <c r="NVJ43" s="450"/>
      <c r="NVK43" s="450"/>
      <c r="NVL43" s="450"/>
      <c r="NVM43" s="450"/>
      <c r="NVN43" s="450"/>
      <c r="NVO43" s="450"/>
      <c r="NVP43" s="450"/>
      <c r="NVQ43" s="450"/>
      <c r="NVR43" s="450"/>
      <c r="NVS43" s="450"/>
      <c r="NVT43" s="450"/>
      <c r="NVU43" s="450"/>
      <c r="NVV43" s="450"/>
      <c r="NVW43" s="450"/>
      <c r="NVX43" s="450"/>
      <c r="NVY43" s="450"/>
      <c r="NVZ43" s="450"/>
      <c r="NWA43" s="450"/>
      <c r="NWB43" s="450"/>
      <c r="NWC43" s="450"/>
      <c r="NWD43" s="450"/>
      <c r="NWE43" s="450"/>
      <c r="NWF43" s="450"/>
      <c r="NWG43" s="450"/>
      <c r="NWH43" s="450"/>
      <c r="NWI43" s="450"/>
      <c r="NWJ43" s="450"/>
      <c r="NWK43" s="450"/>
      <c r="NWL43" s="450"/>
      <c r="NWM43" s="450"/>
      <c r="NWN43" s="450"/>
      <c r="NWO43" s="450"/>
      <c r="NWP43" s="450"/>
      <c r="NWQ43" s="450"/>
      <c r="NWR43" s="450"/>
      <c r="NWS43" s="450"/>
      <c r="NWT43" s="450"/>
      <c r="NWU43" s="450"/>
      <c r="NWV43" s="450"/>
      <c r="NWW43" s="450"/>
      <c r="NWX43" s="450"/>
      <c r="NWY43" s="450"/>
      <c r="NWZ43" s="450"/>
      <c r="NXA43" s="450"/>
      <c r="NXB43" s="450"/>
      <c r="NXC43" s="450"/>
      <c r="NXD43" s="450"/>
      <c r="NXE43" s="450"/>
      <c r="NXF43" s="450"/>
      <c r="NXG43" s="450"/>
      <c r="NXH43" s="450"/>
      <c r="NXI43" s="450"/>
      <c r="NXJ43" s="450"/>
      <c r="NXK43" s="450"/>
      <c r="NXL43" s="450"/>
      <c r="NXM43" s="450"/>
      <c r="NXN43" s="450"/>
      <c r="NXO43" s="450"/>
      <c r="NXP43" s="450"/>
      <c r="NXQ43" s="450"/>
      <c r="NXR43" s="450"/>
      <c r="NXS43" s="450"/>
      <c r="NXT43" s="450"/>
      <c r="NXU43" s="450"/>
      <c r="NXV43" s="450"/>
      <c r="NXW43" s="450"/>
      <c r="NXX43" s="450"/>
      <c r="NXY43" s="450"/>
      <c r="NXZ43" s="450"/>
      <c r="NYA43" s="450"/>
      <c r="NYB43" s="450"/>
      <c r="NYC43" s="450"/>
      <c r="NYD43" s="450"/>
      <c r="NYE43" s="450"/>
      <c r="NYF43" s="450"/>
      <c r="NYG43" s="450"/>
      <c r="NYH43" s="450"/>
      <c r="NYI43" s="450"/>
      <c r="NYJ43" s="450"/>
      <c r="NYK43" s="450"/>
      <c r="NYL43" s="450"/>
      <c r="NYM43" s="450"/>
      <c r="NYN43" s="450"/>
      <c r="NYO43" s="450"/>
      <c r="NYP43" s="450"/>
      <c r="NYQ43" s="450"/>
      <c r="NYR43" s="450"/>
      <c r="NYS43" s="450"/>
      <c r="NYT43" s="450"/>
      <c r="NYU43" s="450"/>
      <c r="NYV43" s="450"/>
      <c r="NYW43" s="450"/>
      <c r="NYX43" s="450"/>
      <c r="NYY43" s="450"/>
      <c r="NYZ43" s="450"/>
      <c r="NZA43" s="450"/>
      <c r="NZB43" s="450"/>
      <c r="NZC43" s="450"/>
      <c r="NZD43" s="450"/>
      <c r="NZE43" s="450"/>
      <c r="NZF43" s="450"/>
      <c r="NZG43" s="450"/>
      <c r="NZH43" s="450"/>
      <c r="NZI43" s="450"/>
      <c r="NZJ43" s="450"/>
      <c r="NZK43" s="450"/>
      <c r="NZL43" s="450"/>
      <c r="NZM43" s="450"/>
      <c r="NZN43" s="450"/>
      <c r="NZO43" s="450"/>
      <c r="NZP43" s="450"/>
      <c r="NZQ43" s="450"/>
      <c r="NZR43" s="450"/>
      <c r="NZS43" s="450"/>
      <c r="NZT43" s="450"/>
      <c r="NZU43" s="450"/>
      <c r="NZV43" s="450"/>
      <c r="NZW43" s="450"/>
      <c r="NZX43" s="450"/>
      <c r="NZY43" s="450"/>
      <c r="NZZ43" s="450"/>
      <c r="OAA43" s="450"/>
      <c r="OAB43" s="450"/>
      <c r="OAC43" s="450"/>
      <c r="OAD43" s="450"/>
      <c r="OAE43" s="450"/>
      <c r="OAF43" s="450"/>
      <c r="OAG43" s="450"/>
      <c r="OAH43" s="450"/>
      <c r="OAI43" s="450"/>
      <c r="OAJ43" s="450"/>
      <c r="OAK43" s="450"/>
      <c r="OAL43" s="450"/>
      <c r="OAM43" s="450"/>
      <c r="OAN43" s="450"/>
      <c r="OAO43" s="450"/>
      <c r="OAP43" s="450"/>
      <c r="OAQ43" s="450"/>
      <c r="OAR43" s="450"/>
      <c r="OAS43" s="450"/>
      <c r="OAT43" s="450"/>
      <c r="OAU43" s="450"/>
      <c r="OAV43" s="450"/>
      <c r="OAW43" s="450"/>
      <c r="OAX43" s="450"/>
      <c r="OAY43" s="450"/>
      <c r="OAZ43" s="450"/>
      <c r="OBA43" s="450"/>
      <c r="OBB43" s="450"/>
      <c r="OBC43" s="450"/>
      <c r="OBD43" s="450"/>
      <c r="OBE43" s="450"/>
      <c r="OBF43" s="450"/>
      <c r="OBG43" s="450"/>
      <c r="OBH43" s="450"/>
      <c r="OBI43" s="450"/>
      <c r="OBJ43" s="450"/>
      <c r="OBK43" s="450"/>
      <c r="OBL43" s="450"/>
      <c r="OBM43" s="450"/>
      <c r="OBN43" s="450"/>
      <c r="OBO43" s="450"/>
      <c r="OBP43" s="450"/>
      <c r="OBQ43" s="450"/>
      <c r="OBR43" s="450"/>
      <c r="OBS43" s="450"/>
      <c r="OBT43" s="450"/>
      <c r="OBU43" s="450"/>
      <c r="OBV43" s="450"/>
      <c r="OBW43" s="450"/>
      <c r="OBX43" s="450"/>
      <c r="OBY43" s="450"/>
      <c r="OBZ43" s="450"/>
      <c r="OCA43" s="450"/>
      <c r="OCB43" s="450"/>
      <c r="OCC43" s="450"/>
      <c r="OCD43" s="450"/>
      <c r="OCE43" s="450"/>
      <c r="OCF43" s="450"/>
      <c r="OCG43" s="450"/>
      <c r="OCH43" s="450"/>
      <c r="OCI43" s="450"/>
      <c r="OCJ43" s="450"/>
      <c r="OCK43" s="450"/>
      <c r="OCL43" s="450"/>
      <c r="OCM43" s="450"/>
      <c r="OCN43" s="450"/>
      <c r="OCO43" s="450"/>
      <c r="OCP43" s="450"/>
      <c r="OCQ43" s="450"/>
      <c r="OCR43" s="450"/>
      <c r="OCS43" s="450"/>
      <c r="OCT43" s="450"/>
      <c r="OCU43" s="450"/>
      <c r="OCV43" s="450"/>
      <c r="OCW43" s="450"/>
      <c r="OCX43" s="450"/>
      <c r="OCY43" s="450"/>
      <c r="OCZ43" s="450"/>
      <c r="ODA43" s="450"/>
      <c r="ODB43" s="450"/>
      <c r="ODC43" s="450"/>
      <c r="ODD43" s="450"/>
      <c r="ODE43" s="450"/>
      <c r="ODF43" s="450"/>
      <c r="ODG43" s="450"/>
      <c r="ODH43" s="450"/>
      <c r="ODI43" s="450"/>
      <c r="ODJ43" s="450"/>
      <c r="ODK43" s="450"/>
      <c r="ODL43" s="450"/>
      <c r="ODM43" s="450"/>
      <c r="ODN43" s="450"/>
      <c r="ODO43" s="450"/>
      <c r="ODP43" s="450"/>
      <c r="ODQ43" s="450"/>
      <c r="ODR43" s="450"/>
      <c r="ODS43" s="450"/>
      <c r="ODT43" s="450"/>
      <c r="ODU43" s="450"/>
      <c r="ODV43" s="450"/>
      <c r="ODW43" s="450"/>
      <c r="ODX43" s="450"/>
      <c r="ODY43" s="450"/>
      <c r="ODZ43" s="450"/>
      <c r="OEA43" s="450"/>
      <c r="OEB43" s="450"/>
      <c r="OEC43" s="450"/>
      <c r="OED43" s="450"/>
      <c r="OEE43" s="450"/>
      <c r="OEF43" s="450"/>
      <c r="OEG43" s="450"/>
      <c r="OEH43" s="450"/>
      <c r="OEI43" s="450"/>
      <c r="OEJ43" s="450"/>
      <c r="OEK43" s="450"/>
      <c r="OEL43" s="450"/>
      <c r="OEM43" s="450"/>
      <c r="OEN43" s="450"/>
      <c r="OEO43" s="450"/>
      <c r="OEP43" s="450"/>
      <c r="OEQ43" s="450"/>
      <c r="OER43" s="450"/>
      <c r="OES43" s="450"/>
      <c r="OET43" s="450"/>
      <c r="OEU43" s="450"/>
      <c r="OEV43" s="450"/>
      <c r="OEW43" s="450"/>
      <c r="OEX43" s="450"/>
      <c r="OEY43" s="450"/>
      <c r="OEZ43" s="450"/>
      <c r="OFA43" s="450"/>
      <c r="OFB43" s="450"/>
      <c r="OFC43" s="450"/>
      <c r="OFD43" s="450"/>
      <c r="OFE43" s="450"/>
      <c r="OFF43" s="450"/>
      <c r="OFG43" s="450"/>
      <c r="OFH43" s="450"/>
      <c r="OFI43" s="450"/>
      <c r="OFJ43" s="450"/>
      <c r="OFK43" s="450"/>
      <c r="OFL43" s="450"/>
      <c r="OFM43" s="450"/>
      <c r="OFN43" s="450"/>
      <c r="OFO43" s="450"/>
      <c r="OFP43" s="450"/>
      <c r="OFQ43" s="450"/>
      <c r="OFR43" s="450"/>
      <c r="OFS43" s="450"/>
      <c r="OFT43" s="450"/>
      <c r="OFU43" s="450"/>
      <c r="OFV43" s="450"/>
      <c r="OFW43" s="450"/>
      <c r="OFX43" s="450"/>
      <c r="OFY43" s="450"/>
      <c r="OFZ43" s="450"/>
      <c r="OGA43" s="450"/>
      <c r="OGB43" s="450"/>
      <c r="OGC43" s="450"/>
      <c r="OGD43" s="450"/>
      <c r="OGE43" s="450"/>
      <c r="OGF43" s="450"/>
      <c r="OGG43" s="450"/>
      <c r="OGH43" s="450"/>
      <c r="OGI43" s="450"/>
      <c r="OGJ43" s="450"/>
      <c r="OGK43" s="450"/>
      <c r="OGL43" s="450"/>
      <c r="OGM43" s="450"/>
      <c r="OGN43" s="450"/>
      <c r="OGO43" s="450"/>
      <c r="OGP43" s="450"/>
      <c r="OGQ43" s="450"/>
      <c r="OGR43" s="450"/>
      <c r="OGS43" s="450"/>
      <c r="OGT43" s="450"/>
      <c r="OGU43" s="450"/>
      <c r="OGV43" s="450"/>
      <c r="OGW43" s="450"/>
      <c r="OGX43" s="450"/>
      <c r="OGY43" s="450"/>
      <c r="OGZ43" s="450"/>
      <c r="OHA43" s="450"/>
      <c r="OHB43" s="450"/>
      <c r="OHC43" s="450"/>
      <c r="OHD43" s="450"/>
      <c r="OHE43" s="450"/>
      <c r="OHF43" s="450"/>
      <c r="OHG43" s="450"/>
      <c r="OHH43" s="450"/>
      <c r="OHI43" s="450"/>
      <c r="OHJ43" s="450"/>
      <c r="OHK43" s="450"/>
      <c r="OHL43" s="450"/>
      <c r="OHM43" s="450"/>
      <c r="OHN43" s="450"/>
      <c r="OHO43" s="450"/>
      <c r="OHP43" s="450"/>
      <c r="OHQ43" s="450"/>
      <c r="OHR43" s="450"/>
      <c r="OHS43" s="450"/>
      <c r="OHT43" s="450"/>
      <c r="OHU43" s="450"/>
      <c r="OHV43" s="450"/>
      <c r="OHW43" s="450"/>
      <c r="OHX43" s="450"/>
      <c r="OHY43" s="450"/>
      <c r="OHZ43" s="450"/>
      <c r="OIA43" s="450"/>
      <c r="OIB43" s="450"/>
      <c r="OIC43" s="450"/>
      <c r="OID43" s="450"/>
      <c r="OIE43" s="450"/>
      <c r="OIF43" s="450"/>
      <c r="OIG43" s="450"/>
      <c r="OIH43" s="450"/>
      <c r="OII43" s="450"/>
      <c r="OIJ43" s="450"/>
      <c r="OIK43" s="450"/>
      <c r="OIL43" s="450"/>
      <c r="OIM43" s="450"/>
      <c r="OIN43" s="450"/>
      <c r="OIO43" s="450"/>
      <c r="OIP43" s="450"/>
      <c r="OIQ43" s="450"/>
      <c r="OIR43" s="450"/>
      <c r="OIS43" s="450"/>
      <c r="OIT43" s="450"/>
      <c r="OIU43" s="450"/>
      <c r="OIV43" s="450"/>
      <c r="OIW43" s="450"/>
      <c r="OIX43" s="450"/>
      <c r="OIY43" s="450"/>
      <c r="OIZ43" s="450"/>
      <c r="OJA43" s="450"/>
      <c r="OJB43" s="450"/>
      <c r="OJC43" s="450"/>
      <c r="OJD43" s="450"/>
      <c r="OJE43" s="450"/>
      <c r="OJF43" s="450"/>
      <c r="OJG43" s="450"/>
      <c r="OJH43" s="450"/>
      <c r="OJI43" s="450"/>
      <c r="OJJ43" s="450"/>
      <c r="OJK43" s="450"/>
      <c r="OJL43" s="450"/>
      <c r="OJM43" s="450"/>
      <c r="OJN43" s="450"/>
      <c r="OJO43" s="450"/>
      <c r="OJP43" s="450"/>
      <c r="OJQ43" s="450"/>
      <c r="OJR43" s="450"/>
      <c r="OJS43" s="450"/>
      <c r="OJT43" s="450"/>
      <c r="OJU43" s="450"/>
      <c r="OJV43" s="450"/>
      <c r="OJW43" s="450"/>
      <c r="OJX43" s="450"/>
      <c r="OJY43" s="450"/>
      <c r="OJZ43" s="450"/>
      <c r="OKA43" s="450"/>
      <c r="OKB43" s="450"/>
      <c r="OKC43" s="450"/>
      <c r="OKD43" s="450"/>
      <c r="OKE43" s="450"/>
      <c r="OKF43" s="450"/>
      <c r="OKG43" s="450"/>
      <c r="OKH43" s="450"/>
      <c r="OKI43" s="450"/>
      <c r="OKJ43" s="450"/>
      <c r="OKK43" s="450"/>
      <c r="OKL43" s="450"/>
      <c r="OKM43" s="450"/>
      <c r="OKN43" s="450"/>
      <c r="OKO43" s="450"/>
      <c r="OKP43" s="450"/>
      <c r="OKQ43" s="450"/>
      <c r="OKR43" s="450"/>
      <c r="OKS43" s="450"/>
      <c r="OKT43" s="450"/>
      <c r="OKU43" s="450"/>
      <c r="OKV43" s="450"/>
      <c r="OKW43" s="450"/>
      <c r="OKX43" s="450"/>
      <c r="OKY43" s="450"/>
      <c r="OKZ43" s="450"/>
      <c r="OLA43" s="450"/>
      <c r="OLB43" s="450"/>
      <c r="OLC43" s="450"/>
      <c r="OLD43" s="450"/>
      <c r="OLE43" s="450"/>
      <c r="OLF43" s="450"/>
      <c r="OLG43" s="450"/>
      <c r="OLH43" s="450"/>
      <c r="OLI43" s="450"/>
      <c r="OLJ43" s="450"/>
      <c r="OLK43" s="450"/>
      <c r="OLL43" s="450"/>
      <c r="OLM43" s="450"/>
      <c r="OLN43" s="450"/>
      <c r="OLO43" s="450"/>
      <c r="OLP43" s="450"/>
      <c r="OLQ43" s="450"/>
      <c r="OLR43" s="450"/>
      <c r="OLS43" s="450"/>
      <c r="OLT43" s="450"/>
      <c r="OLU43" s="450"/>
      <c r="OLV43" s="450"/>
      <c r="OLW43" s="450"/>
      <c r="OLX43" s="450"/>
      <c r="OLY43" s="450"/>
      <c r="OLZ43" s="450"/>
      <c r="OMA43" s="450"/>
      <c r="OMB43" s="450"/>
      <c r="OMC43" s="450"/>
      <c r="OMD43" s="450"/>
      <c r="OME43" s="450"/>
      <c r="OMF43" s="450"/>
      <c r="OMG43" s="450"/>
      <c r="OMH43" s="450"/>
      <c r="OMI43" s="450"/>
      <c r="OMJ43" s="450"/>
      <c r="OMK43" s="450"/>
      <c r="OML43" s="450"/>
      <c r="OMM43" s="450"/>
      <c r="OMN43" s="450"/>
      <c r="OMO43" s="450"/>
      <c r="OMP43" s="450"/>
      <c r="OMQ43" s="450"/>
      <c r="OMR43" s="450"/>
      <c r="OMS43" s="450"/>
      <c r="OMT43" s="450"/>
      <c r="OMU43" s="450"/>
      <c r="OMV43" s="450"/>
      <c r="OMW43" s="450"/>
      <c r="OMX43" s="450"/>
      <c r="OMY43" s="450"/>
      <c r="OMZ43" s="450"/>
      <c r="ONA43" s="450"/>
      <c r="ONB43" s="450"/>
      <c r="ONC43" s="450"/>
      <c r="OND43" s="450"/>
      <c r="ONE43" s="450"/>
      <c r="ONF43" s="450"/>
      <c r="ONG43" s="450"/>
      <c r="ONH43" s="450"/>
      <c r="ONI43" s="450"/>
      <c r="ONJ43" s="450"/>
      <c r="ONK43" s="450"/>
      <c r="ONL43" s="450"/>
      <c r="ONM43" s="450"/>
      <c r="ONN43" s="450"/>
      <c r="ONO43" s="450"/>
      <c r="ONP43" s="450"/>
      <c r="ONQ43" s="450"/>
      <c r="ONR43" s="450"/>
      <c r="ONS43" s="450"/>
      <c r="ONT43" s="450"/>
      <c r="ONU43" s="450"/>
      <c r="ONV43" s="450"/>
      <c r="ONW43" s="450"/>
      <c r="ONX43" s="450"/>
      <c r="ONY43" s="450"/>
      <c r="ONZ43" s="450"/>
      <c r="OOA43" s="450"/>
      <c r="OOB43" s="450"/>
      <c r="OOC43" s="450"/>
      <c r="OOD43" s="450"/>
      <c r="OOE43" s="450"/>
      <c r="OOF43" s="450"/>
      <c r="OOG43" s="450"/>
      <c r="OOH43" s="450"/>
      <c r="OOI43" s="450"/>
      <c r="OOJ43" s="450"/>
      <c r="OOK43" s="450"/>
      <c r="OOL43" s="450"/>
      <c r="OOM43" s="450"/>
      <c r="OON43" s="450"/>
      <c r="OOO43" s="450"/>
      <c r="OOP43" s="450"/>
      <c r="OOQ43" s="450"/>
      <c r="OOR43" s="450"/>
      <c r="OOS43" s="450"/>
      <c r="OOT43" s="450"/>
      <c r="OOU43" s="450"/>
      <c r="OOV43" s="450"/>
      <c r="OOW43" s="450"/>
      <c r="OOX43" s="450"/>
      <c r="OOY43" s="450"/>
      <c r="OOZ43" s="450"/>
      <c r="OPA43" s="450"/>
      <c r="OPB43" s="450"/>
      <c r="OPC43" s="450"/>
      <c r="OPD43" s="450"/>
      <c r="OPE43" s="450"/>
      <c r="OPF43" s="450"/>
      <c r="OPG43" s="450"/>
      <c r="OPH43" s="450"/>
      <c r="OPI43" s="450"/>
      <c r="OPJ43" s="450"/>
      <c r="OPK43" s="450"/>
      <c r="OPL43" s="450"/>
      <c r="OPM43" s="450"/>
      <c r="OPN43" s="450"/>
      <c r="OPO43" s="450"/>
      <c r="OPP43" s="450"/>
      <c r="OPQ43" s="450"/>
      <c r="OPR43" s="450"/>
      <c r="OPS43" s="450"/>
      <c r="OPT43" s="450"/>
      <c r="OPU43" s="450"/>
      <c r="OPV43" s="450"/>
      <c r="OPW43" s="450"/>
      <c r="OPX43" s="450"/>
      <c r="OPY43" s="450"/>
      <c r="OPZ43" s="450"/>
      <c r="OQA43" s="450"/>
      <c r="OQB43" s="450"/>
      <c r="OQC43" s="450"/>
      <c r="OQD43" s="450"/>
      <c r="OQE43" s="450"/>
      <c r="OQF43" s="450"/>
      <c r="OQG43" s="450"/>
      <c r="OQH43" s="450"/>
      <c r="OQI43" s="450"/>
      <c r="OQJ43" s="450"/>
      <c r="OQK43" s="450"/>
      <c r="OQL43" s="450"/>
      <c r="OQM43" s="450"/>
      <c r="OQN43" s="450"/>
      <c r="OQO43" s="450"/>
      <c r="OQP43" s="450"/>
      <c r="OQQ43" s="450"/>
      <c r="OQR43" s="450"/>
      <c r="OQS43" s="450"/>
      <c r="OQT43" s="450"/>
      <c r="OQU43" s="450"/>
      <c r="OQV43" s="450"/>
      <c r="OQW43" s="450"/>
      <c r="OQX43" s="450"/>
      <c r="OQY43" s="450"/>
      <c r="OQZ43" s="450"/>
      <c r="ORA43" s="450"/>
      <c r="ORB43" s="450"/>
      <c r="ORC43" s="450"/>
      <c r="ORD43" s="450"/>
      <c r="ORE43" s="450"/>
      <c r="ORF43" s="450"/>
      <c r="ORG43" s="450"/>
      <c r="ORH43" s="450"/>
      <c r="ORI43" s="450"/>
      <c r="ORJ43" s="450"/>
      <c r="ORK43" s="450"/>
      <c r="ORL43" s="450"/>
      <c r="ORM43" s="450"/>
      <c r="ORN43" s="450"/>
      <c r="ORO43" s="450"/>
      <c r="ORP43" s="450"/>
      <c r="ORQ43" s="450"/>
      <c r="ORR43" s="450"/>
      <c r="ORS43" s="450"/>
      <c r="ORT43" s="450"/>
      <c r="ORU43" s="450"/>
      <c r="ORV43" s="450"/>
      <c r="ORW43" s="450"/>
      <c r="ORX43" s="450"/>
      <c r="ORY43" s="450"/>
      <c r="ORZ43" s="450"/>
      <c r="OSA43" s="450"/>
      <c r="OSB43" s="450"/>
      <c r="OSC43" s="450"/>
      <c r="OSD43" s="450"/>
      <c r="OSE43" s="450"/>
      <c r="OSF43" s="450"/>
      <c r="OSG43" s="450"/>
      <c r="OSH43" s="450"/>
      <c r="OSI43" s="450"/>
      <c r="OSJ43" s="450"/>
      <c r="OSK43" s="450"/>
      <c r="OSL43" s="450"/>
      <c r="OSM43" s="450"/>
      <c r="OSN43" s="450"/>
      <c r="OSO43" s="450"/>
      <c r="OSP43" s="450"/>
      <c r="OSQ43" s="450"/>
      <c r="OSR43" s="450"/>
      <c r="OSS43" s="450"/>
      <c r="OST43" s="450"/>
      <c r="OSU43" s="450"/>
      <c r="OSV43" s="450"/>
      <c r="OSW43" s="450"/>
      <c r="OSX43" s="450"/>
      <c r="OSY43" s="450"/>
      <c r="OSZ43" s="450"/>
      <c r="OTA43" s="450"/>
      <c r="OTB43" s="450"/>
      <c r="OTC43" s="450"/>
      <c r="OTD43" s="450"/>
      <c r="OTE43" s="450"/>
      <c r="OTF43" s="450"/>
      <c r="OTG43" s="450"/>
      <c r="OTH43" s="450"/>
      <c r="OTI43" s="450"/>
      <c r="OTJ43" s="450"/>
      <c r="OTK43" s="450"/>
      <c r="OTL43" s="450"/>
      <c r="OTM43" s="450"/>
      <c r="OTN43" s="450"/>
      <c r="OTO43" s="450"/>
      <c r="OTP43" s="450"/>
      <c r="OTQ43" s="450"/>
      <c r="OTR43" s="450"/>
      <c r="OTS43" s="450"/>
      <c r="OTT43" s="450"/>
      <c r="OTU43" s="450"/>
      <c r="OTV43" s="450"/>
      <c r="OTW43" s="450"/>
      <c r="OTX43" s="450"/>
      <c r="OTY43" s="450"/>
      <c r="OTZ43" s="450"/>
      <c r="OUA43" s="450"/>
      <c r="OUB43" s="450"/>
      <c r="OUC43" s="450"/>
      <c r="OUD43" s="450"/>
      <c r="OUE43" s="450"/>
      <c r="OUF43" s="450"/>
      <c r="OUG43" s="450"/>
      <c r="OUH43" s="450"/>
      <c r="OUI43" s="450"/>
      <c r="OUJ43" s="450"/>
      <c r="OUK43" s="450"/>
      <c r="OUL43" s="450"/>
      <c r="OUM43" s="450"/>
      <c r="OUN43" s="450"/>
      <c r="OUO43" s="450"/>
      <c r="OUP43" s="450"/>
      <c r="OUQ43" s="450"/>
      <c r="OUR43" s="450"/>
      <c r="OUS43" s="450"/>
      <c r="OUT43" s="450"/>
      <c r="OUU43" s="450"/>
      <c r="OUV43" s="450"/>
      <c r="OUW43" s="450"/>
      <c r="OUX43" s="450"/>
      <c r="OUY43" s="450"/>
      <c r="OUZ43" s="450"/>
      <c r="OVA43" s="450"/>
      <c r="OVB43" s="450"/>
      <c r="OVC43" s="450"/>
      <c r="OVD43" s="450"/>
      <c r="OVE43" s="450"/>
      <c r="OVF43" s="450"/>
      <c r="OVG43" s="450"/>
      <c r="OVH43" s="450"/>
      <c r="OVI43" s="450"/>
      <c r="OVJ43" s="450"/>
      <c r="OVK43" s="450"/>
      <c r="OVL43" s="450"/>
      <c r="OVM43" s="450"/>
      <c r="OVN43" s="450"/>
      <c r="OVO43" s="450"/>
      <c r="OVP43" s="450"/>
      <c r="OVQ43" s="450"/>
      <c r="OVR43" s="450"/>
      <c r="OVS43" s="450"/>
      <c r="OVT43" s="450"/>
      <c r="OVU43" s="450"/>
      <c r="OVV43" s="450"/>
      <c r="OVW43" s="450"/>
      <c r="OVX43" s="450"/>
      <c r="OVY43" s="450"/>
      <c r="OVZ43" s="450"/>
      <c r="OWA43" s="450"/>
      <c r="OWB43" s="450"/>
      <c r="OWC43" s="450"/>
      <c r="OWD43" s="450"/>
      <c r="OWE43" s="450"/>
      <c r="OWF43" s="450"/>
      <c r="OWG43" s="450"/>
      <c r="OWH43" s="450"/>
      <c r="OWI43" s="450"/>
      <c r="OWJ43" s="450"/>
      <c r="OWK43" s="450"/>
      <c r="OWL43" s="450"/>
      <c r="OWM43" s="450"/>
      <c r="OWN43" s="450"/>
      <c r="OWO43" s="450"/>
      <c r="OWP43" s="450"/>
      <c r="OWQ43" s="450"/>
      <c r="OWR43" s="450"/>
      <c r="OWS43" s="450"/>
      <c r="OWT43" s="450"/>
      <c r="OWU43" s="450"/>
      <c r="OWV43" s="450"/>
      <c r="OWW43" s="450"/>
      <c r="OWX43" s="450"/>
      <c r="OWY43" s="450"/>
      <c r="OWZ43" s="450"/>
      <c r="OXA43" s="450"/>
      <c r="OXB43" s="450"/>
      <c r="OXC43" s="450"/>
      <c r="OXD43" s="450"/>
      <c r="OXE43" s="450"/>
      <c r="OXF43" s="450"/>
      <c r="OXG43" s="450"/>
      <c r="OXH43" s="450"/>
      <c r="OXI43" s="450"/>
      <c r="OXJ43" s="450"/>
      <c r="OXK43" s="450"/>
      <c r="OXL43" s="450"/>
      <c r="OXM43" s="450"/>
      <c r="OXN43" s="450"/>
      <c r="OXO43" s="450"/>
      <c r="OXP43" s="450"/>
      <c r="OXQ43" s="450"/>
      <c r="OXR43" s="450"/>
      <c r="OXS43" s="450"/>
      <c r="OXT43" s="450"/>
      <c r="OXU43" s="450"/>
      <c r="OXV43" s="450"/>
      <c r="OXW43" s="450"/>
      <c r="OXX43" s="450"/>
      <c r="OXY43" s="450"/>
      <c r="OXZ43" s="450"/>
      <c r="OYA43" s="450"/>
      <c r="OYB43" s="450"/>
      <c r="OYC43" s="450"/>
      <c r="OYD43" s="450"/>
      <c r="OYE43" s="450"/>
      <c r="OYF43" s="450"/>
      <c r="OYG43" s="450"/>
      <c r="OYH43" s="450"/>
      <c r="OYI43" s="450"/>
      <c r="OYJ43" s="450"/>
      <c r="OYK43" s="450"/>
      <c r="OYL43" s="450"/>
      <c r="OYM43" s="450"/>
      <c r="OYN43" s="450"/>
      <c r="OYO43" s="450"/>
      <c r="OYP43" s="450"/>
      <c r="OYQ43" s="450"/>
      <c r="OYR43" s="450"/>
      <c r="OYS43" s="450"/>
      <c r="OYT43" s="450"/>
      <c r="OYU43" s="450"/>
      <c r="OYV43" s="450"/>
      <c r="OYW43" s="450"/>
      <c r="OYX43" s="450"/>
      <c r="OYY43" s="450"/>
      <c r="OYZ43" s="450"/>
      <c r="OZA43" s="450"/>
      <c r="OZB43" s="450"/>
      <c r="OZC43" s="450"/>
      <c r="OZD43" s="450"/>
      <c r="OZE43" s="450"/>
      <c r="OZF43" s="450"/>
      <c r="OZG43" s="450"/>
      <c r="OZH43" s="450"/>
      <c r="OZI43" s="450"/>
      <c r="OZJ43" s="450"/>
      <c r="OZK43" s="450"/>
      <c r="OZL43" s="450"/>
      <c r="OZM43" s="450"/>
      <c r="OZN43" s="450"/>
      <c r="OZO43" s="450"/>
      <c r="OZP43" s="450"/>
      <c r="OZQ43" s="450"/>
      <c r="OZR43" s="450"/>
      <c r="OZS43" s="450"/>
      <c r="OZT43" s="450"/>
      <c r="OZU43" s="450"/>
      <c r="OZV43" s="450"/>
      <c r="OZW43" s="450"/>
      <c r="OZX43" s="450"/>
      <c r="OZY43" s="450"/>
      <c r="OZZ43" s="450"/>
      <c r="PAA43" s="450"/>
      <c r="PAB43" s="450"/>
      <c r="PAC43" s="450"/>
      <c r="PAD43" s="450"/>
      <c r="PAE43" s="450"/>
      <c r="PAF43" s="450"/>
      <c r="PAG43" s="450"/>
      <c r="PAH43" s="450"/>
      <c r="PAI43" s="450"/>
      <c r="PAJ43" s="450"/>
      <c r="PAK43" s="450"/>
      <c r="PAL43" s="450"/>
      <c r="PAM43" s="450"/>
      <c r="PAN43" s="450"/>
      <c r="PAO43" s="450"/>
      <c r="PAP43" s="450"/>
      <c r="PAQ43" s="450"/>
      <c r="PAR43" s="450"/>
      <c r="PAS43" s="450"/>
      <c r="PAT43" s="450"/>
      <c r="PAU43" s="450"/>
      <c r="PAV43" s="450"/>
      <c r="PAW43" s="450"/>
      <c r="PAX43" s="450"/>
      <c r="PAY43" s="450"/>
      <c r="PAZ43" s="450"/>
      <c r="PBA43" s="450"/>
      <c r="PBB43" s="450"/>
      <c r="PBC43" s="450"/>
      <c r="PBD43" s="450"/>
      <c r="PBE43" s="450"/>
      <c r="PBF43" s="450"/>
      <c r="PBG43" s="450"/>
      <c r="PBH43" s="450"/>
      <c r="PBI43" s="450"/>
      <c r="PBJ43" s="450"/>
      <c r="PBK43" s="450"/>
      <c r="PBL43" s="450"/>
      <c r="PBM43" s="450"/>
      <c r="PBN43" s="450"/>
      <c r="PBO43" s="450"/>
      <c r="PBP43" s="450"/>
      <c r="PBQ43" s="450"/>
      <c r="PBR43" s="450"/>
      <c r="PBS43" s="450"/>
      <c r="PBT43" s="450"/>
      <c r="PBU43" s="450"/>
      <c r="PBV43" s="450"/>
      <c r="PBW43" s="450"/>
      <c r="PBX43" s="450"/>
      <c r="PBY43" s="450"/>
      <c r="PBZ43" s="450"/>
      <c r="PCA43" s="450"/>
      <c r="PCB43" s="450"/>
      <c r="PCC43" s="450"/>
      <c r="PCD43" s="450"/>
      <c r="PCE43" s="450"/>
      <c r="PCF43" s="450"/>
      <c r="PCG43" s="450"/>
      <c r="PCH43" s="450"/>
      <c r="PCI43" s="450"/>
      <c r="PCJ43" s="450"/>
      <c r="PCK43" s="450"/>
      <c r="PCL43" s="450"/>
      <c r="PCM43" s="450"/>
      <c r="PCN43" s="450"/>
      <c r="PCO43" s="450"/>
      <c r="PCP43" s="450"/>
      <c r="PCQ43" s="450"/>
      <c r="PCR43" s="450"/>
      <c r="PCS43" s="450"/>
      <c r="PCT43" s="450"/>
      <c r="PCU43" s="450"/>
      <c r="PCV43" s="450"/>
      <c r="PCW43" s="450"/>
      <c r="PCX43" s="450"/>
      <c r="PCY43" s="450"/>
      <c r="PCZ43" s="450"/>
      <c r="PDA43" s="450"/>
      <c r="PDB43" s="450"/>
      <c r="PDC43" s="450"/>
      <c r="PDD43" s="450"/>
      <c r="PDE43" s="450"/>
      <c r="PDF43" s="450"/>
      <c r="PDG43" s="450"/>
      <c r="PDH43" s="450"/>
      <c r="PDI43" s="450"/>
      <c r="PDJ43" s="450"/>
      <c r="PDK43" s="450"/>
      <c r="PDL43" s="450"/>
      <c r="PDM43" s="450"/>
      <c r="PDN43" s="450"/>
      <c r="PDO43" s="450"/>
      <c r="PDP43" s="450"/>
      <c r="PDQ43" s="450"/>
      <c r="PDR43" s="450"/>
      <c r="PDS43" s="450"/>
      <c r="PDT43" s="450"/>
      <c r="PDU43" s="450"/>
      <c r="PDV43" s="450"/>
      <c r="PDW43" s="450"/>
      <c r="PDX43" s="450"/>
      <c r="PDY43" s="450"/>
      <c r="PDZ43" s="450"/>
      <c r="PEA43" s="450"/>
      <c r="PEB43" s="450"/>
      <c r="PEC43" s="450"/>
      <c r="PED43" s="450"/>
      <c r="PEE43" s="450"/>
      <c r="PEF43" s="450"/>
      <c r="PEG43" s="450"/>
      <c r="PEH43" s="450"/>
      <c r="PEI43" s="450"/>
      <c r="PEJ43" s="450"/>
      <c r="PEK43" s="450"/>
      <c r="PEL43" s="450"/>
      <c r="PEM43" s="450"/>
      <c r="PEN43" s="450"/>
      <c r="PEO43" s="450"/>
      <c r="PEP43" s="450"/>
      <c r="PEQ43" s="450"/>
      <c r="PER43" s="450"/>
      <c r="PES43" s="450"/>
      <c r="PET43" s="450"/>
      <c r="PEU43" s="450"/>
      <c r="PEV43" s="450"/>
      <c r="PEW43" s="450"/>
      <c r="PEX43" s="450"/>
      <c r="PEY43" s="450"/>
      <c r="PEZ43" s="450"/>
      <c r="PFA43" s="450"/>
      <c r="PFB43" s="450"/>
      <c r="PFC43" s="450"/>
      <c r="PFD43" s="450"/>
      <c r="PFE43" s="450"/>
      <c r="PFF43" s="450"/>
      <c r="PFG43" s="450"/>
      <c r="PFH43" s="450"/>
      <c r="PFI43" s="450"/>
      <c r="PFJ43" s="450"/>
      <c r="PFK43" s="450"/>
      <c r="PFL43" s="450"/>
      <c r="PFM43" s="450"/>
      <c r="PFN43" s="450"/>
      <c r="PFO43" s="450"/>
      <c r="PFP43" s="450"/>
      <c r="PFQ43" s="450"/>
      <c r="PFR43" s="450"/>
      <c r="PFS43" s="450"/>
      <c r="PFT43" s="450"/>
      <c r="PFU43" s="450"/>
      <c r="PFV43" s="450"/>
      <c r="PFW43" s="450"/>
      <c r="PFX43" s="450"/>
      <c r="PFY43" s="450"/>
      <c r="PFZ43" s="450"/>
      <c r="PGA43" s="450"/>
      <c r="PGB43" s="450"/>
      <c r="PGC43" s="450"/>
      <c r="PGD43" s="450"/>
      <c r="PGE43" s="450"/>
      <c r="PGF43" s="450"/>
      <c r="PGG43" s="450"/>
      <c r="PGH43" s="450"/>
      <c r="PGI43" s="450"/>
      <c r="PGJ43" s="450"/>
      <c r="PGK43" s="450"/>
      <c r="PGL43" s="450"/>
      <c r="PGM43" s="450"/>
      <c r="PGN43" s="450"/>
      <c r="PGO43" s="450"/>
      <c r="PGP43" s="450"/>
      <c r="PGQ43" s="450"/>
      <c r="PGR43" s="450"/>
      <c r="PGS43" s="450"/>
      <c r="PGT43" s="450"/>
      <c r="PGU43" s="450"/>
      <c r="PGV43" s="450"/>
      <c r="PGW43" s="450"/>
      <c r="PGX43" s="450"/>
      <c r="PGY43" s="450"/>
      <c r="PGZ43" s="450"/>
      <c r="PHA43" s="450"/>
      <c r="PHB43" s="450"/>
      <c r="PHC43" s="450"/>
      <c r="PHD43" s="450"/>
      <c r="PHE43" s="450"/>
      <c r="PHF43" s="450"/>
      <c r="PHG43" s="450"/>
      <c r="PHH43" s="450"/>
      <c r="PHI43" s="450"/>
      <c r="PHJ43" s="450"/>
      <c r="PHK43" s="450"/>
      <c r="PHL43" s="450"/>
      <c r="PHM43" s="450"/>
      <c r="PHN43" s="450"/>
      <c r="PHO43" s="450"/>
      <c r="PHP43" s="450"/>
      <c r="PHQ43" s="450"/>
      <c r="PHR43" s="450"/>
      <c r="PHS43" s="450"/>
      <c r="PHT43" s="450"/>
      <c r="PHU43" s="450"/>
      <c r="PHV43" s="450"/>
      <c r="PHW43" s="450"/>
      <c r="PHX43" s="450"/>
      <c r="PHY43" s="450"/>
      <c r="PHZ43" s="450"/>
      <c r="PIA43" s="450"/>
      <c r="PIB43" s="450"/>
      <c r="PIC43" s="450"/>
      <c r="PID43" s="450"/>
      <c r="PIE43" s="450"/>
      <c r="PIF43" s="450"/>
      <c r="PIG43" s="450"/>
      <c r="PIH43" s="450"/>
      <c r="PII43" s="450"/>
      <c r="PIJ43" s="450"/>
      <c r="PIK43" s="450"/>
      <c r="PIL43" s="450"/>
      <c r="PIM43" s="450"/>
      <c r="PIN43" s="450"/>
      <c r="PIO43" s="450"/>
      <c r="PIP43" s="450"/>
      <c r="PIQ43" s="450"/>
      <c r="PIR43" s="450"/>
      <c r="PIS43" s="450"/>
      <c r="PIT43" s="450"/>
      <c r="PIU43" s="450"/>
      <c r="PIV43" s="450"/>
      <c r="PIW43" s="450"/>
      <c r="PIX43" s="450"/>
      <c r="PIY43" s="450"/>
      <c r="PIZ43" s="450"/>
      <c r="PJA43" s="450"/>
      <c r="PJB43" s="450"/>
      <c r="PJC43" s="450"/>
      <c r="PJD43" s="450"/>
      <c r="PJE43" s="450"/>
      <c r="PJF43" s="450"/>
      <c r="PJG43" s="450"/>
      <c r="PJH43" s="450"/>
      <c r="PJI43" s="450"/>
      <c r="PJJ43" s="450"/>
      <c r="PJK43" s="450"/>
      <c r="PJL43" s="450"/>
      <c r="PJM43" s="450"/>
      <c r="PJN43" s="450"/>
      <c r="PJO43" s="450"/>
      <c r="PJP43" s="450"/>
      <c r="PJQ43" s="450"/>
      <c r="PJR43" s="450"/>
      <c r="PJS43" s="450"/>
      <c r="PJT43" s="450"/>
      <c r="PJU43" s="450"/>
      <c r="PJV43" s="450"/>
      <c r="PJW43" s="450"/>
      <c r="PJX43" s="450"/>
      <c r="PJY43" s="450"/>
      <c r="PJZ43" s="450"/>
      <c r="PKA43" s="450"/>
      <c r="PKB43" s="450"/>
      <c r="PKC43" s="450"/>
      <c r="PKD43" s="450"/>
      <c r="PKE43" s="450"/>
      <c r="PKF43" s="450"/>
      <c r="PKG43" s="450"/>
      <c r="PKH43" s="450"/>
      <c r="PKI43" s="450"/>
      <c r="PKJ43" s="450"/>
      <c r="PKK43" s="450"/>
      <c r="PKL43" s="450"/>
      <c r="PKM43" s="450"/>
      <c r="PKN43" s="450"/>
      <c r="PKO43" s="450"/>
      <c r="PKP43" s="450"/>
      <c r="PKQ43" s="450"/>
      <c r="PKR43" s="450"/>
      <c r="PKS43" s="450"/>
      <c r="PKT43" s="450"/>
      <c r="PKU43" s="450"/>
      <c r="PKV43" s="450"/>
      <c r="PKW43" s="450"/>
      <c r="PKX43" s="450"/>
      <c r="PKY43" s="450"/>
      <c r="PKZ43" s="450"/>
      <c r="PLA43" s="450"/>
      <c r="PLB43" s="450"/>
      <c r="PLC43" s="450"/>
      <c r="PLD43" s="450"/>
      <c r="PLE43" s="450"/>
      <c r="PLF43" s="450"/>
      <c r="PLG43" s="450"/>
      <c r="PLH43" s="450"/>
      <c r="PLI43" s="450"/>
      <c r="PLJ43" s="450"/>
      <c r="PLK43" s="450"/>
      <c r="PLL43" s="450"/>
      <c r="PLM43" s="450"/>
      <c r="PLN43" s="450"/>
      <c r="PLO43" s="450"/>
      <c r="PLP43" s="450"/>
      <c r="PLQ43" s="450"/>
      <c r="PLR43" s="450"/>
      <c r="PLS43" s="450"/>
      <c r="PLT43" s="450"/>
      <c r="PLU43" s="450"/>
      <c r="PLV43" s="450"/>
      <c r="PLW43" s="450"/>
      <c r="PLX43" s="450"/>
      <c r="PLY43" s="450"/>
      <c r="PLZ43" s="450"/>
      <c r="PMA43" s="450"/>
      <c r="PMB43" s="450"/>
      <c r="PMC43" s="450"/>
      <c r="PMD43" s="450"/>
      <c r="PME43" s="450"/>
      <c r="PMF43" s="450"/>
      <c r="PMG43" s="450"/>
      <c r="PMH43" s="450"/>
      <c r="PMI43" s="450"/>
      <c r="PMJ43" s="450"/>
      <c r="PMK43" s="450"/>
      <c r="PML43" s="450"/>
      <c r="PMM43" s="450"/>
      <c r="PMN43" s="450"/>
      <c r="PMO43" s="450"/>
      <c r="PMP43" s="450"/>
      <c r="PMQ43" s="450"/>
      <c r="PMR43" s="450"/>
      <c r="PMS43" s="450"/>
      <c r="PMT43" s="450"/>
      <c r="PMU43" s="450"/>
      <c r="PMV43" s="450"/>
      <c r="PMW43" s="450"/>
      <c r="PMX43" s="450"/>
      <c r="PMY43" s="450"/>
      <c r="PMZ43" s="450"/>
      <c r="PNA43" s="450"/>
      <c r="PNB43" s="450"/>
      <c r="PNC43" s="450"/>
      <c r="PND43" s="450"/>
      <c r="PNE43" s="450"/>
      <c r="PNF43" s="450"/>
      <c r="PNG43" s="450"/>
      <c r="PNH43" s="450"/>
      <c r="PNI43" s="450"/>
      <c r="PNJ43" s="450"/>
      <c r="PNK43" s="450"/>
      <c r="PNL43" s="450"/>
      <c r="PNM43" s="450"/>
      <c r="PNN43" s="450"/>
      <c r="PNO43" s="450"/>
      <c r="PNP43" s="450"/>
      <c r="PNQ43" s="450"/>
      <c r="PNR43" s="450"/>
      <c r="PNS43" s="450"/>
      <c r="PNT43" s="450"/>
      <c r="PNU43" s="450"/>
      <c r="PNV43" s="450"/>
      <c r="PNW43" s="450"/>
      <c r="PNX43" s="450"/>
      <c r="PNY43" s="450"/>
      <c r="PNZ43" s="450"/>
      <c r="POA43" s="450"/>
      <c r="POB43" s="450"/>
      <c r="POC43" s="450"/>
      <c r="POD43" s="450"/>
      <c r="POE43" s="450"/>
      <c r="POF43" s="450"/>
      <c r="POG43" s="450"/>
      <c r="POH43" s="450"/>
      <c r="POI43" s="450"/>
      <c r="POJ43" s="450"/>
      <c r="POK43" s="450"/>
      <c r="POL43" s="450"/>
      <c r="POM43" s="450"/>
      <c r="PON43" s="450"/>
      <c r="POO43" s="450"/>
      <c r="POP43" s="450"/>
      <c r="POQ43" s="450"/>
      <c r="POR43" s="450"/>
      <c r="POS43" s="450"/>
      <c r="POT43" s="450"/>
      <c r="POU43" s="450"/>
      <c r="POV43" s="450"/>
      <c r="POW43" s="450"/>
      <c r="POX43" s="450"/>
      <c r="POY43" s="450"/>
      <c r="POZ43" s="450"/>
      <c r="PPA43" s="450"/>
      <c r="PPB43" s="450"/>
      <c r="PPC43" s="450"/>
      <c r="PPD43" s="450"/>
      <c r="PPE43" s="450"/>
      <c r="PPF43" s="450"/>
      <c r="PPG43" s="450"/>
      <c r="PPH43" s="450"/>
      <c r="PPI43" s="450"/>
      <c r="PPJ43" s="450"/>
      <c r="PPK43" s="450"/>
      <c r="PPL43" s="450"/>
      <c r="PPM43" s="450"/>
      <c r="PPN43" s="450"/>
      <c r="PPO43" s="450"/>
      <c r="PPP43" s="450"/>
      <c r="PPQ43" s="450"/>
      <c r="PPR43" s="450"/>
      <c r="PPS43" s="450"/>
      <c r="PPT43" s="450"/>
      <c r="PPU43" s="450"/>
      <c r="PPV43" s="450"/>
      <c r="PPW43" s="450"/>
      <c r="PPX43" s="450"/>
      <c r="PPY43" s="450"/>
      <c r="PPZ43" s="450"/>
      <c r="PQA43" s="450"/>
      <c r="PQB43" s="450"/>
      <c r="PQC43" s="450"/>
      <c r="PQD43" s="450"/>
      <c r="PQE43" s="450"/>
      <c r="PQF43" s="450"/>
      <c r="PQG43" s="450"/>
      <c r="PQH43" s="450"/>
      <c r="PQI43" s="450"/>
      <c r="PQJ43" s="450"/>
      <c r="PQK43" s="450"/>
      <c r="PQL43" s="450"/>
      <c r="PQM43" s="450"/>
      <c r="PQN43" s="450"/>
      <c r="PQO43" s="450"/>
      <c r="PQP43" s="450"/>
      <c r="PQQ43" s="450"/>
      <c r="PQR43" s="450"/>
      <c r="PQS43" s="450"/>
      <c r="PQT43" s="450"/>
      <c r="PQU43" s="450"/>
      <c r="PQV43" s="450"/>
      <c r="PQW43" s="450"/>
      <c r="PQX43" s="450"/>
      <c r="PQY43" s="450"/>
      <c r="PQZ43" s="450"/>
      <c r="PRA43" s="450"/>
      <c r="PRB43" s="450"/>
      <c r="PRC43" s="450"/>
      <c r="PRD43" s="450"/>
      <c r="PRE43" s="450"/>
      <c r="PRF43" s="450"/>
      <c r="PRG43" s="450"/>
      <c r="PRH43" s="450"/>
      <c r="PRI43" s="450"/>
      <c r="PRJ43" s="450"/>
      <c r="PRK43" s="450"/>
      <c r="PRL43" s="450"/>
      <c r="PRM43" s="450"/>
      <c r="PRN43" s="450"/>
      <c r="PRO43" s="450"/>
      <c r="PRP43" s="450"/>
      <c r="PRQ43" s="450"/>
      <c r="PRR43" s="450"/>
      <c r="PRS43" s="450"/>
      <c r="PRT43" s="450"/>
      <c r="PRU43" s="450"/>
      <c r="PRV43" s="450"/>
      <c r="PRW43" s="450"/>
      <c r="PRX43" s="450"/>
      <c r="PRY43" s="450"/>
      <c r="PRZ43" s="450"/>
      <c r="PSA43" s="450"/>
      <c r="PSB43" s="450"/>
      <c r="PSC43" s="450"/>
      <c r="PSD43" s="450"/>
      <c r="PSE43" s="450"/>
      <c r="PSF43" s="450"/>
      <c r="PSG43" s="450"/>
      <c r="PSH43" s="450"/>
      <c r="PSI43" s="450"/>
      <c r="PSJ43" s="450"/>
      <c r="PSK43" s="450"/>
      <c r="PSL43" s="450"/>
      <c r="PSM43" s="450"/>
      <c r="PSN43" s="450"/>
      <c r="PSO43" s="450"/>
      <c r="PSP43" s="450"/>
      <c r="PSQ43" s="450"/>
      <c r="PSR43" s="450"/>
      <c r="PSS43" s="450"/>
      <c r="PST43" s="450"/>
      <c r="PSU43" s="450"/>
      <c r="PSV43" s="450"/>
      <c r="PSW43" s="450"/>
      <c r="PSX43" s="450"/>
      <c r="PSY43" s="450"/>
      <c r="PSZ43" s="450"/>
      <c r="PTA43" s="450"/>
      <c r="PTB43" s="450"/>
      <c r="PTC43" s="450"/>
      <c r="PTD43" s="450"/>
      <c r="PTE43" s="450"/>
      <c r="PTF43" s="450"/>
      <c r="PTG43" s="450"/>
      <c r="PTH43" s="450"/>
      <c r="PTI43" s="450"/>
      <c r="PTJ43" s="450"/>
      <c r="PTK43" s="450"/>
      <c r="PTL43" s="450"/>
      <c r="PTM43" s="450"/>
      <c r="PTN43" s="450"/>
      <c r="PTO43" s="450"/>
      <c r="PTP43" s="450"/>
      <c r="PTQ43" s="450"/>
      <c r="PTR43" s="450"/>
      <c r="PTS43" s="450"/>
      <c r="PTT43" s="450"/>
      <c r="PTU43" s="450"/>
      <c r="PTV43" s="450"/>
      <c r="PTW43" s="450"/>
      <c r="PTX43" s="450"/>
      <c r="PTY43" s="450"/>
      <c r="PTZ43" s="450"/>
      <c r="PUA43" s="450"/>
      <c r="PUB43" s="450"/>
      <c r="PUC43" s="450"/>
      <c r="PUD43" s="450"/>
      <c r="PUE43" s="450"/>
      <c r="PUF43" s="450"/>
      <c r="PUG43" s="450"/>
      <c r="PUH43" s="450"/>
      <c r="PUI43" s="450"/>
      <c r="PUJ43" s="450"/>
      <c r="PUK43" s="450"/>
      <c r="PUL43" s="450"/>
      <c r="PUM43" s="450"/>
      <c r="PUN43" s="450"/>
      <c r="PUO43" s="450"/>
      <c r="PUP43" s="450"/>
      <c r="PUQ43" s="450"/>
      <c r="PUR43" s="450"/>
      <c r="PUS43" s="450"/>
      <c r="PUT43" s="450"/>
      <c r="PUU43" s="450"/>
      <c r="PUV43" s="450"/>
      <c r="PUW43" s="450"/>
      <c r="PUX43" s="450"/>
      <c r="PUY43" s="450"/>
      <c r="PUZ43" s="450"/>
      <c r="PVA43" s="450"/>
      <c r="PVB43" s="450"/>
      <c r="PVC43" s="450"/>
      <c r="PVD43" s="450"/>
      <c r="PVE43" s="450"/>
      <c r="PVF43" s="450"/>
      <c r="PVG43" s="450"/>
      <c r="PVH43" s="450"/>
      <c r="PVI43" s="450"/>
      <c r="PVJ43" s="450"/>
      <c r="PVK43" s="450"/>
      <c r="PVL43" s="450"/>
      <c r="PVM43" s="450"/>
      <c r="PVN43" s="450"/>
      <c r="PVO43" s="450"/>
      <c r="PVP43" s="450"/>
      <c r="PVQ43" s="450"/>
      <c r="PVR43" s="450"/>
      <c r="PVS43" s="450"/>
      <c r="PVT43" s="450"/>
      <c r="PVU43" s="450"/>
      <c r="PVV43" s="450"/>
      <c r="PVW43" s="450"/>
      <c r="PVX43" s="450"/>
      <c r="PVY43" s="450"/>
      <c r="PVZ43" s="450"/>
      <c r="PWA43" s="450"/>
      <c r="PWB43" s="450"/>
      <c r="PWC43" s="450"/>
      <c r="PWD43" s="450"/>
      <c r="PWE43" s="450"/>
      <c r="PWF43" s="450"/>
      <c r="PWG43" s="450"/>
      <c r="PWH43" s="450"/>
      <c r="PWI43" s="450"/>
      <c r="PWJ43" s="450"/>
      <c r="PWK43" s="450"/>
      <c r="PWL43" s="450"/>
      <c r="PWM43" s="450"/>
      <c r="PWN43" s="450"/>
      <c r="PWO43" s="450"/>
      <c r="PWP43" s="450"/>
      <c r="PWQ43" s="450"/>
      <c r="PWR43" s="450"/>
      <c r="PWS43" s="450"/>
      <c r="PWT43" s="450"/>
      <c r="PWU43" s="450"/>
      <c r="PWV43" s="450"/>
      <c r="PWW43" s="450"/>
      <c r="PWX43" s="450"/>
      <c r="PWY43" s="450"/>
      <c r="PWZ43" s="450"/>
      <c r="PXA43" s="450"/>
      <c r="PXB43" s="450"/>
      <c r="PXC43" s="450"/>
      <c r="PXD43" s="450"/>
      <c r="PXE43" s="450"/>
      <c r="PXF43" s="450"/>
      <c r="PXG43" s="450"/>
      <c r="PXH43" s="450"/>
      <c r="PXI43" s="450"/>
      <c r="PXJ43" s="450"/>
      <c r="PXK43" s="450"/>
      <c r="PXL43" s="450"/>
      <c r="PXM43" s="450"/>
      <c r="PXN43" s="450"/>
      <c r="PXO43" s="450"/>
      <c r="PXP43" s="450"/>
      <c r="PXQ43" s="450"/>
      <c r="PXR43" s="450"/>
      <c r="PXS43" s="450"/>
      <c r="PXT43" s="450"/>
      <c r="PXU43" s="450"/>
      <c r="PXV43" s="450"/>
      <c r="PXW43" s="450"/>
      <c r="PXX43" s="450"/>
      <c r="PXY43" s="450"/>
      <c r="PXZ43" s="450"/>
      <c r="PYA43" s="450"/>
      <c r="PYB43" s="450"/>
      <c r="PYC43" s="450"/>
      <c r="PYD43" s="450"/>
      <c r="PYE43" s="450"/>
      <c r="PYF43" s="450"/>
      <c r="PYG43" s="450"/>
      <c r="PYH43" s="450"/>
      <c r="PYI43" s="450"/>
      <c r="PYJ43" s="450"/>
      <c r="PYK43" s="450"/>
      <c r="PYL43" s="450"/>
      <c r="PYM43" s="450"/>
      <c r="PYN43" s="450"/>
      <c r="PYO43" s="450"/>
      <c r="PYP43" s="450"/>
      <c r="PYQ43" s="450"/>
      <c r="PYR43" s="450"/>
      <c r="PYS43" s="450"/>
      <c r="PYT43" s="450"/>
      <c r="PYU43" s="450"/>
      <c r="PYV43" s="450"/>
      <c r="PYW43" s="450"/>
      <c r="PYX43" s="450"/>
      <c r="PYY43" s="450"/>
      <c r="PYZ43" s="450"/>
      <c r="PZA43" s="450"/>
      <c r="PZB43" s="450"/>
      <c r="PZC43" s="450"/>
      <c r="PZD43" s="450"/>
      <c r="PZE43" s="450"/>
      <c r="PZF43" s="450"/>
      <c r="PZG43" s="450"/>
      <c r="PZH43" s="450"/>
      <c r="PZI43" s="450"/>
      <c r="PZJ43" s="450"/>
      <c r="PZK43" s="450"/>
      <c r="PZL43" s="450"/>
      <c r="PZM43" s="450"/>
      <c r="PZN43" s="450"/>
      <c r="PZO43" s="450"/>
      <c r="PZP43" s="450"/>
      <c r="PZQ43" s="450"/>
      <c r="PZR43" s="450"/>
      <c r="PZS43" s="450"/>
      <c r="PZT43" s="450"/>
      <c r="PZU43" s="450"/>
      <c r="PZV43" s="450"/>
      <c r="PZW43" s="450"/>
      <c r="PZX43" s="450"/>
      <c r="PZY43" s="450"/>
      <c r="PZZ43" s="450"/>
      <c r="QAA43" s="450"/>
      <c r="QAB43" s="450"/>
      <c r="QAC43" s="450"/>
      <c r="QAD43" s="450"/>
      <c r="QAE43" s="450"/>
      <c r="QAF43" s="450"/>
      <c r="QAG43" s="450"/>
      <c r="QAH43" s="450"/>
      <c r="QAI43" s="450"/>
      <c r="QAJ43" s="450"/>
      <c r="QAK43" s="450"/>
      <c r="QAL43" s="450"/>
      <c r="QAM43" s="450"/>
      <c r="QAN43" s="450"/>
      <c r="QAO43" s="450"/>
      <c r="QAP43" s="450"/>
      <c r="QAQ43" s="450"/>
      <c r="QAR43" s="450"/>
      <c r="QAS43" s="450"/>
      <c r="QAT43" s="450"/>
      <c r="QAU43" s="450"/>
      <c r="QAV43" s="450"/>
      <c r="QAW43" s="450"/>
      <c r="QAX43" s="450"/>
      <c r="QAY43" s="450"/>
      <c r="QAZ43" s="450"/>
      <c r="QBA43" s="450"/>
      <c r="QBB43" s="450"/>
      <c r="QBC43" s="450"/>
      <c r="QBD43" s="450"/>
      <c r="QBE43" s="450"/>
      <c r="QBF43" s="450"/>
      <c r="QBG43" s="450"/>
      <c r="QBH43" s="450"/>
      <c r="QBI43" s="450"/>
      <c r="QBJ43" s="450"/>
      <c r="QBK43" s="450"/>
      <c r="QBL43" s="450"/>
      <c r="QBM43" s="450"/>
      <c r="QBN43" s="450"/>
      <c r="QBO43" s="450"/>
      <c r="QBP43" s="450"/>
      <c r="QBQ43" s="450"/>
      <c r="QBR43" s="450"/>
      <c r="QBS43" s="450"/>
      <c r="QBT43" s="450"/>
      <c r="QBU43" s="450"/>
      <c r="QBV43" s="450"/>
      <c r="QBW43" s="450"/>
      <c r="QBX43" s="450"/>
      <c r="QBY43" s="450"/>
      <c r="QBZ43" s="450"/>
      <c r="QCA43" s="450"/>
      <c r="QCB43" s="450"/>
      <c r="QCC43" s="450"/>
      <c r="QCD43" s="450"/>
      <c r="QCE43" s="450"/>
      <c r="QCF43" s="450"/>
      <c r="QCG43" s="450"/>
      <c r="QCH43" s="450"/>
      <c r="QCI43" s="450"/>
      <c r="QCJ43" s="450"/>
      <c r="QCK43" s="450"/>
      <c r="QCL43" s="450"/>
      <c r="QCM43" s="450"/>
      <c r="QCN43" s="450"/>
      <c r="QCO43" s="450"/>
      <c r="QCP43" s="450"/>
      <c r="QCQ43" s="450"/>
      <c r="QCR43" s="450"/>
      <c r="QCS43" s="450"/>
      <c r="QCT43" s="450"/>
      <c r="QCU43" s="450"/>
      <c r="QCV43" s="450"/>
      <c r="QCW43" s="450"/>
      <c r="QCX43" s="450"/>
      <c r="QCY43" s="450"/>
      <c r="QCZ43" s="450"/>
      <c r="QDA43" s="450"/>
      <c r="QDB43" s="450"/>
      <c r="QDC43" s="450"/>
      <c r="QDD43" s="450"/>
      <c r="QDE43" s="450"/>
      <c r="QDF43" s="450"/>
      <c r="QDG43" s="450"/>
      <c r="QDH43" s="450"/>
      <c r="QDI43" s="450"/>
      <c r="QDJ43" s="450"/>
      <c r="QDK43" s="450"/>
      <c r="QDL43" s="450"/>
      <c r="QDM43" s="450"/>
      <c r="QDN43" s="450"/>
      <c r="QDO43" s="450"/>
      <c r="QDP43" s="450"/>
      <c r="QDQ43" s="450"/>
      <c r="QDR43" s="450"/>
      <c r="QDS43" s="450"/>
      <c r="QDT43" s="450"/>
      <c r="QDU43" s="450"/>
      <c r="QDV43" s="450"/>
      <c r="QDW43" s="450"/>
      <c r="QDX43" s="450"/>
      <c r="QDY43" s="450"/>
      <c r="QDZ43" s="450"/>
      <c r="QEA43" s="450"/>
      <c r="QEB43" s="450"/>
      <c r="QEC43" s="450"/>
      <c r="QED43" s="450"/>
      <c r="QEE43" s="450"/>
      <c r="QEF43" s="450"/>
      <c r="QEG43" s="450"/>
      <c r="QEH43" s="450"/>
      <c r="QEI43" s="450"/>
      <c r="QEJ43" s="450"/>
      <c r="QEK43" s="450"/>
      <c r="QEL43" s="450"/>
      <c r="QEM43" s="450"/>
      <c r="QEN43" s="450"/>
      <c r="QEO43" s="450"/>
      <c r="QEP43" s="450"/>
      <c r="QEQ43" s="450"/>
      <c r="QER43" s="450"/>
      <c r="QES43" s="450"/>
      <c r="QET43" s="450"/>
      <c r="QEU43" s="450"/>
      <c r="QEV43" s="450"/>
      <c r="QEW43" s="450"/>
      <c r="QEX43" s="450"/>
      <c r="QEY43" s="450"/>
      <c r="QEZ43" s="450"/>
      <c r="QFA43" s="450"/>
      <c r="QFB43" s="450"/>
      <c r="QFC43" s="450"/>
      <c r="QFD43" s="450"/>
      <c r="QFE43" s="450"/>
      <c r="QFF43" s="450"/>
      <c r="QFG43" s="450"/>
      <c r="QFH43" s="450"/>
      <c r="QFI43" s="450"/>
      <c r="QFJ43" s="450"/>
      <c r="QFK43" s="450"/>
      <c r="QFL43" s="450"/>
      <c r="QFM43" s="450"/>
      <c r="QFN43" s="450"/>
      <c r="QFO43" s="450"/>
      <c r="QFP43" s="450"/>
      <c r="QFQ43" s="450"/>
      <c r="QFR43" s="450"/>
      <c r="QFS43" s="450"/>
      <c r="QFT43" s="450"/>
      <c r="QFU43" s="450"/>
      <c r="QFV43" s="450"/>
      <c r="QFW43" s="450"/>
      <c r="QFX43" s="450"/>
      <c r="QFY43" s="450"/>
      <c r="QFZ43" s="450"/>
      <c r="QGA43" s="450"/>
      <c r="QGB43" s="450"/>
      <c r="QGC43" s="450"/>
      <c r="QGD43" s="450"/>
      <c r="QGE43" s="450"/>
      <c r="QGF43" s="450"/>
      <c r="QGG43" s="450"/>
      <c r="QGH43" s="450"/>
      <c r="QGI43" s="450"/>
      <c r="QGJ43" s="450"/>
      <c r="QGK43" s="450"/>
      <c r="QGL43" s="450"/>
      <c r="QGM43" s="450"/>
      <c r="QGN43" s="450"/>
      <c r="QGO43" s="450"/>
      <c r="QGP43" s="450"/>
      <c r="QGQ43" s="450"/>
      <c r="QGR43" s="450"/>
      <c r="QGS43" s="450"/>
      <c r="QGT43" s="450"/>
      <c r="QGU43" s="450"/>
      <c r="QGV43" s="450"/>
      <c r="QGW43" s="450"/>
      <c r="QGX43" s="450"/>
      <c r="QGY43" s="450"/>
      <c r="QGZ43" s="450"/>
      <c r="QHA43" s="450"/>
      <c r="QHB43" s="450"/>
      <c r="QHC43" s="450"/>
      <c r="QHD43" s="450"/>
      <c r="QHE43" s="450"/>
      <c r="QHF43" s="450"/>
      <c r="QHG43" s="450"/>
      <c r="QHH43" s="450"/>
      <c r="QHI43" s="450"/>
      <c r="QHJ43" s="450"/>
      <c r="QHK43" s="450"/>
      <c r="QHL43" s="450"/>
      <c r="QHM43" s="450"/>
      <c r="QHN43" s="450"/>
      <c r="QHO43" s="450"/>
      <c r="QHP43" s="450"/>
      <c r="QHQ43" s="450"/>
      <c r="QHR43" s="450"/>
      <c r="QHS43" s="450"/>
      <c r="QHT43" s="450"/>
      <c r="QHU43" s="450"/>
      <c r="QHV43" s="450"/>
      <c r="QHW43" s="450"/>
      <c r="QHX43" s="450"/>
      <c r="QHY43" s="450"/>
      <c r="QHZ43" s="450"/>
      <c r="QIA43" s="450"/>
      <c r="QIB43" s="450"/>
      <c r="QIC43" s="450"/>
      <c r="QID43" s="450"/>
      <c r="QIE43" s="450"/>
      <c r="QIF43" s="450"/>
      <c r="QIG43" s="450"/>
      <c r="QIH43" s="450"/>
      <c r="QII43" s="450"/>
      <c r="QIJ43" s="450"/>
      <c r="QIK43" s="450"/>
      <c r="QIL43" s="450"/>
      <c r="QIM43" s="450"/>
      <c r="QIN43" s="450"/>
      <c r="QIO43" s="450"/>
      <c r="QIP43" s="450"/>
      <c r="QIQ43" s="450"/>
      <c r="QIR43" s="450"/>
      <c r="QIS43" s="450"/>
      <c r="QIT43" s="450"/>
      <c r="QIU43" s="450"/>
      <c r="QIV43" s="450"/>
      <c r="QIW43" s="450"/>
      <c r="QIX43" s="450"/>
      <c r="QIY43" s="450"/>
      <c r="QIZ43" s="450"/>
      <c r="QJA43" s="450"/>
      <c r="QJB43" s="450"/>
      <c r="QJC43" s="450"/>
      <c r="QJD43" s="450"/>
      <c r="QJE43" s="450"/>
      <c r="QJF43" s="450"/>
      <c r="QJG43" s="450"/>
      <c r="QJH43" s="450"/>
      <c r="QJI43" s="450"/>
      <c r="QJJ43" s="450"/>
      <c r="QJK43" s="450"/>
      <c r="QJL43" s="450"/>
      <c r="QJM43" s="450"/>
      <c r="QJN43" s="450"/>
      <c r="QJO43" s="450"/>
      <c r="QJP43" s="450"/>
      <c r="QJQ43" s="450"/>
      <c r="QJR43" s="450"/>
      <c r="QJS43" s="450"/>
      <c r="QJT43" s="450"/>
      <c r="QJU43" s="450"/>
      <c r="QJV43" s="450"/>
      <c r="QJW43" s="450"/>
      <c r="QJX43" s="450"/>
      <c r="QJY43" s="450"/>
      <c r="QJZ43" s="450"/>
      <c r="QKA43" s="450"/>
      <c r="QKB43" s="450"/>
      <c r="QKC43" s="450"/>
      <c r="QKD43" s="450"/>
      <c r="QKE43" s="450"/>
      <c r="QKF43" s="450"/>
      <c r="QKG43" s="450"/>
      <c r="QKH43" s="450"/>
      <c r="QKI43" s="450"/>
      <c r="QKJ43" s="450"/>
      <c r="QKK43" s="450"/>
      <c r="QKL43" s="450"/>
      <c r="QKM43" s="450"/>
      <c r="QKN43" s="450"/>
      <c r="QKO43" s="450"/>
      <c r="QKP43" s="450"/>
      <c r="QKQ43" s="450"/>
      <c r="QKR43" s="450"/>
      <c r="QKS43" s="450"/>
      <c r="QKT43" s="450"/>
      <c r="QKU43" s="450"/>
      <c r="QKV43" s="450"/>
      <c r="QKW43" s="450"/>
      <c r="QKX43" s="450"/>
      <c r="QKY43" s="450"/>
      <c r="QKZ43" s="450"/>
      <c r="QLA43" s="450"/>
      <c r="QLB43" s="450"/>
      <c r="QLC43" s="450"/>
      <c r="QLD43" s="450"/>
      <c r="QLE43" s="450"/>
      <c r="QLF43" s="450"/>
      <c r="QLG43" s="450"/>
      <c r="QLH43" s="450"/>
      <c r="QLI43" s="450"/>
      <c r="QLJ43" s="450"/>
      <c r="QLK43" s="450"/>
      <c r="QLL43" s="450"/>
      <c r="QLM43" s="450"/>
      <c r="QLN43" s="450"/>
      <c r="QLO43" s="450"/>
      <c r="QLP43" s="450"/>
      <c r="QLQ43" s="450"/>
      <c r="QLR43" s="450"/>
      <c r="QLS43" s="450"/>
      <c r="QLT43" s="450"/>
      <c r="QLU43" s="450"/>
      <c r="QLV43" s="450"/>
      <c r="QLW43" s="450"/>
      <c r="QLX43" s="450"/>
      <c r="QLY43" s="450"/>
      <c r="QLZ43" s="450"/>
      <c r="QMA43" s="450"/>
      <c r="QMB43" s="450"/>
      <c r="QMC43" s="450"/>
      <c r="QMD43" s="450"/>
      <c r="QME43" s="450"/>
      <c r="QMF43" s="450"/>
      <c r="QMG43" s="450"/>
      <c r="QMH43" s="450"/>
      <c r="QMI43" s="450"/>
      <c r="QMJ43" s="450"/>
      <c r="QMK43" s="450"/>
      <c r="QML43" s="450"/>
      <c r="QMM43" s="450"/>
      <c r="QMN43" s="450"/>
      <c r="QMO43" s="450"/>
      <c r="QMP43" s="450"/>
      <c r="QMQ43" s="450"/>
      <c r="QMR43" s="450"/>
      <c r="QMS43" s="450"/>
      <c r="QMT43" s="450"/>
      <c r="QMU43" s="450"/>
      <c r="QMV43" s="450"/>
      <c r="QMW43" s="450"/>
      <c r="QMX43" s="450"/>
      <c r="QMY43" s="450"/>
      <c r="QMZ43" s="450"/>
      <c r="QNA43" s="450"/>
      <c r="QNB43" s="450"/>
      <c r="QNC43" s="450"/>
      <c r="QND43" s="450"/>
      <c r="QNE43" s="450"/>
      <c r="QNF43" s="450"/>
      <c r="QNG43" s="450"/>
      <c r="QNH43" s="450"/>
      <c r="QNI43" s="450"/>
      <c r="QNJ43" s="450"/>
      <c r="QNK43" s="450"/>
      <c r="QNL43" s="450"/>
      <c r="QNM43" s="450"/>
      <c r="QNN43" s="450"/>
      <c r="QNO43" s="450"/>
      <c r="QNP43" s="450"/>
      <c r="QNQ43" s="450"/>
      <c r="QNR43" s="450"/>
      <c r="QNS43" s="450"/>
      <c r="QNT43" s="450"/>
      <c r="QNU43" s="450"/>
      <c r="QNV43" s="450"/>
      <c r="QNW43" s="450"/>
      <c r="QNX43" s="450"/>
      <c r="QNY43" s="450"/>
      <c r="QNZ43" s="450"/>
      <c r="QOA43" s="450"/>
      <c r="QOB43" s="450"/>
      <c r="QOC43" s="450"/>
      <c r="QOD43" s="450"/>
      <c r="QOE43" s="450"/>
      <c r="QOF43" s="450"/>
      <c r="QOG43" s="450"/>
      <c r="QOH43" s="450"/>
      <c r="QOI43" s="450"/>
      <c r="QOJ43" s="450"/>
      <c r="QOK43" s="450"/>
      <c r="QOL43" s="450"/>
      <c r="QOM43" s="450"/>
      <c r="QON43" s="450"/>
      <c r="QOO43" s="450"/>
      <c r="QOP43" s="450"/>
      <c r="QOQ43" s="450"/>
      <c r="QOR43" s="450"/>
      <c r="QOS43" s="450"/>
      <c r="QOT43" s="450"/>
      <c r="QOU43" s="450"/>
      <c r="QOV43" s="450"/>
      <c r="QOW43" s="450"/>
      <c r="QOX43" s="450"/>
      <c r="QOY43" s="450"/>
      <c r="QOZ43" s="450"/>
      <c r="QPA43" s="450"/>
      <c r="QPB43" s="450"/>
      <c r="QPC43" s="450"/>
      <c r="QPD43" s="450"/>
      <c r="QPE43" s="450"/>
      <c r="QPF43" s="450"/>
      <c r="QPG43" s="450"/>
      <c r="QPH43" s="450"/>
      <c r="QPI43" s="450"/>
      <c r="QPJ43" s="450"/>
      <c r="QPK43" s="450"/>
      <c r="QPL43" s="450"/>
      <c r="QPM43" s="450"/>
      <c r="QPN43" s="450"/>
      <c r="QPO43" s="450"/>
      <c r="QPP43" s="450"/>
      <c r="QPQ43" s="450"/>
      <c r="QPR43" s="450"/>
      <c r="QPS43" s="450"/>
      <c r="QPT43" s="450"/>
      <c r="QPU43" s="450"/>
      <c r="QPV43" s="450"/>
      <c r="QPW43" s="450"/>
      <c r="QPX43" s="450"/>
      <c r="QPY43" s="450"/>
      <c r="QPZ43" s="450"/>
      <c r="QQA43" s="450"/>
      <c r="QQB43" s="450"/>
      <c r="QQC43" s="450"/>
      <c r="QQD43" s="450"/>
      <c r="QQE43" s="450"/>
      <c r="QQF43" s="450"/>
      <c r="QQG43" s="450"/>
      <c r="QQH43" s="450"/>
      <c r="QQI43" s="450"/>
      <c r="QQJ43" s="450"/>
      <c r="QQK43" s="450"/>
      <c r="QQL43" s="450"/>
      <c r="QQM43" s="450"/>
      <c r="QQN43" s="450"/>
      <c r="QQO43" s="450"/>
      <c r="QQP43" s="450"/>
      <c r="QQQ43" s="450"/>
      <c r="QQR43" s="450"/>
      <c r="QQS43" s="450"/>
      <c r="QQT43" s="450"/>
      <c r="QQU43" s="450"/>
      <c r="QQV43" s="450"/>
      <c r="QQW43" s="450"/>
      <c r="QQX43" s="450"/>
      <c r="QQY43" s="450"/>
      <c r="QQZ43" s="450"/>
      <c r="QRA43" s="450"/>
      <c r="QRB43" s="450"/>
      <c r="QRC43" s="450"/>
      <c r="QRD43" s="450"/>
      <c r="QRE43" s="450"/>
      <c r="QRF43" s="450"/>
      <c r="QRG43" s="450"/>
      <c r="QRH43" s="450"/>
      <c r="QRI43" s="450"/>
      <c r="QRJ43" s="450"/>
      <c r="QRK43" s="450"/>
      <c r="QRL43" s="450"/>
      <c r="QRM43" s="450"/>
      <c r="QRN43" s="450"/>
      <c r="QRO43" s="450"/>
      <c r="QRP43" s="450"/>
      <c r="QRQ43" s="450"/>
      <c r="QRR43" s="450"/>
      <c r="QRS43" s="450"/>
      <c r="QRT43" s="450"/>
      <c r="QRU43" s="450"/>
      <c r="QRV43" s="450"/>
      <c r="QRW43" s="450"/>
      <c r="QRX43" s="450"/>
      <c r="QRY43" s="450"/>
      <c r="QRZ43" s="450"/>
      <c r="QSA43" s="450"/>
      <c r="QSB43" s="450"/>
      <c r="QSC43" s="450"/>
      <c r="QSD43" s="450"/>
      <c r="QSE43" s="450"/>
      <c r="QSF43" s="450"/>
      <c r="QSG43" s="450"/>
      <c r="QSH43" s="450"/>
      <c r="QSI43" s="450"/>
      <c r="QSJ43" s="450"/>
      <c r="QSK43" s="450"/>
      <c r="QSL43" s="450"/>
      <c r="QSM43" s="450"/>
      <c r="QSN43" s="450"/>
      <c r="QSO43" s="450"/>
      <c r="QSP43" s="450"/>
      <c r="QSQ43" s="450"/>
      <c r="QSR43" s="450"/>
      <c r="QSS43" s="450"/>
      <c r="QST43" s="450"/>
      <c r="QSU43" s="450"/>
      <c r="QSV43" s="450"/>
      <c r="QSW43" s="450"/>
      <c r="QSX43" s="450"/>
      <c r="QSY43" s="450"/>
      <c r="QSZ43" s="450"/>
      <c r="QTA43" s="450"/>
      <c r="QTB43" s="450"/>
      <c r="QTC43" s="450"/>
      <c r="QTD43" s="450"/>
      <c r="QTE43" s="450"/>
      <c r="QTF43" s="450"/>
      <c r="QTG43" s="450"/>
      <c r="QTH43" s="450"/>
      <c r="QTI43" s="450"/>
      <c r="QTJ43" s="450"/>
      <c r="QTK43" s="450"/>
      <c r="QTL43" s="450"/>
      <c r="QTM43" s="450"/>
      <c r="QTN43" s="450"/>
      <c r="QTO43" s="450"/>
      <c r="QTP43" s="450"/>
      <c r="QTQ43" s="450"/>
      <c r="QTR43" s="450"/>
      <c r="QTS43" s="450"/>
      <c r="QTT43" s="450"/>
      <c r="QTU43" s="450"/>
      <c r="QTV43" s="450"/>
      <c r="QTW43" s="450"/>
      <c r="QTX43" s="450"/>
      <c r="QTY43" s="450"/>
      <c r="QTZ43" s="450"/>
      <c r="QUA43" s="450"/>
      <c r="QUB43" s="450"/>
      <c r="QUC43" s="450"/>
      <c r="QUD43" s="450"/>
      <c r="QUE43" s="450"/>
      <c r="QUF43" s="450"/>
      <c r="QUG43" s="450"/>
      <c r="QUH43" s="450"/>
      <c r="QUI43" s="450"/>
      <c r="QUJ43" s="450"/>
      <c r="QUK43" s="450"/>
      <c r="QUL43" s="450"/>
      <c r="QUM43" s="450"/>
      <c r="QUN43" s="450"/>
      <c r="QUO43" s="450"/>
      <c r="QUP43" s="450"/>
      <c r="QUQ43" s="450"/>
      <c r="QUR43" s="450"/>
      <c r="QUS43" s="450"/>
      <c r="QUT43" s="450"/>
      <c r="QUU43" s="450"/>
      <c r="QUV43" s="450"/>
      <c r="QUW43" s="450"/>
      <c r="QUX43" s="450"/>
      <c r="QUY43" s="450"/>
      <c r="QUZ43" s="450"/>
      <c r="QVA43" s="450"/>
      <c r="QVB43" s="450"/>
      <c r="QVC43" s="450"/>
      <c r="QVD43" s="450"/>
      <c r="QVE43" s="450"/>
      <c r="QVF43" s="450"/>
      <c r="QVG43" s="450"/>
      <c r="QVH43" s="450"/>
      <c r="QVI43" s="450"/>
      <c r="QVJ43" s="450"/>
      <c r="QVK43" s="450"/>
      <c r="QVL43" s="450"/>
      <c r="QVM43" s="450"/>
      <c r="QVN43" s="450"/>
      <c r="QVO43" s="450"/>
      <c r="QVP43" s="450"/>
      <c r="QVQ43" s="450"/>
      <c r="QVR43" s="450"/>
      <c r="QVS43" s="450"/>
      <c r="QVT43" s="450"/>
      <c r="QVU43" s="450"/>
      <c r="QVV43" s="450"/>
      <c r="QVW43" s="450"/>
      <c r="QVX43" s="450"/>
      <c r="QVY43" s="450"/>
      <c r="QVZ43" s="450"/>
      <c r="QWA43" s="450"/>
      <c r="QWB43" s="450"/>
      <c r="QWC43" s="450"/>
      <c r="QWD43" s="450"/>
      <c r="QWE43" s="450"/>
      <c r="QWF43" s="450"/>
      <c r="QWG43" s="450"/>
      <c r="QWH43" s="450"/>
      <c r="QWI43" s="450"/>
      <c r="QWJ43" s="450"/>
      <c r="QWK43" s="450"/>
      <c r="QWL43" s="450"/>
      <c r="QWM43" s="450"/>
      <c r="QWN43" s="450"/>
      <c r="QWO43" s="450"/>
      <c r="QWP43" s="450"/>
      <c r="QWQ43" s="450"/>
      <c r="QWR43" s="450"/>
      <c r="QWS43" s="450"/>
      <c r="QWT43" s="450"/>
      <c r="QWU43" s="450"/>
      <c r="QWV43" s="450"/>
      <c r="QWW43" s="450"/>
      <c r="QWX43" s="450"/>
      <c r="QWY43" s="450"/>
      <c r="QWZ43" s="450"/>
      <c r="QXA43" s="450"/>
      <c r="QXB43" s="450"/>
      <c r="QXC43" s="450"/>
      <c r="QXD43" s="450"/>
      <c r="QXE43" s="450"/>
      <c r="QXF43" s="450"/>
      <c r="QXG43" s="450"/>
      <c r="QXH43" s="450"/>
      <c r="QXI43" s="450"/>
      <c r="QXJ43" s="450"/>
      <c r="QXK43" s="450"/>
      <c r="QXL43" s="450"/>
      <c r="QXM43" s="450"/>
      <c r="QXN43" s="450"/>
      <c r="QXO43" s="450"/>
      <c r="QXP43" s="450"/>
      <c r="QXQ43" s="450"/>
      <c r="QXR43" s="450"/>
      <c r="QXS43" s="450"/>
      <c r="QXT43" s="450"/>
      <c r="QXU43" s="450"/>
      <c r="QXV43" s="450"/>
      <c r="QXW43" s="450"/>
      <c r="QXX43" s="450"/>
      <c r="QXY43" s="450"/>
      <c r="QXZ43" s="450"/>
      <c r="QYA43" s="450"/>
      <c r="QYB43" s="450"/>
      <c r="QYC43" s="450"/>
      <c r="QYD43" s="450"/>
      <c r="QYE43" s="450"/>
      <c r="QYF43" s="450"/>
      <c r="QYG43" s="450"/>
      <c r="QYH43" s="450"/>
      <c r="QYI43" s="450"/>
      <c r="QYJ43" s="450"/>
      <c r="QYK43" s="450"/>
      <c r="QYL43" s="450"/>
      <c r="QYM43" s="450"/>
      <c r="QYN43" s="450"/>
      <c r="QYO43" s="450"/>
      <c r="QYP43" s="450"/>
      <c r="QYQ43" s="450"/>
      <c r="QYR43" s="450"/>
      <c r="QYS43" s="450"/>
      <c r="QYT43" s="450"/>
      <c r="QYU43" s="450"/>
      <c r="QYV43" s="450"/>
      <c r="QYW43" s="450"/>
      <c r="QYX43" s="450"/>
      <c r="QYY43" s="450"/>
      <c r="QYZ43" s="450"/>
      <c r="QZA43" s="450"/>
      <c r="QZB43" s="450"/>
      <c r="QZC43" s="450"/>
      <c r="QZD43" s="450"/>
      <c r="QZE43" s="450"/>
      <c r="QZF43" s="450"/>
      <c r="QZG43" s="450"/>
      <c r="QZH43" s="450"/>
      <c r="QZI43" s="450"/>
      <c r="QZJ43" s="450"/>
      <c r="QZK43" s="450"/>
      <c r="QZL43" s="450"/>
      <c r="QZM43" s="450"/>
      <c r="QZN43" s="450"/>
      <c r="QZO43" s="450"/>
      <c r="QZP43" s="450"/>
      <c r="QZQ43" s="450"/>
      <c r="QZR43" s="450"/>
      <c r="QZS43" s="450"/>
      <c r="QZT43" s="450"/>
      <c r="QZU43" s="450"/>
      <c r="QZV43" s="450"/>
      <c r="QZW43" s="450"/>
      <c r="QZX43" s="450"/>
      <c r="QZY43" s="450"/>
      <c r="QZZ43" s="450"/>
      <c r="RAA43" s="450"/>
      <c r="RAB43" s="450"/>
      <c r="RAC43" s="450"/>
      <c r="RAD43" s="450"/>
      <c r="RAE43" s="450"/>
      <c r="RAF43" s="450"/>
      <c r="RAG43" s="450"/>
      <c r="RAH43" s="450"/>
      <c r="RAI43" s="450"/>
      <c r="RAJ43" s="450"/>
      <c r="RAK43" s="450"/>
      <c r="RAL43" s="450"/>
      <c r="RAM43" s="450"/>
      <c r="RAN43" s="450"/>
      <c r="RAO43" s="450"/>
      <c r="RAP43" s="450"/>
      <c r="RAQ43" s="450"/>
      <c r="RAR43" s="450"/>
      <c r="RAS43" s="450"/>
      <c r="RAT43" s="450"/>
      <c r="RAU43" s="450"/>
      <c r="RAV43" s="450"/>
      <c r="RAW43" s="450"/>
      <c r="RAX43" s="450"/>
      <c r="RAY43" s="450"/>
      <c r="RAZ43" s="450"/>
      <c r="RBA43" s="450"/>
      <c r="RBB43" s="450"/>
      <c r="RBC43" s="450"/>
      <c r="RBD43" s="450"/>
      <c r="RBE43" s="450"/>
      <c r="RBF43" s="450"/>
      <c r="RBG43" s="450"/>
      <c r="RBH43" s="450"/>
      <c r="RBI43" s="450"/>
      <c r="RBJ43" s="450"/>
      <c r="RBK43" s="450"/>
      <c r="RBL43" s="450"/>
      <c r="RBM43" s="450"/>
      <c r="RBN43" s="450"/>
      <c r="RBO43" s="450"/>
      <c r="RBP43" s="450"/>
      <c r="RBQ43" s="450"/>
      <c r="RBR43" s="450"/>
      <c r="RBS43" s="450"/>
      <c r="RBT43" s="450"/>
      <c r="RBU43" s="450"/>
      <c r="RBV43" s="450"/>
      <c r="RBW43" s="450"/>
      <c r="RBX43" s="450"/>
      <c r="RBY43" s="450"/>
      <c r="RBZ43" s="450"/>
      <c r="RCA43" s="450"/>
      <c r="RCB43" s="450"/>
      <c r="RCC43" s="450"/>
      <c r="RCD43" s="450"/>
      <c r="RCE43" s="450"/>
      <c r="RCF43" s="450"/>
      <c r="RCG43" s="450"/>
      <c r="RCH43" s="450"/>
      <c r="RCI43" s="450"/>
      <c r="RCJ43" s="450"/>
      <c r="RCK43" s="450"/>
      <c r="RCL43" s="450"/>
      <c r="RCM43" s="450"/>
      <c r="RCN43" s="450"/>
      <c r="RCO43" s="450"/>
      <c r="RCP43" s="450"/>
      <c r="RCQ43" s="450"/>
      <c r="RCR43" s="450"/>
      <c r="RCS43" s="450"/>
      <c r="RCT43" s="450"/>
      <c r="RCU43" s="450"/>
      <c r="RCV43" s="450"/>
      <c r="RCW43" s="450"/>
      <c r="RCX43" s="450"/>
      <c r="RCY43" s="450"/>
      <c r="RCZ43" s="450"/>
      <c r="RDA43" s="450"/>
      <c r="RDB43" s="450"/>
      <c r="RDC43" s="450"/>
      <c r="RDD43" s="450"/>
      <c r="RDE43" s="450"/>
      <c r="RDF43" s="450"/>
      <c r="RDG43" s="450"/>
      <c r="RDH43" s="450"/>
      <c r="RDI43" s="450"/>
      <c r="RDJ43" s="450"/>
      <c r="RDK43" s="450"/>
      <c r="RDL43" s="450"/>
      <c r="RDM43" s="450"/>
      <c r="RDN43" s="450"/>
      <c r="RDO43" s="450"/>
      <c r="RDP43" s="450"/>
      <c r="RDQ43" s="450"/>
      <c r="RDR43" s="450"/>
      <c r="RDS43" s="450"/>
      <c r="RDT43" s="450"/>
      <c r="RDU43" s="450"/>
      <c r="RDV43" s="450"/>
      <c r="RDW43" s="450"/>
      <c r="RDX43" s="450"/>
      <c r="RDY43" s="450"/>
      <c r="RDZ43" s="450"/>
      <c r="REA43" s="450"/>
      <c r="REB43" s="450"/>
      <c r="REC43" s="450"/>
      <c r="RED43" s="450"/>
      <c r="REE43" s="450"/>
      <c r="REF43" s="450"/>
      <c r="REG43" s="450"/>
      <c r="REH43" s="450"/>
      <c r="REI43" s="450"/>
      <c r="REJ43" s="450"/>
      <c r="REK43" s="450"/>
      <c r="REL43" s="450"/>
      <c r="REM43" s="450"/>
      <c r="REN43" s="450"/>
      <c r="REO43" s="450"/>
      <c r="REP43" s="450"/>
      <c r="REQ43" s="450"/>
      <c r="RER43" s="450"/>
      <c r="RES43" s="450"/>
      <c r="RET43" s="450"/>
      <c r="REU43" s="450"/>
      <c r="REV43" s="450"/>
      <c r="REW43" s="450"/>
      <c r="REX43" s="450"/>
      <c r="REY43" s="450"/>
      <c r="REZ43" s="450"/>
      <c r="RFA43" s="450"/>
      <c r="RFB43" s="450"/>
      <c r="RFC43" s="450"/>
      <c r="RFD43" s="450"/>
      <c r="RFE43" s="450"/>
      <c r="RFF43" s="450"/>
      <c r="RFG43" s="450"/>
      <c r="RFH43" s="450"/>
      <c r="RFI43" s="450"/>
      <c r="RFJ43" s="450"/>
      <c r="RFK43" s="450"/>
      <c r="RFL43" s="450"/>
      <c r="RFM43" s="450"/>
      <c r="RFN43" s="450"/>
      <c r="RFO43" s="450"/>
      <c r="RFP43" s="450"/>
      <c r="RFQ43" s="450"/>
      <c r="RFR43" s="450"/>
      <c r="RFS43" s="450"/>
      <c r="RFT43" s="450"/>
      <c r="RFU43" s="450"/>
      <c r="RFV43" s="450"/>
      <c r="RFW43" s="450"/>
      <c r="RFX43" s="450"/>
      <c r="RFY43" s="450"/>
      <c r="RFZ43" s="450"/>
      <c r="RGA43" s="450"/>
      <c r="RGB43" s="450"/>
      <c r="RGC43" s="450"/>
      <c r="RGD43" s="450"/>
      <c r="RGE43" s="450"/>
      <c r="RGF43" s="450"/>
      <c r="RGG43" s="450"/>
      <c r="RGH43" s="450"/>
      <c r="RGI43" s="450"/>
      <c r="RGJ43" s="450"/>
      <c r="RGK43" s="450"/>
      <c r="RGL43" s="450"/>
      <c r="RGM43" s="450"/>
      <c r="RGN43" s="450"/>
      <c r="RGO43" s="450"/>
      <c r="RGP43" s="450"/>
      <c r="RGQ43" s="450"/>
      <c r="RGR43" s="450"/>
      <c r="RGS43" s="450"/>
      <c r="RGT43" s="450"/>
      <c r="RGU43" s="450"/>
      <c r="RGV43" s="450"/>
      <c r="RGW43" s="450"/>
      <c r="RGX43" s="450"/>
      <c r="RGY43" s="450"/>
      <c r="RGZ43" s="450"/>
      <c r="RHA43" s="450"/>
      <c r="RHB43" s="450"/>
      <c r="RHC43" s="450"/>
      <c r="RHD43" s="450"/>
      <c r="RHE43" s="450"/>
      <c r="RHF43" s="450"/>
      <c r="RHG43" s="450"/>
      <c r="RHH43" s="450"/>
      <c r="RHI43" s="450"/>
      <c r="RHJ43" s="450"/>
      <c r="RHK43" s="450"/>
      <c r="RHL43" s="450"/>
      <c r="RHM43" s="450"/>
      <c r="RHN43" s="450"/>
      <c r="RHO43" s="450"/>
      <c r="RHP43" s="450"/>
      <c r="RHQ43" s="450"/>
      <c r="RHR43" s="450"/>
      <c r="RHS43" s="450"/>
      <c r="RHT43" s="450"/>
      <c r="RHU43" s="450"/>
      <c r="RHV43" s="450"/>
      <c r="RHW43" s="450"/>
      <c r="RHX43" s="450"/>
      <c r="RHY43" s="450"/>
      <c r="RHZ43" s="450"/>
      <c r="RIA43" s="450"/>
      <c r="RIB43" s="450"/>
      <c r="RIC43" s="450"/>
      <c r="RID43" s="450"/>
      <c r="RIE43" s="450"/>
      <c r="RIF43" s="450"/>
      <c r="RIG43" s="450"/>
      <c r="RIH43" s="450"/>
      <c r="RII43" s="450"/>
      <c r="RIJ43" s="450"/>
      <c r="RIK43" s="450"/>
      <c r="RIL43" s="450"/>
      <c r="RIM43" s="450"/>
      <c r="RIN43" s="450"/>
      <c r="RIO43" s="450"/>
      <c r="RIP43" s="450"/>
      <c r="RIQ43" s="450"/>
      <c r="RIR43" s="450"/>
      <c r="RIS43" s="450"/>
      <c r="RIT43" s="450"/>
      <c r="RIU43" s="450"/>
      <c r="RIV43" s="450"/>
      <c r="RIW43" s="450"/>
      <c r="RIX43" s="450"/>
      <c r="RIY43" s="450"/>
      <c r="RIZ43" s="450"/>
      <c r="RJA43" s="450"/>
      <c r="RJB43" s="450"/>
      <c r="RJC43" s="450"/>
      <c r="RJD43" s="450"/>
      <c r="RJE43" s="450"/>
      <c r="RJF43" s="450"/>
      <c r="RJG43" s="450"/>
      <c r="RJH43" s="450"/>
      <c r="RJI43" s="450"/>
      <c r="RJJ43" s="450"/>
      <c r="RJK43" s="450"/>
      <c r="RJL43" s="450"/>
      <c r="RJM43" s="450"/>
      <c r="RJN43" s="450"/>
      <c r="RJO43" s="450"/>
      <c r="RJP43" s="450"/>
      <c r="RJQ43" s="450"/>
      <c r="RJR43" s="450"/>
      <c r="RJS43" s="450"/>
      <c r="RJT43" s="450"/>
      <c r="RJU43" s="450"/>
      <c r="RJV43" s="450"/>
      <c r="RJW43" s="450"/>
      <c r="RJX43" s="450"/>
      <c r="RJY43" s="450"/>
      <c r="RJZ43" s="450"/>
      <c r="RKA43" s="450"/>
      <c r="RKB43" s="450"/>
      <c r="RKC43" s="450"/>
      <c r="RKD43" s="450"/>
      <c r="RKE43" s="450"/>
      <c r="RKF43" s="450"/>
      <c r="RKG43" s="450"/>
      <c r="RKH43" s="450"/>
      <c r="RKI43" s="450"/>
      <c r="RKJ43" s="450"/>
      <c r="RKK43" s="450"/>
      <c r="RKL43" s="450"/>
      <c r="RKM43" s="450"/>
      <c r="RKN43" s="450"/>
      <c r="RKO43" s="450"/>
      <c r="RKP43" s="450"/>
      <c r="RKQ43" s="450"/>
      <c r="RKR43" s="450"/>
      <c r="RKS43" s="450"/>
      <c r="RKT43" s="450"/>
      <c r="RKU43" s="450"/>
      <c r="RKV43" s="450"/>
      <c r="RKW43" s="450"/>
      <c r="RKX43" s="450"/>
      <c r="RKY43" s="450"/>
      <c r="RKZ43" s="450"/>
      <c r="RLA43" s="450"/>
      <c r="RLB43" s="450"/>
      <c r="RLC43" s="450"/>
      <c r="RLD43" s="450"/>
      <c r="RLE43" s="450"/>
      <c r="RLF43" s="450"/>
      <c r="RLG43" s="450"/>
      <c r="RLH43" s="450"/>
      <c r="RLI43" s="450"/>
      <c r="RLJ43" s="450"/>
      <c r="RLK43" s="450"/>
      <c r="RLL43" s="450"/>
      <c r="RLM43" s="450"/>
      <c r="RLN43" s="450"/>
      <c r="RLO43" s="450"/>
      <c r="RLP43" s="450"/>
      <c r="RLQ43" s="450"/>
      <c r="RLR43" s="450"/>
      <c r="RLS43" s="450"/>
      <c r="RLT43" s="450"/>
      <c r="RLU43" s="450"/>
      <c r="RLV43" s="450"/>
      <c r="RLW43" s="450"/>
      <c r="RLX43" s="450"/>
      <c r="RLY43" s="450"/>
      <c r="RLZ43" s="450"/>
      <c r="RMA43" s="450"/>
      <c r="RMB43" s="450"/>
      <c r="RMC43" s="450"/>
      <c r="RMD43" s="450"/>
      <c r="RME43" s="450"/>
      <c r="RMF43" s="450"/>
      <c r="RMG43" s="450"/>
      <c r="RMH43" s="450"/>
      <c r="RMI43" s="450"/>
      <c r="RMJ43" s="450"/>
      <c r="RMK43" s="450"/>
      <c r="RML43" s="450"/>
      <c r="RMM43" s="450"/>
      <c r="RMN43" s="450"/>
      <c r="RMO43" s="450"/>
      <c r="RMP43" s="450"/>
      <c r="RMQ43" s="450"/>
      <c r="RMR43" s="450"/>
      <c r="RMS43" s="450"/>
      <c r="RMT43" s="450"/>
      <c r="RMU43" s="450"/>
      <c r="RMV43" s="450"/>
      <c r="RMW43" s="450"/>
      <c r="RMX43" s="450"/>
      <c r="RMY43" s="450"/>
      <c r="RMZ43" s="450"/>
      <c r="RNA43" s="450"/>
      <c r="RNB43" s="450"/>
      <c r="RNC43" s="450"/>
      <c r="RND43" s="450"/>
      <c r="RNE43" s="450"/>
      <c r="RNF43" s="450"/>
      <c r="RNG43" s="450"/>
      <c r="RNH43" s="450"/>
      <c r="RNI43" s="450"/>
      <c r="RNJ43" s="450"/>
      <c r="RNK43" s="450"/>
      <c r="RNL43" s="450"/>
      <c r="RNM43" s="450"/>
      <c r="RNN43" s="450"/>
      <c r="RNO43" s="450"/>
      <c r="RNP43" s="450"/>
      <c r="RNQ43" s="450"/>
      <c r="RNR43" s="450"/>
      <c r="RNS43" s="450"/>
      <c r="RNT43" s="450"/>
      <c r="RNU43" s="450"/>
      <c r="RNV43" s="450"/>
      <c r="RNW43" s="450"/>
      <c r="RNX43" s="450"/>
      <c r="RNY43" s="450"/>
      <c r="RNZ43" s="450"/>
      <c r="ROA43" s="450"/>
      <c r="ROB43" s="450"/>
      <c r="ROC43" s="450"/>
      <c r="ROD43" s="450"/>
      <c r="ROE43" s="450"/>
      <c r="ROF43" s="450"/>
      <c r="ROG43" s="450"/>
      <c r="ROH43" s="450"/>
      <c r="ROI43" s="450"/>
      <c r="ROJ43" s="450"/>
      <c r="ROK43" s="450"/>
      <c r="ROL43" s="450"/>
      <c r="ROM43" s="450"/>
      <c r="RON43" s="450"/>
      <c r="ROO43" s="450"/>
      <c r="ROP43" s="450"/>
      <c r="ROQ43" s="450"/>
      <c r="ROR43" s="450"/>
      <c r="ROS43" s="450"/>
      <c r="ROT43" s="450"/>
      <c r="ROU43" s="450"/>
      <c r="ROV43" s="450"/>
      <c r="ROW43" s="450"/>
      <c r="ROX43" s="450"/>
      <c r="ROY43" s="450"/>
      <c r="ROZ43" s="450"/>
      <c r="RPA43" s="450"/>
      <c r="RPB43" s="450"/>
      <c r="RPC43" s="450"/>
      <c r="RPD43" s="450"/>
      <c r="RPE43" s="450"/>
      <c r="RPF43" s="450"/>
      <c r="RPG43" s="450"/>
      <c r="RPH43" s="450"/>
      <c r="RPI43" s="450"/>
      <c r="RPJ43" s="450"/>
      <c r="RPK43" s="450"/>
      <c r="RPL43" s="450"/>
      <c r="RPM43" s="450"/>
      <c r="RPN43" s="450"/>
      <c r="RPO43" s="450"/>
      <c r="RPP43" s="450"/>
      <c r="RPQ43" s="450"/>
      <c r="RPR43" s="450"/>
      <c r="RPS43" s="450"/>
      <c r="RPT43" s="450"/>
      <c r="RPU43" s="450"/>
      <c r="RPV43" s="450"/>
      <c r="RPW43" s="450"/>
      <c r="RPX43" s="450"/>
      <c r="RPY43" s="450"/>
      <c r="RPZ43" s="450"/>
      <c r="RQA43" s="450"/>
      <c r="RQB43" s="450"/>
      <c r="RQC43" s="450"/>
      <c r="RQD43" s="450"/>
      <c r="RQE43" s="450"/>
      <c r="RQF43" s="450"/>
      <c r="RQG43" s="450"/>
      <c r="RQH43" s="450"/>
      <c r="RQI43" s="450"/>
      <c r="RQJ43" s="450"/>
      <c r="RQK43" s="450"/>
      <c r="RQL43" s="450"/>
      <c r="RQM43" s="450"/>
      <c r="RQN43" s="450"/>
      <c r="RQO43" s="450"/>
      <c r="RQP43" s="450"/>
      <c r="RQQ43" s="450"/>
      <c r="RQR43" s="450"/>
      <c r="RQS43" s="450"/>
      <c r="RQT43" s="450"/>
      <c r="RQU43" s="450"/>
      <c r="RQV43" s="450"/>
      <c r="RQW43" s="450"/>
      <c r="RQX43" s="450"/>
      <c r="RQY43" s="450"/>
      <c r="RQZ43" s="450"/>
      <c r="RRA43" s="450"/>
      <c r="RRB43" s="450"/>
      <c r="RRC43" s="450"/>
      <c r="RRD43" s="450"/>
      <c r="RRE43" s="450"/>
      <c r="RRF43" s="450"/>
      <c r="RRG43" s="450"/>
      <c r="RRH43" s="450"/>
      <c r="RRI43" s="450"/>
      <c r="RRJ43" s="450"/>
      <c r="RRK43" s="450"/>
      <c r="RRL43" s="450"/>
      <c r="RRM43" s="450"/>
      <c r="RRN43" s="450"/>
      <c r="RRO43" s="450"/>
      <c r="RRP43" s="450"/>
      <c r="RRQ43" s="450"/>
      <c r="RRR43" s="450"/>
      <c r="RRS43" s="450"/>
      <c r="RRT43" s="450"/>
      <c r="RRU43" s="450"/>
      <c r="RRV43" s="450"/>
      <c r="RRW43" s="450"/>
      <c r="RRX43" s="450"/>
      <c r="RRY43" s="450"/>
      <c r="RRZ43" s="450"/>
      <c r="RSA43" s="450"/>
      <c r="RSB43" s="450"/>
      <c r="RSC43" s="450"/>
      <c r="RSD43" s="450"/>
      <c r="RSE43" s="450"/>
      <c r="RSF43" s="450"/>
      <c r="RSG43" s="450"/>
      <c r="RSH43" s="450"/>
      <c r="RSI43" s="450"/>
      <c r="RSJ43" s="450"/>
      <c r="RSK43" s="450"/>
      <c r="RSL43" s="450"/>
      <c r="RSM43" s="450"/>
      <c r="RSN43" s="450"/>
      <c r="RSO43" s="450"/>
      <c r="RSP43" s="450"/>
      <c r="RSQ43" s="450"/>
      <c r="RSR43" s="450"/>
      <c r="RSS43" s="450"/>
      <c r="RST43" s="450"/>
      <c r="RSU43" s="450"/>
      <c r="RSV43" s="450"/>
      <c r="RSW43" s="450"/>
      <c r="RSX43" s="450"/>
      <c r="RSY43" s="450"/>
      <c r="RSZ43" s="450"/>
      <c r="RTA43" s="450"/>
      <c r="RTB43" s="450"/>
      <c r="RTC43" s="450"/>
      <c r="RTD43" s="450"/>
      <c r="RTE43" s="450"/>
      <c r="RTF43" s="450"/>
      <c r="RTG43" s="450"/>
      <c r="RTH43" s="450"/>
      <c r="RTI43" s="450"/>
      <c r="RTJ43" s="450"/>
      <c r="RTK43" s="450"/>
      <c r="RTL43" s="450"/>
      <c r="RTM43" s="450"/>
      <c r="RTN43" s="450"/>
      <c r="RTO43" s="450"/>
      <c r="RTP43" s="450"/>
      <c r="RTQ43" s="450"/>
      <c r="RTR43" s="450"/>
      <c r="RTS43" s="450"/>
      <c r="RTT43" s="450"/>
      <c r="RTU43" s="450"/>
      <c r="RTV43" s="450"/>
      <c r="RTW43" s="450"/>
      <c r="RTX43" s="450"/>
      <c r="RTY43" s="450"/>
      <c r="RTZ43" s="450"/>
      <c r="RUA43" s="450"/>
      <c r="RUB43" s="450"/>
      <c r="RUC43" s="450"/>
      <c r="RUD43" s="450"/>
      <c r="RUE43" s="450"/>
      <c r="RUF43" s="450"/>
      <c r="RUG43" s="450"/>
      <c r="RUH43" s="450"/>
      <c r="RUI43" s="450"/>
      <c r="RUJ43" s="450"/>
      <c r="RUK43" s="450"/>
      <c r="RUL43" s="450"/>
      <c r="RUM43" s="450"/>
      <c r="RUN43" s="450"/>
      <c r="RUO43" s="450"/>
      <c r="RUP43" s="450"/>
      <c r="RUQ43" s="450"/>
      <c r="RUR43" s="450"/>
      <c r="RUS43" s="450"/>
      <c r="RUT43" s="450"/>
      <c r="RUU43" s="450"/>
      <c r="RUV43" s="450"/>
      <c r="RUW43" s="450"/>
      <c r="RUX43" s="450"/>
      <c r="RUY43" s="450"/>
      <c r="RUZ43" s="450"/>
      <c r="RVA43" s="450"/>
      <c r="RVB43" s="450"/>
      <c r="RVC43" s="450"/>
      <c r="RVD43" s="450"/>
      <c r="RVE43" s="450"/>
      <c r="RVF43" s="450"/>
      <c r="RVG43" s="450"/>
      <c r="RVH43" s="450"/>
      <c r="RVI43" s="450"/>
      <c r="RVJ43" s="450"/>
      <c r="RVK43" s="450"/>
      <c r="RVL43" s="450"/>
      <c r="RVM43" s="450"/>
      <c r="RVN43" s="450"/>
      <c r="RVO43" s="450"/>
      <c r="RVP43" s="450"/>
      <c r="RVQ43" s="450"/>
      <c r="RVR43" s="450"/>
      <c r="RVS43" s="450"/>
      <c r="RVT43" s="450"/>
      <c r="RVU43" s="450"/>
      <c r="RVV43" s="450"/>
      <c r="RVW43" s="450"/>
      <c r="RVX43" s="450"/>
      <c r="RVY43" s="450"/>
      <c r="RVZ43" s="450"/>
      <c r="RWA43" s="450"/>
      <c r="RWB43" s="450"/>
      <c r="RWC43" s="450"/>
      <c r="RWD43" s="450"/>
      <c r="RWE43" s="450"/>
      <c r="RWF43" s="450"/>
      <c r="RWG43" s="450"/>
      <c r="RWH43" s="450"/>
      <c r="RWI43" s="450"/>
      <c r="RWJ43" s="450"/>
      <c r="RWK43" s="450"/>
      <c r="RWL43" s="450"/>
      <c r="RWM43" s="450"/>
      <c r="RWN43" s="450"/>
      <c r="RWO43" s="450"/>
      <c r="RWP43" s="450"/>
      <c r="RWQ43" s="450"/>
      <c r="RWR43" s="450"/>
      <c r="RWS43" s="450"/>
      <c r="RWT43" s="450"/>
      <c r="RWU43" s="450"/>
      <c r="RWV43" s="450"/>
      <c r="RWW43" s="450"/>
      <c r="RWX43" s="450"/>
      <c r="RWY43" s="450"/>
      <c r="RWZ43" s="450"/>
      <c r="RXA43" s="450"/>
      <c r="RXB43" s="450"/>
      <c r="RXC43" s="450"/>
      <c r="RXD43" s="450"/>
      <c r="RXE43" s="450"/>
      <c r="RXF43" s="450"/>
      <c r="RXG43" s="450"/>
      <c r="RXH43" s="450"/>
      <c r="RXI43" s="450"/>
      <c r="RXJ43" s="450"/>
      <c r="RXK43" s="450"/>
      <c r="RXL43" s="450"/>
      <c r="RXM43" s="450"/>
      <c r="RXN43" s="450"/>
      <c r="RXO43" s="450"/>
      <c r="RXP43" s="450"/>
      <c r="RXQ43" s="450"/>
      <c r="RXR43" s="450"/>
      <c r="RXS43" s="450"/>
      <c r="RXT43" s="450"/>
      <c r="RXU43" s="450"/>
      <c r="RXV43" s="450"/>
      <c r="RXW43" s="450"/>
      <c r="RXX43" s="450"/>
      <c r="RXY43" s="450"/>
      <c r="RXZ43" s="450"/>
      <c r="RYA43" s="450"/>
      <c r="RYB43" s="450"/>
      <c r="RYC43" s="450"/>
      <c r="RYD43" s="450"/>
      <c r="RYE43" s="450"/>
      <c r="RYF43" s="450"/>
      <c r="RYG43" s="450"/>
      <c r="RYH43" s="450"/>
      <c r="RYI43" s="450"/>
      <c r="RYJ43" s="450"/>
      <c r="RYK43" s="450"/>
      <c r="RYL43" s="450"/>
      <c r="RYM43" s="450"/>
      <c r="RYN43" s="450"/>
      <c r="RYO43" s="450"/>
      <c r="RYP43" s="450"/>
      <c r="RYQ43" s="450"/>
      <c r="RYR43" s="450"/>
      <c r="RYS43" s="450"/>
      <c r="RYT43" s="450"/>
      <c r="RYU43" s="450"/>
      <c r="RYV43" s="450"/>
      <c r="RYW43" s="450"/>
      <c r="RYX43" s="450"/>
      <c r="RYY43" s="450"/>
      <c r="RYZ43" s="450"/>
      <c r="RZA43" s="450"/>
      <c r="RZB43" s="450"/>
      <c r="RZC43" s="450"/>
      <c r="RZD43" s="450"/>
      <c r="RZE43" s="450"/>
      <c r="RZF43" s="450"/>
      <c r="RZG43" s="450"/>
      <c r="RZH43" s="450"/>
      <c r="RZI43" s="450"/>
      <c r="RZJ43" s="450"/>
      <c r="RZK43" s="450"/>
      <c r="RZL43" s="450"/>
      <c r="RZM43" s="450"/>
      <c r="RZN43" s="450"/>
      <c r="RZO43" s="450"/>
      <c r="RZP43" s="450"/>
      <c r="RZQ43" s="450"/>
      <c r="RZR43" s="450"/>
      <c r="RZS43" s="450"/>
      <c r="RZT43" s="450"/>
      <c r="RZU43" s="450"/>
      <c r="RZV43" s="450"/>
      <c r="RZW43" s="450"/>
      <c r="RZX43" s="450"/>
      <c r="RZY43" s="450"/>
      <c r="RZZ43" s="450"/>
      <c r="SAA43" s="450"/>
      <c r="SAB43" s="450"/>
      <c r="SAC43" s="450"/>
      <c r="SAD43" s="450"/>
      <c r="SAE43" s="450"/>
      <c r="SAF43" s="450"/>
      <c r="SAG43" s="450"/>
      <c r="SAH43" s="450"/>
      <c r="SAI43" s="450"/>
      <c r="SAJ43" s="450"/>
      <c r="SAK43" s="450"/>
      <c r="SAL43" s="450"/>
      <c r="SAM43" s="450"/>
      <c r="SAN43" s="450"/>
      <c r="SAO43" s="450"/>
      <c r="SAP43" s="450"/>
      <c r="SAQ43" s="450"/>
      <c r="SAR43" s="450"/>
      <c r="SAS43" s="450"/>
      <c r="SAT43" s="450"/>
      <c r="SAU43" s="450"/>
      <c r="SAV43" s="450"/>
      <c r="SAW43" s="450"/>
      <c r="SAX43" s="450"/>
      <c r="SAY43" s="450"/>
      <c r="SAZ43" s="450"/>
      <c r="SBA43" s="450"/>
      <c r="SBB43" s="450"/>
      <c r="SBC43" s="450"/>
      <c r="SBD43" s="450"/>
      <c r="SBE43" s="450"/>
      <c r="SBF43" s="450"/>
      <c r="SBG43" s="450"/>
      <c r="SBH43" s="450"/>
      <c r="SBI43" s="450"/>
      <c r="SBJ43" s="450"/>
      <c r="SBK43" s="450"/>
      <c r="SBL43" s="450"/>
      <c r="SBM43" s="450"/>
      <c r="SBN43" s="450"/>
      <c r="SBO43" s="450"/>
      <c r="SBP43" s="450"/>
      <c r="SBQ43" s="450"/>
      <c r="SBR43" s="450"/>
      <c r="SBS43" s="450"/>
      <c r="SBT43" s="450"/>
      <c r="SBU43" s="450"/>
      <c r="SBV43" s="450"/>
      <c r="SBW43" s="450"/>
      <c r="SBX43" s="450"/>
      <c r="SBY43" s="450"/>
      <c r="SBZ43" s="450"/>
      <c r="SCA43" s="450"/>
      <c r="SCB43" s="450"/>
      <c r="SCC43" s="450"/>
      <c r="SCD43" s="450"/>
      <c r="SCE43" s="450"/>
      <c r="SCF43" s="450"/>
      <c r="SCG43" s="450"/>
      <c r="SCH43" s="450"/>
      <c r="SCI43" s="450"/>
      <c r="SCJ43" s="450"/>
      <c r="SCK43" s="450"/>
      <c r="SCL43" s="450"/>
      <c r="SCM43" s="450"/>
      <c r="SCN43" s="450"/>
      <c r="SCO43" s="450"/>
      <c r="SCP43" s="450"/>
      <c r="SCQ43" s="450"/>
      <c r="SCR43" s="450"/>
      <c r="SCS43" s="450"/>
      <c r="SCT43" s="450"/>
      <c r="SCU43" s="450"/>
      <c r="SCV43" s="450"/>
      <c r="SCW43" s="450"/>
      <c r="SCX43" s="450"/>
      <c r="SCY43" s="450"/>
      <c r="SCZ43" s="450"/>
      <c r="SDA43" s="450"/>
      <c r="SDB43" s="450"/>
      <c r="SDC43" s="450"/>
      <c r="SDD43" s="450"/>
      <c r="SDE43" s="450"/>
      <c r="SDF43" s="450"/>
      <c r="SDG43" s="450"/>
      <c r="SDH43" s="450"/>
      <c r="SDI43" s="450"/>
      <c r="SDJ43" s="450"/>
      <c r="SDK43" s="450"/>
      <c r="SDL43" s="450"/>
      <c r="SDM43" s="450"/>
      <c r="SDN43" s="450"/>
      <c r="SDO43" s="450"/>
      <c r="SDP43" s="450"/>
      <c r="SDQ43" s="450"/>
      <c r="SDR43" s="450"/>
      <c r="SDS43" s="450"/>
      <c r="SDT43" s="450"/>
      <c r="SDU43" s="450"/>
      <c r="SDV43" s="450"/>
      <c r="SDW43" s="450"/>
      <c r="SDX43" s="450"/>
      <c r="SDY43" s="450"/>
      <c r="SDZ43" s="450"/>
      <c r="SEA43" s="450"/>
      <c r="SEB43" s="450"/>
      <c r="SEC43" s="450"/>
      <c r="SED43" s="450"/>
      <c r="SEE43" s="450"/>
      <c r="SEF43" s="450"/>
      <c r="SEG43" s="450"/>
      <c r="SEH43" s="450"/>
      <c r="SEI43" s="450"/>
      <c r="SEJ43" s="450"/>
      <c r="SEK43" s="450"/>
      <c r="SEL43" s="450"/>
      <c r="SEM43" s="450"/>
      <c r="SEN43" s="450"/>
      <c r="SEO43" s="450"/>
      <c r="SEP43" s="450"/>
      <c r="SEQ43" s="450"/>
      <c r="SER43" s="450"/>
      <c r="SES43" s="450"/>
      <c r="SET43" s="450"/>
      <c r="SEU43" s="450"/>
      <c r="SEV43" s="450"/>
      <c r="SEW43" s="450"/>
      <c r="SEX43" s="450"/>
      <c r="SEY43" s="450"/>
      <c r="SEZ43" s="450"/>
      <c r="SFA43" s="450"/>
      <c r="SFB43" s="450"/>
      <c r="SFC43" s="450"/>
      <c r="SFD43" s="450"/>
      <c r="SFE43" s="450"/>
      <c r="SFF43" s="450"/>
      <c r="SFG43" s="450"/>
      <c r="SFH43" s="450"/>
      <c r="SFI43" s="450"/>
      <c r="SFJ43" s="450"/>
      <c r="SFK43" s="450"/>
      <c r="SFL43" s="450"/>
      <c r="SFM43" s="450"/>
      <c r="SFN43" s="450"/>
      <c r="SFO43" s="450"/>
      <c r="SFP43" s="450"/>
      <c r="SFQ43" s="450"/>
      <c r="SFR43" s="450"/>
      <c r="SFS43" s="450"/>
      <c r="SFT43" s="450"/>
      <c r="SFU43" s="450"/>
      <c r="SFV43" s="450"/>
      <c r="SFW43" s="450"/>
      <c r="SFX43" s="450"/>
      <c r="SFY43" s="450"/>
      <c r="SFZ43" s="450"/>
      <c r="SGA43" s="450"/>
      <c r="SGB43" s="450"/>
      <c r="SGC43" s="450"/>
      <c r="SGD43" s="450"/>
      <c r="SGE43" s="450"/>
      <c r="SGF43" s="450"/>
      <c r="SGG43" s="450"/>
      <c r="SGH43" s="450"/>
      <c r="SGI43" s="450"/>
      <c r="SGJ43" s="450"/>
      <c r="SGK43" s="450"/>
      <c r="SGL43" s="450"/>
      <c r="SGM43" s="450"/>
      <c r="SGN43" s="450"/>
      <c r="SGO43" s="450"/>
      <c r="SGP43" s="450"/>
      <c r="SGQ43" s="450"/>
      <c r="SGR43" s="450"/>
      <c r="SGS43" s="450"/>
      <c r="SGT43" s="450"/>
      <c r="SGU43" s="450"/>
      <c r="SGV43" s="450"/>
      <c r="SGW43" s="450"/>
      <c r="SGX43" s="450"/>
      <c r="SGY43" s="450"/>
      <c r="SGZ43" s="450"/>
      <c r="SHA43" s="450"/>
      <c r="SHB43" s="450"/>
      <c r="SHC43" s="450"/>
      <c r="SHD43" s="450"/>
      <c r="SHE43" s="450"/>
      <c r="SHF43" s="450"/>
      <c r="SHG43" s="450"/>
      <c r="SHH43" s="450"/>
      <c r="SHI43" s="450"/>
      <c r="SHJ43" s="450"/>
      <c r="SHK43" s="450"/>
      <c r="SHL43" s="450"/>
      <c r="SHM43" s="450"/>
      <c r="SHN43" s="450"/>
      <c r="SHO43" s="450"/>
      <c r="SHP43" s="450"/>
      <c r="SHQ43" s="450"/>
      <c r="SHR43" s="450"/>
      <c r="SHS43" s="450"/>
      <c r="SHT43" s="450"/>
      <c r="SHU43" s="450"/>
      <c r="SHV43" s="450"/>
      <c r="SHW43" s="450"/>
      <c r="SHX43" s="450"/>
      <c r="SHY43" s="450"/>
      <c r="SHZ43" s="450"/>
      <c r="SIA43" s="450"/>
      <c r="SIB43" s="450"/>
      <c r="SIC43" s="450"/>
      <c r="SID43" s="450"/>
      <c r="SIE43" s="450"/>
      <c r="SIF43" s="450"/>
      <c r="SIG43" s="450"/>
      <c r="SIH43" s="450"/>
      <c r="SII43" s="450"/>
      <c r="SIJ43" s="450"/>
      <c r="SIK43" s="450"/>
      <c r="SIL43" s="450"/>
      <c r="SIM43" s="450"/>
      <c r="SIN43" s="450"/>
      <c r="SIO43" s="450"/>
      <c r="SIP43" s="450"/>
      <c r="SIQ43" s="450"/>
      <c r="SIR43" s="450"/>
      <c r="SIS43" s="450"/>
      <c r="SIT43" s="450"/>
      <c r="SIU43" s="450"/>
      <c r="SIV43" s="450"/>
      <c r="SIW43" s="450"/>
      <c r="SIX43" s="450"/>
      <c r="SIY43" s="450"/>
      <c r="SIZ43" s="450"/>
      <c r="SJA43" s="450"/>
      <c r="SJB43" s="450"/>
      <c r="SJC43" s="450"/>
      <c r="SJD43" s="450"/>
      <c r="SJE43" s="450"/>
      <c r="SJF43" s="450"/>
      <c r="SJG43" s="450"/>
      <c r="SJH43" s="450"/>
      <c r="SJI43" s="450"/>
      <c r="SJJ43" s="450"/>
      <c r="SJK43" s="450"/>
      <c r="SJL43" s="450"/>
      <c r="SJM43" s="450"/>
      <c r="SJN43" s="450"/>
      <c r="SJO43" s="450"/>
      <c r="SJP43" s="450"/>
      <c r="SJQ43" s="450"/>
      <c r="SJR43" s="450"/>
      <c r="SJS43" s="450"/>
      <c r="SJT43" s="450"/>
      <c r="SJU43" s="450"/>
      <c r="SJV43" s="450"/>
      <c r="SJW43" s="450"/>
      <c r="SJX43" s="450"/>
      <c r="SJY43" s="450"/>
      <c r="SJZ43" s="450"/>
      <c r="SKA43" s="450"/>
      <c r="SKB43" s="450"/>
      <c r="SKC43" s="450"/>
      <c r="SKD43" s="450"/>
      <c r="SKE43" s="450"/>
      <c r="SKF43" s="450"/>
      <c r="SKG43" s="450"/>
      <c r="SKH43" s="450"/>
      <c r="SKI43" s="450"/>
      <c r="SKJ43" s="450"/>
      <c r="SKK43" s="450"/>
      <c r="SKL43" s="450"/>
      <c r="SKM43" s="450"/>
      <c r="SKN43" s="450"/>
      <c r="SKO43" s="450"/>
      <c r="SKP43" s="450"/>
      <c r="SKQ43" s="450"/>
      <c r="SKR43" s="450"/>
      <c r="SKS43" s="450"/>
      <c r="SKT43" s="450"/>
      <c r="SKU43" s="450"/>
      <c r="SKV43" s="450"/>
      <c r="SKW43" s="450"/>
      <c r="SKX43" s="450"/>
      <c r="SKY43" s="450"/>
      <c r="SKZ43" s="450"/>
      <c r="SLA43" s="450"/>
      <c r="SLB43" s="450"/>
      <c r="SLC43" s="450"/>
      <c r="SLD43" s="450"/>
      <c r="SLE43" s="450"/>
      <c r="SLF43" s="450"/>
      <c r="SLG43" s="450"/>
      <c r="SLH43" s="450"/>
      <c r="SLI43" s="450"/>
      <c r="SLJ43" s="450"/>
      <c r="SLK43" s="450"/>
      <c r="SLL43" s="450"/>
      <c r="SLM43" s="450"/>
      <c r="SLN43" s="450"/>
      <c r="SLO43" s="450"/>
      <c r="SLP43" s="450"/>
      <c r="SLQ43" s="450"/>
      <c r="SLR43" s="450"/>
      <c r="SLS43" s="450"/>
      <c r="SLT43" s="450"/>
      <c r="SLU43" s="450"/>
      <c r="SLV43" s="450"/>
      <c r="SLW43" s="450"/>
      <c r="SLX43" s="450"/>
      <c r="SLY43" s="450"/>
      <c r="SLZ43" s="450"/>
      <c r="SMA43" s="450"/>
      <c r="SMB43" s="450"/>
      <c r="SMC43" s="450"/>
      <c r="SMD43" s="450"/>
      <c r="SME43" s="450"/>
      <c r="SMF43" s="450"/>
      <c r="SMG43" s="450"/>
      <c r="SMH43" s="450"/>
      <c r="SMI43" s="450"/>
      <c r="SMJ43" s="450"/>
      <c r="SMK43" s="450"/>
      <c r="SML43" s="450"/>
      <c r="SMM43" s="450"/>
      <c r="SMN43" s="450"/>
      <c r="SMO43" s="450"/>
      <c r="SMP43" s="450"/>
      <c r="SMQ43" s="450"/>
      <c r="SMR43" s="450"/>
      <c r="SMS43" s="450"/>
      <c r="SMT43" s="450"/>
      <c r="SMU43" s="450"/>
      <c r="SMV43" s="450"/>
      <c r="SMW43" s="450"/>
      <c r="SMX43" s="450"/>
      <c r="SMY43" s="450"/>
      <c r="SMZ43" s="450"/>
      <c r="SNA43" s="450"/>
      <c r="SNB43" s="450"/>
      <c r="SNC43" s="450"/>
      <c r="SND43" s="450"/>
      <c r="SNE43" s="450"/>
      <c r="SNF43" s="450"/>
      <c r="SNG43" s="450"/>
      <c r="SNH43" s="450"/>
      <c r="SNI43" s="450"/>
      <c r="SNJ43" s="450"/>
      <c r="SNK43" s="450"/>
      <c r="SNL43" s="450"/>
      <c r="SNM43" s="450"/>
      <c r="SNN43" s="450"/>
      <c r="SNO43" s="450"/>
      <c r="SNP43" s="450"/>
      <c r="SNQ43" s="450"/>
      <c r="SNR43" s="450"/>
      <c r="SNS43" s="450"/>
      <c r="SNT43" s="450"/>
      <c r="SNU43" s="450"/>
      <c r="SNV43" s="450"/>
      <c r="SNW43" s="450"/>
      <c r="SNX43" s="450"/>
      <c r="SNY43" s="450"/>
      <c r="SNZ43" s="450"/>
      <c r="SOA43" s="450"/>
      <c r="SOB43" s="450"/>
      <c r="SOC43" s="450"/>
      <c r="SOD43" s="450"/>
      <c r="SOE43" s="450"/>
      <c r="SOF43" s="450"/>
      <c r="SOG43" s="450"/>
      <c r="SOH43" s="450"/>
      <c r="SOI43" s="450"/>
      <c r="SOJ43" s="450"/>
      <c r="SOK43" s="450"/>
      <c r="SOL43" s="450"/>
      <c r="SOM43" s="450"/>
      <c r="SON43" s="450"/>
      <c r="SOO43" s="450"/>
      <c r="SOP43" s="450"/>
      <c r="SOQ43" s="450"/>
      <c r="SOR43" s="450"/>
      <c r="SOS43" s="450"/>
      <c r="SOT43" s="450"/>
      <c r="SOU43" s="450"/>
      <c r="SOV43" s="450"/>
      <c r="SOW43" s="450"/>
      <c r="SOX43" s="450"/>
      <c r="SOY43" s="450"/>
      <c r="SOZ43" s="450"/>
      <c r="SPA43" s="450"/>
      <c r="SPB43" s="450"/>
      <c r="SPC43" s="450"/>
      <c r="SPD43" s="450"/>
      <c r="SPE43" s="450"/>
      <c r="SPF43" s="450"/>
      <c r="SPG43" s="450"/>
      <c r="SPH43" s="450"/>
      <c r="SPI43" s="450"/>
      <c r="SPJ43" s="450"/>
      <c r="SPK43" s="450"/>
      <c r="SPL43" s="450"/>
      <c r="SPM43" s="450"/>
      <c r="SPN43" s="450"/>
      <c r="SPO43" s="450"/>
      <c r="SPP43" s="450"/>
      <c r="SPQ43" s="450"/>
      <c r="SPR43" s="450"/>
      <c r="SPS43" s="450"/>
      <c r="SPT43" s="450"/>
      <c r="SPU43" s="450"/>
      <c r="SPV43" s="450"/>
      <c r="SPW43" s="450"/>
      <c r="SPX43" s="450"/>
      <c r="SPY43" s="450"/>
      <c r="SPZ43" s="450"/>
      <c r="SQA43" s="450"/>
      <c r="SQB43" s="450"/>
      <c r="SQC43" s="450"/>
      <c r="SQD43" s="450"/>
      <c r="SQE43" s="450"/>
      <c r="SQF43" s="450"/>
      <c r="SQG43" s="450"/>
      <c r="SQH43" s="450"/>
      <c r="SQI43" s="450"/>
      <c r="SQJ43" s="450"/>
      <c r="SQK43" s="450"/>
      <c r="SQL43" s="450"/>
      <c r="SQM43" s="450"/>
      <c r="SQN43" s="450"/>
      <c r="SQO43" s="450"/>
      <c r="SQP43" s="450"/>
      <c r="SQQ43" s="450"/>
      <c r="SQR43" s="450"/>
      <c r="SQS43" s="450"/>
      <c r="SQT43" s="450"/>
      <c r="SQU43" s="450"/>
      <c r="SQV43" s="450"/>
      <c r="SQW43" s="450"/>
      <c r="SQX43" s="450"/>
      <c r="SQY43" s="450"/>
      <c r="SQZ43" s="450"/>
      <c r="SRA43" s="450"/>
      <c r="SRB43" s="450"/>
      <c r="SRC43" s="450"/>
      <c r="SRD43" s="450"/>
      <c r="SRE43" s="450"/>
      <c r="SRF43" s="450"/>
      <c r="SRG43" s="450"/>
      <c r="SRH43" s="450"/>
      <c r="SRI43" s="450"/>
      <c r="SRJ43" s="450"/>
      <c r="SRK43" s="450"/>
      <c r="SRL43" s="450"/>
      <c r="SRM43" s="450"/>
      <c r="SRN43" s="450"/>
      <c r="SRO43" s="450"/>
      <c r="SRP43" s="450"/>
      <c r="SRQ43" s="450"/>
      <c r="SRR43" s="450"/>
      <c r="SRS43" s="450"/>
      <c r="SRT43" s="450"/>
      <c r="SRU43" s="450"/>
      <c r="SRV43" s="450"/>
      <c r="SRW43" s="450"/>
      <c r="SRX43" s="450"/>
      <c r="SRY43" s="450"/>
      <c r="SRZ43" s="450"/>
      <c r="SSA43" s="450"/>
      <c r="SSB43" s="450"/>
      <c r="SSC43" s="450"/>
      <c r="SSD43" s="450"/>
      <c r="SSE43" s="450"/>
      <c r="SSF43" s="450"/>
      <c r="SSG43" s="450"/>
      <c r="SSH43" s="450"/>
      <c r="SSI43" s="450"/>
      <c r="SSJ43" s="450"/>
      <c r="SSK43" s="450"/>
      <c r="SSL43" s="450"/>
      <c r="SSM43" s="450"/>
      <c r="SSN43" s="450"/>
      <c r="SSO43" s="450"/>
      <c r="SSP43" s="450"/>
      <c r="SSQ43" s="450"/>
      <c r="SSR43" s="450"/>
      <c r="SSS43" s="450"/>
      <c r="SST43" s="450"/>
      <c r="SSU43" s="450"/>
      <c r="SSV43" s="450"/>
      <c r="SSW43" s="450"/>
      <c r="SSX43" s="450"/>
      <c r="SSY43" s="450"/>
      <c r="SSZ43" s="450"/>
      <c r="STA43" s="450"/>
      <c r="STB43" s="450"/>
      <c r="STC43" s="450"/>
      <c r="STD43" s="450"/>
      <c r="STE43" s="450"/>
      <c r="STF43" s="450"/>
      <c r="STG43" s="450"/>
      <c r="STH43" s="450"/>
      <c r="STI43" s="450"/>
      <c r="STJ43" s="450"/>
      <c r="STK43" s="450"/>
      <c r="STL43" s="450"/>
      <c r="STM43" s="450"/>
      <c r="STN43" s="450"/>
      <c r="STO43" s="450"/>
      <c r="STP43" s="450"/>
      <c r="STQ43" s="450"/>
      <c r="STR43" s="450"/>
      <c r="STS43" s="450"/>
      <c r="STT43" s="450"/>
      <c r="STU43" s="450"/>
      <c r="STV43" s="450"/>
      <c r="STW43" s="450"/>
      <c r="STX43" s="450"/>
      <c r="STY43" s="450"/>
      <c r="STZ43" s="450"/>
      <c r="SUA43" s="450"/>
      <c r="SUB43" s="450"/>
      <c r="SUC43" s="450"/>
      <c r="SUD43" s="450"/>
      <c r="SUE43" s="450"/>
      <c r="SUF43" s="450"/>
      <c r="SUG43" s="450"/>
      <c r="SUH43" s="450"/>
      <c r="SUI43" s="450"/>
      <c r="SUJ43" s="450"/>
      <c r="SUK43" s="450"/>
      <c r="SUL43" s="450"/>
      <c r="SUM43" s="450"/>
      <c r="SUN43" s="450"/>
      <c r="SUO43" s="450"/>
      <c r="SUP43" s="450"/>
      <c r="SUQ43" s="450"/>
      <c r="SUR43" s="450"/>
      <c r="SUS43" s="450"/>
      <c r="SUT43" s="450"/>
      <c r="SUU43" s="450"/>
      <c r="SUV43" s="450"/>
      <c r="SUW43" s="450"/>
      <c r="SUX43" s="450"/>
      <c r="SUY43" s="450"/>
      <c r="SUZ43" s="450"/>
      <c r="SVA43" s="450"/>
      <c r="SVB43" s="450"/>
      <c r="SVC43" s="450"/>
      <c r="SVD43" s="450"/>
      <c r="SVE43" s="450"/>
      <c r="SVF43" s="450"/>
      <c r="SVG43" s="450"/>
      <c r="SVH43" s="450"/>
      <c r="SVI43" s="450"/>
      <c r="SVJ43" s="450"/>
      <c r="SVK43" s="450"/>
      <c r="SVL43" s="450"/>
      <c r="SVM43" s="450"/>
      <c r="SVN43" s="450"/>
      <c r="SVO43" s="450"/>
      <c r="SVP43" s="450"/>
      <c r="SVQ43" s="450"/>
      <c r="SVR43" s="450"/>
      <c r="SVS43" s="450"/>
      <c r="SVT43" s="450"/>
      <c r="SVU43" s="450"/>
      <c r="SVV43" s="450"/>
      <c r="SVW43" s="450"/>
      <c r="SVX43" s="450"/>
      <c r="SVY43" s="450"/>
      <c r="SVZ43" s="450"/>
      <c r="SWA43" s="450"/>
      <c r="SWB43" s="450"/>
      <c r="SWC43" s="450"/>
      <c r="SWD43" s="450"/>
      <c r="SWE43" s="450"/>
      <c r="SWF43" s="450"/>
      <c r="SWG43" s="450"/>
      <c r="SWH43" s="450"/>
      <c r="SWI43" s="450"/>
      <c r="SWJ43" s="450"/>
      <c r="SWK43" s="450"/>
      <c r="SWL43" s="450"/>
      <c r="SWM43" s="450"/>
      <c r="SWN43" s="450"/>
      <c r="SWO43" s="450"/>
      <c r="SWP43" s="450"/>
      <c r="SWQ43" s="450"/>
      <c r="SWR43" s="450"/>
      <c r="SWS43" s="450"/>
      <c r="SWT43" s="450"/>
      <c r="SWU43" s="450"/>
      <c r="SWV43" s="450"/>
      <c r="SWW43" s="450"/>
      <c r="SWX43" s="450"/>
      <c r="SWY43" s="450"/>
      <c r="SWZ43" s="450"/>
      <c r="SXA43" s="450"/>
      <c r="SXB43" s="450"/>
      <c r="SXC43" s="450"/>
      <c r="SXD43" s="450"/>
      <c r="SXE43" s="450"/>
      <c r="SXF43" s="450"/>
      <c r="SXG43" s="450"/>
      <c r="SXH43" s="450"/>
      <c r="SXI43" s="450"/>
      <c r="SXJ43" s="450"/>
      <c r="SXK43" s="450"/>
      <c r="SXL43" s="450"/>
      <c r="SXM43" s="450"/>
      <c r="SXN43" s="450"/>
      <c r="SXO43" s="450"/>
      <c r="SXP43" s="450"/>
      <c r="SXQ43" s="450"/>
      <c r="SXR43" s="450"/>
      <c r="SXS43" s="450"/>
      <c r="SXT43" s="450"/>
      <c r="SXU43" s="450"/>
      <c r="SXV43" s="450"/>
      <c r="SXW43" s="450"/>
      <c r="SXX43" s="450"/>
      <c r="SXY43" s="450"/>
      <c r="SXZ43" s="450"/>
      <c r="SYA43" s="450"/>
      <c r="SYB43" s="450"/>
      <c r="SYC43" s="450"/>
      <c r="SYD43" s="450"/>
      <c r="SYE43" s="450"/>
      <c r="SYF43" s="450"/>
      <c r="SYG43" s="450"/>
      <c r="SYH43" s="450"/>
      <c r="SYI43" s="450"/>
      <c r="SYJ43" s="450"/>
      <c r="SYK43" s="450"/>
      <c r="SYL43" s="450"/>
      <c r="SYM43" s="450"/>
      <c r="SYN43" s="450"/>
      <c r="SYO43" s="450"/>
      <c r="SYP43" s="450"/>
      <c r="SYQ43" s="450"/>
      <c r="SYR43" s="450"/>
      <c r="SYS43" s="450"/>
      <c r="SYT43" s="450"/>
      <c r="SYU43" s="450"/>
      <c r="SYV43" s="450"/>
      <c r="SYW43" s="450"/>
      <c r="SYX43" s="450"/>
      <c r="SYY43" s="450"/>
      <c r="SYZ43" s="450"/>
      <c r="SZA43" s="450"/>
      <c r="SZB43" s="450"/>
      <c r="SZC43" s="450"/>
      <c r="SZD43" s="450"/>
      <c r="SZE43" s="450"/>
      <c r="SZF43" s="450"/>
      <c r="SZG43" s="450"/>
      <c r="SZH43" s="450"/>
      <c r="SZI43" s="450"/>
      <c r="SZJ43" s="450"/>
      <c r="SZK43" s="450"/>
      <c r="SZL43" s="450"/>
      <c r="SZM43" s="450"/>
      <c r="SZN43" s="450"/>
      <c r="SZO43" s="450"/>
      <c r="SZP43" s="450"/>
      <c r="SZQ43" s="450"/>
      <c r="SZR43" s="450"/>
      <c r="SZS43" s="450"/>
      <c r="SZT43" s="450"/>
      <c r="SZU43" s="450"/>
      <c r="SZV43" s="450"/>
      <c r="SZW43" s="450"/>
      <c r="SZX43" s="450"/>
      <c r="SZY43" s="450"/>
      <c r="SZZ43" s="450"/>
      <c r="TAA43" s="450"/>
      <c r="TAB43" s="450"/>
      <c r="TAC43" s="450"/>
      <c r="TAD43" s="450"/>
      <c r="TAE43" s="450"/>
      <c r="TAF43" s="450"/>
      <c r="TAG43" s="450"/>
      <c r="TAH43" s="450"/>
      <c r="TAI43" s="450"/>
      <c r="TAJ43" s="450"/>
      <c r="TAK43" s="450"/>
      <c r="TAL43" s="450"/>
      <c r="TAM43" s="450"/>
      <c r="TAN43" s="450"/>
      <c r="TAO43" s="450"/>
      <c r="TAP43" s="450"/>
      <c r="TAQ43" s="450"/>
      <c r="TAR43" s="450"/>
      <c r="TAS43" s="450"/>
      <c r="TAT43" s="450"/>
      <c r="TAU43" s="450"/>
      <c r="TAV43" s="450"/>
      <c r="TAW43" s="450"/>
      <c r="TAX43" s="450"/>
      <c r="TAY43" s="450"/>
      <c r="TAZ43" s="450"/>
      <c r="TBA43" s="450"/>
      <c r="TBB43" s="450"/>
      <c r="TBC43" s="450"/>
      <c r="TBD43" s="450"/>
      <c r="TBE43" s="450"/>
      <c r="TBF43" s="450"/>
      <c r="TBG43" s="450"/>
      <c r="TBH43" s="450"/>
      <c r="TBI43" s="450"/>
      <c r="TBJ43" s="450"/>
      <c r="TBK43" s="450"/>
      <c r="TBL43" s="450"/>
      <c r="TBM43" s="450"/>
      <c r="TBN43" s="450"/>
      <c r="TBO43" s="450"/>
      <c r="TBP43" s="450"/>
      <c r="TBQ43" s="450"/>
      <c r="TBR43" s="450"/>
      <c r="TBS43" s="450"/>
      <c r="TBT43" s="450"/>
      <c r="TBU43" s="450"/>
      <c r="TBV43" s="450"/>
      <c r="TBW43" s="450"/>
      <c r="TBX43" s="450"/>
      <c r="TBY43" s="450"/>
      <c r="TBZ43" s="450"/>
      <c r="TCA43" s="450"/>
      <c r="TCB43" s="450"/>
      <c r="TCC43" s="450"/>
      <c r="TCD43" s="450"/>
      <c r="TCE43" s="450"/>
      <c r="TCF43" s="450"/>
      <c r="TCG43" s="450"/>
      <c r="TCH43" s="450"/>
      <c r="TCI43" s="450"/>
      <c r="TCJ43" s="450"/>
      <c r="TCK43" s="450"/>
      <c r="TCL43" s="450"/>
      <c r="TCM43" s="450"/>
      <c r="TCN43" s="450"/>
      <c r="TCO43" s="450"/>
      <c r="TCP43" s="450"/>
      <c r="TCQ43" s="450"/>
      <c r="TCR43" s="450"/>
      <c r="TCS43" s="450"/>
      <c r="TCT43" s="450"/>
      <c r="TCU43" s="450"/>
      <c r="TCV43" s="450"/>
      <c r="TCW43" s="450"/>
      <c r="TCX43" s="450"/>
      <c r="TCY43" s="450"/>
      <c r="TCZ43" s="450"/>
      <c r="TDA43" s="450"/>
      <c r="TDB43" s="450"/>
      <c r="TDC43" s="450"/>
      <c r="TDD43" s="450"/>
      <c r="TDE43" s="450"/>
      <c r="TDF43" s="450"/>
      <c r="TDG43" s="450"/>
      <c r="TDH43" s="450"/>
      <c r="TDI43" s="450"/>
      <c r="TDJ43" s="450"/>
      <c r="TDK43" s="450"/>
      <c r="TDL43" s="450"/>
      <c r="TDM43" s="450"/>
      <c r="TDN43" s="450"/>
      <c r="TDO43" s="450"/>
      <c r="TDP43" s="450"/>
      <c r="TDQ43" s="450"/>
      <c r="TDR43" s="450"/>
      <c r="TDS43" s="450"/>
      <c r="TDT43" s="450"/>
      <c r="TDU43" s="450"/>
      <c r="TDV43" s="450"/>
      <c r="TDW43" s="450"/>
      <c r="TDX43" s="450"/>
      <c r="TDY43" s="450"/>
      <c r="TDZ43" s="450"/>
      <c r="TEA43" s="450"/>
      <c r="TEB43" s="450"/>
      <c r="TEC43" s="450"/>
      <c r="TED43" s="450"/>
      <c r="TEE43" s="450"/>
      <c r="TEF43" s="450"/>
      <c r="TEG43" s="450"/>
      <c r="TEH43" s="450"/>
      <c r="TEI43" s="450"/>
      <c r="TEJ43" s="450"/>
      <c r="TEK43" s="450"/>
      <c r="TEL43" s="450"/>
      <c r="TEM43" s="450"/>
      <c r="TEN43" s="450"/>
      <c r="TEO43" s="450"/>
      <c r="TEP43" s="450"/>
      <c r="TEQ43" s="450"/>
      <c r="TER43" s="450"/>
      <c r="TES43" s="450"/>
      <c r="TET43" s="450"/>
      <c r="TEU43" s="450"/>
      <c r="TEV43" s="450"/>
      <c r="TEW43" s="450"/>
      <c r="TEX43" s="450"/>
      <c r="TEY43" s="450"/>
      <c r="TEZ43" s="450"/>
      <c r="TFA43" s="450"/>
      <c r="TFB43" s="450"/>
      <c r="TFC43" s="450"/>
      <c r="TFD43" s="450"/>
      <c r="TFE43" s="450"/>
      <c r="TFF43" s="450"/>
      <c r="TFG43" s="450"/>
      <c r="TFH43" s="450"/>
      <c r="TFI43" s="450"/>
      <c r="TFJ43" s="450"/>
      <c r="TFK43" s="450"/>
      <c r="TFL43" s="450"/>
      <c r="TFM43" s="450"/>
      <c r="TFN43" s="450"/>
      <c r="TFO43" s="450"/>
      <c r="TFP43" s="450"/>
      <c r="TFQ43" s="450"/>
      <c r="TFR43" s="450"/>
      <c r="TFS43" s="450"/>
      <c r="TFT43" s="450"/>
      <c r="TFU43" s="450"/>
      <c r="TFV43" s="450"/>
      <c r="TFW43" s="450"/>
      <c r="TFX43" s="450"/>
      <c r="TFY43" s="450"/>
      <c r="TFZ43" s="450"/>
      <c r="TGA43" s="450"/>
      <c r="TGB43" s="450"/>
      <c r="TGC43" s="450"/>
      <c r="TGD43" s="450"/>
      <c r="TGE43" s="450"/>
      <c r="TGF43" s="450"/>
      <c r="TGG43" s="450"/>
      <c r="TGH43" s="450"/>
      <c r="TGI43" s="450"/>
      <c r="TGJ43" s="450"/>
      <c r="TGK43" s="450"/>
      <c r="TGL43" s="450"/>
      <c r="TGM43" s="450"/>
      <c r="TGN43" s="450"/>
      <c r="TGO43" s="450"/>
      <c r="TGP43" s="450"/>
      <c r="TGQ43" s="450"/>
      <c r="TGR43" s="450"/>
      <c r="TGS43" s="450"/>
      <c r="TGT43" s="450"/>
      <c r="TGU43" s="450"/>
      <c r="TGV43" s="450"/>
      <c r="TGW43" s="450"/>
      <c r="TGX43" s="450"/>
      <c r="TGY43" s="450"/>
      <c r="TGZ43" s="450"/>
      <c r="THA43" s="450"/>
      <c r="THB43" s="450"/>
      <c r="THC43" s="450"/>
      <c r="THD43" s="450"/>
      <c r="THE43" s="450"/>
      <c r="THF43" s="450"/>
      <c r="THG43" s="450"/>
      <c r="THH43" s="450"/>
      <c r="THI43" s="450"/>
      <c r="THJ43" s="450"/>
      <c r="THK43" s="450"/>
      <c r="THL43" s="450"/>
      <c r="THM43" s="450"/>
      <c r="THN43" s="450"/>
      <c r="THO43" s="450"/>
      <c r="THP43" s="450"/>
      <c r="THQ43" s="450"/>
      <c r="THR43" s="450"/>
      <c r="THS43" s="450"/>
      <c r="THT43" s="450"/>
      <c r="THU43" s="450"/>
      <c r="THV43" s="450"/>
      <c r="THW43" s="450"/>
      <c r="THX43" s="450"/>
      <c r="THY43" s="450"/>
      <c r="THZ43" s="450"/>
      <c r="TIA43" s="450"/>
      <c r="TIB43" s="450"/>
      <c r="TIC43" s="450"/>
      <c r="TID43" s="450"/>
      <c r="TIE43" s="450"/>
      <c r="TIF43" s="450"/>
      <c r="TIG43" s="450"/>
      <c r="TIH43" s="450"/>
      <c r="TII43" s="450"/>
      <c r="TIJ43" s="450"/>
      <c r="TIK43" s="450"/>
      <c r="TIL43" s="450"/>
      <c r="TIM43" s="450"/>
      <c r="TIN43" s="450"/>
      <c r="TIO43" s="450"/>
      <c r="TIP43" s="450"/>
      <c r="TIQ43" s="450"/>
      <c r="TIR43" s="450"/>
      <c r="TIS43" s="450"/>
      <c r="TIT43" s="450"/>
      <c r="TIU43" s="450"/>
      <c r="TIV43" s="450"/>
      <c r="TIW43" s="450"/>
      <c r="TIX43" s="450"/>
      <c r="TIY43" s="450"/>
      <c r="TIZ43" s="450"/>
      <c r="TJA43" s="450"/>
      <c r="TJB43" s="450"/>
      <c r="TJC43" s="450"/>
      <c r="TJD43" s="450"/>
      <c r="TJE43" s="450"/>
      <c r="TJF43" s="450"/>
      <c r="TJG43" s="450"/>
      <c r="TJH43" s="450"/>
      <c r="TJI43" s="450"/>
      <c r="TJJ43" s="450"/>
      <c r="TJK43" s="450"/>
      <c r="TJL43" s="450"/>
      <c r="TJM43" s="450"/>
      <c r="TJN43" s="450"/>
      <c r="TJO43" s="450"/>
      <c r="TJP43" s="450"/>
      <c r="TJQ43" s="450"/>
      <c r="TJR43" s="450"/>
      <c r="TJS43" s="450"/>
      <c r="TJT43" s="450"/>
      <c r="TJU43" s="450"/>
      <c r="TJV43" s="450"/>
      <c r="TJW43" s="450"/>
      <c r="TJX43" s="450"/>
      <c r="TJY43" s="450"/>
      <c r="TJZ43" s="450"/>
      <c r="TKA43" s="450"/>
      <c r="TKB43" s="450"/>
      <c r="TKC43" s="450"/>
      <c r="TKD43" s="450"/>
      <c r="TKE43" s="450"/>
      <c r="TKF43" s="450"/>
      <c r="TKG43" s="450"/>
      <c r="TKH43" s="450"/>
      <c r="TKI43" s="450"/>
      <c r="TKJ43" s="450"/>
      <c r="TKK43" s="450"/>
      <c r="TKL43" s="450"/>
      <c r="TKM43" s="450"/>
      <c r="TKN43" s="450"/>
      <c r="TKO43" s="450"/>
      <c r="TKP43" s="450"/>
      <c r="TKQ43" s="450"/>
      <c r="TKR43" s="450"/>
      <c r="TKS43" s="450"/>
      <c r="TKT43" s="450"/>
      <c r="TKU43" s="450"/>
      <c r="TKV43" s="450"/>
      <c r="TKW43" s="450"/>
      <c r="TKX43" s="450"/>
      <c r="TKY43" s="450"/>
      <c r="TKZ43" s="450"/>
      <c r="TLA43" s="450"/>
      <c r="TLB43" s="450"/>
      <c r="TLC43" s="450"/>
      <c r="TLD43" s="450"/>
      <c r="TLE43" s="450"/>
      <c r="TLF43" s="450"/>
      <c r="TLG43" s="450"/>
      <c r="TLH43" s="450"/>
      <c r="TLI43" s="450"/>
      <c r="TLJ43" s="450"/>
      <c r="TLK43" s="450"/>
      <c r="TLL43" s="450"/>
      <c r="TLM43" s="450"/>
      <c r="TLN43" s="450"/>
      <c r="TLO43" s="450"/>
      <c r="TLP43" s="450"/>
      <c r="TLQ43" s="450"/>
      <c r="TLR43" s="450"/>
      <c r="TLS43" s="450"/>
      <c r="TLT43" s="450"/>
      <c r="TLU43" s="450"/>
      <c r="TLV43" s="450"/>
      <c r="TLW43" s="450"/>
      <c r="TLX43" s="450"/>
      <c r="TLY43" s="450"/>
      <c r="TLZ43" s="450"/>
      <c r="TMA43" s="450"/>
      <c r="TMB43" s="450"/>
      <c r="TMC43" s="450"/>
      <c r="TMD43" s="450"/>
      <c r="TME43" s="450"/>
      <c r="TMF43" s="450"/>
      <c r="TMG43" s="450"/>
      <c r="TMH43" s="450"/>
      <c r="TMI43" s="450"/>
      <c r="TMJ43" s="450"/>
      <c r="TMK43" s="450"/>
      <c r="TML43" s="450"/>
      <c r="TMM43" s="450"/>
      <c r="TMN43" s="450"/>
      <c r="TMO43" s="450"/>
      <c r="TMP43" s="450"/>
      <c r="TMQ43" s="450"/>
      <c r="TMR43" s="450"/>
      <c r="TMS43" s="450"/>
      <c r="TMT43" s="450"/>
      <c r="TMU43" s="450"/>
      <c r="TMV43" s="450"/>
      <c r="TMW43" s="450"/>
      <c r="TMX43" s="450"/>
      <c r="TMY43" s="450"/>
      <c r="TMZ43" s="450"/>
      <c r="TNA43" s="450"/>
      <c r="TNB43" s="450"/>
      <c r="TNC43" s="450"/>
      <c r="TND43" s="450"/>
      <c r="TNE43" s="450"/>
      <c r="TNF43" s="450"/>
      <c r="TNG43" s="450"/>
      <c r="TNH43" s="450"/>
      <c r="TNI43" s="450"/>
      <c r="TNJ43" s="450"/>
      <c r="TNK43" s="450"/>
      <c r="TNL43" s="450"/>
      <c r="TNM43" s="450"/>
      <c r="TNN43" s="450"/>
      <c r="TNO43" s="450"/>
      <c r="TNP43" s="450"/>
      <c r="TNQ43" s="450"/>
      <c r="TNR43" s="450"/>
      <c r="TNS43" s="450"/>
      <c r="TNT43" s="450"/>
      <c r="TNU43" s="450"/>
      <c r="TNV43" s="450"/>
      <c r="TNW43" s="450"/>
      <c r="TNX43" s="450"/>
      <c r="TNY43" s="450"/>
      <c r="TNZ43" s="450"/>
      <c r="TOA43" s="450"/>
      <c r="TOB43" s="450"/>
      <c r="TOC43" s="450"/>
      <c r="TOD43" s="450"/>
      <c r="TOE43" s="450"/>
      <c r="TOF43" s="450"/>
      <c r="TOG43" s="450"/>
      <c r="TOH43" s="450"/>
      <c r="TOI43" s="450"/>
      <c r="TOJ43" s="450"/>
      <c r="TOK43" s="450"/>
      <c r="TOL43" s="450"/>
      <c r="TOM43" s="450"/>
      <c r="TON43" s="450"/>
      <c r="TOO43" s="450"/>
      <c r="TOP43" s="450"/>
      <c r="TOQ43" s="450"/>
      <c r="TOR43" s="450"/>
      <c r="TOS43" s="450"/>
      <c r="TOT43" s="450"/>
      <c r="TOU43" s="450"/>
      <c r="TOV43" s="450"/>
      <c r="TOW43" s="450"/>
      <c r="TOX43" s="450"/>
      <c r="TOY43" s="450"/>
      <c r="TOZ43" s="450"/>
      <c r="TPA43" s="450"/>
      <c r="TPB43" s="450"/>
      <c r="TPC43" s="450"/>
      <c r="TPD43" s="450"/>
      <c r="TPE43" s="450"/>
      <c r="TPF43" s="450"/>
      <c r="TPG43" s="450"/>
      <c r="TPH43" s="450"/>
      <c r="TPI43" s="450"/>
      <c r="TPJ43" s="450"/>
      <c r="TPK43" s="450"/>
      <c r="TPL43" s="450"/>
      <c r="TPM43" s="450"/>
      <c r="TPN43" s="450"/>
      <c r="TPO43" s="450"/>
      <c r="TPP43" s="450"/>
      <c r="TPQ43" s="450"/>
      <c r="TPR43" s="450"/>
      <c r="TPS43" s="450"/>
      <c r="TPT43" s="450"/>
      <c r="TPU43" s="450"/>
      <c r="TPV43" s="450"/>
      <c r="TPW43" s="450"/>
      <c r="TPX43" s="450"/>
      <c r="TPY43" s="450"/>
      <c r="TPZ43" s="450"/>
      <c r="TQA43" s="450"/>
      <c r="TQB43" s="450"/>
      <c r="TQC43" s="450"/>
      <c r="TQD43" s="450"/>
      <c r="TQE43" s="450"/>
      <c r="TQF43" s="450"/>
      <c r="TQG43" s="450"/>
      <c r="TQH43" s="450"/>
      <c r="TQI43" s="450"/>
      <c r="TQJ43" s="450"/>
      <c r="TQK43" s="450"/>
      <c r="TQL43" s="450"/>
      <c r="TQM43" s="450"/>
      <c r="TQN43" s="450"/>
      <c r="TQO43" s="450"/>
      <c r="TQP43" s="450"/>
      <c r="TQQ43" s="450"/>
      <c r="TQR43" s="450"/>
      <c r="TQS43" s="450"/>
      <c r="TQT43" s="450"/>
      <c r="TQU43" s="450"/>
      <c r="TQV43" s="450"/>
      <c r="TQW43" s="450"/>
      <c r="TQX43" s="450"/>
      <c r="TQY43" s="450"/>
      <c r="TQZ43" s="450"/>
      <c r="TRA43" s="450"/>
      <c r="TRB43" s="450"/>
      <c r="TRC43" s="450"/>
      <c r="TRD43" s="450"/>
      <c r="TRE43" s="450"/>
      <c r="TRF43" s="450"/>
      <c r="TRG43" s="450"/>
      <c r="TRH43" s="450"/>
      <c r="TRI43" s="450"/>
      <c r="TRJ43" s="450"/>
      <c r="TRK43" s="450"/>
      <c r="TRL43" s="450"/>
      <c r="TRM43" s="450"/>
      <c r="TRN43" s="450"/>
      <c r="TRO43" s="450"/>
      <c r="TRP43" s="450"/>
      <c r="TRQ43" s="450"/>
      <c r="TRR43" s="450"/>
      <c r="TRS43" s="450"/>
      <c r="TRT43" s="450"/>
      <c r="TRU43" s="450"/>
      <c r="TRV43" s="450"/>
      <c r="TRW43" s="450"/>
      <c r="TRX43" s="450"/>
      <c r="TRY43" s="450"/>
      <c r="TRZ43" s="450"/>
      <c r="TSA43" s="450"/>
      <c r="TSB43" s="450"/>
      <c r="TSC43" s="450"/>
      <c r="TSD43" s="450"/>
      <c r="TSE43" s="450"/>
      <c r="TSF43" s="450"/>
      <c r="TSG43" s="450"/>
      <c r="TSH43" s="450"/>
      <c r="TSI43" s="450"/>
      <c r="TSJ43" s="450"/>
      <c r="TSK43" s="450"/>
      <c r="TSL43" s="450"/>
      <c r="TSM43" s="450"/>
      <c r="TSN43" s="450"/>
      <c r="TSO43" s="450"/>
      <c r="TSP43" s="450"/>
      <c r="TSQ43" s="450"/>
      <c r="TSR43" s="450"/>
      <c r="TSS43" s="450"/>
      <c r="TST43" s="450"/>
      <c r="TSU43" s="450"/>
      <c r="TSV43" s="450"/>
      <c r="TSW43" s="450"/>
      <c r="TSX43" s="450"/>
      <c r="TSY43" s="450"/>
      <c r="TSZ43" s="450"/>
      <c r="TTA43" s="450"/>
      <c r="TTB43" s="450"/>
      <c r="TTC43" s="450"/>
      <c r="TTD43" s="450"/>
      <c r="TTE43" s="450"/>
      <c r="TTF43" s="450"/>
      <c r="TTG43" s="450"/>
      <c r="TTH43" s="450"/>
      <c r="TTI43" s="450"/>
      <c r="TTJ43" s="450"/>
      <c r="TTK43" s="450"/>
      <c r="TTL43" s="450"/>
      <c r="TTM43" s="450"/>
      <c r="TTN43" s="450"/>
      <c r="TTO43" s="450"/>
      <c r="TTP43" s="450"/>
      <c r="TTQ43" s="450"/>
      <c r="TTR43" s="450"/>
      <c r="TTS43" s="450"/>
      <c r="TTT43" s="450"/>
      <c r="TTU43" s="450"/>
      <c r="TTV43" s="450"/>
      <c r="TTW43" s="450"/>
      <c r="TTX43" s="450"/>
      <c r="TTY43" s="450"/>
      <c r="TTZ43" s="450"/>
      <c r="TUA43" s="450"/>
      <c r="TUB43" s="450"/>
      <c r="TUC43" s="450"/>
      <c r="TUD43" s="450"/>
      <c r="TUE43" s="450"/>
      <c r="TUF43" s="450"/>
      <c r="TUG43" s="450"/>
      <c r="TUH43" s="450"/>
      <c r="TUI43" s="450"/>
      <c r="TUJ43" s="450"/>
      <c r="TUK43" s="450"/>
      <c r="TUL43" s="450"/>
      <c r="TUM43" s="450"/>
      <c r="TUN43" s="450"/>
      <c r="TUO43" s="450"/>
      <c r="TUP43" s="450"/>
      <c r="TUQ43" s="450"/>
      <c r="TUR43" s="450"/>
      <c r="TUS43" s="450"/>
      <c r="TUT43" s="450"/>
      <c r="TUU43" s="450"/>
      <c r="TUV43" s="450"/>
      <c r="TUW43" s="450"/>
      <c r="TUX43" s="450"/>
      <c r="TUY43" s="450"/>
      <c r="TUZ43" s="450"/>
      <c r="TVA43" s="450"/>
      <c r="TVB43" s="450"/>
      <c r="TVC43" s="450"/>
      <c r="TVD43" s="450"/>
      <c r="TVE43" s="450"/>
      <c r="TVF43" s="450"/>
      <c r="TVG43" s="450"/>
      <c r="TVH43" s="450"/>
      <c r="TVI43" s="450"/>
      <c r="TVJ43" s="450"/>
      <c r="TVK43" s="450"/>
      <c r="TVL43" s="450"/>
      <c r="TVM43" s="450"/>
      <c r="TVN43" s="450"/>
      <c r="TVO43" s="450"/>
      <c r="TVP43" s="450"/>
      <c r="TVQ43" s="450"/>
      <c r="TVR43" s="450"/>
      <c r="TVS43" s="450"/>
      <c r="TVT43" s="450"/>
      <c r="TVU43" s="450"/>
      <c r="TVV43" s="450"/>
      <c r="TVW43" s="450"/>
      <c r="TVX43" s="450"/>
      <c r="TVY43" s="450"/>
      <c r="TVZ43" s="450"/>
      <c r="TWA43" s="450"/>
      <c r="TWB43" s="450"/>
      <c r="TWC43" s="450"/>
      <c r="TWD43" s="450"/>
      <c r="TWE43" s="450"/>
      <c r="TWF43" s="450"/>
      <c r="TWG43" s="450"/>
      <c r="TWH43" s="450"/>
      <c r="TWI43" s="450"/>
      <c r="TWJ43" s="450"/>
      <c r="TWK43" s="450"/>
      <c r="TWL43" s="450"/>
      <c r="TWM43" s="450"/>
      <c r="TWN43" s="450"/>
      <c r="TWO43" s="450"/>
      <c r="TWP43" s="450"/>
      <c r="TWQ43" s="450"/>
      <c r="TWR43" s="450"/>
      <c r="TWS43" s="450"/>
      <c r="TWT43" s="450"/>
      <c r="TWU43" s="450"/>
      <c r="TWV43" s="450"/>
      <c r="TWW43" s="450"/>
      <c r="TWX43" s="450"/>
      <c r="TWY43" s="450"/>
      <c r="TWZ43" s="450"/>
      <c r="TXA43" s="450"/>
      <c r="TXB43" s="450"/>
      <c r="TXC43" s="450"/>
      <c r="TXD43" s="450"/>
      <c r="TXE43" s="450"/>
      <c r="TXF43" s="450"/>
      <c r="TXG43" s="450"/>
      <c r="TXH43" s="450"/>
      <c r="TXI43" s="450"/>
      <c r="TXJ43" s="450"/>
      <c r="TXK43" s="450"/>
      <c r="TXL43" s="450"/>
      <c r="TXM43" s="450"/>
      <c r="TXN43" s="450"/>
      <c r="TXO43" s="450"/>
      <c r="TXP43" s="450"/>
      <c r="TXQ43" s="450"/>
      <c r="TXR43" s="450"/>
      <c r="TXS43" s="450"/>
      <c r="TXT43" s="450"/>
      <c r="TXU43" s="450"/>
      <c r="TXV43" s="450"/>
      <c r="TXW43" s="450"/>
      <c r="TXX43" s="450"/>
      <c r="TXY43" s="450"/>
      <c r="TXZ43" s="450"/>
      <c r="TYA43" s="450"/>
      <c r="TYB43" s="450"/>
      <c r="TYC43" s="450"/>
      <c r="TYD43" s="450"/>
      <c r="TYE43" s="450"/>
      <c r="TYF43" s="450"/>
      <c r="TYG43" s="450"/>
      <c r="TYH43" s="450"/>
      <c r="TYI43" s="450"/>
      <c r="TYJ43" s="450"/>
      <c r="TYK43" s="450"/>
      <c r="TYL43" s="450"/>
      <c r="TYM43" s="450"/>
      <c r="TYN43" s="450"/>
      <c r="TYO43" s="450"/>
      <c r="TYP43" s="450"/>
      <c r="TYQ43" s="450"/>
      <c r="TYR43" s="450"/>
      <c r="TYS43" s="450"/>
      <c r="TYT43" s="450"/>
      <c r="TYU43" s="450"/>
      <c r="TYV43" s="450"/>
      <c r="TYW43" s="450"/>
      <c r="TYX43" s="450"/>
      <c r="TYY43" s="450"/>
      <c r="TYZ43" s="450"/>
      <c r="TZA43" s="450"/>
      <c r="TZB43" s="450"/>
      <c r="TZC43" s="450"/>
      <c r="TZD43" s="450"/>
      <c r="TZE43" s="450"/>
      <c r="TZF43" s="450"/>
      <c r="TZG43" s="450"/>
      <c r="TZH43" s="450"/>
      <c r="TZI43" s="450"/>
      <c r="TZJ43" s="450"/>
      <c r="TZK43" s="450"/>
      <c r="TZL43" s="450"/>
      <c r="TZM43" s="450"/>
      <c r="TZN43" s="450"/>
      <c r="TZO43" s="450"/>
      <c r="TZP43" s="450"/>
      <c r="TZQ43" s="450"/>
      <c r="TZR43" s="450"/>
      <c r="TZS43" s="450"/>
      <c r="TZT43" s="450"/>
      <c r="TZU43" s="450"/>
      <c r="TZV43" s="450"/>
      <c r="TZW43" s="450"/>
      <c r="TZX43" s="450"/>
      <c r="TZY43" s="450"/>
      <c r="TZZ43" s="450"/>
      <c r="UAA43" s="450"/>
      <c r="UAB43" s="450"/>
      <c r="UAC43" s="450"/>
      <c r="UAD43" s="450"/>
      <c r="UAE43" s="450"/>
      <c r="UAF43" s="450"/>
      <c r="UAG43" s="450"/>
      <c r="UAH43" s="450"/>
      <c r="UAI43" s="450"/>
      <c r="UAJ43" s="450"/>
      <c r="UAK43" s="450"/>
      <c r="UAL43" s="450"/>
      <c r="UAM43" s="450"/>
      <c r="UAN43" s="450"/>
      <c r="UAO43" s="450"/>
      <c r="UAP43" s="450"/>
      <c r="UAQ43" s="450"/>
      <c r="UAR43" s="450"/>
      <c r="UAS43" s="450"/>
      <c r="UAT43" s="450"/>
      <c r="UAU43" s="450"/>
      <c r="UAV43" s="450"/>
      <c r="UAW43" s="450"/>
      <c r="UAX43" s="450"/>
      <c r="UAY43" s="450"/>
      <c r="UAZ43" s="450"/>
      <c r="UBA43" s="450"/>
      <c r="UBB43" s="450"/>
      <c r="UBC43" s="450"/>
      <c r="UBD43" s="450"/>
      <c r="UBE43" s="450"/>
      <c r="UBF43" s="450"/>
      <c r="UBG43" s="450"/>
      <c r="UBH43" s="450"/>
      <c r="UBI43" s="450"/>
      <c r="UBJ43" s="450"/>
      <c r="UBK43" s="450"/>
      <c r="UBL43" s="450"/>
      <c r="UBM43" s="450"/>
      <c r="UBN43" s="450"/>
      <c r="UBO43" s="450"/>
      <c r="UBP43" s="450"/>
      <c r="UBQ43" s="450"/>
      <c r="UBR43" s="450"/>
      <c r="UBS43" s="450"/>
      <c r="UBT43" s="450"/>
      <c r="UBU43" s="450"/>
      <c r="UBV43" s="450"/>
      <c r="UBW43" s="450"/>
      <c r="UBX43" s="450"/>
      <c r="UBY43" s="450"/>
      <c r="UBZ43" s="450"/>
      <c r="UCA43" s="450"/>
      <c r="UCB43" s="450"/>
      <c r="UCC43" s="450"/>
      <c r="UCD43" s="450"/>
      <c r="UCE43" s="450"/>
      <c r="UCF43" s="450"/>
      <c r="UCG43" s="450"/>
      <c r="UCH43" s="450"/>
      <c r="UCI43" s="450"/>
      <c r="UCJ43" s="450"/>
      <c r="UCK43" s="450"/>
      <c r="UCL43" s="450"/>
      <c r="UCM43" s="450"/>
      <c r="UCN43" s="450"/>
      <c r="UCO43" s="450"/>
      <c r="UCP43" s="450"/>
      <c r="UCQ43" s="450"/>
      <c r="UCR43" s="450"/>
      <c r="UCS43" s="450"/>
      <c r="UCT43" s="450"/>
      <c r="UCU43" s="450"/>
      <c r="UCV43" s="450"/>
      <c r="UCW43" s="450"/>
      <c r="UCX43" s="450"/>
      <c r="UCY43" s="450"/>
      <c r="UCZ43" s="450"/>
      <c r="UDA43" s="450"/>
      <c r="UDB43" s="450"/>
      <c r="UDC43" s="450"/>
      <c r="UDD43" s="450"/>
      <c r="UDE43" s="450"/>
      <c r="UDF43" s="450"/>
      <c r="UDG43" s="450"/>
      <c r="UDH43" s="450"/>
      <c r="UDI43" s="450"/>
      <c r="UDJ43" s="450"/>
      <c r="UDK43" s="450"/>
      <c r="UDL43" s="450"/>
      <c r="UDM43" s="450"/>
      <c r="UDN43" s="450"/>
      <c r="UDO43" s="450"/>
      <c r="UDP43" s="450"/>
      <c r="UDQ43" s="450"/>
      <c r="UDR43" s="450"/>
      <c r="UDS43" s="450"/>
      <c r="UDT43" s="450"/>
      <c r="UDU43" s="450"/>
      <c r="UDV43" s="450"/>
      <c r="UDW43" s="450"/>
      <c r="UDX43" s="450"/>
      <c r="UDY43" s="450"/>
      <c r="UDZ43" s="450"/>
      <c r="UEA43" s="450"/>
      <c r="UEB43" s="450"/>
      <c r="UEC43" s="450"/>
      <c r="UED43" s="450"/>
      <c r="UEE43" s="450"/>
      <c r="UEF43" s="450"/>
      <c r="UEG43" s="450"/>
      <c r="UEH43" s="450"/>
      <c r="UEI43" s="450"/>
      <c r="UEJ43" s="450"/>
      <c r="UEK43" s="450"/>
      <c r="UEL43" s="450"/>
      <c r="UEM43" s="450"/>
      <c r="UEN43" s="450"/>
      <c r="UEO43" s="450"/>
      <c r="UEP43" s="450"/>
      <c r="UEQ43" s="450"/>
      <c r="UER43" s="450"/>
      <c r="UES43" s="450"/>
      <c r="UET43" s="450"/>
      <c r="UEU43" s="450"/>
      <c r="UEV43" s="450"/>
      <c r="UEW43" s="450"/>
      <c r="UEX43" s="450"/>
      <c r="UEY43" s="450"/>
      <c r="UEZ43" s="450"/>
      <c r="UFA43" s="450"/>
      <c r="UFB43" s="450"/>
      <c r="UFC43" s="450"/>
      <c r="UFD43" s="450"/>
      <c r="UFE43" s="450"/>
      <c r="UFF43" s="450"/>
      <c r="UFG43" s="450"/>
      <c r="UFH43" s="450"/>
      <c r="UFI43" s="450"/>
      <c r="UFJ43" s="450"/>
      <c r="UFK43" s="450"/>
      <c r="UFL43" s="450"/>
      <c r="UFM43" s="450"/>
      <c r="UFN43" s="450"/>
      <c r="UFO43" s="450"/>
      <c r="UFP43" s="450"/>
      <c r="UFQ43" s="450"/>
      <c r="UFR43" s="450"/>
      <c r="UFS43" s="450"/>
      <c r="UFT43" s="450"/>
      <c r="UFU43" s="450"/>
      <c r="UFV43" s="450"/>
      <c r="UFW43" s="450"/>
      <c r="UFX43" s="450"/>
      <c r="UFY43" s="450"/>
      <c r="UFZ43" s="450"/>
      <c r="UGA43" s="450"/>
      <c r="UGB43" s="450"/>
      <c r="UGC43" s="450"/>
      <c r="UGD43" s="450"/>
      <c r="UGE43" s="450"/>
      <c r="UGF43" s="450"/>
      <c r="UGG43" s="450"/>
      <c r="UGH43" s="450"/>
      <c r="UGI43" s="450"/>
      <c r="UGJ43" s="450"/>
      <c r="UGK43" s="450"/>
      <c r="UGL43" s="450"/>
      <c r="UGM43" s="450"/>
      <c r="UGN43" s="450"/>
      <c r="UGO43" s="450"/>
      <c r="UGP43" s="450"/>
      <c r="UGQ43" s="450"/>
      <c r="UGR43" s="450"/>
      <c r="UGS43" s="450"/>
      <c r="UGT43" s="450"/>
      <c r="UGU43" s="450"/>
      <c r="UGV43" s="450"/>
      <c r="UGW43" s="450"/>
      <c r="UGX43" s="450"/>
      <c r="UGY43" s="450"/>
      <c r="UGZ43" s="450"/>
      <c r="UHA43" s="450"/>
      <c r="UHB43" s="450"/>
      <c r="UHC43" s="450"/>
      <c r="UHD43" s="450"/>
      <c r="UHE43" s="450"/>
      <c r="UHF43" s="450"/>
      <c r="UHG43" s="450"/>
      <c r="UHH43" s="450"/>
      <c r="UHI43" s="450"/>
      <c r="UHJ43" s="450"/>
      <c r="UHK43" s="450"/>
      <c r="UHL43" s="450"/>
      <c r="UHM43" s="450"/>
      <c r="UHN43" s="450"/>
      <c r="UHO43" s="450"/>
      <c r="UHP43" s="450"/>
      <c r="UHQ43" s="450"/>
      <c r="UHR43" s="450"/>
      <c r="UHS43" s="450"/>
      <c r="UHT43" s="450"/>
      <c r="UHU43" s="450"/>
      <c r="UHV43" s="450"/>
      <c r="UHW43" s="450"/>
      <c r="UHX43" s="450"/>
      <c r="UHY43" s="450"/>
      <c r="UHZ43" s="450"/>
      <c r="UIA43" s="450"/>
      <c r="UIB43" s="450"/>
      <c r="UIC43" s="450"/>
      <c r="UID43" s="450"/>
      <c r="UIE43" s="450"/>
      <c r="UIF43" s="450"/>
      <c r="UIG43" s="450"/>
      <c r="UIH43" s="450"/>
      <c r="UII43" s="450"/>
      <c r="UIJ43" s="450"/>
      <c r="UIK43" s="450"/>
      <c r="UIL43" s="450"/>
      <c r="UIM43" s="450"/>
      <c r="UIN43" s="450"/>
      <c r="UIO43" s="450"/>
      <c r="UIP43" s="450"/>
      <c r="UIQ43" s="450"/>
      <c r="UIR43" s="450"/>
      <c r="UIS43" s="450"/>
      <c r="UIT43" s="450"/>
      <c r="UIU43" s="450"/>
      <c r="UIV43" s="450"/>
      <c r="UIW43" s="450"/>
      <c r="UIX43" s="450"/>
      <c r="UIY43" s="450"/>
      <c r="UIZ43" s="450"/>
      <c r="UJA43" s="450"/>
      <c r="UJB43" s="450"/>
      <c r="UJC43" s="450"/>
      <c r="UJD43" s="450"/>
      <c r="UJE43" s="450"/>
      <c r="UJF43" s="450"/>
      <c r="UJG43" s="450"/>
      <c r="UJH43" s="450"/>
      <c r="UJI43" s="450"/>
      <c r="UJJ43" s="450"/>
      <c r="UJK43" s="450"/>
      <c r="UJL43" s="450"/>
      <c r="UJM43" s="450"/>
      <c r="UJN43" s="450"/>
      <c r="UJO43" s="450"/>
      <c r="UJP43" s="450"/>
      <c r="UJQ43" s="450"/>
      <c r="UJR43" s="450"/>
      <c r="UJS43" s="450"/>
      <c r="UJT43" s="450"/>
      <c r="UJU43" s="450"/>
      <c r="UJV43" s="450"/>
      <c r="UJW43" s="450"/>
      <c r="UJX43" s="450"/>
      <c r="UJY43" s="450"/>
      <c r="UJZ43" s="450"/>
      <c r="UKA43" s="450"/>
      <c r="UKB43" s="450"/>
      <c r="UKC43" s="450"/>
      <c r="UKD43" s="450"/>
      <c r="UKE43" s="450"/>
      <c r="UKF43" s="450"/>
      <c r="UKG43" s="450"/>
      <c r="UKH43" s="450"/>
      <c r="UKI43" s="450"/>
      <c r="UKJ43" s="450"/>
      <c r="UKK43" s="450"/>
      <c r="UKL43" s="450"/>
      <c r="UKM43" s="450"/>
      <c r="UKN43" s="450"/>
      <c r="UKO43" s="450"/>
      <c r="UKP43" s="450"/>
      <c r="UKQ43" s="450"/>
      <c r="UKR43" s="450"/>
      <c r="UKS43" s="450"/>
      <c r="UKT43" s="450"/>
      <c r="UKU43" s="450"/>
      <c r="UKV43" s="450"/>
      <c r="UKW43" s="450"/>
      <c r="UKX43" s="450"/>
      <c r="UKY43" s="450"/>
      <c r="UKZ43" s="450"/>
      <c r="ULA43" s="450"/>
      <c r="ULB43" s="450"/>
      <c r="ULC43" s="450"/>
      <c r="ULD43" s="450"/>
      <c r="ULE43" s="450"/>
      <c r="ULF43" s="450"/>
      <c r="ULG43" s="450"/>
      <c r="ULH43" s="450"/>
      <c r="ULI43" s="450"/>
      <c r="ULJ43" s="450"/>
      <c r="ULK43" s="450"/>
      <c r="ULL43" s="450"/>
      <c r="ULM43" s="450"/>
      <c r="ULN43" s="450"/>
      <c r="ULO43" s="450"/>
      <c r="ULP43" s="450"/>
      <c r="ULQ43" s="450"/>
      <c r="ULR43" s="450"/>
      <c r="ULS43" s="450"/>
      <c r="ULT43" s="450"/>
      <c r="ULU43" s="450"/>
      <c r="ULV43" s="450"/>
      <c r="ULW43" s="450"/>
      <c r="ULX43" s="450"/>
      <c r="ULY43" s="450"/>
      <c r="ULZ43" s="450"/>
      <c r="UMA43" s="450"/>
      <c r="UMB43" s="450"/>
      <c r="UMC43" s="450"/>
      <c r="UMD43" s="450"/>
      <c r="UME43" s="450"/>
      <c r="UMF43" s="450"/>
      <c r="UMG43" s="450"/>
      <c r="UMH43" s="450"/>
      <c r="UMI43" s="450"/>
      <c r="UMJ43" s="450"/>
      <c r="UMK43" s="450"/>
      <c r="UML43" s="450"/>
      <c r="UMM43" s="450"/>
      <c r="UMN43" s="450"/>
      <c r="UMO43" s="450"/>
      <c r="UMP43" s="450"/>
      <c r="UMQ43" s="450"/>
      <c r="UMR43" s="450"/>
      <c r="UMS43" s="450"/>
      <c r="UMT43" s="450"/>
      <c r="UMU43" s="450"/>
      <c r="UMV43" s="450"/>
      <c r="UMW43" s="450"/>
      <c r="UMX43" s="450"/>
      <c r="UMY43" s="450"/>
      <c r="UMZ43" s="450"/>
      <c r="UNA43" s="450"/>
      <c r="UNB43" s="450"/>
      <c r="UNC43" s="450"/>
      <c r="UND43" s="450"/>
      <c r="UNE43" s="450"/>
      <c r="UNF43" s="450"/>
      <c r="UNG43" s="450"/>
      <c r="UNH43" s="450"/>
      <c r="UNI43" s="450"/>
      <c r="UNJ43" s="450"/>
      <c r="UNK43" s="450"/>
      <c r="UNL43" s="450"/>
      <c r="UNM43" s="450"/>
      <c r="UNN43" s="450"/>
      <c r="UNO43" s="450"/>
      <c r="UNP43" s="450"/>
      <c r="UNQ43" s="450"/>
      <c r="UNR43" s="450"/>
      <c r="UNS43" s="450"/>
      <c r="UNT43" s="450"/>
      <c r="UNU43" s="450"/>
      <c r="UNV43" s="450"/>
      <c r="UNW43" s="450"/>
      <c r="UNX43" s="450"/>
      <c r="UNY43" s="450"/>
      <c r="UNZ43" s="450"/>
      <c r="UOA43" s="450"/>
      <c r="UOB43" s="450"/>
      <c r="UOC43" s="450"/>
      <c r="UOD43" s="450"/>
      <c r="UOE43" s="450"/>
      <c r="UOF43" s="450"/>
      <c r="UOG43" s="450"/>
      <c r="UOH43" s="450"/>
      <c r="UOI43" s="450"/>
      <c r="UOJ43" s="450"/>
      <c r="UOK43" s="450"/>
      <c r="UOL43" s="450"/>
      <c r="UOM43" s="450"/>
      <c r="UON43" s="450"/>
      <c r="UOO43" s="450"/>
      <c r="UOP43" s="450"/>
      <c r="UOQ43" s="450"/>
      <c r="UOR43" s="450"/>
      <c r="UOS43" s="450"/>
      <c r="UOT43" s="450"/>
      <c r="UOU43" s="450"/>
      <c r="UOV43" s="450"/>
      <c r="UOW43" s="450"/>
      <c r="UOX43" s="450"/>
      <c r="UOY43" s="450"/>
      <c r="UOZ43" s="450"/>
      <c r="UPA43" s="450"/>
      <c r="UPB43" s="450"/>
      <c r="UPC43" s="450"/>
      <c r="UPD43" s="450"/>
      <c r="UPE43" s="450"/>
      <c r="UPF43" s="450"/>
      <c r="UPG43" s="450"/>
      <c r="UPH43" s="450"/>
      <c r="UPI43" s="450"/>
      <c r="UPJ43" s="450"/>
      <c r="UPK43" s="450"/>
      <c r="UPL43" s="450"/>
      <c r="UPM43" s="450"/>
      <c r="UPN43" s="450"/>
      <c r="UPO43" s="450"/>
      <c r="UPP43" s="450"/>
      <c r="UPQ43" s="450"/>
      <c r="UPR43" s="450"/>
      <c r="UPS43" s="450"/>
      <c r="UPT43" s="450"/>
      <c r="UPU43" s="450"/>
      <c r="UPV43" s="450"/>
      <c r="UPW43" s="450"/>
      <c r="UPX43" s="450"/>
      <c r="UPY43" s="450"/>
      <c r="UPZ43" s="450"/>
      <c r="UQA43" s="450"/>
      <c r="UQB43" s="450"/>
      <c r="UQC43" s="450"/>
      <c r="UQD43" s="450"/>
      <c r="UQE43" s="450"/>
      <c r="UQF43" s="450"/>
      <c r="UQG43" s="450"/>
      <c r="UQH43" s="450"/>
      <c r="UQI43" s="450"/>
      <c r="UQJ43" s="450"/>
      <c r="UQK43" s="450"/>
      <c r="UQL43" s="450"/>
      <c r="UQM43" s="450"/>
      <c r="UQN43" s="450"/>
      <c r="UQO43" s="450"/>
      <c r="UQP43" s="450"/>
      <c r="UQQ43" s="450"/>
      <c r="UQR43" s="450"/>
      <c r="UQS43" s="450"/>
      <c r="UQT43" s="450"/>
      <c r="UQU43" s="450"/>
      <c r="UQV43" s="450"/>
      <c r="UQW43" s="450"/>
      <c r="UQX43" s="450"/>
      <c r="UQY43" s="450"/>
      <c r="UQZ43" s="450"/>
      <c r="URA43" s="450"/>
      <c r="URB43" s="450"/>
      <c r="URC43" s="450"/>
      <c r="URD43" s="450"/>
      <c r="URE43" s="450"/>
      <c r="URF43" s="450"/>
      <c r="URG43" s="450"/>
      <c r="URH43" s="450"/>
      <c r="URI43" s="450"/>
      <c r="URJ43" s="450"/>
      <c r="URK43" s="450"/>
      <c r="URL43" s="450"/>
      <c r="URM43" s="450"/>
      <c r="URN43" s="450"/>
      <c r="URO43" s="450"/>
      <c r="URP43" s="450"/>
      <c r="URQ43" s="450"/>
      <c r="URR43" s="450"/>
      <c r="URS43" s="450"/>
      <c r="URT43" s="450"/>
      <c r="URU43" s="450"/>
      <c r="URV43" s="450"/>
      <c r="URW43" s="450"/>
      <c r="URX43" s="450"/>
      <c r="URY43" s="450"/>
      <c r="URZ43" s="450"/>
      <c r="USA43" s="450"/>
      <c r="USB43" s="450"/>
      <c r="USC43" s="450"/>
      <c r="USD43" s="450"/>
      <c r="USE43" s="450"/>
      <c r="USF43" s="450"/>
      <c r="USG43" s="450"/>
      <c r="USH43" s="450"/>
      <c r="USI43" s="450"/>
      <c r="USJ43" s="450"/>
      <c r="USK43" s="450"/>
      <c r="USL43" s="450"/>
      <c r="USM43" s="450"/>
      <c r="USN43" s="450"/>
      <c r="USO43" s="450"/>
      <c r="USP43" s="450"/>
      <c r="USQ43" s="450"/>
      <c r="USR43" s="450"/>
      <c r="USS43" s="450"/>
      <c r="UST43" s="450"/>
      <c r="USU43" s="450"/>
      <c r="USV43" s="450"/>
      <c r="USW43" s="450"/>
      <c r="USX43" s="450"/>
      <c r="USY43" s="450"/>
      <c r="USZ43" s="450"/>
      <c r="UTA43" s="450"/>
      <c r="UTB43" s="450"/>
      <c r="UTC43" s="450"/>
      <c r="UTD43" s="450"/>
      <c r="UTE43" s="450"/>
      <c r="UTF43" s="450"/>
      <c r="UTG43" s="450"/>
      <c r="UTH43" s="450"/>
      <c r="UTI43" s="450"/>
      <c r="UTJ43" s="450"/>
      <c r="UTK43" s="450"/>
      <c r="UTL43" s="450"/>
      <c r="UTM43" s="450"/>
      <c r="UTN43" s="450"/>
      <c r="UTO43" s="450"/>
      <c r="UTP43" s="450"/>
      <c r="UTQ43" s="450"/>
      <c r="UTR43" s="450"/>
      <c r="UTS43" s="450"/>
      <c r="UTT43" s="450"/>
      <c r="UTU43" s="450"/>
      <c r="UTV43" s="450"/>
      <c r="UTW43" s="450"/>
      <c r="UTX43" s="450"/>
      <c r="UTY43" s="450"/>
      <c r="UTZ43" s="450"/>
      <c r="UUA43" s="450"/>
      <c r="UUB43" s="450"/>
      <c r="UUC43" s="450"/>
      <c r="UUD43" s="450"/>
      <c r="UUE43" s="450"/>
      <c r="UUF43" s="450"/>
      <c r="UUG43" s="450"/>
      <c r="UUH43" s="450"/>
      <c r="UUI43" s="450"/>
      <c r="UUJ43" s="450"/>
      <c r="UUK43" s="450"/>
      <c r="UUL43" s="450"/>
      <c r="UUM43" s="450"/>
      <c r="UUN43" s="450"/>
      <c r="UUO43" s="450"/>
      <c r="UUP43" s="450"/>
      <c r="UUQ43" s="450"/>
      <c r="UUR43" s="450"/>
      <c r="UUS43" s="450"/>
      <c r="UUT43" s="450"/>
      <c r="UUU43" s="450"/>
      <c r="UUV43" s="450"/>
      <c r="UUW43" s="450"/>
      <c r="UUX43" s="450"/>
      <c r="UUY43" s="450"/>
      <c r="UUZ43" s="450"/>
      <c r="UVA43" s="450"/>
      <c r="UVB43" s="450"/>
      <c r="UVC43" s="450"/>
      <c r="UVD43" s="450"/>
      <c r="UVE43" s="450"/>
      <c r="UVF43" s="450"/>
      <c r="UVG43" s="450"/>
      <c r="UVH43" s="450"/>
      <c r="UVI43" s="450"/>
      <c r="UVJ43" s="450"/>
      <c r="UVK43" s="450"/>
      <c r="UVL43" s="450"/>
      <c r="UVM43" s="450"/>
      <c r="UVN43" s="450"/>
      <c r="UVO43" s="450"/>
      <c r="UVP43" s="450"/>
      <c r="UVQ43" s="450"/>
      <c r="UVR43" s="450"/>
      <c r="UVS43" s="450"/>
      <c r="UVT43" s="450"/>
      <c r="UVU43" s="450"/>
      <c r="UVV43" s="450"/>
      <c r="UVW43" s="450"/>
      <c r="UVX43" s="450"/>
      <c r="UVY43" s="450"/>
      <c r="UVZ43" s="450"/>
      <c r="UWA43" s="450"/>
      <c r="UWB43" s="450"/>
      <c r="UWC43" s="450"/>
      <c r="UWD43" s="450"/>
      <c r="UWE43" s="450"/>
      <c r="UWF43" s="450"/>
      <c r="UWG43" s="450"/>
      <c r="UWH43" s="450"/>
      <c r="UWI43" s="450"/>
      <c r="UWJ43" s="450"/>
      <c r="UWK43" s="450"/>
      <c r="UWL43" s="450"/>
      <c r="UWM43" s="450"/>
      <c r="UWN43" s="450"/>
      <c r="UWO43" s="450"/>
      <c r="UWP43" s="450"/>
      <c r="UWQ43" s="450"/>
      <c r="UWR43" s="450"/>
      <c r="UWS43" s="450"/>
      <c r="UWT43" s="450"/>
      <c r="UWU43" s="450"/>
      <c r="UWV43" s="450"/>
      <c r="UWW43" s="450"/>
      <c r="UWX43" s="450"/>
      <c r="UWY43" s="450"/>
      <c r="UWZ43" s="450"/>
      <c r="UXA43" s="450"/>
      <c r="UXB43" s="450"/>
      <c r="UXC43" s="450"/>
      <c r="UXD43" s="450"/>
      <c r="UXE43" s="450"/>
      <c r="UXF43" s="450"/>
      <c r="UXG43" s="450"/>
      <c r="UXH43" s="450"/>
      <c r="UXI43" s="450"/>
      <c r="UXJ43" s="450"/>
      <c r="UXK43" s="450"/>
      <c r="UXL43" s="450"/>
      <c r="UXM43" s="450"/>
      <c r="UXN43" s="450"/>
      <c r="UXO43" s="450"/>
      <c r="UXP43" s="450"/>
      <c r="UXQ43" s="450"/>
      <c r="UXR43" s="450"/>
      <c r="UXS43" s="450"/>
      <c r="UXT43" s="450"/>
      <c r="UXU43" s="450"/>
      <c r="UXV43" s="450"/>
      <c r="UXW43" s="450"/>
      <c r="UXX43" s="450"/>
      <c r="UXY43" s="450"/>
      <c r="UXZ43" s="450"/>
      <c r="UYA43" s="450"/>
      <c r="UYB43" s="450"/>
      <c r="UYC43" s="450"/>
      <c r="UYD43" s="450"/>
      <c r="UYE43" s="450"/>
      <c r="UYF43" s="450"/>
      <c r="UYG43" s="450"/>
      <c r="UYH43" s="450"/>
      <c r="UYI43" s="450"/>
      <c r="UYJ43" s="450"/>
      <c r="UYK43" s="450"/>
      <c r="UYL43" s="450"/>
      <c r="UYM43" s="450"/>
      <c r="UYN43" s="450"/>
      <c r="UYO43" s="450"/>
      <c r="UYP43" s="450"/>
      <c r="UYQ43" s="450"/>
      <c r="UYR43" s="450"/>
      <c r="UYS43" s="450"/>
      <c r="UYT43" s="450"/>
      <c r="UYU43" s="450"/>
      <c r="UYV43" s="450"/>
      <c r="UYW43" s="450"/>
      <c r="UYX43" s="450"/>
      <c r="UYY43" s="450"/>
      <c r="UYZ43" s="450"/>
      <c r="UZA43" s="450"/>
      <c r="UZB43" s="450"/>
      <c r="UZC43" s="450"/>
      <c r="UZD43" s="450"/>
      <c r="UZE43" s="450"/>
      <c r="UZF43" s="450"/>
      <c r="UZG43" s="450"/>
      <c r="UZH43" s="450"/>
      <c r="UZI43" s="450"/>
      <c r="UZJ43" s="450"/>
      <c r="UZK43" s="450"/>
      <c r="UZL43" s="450"/>
      <c r="UZM43" s="450"/>
      <c r="UZN43" s="450"/>
      <c r="UZO43" s="450"/>
      <c r="UZP43" s="450"/>
      <c r="UZQ43" s="450"/>
      <c r="UZR43" s="450"/>
      <c r="UZS43" s="450"/>
      <c r="UZT43" s="450"/>
      <c r="UZU43" s="450"/>
      <c r="UZV43" s="450"/>
      <c r="UZW43" s="450"/>
      <c r="UZX43" s="450"/>
      <c r="UZY43" s="450"/>
      <c r="UZZ43" s="450"/>
      <c r="VAA43" s="450"/>
      <c r="VAB43" s="450"/>
      <c r="VAC43" s="450"/>
      <c r="VAD43" s="450"/>
      <c r="VAE43" s="450"/>
      <c r="VAF43" s="450"/>
      <c r="VAG43" s="450"/>
      <c r="VAH43" s="450"/>
      <c r="VAI43" s="450"/>
      <c r="VAJ43" s="450"/>
      <c r="VAK43" s="450"/>
      <c r="VAL43" s="450"/>
      <c r="VAM43" s="450"/>
      <c r="VAN43" s="450"/>
      <c r="VAO43" s="450"/>
      <c r="VAP43" s="450"/>
      <c r="VAQ43" s="450"/>
      <c r="VAR43" s="450"/>
      <c r="VAS43" s="450"/>
      <c r="VAT43" s="450"/>
      <c r="VAU43" s="450"/>
      <c r="VAV43" s="450"/>
      <c r="VAW43" s="450"/>
      <c r="VAX43" s="450"/>
      <c r="VAY43" s="450"/>
      <c r="VAZ43" s="450"/>
      <c r="VBA43" s="450"/>
      <c r="VBB43" s="450"/>
      <c r="VBC43" s="450"/>
      <c r="VBD43" s="450"/>
      <c r="VBE43" s="450"/>
      <c r="VBF43" s="450"/>
      <c r="VBG43" s="450"/>
      <c r="VBH43" s="450"/>
      <c r="VBI43" s="450"/>
      <c r="VBJ43" s="450"/>
      <c r="VBK43" s="450"/>
      <c r="VBL43" s="450"/>
      <c r="VBM43" s="450"/>
      <c r="VBN43" s="450"/>
      <c r="VBO43" s="450"/>
      <c r="VBP43" s="450"/>
      <c r="VBQ43" s="450"/>
      <c r="VBR43" s="450"/>
      <c r="VBS43" s="450"/>
      <c r="VBT43" s="450"/>
      <c r="VBU43" s="450"/>
      <c r="VBV43" s="450"/>
      <c r="VBW43" s="450"/>
      <c r="VBX43" s="450"/>
      <c r="VBY43" s="450"/>
      <c r="VBZ43" s="450"/>
      <c r="VCA43" s="450"/>
      <c r="VCB43" s="450"/>
      <c r="VCC43" s="450"/>
      <c r="VCD43" s="450"/>
      <c r="VCE43" s="450"/>
      <c r="VCF43" s="450"/>
      <c r="VCG43" s="450"/>
      <c r="VCH43" s="450"/>
      <c r="VCI43" s="450"/>
      <c r="VCJ43" s="450"/>
      <c r="VCK43" s="450"/>
      <c r="VCL43" s="450"/>
      <c r="VCM43" s="450"/>
      <c r="VCN43" s="450"/>
      <c r="VCO43" s="450"/>
      <c r="VCP43" s="450"/>
      <c r="VCQ43" s="450"/>
      <c r="VCR43" s="450"/>
      <c r="VCS43" s="450"/>
      <c r="VCT43" s="450"/>
      <c r="VCU43" s="450"/>
      <c r="VCV43" s="450"/>
      <c r="VCW43" s="450"/>
      <c r="VCX43" s="450"/>
      <c r="VCY43" s="450"/>
      <c r="VCZ43" s="450"/>
      <c r="VDA43" s="450"/>
      <c r="VDB43" s="450"/>
      <c r="VDC43" s="450"/>
      <c r="VDD43" s="450"/>
      <c r="VDE43" s="450"/>
      <c r="VDF43" s="450"/>
      <c r="VDG43" s="450"/>
      <c r="VDH43" s="450"/>
      <c r="VDI43" s="450"/>
      <c r="VDJ43" s="450"/>
      <c r="VDK43" s="450"/>
      <c r="VDL43" s="450"/>
      <c r="VDM43" s="450"/>
      <c r="VDN43" s="450"/>
      <c r="VDO43" s="450"/>
      <c r="VDP43" s="450"/>
      <c r="VDQ43" s="450"/>
      <c r="VDR43" s="450"/>
      <c r="VDS43" s="450"/>
      <c r="VDT43" s="450"/>
      <c r="VDU43" s="450"/>
      <c r="VDV43" s="450"/>
      <c r="VDW43" s="450"/>
      <c r="VDX43" s="450"/>
      <c r="VDY43" s="450"/>
      <c r="VDZ43" s="450"/>
      <c r="VEA43" s="450"/>
      <c r="VEB43" s="450"/>
      <c r="VEC43" s="450"/>
      <c r="VED43" s="450"/>
      <c r="VEE43" s="450"/>
      <c r="VEF43" s="450"/>
      <c r="VEG43" s="450"/>
      <c r="VEH43" s="450"/>
      <c r="VEI43" s="450"/>
      <c r="VEJ43" s="450"/>
      <c r="VEK43" s="450"/>
      <c r="VEL43" s="450"/>
      <c r="VEM43" s="450"/>
      <c r="VEN43" s="450"/>
      <c r="VEO43" s="450"/>
      <c r="VEP43" s="450"/>
      <c r="VEQ43" s="450"/>
      <c r="VER43" s="450"/>
      <c r="VES43" s="450"/>
      <c r="VET43" s="450"/>
      <c r="VEU43" s="450"/>
      <c r="VEV43" s="450"/>
      <c r="VEW43" s="450"/>
      <c r="VEX43" s="450"/>
      <c r="VEY43" s="450"/>
      <c r="VEZ43" s="450"/>
      <c r="VFA43" s="450"/>
      <c r="VFB43" s="450"/>
      <c r="VFC43" s="450"/>
      <c r="VFD43" s="450"/>
      <c r="VFE43" s="450"/>
      <c r="VFF43" s="450"/>
      <c r="VFG43" s="450"/>
      <c r="VFH43" s="450"/>
      <c r="VFI43" s="450"/>
      <c r="VFJ43" s="450"/>
      <c r="VFK43" s="450"/>
      <c r="VFL43" s="450"/>
      <c r="VFM43" s="450"/>
      <c r="VFN43" s="450"/>
      <c r="VFO43" s="450"/>
      <c r="VFP43" s="450"/>
      <c r="VFQ43" s="450"/>
      <c r="VFR43" s="450"/>
      <c r="VFS43" s="450"/>
      <c r="VFT43" s="450"/>
      <c r="VFU43" s="450"/>
      <c r="VFV43" s="450"/>
      <c r="VFW43" s="450"/>
      <c r="VFX43" s="450"/>
      <c r="VFY43" s="450"/>
      <c r="VFZ43" s="450"/>
      <c r="VGA43" s="450"/>
      <c r="VGB43" s="450"/>
      <c r="VGC43" s="450"/>
      <c r="VGD43" s="450"/>
      <c r="VGE43" s="450"/>
      <c r="VGF43" s="450"/>
      <c r="VGG43" s="450"/>
      <c r="VGH43" s="450"/>
      <c r="VGI43" s="450"/>
      <c r="VGJ43" s="450"/>
      <c r="VGK43" s="450"/>
      <c r="VGL43" s="450"/>
      <c r="VGM43" s="450"/>
      <c r="VGN43" s="450"/>
      <c r="VGO43" s="450"/>
      <c r="VGP43" s="450"/>
      <c r="VGQ43" s="450"/>
      <c r="VGR43" s="450"/>
      <c r="VGS43" s="450"/>
      <c r="VGT43" s="450"/>
      <c r="VGU43" s="450"/>
      <c r="VGV43" s="450"/>
      <c r="VGW43" s="450"/>
      <c r="VGX43" s="450"/>
      <c r="VGY43" s="450"/>
      <c r="VGZ43" s="450"/>
      <c r="VHA43" s="450"/>
      <c r="VHB43" s="450"/>
      <c r="VHC43" s="450"/>
      <c r="VHD43" s="450"/>
      <c r="VHE43" s="450"/>
      <c r="VHF43" s="450"/>
      <c r="VHG43" s="450"/>
      <c r="VHH43" s="450"/>
      <c r="VHI43" s="450"/>
      <c r="VHJ43" s="450"/>
      <c r="VHK43" s="450"/>
      <c r="VHL43" s="450"/>
      <c r="VHM43" s="450"/>
      <c r="VHN43" s="450"/>
      <c r="VHO43" s="450"/>
      <c r="VHP43" s="450"/>
      <c r="VHQ43" s="450"/>
      <c r="VHR43" s="450"/>
      <c r="VHS43" s="450"/>
      <c r="VHT43" s="450"/>
      <c r="VHU43" s="450"/>
      <c r="VHV43" s="450"/>
      <c r="VHW43" s="450"/>
      <c r="VHX43" s="450"/>
      <c r="VHY43" s="450"/>
      <c r="VHZ43" s="450"/>
      <c r="VIA43" s="450"/>
      <c r="VIB43" s="450"/>
      <c r="VIC43" s="450"/>
      <c r="VID43" s="450"/>
      <c r="VIE43" s="450"/>
      <c r="VIF43" s="450"/>
      <c r="VIG43" s="450"/>
      <c r="VIH43" s="450"/>
      <c r="VII43" s="450"/>
      <c r="VIJ43" s="450"/>
      <c r="VIK43" s="450"/>
      <c r="VIL43" s="450"/>
      <c r="VIM43" s="450"/>
      <c r="VIN43" s="450"/>
      <c r="VIO43" s="450"/>
      <c r="VIP43" s="450"/>
      <c r="VIQ43" s="450"/>
      <c r="VIR43" s="450"/>
      <c r="VIS43" s="450"/>
      <c r="VIT43" s="450"/>
      <c r="VIU43" s="450"/>
      <c r="VIV43" s="450"/>
      <c r="VIW43" s="450"/>
      <c r="VIX43" s="450"/>
      <c r="VIY43" s="450"/>
      <c r="VIZ43" s="450"/>
      <c r="VJA43" s="450"/>
      <c r="VJB43" s="450"/>
      <c r="VJC43" s="450"/>
      <c r="VJD43" s="450"/>
      <c r="VJE43" s="450"/>
      <c r="VJF43" s="450"/>
      <c r="VJG43" s="450"/>
      <c r="VJH43" s="450"/>
      <c r="VJI43" s="450"/>
      <c r="VJJ43" s="450"/>
      <c r="VJK43" s="450"/>
      <c r="VJL43" s="450"/>
      <c r="VJM43" s="450"/>
      <c r="VJN43" s="450"/>
      <c r="VJO43" s="450"/>
      <c r="VJP43" s="450"/>
      <c r="VJQ43" s="450"/>
      <c r="VJR43" s="450"/>
      <c r="VJS43" s="450"/>
      <c r="VJT43" s="450"/>
      <c r="VJU43" s="450"/>
      <c r="VJV43" s="450"/>
      <c r="VJW43" s="450"/>
      <c r="VJX43" s="450"/>
      <c r="VJY43" s="450"/>
      <c r="VJZ43" s="450"/>
      <c r="VKA43" s="450"/>
      <c r="VKB43" s="450"/>
      <c r="VKC43" s="450"/>
      <c r="VKD43" s="450"/>
      <c r="VKE43" s="450"/>
      <c r="VKF43" s="450"/>
      <c r="VKG43" s="450"/>
      <c r="VKH43" s="450"/>
      <c r="VKI43" s="450"/>
      <c r="VKJ43" s="450"/>
      <c r="VKK43" s="450"/>
      <c r="VKL43" s="450"/>
      <c r="VKM43" s="450"/>
      <c r="VKN43" s="450"/>
      <c r="VKO43" s="450"/>
      <c r="VKP43" s="450"/>
      <c r="VKQ43" s="450"/>
      <c r="VKR43" s="450"/>
      <c r="VKS43" s="450"/>
      <c r="VKT43" s="450"/>
      <c r="VKU43" s="450"/>
      <c r="VKV43" s="450"/>
      <c r="VKW43" s="450"/>
      <c r="VKX43" s="450"/>
      <c r="VKY43" s="450"/>
      <c r="VKZ43" s="450"/>
      <c r="VLA43" s="450"/>
      <c r="VLB43" s="450"/>
      <c r="VLC43" s="450"/>
      <c r="VLD43" s="450"/>
      <c r="VLE43" s="450"/>
      <c r="VLF43" s="450"/>
      <c r="VLG43" s="450"/>
      <c r="VLH43" s="450"/>
      <c r="VLI43" s="450"/>
      <c r="VLJ43" s="450"/>
      <c r="VLK43" s="450"/>
      <c r="VLL43" s="450"/>
      <c r="VLM43" s="450"/>
      <c r="VLN43" s="450"/>
      <c r="VLO43" s="450"/>
      <c r="VLP43" s="450"/>
      <c r="VLQ43" s="450"/>
      <c r="VLR43" s="450"/>
      <c r="VLS43" s="450"/>
      <c r="VLT43" s="450"/>
      <c r="VLU43" s="450"/>
      <c r="VLV43" s="450"/>
      <c r="VLW43" s="450"/>
      <c r="VLX43" s="450"/>
      <c r="VLY43" s="450"/>
      <c r="VLZ43" s="450"/>
      <c r="VMA43" s="450"/>
      <c r="VMB43" s="450"/>
      <c r="VMC43" s="450"/>
      <c r="VMD43" s="450"/>
      <c r="VME43" s="450"/>
      <c r="VMF43" s="450"/>
      <c r="VMG43" s="450"/>
      <c r="VMH43" s="450"/>
      <c r="VMI43" s="450"/>
      <c r="VMJ43" s="450"/>
      <c r="VMK43" s="450"/>
      <c r="VML43" s="450"/>
      <c r="VMM43" s="450"/>
      <c r="VMN43" s="450"/>
      <c r="VMO43" s="450"/>
      <c r="VMP43" s="450"/>
      <c r="VMQ43" s="450"/>
      <c r="VMR43" s="450"/>
      <c r="VMS43" s="450"/>
      <c r="VMT43" s="450"/>
      <c r="VMU43" s="450"/>
      <c r="VMV43" s="450"/>
      <c r="VMW43" s="450"/>
      <c r="VMX43" s="450"/>
      <c r="VMY43" s="450"/>
      <c r="VMZ43" s="450"/>
      <c r="VNA43" s="450"/>
      <c r="VNB43" s="450"/>
      <c r="VNC43" s="450"/>
      <c r="VND43" s="450"/>
      <c r="VNE43" s="450"/>
      <c r="VNF43" s="450"/>
      <c r="VNG43" s="450"/>
      <c r="VNH43" s="450"/>
      <c r="VNI43" s="450"/>
      <c r="VNJ43" s="450"/>
      <c r="VNK43" s="450"/>
      <c r="VNL43" s="450"/>
      <c r="VNM43" s="450"/>
      <c r="VNN43" s="450"/>
      <c r="VNO43" s="450"/>
      <c r="VNP43" s="450"/>
      <c r="VNQ43" s="450"/>
      <c r="VNR43" s="450"/>
      <c r="VNS43" s="450"/>
      <c r="VNT43" s="450"/>
      <c r="VNU43" s="450"/>
      <c r="VNV43" s="450"/>
      <c r="VNW43" s="450"/>
      <c r="VNX43" s="450"/>
      <c r="VNY43" s="450"/>
      <c r="VNZ43" s="450"/>
      <c r="VOA43" s="450"/>
      <c r="VOB43" s="450"/>
      <c r="VOC43" s="450"/>
      <c r="VOD43" s="450"/>
      <c r="VOE43" s="450"/>
      <c r="VOF43" s="450"/>
      <c r="VOG43" s="450"/>
      <c r="VOH43" s="450"/>
      <c r="VOI43" s="450"/>
      <c r="VOJ43" s="450"/>
      <c r="VOK43" s="450"/>
      <c r="VOL43" s="450"/>
      <c r="VOM43" s="450"/>
      <c r="VON43" s="450"/>
      <c r="VOO43" s="450"/>
      <c r="VOP43" s="450"/>
      <c r="VOQ43" s="450"/>
      <c r="VOR43" s="450"/>
      <c r="VOS43" s="450"/>
      <c r="VOT43" s="450"/>
      <c r="VOU43" s="450"/>
      <c r="VOV43" s="450"/>
      <c r="VOW43" s="450"/>
      <c r="VOX43" s="450"/>
      <c r="VOY43" s="450"/>
      <c r="VOZ43" s="450"/>
      <c r="VPA43" s="450"/>
      <c r="VPB43" s="450"/>
      <c r="VPC43" s="450"/>
      <c r="VPD43" s="450"/>
      <c r="VPE43" s="450"/>
      <c r="VPF43" s="450"/>
      <c r="VPG43" s="450"/>
      <c r="VPH43" s="450"/>
      <c r="VPI43" s="450"/>
      <c r="VPJ43" s="450"/>
      <c r="VPK43" s="450"/>
      <c r="VPL43" s="450"/>
      <c r="VPM43" s="450"/>
      <c r="VPN43" s="450"/>
      <c r="VPO43" s="450"/>
      <c r="VPP43" s="450"/>
      <c r="VPQ43" s="450"/>
      <c r="VPR43" s="450"/>
      <c r="VPS43" s="450"/>
      <c r="VPT43" s="450"/>
      <c r="VPU43" s="450"/>
      <c r="VPV43" s="450"/>
      <c r="VPW43" s="450"/>
      <c r="VPX43" s="450"/>
      <c r="VPY43" s="450"/>
      <c r="VPZ43" s="450"/>
      <c r="VQA43" s="450"/>
      <c r="VQB43" s="450"/>
      <c r="VQC43" s="450"/>
      <c r="VQD43" s="450"/>
      <c r="VQE43" s="450"/>
      <c r="VQF43" s="450"/>
      <c r="VQG43" s="450"/>
      <c r="VQH43" s="450"/>
      <c r="VQI43" s="450"/>
      <c r="VQJ43" s="450"/>
      <c r="VQK43" s="450"/>
      <c r="VQL43" s="450"/>
      <c r="VQM43" s="450"/>
      <c r="VQN43" s="450"/>
      <c r="VQO43" s="450"/>
      <c r="VQP43" s="450"/>
      <c r="VQQ43" s="450"/>
      <c r="VQR43" s="450"/>
      <c r="VQS43" s="450"/>
      <c r="VQT43" s="450"/>
      <c r="VQU43" s="450"/>
      <c r="VQV43" s="450"/>
      <c r="VQW43" s="450"/>
      <c r="VQX43" s="450"/>
      <c r="VQY43" s="450"/>
      <c r="VQZ43" s="450"/>
      <c r="VRA43" s="450"/>
      <c r="VRB43" s="450"/>
      <c r="VRC43" s="450"/>
      <c r="VRD43" s="450"/>
      <c r="VRE43" s="450"/>
      <c r="VRF43" s="450"/>
      <c r="VRG43" s="450"/>
      <c r="VRH43" s="450"/>
      <c r="VRI43" s="450"/>
      <c r="VRJ43" s="450"/>
      <c r="VRK43" s="450"/>
      <c r="VRL43" s="450"/>
      <c r="VRM43" s="450"/>
      <c r="VRN43" s="450"/>
      <c r="VRO43" s="450"/>
      <c r="VRP43" s="450"/>
      <c r="VRQ43" s="450"/>
      <c r="VRR43" s="450"/>
      <c r="VRS43" s="450"/>
      <c r="VRT43" s="450"/>
      <c r="VRU43" s="450"/>
      <c r="VRV43" s="450"/>
      <c r="VRW43" s="450"/>
      <c r="VRX43" s="450"/>
      <c r="VRY43" s="450"/>
      <c r="VRZ43" s="450"/>
      <c r="VSA43" s="450"/>
      <c r="VSB43" s="450"/>
      <c r="VSC43" s="450"/>
      <c r="VSD43" s="450"/>
      <c r="VSE43" s="450"/>
      <c r="VSF43" s="450"/>
      <c r="VSG43" s="450"/>
      <c r="VSH43" s="450"/>
      <c r="VSI43" s="450"/>
      <c r="VSJ43" s="450"/>
      <c r="VSK43" s="450"/>
      <c r="VSL43" s="450"/>
      <c r="VSM43" s="450"/>
      <c r="VSN43" s="450"/>
      <c r="VSO43" s="450"/>
      <c r="VSP43" s="450"/>
      <c r="VSQ43" s="450"/>
      <c r="VSR43" s="450"/>
      <c r="VSS43" s="450"/>
      <c r="VST43" s="450"/>
      <c r="VSU43" s="450"/>
      <c r="VSV43" s="450"/>
      <c r="VSW43" s="450"/>
      <c r="VSX43" s="450"/>
      <c r="VSY43" s="450"/>
      <c r="VSZ43" s="450"/>
      <c r="VTA43" s="450"/>
      <c r="VTB43" s="450"/>
      <c r="VTC43" s="450"/>
      <c r="VTD43" s="450"/>
      <c r="VTE43" s="450"/>
      <c r="VTF43" s="450"/>
      <c r="VTG43" s="450"/>
      <c r="VTH43" s="450"/>
      <c r="VTI43" s="450"/>
      <c r="VTJ43" s="450"/>
      <c r="VTK43" s="450"/>
      <c r="VTL43" s="450"/>
      <c r="VTM43" s="450"/>
      <c r="VTN43" s="450"/>
      <c r="VTO43" s="450"/>
      <c r="VTP43" s="450"/>
      <c r="VTQ43" s="450"/>
      <c r="VTR43" s="450"/>
      <c r="VTS43" s="450"/>
      <c r="VTT43" s="450"/>
      <c r="VTU43" s="450"/>
      <c r="VTV43" s="450"/>
      <c r="VTW43" s="450"/>
      <c r="VTX43" s="450"/>
      <c r="VTY43" s="450"/>
      <c r="VTZ43" s="450"/>
      <c r="VUA43" s="450"/>
      <c r="VUB43" s="450"/>
      <c r="VUC43" s="450"/>
      <c r="VUD43" s="450"/>
      <c r="VUE43" s="450"/>
      <c r="VUF43" s="450"/>
      <c r="VUG43" s="450"/>
      <c r="VUH43" s="450"/>
      <c r="VUI43" s="450"/>
      <c r="VUJ43" s="450"/>
      <c r="VUK43" s="450"/>
      <c r="VUL43" s="450"/>
      <c r="VUM43" s="450"/>
      <c r="VUN43" s="450"/>
      <c r="VUO43" s="450"/>
      <c r="VUP43" s="450"/>
      <c r="VUQ43" s="450"/>
      <c r="VUR43" s="450"/>
      <c r="VUS43" s="450"/>
      <c r="VUT43" s="450"/>
      <c r="VUU43" s="450"/>
      <c r="VUV43" s="450"/>
      <c r="VUW43" s="450"/>
      <c r="VUX43" s="450"/>
      <c r="VUY43" s="450"/>
      <c r="VUZ43" s="450"/>
      <c r="VVA43" s="450"/>
      <c r="VVB43" s="450"/>
      <c r="VVC43" s="450"/>
      <c r="VVD43" s="450"/>
      <c r="VVE43" s="450"/>
      <c r="VVF43" s="450"/>
      <c r="VVG43" s="450"/>
      <c r="VVH43" s="450"/>
      <c r="VVI43" s="450"/>
      <c r="VVJ43" s="450"/>
      <c r="VVK43" s="450"/>
      <c r="VVL43" s="450"/>
      <c r="VVM43" s="450"/>
      <c r="VVN43" s="450"/>
      <c r="VVO43" s="450"/>
      <c r="VVP43" s="450"/>
      <c r="VVQ43" s="450"/>
      <c r="VVR43" s="450"/>
      <c r="VVS43" s="450"/>
      <c r="VVT43" s="450"/>
      <c r="VVU43" s="450"/>
      <c r="VVV43" s="450"/>
      <c r="VVW43" s="450"/>
      <c r="VVX43" s="450"/>
      <c r="VVY43" s="450"/>
      <c r="VVZ43" s="450"/>
      <c r="VWA43" s="450"/>
      <c r="VWB43" s="450"/>
      <c r="VWC43" s="450"/>
      <c r="VWD43" s="450"/>
      <c r="VWE43" s="450"/>
      <c r="VWF43" s="450"/>
      <c r="VWG43" s="450"/>
      <c r="VWH43" s="450"/>
      <c r="VWI43" s="450"/>
      <c r="VWJ43" s="450"/>
      <c r="VWK43" s="450"/>
      <c r="VWL43" s="450"/>
      <c r="VWM43" s="450"/>
      <c r="VWN43" s="450"/>
      <c r="VWO43" s="450"/>
      <c r="VWP43" s="450"/>
      <c r="VWQ43" s="450"/>
      <c r="VWR43" s="450"/>
      <c r="VWS43" s="450"/>
      <c r="VWT43" s="450"/>
      <c r="VWU43" s="450"/>
      <c r="VWV43" s="450"/>
      <c r="VWW43" s="450"/>
      <c r="VWX43" s="450"/>
      <c r="VWY43" s="450"/>
      <c r="VWZ43" s="450"/>
      <c r="VXA43" s="450"/>
      <c r="VXB43" s="450"/>
      <c r="VXC43" s="450"/>
      <c r="VXD43" s="450"/>
      <c r="VXE43" s="450"/>
      <c r="VXF43" s="450"/>
      <c r="VXG43" s="450"/>
      <c r="VXH43" s="450"/>
      <c r="VXI43" s="450"/>
      <c r="VXJ43" s="450"/>
      <c r="VXK43" s="450"/>
      <c r="VXL43" s="450"/>
      <c r="VXM43" s="450"/>
      <c r="VXN43" s="450"/>
      <c r="VXO43" s="450"/>
      <c r="VXP43" s="450"/>
      <c r="VXQ43" s="450"/>
      <c r="VXR43" s="450"/>
      <c r="VXS43" s="450"/>
      <c r="VXT43" s="450"/>
      <c r="VXU43" s="450"/>
      <c r="VXV43" s="450"/>
      <c r="VXW43" s="450"/>
      <c r="VXX43" s="450"/>
      <c r="VXY43" s="450"/>
      <c r="VXZ43" s="450"/>
      <c r="VYA43" s="450"/>
      <c r="VYB43" s="450"/>
      <c r="VYC43" s="450"/>
      <c r="VYD43" s="450"/>
      <c r="VYE43" s="450"/>
      <c r="VYF43" s="450"/>
      <c r="VYG43" s="450"/>
      <c r="VYH43" s="450"/>
      <c r="VYI43" s="450"/>
      <c r="VYJ43" s="450"/>
      <c r="VYK43" s="450"/>
      <c r="VYL43" s="450"/>
      <c r="VYM43" s="450"/>
      <c r="VYN43" s="450"/>
      <c r="VYO43" s="450"/>
      <c r="VYP43" s="450"/>
      <c r="VYQ43" s="450"/>
      <c r="VYR43" s="450"/>
      <c r="VYS43" s="450"/>
      <c r="VYT43" s="450"/>
      <c r="VYU43" s="450"/>
      <c r="VYV43" s="450"/>
      <c r="VYW43" s="450"/>
      <c r="VYX43" s="450"/>
      <c r="VYY43" s="450"/>
      <c r="VYZ43" s="450"/>
      <c r="VZA43" s="450"/>
      <c r="VZB43" s="450"/>
      <c r="VZC43" s="450"/>
      <c r="VZD43" s="450"/>
      <c r="VZE43" s="450"/>
      <c r="VZF43" s="450"/>
      <c r="VZG43" s="450"/>
      <c r="VZH43" s="450"/>
      <c r="VZI43" s="450"/>
      <c r="VZJ43" s="450"/>
      <c r="VZK43" s="450"/>
      <c r="VZL43" s="450"/>
      <c r="VZM43" s="450"/>
      <c r="VZN43" s="450"/>
      <c r="VZO43" s="450"/>
      <c r="VZP43" s="450"/>
      <c r="VZQ43" s="450"/>
      <c r="VZR43" s="450"/>
      <c r="VZS43" s="450"/>
      <c r="VZT43" s="450"/>
      <c r="VZU43" s="450"/>
      <c r="VZV43" s="450"/>
      <c r="VZW43" s="450"/>
      <c r="VZX43" s="450"/>
      <c r="VZY43" s="450"/>
      <c r="VZZ43" s="450"/>
      <c r="WAA43" s="450"/>
      <c r="WAB43" s="450"/>
      <c r="WAC43" s="450"/>
      <c r="WAD43" s="450"/>
      <c r="WAE43" s="450"/>
      <c r="WAF43" s="450"/>
      <c r="WAG43" s="450"/>
      <c r="WAH43" s="450"/>
      <c r="WAI43" s="450"/>
      <c r="WAJ43" s="450"/>
      <c r="WAK43" s="450"/>
      <c r="WAL43" s="450"/>
      <c r="WAM43" s="450"/>
      <c r="WAN43" s="450"/>
      <c r="WAO43" s="450"/>
      <c r="WAP43" s="450"/>
      <c r="WAQ43" s="450"/>
      <c r="WAR43" s="450"/>
      <c r="WAS43" s="450"/>
      <c r="WAT43" s="450"/>
      <c r="WAU43" s="450"/>
      <c r="WAV43" s="450"/>
      <c r="WAW43" s="450"/>
      <c r="WAX43" s="450"/>
      <c r="WAY43" s="450"/>
      <c r="WAZ43" s="450"/>
      <c r="WBA43" s="450"/>
      <c r="WBB43" s="450"/>
      <c r="WBC43" s="450"/>
      <c r="WBD43" s="450"/>
      <c r="WBE43" s="450"/>
      <c r="WBF43" s="450"/>
      <c r="WBG43" s="450"/>
      <c r="WBH43" s="450"/>
      <c r="WBI43" s="450"/>
      <c r="WBJ43" s="450"/>
      <c r="WBK43" s="450"/>
      <c r="WBL43" s="450"/>
      <c r="WBM43" s="450"/>
      <c r="WBN43" s="450"/>
      <c r="WBO43" s="450"/>
      <c r="WBP43" s="450"/>
      <c r="WBQ43" s="450"/>
      <c r="WBR43" s="450"/>
      <c r="WBS43" s="450"/>
      <c r="WBT43" s="450"/>
      <c r="WBU43" s="450"/>
      <c r="WBV43" s="450"/>
      <c r="WBW43" s="450"/>
      <c r="WBX43" s="450"/>
      <c r="WBY43" s="450"/>
      <c r="WBZ43" s="450"/>
      <c r="WCA43" s="450"/>
      <c r="WCB43" s="450"/>
      <c r="WCC43" s="450"/>
      <c r="WCD43" s="450"/>
      <c r="WCE43" s="450"/>
      <c r="WCF43" s="450"/>
      <c r="WCG43" s="450"/>
      <c r="WCH43" s="450"/>
      <c r="WCI43" s="450"/>
      <c r="WCJ43" s="450"/>
      <c r="WCK43" s="450"/>
      <c r="WCL43" s="450"/>
      <c r="WCM43" s="450"/>
      <c r="WCN43" s="450"/>
      <c r="WCO43" s="450"/>
      <c r="WCP43" s="450"/>
      <c r="WCQ43" s="450"/>
      <c r="WCR43" s="450"/>
      <c r="WCS43" s="450"/>
      <c r="WCT43" s="450"/>
      <c r="WCU43" s="450"/>
      <c r="WCV43" s="450"/>
      <c r="WCW43" s="450"/>
      <c r="WCX43" s="450"/>
      <c r="WCY43" s="450"/>
      <c r="WCZ43" s="450"/>
      <c r="WDA43" s="450"/>
      <c r="WDB43" s="450"/>
      <c r="WDC43" s="450"/>
      <c r="WDD43" s="450"/>
      <c r="WDE43" s="450"/>
      <c r="WDF43" s="450"/>
      <c r="WDG43" s="450"/>
      <c r="WDH43" s="450"/>
      <c r="WDI43" s="450"/>
      <c r="WDJ43" s="450"/>
      <c r="WDK43" s="450"/>
      <c r="WDL43" s="450"/>
      <c r="WDM43" s="450"/>
      <c r="WDN43" s="450"/>
      <c r="WDO43" s="450"/>
      <c r="WDP43" s="450"/>
      <c r="WDQ43" s="450"/>
      <c r="WDR43" s="450"/>
      <c r="WDS43" s="450"/>
      <c r="WDT43" s="450"/>
      <c r="WDU43" s="450"/>
      <c r="WDV43" s="450"/>
      <c r="WDW43" s="450"/>
      <c r="WDX43" s="450"/>
      <c r="WDY43" s="450"/>
      <c r="WDZ43" s="450"/>
      <c r="WEA43" s="450"/>
      <c r="WEB43" s="450"/>
      <c r="WEC43" s="450"/>
      <c r="WED43" s="450"/>
      <c r="WEE43" s="450"/>
      <c r="WEF43" s="450"/>
      <c r="WEG43" s="450"/>
      <c r="WEH43" s="450"/>
      <c r="WEI43" s="450"/>
      <c r="WEJ43" s="450"/>
      <c r="WEK43" s="450"/>
      <c r="WEL43" s="450"/>
      <c r="WEM43" s="450"/>
      <c r="WEN43" s="450"/>
      <c r="WEO43" s="450"/>
      <c r="WEP43" s="450"/>
      <c r="WEQ43" s="450"/>
      <c r="WER43" s="450"/>
      <c r="WES43" s="450"/>
      <c r="WET43" s="450"/>
      <c r="WEU43" s="450"/>
      <c r="WEV43" s="450"/>
      <c r="WEW43" s="450"/>
      <c r="WEX43" s="450"/>
      <c r="WEY43" s="450"/>
      <c r="WEZ43" s="450"/>
      <c r="WFA43" s="450"/>
      <c r="WFB43" s="450"/>
      <c r="WFC43" s="450"/>
      <c r="WFD43" s="450"/>
      <c r="WFE43" s="450"/>
      <c r="WFF43" s="450"/>
      <c r="WFG43" s="450"/>
      <c r="WFH43" s="450"/>
      <c r="WFI43" s="450"/>
      <c r="WFJ43" s="450"/>
      <c r="WFK43" s="450"/>
      <c r="WFL43" s="450"/>
      <c r="WFM43" s="450"/>
      <c r="WFN43" s="450"/>
      <c r="WFO43" s="450"/>
      <c r="WFP43" s="450"/>
      <c r="WFQ43" s="450"/>
      <c r="WFR43" s="450"/>
      <c r="WFS43" s="450"/>
      <c r="WFT43" s="450"/>
      <c r="WFU43" s="450"/>
      <c r="WFV43" s="450"/>
      <c r="WFW43" s="450"/>
      <c r="WFX43" s="450"/>
      <c r="WFY43" s="450"/>
      <c r="WFZ43" s="450"/>
      <c r="WGA43" s="450"/>
      <c r="WGB43" s="450"/>
      <c r="WGC43" s="450"/>
      <c r="WGD43" s="450"/>
      <c r="WGE43" s="450"/>
      <c r="WGF43" s="450"/>
      <c r="WGG43" s="450"/>
      <c r="WGH43" s="450"/>
      <c r="WGI43" s="450"/>
      <c r="WGJ43" s="450"/>
      <c r="WGK43" s="450"/>
      <c r="WGL43" s="450"/>
      <c r="WGM43" s="450"/>
      <c r="WGN43" s="450"/>
      <c r="WGO43" s="450"/>
      <c r="WGP43" s="450"/>
      <c r="WGQ43" s="450"/>
      <c r="WGR43" s="450"/>
      <c r="WGS43" s="450"/>
      <c r="WGT43" s="450"/>
      <c r="WGU43" s="450"/>
      <c r="WGV43" s="450"/>
      <c r="WGW43" s="450"/>
      <c r="WGX43" s="450"/>
      <c r="WGY43" s="450"/>
      <c r="WGZ43" s="450"/>
      <c r="WHA43" s="450"/>
      <c r="WHB43" s="450"/>
      <c r="WHC43" s="450"/>
      <c r="WHD43" s="450"/>
      <c r="WHE43" s="450"/>
      <c r="WHF43" s="450"/>
      <c r="WHG43" s="450"/>
      <c r="WHH43" s="450"/>
      <c r="WHI43" s="450"/>
      <c r="WHJ43" s="450"/>
      <c r="WHK43" s="450"/>
      <c r="WHL43" s="450"/>
      <c r="WHM43" s="450"/>
      <c r="WHN43" s="450"/>
      <c r="WHO43" s="450"/>
      <c r="WHP43" s="450"/>
      <c r="WHQ43" s="450"/>
      <c r="WHR43" s="450"/>
      <c r="WHS43" s="450"/>
      <c r="WHT43" s="450"/>
      <c r="WHU43" s="450"/>
      <c r="WHV43" s="450"/>
      <c r="WHW43" s="450"/>
      <c r="WHX43" s="450"/>
      <c r="WHY43" s="450"/>
      <c r="WHZ43" s="450"/>
      <c r="WIA43" s="450"/>
      <c r="WIB43" s="450"/>
      <c r="WIC43" s="450"/>
      <c r="WID43" s="450"/>
      <c r="WIE43" s="450"/>
      <c r="WIF43" s="450"/>
      <c r="WIG43" s="450"/>
      <c r="WIH43" s="450"/>
      <c r="WII43" s="450"/>
      <c r="WIJ43" s="450"/>
      <c r="WIK43" s="450"/>
      <c r="WIL43" s="450"/>
      <c r="WIM43" s="450"/>
      <c r="WIN43" s="450"/>
      <c r="WIO43" s="450"/>
      <c r="WIP43" s="450"/>
      <c r="WIQ43" s="450"/>
      <c r="WIR43" s="450"/>
      <c r="WIS43" s="450"/>
      <c r="WIT43" s="450"/>
      <c r="WIU43" s="450"/>
      <c r="WIV43" s="450"/>
      <c r="WIW43" s="450"/>
      <c r="WIX43" s="450"/>
      <c r="WIY43" s="450"/>
      <c r="WIZ43" s="450"/>
      <c r="WJA43" s="450"/>
      <c r="WJB43" s="450"/>
      <c r="WJC43" s="450"/>
      <c r="WJD43" s="450"/>
      <c r="WJE43" s="450"/>
      <c r="WJF43" s="450"/>
      <c r="WJG43" s="450"/>
      <c r="WJH43" s="450"/>
      <c r="WJI43" s="450"/>
      <c r="WJJ43" s="450"/>
      <c r="WJK43" s="450"/>
      <c r="WJL43" s="450"/>
      <c r="WJM43" s="450"/>
      <c r="WJN43" s="450"/>
      <c r="WJO43" s="450"/>
      <c r="WJP43" s="450"/>
      <c r="WJQ43" s="450"/>
      <c r="WJR43" s="450"/>
      <c r="WJS43" s="450"/>
      <c r="WJT43" s="450"/>
      <c r="WJU43" s="450"/>
      <c r="WJV43" s="450"/>
      <c r="WJW43" s="450"/>
      <c r="WJX43" s="450"/>
      <c r="WJY43" s="450"/>
      <c r="WJZ43" s="450"/>
      <c r="WKA43" s="450"/>
      <c r="WKB43" s="450"/>
      <c r="WKC43" s="450"/>
      <c r="WKD43" s="450"/>
      <c r="WKE43" s="450"/>
      <c r="WKF43" s="450"/>
      <c r="WKG43" s="450"/>
      <c r="WKH43" s="450"/>
      <c r="WKI43" s="450"/>
      <c r="WKJ43" s="450"/>
      <c r="WKK43" s="450"/>
      <c r="WKL43" s="450"/>
      <c r="WKM43" s="450"/>
      <c r="WKN43" s="450"/>
      <c r="WKO43" s="450"/>
      <c r="WKP43" s="450"/>
      <c r="WKQ43" s="450"/>
      <c r="WKR43" s="450"/>
      <c r="WKS43" s="450"/>
      <c r="WKT43" s="450"/>
      <c r="WKU43" s="450"/>
      <c r="WKV43" s="450"/>
      <c r="WKW43" s="450"/>
      <c r="WKX43" s="450"/>
      <c r="WKY43" s="450"/>
      <c r="WKZ43" s="450"/>
      <c r="WLA43" s="450"/>
      <c r="WLB43" s="450"/>
      <c r="WLC43" s="450"/>
      <c r="WLD43" s="450"/>
      <c r="WLE43" s="450"/>
      <c r="WLF43" s="450"/>
      <c r="WLG43" s="450"/>
      <c r="WLH43" s="450"/>
      <c r="WLI43" s="450"/>
      <c r="WLJ43" s="450"/>
      <c r="WLK43" s="450"/>
      <c r="WLL43" s="450"/>
      <c r="WLM43" s="450"/>
      <c r="WLN43" s="450"/>
      <c r="WLO43" s="450"/>
      <c r="WLP43" s="450"/>
      <c r="WLQ43" s="450"/>
      <c r="WLR43" s="450"/>
      <c r="WLS43" s="450"/>
      <c r="WLT43" s="450"/>
      <c r="WLU43" s="450"/>
      <c r="WLV43" s="450"/>
      <c r="WLW43" s="450"/>
      <c r="WLX43" s="450"/>
      <c r="WLY43" s="450"/>
      <c r="WLZ43" s="450"/>
      <c r="WMA43" s="450"/>
      <c r="WMB43" s="450"/>
      <c r="WMC43" s="450"/>
      <c r="WMD43" s="450"/>
      <c r="WME43" s="450"/>
      <c r="WMF43" s="450"/>
      <c r="WMG43" s="450"/>
      <c r="WMH43" s="450"/>
      <c r="WMI43" s="450"/>
      <c r="WMJ43" s="450"/>
      <c r="WMK43" s="450"/>
      <c r="WML43" s="450"/>
      <c r="WMM43" s="450"/>
      <c r="WMN43" s="450"/>
      <c r="WMO43" s="450"/>
      <c r="WMP43" s="450"/>
      <c r="WMQ43" s="450"/>
      <c r="WMR43" s="450"/>
      <c r="WMS43" s="450"/>
      <c r="WMT43" s="450"/>
      <c r="WMU43" s="450"/>
      <c r="WMV43" s="450"/>
      <c r="WMW43" s="450"/>
      <c r="WMX43" s="450"/>
      <c r="WMY43" s="450"/>
      <c r="WMZ43" s="450"/>
      <c r="WNA43" s="450"/>
      <c r="WNB43" s="450"/>
      <c r="WNC43" s="450"/>
      <c r="WND43" s="450"/>
      <c r="WNE43" s="450"/>
      <c r="WNF43" s="450"/>
      <c r="WNG43" s="450"/>
      <c r="WNH43" s="450"/>
      <c r="WNI43" s="450"/>
      <c r="WNJ43" s="450"/>
      <c r="WNK43" s="450"/>
      <c r="WNL43" s="450"/>
      <c r="WNM43" s="450"/>
      <c r="WNN43" s="450"/>
      <c r="WNO43" s="450"/>
      <c r="WNP43" s="450"/>
      <c r="WNQ43" s="450"/>
      <c r="WNR43" s="450"/>
      <c r="WNS43" s="450"/>
      <c r="WNT43" s="450"/>
      <c r="WNU43" s="450"/>
      <c r="WNV43" s="450"/>
      <c r="WNW43" s="450"/>
      <c r="WNX43" s="450"/>
      <c r="WNY43" s="450"/>
      <c r="WNZ43" s="450"/>
      <c r="WOA43" s="450"/>
      <c r="WOB43" s="450"/>
      <c r="WOC43" s="450"/>
      <c r="WOD43" s="450"/>
      <c r="WOE43" s="450"/>
      <c r="WOF43" s="450"/>
      <c r="WOG43" s="450"/>
      <c r="WOH43" s="450"/>
      <c r="WOI43" s="450"/>
      <c r="WOJ43" s="450"/>
      <c r="WOK43" s="450"/>
      <c r="WOL43" s="450"/>
      <c r="WOM43" s="450"/>
      <c r="WON43" s="450"/>
      <c r="WOO43" s="450"/>
      <c r="WOP43" s="450"/>
      <c r="WOQ43" s="450"/>
      <c r="WOR43" s="450"/>
      <c r="WOS43" s="450"/>
      <c r="WOT43" s="450"/>
      <c r="WOU43" s="450"/>
      <c r="WOV43" s="450"/>
      <c r="WOW43" s="450"/>
      <c r="WOX43" s="450"/>
      <c r="WOY43" s="450"/>
      <c r="WOZ43" s="450"/>
      <c r="WPA43" s="450"/>
      <c r="WPB43" s="450"/>
      <c r="WPC43" s="450"/>
      <c r="WPD43" s="450"/>
      <c r="WPE43" s="450"/>
      <c r="WPF43" s="450"/>
      <c r="WPG43" s="450"/>
      <c r="WPH43" s="450"/>
      <c r="WPI43" s="450"/>
      <c r="WPJ43" s="450"/>
      <c r="WPK43" s="450"/>
      <c r="WPL43" s="450"/>
      <c r="WPM43" s="450"/>
      <c r="WPN43" s="450"/>
      <c r="WPO43" s="450"/>
      <c r="WPP43" s="450"/>
      <c r="WPQ43" s="450"/>
      <c r="WPR43" s="450"/>
      <c r="WPS43" s="450"/>
      <c r="WPT43" s="450"/>
      <c r="WPU43" s="450"/>
      <c r="WPV43" s="450"/>
      <c r="WPW43" s="450"/>
      <c r="WPX43" s="450"/>
      <c r="WPY43" s="450"/>
      <c r="WPZ43" s="450"/>
      <c r="WQA43" s="450"/>
      <c r="WQB43" s="450"/>
      <c r="WQC43" s="450"/>
      <c r="WQD43" s="450"/>
      <c r="WQE43" s="450"/>
      <c r="WQF43" s="450"/>
      <c r="WQG43" s="450"/>
      <c r="WQH43" s="450"/>
      <c r="WQI43" s="450"/>
      <c r="WQJ43" s="450"/>
      <c r="WQK43" s="450"/>
      <c r="WQL43" s="450"/>
      <c r="WQM43" s="450"/>
      <c r="WQN43" s="450"/>
      <c r="WQO43" s="450"/>
      <c r="WQP43" s="450"/>
      <c r="WQQ43" s="450"/>
      <c r="WQR43" s="450"/>
      <c r="WQS43" s="450"/>
      <c r="WQT43" s="450"/>
      <c r="WQU43" s="450"/>
      <c r="WQV43" s="450"/>
      <c r="WQW43" s="450"/>
      <c r="WQX43" s="450"/>
      <c r="WQY43" s="450"/>
      <c r="WQZ43" s="450"/>
      <c r="WRA43" s="450"/>
      <c r="WRB43" s="450"/>
      <c r="WRC43" s="450"/>
      <c r="WRD43" s="450"/>
      <c r="WRE43" s="450"/>
      <c r="WRF43" s="450"/>
      <c r="WRG43" s="450"/>
      <c r="WRH43" s="450"/>
      <c r="WRI43" s="450"/>
      <c r="WRJ43" s="450"/>
      <c r="WRK43" s="450"/>
      <c r="WRL43" s="450"/>
      <c r="WRM43" s="450"/>
      <c r="WRN43" s="450"/>
      <c r="WRO43" s="450"/>
      <c r="WRP43" s="450"/>
      <c r="WRQ43" s="450"/>
      <c r="WRR43" s="450"/>
      <c r="WRS43" s="450"/>
      <c r="WRT43" s="450"/>
      <c r="WRU43" s="450"/>
      <c r="WRV43" s="450"/>
      <c r="WRW43" s="450"/>
      <c r="WRX43" s="450"/>
      <c r="WRY43" s="450"/>
      <c r="WRZ43" s="450"/>
      <c r="WSA43" s="450"/>
      <c r="WSB43" s="450"/>
      <c r="WSC43" s="450"/>
      <c r="WSD43" s="450"/>
      <c r="WSE43" s="450"/>
      <c r="WSF43" s="450"/>
      <c r="WSG43" s="450"/>
      <c r="WSH43" s="450"/>
      <c r="WSI43" s="450"/>
      <c r="WSJ43" s="450"/>
      <c r="WSK43" s="450"/>
      <c r="WSL43" s="450"/>
      <c r="WSM43" s="450"/>
      <c r="WSN43" s="450"/>
      <c r="WSO43" s="450"/>
      <c r="WSP43" s="450"/>
      <c r="WSQ43" s="450"/>
      <c r="WSR43" s="450"/>
      <c r="WSS43" s="450"/>
      <c r="WST43" s="450"/>
      <c r="WSU43" s="450"/>
      <c r="WSV43" s="450"/>
      <c r="WSW43" s="450"/>
      <c r="WSX43" s="450"/>
      <c r="WSY43" s="450"/>
      <c r="WSZ43" s="450"/>
      <c r="WTA43" s="450"/>
      <c r="WTB43" s="450"/>
      <c r="WTC43" s="450"/>
      <c r="WTD43" s="450"/>
      <c r="WTE43" s="450"/>
      <c r="WTF43" s="450"/>
      <c r="WTG43" s="450"/>
      <c r="WTH43" s="450"/>
      <c r="WTI43" s="450"/>
      <c r="WTJ43" s="450"/>
      <c r="WTK43" s="450"/>
      <c r="WTL43" s="450"/>
      <c r="WTM43" s="450"/>
      <c r="WTN43" s="450"/>
      <c r="WTO43" s="450"/>
      <c r="WTP43" s="450"/>
      <c r="WTQ43" s="450"/>
      <c r="WTR43" s="450"/>
      <c r="WTS43" s="450"/>
      <c r="WTT43" s="450"/>
      <c r="WTU43" s="450"/>
      <c r="WTV43" s="450"/>
      <c r="WTW43" s="450"/>
      <c r="WTX43" s="450"/>
      <c r="WTY43" s="450"/>
      <c r="WTZ43" s="450"/>
      <c r="WUA43" s="450"/>
      <c r="WUB43" s="450"/>
      <c r="WUC43" s="450"/>
      <c r="WUD43" s="450"/>
      <c r="WUE43" s="450"/>
      <c r="WUF43" s="450"/>
      <c r="WUG43" s="450"/>
      <c r="WUH43" s="450"/>
      <c r="WUI43" s="450"/>
      <c r="WUJ43" s="450"/>
      <c r="WUK43" s="450"/>
      <c r="WUL43" s="450"/>
      <c r="WUM43" s="450"/>
      <c r="WUN43" s="450"/>
      <c r="WUO43" s="450"/>
      <c r="WUP43" s="450"/>
      <c r="WUQ43" s="450"/>
      <c r="WUR43" s="450"/>
      <c r="WUS43" s="450"/>
      <c r="WUT43" s="450"/>
      <c r="WUU43" s="450"/>
      <c r="WUV43" s="450"/>
      <c r="WUW43" s="450"/>
      <c r="WUX43" s="450"/>
      <c r="WUY43" s="450"/>
      <c r="WUZ43" s="450"/>
      <c r="WVA43" s="450"/>
      <c r="WVB43" s="450"/>
      <c r="WVC43" s="450"/>
      <c r="WVD43" s="450"/>
      <c r="WVE43" s="450"/>
      <c r="WVF43" s="450"/>
      <c r="WVG43" s="450"/>
      <c r="WVH43" s="450"/>
      <c r="WVI43" s="450"/>
      <c r="WVJ43" s="450"/>
      <c r="WVK43" s="450"/>
      <c r="WVL43" s="450"/>
      <c r="WVM43" s="450"/>
      <c r="WVN43" s="450"/>
      <c r="WVO43" s="450"/>
      <c r="WVP43" s="450"/>
      <c r="WVQ43" s="450"/>
      <c r="WVR43" s="450"/>
      <c r="WVS43" s="450"/>
      <c r="WVT43" s="450"/>
      <c r="WVU43" s="450"/>
      <c r="WVV43" s="450"/>
      <c r="WVW43" s="450"/>
      <c r="WVX43" s="450"/>
      <c r="WVY43" s="450"/>
      <c r="WVZ43" s="450"/>
      <c r="WWA43" s="450"/>
      <c r="WWB43" s="450"/>
      <c r="WWC43" s="450"/>
      <c r="WWD43" s="450"/>
      <c r="WWE43" s="450"/>
      <c r="WWF43" s="450"/>
      <c r="WWG43" s="450"/>
      <c r="WWH43" s="450"/>
      <c r="WWI43" s="450"/>
    </row>
    <row r="44" spans="1:16155" s="457" customFormat="1" ht="1.8" customHeight="1">
      <c r="A44" s="450"/>
      <c r="B44" s="450"/>
      <c r="C44" s="451"/>
      <c r="D44" s="2066"/>
      <c r="E44" s="2066"/>
      <c r="F44" s="2066"/>
      <c r="G44" s="2066"/>
      <c r="H44" s="2066"/>
      <c r="I44" s="2066"/>
      <c r="J44" s="2067"/>
      <c r="K44" s="453"/>
      <c r="L44" s="513"/>
      <c r="M44" s="453"/>
      <c r="N44" s="453"/>
      <c r="O44" s="453"/>
      <c r="P44" s="453"/>
      <c r="Q44" s="453"/>
      <c r="R44" s="546"/>
      <c r="S44" s="546"/>
      <c r="T44" s="546"/>
      <c r="U44" s="546"/>
      <c r="V44" s="546"/>
      <c r="W44" s="453"/>
      <c r="X44" s="458"/>
      <c r="AB44" s="536"/>
      <c r="AC44" s="450"/>
      <c r="AE44" s="450"/>
      <c r="AF44" s="438"/>
      <c r="AG44" s="450"/>
      <c r="AH44" s="450"/>
      <c r="AI44" s="450"/>
      <c r="AJ44" s="450"/>
      <c r="AK44" s="450"/>
      <c r="AL44" s="450"/>
      <c r="AM44" s="450"/>
      <c r="AN44" s="450"/>
      <c r="AO44" s="450"/>
      <c r="AP44" s="450"/>
      <c r="AQ44" s="450"/>
      <c r="AR44" s="450"/>
      <c r="AS44" s="450"/>
      <c r="AT44" s="450"/>
      <c r="AU44" s="450"/>
      <c r="AV44" s="450"/>
      <c r="AW44" s="450"/>
      <c r="AX44" s="450"/>
      <c r="AY44" s="450"/>
      <c r="AZ44" s="450"/>
      <c r="BA44" s="450"/>
      <c r="BB44" s="450"/>
      <c r="BC44" s="450"/>
      <c r="BD44" s="450"/>
      <c r="BE44" s="450"/>
      <c r="BF44" s="450"/>
      <c r="BG44" s="450"/>
      <c r="BH44" s="450"/>
      <c r="BI44" s="450"/>
      <c r="BJ44" s="450"/>
      <c r="BK44" s="450"/>
      <c r="BL44" s="450"/>
      <c r="BM44" s="450"/>
      <c r="BN44" s="450"/>
      <c r="BO44" s="450"/>
      <c r="BP44" s="450"/>
      <c r="BQ44" s="450"/>
      <c r="BR44" s="450"/>
      <c r="BS44" s="450"/>
      <c r="BT44" s="450"/>
      <c r="BU44" s="450"/>
      <c r="BV44" s="450"/>
      <c r="BW44" s="450"/>
      <c r="BX44" s="450"/>
      <c r="BY44" s="450"/>
      <c r="BZ44" s="450"/>
      <c r="CA44" s="450"/>
      <c r="CB44" s="450"/>
      <c r="CC44" s="450"/>
      <c r="CD44" s="450"/>
      <c r="CE44" s="450"/>
      <c r="CF44" s="450"/>
      <c r="CG44" s="450"/>
      <c r="CH44" s="450"/>
      <c r="CI44" s="450"/>
      <c r="CJ44" s="450"/>
      <c r="CK44" s="450"/>
      <c r="CL44" s="450"/>
      <c r="CM44" s="450"/>
      <c r="CN44" s="450"/>
      <c r="CO44" s="450"/>
      <c r="CP44" s="450"/>
      <c r="CQ44" s="450"/>
      <c r="CR44" s="450"/>
      <c r="CS44" s="450"/>
      <c r="CT44" s="450"/>
      <c r="CU44" s="450"/>
      <c r="CV44" s="450"/>
      <c r="CW44" s="450"/>
      <c r="CX44" s="450"/>
      <c r="CY44" s="450"/>
      <c r="CZ44" s="450"/>
      <c r="DA44" s="450"/>
      <c r="DB44" s="450"/>
      <c r="DC44" s="450"/>
      <c r="DD44" s="450"/>
      <c r="DE44" s="450"/>
      <c r="DF44" s="450"/>
      <c r="DG44" s="450"/>
      <c r="DH44" s="450"/>
      <c r="DI44" s="450"/>
      <c r="DJ44" s="450"/>
      <c r="DK44" s="450"/>
      <c r="DL44" s="450"/>
      <c r="DM44" s="450"/>
      <c r="DN44" s="450"/>
      <c r="DO44" s="450"/>
      <c r="DP44" s="450"/>
      <c r="DQ44" s="450"/>
      <c r="DR44" s="450"/>
      <c r="DS44" s="450"/>
      <c r="DT44" s="450"/>
      <c r="DU44" s="450"/>
      <c r="DV44" s="450"/>
      <c r="DW44" s="450"/>
      <c r="DX44" s="450"/>
      <c r="DY44" s="450"/>
      <c r="DZ44" s="450"/>
      <c r="EA44" s="450"/>
      <c r="EB44" s="450"/>
      <c r="EC44" s="450"/>
      <c r="ED44" s="450"/>
      <c r="EE44" s="450"/>
      <c r="EF44" s="450"/>
      <c r="EG44" s="450"/>
      <c r="EH44" s="450"/>
      <c r="EI44" s="450"/>
      <c r="EJ44" s="450"/>
      <c r="EK44" s="450"/>
      <c r="EL44" s="450"/>
      <c r="EM44" s="450"/>
      <c r="EN44" s="450"/>
      <c r="EO44" s="450"/>
      <c r="EP44" s="450"/>
      <c r="EQ44" s="450"/>
      <c r="ER44" s="450"/>
      <c r="ES44" s="450"/>
      <c r="ET44" s="450"/>
      <c r="EU44" s="450"/>
      <c r="EV44" s="450"/>
      <c r="EW44" s="450"/>
      <c r="EX44" s="450"/>
      <c r="EY44" s="450"/>
      <c r="EZ44" s="450"/>
      <c r="FA44" s="450"/>
      <c r="FB44" s="450"/>
      <c r="FC44" s="450"/>
      <c r="FD44" s="450"/>
      <c r="FE44" s="450"/>
      <c r="FF44" s="450"/>
      <c r="FG44" s="450"/>
      <c r="FH44" s="450"/>
      <c r="FI44" s="450"/>
      <c r="FJ44" s="450"/>
      <c r="FK44" s="450"/>
      <c r="FL44" s="450"/>
      <c r="FM44" s="450"/>
      <c r="FN44" s="450"/>
      <c r="FO44" s="450"/>
      <c r="FP44" s="450"/>
      <c r="FQ44" s="450"/>
      <c r="FR44" s="450"/>
      <c r="FS44" s="450"/>
      <c r="FT44" s="450"/>
      <c r="FU44" s="450"/>
      <c r="FV44" s="450"/>
      <c r="FW44" s="450"/>
      <c r="FX44" s="450"/>
      <c r="FY44" s="450"/>
      <c r="FZ44" s="450"/>
      <c r="GA44" s="450"/>
      <c r="GB44" s="450"/>
      <c r="GC44" s="450"/>
      <c r="GD44" s="450"/>
      <c r="GE44" s="450"/>
      <c r="GF44" s="450"/>
      <c r="GG44" s="450"/>
      <c r="GH44" s="450"/>
      <c r="GI44" s="450"/>
      <c r="GJ44" s="450"/>
      <c r="GK44" s="450"/>
      <c r="GL44" s="450"/>
      <c r="GM44" s="450"/>
      <c r="GN44" s="450"/>
      <c r="GO44" s="450"/>
      <c r="GP44" s="450"/>
      <c r="GQ44" s="450"/>
      <c r="GR44" s="450"/>
      <c r="GS44" s="450"/>
      <c r="GT44" s="450"/>
      <c r="GU44" s="450"/>
      <c r="GV44" s="450"/>
      <c r="GW44" s="450"/>
      <c r="GX44" s="450"/>
      <c r="GY44" s="450"/>
      <c r="GZ44" s="450"/>
      <c r="HA44" s="450"/>
      <c r="HB44" s="450"/>
      <c r="HC44" s="450"/>
      <c r="HD44" s="450"/>
      <c r="HE44" s="450"/>
      <c r="HF44" s="450"/>
      <c r="HG44" s="450"/>
      <c r="HH44" s="450"/>
      <c r="HI44" s="450"/>
      <c r="HJ44" s="450"/>
      <c r="HK44" s="450"/>
      <c r="HL44" s="450"/>
      <c r="HM44" s="450"/>
      <c r="HN44" s="450"/>
      <c r="HO44" s="450"/>
      <c r="HP44" s="450"/>
      <c r="HQ44" s="450"/>
      <c r="HR44" s="450"/>
      <c r="HS44" s="450"/>
      <c r="HT44" s="450"/>
      <c r="HU44" s="450"/>
      <c r="HV44" s="450"/>
      <c r="HW44" s="450"/>
      <c r="HX44" s="450"/>
      <c r="HY44" s="450"/>
      <c r="HZ44" s="450"/>
      <c r="IA44" s="450"/>
      <c r="IB44" s="450"/>
      <c r="IC44" s="450"/>
      <c r="ID44" s="450"/>
      <c r="IE44" s="450"/>
      <c r="IF44" s="450"/>
      <c r="IG44" s="450"/>
      <c r="IH44" s="450"/>
      <c r="II44" s="450"/>
      <c r="IJ44" s="450"/>
      <c r="IK44" s="450"/>
      <c r="IL44" s="450"/>
      <c r="IM44" s="450"/>
      <c r="IN44" s="450"/>
      <c r="IO44" s="450"/>
      <c r="IP44" s="450"/>
      <c r="IQ44" s="450"/>
      <c r="IR44" s="450"/>
      <c r="IS44" s="450"/>
      <c r="IT44" s="450"/>
      <c r="IU44" s="450"/>
      <c r="IV44" s="450"/>
      <c r="IW44" s="450"/>
      <c r="IX44" s="450"/>
      <c r="IY44" s="450"/>
      <c r="IZ44" s="450"/>
      <c r="JA44" s="450"/>
      <c r="JB44" s="450"/>
      <c r="JC44" s="450"/>
      <c r="JD44" s="450"/>
      <c r="JE44" s="450"/>
      <c r="JF44" s="450"/>
      <c r="JG44" s="450"/>
      <c r="JH44" s="450"/>
      <c r="JI44" s="450"/>
      <c r="JJ44" s="450"/>
      <c r="JK44" s="450"/>
      <c r="JL44" s="450"/>
      <c r="JM44" s="450"/>
      <c r="JN44" s="450"/>
      <c r="JO44" s="450"/>
      <c r="JP44" s="450"/>
      <c r="JQ44" s="450"/>
      <c r="JR44" s="450"/>
      <c r="JS44" s="450"/>
      <c r="JT44" s="450"/>
      <c r="JU44" s="450"/>
      <c r="JV44" s="450"/>
      <c r="JW44" s="450"/>
      <c r="JX44" s="450"/>
      <c r="JY44" s="450"/>
      <c r="JZ44" s="450"/>
      <c r="KA44" s="450"/>
      <c r="KB44" s="450"/>
      <c r="KC44" s="450"/>
      <c r="KD44" s="450"/>
      <c r="KE44" s="450"/>
      <c r="KF44" s="450"/>
      <c r="KG44" s="450"/>
      <c r="KH44" s="450"/>
      <c r="KI44" s="450"/>
      <c r="KJ44" s="450"/>
      <c r="KK44" s="450"/>
      <c r="KL44" s="450"/>
      <c r="KM44" s="450"/>
      <c r="KN44" s="450"/>
      <c r="KO44" s="450"/>
      <c r="KP44" s="450"/>
      <c r="KQ44" s="450"/>
      <c r="KR44" s="450"/>
      <c r="KS44" s="450"/>
      <c r="KT44" s="450"/>
      <c r="KU44" s="450"/>
      <c r="KV44" s="450"/>
      <c r="KW44" s="450"/>
      <c r="KX44" s="450"/>
      <c r="KY44" s="450"/>
      <c r="KZ44" s="450"/>
      <c r="LA44" s="450"/>
      <c r="LB44" s="450"/>
      <c r="LC44" s="450"/>
      <c r="LD44" s="450"/>
      <c r="LE44" s="450"/>
      <c r="LF44" s="450"/>
      <c r="LG44" s="450"/>
      <c r="LH44" s="450"/>
      <c r="LI44" s="450"/>
      <c r="LJ44" s="450"/>
      <c r="LK44" s="450"/>
      <c r="LL44" s="450"/>
      <c r="LM44" s="450"/>
      <c r="LN44" s="450"/>
      <c r="LO44" s="450"/>
      <c r="LP44" s="450"/>
      <c r="LQ44" s="450"/>
      <c r="LR44" s="450"/>
      <c r="LS44" s="450"/>
      <c r="LT44" s="450"/>
      <c r="LU44" s="450"/>
      <c r="LV44" s="450"/>
      <c r="LW44" s="450"/>
      <c r="LX44" s="450"/>
      <c r="LY44" s="450"/>
      <c r="LZ44" s="450"/>
      <c r="MA44" s="450"/>
      <c r="MB44" s="450"/>
      <c r="MC44" s="450"/>
      <c r="MD44" s="450"/>
      <c r="ME44" s="450"/>
      <c r="MF44" s="450"/>
      <c r="MG44" s="450"/>
      <c r="MH44" s="450"/>
      <c r="MI44" s="450"/>
      <c r="MJ44" s="450"/>
      <c r="MK44" s="450"/>
      <c r="ML44" s="450"/>
      <c r="MM44" s="450"/>
      <c r="MN44" s="450"/>
      <c r="MO44" s="450"/>
      <c r="MP44" s="450"/>
      <c r="MQ44" s="450"/>
      <c r="MR44" s="450"/>
      <c r="MS44" s="450"/>
      <c r="MT44" s="450"/>
      <c r="MU44" s="450"/>
      <c r="MV44" s="450"/>
      <c r="MW44" s="450"/>
      <c r="MX44" s="450"/>
      <c r="MY44" s="450"/>
      <c r="MZ44" s="450"/>
      <c r="NA44" s="450"/>
      <c r="NB44" s="450"/>
      <c r="NC44" s="450"/>
      <c r="ND44" s="450"/>
      <c r="NE44" s="450"/>
      <c r="NF44" s="450"/>
      <c r="NG44" s="450"/>
      <c r="NH44" s="450"/>
      <c r="NI44" s="450"/>
      <c r="NJ44" s="450"/>
      <c r="NK44" s="450"/>
      <c r="NL44" s="450"/>
      <c r="NM44" s="450"/>
      <c r="NN44" s="450"/>
      <c r="NO44" s="450"/>
      <c r="NP44" s="450"/>
      <c r="NQ44" s="450"/>
      <c r="NR44" s="450"/>
      <c r="NS44" s="450"/>
      <c r="NT44" s="450"/>
      <c r="NU44" s="450"/>
      <c r="NV44" s="450"/>
      <c r="NW44" s="450"/>
      <c r="NX44" s="450"/>
      <c r="NY44" s="450"/>
      <c r="NZ44" s="450"/>
      <c r="OA44" s="450"/>
      <c r="OB44" s="450"/>
      <c r="OC44" s="450"/>
      <c r="OD44" s="450"/>
      <c r="OE44" s="450"/>
      <c r="OF44" s="450"/>
      <c r="OG44" s="450"/>
      <c r="OH44" s="450"/>
      <c r="OI44" s="450"/>
      <c r="OJ44" s="450"/>
      <c r="OK44" s="450"/>
      <c r="OL44" s="450"/>
      <c r="OM44" s="450"/>
      <c r="ON44" s="450"/>
      <c r="OO44" s="450"/>
      <c r="OP44" s="450"/>
      <c r="OQ44" s="450"/>
      <c r="OR44" s="450"/>
      <c r="OS44" s="450"/>
      <c r="OT44" s="450"/>
      <c r="OU44" s="450"/>
      <c r="OV44" s="450"/>
      <c r="OW44" s="450"/>
      <c r="OX44" s="450"/>
      <c r="OY44" s="450"/>
      <c r="OZ44" s="450"/>
      <c r="PA44" s="450"/>
      <c r="PB44" s="450"/>
      <c r="PC44" s="450"/>
      <c r="PD44" s="450"/>
      <c r="PE44" s="450"/>
      <c r="PF44" s="450"/>
      <c r="PG44" s="450"/>
      <c r="PH44" s="450"/>
      <c r="PI44" s="450"/>
      <c r="PJ44" s="450"/>
      <c r="PK44" s="450"/>
      <c r="PL44" s="450"/>
      <c r="PM44" s="450"/>
      <c r="PN44" s="450"/>
      <c r="PO44" s="450"/>
      <c r="PP44" s="450"/>
      <c r="PQ44" s="450"/>
      <c r="PR44" s="450"/>
      <c r="PS44" s="450"/>
      <c r="PT44" s="450"/>
      <c r="PU44" s="450"/>
      <c r="PV44" s="450"/>
      <c r="PW44" s="450"/>
      <c r="PX44" s="450"/>
      <c r="PY44" s="450"/>
      <c r="PZ44" s="450"/>
      <c r="QA44" s="450"/>
      <c r="QB44" s="450"/>
      <c r="QC44" s="450"/>
      <c r="QD44" s="450"/>
      <c r="QE44" s="450"/>
      <c r="QF44" s="450"/>
      <c r="QG44" s="450"/>
      <c r="QH44" s="450"/>
      <c r="QI44" s="450"/>
      <c r="QJ44" s="450"/>
      <c r="QK44" s="450"/>
      <c r="QL44" s="450"/>
      <c r="QM44" s="450"/>
      <c r="QN44" s="450"/>
      <c r="QO44" s="450"/>
      <c r="QP44" s="450"/>
      <c r="QQ44" s="450"/>
      <c r="QR44" s="450"/>
      <c r="QS44" s="450"/>
      <c r="QT44" s="450"/>
      <c r="QU44" s="450"/>
      <c r="QV44" s="450"/>
      <c r="QW44" s="450"/>
      <c r="QX44" s="450"/>
      <c r="QY44" s="450"/>
      <c r="QZ44" s="450"/>
      <c r="RA44" s="450"/>
      <c r="RB44" s="450"/>
      <c r="RC44" s="450"/>
      <c r="RD44" s="450"/>
      <c r="RE44" s="450"/>
      <c r="RF44" s="450"/>
      <c r="RG44" s="450"/>
      <c r="RH44" s="450"/>
      <c r="RI44" s="450"/>
      <c r="RJ44" s="450"/>
      <c r="RK44" s="450"/>
      <c r="RL44" s="450"/>
      <c r="RM44" s="450"/>
      <c r="RN44" s="450"/>
      <c r="RO44" s="450"/>
      <c r="RP44" s="450"/>
      <c r="RQ44" s="450"/>
      <c r="RR44" s="450"/>
      <c r="RS44" s="450"/>
      <c r="RT44" s="450"/>
      <c r="RU44" s="450"/>
      <c r="RV44" s="450"/>
      <c r="RW44" s="450"/>
      <c r="RX44" s="450"/>
      <c r="RY44" s="450"/>
      <c r="RZ44" s="450"/>
      <c r="SA44" s="450"/>
      <c r="SB44" s="450"/>
      <c r="SC44" s="450"/>
      <c r="SD44" s="450"/>
      <c r="SE44" s="450"/>
      <c r="SF44" s="450"/>
      <c r="SG44" s="450"/>
      <c r="SH44" s="450"/>
      <c r="SI44" s="450"/>
      <c r="SJ44" s="450"/>
      <c r="SK44" s="450"/>
      <c r="SL44" s="450"/>
      <c r="SM44" s="450"/>
      <c r="SN44" s="450"/>
      <c r="SO44" s="450"/>
      <c r="SP44" s="450"/>
      <c r="SQ44" s="450"/>
      <c r="SR44" s="450"/>
      <c r="SS44" s="450"/>
      <c r="ST44" s="450"/>
      <c r="SU44" s="450"/>
      <c r="SV44" s="450"/>
      <c r="SW44" s="450"/>
      <c r="SX44" s="450"/>
      <c r="SY44" s="450"/>
      <c r="SZ44" s="450"/>
      <c r="TA44" s="450"/>
      <c r="TB44" s="450"/>
      <c r="TC44" s="450"/>
      <c r="TD44" s="450"/>
      <c r="TE44" s="450"/>
      <c r="TF44" s="450"/>
      <c r="TG44" s="450"/>
      <c r="TH44" s="450"/>
      <c r="TI44" s="450"/>
      <c r="TJ44" s="450"/>
      <c r="TK44" s="450"/>
      <c r="TL44" s="450"/>
      <c r="TM44" s="450"/>
      <c r="TN44" s="450"/>
      <c r="TO44" s="450"/>
      <c r="TP44" s="450"/>
      <c r="TQ44" s="450"/>
      <c r="TR44" s="450"/>
      <c r="TS44" s="450"/>
      <c r="TT44" s="450"/>
      <c r="TU44" s="450"/>
      <c r="TV44" s="450"/>
      <c r="TW44" s="450"/>
      <c r="TX44" s="450"/>
      <c r="TY44" s="450"/>
      <c r="TZ44" s="450"/>
      <c r="UA44" s="450"/>
      <c r="UB44" s="450"/>
      <c r="UC44" s="450"/>
      <c r="UD44" s="450"/>
      <c r="UE44" s="450"/>
      <c r="UF44" s="450"/>
      <c r="UG44" s="450"/>
      <c r="UH44" s="450"/>
      <c r="UI44" s="450"/>
      <c r="UJ44" s="450"/>
      <c r="UK44" s="450"/>
      <c r="UL44" s="450"/>
      <c r="UM44" s="450"/>
      <c r="UN44" s="450"/>
      <c r="UO44" s="450"/>
      <c r="UP44" s="450"/>
      <c r="UQ44" s="450"/>
      <c r="UR44" s="450"/>
      <c r="US44" s="450"/>
      <c r="UT44" s="450"/>
      <c r="UU44" s="450"/>
      <c r="UV44" s="450"/>
      <c r="UW44" s="450"/>
      <c r="UX44" s="450"/>
      <c r="UY44" s="450"/>
      <c r="UZ44" s="450"/>
      <c r="VA44" s="450"/>
      <c r="VB44" s="450"/>
      <c r="VC44" s="450"/>
      <c r="VD44" s="450"/>
      <c r="VE44" s="450"/>
      <c r="VF44" s="450"/>
      <c r="VG44" s="450"/>
      <c r="VH44" s="450"/>
      <c r="VI44" s="450"/>
      <c r="VJ44" s="450"/>
      <c r="VK44" s="450"/>
      <c r="VL44" s="450"/>
      <c r="VM44" s="450"/>
      <c r="VN44" s="450"/>
      <c r="VO44" s="450"/>
      <c r="VP44" s="450"/>
      <c r="VQ44" s="450"/>
      <c r="VR44" s="450"/>
      <c r="VS44" s="450"/>
      <c r="VT44" s="450"/>
      <c r="VU44" s="450"/>
      <c r="VV44" s="450"/>
      <c r="VW44" s="450"/>
      <c r="VX44" s="450"/>
      <c r="VY44" s="450"/>
      <c r="VZ44" s="450"/>
      <c r="WA44" s="450"/>
      <c r="WB44" s="450"/>
      <c r="WC44" s="450"/>
      <c r="WD44" s="450"/>
      <c r="WE44" s="450"/>
      <c r="WF44" s="450"/>
      <c r="WG44" s="450"/>
      <c r="WH44" s="450"/>
      <c r="WI44" s="450"/>
      <c r="WJ44" s="450"/>
      <c r="WK44" s="450"/>
      <c r="WL44" s="450"/>
      <c r="WM44" s="450"/>
      <c r="WN44" s="450"/>
      <c r="WO44" s="450"/>
      <c r="WP44" s="450"/>
      <c r="WQ44" s="450"/>
      <c r="WR44" s="450"/>
      <c r="WS44" s="450"/>
      <c r="WT44" s="450"/>
      <c r="WU44" s="450"/>
      <c r="WV44" s="450"/>
      <c r="WW44" s="450"/>
      <c r="WX44" s="450"/>
      <c r="WY44" s="450"/>
      <c r="WZ44" s="450"/>
      <c r="XA44" s="450"/>
      <c r="XB44" s="450"/>
      <c r="XC44" s="450"/>
      <c r="XD44" s="450"/>
      <c r="XE44" s="450"/>
      <c r="XF44" s="450"/>
      <c r="XG44" s="450"/>
      <c r="XH44" s="450"/>
      <c r="XI44" s="450"/>
      <c r="XJ44" s="450"/>
      <c r="XK44" s="450"/>
      <c r="XL44" s="450"/>
      <c r="XM44" s="450"/>
      <c r="XN44" s="450"/>
      <c r="XO44" s="450"/>
      <c r="XP44" s="450"/>
      <c r="XQ44" s="450"/>
      <c r="XR44" s="450"/>
      <c r="XS44" s="450"/>
      <c r="XT44" s="450"/>
      <c r="XU44" s="450"/>
      <c r="XV44" s="450"/>
      <c r="XW44" s="450"/>
      <c r="XX44" s="450"/>
      <c r="XY44" s="450"/>
      <c r="XZ44" s="450"/>
      <c r="YA44" s="450"/>
      <c r="YB44" s="450"/>
      <c r="YC44" s="450"/>
      <c r="YD44" s="450"/>
      <c r="YE44" s="450"/>
      <c r="YF44" s="450"/>
      <c r="YG44" s="450"/>
      <c r="YH44" s="450"/>
      <c r="YI44" s="450"/>
      <c r="YJ44" s="450"/>
      <c r="YK44" s="450"/>
      <c r="YL44" s="450"/>
      <c r="YM44" s="450"/>
      <c r="YN44" s="450"/>
      <c r="YO44" s="450"/>
      <c r="YP44" s="450"/>
      <c r="YQ44" s="450"/>
      <c r="YR44" s="450"/>
      <c r="YS44" s="450"/>
      <c r="YT44" s="450"/>
      <c r="YU44" s="450"/>
      <c r="YV44" s="450"/>
      <c r="YW44" s="450"/>
      <c r="YX44" s="450"/>
      <c r="YY44" s="450"/>
      <c r="YZ44" s="450"/>
      <c r="ZA44" s="450"/>
      <c r="ZB44" s="450"/>
      <c r="ZC44" s="450"/>
      <c r="ZD44" s="450"/>
      <c r="ZE44" s="450"/>
      <c r="ZF44" s="450"/>
      <c r="ZG44" s="450"/>
      <c r="ZH44" s="450"/>
      <c r="ZI44" s="450"/>
      <c r="ZJ44" s="450"/>
      <c r="ZK44" s="450"/>
      <c r="ZL44" s="450"/>
      <c r="ZM44" s="450"/>
      <c r="ZN44" s="450"/>
      <c r="ZO44" s="450"/>
      <c r="ZP44" s="450"/>
      <c r="ZQ44" s="450"/>
      <c r="ZR44" s="450"/>
      <c r="ZS44" s="450"/>
      <c r="ZT44" s="450"/>
      <c r="ZU44" s="450"/>
      <c r="ZV44" s="450"/>
      <c r="ZW44" s="450"/>
      <c r="ZX44" s="450"/>
      <c r="ZY44" s="450"/>
      <c r="ZZ44" s="450"/>
      <c r="AAA44" s="450"/>
      <c r="AAB44" s="450"/>
      <c r="AAC44" s="450"/>
      <c r="AAD44" s="450"/>
      <c r="AAE44" s="450"/>
      <c r="AAF44" s="450"/>
      <c r="AAG44" s="450"/>
      <c r="AAH44" s="450"/>
      <c r="AAI44" s="450"/>
      <c r="AAJ44" s="450"/>
      <c r="AAK44" s="450"/>
      <c r="AAL44" s="450"/>
      <c r="AAM44" s="450"/>
      <c r="AAN44" s="450"/>
      <c r="AAO44" s="450"/>
      <c r="AAP44" s="450"/>
      <c r="AAQ44" s="450"/>
      <c r="AAR44" s="450"/>
      <c r="AAS44" s="450"/>
      <c r="AAT44" s="450"/>
      <c r="AAU44" s="450"/>
      <c r="AAV44" s="450"/>
      <c r="AAW44" s="450"/>
      <c r="AAX44" s="450"/>
      <c r="AAY44" s="450"/>
      <c r="AAZ44" s="450"/>
      <c r="ABA44" s="450"/>
      <c r="ABB44" s="450"/>
      <c r="ABC44" s="450"/>
      <c r="ABD44" s="450"/>
      <c r="ABE44" s="450"/>
      <c r="ABF44" s="450"/>
      <c r="ABG44" s="450"/>
      <c r="ABH44" s="450"/>
      <c r="ABI44" s="450"/>
      <c r="ABJ44" s="450"/>
      <c r="ABK44" s="450"/>
      <c r="ABL44" s="450"/>
      <c r="ABM44" s="450"/>
      <c r="ABN44" s="450"/>
      <c r="ABO44" s="450"/>
      <c r="ABP44" s="450"/>
      <c r="ABQ44" s="450"/>
      <c r="ABR44" s="450"/>
      <c r="ABS44" s="450"/>
      <c r="ABT44" s="450"/>
      <c r="ABU44" s="450"/>
      <c r="ABV44" s="450"/>
      <c r="ABW44" s="450"/>
      <c r="ABX44" s="450"/>
      <c r="ABY44" s="450"/>
      <c r="ABZ44" s="450"/>
      <c r="ACA44" s="450"/>
      <c r="ACB44" s="450"/>
      <c r="ACC44" s="450"/>
      <c r="ACD44" s="450"/>
      <c r="ACE44" s="450"/>
      <c r="ACF44" s="450"/>
      <c r="ACG44" s="450"/>
      <c r="ACH44" s="450"/>
      <c r="ACI44" s="450"/>
      <c r="ACJ44" s="450"/>
      <c r="ACK44" s="450"/>
      <c r="ACL44" s="450"/>
      <c r="ACM44" s="450"/>
      <c r="ACN44" s="450"/>
      <c r="ACO44" s="450"/>
      <c r="ACP44" s="450"/>
      <c r="ACQ44" s="450"/>
      <c r="ACR44" s="450"/>
      <c r="ACS44" s="450"/>
      <c r="ACT44" s="450"/>
      <c r="ACU44" s="450"/>
      <c r="ACV44" s="450"/>
      <c r="ACW44" s="450"/>
      <c r="ACX44" s="450"/>
      <c r="ACY44" s="450"/>
      <c r="ACZ44" s="450"/>
      <c r="ADA44" s="450"/>
      <c r="ADB44" s="450"/>
      <c r="ADC44" s="450"/>
      <c r="ADD44" s="450"/>
      <c r="ADE44" s="450"/>
      <c r="ADF44" s="450"/>
      <c r="ADG44" s="450"/>
      <c r="ADH44" s="450"/>
      <c r="ADI44" s="450"/>
      <c r="ADJ44" s="450"/>
      <c r="ADK44" s="450"/>
      <c r="ADL44" s="450"/>
      <c r="ADM44" s="450"/>
      <c r="ADN44" s="450"/>
      <c r="ADO44" s="450"/>
      <c r="ADP44" s="450"/>
      <c r="ADQ44" s="450"/>
      <c r="ADR44" s="450"/>
      <c r="ADS44" s="450"/>
      <c r="ADT44" s="450"/>
      <c r="ADU44" s="450"/>
      <c r="ADV44" s="450"/>
      <c r="ADW44" s="450"/>
      <c r="ADX44" s="450"/>
      <c r="ADY44" s="450"/>
      <c r="ADZ44" s="450"/>
      <c r="AEA44" s="450"/>
      <c r="AEB44" s="450"/>
      <c r="AEC44" s="450"/>
      <c r="AED44" s="450"/>
      <c r="AEE44" s="450"/>
      <c r="AEF44" s="450"/>
      <c r="AEG44" s="450"/>
      <c r="AEH44" s="450"/>
      <c r="AEI44" s="450"/>
      <c r="AEJ44" s="450"/>
      <c r="AEK44" s="450"/>
      <c r="AEL44" s="450"/>
      <c r="AEM44" s="450"/>
      <c r="AEN44" s="450"/>
      <c r="AEO44" s="450"/>
      <c r="AEP44" s="450"/>
      <c r="AEQ44" s="450"/>
      <c r="AER44" s="450"/>
      <c r="AES44" s="450"/>
      <c r="AET44" s="450"/>
      <c r="AEU44" s="450"/>
      <c r="AEV44" s="450"/>
      <c r="AEW44" s="450"/>
      <c r="AEX44" s="450"/>
      <c r="AEY44" s="450"/>
      <c r="AEZ44" s="450"/>
      <c r="AFA44" s="450"/>
      <c r="AFB44" s="450"/>
      <c r="AFC44" s="450"/>
      <c r="AFD44" s="450"/>
      <c r="AFE44" s="450"/>
      <c r="AFF44" s="450"/>
      <c r="AFG44" s="450"/>
      <c r="AFH44" s="450"/>
      <c r="AFI44" s="450"/>
      <c r="AFJ44" s="450"/>
      <c r="AFK44" s="450"/>
      <c r="AFL44" s="450"/>
      <c r="AFM44" s="450"/>
      <c r="AFN44" s="450"/>
      <c r="AFO44" s="450"/>
      <c r="AFP44" s="450"/>
      <c r="AFQ44" s="450"/>
      <c r="AFR44" s="450"/>
      <c r="AFS44" s="450"/>
      <c r="AFT44" s="450"/>
      <c r="AFU44" s="450"/>
      <c r="AFV44" s="450"/>
      <c r="AFW44" s="450"/>
      <c r="AFX44" s="450"/>
      <c r="AFY44" s="450"/>
      <c r="AFZ44" s="450"/>
      <c r="AGA44" s="450"/>
      <c r="AGB44" s="450"/>
      <c r="AGC44" s="450"/>
      <c r="AGD44" s="450"/>
      <c r="AGE44" s="450"/>
      <c r="AGF44" s="450"/>
      <c r="AGG44" s="450"/>
      <c r="AGH44" s="450"/>
      <c r="AGI44" s="450"/>
      <c r="AGJ44" s="450"/>
      <c r="AGK44" s="450"/>
      <c r="AGL44" s="450"/>
      <c r="AGM44" s="450"/>
      <c r="AGN44" s="450"/>
      <c r="AGO44" s="450"/>
      <c r="AGP44" s="450"/>
      <c r="AGQ44" s="450"/>
      <c r="AGR44" s="450"/>
      <c r="AGS44" s="450"/>
      <c r="AGT44" s="450"/>
      <c r="AGU44" s="450"/>
      <c r="AGV44" s="450"/>
      <c r="AGW44" s="450"/>
      <c r="AGX44" s="450"/>
      <c r="AGY44" s="450"/>
      <c r="AGZ44" s="450"/>
      <c r="AHA44" s="450"/>
      <c r="AHB44" s="450"/>
      <c r="AHC44" s="450"/>
      <c r="AHD44" s="450"/>
      <c r="AHE44" s="450"/>
      <c r="AHF44" s="450"/>
      <c r="AHG44" s="450"/>
      <c r="AHH44" s="450"/>
      <c r="AHI44" s="450"/>
      <c r="AHJ44" s="450"/>
      <c r="AHK44" s="450"/>
      <c r="AHL44" s="450"/>
      <c r="AHM44" s="450"/>
      <c r="AHN44" s="450"/>
      <c r="AHO44" s="450"/>
      <c r="AHP44" s="450"/>
      <c r="AHQ44" s="450"/>
      <c r="AHR44" s="450"/>
      <c r="AHS44" s="450"/>
      <c r="AHT44" s="450"/>
      <c r="AHU44" s="450"/>
      <c r="AHV44" s="450"/>
      <c r="AHW44" s="450"/>
      <c r="AHX44" s="450"/>
      <c r="AHY44" s="450"/>
      <c r="AHZ44" s="450"/>
      <c r="AIA44" s="450"/>
      <c r="AIB44" s="450"/>
      <c r="AIC44" s="450"/>
      <c r="AID44" s="450"/>
      <c r="AIE44" s="450"/>
      <c r="AIF44" s="450"/>
      <c r="AIG44" s="450"/>
      <c r="AIH44" s="450"/>
      <c r="AII44" s="450"/>
      <c r="AIJ44" s="450"/>
      <c r="AIK44" s="450"/>
      <c r="AIL44" s="450"/>
      <c r="AIM44" s="450"/>
      <c r="AIN44" s="450"/>
      <c r="AIO44" s="450"/>
      <c r="AIP44" s="450"/>
      <c r="AIQ44" s="450"/>
      <c r="AIR44" s="450"/>
      <c r="AIS44" s="450"/>
      <c r="AIT44" s="450"/>
      <c r="AIU44" s="450"/>
      <c r="AIV44" s="450"/>
      <c r="AIW44" s="450"/>
      <c r="AIX44" s="450"/>
      <c r="AIY44" s="450"/>
      <c r="AIZ44" s="450"/>
      <c r="AJA44" s="450"/>
      <c r="AJB44" s="450"/>
      <c r="AJC44" s="450"/>
      <c r="AJD44" s="450"/>
      <c r="AJE44" s="450"/>
      <c r="AJF44" s="450"/>
      <c r="AJG44" s="450"/>
      <c r="AJH44" s="450"/>
      <c r="AJI44" s="450"/>
      <c r="AJJ44" s="450"/>
      <c r="AJK44" s="450"/>
      <c r="AJL44" s="450"/>
      <c r="AJM44" s="450"/>
      <c r="AJN44" s="450"/>
      <c r="AJO44" s="450"/>
      <c r="AJP44" s="450"/>
      <c r="AJQ44" s="450"/>
      <c r="AJR44" s="450"/>
      <c r="AJS44" s="450"/>
      <c r="AJT44" s="450"/>
      <c r="AJU44" s="450"/>
      <c r="AJV44" s="450"/>
      <c r="AJW44" s="450"/>
      <c r="AJX44" s="450"/>
      <c r="AJY44" s="450"/>
      <c r="AJZ44" s="450"/>
      <c r="AKA44" s="450"/>
      <c r="AKB44" s="450"/>
      <c r="AKC44" s="450"/>
      <c r="AKD44" s="450"/>
      <c r="AKE44" s="450"/>
      <c r="AKF44" s="450"/>
      <c r="AKG44" s="450"/>
      <c r="AKH44" s="450"/>
      <c r="AKI44" s="450"/>
      <c r="AKJ44" s="450"/>
      <c r="AKK44" s="450"/>
      <c r="AKL44" s="450"/>
      <c r="AKM44" s="450"/>
      <c r="AKN44" s="450"/>
      <c r="AKO44" s="450"/>
      <c r="AKP44" s="450"/>
      <c r="AKQ44" s="450"/>
      <c r="AKR44" s="450"/>
      <c r="AKS44" s="450"/>
      <c r="AKT44" s="450"/>
      <c r="AKU44" s="450"/>
      <c r="AKV44" s="450"/>
      <c r="AKW44" s="450"/>
      <c r="AKX44" s="450"/>
      <c r="AKY44" s="450"/>
      <c r="AKZ44" s="450"/>
      <c r="ALA44" s="450"/>
      <c r="ALB44" s="450"/>
      <c r="ALC44" s="450"/>
      <c r="ALD44" s="450"/>
      <c r="ALE44" s="450"/>
      <c r="ALF44" s="450"/>
      <c r="ALG44" s="450"/>
      <c r="ALH44" s="450"/>
      <c r="ALI44" s="450"/>
      <c r="ALJ44" s="450"/>
      <c r="ALK44" s="450"/>
      <c r="ALL44" s="450"/>
      <c r="ALM44" s="450"/>
      <c r="ALN44" s="450"/>
      <c r="ALO44" s="450"/>
      <c r="ALP44" s="450"/>
      <c r="ALQ44" s="450"/>
      <c r="ALR44" s="450"/>
      <c r="ALS44" s="450"/>
      <c r="ALT44" s="450"/>
      <c r="ALU44" s="450"/>
      <c r="ALV44" s="450"/>
      <c r="ALW44" s="450"/>
      <c r="ALX44" s="450"/>
      <c r="ALY44" s="450"/>
      <c r="ALZ44" s="450"/>
      <c r="AMA44" s="450"/>
      <c r="AMB44" s="450"/>
      <c r="AMC44" s="450"/>
      <c r="AMD44" s="450"/>
      <c r="AME44" s="450"/>
      <c r="AMF44" s="450"/>
      <c r="AMG44" s="450"/>
      <c r="AMH44" s="450"/>
      <c r="AMI44" s="450"/>
      <c r="AMJ44" s="450"/>
      <c r="AMK44" s="450"/>
      <c r="AML44" s="450"/>
      <c r="AMM44" s="450"/>
      <c r="AMN44" s="450"/>
      <c r="AMO44" s="450"/>
      <c r="AMP44" s="450"/>
      <c r="AMQ44" s="450"/>
      <c r="AMR44" s="450"/>
      <c r="AMS44" s="450"/>
      <c r="AMT44" s="450"/>
      <c r="AMU44" s="450"/>
      <c r="AMV44" s="450"/>
      <c r="AMW44" s="450"/>
      <c r="AMX44" s="450"/>
      <c r="AMY44" s="450"/>
      <c r="AMZ44" s="450"/>
      <c r="ANA44" s="450"/>
      <c r="ANB44" s="450"/>
      <c r="ANC44" s="450"/>
      <c r="AND44" s="450"/>
      <c r="ANE44" s="450"/>
      <c r="ANF44" s="450"/>
      <c r="ANG44" s="450"/>
      <c r="ANH44" s="450"/>
      <c r="ANI44" s="450"/>
      <c r="ANJ44" s="450"/>
      <c r="ANK44" s="450"/>
      <c r="ANL44" s="450"/>
      <c r="ANM44" s="450"/>
      <c r="ANN44" s="450"/>
      <c r="ANO44" s="450"/>
      <c r="ANP44" s="450"/>
      <c r="ANQ44" s="450"/>
      <c r="ANR44" s="450"/>
      <c r="ANS44" s="450"/>
      <c r="ANT44" s="450"/>
      <c r="ANU44" s="450"/>
      <c r="ANV44" s="450"/>
      <c r="ANW44" s="450"/>
      <c r="ANX44" s="450"/>
      <c r="ANY44" s="450"/>
      <c r="ANZ44" s="450"/>
      <c r="AOA44" s="450"/>
      <c r="AOB44" s="450"/>
      <c r="AOC44" s="450"/>
      <c r="AOD44" s="450"/>
      <c r="AOE44" s="450"/>
      <c r="AOF44" s="450"/>
      <c r="AOG44" s="450"/>
      <c r="AOH44" s="450"/>
      <c r="AOI44" s="450"/>
      <c r="AOJ44" s="450"/>
      <c r="AOK44" s="450"/>
      <c r="AOL44" s="450"/>
      <c r="AOM44" s="450"/>
      <c r="AON44" s="450"/>
      <c r="AOO44" s="450"/>
      <c r="AOP44" s="450"/>
      <c r="AOQ44" s="450"/>
      <c r="AOR44" s="450"/>
      <c r="AOS44" s="450"/>
      <c r="AOT44" s="450"/>
      <c r="AOU44" s="450"/>
      <c r="AOV44" s="450"/>
      <c r="AOW44" s="450"/>
      <c r="AOX44" s="450"/>
      <c r="AOY44" s="450"/>
      <c r="AOZ44" s="450"/>
      <c r="APA44" s="450"/>
      <c r="APB44" s="450"/>
      <c r="APC44" s="450"/>
      <c r="APD44" s="450"/>
      <c r="APE44" s="450"/>
      <c r="APF44" s="450"/>
      <c r="APG44" s="450"/>
      <c r="APH44" s="450"/>
      <c r="API44" s="450"/>
      <c r="APJ44" s="450"/>
      <c r="APK44" s="450"/>
      <c r="APL44" s="450"/>
      <c r="APM44" s="450"/>
      <c r="APN44" s="450"/>
      <c r="APO44" s="450"/>
      <c r="APP44" s="450"/>
      <c r="APQ44" s="450"/>
      <c r="APR44" s="450"/>
      <c r="APS44" s="450"/>
      <c r="APT44" s="450"/>
      <c r="APU44" s="450"/>
      <c r="APV44" s="450"/>
      <c r="APW44" s="450"/>
      <c r="APX44" s="450"/>
      <c r="APY44" s="450"/>
      <c r="APZ44" s="450"/>
      <c r="AQA44" s="450"/>
      <c r="AQB44" s="450"/>
      <c r="AQC44" s="450"/>
      <c r="AQD44" s="450"/>
      <c r="AQE44" s="450"/>
      <c r="AQF44" s="450"/>
      <c r="AQG44" s="450"/>
      <c r="AQH44" s="450"/>
      <c r="AQI44" s="450"/>
      <c r="AQJ44" s="450"/>
      <c r="AQK44" s="450"/>
      <c r="AQL44" s="450"/>
      <c r="AQM44" s="450"/>
      <c r="AQN44" s="450"/>
      <c r="AQO44" s="450"/>
      <c r="AQP44" s="450"/>
      <c r="AQQ44" s="450"/>
      <c r="AQR44" s="450"/>
      <c r="AQS44" s="450"/>
      <c r="AQT44" s="450"/>
      <c r="AQU44" s="450"/>
      <c r="AQV44" s="450"/>
      <c r="AQW44" s="450"/>
      <c r="AQX44" s="450"/>
      <c r="AQY44" s="450"/>
      <c r="AQZ44" s="450"/>
      <c r="ARA44" s="450"/>
      <c r="ARB44" s="450"/>
      <c r="ARC44" s="450"/>
      <c r="ARD44" s="450"/>
      <c r="ARE44" s="450"/>
      <c r="ARF44" s="450"/>
      <c r="ARG44" s="450"/>
      <c r="ARH44" s="450"/>
      <c r="ARI44" s="450"/>
      <c r="ARJ44" s="450"/>
      <c r="ARK44" s="450"/>
      <c r="ARL44" s="450"/>
      <c r="ARM44" s="450"/>
      <c r="ARN44" s="450"/>
      <c r="ARO44" s="450"/>
      <c r="ARP44" s="450"/>
      <c r="ARQ44" s="450"/>
      <c r="ARR44" s="450"/>
      <c r="ARS44" s="450"/>
      <c r="ART44" s="450"/>
      <c r="ARU44" s="450"/>
      <c r="ARV44" s="450"/>
      <c r="ARW44" s="450"/>
      <c r="ARX44" s="450"/>
      <c r="ARY44" s="450"/>
      <c r="ARZ44" s="450"/>
      <c r="ASA44" s="450"/>
      <c r="ASB44" s="450"/>
      <c r="ASC44" s="450"/>
      <c r="ASD44" s="450"/>
      <c r="ASE44" s="450"/>
      <c r="ASF44" s="450"/>
      <c r="ASG44" s="450"/>
      <c r="ASH44" s="450"/>
      <c r="ASI44" s="450"/>
      <c r="ASJ44" s="450"/>
      <c r="ASK44" s="450"/>
      <c r="ASL44" s="450"/>
      <c r="ASM44" s="450"/>
      <c r="ASN44" s="450"/>
      <c r="ASO44" s="450"/>
      <c r="ASP44" s="450"/>
      <c r="ASQ44" s="450"/>
      <c r="ASR44" s="450"/>
      <c r="ASS44" s="450"/>
      <c r="AST44" s="450"/>
      <c r="ASU44" s="450"/>
      <c r="ASV44" s="450"/>
      <c r="ASW44" s="450"/>
      <c r="ASX44" s="450"/>
      <c r="ASY44" s="450"/>
      <c r="ASZ44" s="450"/>
      <c r="ATA44" s="450"/>
      <c r="ATB44" s="450"/>
      <c r="ATC44" s="450"/>
      <c r="ATD44" s="450"/>
      <c r="ATE44" s="450"/>
      <c r="ATF44" s="450"/>
      <c r="ATG44" s="450"/>
      <c r="ATH44" s="450"/>
      <c r="ATI44" s="450"/>
      <c r="ATJ44" s="450"/>
      <c r="ATK44" s="450"/>
      <c r="ATL44" s="450"/>
      <c r="ATM44" s="450"/>
      <c r="ATN44" s="450"/>
      <c r="ATO44" s="450"/>
      <c r="ATP44" s="450"/>
      <c r="ATQ44" s="450"/>
      <c r="ATR44" s="450"/>
      <c r="ATS44" s="450"/>
      <c r="ATT44" s="450"/>
      <c r="ATU44" s="450"/>
      <c r="ATV44" s="450"/>
      <c r="ATW44" s="450"/>
      <c r="ATX44" s="450"/>
      <c r="ATY44" s="450"/>
      <c r="ATZ44" s="450"/>
      <c r="AUA44" s="450"/>
      <c r="AUB44" s="450"/>
      <c r="AUC44" s="450"/>
      <c r="AUD44" s="450"/>
      <c r="AUE44" s="450"/>
      <c r="AUF44" s="450"/>
      <c r="AUG44" s="450"/>
      <c r="AUH44" s="450"/>
      <c r="AUI44" s="450"/>
      <c r="AUJ44" s="450"/>
      <c r="AUK44" s="450"/>
      <c r="AUL44" s="450"/>
      <c r="AUM44" s="450"/>
      <c r="AUN44" s="450"/>
      <c r="AUO44" s="450"/>
      <c r="AUP44" s="450"/>
      <c r="AUQ44" s="450"/>
      <c r="AUR44" s="450"/>
      <c r="AUS44" s="450"/>
      <c r="AUT44" s="450"/>
      <c r="AUU44" s="450"/>
      <c r="AUV44" s="450"/>
      <c r="AUW44" s="450"/>
      <c r="AUX44" s="450"/>
      <c r="AUY44" s="450"/>
      <c r="AUZ44" s="450"/>
      <c r="AVA44" s="450"/>
      <c r="AVB44" s="450"/>
      <c r="AVC44" s="450"/>
      <c r="AVD44" s="450"/>
      <c r="AVE44" s="450"/>
      <c r="AVF44" s="450"/>
      <c r="AVG44" s="450"/>
      <c r="AVH44" s="450"/>
      <c r="AVI44" s="450"/>
      <c r="AVJ44" s="450"/>
      <c r="AVK44" s="450"/>
      <c r="AVL44" s="450"/>
      <c r="AVM44" s="450"/>
      <c r="AVN44" s="450"/>
      <c r="AVO44" s="450"/>
      <c r="AVP44" s="450"/>
      <c r="AVQ44" s="450"/>
      <c r="AVR44" s="450"/>
      <c r="AVS44" s="450"/>
      <c r="AVT44" s="450"/>
      <c r="AVU44" s="450"/>
      <c r="AVV44" s="450"/>
      <c r="AVW44" s="450"/>
      <c r="AVX44" s="450"/>
      <c r="AVY44" s="450"/>
      <c r="AVZ44" s="450"/>
      <c r="AWA44" s="450"/>
      <c r="AWB44" s="450"/>
      <c r="AWC44" s="450"/>
      <c r="AWD44" s="450"/>
      <c r="AWE44" s="450"/>
      <c r="AWF44" s="450"/>
      <c r="AWG44" s="450"/>
      <c r="AWH44" s="450"/>
      <c r="AWI44" s="450"/>
      <c r="AWJ44" s="450"/>
      <c r="AWK44" s="450"/>
      <c r="AWL44" s="450"/>
      <c r="AWM44" s="450"/>
      <c r="AWN44" s="450"/>
      <c r="AWO44" s="450"/>
      <c r="AWP44" s="450"/>
      <c r="AWQ44" s="450"/>
      <c r="AWR44" s="450"/>
      <c r="AWS44" s="450"/>
      <c r="AWT44" s="450"/>
      <c r="AWU44" s="450"/>
      <c r="AWV44" s="450"/>
      <c r="AWW44" s="450"/>
      <c r="AWX44" s="450"/>
      <c r="AWY44" s="450"/>
      <c r="AWZ44" s="450"/>
      <c r="AXA44" s="450"/>
      <c r="AXB44" s="450"/>
      <c r="AXC44" s="450"/>
      <c r="AXD44" s="450"/>
      <c r="AXE44" s="450"/>
      <c r="AXF44" s="450"/>
      <c r="AXG44" s="450"/>
      <c r="AXH44" s="450"/>
      <c r="AXI44" s="450"/>
      <c r="AXJ44" s="450"/>
      <c r="AXK44" s="450"/>
      <c r="AXL44" s="450"/>
      <c r="AXM44" s="450"/>
      <c r="AXN44" s="450"/>
      <c r="AXO44" s="450"/>
      <c r="AXP44" s="450"/>
      <c r="AXQ44" s="450"/>
      <c r="AXR44" s="450"/>
      <c r="AXS44" s="450"/>
      <c r="AXT44" s="450"/>
      <c r="AXU44" s="450"/>
      <c r="AXV44" s="450"/>
      <c r="AXW44" s="450"/>
      <c r="AXX44" s="450"/>
      <c r="AXY44" s="450"/>
      <c r="AXZ44" s="450"/>
      <c r="AYA44" s="450"/>
      <c r="AYB44" s="450"/>
      <c r="AYC44" s="450"/>
      <c r="AYD44" s="450"/>
      <c r="AYE44" s="450"/>
      <c r="AYF44" s="450"/>
      <c r="AYG44" s="450"/>
      <c r="AYH44" s="450"/>
      <c r="AYI44" s="450"/>
      <c r="AYJ44" s="450"/>
      <c r="AYK44" s="450"/>
      <c r="AYL44" s="450"/>
      <c r="AYM44" s="450"/>
      <c r="AYN44" s="450"/>
      <c r="AYO44" s="450"/>
      <c r="AYP44" s="450"/>
      <c r="AYQ44" s="450"/>
      <c r="AYR44" s="450"/>
      <c r="AYS44" s="450"/>
      <c r="AYT44" s="450"/>
      <c r="AYU44" s="450"/>
      <c r="AYV44" s="450"/>
      <c r="AYW44" s="450"/>
      <c r="AYX44" s="450"/>
      <c r="AYY44" s="450"/>
      <c r="AYZ44" s="450"/>
      <c r="AZA44" s="450"/>
      <c r="AZB44" s="450"/>
      <c r="AZC44" s="450"/>
      <c r="AZD44" s="450"/>
      <c r="AZE44" s="450"/>
      <c r="AZF44" s="450"/>
      <c r="AZG44" s="450"/>
      <c r="AZH44" s="450"/>
      <c r="AZI44" s="450"/>
      <c r="AZJ44" s="450"/>
      <c r="AZK44" s="450"/>
      <c r="AZL44" s="450"/>
      <c r="AZM44" s="450"/>
      <c r="AZN44" s="450"/>
      <c r="AZO44" s="450"/>
      <c r="AZP44" s="450"/>
      <c r="AZQ44" s="450"/>
      <c r="AZR44" s="450"/>
      <c r="AZS44" s="450"/>
      <c r="AZT44" s="450"/>
      <c r="AZU44" s="450"/>
      <c r="AZV44" s="450"/>
      <c r="AZW44" s="450"/>
      <c r="AZX44" s="450"/>
      <c r="AZY44" s="450"/>
      <c r="AZZ44" s="450"/>
      <c r="BAA44" s="450"/>
      <c r="BAB44" s="450"/>
      <c r="BAC44" s="450"/>
      <c r="BAD44" s="450"/>
      <c r="BAE44" s="450"/>
      <c r="BAF44" s="450"/>
      <c r="BAG44" s="450"/>
      <c r="BAH44" s="450"/>
      <c r="BAI44" s="450"/>
      <c r="BAJ44" s="450"/>
      <c r="BAK44" s="450"/>
      <c r="BAL44" s="450"/>
      <c r="BAM44" s="450"/>
      <c r="BAN44" s="450"/>
      <c r="BAO44" s="450"/>
      <c r="BAP44" s="450"/>
      <c r="BAQ44" s="450"/>
      <c r="BAR44" s="450"/>
      <c r="BAS44" s="450"/>
      <c r="BAT44" s="450"/>
      <c r="BAU44" s="450"/>
      <c r="BAV44" s="450"/>
      <c r="BAW44" s="450"/>
      <c r="BAX44" s="450"/>
      <c r="BAY44" s="450"/>
      <c r="BAZ44" s="450"/>
      <c r="BBA44" s="450"/>
      <c r="BBB44" s="450"/>
      <c r="BBC44" s="450"/>
      <c r="BBD44" s="450"/>
      <c r="BBE44" s="450"/>
      <c r="BBF44" s="450"/>
      <c r="BBG44" s="450"/>
      <c r="BBH44" s="450"/>
      <c r="BBI44" s="450"/>
      <c r="BBJ44" s="450"/>
      <c r="BBK44" s="450"/>
      <c r="BBL44" s="450"/>
      <c r="BBM44" s="450"/>
      <c r="BBN44" s="450"/>
      <c r="BBO44" s="450"/>
      <c r="BBP44" s="450"/>
      <c r="BBQ44" s="450"/>
      <c r="BBR44" s="450"/>
      <c r="BBS44" s="450"/>
      <c r="BBT44" s="450"/>
      <c r="BBU44" s="450"/>
      <c r="BBV44" s="450"/>
      <c r="BBW44" s="450"/>
      <c r="BBX44" s="450"/>
      <c r="BBY44" s="450"/>
      <c r="BBZ44" s="450"/>
      <c r="BCA44" s="450"/>
      <c r="BCB44" s="450"/>
      <c r="BCC44" s="450"/>
      <c r="BCD44" s="450"/>
      <c r="BCE44" s="450"/>
      <c r="BCF44" s="450"/>
      <c r="BCG44" s="450"/>
      <c r="BCH44" s="450"/>
      <c r="BCI44" s="450"/>
      <c r="BCJ44" s="450"/>
      <c r="BCK44" s="450"/>
      <c r="BCL44" s="450"/>
      <c r="BCM44" s="450"/>
      <c r="BCN44" s="450"/>
      <c r="BCO44" s="450"/>
      <c r="BCP44" s="450"/>
      <c r="BCQ44" s="450"/>
      <c r="BCR44" s="450"/>
      <c r="BCS44" s="450"/>
      <c r="BCT44" s="450"/>
      <c r="BCU44" s="450"/>
      <c r="BCV44" s="450"/>
      <c r="BCW44" s="450"/>
      <c r="BCX44" s="450"/>
      <c r="BCY44" s="450"/>
      <c r="BCZ44" s="450"/>
      <c r="BDA44" s="450"/>
      <c r="BDB44" s="450"/>
      <c r="BDC44" s="450"/>
      <c r="BDD44" s="450"/>
      <c r="BDE44" s="450"/>
      <c r="BDF44" s="450"/>
      <c r="BDG44" s="450"/>
      <c r="BDH44" s="450"/>
      <c r="BDI44" s="450"/>
      <c r="BDJ44" s="450"/>
      <c r="BDK44" s="450"/>
      <c r="BDL44" s="450"/>
      <c r="BDM44" s="450"/>
      <c r="BDN44" s="450"/>
      <c r="BDO44" s="450"/>
      <c r="BDP44" s="450"/>
      <c r="BDQ44" s="450"/>
      <c r="BDR44" s="450"/>
      <c r="BDS44" s="450"/>
      <c r="BDT44" s="450"/>
      <c r="BDU44" s="450"/>
      <c r="BDV44" s="450"/>
      <c r="BDW44" s="450"/>
      <c r="BDX44" s="450"/>
      <c r="BDY44" s="450"/>
      <c r="BDZ44" s="450"/>
      <c r="BEA44" s="450"/>
      <c r="BEB44" s="450"/>
      <c r="BEC44" s="450"/>
      <c r="BED44" s="450"/>
      <c r="BEE44" s="450"/>
      <c r="BEF44" s="450"/>
      <c r="BEG44" s="450"/>
      <c r="BEH44" s="450"/>
      <c r="BEI44" s="450"/>
      <c r="BEJ44" s="450"/>
      <c r="BEK44" s="450"/>
      <c r="BEL44" s="450"/>
      <c r="BEM44" s="450"/>
      <c r="BEN44" s="450"/>
      <c r="BEO44" s="450"/>
      <c r="BEP44" s="450"/>
      <c r="BEQ44" s="450"/>
      <c r="BER44" s="450"/>
      <c r="BES44" s="450"/>
      <c r="BET44" s="450"/>
      <c r="BEU44" s="450"/>
      <c r="BEV44" s="450"/>
      <c r="BEW44" s="450"/>
      <c r="BEX44" s="450"/>
      <c r="BEY44" s="450"/>
      <c r="BEZ44" s="450"/>
      <c r="BFA44" s="450"/>
      <c r="BFB44" s="450"/>
      <c r="BFC44" s="450"/>
      <c r="BFD44" s="450"/>
      <c r="BFE44" s="450"/>
      <c r="BFF44" s="450"/>
      <c r="BFG44" s="450"/>
      <c r="BFH44" s="450"/>
      <c r="BFI44" s="450"/>
      <c r="BFJ44" s="450"/>
      <c r="BFK44" s="450"/>
      <c r="BFL44" s="450"/>
      <c r="BFM44" s="450"/>
      <c r="BFN44" s="450"/>
      <c r="BFO44" s="450"/>
      <c r="BFP44" s="450"/>
      <c r="BFQ44" s="450"/>
      <c r="BFR44" s="450"/>
      <c r="BFS44" s="450"/>
      <c r="BFT44" s="450"/>
      <c r="BFU44" s="450"/>
      <c r="BFV44" s="450"/>
      <c r="BFW44" s="450"/>
      <c r="BFX44" s="450"/>
      <c r="BFY44" s="450"/>
      <c r="BFZ44" s="450"/>
      <c r="BGA44" s="450"/>
      <c r="BGB44" s="450"/>
      <c r="BGC44" s="450"/>
      <c r="BGD44" s="450"/>
      <c r="BGE44" s="450"/>
      <c r="BGF44" s="450"/>
      <c r="BGG44" s="450"/>
      <c r="BGH44" s="450"/>
      <c r="BGI44" s="450"/>
      <c r="BGJ44" s="450"/>
      <c r="BGK44" s="450"/>
      <c r="BGL44" s="450"/>
      <c r="BGM44" s="450"/>
      <c r="BGN44" s="450"/>
      <c r="BGO44" s="450"/>
      <c r="BGP44" s="450"/>
      <c r="BGQ44" s="450"/>
      <c r="BGR44" s="450"/>
      <c r="BGS44" s="450"/>
      <c r="BGT44" s="450"/>
      <c r="BGU44" s="450"/>
      <c r="BGV44" s="450"/>
      <c r="BGW44" s="450"/>
      <c r="BGX44" s="450"/>
      <c r="BGY44" s="450"/>
      <c r="BGZ44" s="450"/>
      <c r="BHA44" s="450"/>
      <c r="BHB44" s="450"/>
      <c r="BHC44" s="450"/>
      <c r="BHD44" s="450"/>
      <c r="BHE44" s="450"/>
      <c r="BHF44" s="450"/>
      <c r="BHG44" s="450"/>
      <c r="BHH44" s="450"/>
      <c r="BHI44" s="450"/>
      <c r="BHJ44" s="450"/>
      <c r="BHK44" s="450"/>
      <c r="BHL44" s="450"/>
      <c r="BHM44" s="450"/>
      <c r="BHN44" s="450"/>
      <c r="BHO44" s="450"/>
      <c r="BHP44" s="450"/>
      <c r="BHQ44" s="450"/>
      <c r="BHR44" s="450"/>
      <c r="BHS44" s="450"/>
      <c r="BHT44" s="450"/>
      <c r="BHU44" s="450"/>
      <c r="BHV44" s="450"/>
      <c r="BHW44" s="450"/>
      <c r="BHX44" s="450"/>
      <c r="BHY44" s="450"/>
      <c r="BHZ44" s="450"/>
      <c r="BIA44" s="450"/>
      <c r="BIB44" s="450"/>
      <c r="BIC44" s="450"/>
      <c r="BID44" s="450"/>
      <c r="BIE44" s="450"/>
      <c r="BIF44" s="450"/>
      <c r="BIG44" s="450"/>
      <c r="BIH44" s="450"/>
      <c r="BII44" s="450"/>
      <c r="BIJ44" s="450"/>
      <c r="BIK44" s="450"/>
      <c r="BIL44" s="450"/>
      <c r="BIM44" s="450"/>
      <c r="BIN44" s="450"/>
      <c r="BIO44" s="450"/>
      <c r="BIP44" s="450"/>
      <c r="BIQ44" s="450"/>
      <c r="BIR44" s="450"/>
      <c r="BIS44" s="450"/>
      <c r="BIT44" s="450"/>
      <c r="BIU44" s="450"/>
      <c r="BIV44" s="450"/>
      <c r="BIW44" s="450"/>
      <c r="BIX44" s="450"/>
      <c r="BIY44" s="450"/>
      <c r="BIZ44" s="450"/>
      <c r="BJA44" s="450"/>
      <c r="BJB44" s="450"/>
      <c r="BJC44" s="450"/>
      <c r="BJD44" s="450"/>
      <c r="BJE44" s="450"/>
      <c r="BJF44" s="450"/>
      <c r="BJG44" s="450"/>
      <c r="BJH44" s="450"/>
      <c r="BJI44" s="450"/>
      <c r="BJJ44" s="450"/>
      <c r="BJK44" s="450"/>
      <c r="BJL44" s="450"/>
      <c r="BJM44" s="450"/>
      <c r="BJN44" s="450"/>
      <c r="BJO44" s="450"/>
      <c r="BJP44" s="450"/>
      <c r="BJQ44" s="450"/>
      <c r="BJR44" s="450"/>
      <c r="BJS44" s="450"/>
      <c r="BJT44" s="450"/>
      <c r="BJU44" s="450"/>
      <c r="BJV44" s="450"/>
      <c r="BJW44" s="450"/>
      <c r="BJX44" s="450"/>
      <c r="BJY44" s="450"/>
      <c r="BJZ44" s="450"/>
      <c r="BKA44" s="450"/>
      <c r="BKB44" s="450"/>
      <c r="BKC44" s="450"/>
      <c r="BKD44" s="450"/>
      <c r="BKE44" s="450"/>
      <c r="BKF44" s="450"/>
      <c r="BKG44" s="450"/>
      <c r="BKH44" s="450"/>
      <c r="BKI44" s="450"/>
      <c r="BKJ44" s="450"/>
      <c r="BKK44" s="450"/>
      <c r="BKL44" s="450"/>
      <c r="BKM44" s="450"/>
      <c r="BKN44" s="450"/>
      <c r="BKO44" s="450"/>
      <c r="BKP44" s="450"/>
      <c r="BKQ44" s="450"/>
      <c r="BKR44" s="450"/>
      <c r="BKS44" s="450"/>
      <c r="BKT44" s="450"/>
      <c r="BKU44" s="450"/>
      <c r="BKV44" s="450"/>
      <c r="BKW44" s="450"/>
      <c r="BKX44" s="450"/>
      <c r="BKY44" s="450"/>
      <c r="BKZ44" s="450"/>
      <c r="BLA44" s="450"/>
      <c r="BLB44" s="450"/>
      <c r="BLC44" s="450"/>
      <c r="BLD44" s="450"/>
      <c r="BLE44" s="450"/>
      <c r="BLF44" s="450"/>
      <c r="BLG44" s="450"/>
      <c r="BLH44" s="450"/>
      <c r="BLI44" s="450"/>
      <c r="BLJ44" s="450"/>
      <c r="BLK44" s="450"/>
      <c r="BLL44" s="450"/>
      <c r="BLM44" s="450"/>
      <c r="BLN44" s="450"/>
      <c r="BLO44" s="450"/>
      <c r="BLP44" s="450"/>
      <c r="BLQ44" s="450"/>
      <c r="BLR44" s="450"/>
      <c r="BLS44" s="450"/>
      <c r="BLT44" s="450"/>
      <c r="BLU44" s="450"/>
      <c r="BLV44" s="450"/>
      <c r="BLW44" s="450"/>
      <c r="BLX44" s="450"/>
      <c r="BLY44" s="450"/>
      <c r="BLZ44" s="450"/>
      <c r="BMA44" s="450"/>
      <c r="BMB44" s="450"/>
      <c r="BMC44" s="450"/>
      <c r="BMD44" s="450"/>
      <c r="BME44" s="450"/>
      <c r="BMF44" s="450"/>
      <c r="BMG44" s="450"/>
      <c r="BMH44" s="450"/>
      <c r="BMI44" s="450"/>
      <c r="BMJ44" s="450"/>
      <c r="BMK44" s="450"/>
      <c r="BML44" s="450"/>
      <c r="BMM44" s="450"/>
      <c r="BMN44" s="450"/>
      <c r="BMO44" s="450"/>
      <c r="BMP44" s="450"/>
      <c r="BMQ44" s="450"/>
      <c r="BMR44" s="450"/>
      <c r="BMS44" s="450"/>
      <c r="BMT44" s="450"/>
      <c r="BMU44" s="450"/>
      <c r="BMV44" s="450"/>
      <c r="BMW44" s="450"/>
      <c r="BMX44" s="450"/>
      <c r="BMY44" s="450"/>
      <c r="BMZ44" s="450"/>
      <c r="BNA44" s="450"/>
      <c r="BNB44" s="450"/>
      <c r="BNC44" s="450"/>
      <c r="BND44" s="450"/>
      <c r="BNE44" s="450"/>
      <c r="BNF44" s="450"/>
      <c r="BNG44" s="450"/>
      <c r="BNH44" s="450"/>
      <c r="BNI44" s="450"/>
      <c r="BNJ44" s="450"/>
      <c r="BNK44" s="450"/>
      <c r="BNL44" s="450"/>
      <c r="BNM44" s="450"/>
      <c r="BNN44" s="450"/>
      <c r="BNO44" s="450"/>
      <c r="BNP44" s="450"/>
      <c r="BNQ44" s="450"/>
      <c r="BNR44" s="450"/>
      <c r="BNS44" s="450"/>
      <c r="BNT44" s="450"/>
      <c r="BNU44" s="450"/>
      <c r="BNV44" s="450"/>
      <c r="BNW44" s="450"/>
      <c r="BNX44" s="450"/>
      <c r="BNY44" s="450"/>
      <c r="BNZ44" s="450"/>
      <c r="BOA44" s="450"/>
      <c r="BOB44" s="450"/>
      <c r="BOC44" s="450"/>
      <c r="BOD44" s="450"/>
      <c r="BOE44" s="450"/>
      <c r="BOF44" s="450"/>
      <c r="BOG44" s="450"/>
      <c r="BOH44" s="450"/>
      <c r="BOI44" s="450"/>
      <c r="BOJ44" s="450"/>
      <c r="BOK44" s="450"/>
      <c r="BOL44" s="450"/>
      <c r="BOM44" s="450"/>
      <c r="BON44" s="450"/>
      <c r="BOO44" s="450"/>
      <c r="BOP44" s="450"/>
      <c r="BOQ44" s="450"/>
      <c r="BOR44" s="450"/>
      <c r="BOS44" s="450"/>
      <c r="BOT44" s="450"/>
      <c r="BOU44" s="450"/>
      <c r="BOV44" s="450"/>
      <c r="BOW44" s="450"/>
      <c r="BOX44" s="450"/>
      <c r="BOY44" s="450"/>
      <c r="BOZ44" s="450"/>
      <c r="BPA44" s="450"/>
      <c r="BPB44" s="450"/>
      <c r="BPC44" s="450"/>
      <c r="BPD44" s="450"/>
      <c r="BPE44" s="450"/>
      <c r="BPF44" s="450"/>
      <c r="BPG44" s="450"/>
      <c r="BPH44" s="450"/>
      <c r="BPI44" s="450"/>
      <c r="BPJ44" s="450"/>
      <c r="BPK44" s="450"/>
      <c r="BPL44" s="450"/>
      <c r="BPM44" s="450"/>
      <c r="BPN44" s="450"/>
      <c r="BPO44" s="450"/>
      <c r="BPP44" s="450"/>
      <c r="BPQ44" s="450"/>
      <c r="BPR44" s="450"/>
      <c r="BPS44" s="450"/>
      <c r="BPT44" s="450"/>
      <c r="BPU44" s="450"/>
      <c r="BPV44" s="450"/>
      <c r="BPW44" s="450"/>
      <c r="BPX44" s="450"/>
      <c r="BPY44" s="450"/>
      <c r="BPZ44" s="450"/>
      <c r="BQA44" s="450"/>
      <c r="BQB44" s="450"/>
      <c r="BQC44" s="450"/>
      <c r="BQD44" s="450"/>
      <c r="BQE44" s="450"/>
      <c r="BQF44" s="450"/>
      <c r="BQG44" s="450"/>
      <c r="BQH44" s="450"/>
      <c r="BQI44" s="450"/>
      <c r="BQJ44" s="450"/>
      <c r="BQK44" s="450"/>
      <c r="BQL44" s="450"/>
      <c r="BQM44" s="450"/>
      <c r="BQN44" s="450"/>
      <c r="BQO44" s="450"/>
      <c r="BQP44" s="450"/>
      <c r="BQQ44" s="450"/>
      <c r="BQR44" s="450"/>
      <c r="BQS44" s="450"/>
      <c r="BQT44" s="450"/>
      <c r="BQU44" s="450"/>
      <c r="BQV44" s="450"/>
      <c r="BQW44" s="450"/>
      <c r="BQX44" s="450"/>
      <c r="BQY44" s="450"/>
      <c r="BQZ44" s="450"/>
      <c r="BRA44" s="450"/>
      <c r="BRB44" s="450"/>
      <c r="BRC44" s="450"/>
      <c r="BRD44" s="450"/>
      <c r="BRE44" s="450"/>
      <c r="BRF44" s="450"/>
      <c r="BRG44" s="450"/>
      <c r="BRH44" s="450"/>
      <c r="BRI44" s="450"/>
      <c r="BRJ44" s="450"/>
      <c r="BRK44" s="450"/>
      <c r="BRL44" s="450"/>
      <c r="BRM44" s="450"/>
      <c r="BRN44" s="450"/>
      <c r="BRO44" s="450"/>
      <c r="BRP44" s="450"/>
      <c r="BRQ44" s="450"/>
      <c r="BRR44" s="450"/>
      <c r="BRS44" s="450"/>
      <c r="BRT44" s="450"/>
      <c r="BRU44" s="450"/>
      <c r="BRV44" s="450"/>
      <c r="BRW44" s="450"/>
      <c r="BRX44" s="450"/>
      <c r="BRY44" s="450"/>
      <c r="BRZ44" s="450"/>
      <c r="BSA44" s="450"/>
      <c r="BSB44" s="450"/>
      <c r="BSC44" s="450"/>
      <c r="BSD44" s="450"/>
      <c r="BSE44" s="450"/>
      <c r="BSF44" s="450"/>
      <c r="BSG44" s="450"/>
      <c r="BSH44" s="450"/>
      <c r="BSI44" s="450"/>
      <c r="BSJ44" s="450"/>
      <c r="BSK44" s="450"/>
      <c r="BSL44" s="450"/>
      <c r="BSM44" s="450"/>
      <c r="BSN44" s="450"/>
      <c r="BSO44" s="450"/>
      <c r="BSP44" s="450"/>
      <c r="BSQ44" s="450"/>
      <c r="BSR44" s="450"/>
      <c r="BSS44" s="450"/>
      <c r="BST44" s="450"/>
      <c r="BSU44" s="450"/>
      <c r="BSV44" s="450"/>
      <c r="BSW44" s="450"/>
      <c r="BSX44" s="450"/>
      <c r="BSY44" s="450"/>
      <c r="BSZ44" s="450"/>
      <c r="BTA44" s="450"/>
      <c r="BTB44" s="450"/>
      <c r="BTC44" s="450"/>
      <c r="BTD44" s="450"/>
      <c r="BTE44" s="450"/>
      <c r="BTF44" s="450"/>
      <c r="BTG44" s="450"/>
      <c r="BTH44" s="450"/>
      <c r="BTI44" s="450"/>
      <c r="BTJ44" s="450"/>
      <c r="BTK44" s="450"/>
      <c r="BTL44" s="450"/>
      <c r="BTM44" s="450"/>
      <c r="BTN44" s="450"/>
      <c r="BTO44" s="450"/>
      <c r="BTP44" s="450"/>
      <c r="BTQ44" s="450"/>
      <c r="BTR44" s="450"/>
      <c r="BTS44" s="450"/>
      <c r="BTT44" s="450"/>
      <c r="BTU44" s="450"/>
      <c r="BTV44" s="450"/>
      <c r="BTW44" s="450"/>
      <c r="BTX44" s="450"/>
      <c r="BTY44" s="450"/>
      <c r="BTZ44" s="450"/>
      <c r="BUA44" s="450"/>
      <c r="BUB44" s="450"/>
      <c r="BUC44" s="450"/>
      <c r="BUD44" s="450"/>
      <c r="BUE44" s="450"/>
      <c r="BUF44" s="450"/>
      <c r="BUG44" s="450"/>
      <c r="BUH44" s="450"/>
      <c r="BUI44" s="450"/>
      <c r="BUJ44" s="450"/>
      <c r="BUK44" s="450"/>
      <c r="BUL44" s="450"/>
      <c r="BUM44" s="450"/>
      <c r="BUN44" s="450"/>
      <c r="BUO44" s="450"/>
      <c r="BUP44" s="450"/>
      <c r="BUQ44" s="450"/>
      <c r="BUR44" s="450"/>
      <c r="BUS44" s="450"/>
      <c r="BUT44" s="450"/>
      <c r="BUU44" s="450"/>
      <c r="BUV44" s="450"/>
      <c r="BUW44" s="450"/>
      <c r="BUX44" s="450"/>
      <c r="BUY44" s="450"/>
      <c r="BUZ44" s="450"/>
      <c r="BVA44" s="450"/>
      <c r="BVB44" s="450"/>
      <c r="BVC44" s="450"/>
      <c r="BVD44" s="450"/>
      <c r="BVE44" s="450"/>
      <c r="BVF44" s="450"/>
      <c r="BVG44" s="450"/>
      <c r="BVH44" s="450"/>
      <c r="BVI44" s="450"/>
      <c r="BVJ44" s="450"/>
      <c r="BVK44" s="450"/>
      <c r="BVL44" s="450"/>
      <c r="BVM44" s="450"/>
      <c r="BVN44" s="450"/>
      <c r="BVO44" s="450"/>
      <c r="BVP44" s="450"/>
      <c r="BVQ44" s="450"/>
      <c r="BVR44" s="450"/>
      <c r="BVS44" s="450"/>
      <c r="BVT44" s="450"/>
      <c r="BVU44" s="450"/>
      <c r="BVV44" s="450"/>
      <c r="BVW44" s="450"/>
      <c r="BVX44" s="450"/>
      <c r="BVY44" s="450"/>
      <c r="BVZ44" s="450"/>
      <c r="BWA44" s="450"/>
      <c r="BWB44" s="450"/>
      <c r="BWC44" s="450"/>
      <c r="BWD44" s="450"/>
      <c r="BWE44" s="450"/>
      <c r="BWF44" s="450"/>
      <c r="BWG44" s="450"/>
      <c r="BWH44" s="450"/>
      <c r="BWI44" s="450"/>
      <c r="BWJ44" s="450"/>
      <c r="BWK44" s="450"/>
      <c r="BWL44" s="450"/>
      <c r="BWM44" s="450"/>
      <c r="BWN44" s="450"/>
      <c r="BWO44" s="450"/>
      <c r="BWP44" s="450"/>
      <c r="BWQ44" s="450"/>
      <c r="BWR44" s="450"/>
      <c r="BWS44" s="450"/>
      <c r="BWT44" s="450"/>
      <c r="BWU44" s="450"/>
      <c r="BWV44" s="450"/>
      <c r="BWW44" s="450"/>
      <c r="BWX44" s="450"/>
      <c r="BWY44" s="450"/>
      <c r="BWZ44" s="450"/>
      <c r="BXA44" s="450"/>
      <c r="BXB44" s="450"/>
      <c r="BXC44" s="450"/>
      <c r="BXD44" s="450"/>
      <c r="BXE44" s="450"/>
      <c r="BXF44" s="450"/>
      <c r="BXG44" s="450"/>
      <c r="BXH44" s="450"/>
      <c r="BXI44" s="450"/>
      <c r="BXJ44" s="450"/>
      <c r="BXK44" s="450"/>
      <c r="BXL44" s="450"/>
      <c r="BXM44" s="450"/>
      <c r="BXN44" s="450"/>
      <c r="BXO44" s="450"/>
      <c r="BXP44" s="450"/>
      <c r="BXQ44" s="450"/>
      <c r="BXR44" s="450"/>
      <c r="BXS44" s="450"/>
      <c r="BXT44" s="450"/>
      <c r="BXU44" s="450"/>
      <c r="BXV44" s="450"/>
      <c r="BXW44" s="450"/>
      <c r="BXX44" s="450"/>
      <c r="BXY44" s="450"/>
      <c r="BXZ44" s="450"/>
      <c r="BYA44" s="450"/>
      <c r="BYB44" s="450"/>
      <c r="BYC44" s="450"/>
      <c r="BYD44" s="450"/>
      <c r="BYE44" s="450"/>
      <c r="BYF44" s="450"/>
      <c r="BYG44" s="450"/>
      <c r="BYH44" s="450"/>
      <c r="BYI44" s="450"/>
      <c r="BYJ44" s="450"/>
      <c r="BYK44" s="450"/>
      <c r="BYL44" s="450"/>
      <c r="BYM44" s="450"/>
      <c r="BYN44" s="450"/>
      <c r="BYO44" s="450"/>
      <c r="BYP44" s="450"/>
      <c r="BYQ44" s="450"/>
      <c r="BYR44" s="450"/>
      <c r="BYS44" s="450"/>
      <c r="BYT44" s="450"/>
      <c r="BYU44" s="450"/>
      <c r="BYV44" s="450"/>
      <c r="BYW44" s="450"/>
      <c r="BYX44" s="450"/>
      <c r="BYY44" s="450"/>
      <c r="BYZ44" s="450"/>
      <c r="BZA44" s="450"/>
      <c r="BZB44" s="450"/>
      <c r="BZC44" s="450"/>
      <c r="BZD44" s="450"/>
      <c r="BZE44" s="450"/>
      <c r="BZF44" s="450"/>
      <c r="BZG44" s="450"/>
      <c r="BZH44" s="450"/>
      <c r="BZI44" s="450"/>
      <c r="BZJ44" s="450"/>
      <c r="BZK44" s="450"/>
      <c r="BZL44" s="450"/>
      <c r="BZM44" s="450"/>
      <c r="BZN44" s="450"/>
      <c r="BZO44" s="450"/>
      <c r="BZP44" s="450"/>
      <c r="BZQ44" s="450"/>
      <c r="BZR44" s="450"/>
      <c r="BZS44" s="450"/>
      <c r="BZT44" s="450"/>
      <c r="BZU44" s="450"/>
      <c r="BZV44" s="450"/>
      <c r="BZW44" s="450"/>
      <c r="BZX44" s="450"/>
      <c r="BZY44" s="450"/>
      <c r="BZZ44" s="450"/>
      <c r="CAA44" s="450"/>
      <c r="CAB44" s="450"/>
      <c r="CAC44" s="450"/>
      <c r="CAD44" s="450"/>
      <c r="CAE44" s="450"/>
      <c r="CAF44" s="450"/>
      <c r="CAG44" s="450"/>
      <c r="CAH44" s="450"/>
      <c r="CAI44" s="450"/>
      <c r="CAJ44" s="450"/>
      <c r="CAK44" s="450"/>
      <c r="CAL44" s="450"/>
      <c r="CAM44" s="450"/>
      <c r="CAN44" s="450"/>
      <c r="CAO44" s="450"/>
      <c r="CAP44" s="450"/>
      <c r="CAQ44" s="450"/>
      <c r="CAR44" s="450"/>
      <c r="CAS44" s="450"/>
      <c r="CAT44" s="450"/>
      <c r="CAU44" s="450"/>
      <c r="CAV44" s="450"/>
      <c r="CAW44" s="450"/>
      <c r="CAX44" s="450"/>
      <c r="CAY44" s="450"/>
      <c r="CAZ44" s="450"/>
      <c r="CBA44" s="450"/>
      <c r="CBB44" s="450"/>
      <c r="CBC44" s="450"/>
      <c r="CBD44" s="450"/>
      <c r="CBE44" s="450"/>
      <c r="CBF44" s="450"/>
      <c r="CBG44" s="450"/>
      <c r="CBH44" s="450"/>
      <c r="CBI44" s="450"/>
      <c r="CBJ44" s="450"/>
      <c r="CBK44" s="450"/>
      <c r="CBL44" s="450"/>
      <c r="CBM44" s="450"/>
      <c r="CBN44" s="450"/>
      <c r="CBO44" s="450"/>
      <c r="CBP44" s="450"/>
      <c r="CBQ44" s="450"/>
      <c r="CBR44" s="450"/>
      <c r="CBS44" s="450"/>
      <c r="CBT44" s="450"/>
      <c r="CBU44" s="450"/>
      <c r="CBV44" s="450"/>
      <c r="CBW44" s="450"/>
      <c r="CBX44" s="450"/>
      <c r="CBY44" s="450"/>
      <c r="CBZ44" s="450"/>
      <c r="CCA44" s="450"/>
      <c r="CCB44" s="450"/>
      <c r="CCC44" s="450"/>
      <c r="CCD44" s="450"/>
      <c r="CCE44" s="450"/>
      <c r="CCF44" s="450"/>
      <c r="CCG44" s="450"/>
      <c r="CCH44" s="450"/>
      <c r="CCI44" s="450"/>
      <c r="CCJ44" s="450"/>
      <c r="CCK44" s="450"/>
      <c r="CCL44" s="450"/>
      <c r="CCM44" s="450"/>
      <c r="CCN44" s="450"/>
      <c r="CCO44" s="450"/>
      <c r="CCP44" s="450"/>
      <c r="CCQ44" s="450"/>
      <c r="CCR44" s="450"/>
      <c r="CCS44" s="450"/>
      <c r="CCT44" s="450"/>
      <c r="CCU44" s="450"/>
      <c r="CCV44" s="450"/>
      <c r="CCW44" s="450"/>
      <c r="CCX44" s="450"/>
      <c r="CCY44" s="450"/>
      <c r="CCZ44" s="450"/>
      <c r="CDA44" s="450"/>
      <c r="CDB44" s="450"/>
      <c r="CDC44" s="450"/>
      <c r="CDD44" s="450"/>
      <c r="CDE44" s="450"/>
      <c r="CDF44" s="450"/>
      <c r="CDG44" s="450"/>
      <c r="CDH44" s="450"/>
      <c r="CDI44" s="450"/>
      <c r="CDJ44" s="450"/>
      <c r="CDK44" s="450"/>
      <c r="CDL44" s="450"/>
      <c r="CDM44" s="450"/>
      <c r="CDN44" s="450"/>
      <c r="CDO44" s="450"/>
      <c r="CDP44" s="450"/>
      <c r="CDQ44" s="450"/>
      <c r="CDR44" s="450"/>
      <c r="CDS44" s="450"/>
      <c r="CDT44" s="450"/>
      <c r="CDU44" s="450"/>
      <c r="CDV44" s="450"/>
      <c r="CDW44" s="450"/>
      <c r="CDX44" s="450"/>
      <c r="CDY44" s="450"/>
      <c r="CDZ44" s="450"/>
      <c r="CEA44" s="450"/>
      <c r="CEB44" s="450"/>
      <c r="CEC44" s="450"/>
      <c r="CED44" s="450"/>
      <c r="CEE44" s="450"/>
      <c r="CEF44" s="450"/>
      <c r="CEG44" s="450"/>
      <c r="CEH44" s="450"/>
      <c r="CEI44" s="450"/>
      <c r="CEJ44" s="450"/>
      <c r="CEK44" s="450"/>
      <c r="CEL44" s="450"/>
      <c r="CEM44" s="450"/>
      <c r="CEN44" s="450"/>
      <c r="CEO44" s="450"/>
      <c r="CEP44" s="450"/>
      <c r="CEQ44" s="450"/>
      <c r="CER44" s="450"/>
      <c r="CES44" s="450"/>
      <c r="CET44" s="450"/>
      <c r="CEU44" s="450"/>
      <c r="CEV44" s="450"/>
      <c r="CEW44" s="450"/>
      <c r="CEX44" s="450"/>
      <c r="CEY44" s="450"/>
      <c r="CEZ44" s="450"/>
      <c r="CFA44" s="450"/>
      <c r="CFB44" s="450"/>
      <c r="CFC44" s="450"/>
      <c r="CFD44" s="450"/>
      <c r="CFE44" s="450"/>
      <c r="CFF44" s="450"/>
      <c r="CFG44" s="450"/>
      <c r="CFH44" s="450"/>
      <c r="CFI44" s="450"/>
      <c r="CFJ44" s="450"/>
      <c r="CFK44" s="450"/>
      <c r="CFL44" s="450"/>
      <c r="CFM44" s="450"/>
      <c r="CFN44" s="450"/>
      <c r="CFO44" s="450"/>
      <c r="CFP44" s="450"/>
      <c r="CFQ44" s="450"/>
      <c r="CFR44" s="450"/>
      <c r="CFS44" s="450"/>
      <c r="CFT44" s="450"/>
      <c r="CFU44" s="450"/>
      <c r="CFV44" s="450"/>
      <c r="CFW44" s="450"/>
      <c r="CFX44" s="450"/>
      <c r="CFY44" s="450"/>
      <c r="CFZ44" s="450"/>
      <c r="CGA44" s="450"/>
      <c r="CGB44" s="450"/>
      <c r="CGC44" s="450"/>
      <c r="CGD44" s="450"/>
      <c r="CGE44" s="450"/>
      <c r="CGF44" s="450"/>
      <c r="CGG44" s="450"/>
      <c r="CGH44" s="450"/>
      <c r="CGI44" s="450"/>
      <c r="CGJ44" s="450"/>
      <c r="CGK44" s="450"/>
      <c r="CGL44" s="450"/>
      <c r="CGM44" s="450"/>
      <c r="CGN44" s="450"/>
      <c r="CGO44" s="450"/>
      <c r="CGP44" s="450"/>
      <c r="CGQ44" s="450"/>
      <c r="CGR44" s="450"/>
      <c r="CGS44" s="450"/>
      <c r="CGT44" s="450"/>
      <c r="CGU44" s="450"/>
      <c r="CGV44" s="450"/>
      <c r="CGW44" s="450"/>
      <c r="CGX44" s="450"/>
      <c r="CGY44" s="450"/>
      <c r="CGZ44" s="450"/>
      <c r="CHA44" s="450"/>
      <c r="CHB44" s="450"/>
      <c r="CHC44" s="450"/>
      <c r="CHD44" s="450"/>
      <c r="CHE44" s="450"/>
      <c r="CHF44" s="450"/>
      <c r="CHG44" s="450"/>
      <c r="CHH44" s="450"/>
      <c r="CHI44" s="450"/>
      <c r="CHJ44" s="450"/>
      <c r="CHK44" s="450"/>
      <c r="CHL44" s="450"/>
      <c r="CHM44" s="450"/>
      <c r="CHN44" s="450"/>
      <c r="CHO44" s="450"/>
      <c r="CHP44" s="450"/>
      <c r="CHQ44" s="450"/>
      <c r="CHR44" s="450"/>
      <c r="CHS44" s="450"/>
      <c r="CHT44" s="450"/>
      <c r="CHU44" s="450"/>
      <c r="CHV44" s="450"/>
      <c r="CHW44" s="450"/>
      <c r="CHX44" s="450"/>
      <c r="CHY44" s="450"/>
      <c r="CHZ44" s="450"/>
      <c r="CIA44" s="450"/>
      <c r="CIB44" s="450"/>
      <c r="CIC44" s="450"/>
      <c r="CID44" s="450"/>
      <c r="CIE44" s="450"/>
      <c r="CIF44" s="450"/>
      <c r="CIG44" s="450"/>
      <c r="CIH44" s="450"/>
      <c r="CII44" s="450"/>
      <c r="CIJ44" s="450"/>
      <c r="CIK44" s="450"/>
      <c r="CIL44" s="450"/>
      <c r="CIM44" s="450"/>
      <c r="CIN44" s="450"/>
      <c r="CIO44" s="450"/>
      <c r="CIP44" s="450"/>
      <c r="CIQ44" s="450"/>
      <c r="CIR44" s="450"/>
      <c r="CIS44" s="450"/>
      <c r="CIT44" s="450"/>
      <c r="CIU44" s="450"/>
      <c r="CIV44" s="450"/>
      <c r="CIW44" s="450"/>
      <c r="CIX44" s="450"/>
      <c r="CIY44" s="450"/>
      <c r="CIZ44" s="450"/>
      <c r="CJA44" s="450"/>
      <c r="CJB44" s="450"/>
      <c r="CJC44" s="450"/>
      <c r="CJD44" s="450"/>
      <c r="CJE44" s="450"/>
      <c r="CJF44" s="450"/>
      <c r="CJG44" s="450"/>
      <c r="CJH44" s="450"/>
      <c r="CJI44" s="450"/>
      <c r="CJJ44" s="450"/>
      <c r="CJK44" s="450"/>
      <c r="CJL44" s="450"/>
      <c r="CJM44" s="450"/>
      <c r="CJN44" s="450"/>
      <c r="CJO44" s="450"/>
      <c r="CJP44" s="450"/>
      <c r="CJQ44" s="450"/>
      <c r="CJR44" s="450"/>
      <c r="CJS44" s="450"/>
      <c r="CJT44" s="450"/>
      <c r="CJU44" s="450"/>
      <c r="CJV44" s="450"/>
      <c r="CJW44" s="450"/>
      <c r="CJX44" s="450"/>
      <c r="CJY44" s="450"/>
      <c r="CJZ44" s="450"/>
      <c r="CKA44" s="450"/>
      <c r="CKB44" s="450"/>
      <c r="CKC44" s="450"/>
      <c r="CKD44" s="450"/>
      <c r="CKE44" s="450"/>
      <c r="CKF44" s="450"/>
      <c r="CKG44" s="450"/>
      <c r="CKH44" s="450"/>
      <c r="CKI44" s="450"/>
      <c r="CKJ44" s="450"/>
      <c r="CKK44" s="450"/>
      <c r="CKL44" s="450"/>
      <c r="CKM44" s="450"/>
      <c r="CKN44" s="450"/>
      <c r="CKO44" s="450"/>
      <c r="CKP44" s="450"/>
      <c r="CKQ44" s="450"/>
      <c r="CKR44" s="450"/>
      <c r="CKS44" s="450"/>
      <c r="CKT44" s="450"/>
      <c r="CKU44" s="450"/>
      <c r="CKV44" s="450"/>
      <c r="CKW44" s="450"/>
      <c r="CKX44" s="450"/>
      <c r="CKY44" s="450"/>
      <c r="CKZ44" s="450"/>
      <c r="CLA44" s="450"/>
      <c r="CLB44" s="450"/>
      <c r="CLC44" s="450"/>
      <c r="CLD44" s="450"/>
      <c r="CLE44" s="450"/>
      <c r="CLF44" s="450"/>
      <c r="CLG44" s="450"/>
      <c r="CLH44" s="450"/>
      <c r="CLI44" s="450"/>
      <c r="CLJ44" s="450"/>
      <c r="CLK44" s="450"/>
      <c r="CLL44" s="450"/>
      <c r="CLM44" s="450"/>
      <c r="CLN44" s="450"/>
      <c r="CLO44" s="450"/>
      <c r="CLP44" s="450"/>
      <c r="CLQ44" s="450"/>
      <c r="CLR44" s="450"/>
      <c r="CLS44" s="450"/>
      <c r="CLT44" s="450"/>
      <c r="CLU44" s="450"/>
      <c r="CLV44" s="450"/>
      <c r="CLW44" s="450"/>
      <c r="CLX44" s="450"/>
      <c r="CLY44" s="450"/>
      <c r="CLZ44" s="450"/>
      <c r="CMA44" s="450"/>
      <c r="CMB44" s="450"/>
      <c r="CMC44" s="450"/>
      <c r="CMD44" s="450"/>
      <c r="CME44" s="450"/>
      <c r="CMF44" s="450"/>
      <c r="CMG44" s="450"/>
      <c r="CMH44" s="450"/>
      <c r="CMI44" s="450"/>
      <c r="CMJ44" s="450"/>
      <c r="CMK44" s="450"/>
      <c r="CML44" s="450"/>
      <c r="CMM44" s="450"/>
      <c r="CMN44" s="450"/>
      <c r="CMO44" s="450"/>
      <c r="CMP44" s="450"/>
      <c r="CMQ44" s="450"/>
      <c r="CMR44" s="450"/>
      <c r="CMS44" s="450"/>
      <c r="CMT44" s="450"/>
      <c r="CMU44" s="450"/>
      <c r="CMV44" s="450"/>
      <c r="CMW44" s="450"/>
      <c r="CMX44" s="450"/>
      <c r="CMY44" s="450"/>
      <c r="CMZ44" s="450"/>
      <c r="CNA44" s="450"/>
      <c r="CNB44" s="450"/>
      <c r="CNC44" s="450"/>
      <c r="CND44" s="450"/>
      <c r="CNE44" s="450"/>
      <c r="CNF44" s="450"/>
      <c r="CNG44" s="450"/>
      <c r="CNH44" s="450"/>
      <c r="CNI44" s="450"/>
      <c r="CNJ44" s="450"/>
      <c r="CNK44" s="450"/>
      <c r="CNL44" s="450"/>
      <c r="CNM44" s="450"/>
      <c r="CNN44" s="450"/>
      <c r="CNO44" s="450"/>
      <c r="CNP44" s="450"/>
      <c r="CNQ44" s="450"/>
      <c r="CNR44" s="450"/>
      <c r="CNS44" s="450"/>
      <c r="CNT44" s="450"/>
      <c r="CNU44" s="450"/>
      <c r="CNV44" s="450"/>
      <c r="CNW44" s="450"/>
      <c r="CNX44" s="450"/>
      <c r="CNY44" s="450"/>
      <c r="CNZ44" s="450"/>
      <c r="COA44" s="450"/>
      <c r="COB44" s="450"/>
      <c r="COC44" s="450"/>
      <c r="COD44" s="450"/>
      <c r="COE44" s="450"/>
      <c r="COF44" s="450"/>
      <c r="COG44" s="450"/>
      <c r="COH44" s="450"/>
      <c r="COI44" s="450"/>
      <c r="COJ44" s="450"/>
      <c r="COK44" s="450"/>
      <c r="COL44" s="450"/>
      <c r="COM44" s="450"/>
      <c r="CON44" s="450"/>
      <c r="COO44" s="450"/>
      <c r="COP44" s="450"/>
      <c r="COQ44" s="450"/>
      <c r="COR44" s="450"/>
      <c r="COS44" s="450"/>
      <c r="COT44" s="450"/>
      <c r="COU44" s="450"/>
      <c r="COV44" s="450"/>
      <c r="COW44" s="450"/>
      <c r="COX44" s="450"/>
      <c r="COY44" s="450"/>
      <c r="COZ44" s="450"/>
      <c r="CPA44" s="450"/>
      <c r="CPB44" s="450"/>
      <c r="CPC44" s="450"/>
      <c r="CPD44" s="450"/>
      <c r="CPE44" s="450"/>
      <c r="CPF44" s="450"/>
      <c r="CPG44" s="450"/>
      <c r="CPH44" s="450"/>
      <c r="CPI44" s="450"/>
      <c r="CPJ44" s="450"/>
      <c r="CPK44" s="450"/>
      <c r="CPL44" s="450"/>
      <c r="CPM44" s="450"/>
      <c r="CPN44" s="450"/>
      <c r="CPO44" s="450"/>
      <c r="CPP44" s="450"/>
      <c r="CPQ44" s="450"/>
      <c r="CPR44" s="450"/>
      <c r="CPS44" s="450"/>
      <c r="CPT44" s="450"/>
      <c r="CPU44" s="450"/>
      <c r="CPV44" s="450"/>
      <c r="CPW44" s="450"/>
      <c r="CPX44" s="450"/>
      <c r="CPY44" s="450"/>
      <c r="CPZ44" s="450"/>
      <c r="CQA44" s="450"/>
      <c r="CQB44" s="450"/>
      <c r="CQC44" s="450"/>
      <c r="CQD44" s="450"/>
      <c r="CQE44" s="450"/>
      <c r="CQF44" s="450"/>
      <c r="CQG44" s="450"/>
      <c r="CQH44" s="450"/>
      <c r="CQI44" s="450"/>
      <c r="CQJ44" s="450"/>
      <c r="CQK44" s="450"/>
      <c r="CQL44" s="450"/>
      <c r="CQM44" s="450"/>
      <c r="CQN44" s="450"/>
      <c r="CQO44" s="450"/>
      <c r="CQP44" s="450"/>
      <c r="CQQ44" s="450"/>
      <c r="CQR44" s="450"/>
      <c r="CQS44" s="450"/>
      <c r="CQT44" s="450"/>
      <c r="CQU44" s="450"/>
      <c r="CQV44" s="450"/>
      <c r="CQW44" s="450"/>
      <c r="CQX44" s="450"/>
      <c r="CQY44" s="450"/>
      <c r="CQZ44" s="450"/>
      <c r="CRA44" s="450"/>
      <c r="CRB44" s="450"/>
      <c r="CRC44" s="450"/>
      <c r="CRD44" s="450"/>
      <c r="CRE44" s="450"/>
      <c r="CRF44" s="450"/>
      <c r="CRG44" s="450"/>
      <c r="CRH44" s="450"/>
      <c r="CRI44" s="450"/>
      <c r="CRJ44" s="450"/>
      <c r="CRK44" s="450"/>
      <c r="CRL44" s="450"/>
      <c r="CRM44" s="450"/>
      <c r="CRN44" s="450"/>
      <c r="CRO44" s="450"/>
      <c r="CRP44" s="450"/>
      <c r="CRQ44" s="450"/>
      <c r="CRR44" s="450"/>
      <c r="CRS44" s="450"/>
      <c r="CRT44" s="450"/>
      <c r="CRU44" s="450"/>
      <c r="CRV44" s="450"/>
      <c r="CRW44" s="450"/>
      <c r="CRX44" s="450"/>
      <c r="CRY44" s="450"/>
      <c r="CRZ44" s="450"/>
      <c r="CSA44" s="450"/>
      <c r="CSB44" s="450"/>
      <c r="CSC44" s="450"/>
      <c r="CSD44" s="450"/>
      <c r="CSE44" s="450"/>
      <c r="CSF44" s="450"/>
      <c r="CSG44" s="450"/>
      <c r="CSH44" s="450"/>
      <c r="CSI44" s="450"/>
      <c r="CSJ44" s="450"/>
      <c r="CSK44" s="450"/>
      <c r="CSL44" s="450"/>
      <c r="CSM44" s="450"/>
      <c r="CSN44" s="450"/>
      <c r="CSO44" s="450"/>
      <c r="CSP44" s="450"/>
      <c r="CSQ44" s="450"/>
      <c r="CSR44" s="450"/>
      <c r="CSS44" s="450"/>
      <c r="CST44" s="450"/>
      <c r="CSU44" s="450"/>
      <c r="CSV44" s="450"/>
      <c r="CSW44" s="450"/>
      <c r="CSX44" s="450"/>
      <c r="CSY44" s="450"/>
      <c r="CSZ44" s="450"/>
      <c r="CTA44" s="450"/>
      <c r="CTB44" s="450"/>
      <c r="CTC44" s="450"/>
      <c r="CTD44" s="450"/>
      <c r="CTE44" s="450"/>
      <c r="CTF44" s="450"/>
      <c r="CTG44" s="450"/>
      <c r="CTH44" s="450"/>
      <c r="CTI44" s="450"/>
      <c r="CTJ44" s="450"/>
      <c r="CTK44" s="450"/>
      <c r="CTL44" s="450"/>
      <c r="CTM44" s="450"/>
      <c r="CTN44" s="450"/>
      <c r="CTO44" s="450"/>
      <c r="CTP44" s="450"/>
      <c r="CTQ44" s="450"/>
      <c r="CTR44" s="450"/>
      <c r="CTS44" s="450"/>
      <c r="CTT44" s="450"/>
      <c r="CTU44" s="450"/>
      <c r="CTV44" s="450"/>
      <c r="CTW44" s="450"/>
      <c r="CTX44" s="450"/>
      <c r="CTY44" s="450"/>
      <c r="CTZ44" s="450"/>
      <c r="CUA44" s="450"/>
      <c r="CUB44" s="450"/>
      <c r="CUC44" s="450"/>
      <c r="CUD44" s="450"/>
      <c r="CUE44" s="450"/>
      <c r="CUF44" s="450"/>
      <c r="CUG44" s="450"/>
      <c r="CUH44" s="450"/>
      <c r="CUI44" s="450"/>
      <c r="CUJ44" s="450"/>
      <c r="CUK44" s="450"/>
      <c r="CUL44" s="450"/>
      <c r="CUM44" s="450"/>
      <c r="CUN44" s="450"/>
      <c r="CUO44" s="450"/>
      <c r="CUP44" s="450"/>
      <c r="CUQ44" s="450"/>
      <c r="CUR44" s="450"/>
      <c r="CUS44" s="450"/>
      <c r="CUT44" s="450"/>
      <c r="CUU44" s="450"/>
      <c r="CUV44" s="450"/>
      <c r="CUW44" s="450"/>
      <c r="CUX44" s="450"/>
      <c r="CUY44" s="450"/>
      <c r="CUZ44" s="450"/>
      <c r="CVA44" s="450"/>
      <c r="CVB44" s="450"/>
      <c r="CVC44" s="450"/>
      <c r="CVD44" s="450"/>
      <c r="CVE44" s="450"/>
      <c r="CVF44" s="450"/>
      <c r="CVG44" s="450"/>
      <c r="CVH44" s="450"/>
      <c r="CVI44" s="450"/>
      <c r="CVJ44" s="450"/>
      <c r="CVK44" s="450"/>
      <c r="CVL44" s="450"/>
      <c r="CVM44" s="450"/>
      <c r="CVN44" s="450"/>
      <c r="CVO44" s="450"/>
      <c r="CVP44" s="450"/>
      <c r="CVQ44" s="450"/>
      <c r="CVR44" s="450"/>
      <c r="CVS44" s="450"/>
      <c r="CVT44" s="450"/>
      <c r="CVU44" s="450"/>
      <c r="CVV44" s="450"/>
      <c r="CVW44" s="450"/>
      <c r="CVX44" s="450"/>
      <c r="CVY44" s="450"/>
      <c r="CVZ44" s="450"/>
      <c r="CWA44" s="450"/>
      <c r="CWB44" s="450"/>
      <c r="CWC44" s="450"/>
      <c r="CWD44" s="450"/>
      <c r="CWE44" s="450"/>
      <c r="CWF44" s="450"/>
      <c r="CWG44" s="450"/>
      <c r="CWH44" s="450"/>
      <c r="CWI44" s="450"/>
      <c r="CWJ44" s="450"/>
      <c r="CWK44" s="450"/>
      <c r="CWL44" s="450"/>
      <c r="CWM44" s="450"/>
      <c r="CWN44" s="450"/>
      <c r="CWO44" s="450"/>
      <c r="CWP44" s="450"/>
      <c r="CWQ44" s="450"/>
      <c r="CWR44" s="450"/>
      <c r="CWS44" s="450"/>
      <c r="CWT44" s="450"/>
      <c r="CWU44" s="450"/>
      <c r="CWV44" s="450"/>
      <c r="CWW44" s="450"/>
      <c r="CWX44" s="450"/>
      <c r="CWY44" s="450"/>
      <c r="CWZ44" s="450"/>
      <c r="CXA44" s="450"/>
      <c r="CXB44" s="450"/>
      <c r="CXC44" s="450"/>
      <c r="CXD44" s="450"/>
      <c r="CXE44" s="450"/>
      <c r="CXF44" s="450"/>
      <c r="CXG44" s="450"/>
      <c r="CXH44" s="450"/>
      <c r="CXI44" s="450"/>
      <c r="CXJ44" s="450"/>
      <c r="CXK44" s="450"/>
      <c r="CXL44" s="450"/>
      <c r="CXM44" s="450"/>
      <c r="CXN44" s="450"/>
      <c r="CXO44" s="450"/>
      <c r="CXP44" s="450"/>
      <c r="CXQ44" s="450"/>
      <c r="CXR44" s="450"/>
      <c r="CXS44" s="450"/>
      <c r="CXT44" s="450"/>
      <c r="CXU44" s="450"/>
      <c r="CXV44" s="450"/>
      <c r="CXW44" s="450"/>
      <c r="CXX44" s="450"/>
      <c r="CXY44" s="450"/>
      <c r="CXZ44" s="450"/>
      <c r="CYA44" s="450"/>
      <c r="CYB44" s="450"/>
      <c r="CYC44" s="450"/>
      <c r="CYD44" s="450"/>
      <c r="CYE44" s="450"/>
      <c r="CYF44" s="450"/>
      <c r="CYG44" s="450"/>
      <c r="CYH44" s="450"/>
      <c r="CYI44" s="450"/>
      <c r="CYJ44" s="450"/>
      <c r="CYK44" s="450"/>
      <c r="CYL44" s="450"/>
      <c r="CYM44" s="450"/>
      <c r="CYN44" s="450"/>
      <c r="CYO44" s="450"/>
      <c r="CYP44" s="450"/>
      <c r="CYQ44" s="450"/>
      <c r="CYR44" s="450"/>
      <c r="CYS44" s="450"/>
      <c r="CYT44" s="450"/>
      <c r="CYU44" s="450"/>
      <c r="CYV44" s="450"/>
      <c r="CYW44" s="450"/>
      <c r="CYX44" s="450"/>
      <c r="CYY44" s="450"/>
      <c r="CYZ44" s="450"/>
      <c r="CZA44" s="450"/>
      <c r="CZB44" s="450"/>
      <c r="CZC44" s="450"/>
      <c r="CZD44" s="450"/>
      <c r="CZE44" s="450"/>
      <c r="CZF44" s="450"/>
      <c r="CZG44" s="450"/>
      <c r="CZH44" s="450"/>
      <c r="CZI44" s="450"/>
      <c r="CZJ44" s="450"/>
      <c r="CZK44" s="450"/>
      <c r="CZL44" s="450"/>
      <c r="CZM44" s="450"/>
      <c r="CZN44" s="450"/>
      <c r="CZO44" s="450"/>
      <c r="CZP44" s="450"/>
      <c r="CZQ44" s="450"/>
      <c r="CZR44" s="450"/>
      <c r="CZS44" s="450"/>
      <c r="CZT44" s="450"/>
      <c r="CZU44" s="450"/>
      <c r="CZV44" s="450"/>
      <c r="CZW44" s="450"/>
      <c r="CZX44" s="450"/>
      <c r="CZY44" s="450"/>
      <c r="CZZ44" s="450"/>
      <c r="DAA44" s="450"/>
      <c r="DAB44" s="450"/>
      <c r="DAC44" s="450"/>
      <c r="DAD44" s="450"/>
      <c r="DAE44" s="450"/>
      <c r="DAF44" s="450"/>
      <c r="DAG44" s="450"/>
      <c r="DAH44" s="450"/>
      <c r="DAI44" s="450"/>
      <c r="DAJ44" s="450"/>
      <c r="DAK44" s="450"/>
      <c r="DAL44" s="450"/>
      <c r="DAM44" s="450"/>
      <c r="DAN44" s="450"/>
      <c r="DAO44" s="450"/>
      <c r="DAP44" s="450"/>
      <c r="DAQ44" s="450"/>
      <c r="DAR44" s="450"/>
      <c r="DAS44" s="450"/>
      <c r="DAT44" s="450"/>
      <c r="DAU44" s="450"/>
      <c r="DAV44" s="450"/>
      <c r="DAW44" s="450"/>
      <c r="DAX44" s="450"/>
      <c r="DAY44" s="450"/>
      <c r="DAZ44" s="450"/>
      <c r="DBA44" s="450"/>
      <c r="DBB44" s="450"/>
      <c r="DBC44" s="450"/>
      <c r="DBD44" s="450"/>
      <c r="DBE44" s="450"/>
      <c r="DBF44" s="450"/>
      <c r="DBG44" s="450"/>
      <c r="DBH44" s="450"/>
      <c r="DBI44" s="450"/>
      <c r="DBJ44" s="450"/>
      <c r="DBK44" s="450"/>
      <c r="DBL44" s="450"/>
      <c r="DBM44" s="450"/>
      <c r="DBN44" s="450"/>
      <c r="DBO44" s="450"/>
      <c r="DBP44" s="450"/>
      <c r="DBQ44" s="450"/>
      <c r="DBR44" s="450"/>
      <c r="DBS44" s="450"/>
      <c r="DBT44" s="450"/>
      <c r="DBU44" s="450"/>
      <c r="DBV44" s="450"/>
      <c r="DBW44" s="450"/>
      <c r="DBX44" s="450"/>
      <c r="DBY44" s="450"/>
      <c r="DBZ44" s="450"/>
      <c r="DCA44" s="450"/>
      <c r="DCB44" s="450"/>
      <c r="DCC44" s="450"/>
      <c r="DCD44" s="450"/>
      <c r="DCE44" s="450"/>
      <c r="DCF44" s="450"/>
      <c r="DCG44" s="450"/>
      <c r="DCH44" s="450"/>
      <c r="DCI44" s="450"/>
      <c r="DCJ44" s="450"/>
      <c r="DCK44" s="450"/>
      <c r="DCL44" s="450"/>
      <c r="DCM44" s="450"/>
      <c r="DCN44" s="450"/>
      <c r="DCO44" s="450"/>
      <c r="DCP44" s="450"/>
      <c r="DCQ44" s="450"/>
      <c r="DCR44" s="450"/>
      <c r="DCS44" s="450"/>
      <c r="DCT44" s="450"/>
      <c r="DCU44" s="450"/>
      <c r="DCV44" s="450"/>
      <c r="DCW44" s="450"/>
      <c r="DCX44" s="450"/>
      <c r="DCY44" s="450"/>
      <c r="DCZ44" s="450"/>
      <c r="DDA44" s="450"/>
      <c r="DDB44" s="450"/>
      <c r="DDC44" s="450"/>
      <c r="DDD44" s="450"/>
      <c r="DDE44" s="450"/>
      <c r="DDF44" s="450"/>
      <c r="DDG44" s="450"/>
      <c r="DDH44" s="450"/>
      <c r="DDI44" s="450"/>
      <c r="DDJ44" s="450"/>
      <c r="DDK44" s="450"/>
      <c r="DDL44" s="450"/>
      <c r="DDM44" s="450"/>
      <c r="DDN44" s="450"/>
      <c r="DDO44" s="450"/>
      <c r="DDP44" s="450"/>
      <c r="DDQ44" s="450"/>
      <c r="DDR44" s="450"/>
      <c r="DDS44" s="450"/>
      <c r="DDT44" s="450"/>
      <c r="DDU44" s="450"/>
      <c r="DDV44" s="450"/>
      <c r="DDW44" s="450"/>
      <c r="DDX44" s="450"/>
      <c r="DDY44" s="450"/>
      <c r="DDZ44" s="450"/>
      <c r="DEA44" s="450"/>
      <c r="DEB44" s="450"/>
      <c r="DEC44" s="450"/>
      <c r="DED44" s="450"/>
      <c r="DEE44" s="450"/>
      <c r="DEF44" s="450"/>
      <c r="DEG44" s="450"/>
      <c r="DEH44" s="450"/>
      <c r="DEI44" s="450"/>
      <c r="DEJ44" s="450"/>
      <c r="DEK44" s="450"/>
      <c r="DEL44" s="450"/>
      <c r="DEM44" s="450"/>
      <c r="DEN44" s="450"/>
      <c r="DEO44" s="450"/>
      <c r="DEP44" s="450"/>
      <c r="DEQ44" s="450"/>
      <c r="DER44" s="450"/>
      <c r="DES44" s="450"/>
      <c r="DET44" s="450"/>
      <c r="DEU44" s="450"/>
      <c r="DEV44" s="450"/>
      <c r="DEW44" s="450"/>
      <c r="DEX44" s="450"/>
      <c r="DEY44" s="450"/>
      <c r="DEZ44" s="450"/>
      <c r="DFA44" s="450"/>
      <c r="DFB44" s="450"/>
      <c r="DFC44" s="450"/>
      <c r="DFD44" s="450"/>
      <c r="DFE44" s="450"/>
      <c r="DFF44" s="450"/>
      <c r="DFG44" s="450"/>
      <c r="DFH44" s="450"/>
      <c r="DFI44" s="450"/>
      <c r="DFJ44" s="450"/>
      <c r="DFK44" s="450"/>
      <c r="DFL44" s="450"/>
      <c r="DFM44" s="450"/>
      <c r="DFN44" s="450"/>
      <c r="DFO44" s="450"/>
      <c r="DFP44" s="450"/>
      <c r="DFQ44" s="450"/>
      <c r="DFR44" s="450"/>
      <c r="DFS44" s="450"/>
      <c r="DFT44" s="450"/>
      <c r="DFU44" s="450"/>
      <c r="DFV44" s="450"/>
      <c r="DFW44" s="450"/>
      <c r="DFX44" s="450"/>
      <c r="DFY44" s="450"/>
      <c r="DFZ44" s="450"/>
      <c r="DGA44" s="450"/>
      <c r="DGB44" s="450"/>
      <c r="DGC44" s="450"/>
      <c r="DGD44" s="450"/>
      <c r="DGE44" s="450"/>
      <c r="DGF44" s="450"/>
      <c r="DGG44" s="450"/>
      <c r="DGH44" s="450"/>
      <c r="DGI44" s="450"/>
      <c r="DGJ44" s="450"/>
      <c r="DGK44" s="450"/>
      <c r="DGL44" s="450"/>
      <c r="DGM44" s="450"/>
      <c r="DGN44" s="450"/>
      <c r="DGO44" s="450"/>
      <c r="DGP44" s="450"/>
      <c r="DGQ44" s="450"/>
      <c r="DGR44" s="450"/>
      <c r="DGS44" s="450"/>
      <c r="DGT44" s="450"/>
      <c r="DGU44" s="450"/>
      <c r="DGV44" s="450"/>
      <c r="DGW44" s="450"/>
      <c r="DGX44" s="450"/>
      <c r="DGY44" s="450"/>
      <c r="DGZ44" s="450"/>
      <c r="DHA44" s="450"/>
      <c r="DHB44" s="450"/>
      <c r="DHC44" s="450"/>
      <c r="DHD44" s="450"/>
      <c r="DHE44" s="450"/>
      <c r="DHF44" s="450"/>
      <c r="DHG44" s="450"/>
      <c r="DHH44" s="450"/>
      <c r="DHI44" s="450"/>
      <c r="DHJ44" s="450"/>
      <c r="DHK44" s="450"/>
      <c r="DHL44" s="450"/>
      <c r="DHM44" s="450"/>
      <c r="DHN44" s="450"/>
      <c r="DHO44" s="450"/>
      <c r="DHP44" s="450"/>
      <c r="DHQ44" s="450"/>
      <c r="DHR44" s="450"/>
      <c r="DHS44" s="450"/>
      <c r="DHT44" s="450"/>
      <c r="DHU44" s="450"/>
      <c r="DHV44" s="450"/>
      <c r="DHW44" s="450"/>
      <c r="DHX44" s="450"/>
      <c r="DHY44" s="450"/>
      <c r="DHZ44" s="450"/>
      <c r="DIA44" s="450"/>
      <c r="DIB44" s="450"/>
      <c r="DIC44" s="450"/>
      <c r="DID44" s="450"/>
      <c r="DIE44" s="450"/>
      <c r="DIF44" s="450"/>
      <c r="DIG44" s="450"/>
      <c r="DIH44" s="450"/>
      <c r="DII44" s="450"/>
      <c r="DIJ44" s="450"/>
      <c r="DIK44" s="450"/>
      <c r="DIL44" s="450"/>
      <c r="DIM44" s="450"/>
      <c r="DIN44" s="450"/>
      <c r="DIO44" s="450"/>
      <c r="DIP44" s="450"/>
      <c r="DIQ44" s="450"/>
      <c r="DIR44" s="450"/>
      <c r="DIS44" s="450"/>
      <c r="DIT44" s="450"/>
      <c r="DIU44" s="450"/>
      <c r="DIV44" s="450"/>
      <c r="DIW44" s="450"/>
      <c r="DIX44" s="450"/>
      <c r="DIY44" s="450"/>
      <c r="DIZ44" s="450"/>
      <c r="DJA44" s="450"/>
      <c r="DJB44" s="450"/>
      <c r="DJC44" s="450"/>
      <c r="DJD44" s="450"/>
      <c r="DJE44" s="450"/>
      <c r="DJF44" s="450"/>
      <c r="DJG44" s="450"/>
      <c r="DJH44" s="450"/>
      <c r="DJI44" s="450"/>
      <c r="DJJ44" s="450"/>
      <c r="DJK44" s="450"/>
      <c r="DJL44" s="450"/>
      <c r="DJM44" s="450"/>
      <c r="DJN44" s="450"/>
      <c r="DJO44" s="450"/>
      <c r="DJP44" s="450"/>
      <c r="DJQ44" s="450"/>
      <c r="DJR44" s="450"/>
      <c r="DJS44" s="450"/>
      <c r="DJT44" s="450"/>
      <c r="DJU44" s="450"/>
      <c r="DJV44" s="450"/>
      <c r="DJW44" s="450"/>
      <c r="DJX44" s="450"/>
      <c r="DJY44" s="450"/>
      <c r="DJZ44" s="450"/>
      <c r="DKA44" s="450"/>
      <c r="DKB44" s="450"/>
      <c r="DKC44" s="450"/>
      <c r="DKD44" s="450"/>
      <c r="DKE44" s="450"/>
      <c r="DKF44" s="450"/>
      <c r="DKG44" s="450"/>
      <c r="DKH44" s="450"/>
      <c r="DKI44" s="450"/>
      <c r="DKJ44" s="450"/>
      <c r="DKK44" s="450"/>
      <c r="DKL44" s="450"/>
      <c r="DKM44" s="450"/>
      <c r="DKN44" s="450"/>
      <c r="DKO44" s="450"/>
      <c r="DKP44" s="450"/>
      <c r="DKQ44" s="450"/>
      <c r="DKR44" s="450"/>
      <c r="DKS44" s="450"/>
      <c r="DKT44" s="450"/>
      <c r="DKU44" s="450"/>
      <c r="DKV44" s="450"/>
      <c r="DKW44" s="450"/>
      <c r="DKX44" s="450"/>
      <c r="DKY44" s="450"/>
      <c r="DKZ44" s="450"/>
      <c r="DLA44" s="450"/>
      <c r="DLB44" s="450"/>
      <c r="DLC44" s="450"/>
      <c r="DLD44" s="450"/>
      <c r="DLE44" s="450"/>
      <c r="DLF44" s="450"/>
      <c r="DLG44" s="450"/>
      <c r="DLH44" s="450"/>
      <c r="DLI44" s="450"/>
      <c r="DLJ44" s="450"/>
      <c r="DLK44" s="450"/>
      <c r="DLL44" s="450"/>
      <c r="DLM44" s="450"/>
      <c r="DLN44" s="450"/>
      <c r="DLO44" s="450"/>
      <c r="DLP44" s="450"/>
      <c r="DLQ44" s="450"/>
      <c r="DLR44" s="450"/>
      <c r="DLS44" s="450"/>
      <c r="DLT44" s="450"/>
      <c r="DLU44" s="450"/>
      <c r="DLV44" s="450"/>
      <c r="DLW44" s="450"/>
      <c r="DLX44" s="450"/>
      <c r="DLY44" s="450"/>
      <c r="DLZ44" s="450"/>
      <c r="DMA44" s="450"/>
      <c r="DMB44" s="450"/>
      <c r="DMC44" s="450"/>
      <c r="DMD44" s="450"/>
      <c r="DME44" s="450"/>
      <c r="DMF44" s="450"/>
      <c r="DMG44" s="450"/>
      <c r="DMH44" s="450"/>
      <c r="DMI44" s="450"/>
      <c r="DMJ44" s="450"/>
      <c r="DMK44" s="450"/>
      <c r="DML44" s="450"/>
      <c r="DMM44" s="450"/>
      <c r="DMN44" s="450"/>
      <c r="DMO44" s="450"/>
      <c r="DMP44" s="450"/>
      <c r="DMQ44" s="450"/>
      <c r="DMR44" s="450"/>
      <c r="DMS44" s="450"/>
      <c r="DMT44" s="450"/>
      <c r="DMU44" s="450"/>
      <c r="DMV44" s="450"/>
      <c r="DMW44" s="450"/>
      <c r="DMX44" s="450"/>
      <c r="DMY44" s="450"/>
      <c r="DMZ44" s="450"/>
      <c r="DNA44" s="450"/>
      <c r="DNB44" s="450"/>
      <c r="DNC44" s="450"/>
      <c r="DND44" s="450"/>
      <c r="DNE44" s="450"/>
      <c r="DNF44" s="450"/>
      <c r="DNG44" s="450"/>
      <c r="DNH44" s="450"/>
      <c r="DNI44" s="450"/>
      <c r="DNJ44" s="450"/>
      <c r="DNK44" s="450"/>
      <c r="DNL44" s="450"/>
      <c r="DNM44" s="450"/>
      <c r="DNN44" s="450"/>
      <c r="DNO44" s="450"/>
      <c r="DNP44" s="450"/>
      <c r="DNQ44" s="450"/>
      <c r="DNR44" s="450"/>
      <c r="DNS44" s="450"/>
      <c r="DNT44" s="450"/>
      <c r="DNU44" s="450"/>
      <c r="DNV44" s="450"/>
      <c r="DNW44" s="450"/>
      <c r="DNX44" s="450"/>
      <c r="DNY44" s="450"/>
      <c r="DNZ44" s="450"/>
      <c r="DOA44" s="450"/>
      <c r="DOB44" s="450"/>
      <c r="DOC44" s="450"/>
      <c r="DOD44" s="450"/>
      <c r="DOE44" s="450"/>
      <c r="DOF44" s="450"/>
      <c r="DOG44" s="450"/>
      <c r="DOH44" s="450"/>
      <c r="DOI44" s="450"/>
      <c r="DOJ44" s="450"/>
      <c r="DOK44" s="450"/>
      <c r="DOL44" s="450"/>
      <c r="DOM44" s="450"/>
      <c r="DON44" s="450"/>
      <c r="DOO44" s="450"/>
      <c r="DOP44" s="450"/>
      <c r="DOQ44" s="450"/>
      <c r="DOR44" s="450"/>
      <c r="DOS44" s="450"/>
      <c r="DOT44" s="450"/>
      <c r="DOU44" s="450"/>
      <c r="DOV44" s="450"/>
      <c r="DOW44" s="450"/>
      <c r="DOX44" s="450"/>
      <c r="DOY44" s="450"/>
      <c r="DOZ44" s="450"/>
      <c r="DPA44" s="450"/>
      <c r="DPB44" s="450"/>
      <c r="DPC44" s="450"/>
      <c r="DPD44" s="450"/>
      <c r="DPE44" s="450"/>
      <c r="DPF44" s="450"/>
      <c r="DPG44" s="450"/>
      <c r="DPH44" s="450"/>
      <c r="DPI44" s="450"/>
      <c r="DPJ44" s="450"/>
      <c r="DPK44" s="450"/>
      <c r="DPL44" s="450"/>
      <c r="DPM44" s="450"/>
      <c r="DPN44" s="450"/>
      <c r="DPO44" s="450"/>
      <c r="DPP44" s="450"/>
      <c r="DPQ44" s="450"/>
      <c r="DPR44" s="450"/>
      <c r="DPS44" s="450"/>
      <c r="DPT44" s="450"/>
      <c r="DPU44" s="450"/>
      <c r="DPV44" s="450"/>
      <c r="DPW44" s="450"/>
      <c r="DPX44" s="450"/>
      <c r="DPY44" s="450"/>
      <c r="DPZ44" s="450"/>
      <c r="DQA44" s="450"/>
      <c r="DQB44" s="450"/>
      <c r="DQC44" s="450"/>
      <c r="DQD44" s="450"/>
      <c r="DQE44" s="450"/>
      <c r="DQF44" s="450"/>
      <c r="DQG44" s="450"/>
      <c r="DQH44" s="450"/>
      <c r="DQI44" s="450"/>
      <c r="DQJ44" s="450"/>
      <c r="DQK44" s="450"/>
      <c r="DQL44" s="450"/>
      <c r="DQM44" s="450"/>
      <c r="DQN44" s="450"/>
      <c r="DQO44" s="450"/>
      <c r="DQP44" s="450"/>
      <c r="DQQ44" s="450"/>
      <c r="DQR44" s="450"/>
      <c r="DQS44" s="450"/>
      <c r="DQT44" s="450"/>
      <c r="DQU44" s="450"/>
      <c r="DQV44" s="450"/>
      <c r="DQW44" s="450"/>
      <c r="DQX44" s="450"/>
      <c r="DQY44" s="450"/>
      <c r="DQZ44" s="450"/>
      <c r="DRA44" s="450"/>
      <c r="DRB44" s="450"/>
      <c r="DRC44" s="450"/>
      <c r="DRD44" s="450"/>
      <c r="DRE44" s="450"/>
      <c r="DRF44" s="450"/>
      <c r="DRG44" s="450"/>
      <c r="DRH44" s="450"/>
      <c r="DRI44" s="450"/>
      <c r="DRJ44" s="450"/>
      <c r="DRK44" s="450"/>
      <c r="DRL44" s="450"/>
      <c r="DRM44" s="450"/>
      <c r="DRN44" s="450"/>
      <c r="DRO44" s="450"/>
      <c r="DRP44" s="450"/>
      <c r="DRQ44" s="450"/>
      <c r="DRR44" s="450"/>
      <c r="DRS44" s="450"/>
      <c r="DRT44" s="450"/>
      <c r="DRU44" s="450"/>
      <c r="DRV44" s="450"/>
      <c r="DRW44" s="450"/>
      <c r="DRX44" s="450"/>
      <c r="DRY44" s="450"/>
      <c r="DRZ44" s="450"/>
      <c r="DSA44" s="450"/>
      <c r="DSB44" s="450"/>
      <c r="DSC44" s="450"/>
      <c r="DSD44" s="450"/>
      <c r="DSE44" s="450"/>
      <c r="DSF44" s="450"/>
      <c r="DSG44" s="450"/>
      <c r="DSH44" s="450"/>
      <c r="DSI44" s="450"/>
      <c r="DSJ44" s="450"/>
      <c r="DSK44" s="450"/>
      <c r="DSL44" s="450"/>
      <c r="DSM44" s="450"/>
      <c r="DSN44" s="450"/>
      <c r="DSO44" s="450"/>
      <c r="DSP44" s="450"/>
      <c r="DSQ44" s="450"/>
      <c r="DSR44" s="450"/>
      <c r="DSS44" s="450"/>
      <c r="DST44" s="450"/>
      <c r="DSU44" s="450"/>
      <c r="DSV44" s="450"/>
      <c r="DSW44" s="450"/>
      <c r="DSX44" s="450"/>
      <c r="DSY44" s="450"/>
      <c r="DSZ44" s="450"/>
      <c r="DTA44" s="450"/>
      <c r="DTB44" s="450"/>
      <c r="DTC44" s="450"/>
      <c r="DTD44" s="450"/>
      <c r="DTE44" s="450"/>
      <c r="DTF44" s="450"/>
      <c r="DTG44" s="450"/>
      <c r="DTH44" s="450"/>
      <c r="DTI44" s="450"/>
      <c r="DTJ44" s="450"/>
      <c r="DTK44" s="450"/>
      <c r="DTL44" s="450"/>
      <c r="DTM44" s="450"/>
      <c r="DTN44" s="450"/>
      <c r="DTO44" s="450"/>
      <c r="DTP44" s="450"/>
      <c r="DTQ44" s="450"/>
      <c r="DTR44" s="450"/>
      <c r="DTS44" s="450"/>
      <c r="DTT44" s="450"/>
      <c r="DTU44" s="450"/>
      <c r="DTV44" s="450"/>
      <c r="DTW44" s="450"/>
      <c r="DTX44" s="450"/>
      <c r="DTY44" s="450"/>
      <c r="DTZ44" s="450"/>
      <c r="DUA44" s="450"/>
      <c r="DUB44" s="450"/>
      <c r="DUC44" s="450"/>
      <c r="DUD44" s="450"/>
      <c r="DUE44" s="450"/>
      <c r="DUF44" s="450"/>
      <c r="DUG44" s="450"/>
      <c r="DUH44" s="450"/>
      <c r="DUI44" s="450"/>
      <c r="DUJ44" s="450"/>
      <c r="DUK44" s="450"/>
      <c r="DUL44" s="450"/>
      <c r="DUM44" s="450"/>
      <c r="DUN44" s="450"/>
      <c r="DUO44" s="450"/>
      <c r="DUP44" s="450"/>
      <c r="DUQ44" s="450"/>
      <c r="DUR44" s="450"/>
      <c r="DUS44" s="450"/>
      <c r="DUT44" s="450"/>
      <c r="DUU44" s="450"/>
      <c r="DUV44" s="450"/>
      <c r="DUW44" s="450"/>
      <c r="DUX44" s="450"/>
      <c r="DUY44" s="450"/>
      <c r="DUZ44" s="450"/>
      <c r="DVA44" s="450"/>
      <c r="DVB44" s="450"/>
      <c r="DVC44" s="450"/>
      <c r="DVD44" s="450"/>
      <c r="DVE44" s="450"/>
      <c r="DVF44" s="450"/>
      <c r="DVG44" s="450"/>
      <c r="DVH44" s="450"/>
      <c r="DVI44" s="450"/>
      <c r="DVJ44" s="450"/>
      <c r="DVK44" s="450"/>
      <c r="DVL44" s="450"/>
      <c r="DVM44" s="450"/>
      <c r="DVN44" s="450"/>
      <c r="DVO44" s="450"/>
      <c r="DVP44" s="450"/>
      <c r="DVQ44" s="450"/>
      <c r="DVR44" s="450"/>
      <c r="DVS44" s="450"/>
      <c r="DVT44" s="450"/>
      <c r="DVU44" s="450"/>
      <c r="DVV44" s="450"/>
      <c r="DVW44" s="450"/>
      <c r="DVX44" s="450"/>
      <c r="DVY44" s="450"/>
      <c r="DVZ44" s="450"/>
      <c r="DWA44" s="450"/>
      <c r="DWB44" s="450"/>
      <c r="DWC44" s="450"/>
      <c r="DWD44" s="450"/>
      <c r="DWE44" s="450"/>
      <c r="DWF44" s="450"/>
      <c r="DWG44" s="450"/>
      <c r="DWH44" s="450"/>
      <c r="DWI44" s="450"/>
      <c r="DWJ44" s="450"/>
      <c r="DWK44" s="450"/>
      <c r="DWL44" s="450"/>
      <c r="DWM44" s="450"/>
      <c r="DWN44" s="450"/>
      <c r="DWO44" s="450"/>
      <c r="DWP44" s="450"/>
      <c r="DWQ44" s="450"/>
      <c r="DWR44" s="450"/>
      <c r="DWS44" s="450"/>
      <c r="DWT44" s="450"/>
      <c r="DWU44" s="450"/>
      <c r="DWV44" s="450"/>
      <c r="DWW44" s="450"/>
      <c r="DWX44" s="450"/>
      <c r="DWY44" s="450"/>
      <c r="DWZ44" s="450"/>
      <c r="DXA44" s="450"/>
      <c r="DXB44" s="450"/>
      <c r="DXC44" s="450"/>
      <c r="DXD44" s="450"/>
      <c r="DXE44" s="450"/>
      <c r="DXF44" s="450"/>
      <c r="DXG44" s="450"/>
      <c r="DXH44" s="450"/>
      <c r="DXI44" s="450"/>
      <c r="DXJ44" s="450"/>
      <c r="DXK44" s="450"/>
      <c r="DXL44" s="450"/>
      <c r="DXM44" s="450"/>
      <c r="DXN44" s="450"/>
      <c r="DXO44" s="450"/>
      <c r="DXP44" s="450"/>
      <c r="DXQ44" s="450"/>
      <c r="DXR44" s="450"/>
      <c r="DXS44" s="450"/>
      <c r="DXT44" s="450"/>
      <c r="DXU44" s="450"/>
      <c r="DXV44" s="450"/>
      <c r="DXW44" s="450"/>
      <c r="DXX44" s="450"/>
      <c r="DXY44" s="450"/>
      <c r="DXZ44" s="450"/>
      <c r="DYA44" s="450"/>
      <c r="DYB44" s="450"/>
      <c r="DYC44" s="450"/>
      <c r="DYD44" s="450"/>
      <c r="DYE44" s="450"/>
      <c r="DYF44" s="450"/>
      <c r="DYG44" s="450"/>
      <c r="DYH44" s="450"/>
      <c r="DYI44" s="450"/>
      <c r="DYJ44" s="450"/>
      <c r="DYK44" s="450"/>
      <c r="DYL44" s="450"/>
      <c r="DYM44" s="450"/>
      <c r="DYN44" s="450"/>
      <c r="DYO44" s="450"/>
      <c r="DYP44" s="450"/>
      <c r="DYQ44" s="450"/>
      <c r="DYR44" s="450"/>
      <c r="DYS44" s="450"/>
      <c r="DYT44" s="450"/>
      <c r="DYU44" s="450"/>
      <c r="DYV44" s="450"/>
      <c r="DYW44" s="450"/>
      <c r="DYX44" s="450"/>
      <c r="DYY44" s="450"/>
      <c r="DYZ44" s="450"/>
      <c r="DZA44" s="450"/>
      <c r="DZB44" s="450"/>
      <c r="DZC44" s="450"/>
      <c r="DZD44" s="450"/>
      <c r="DZE44" s="450"/>
      <c r="DZF44" s="450"/>
      <c r="DZG44" s="450"/>
      <c r="DZH44" s="450"/>
      <c r="DZI44" s="450"/>
      <c r="DZJ44" s="450"/>
      <c r="DZK44" s="450"/>
      <c r="DZL44" s="450"/>
      <c r="DZM44" s="450"/>
      <c r="DZN44" s="450"/>
      <c r="DZO44" s="450"/>
      <c r="DZP44" s="450"/>
      <c r="DZQ44" s="450"/>
      <c r="DZR44" s="450"/>
      <c r="DZS44" s="450"/>
      <c r="DZT44" s="450"/>
      <c r="DZU44" s="450"/>
      <c r="DZV44" s="450"/>
      <c r="DZW44" s="450"/>
      <c r="DZX44" s="450"/>
      <c r="DZY44" s="450"/>
      <c r="DZZ44" s="450"/>
      <c r="EAA44" s="450"/>
      <c r="EAB44" s="450"/>
      <c r="EAC44" s="450"/>
      <c r="EAD44" s="450"/>
      <c r="EAE44" s="450"/>
      <c r="EAF44" s="450"/>
      <c r="EAG44" s="450"/>
      <c r="EAH44" s="450"/>
      <c r="EAI44" s="450"/>
      <c r="EAJ44" s="450"/>
      <c r="EAK44" s="450"/>
      <c r="EAL44" s="450"/>
      <c r="EAM44" s="450"/>
      <c r="EAN44" s="450"/>
      <c r="EAO44" s="450"/>
      <c r="EAP44" s="450"/>
      <c r="EAQ44" s="450"/>
      <c r="EAR44" s="450"/>
      <c r="EAS44" s="450"/>
      <c r="EAT44" s="450"/>
      <c r="EAU44" s="450"/>
      <c r="EAV44" s="450"/>
      <c r="EAW44" s="450"/>
      <c r="EAX44" s="450"/>
      <c r="EAY44" s="450"/>
      <c r="EAZ44" s="450"/>
      <c r="EBA44" s="450"/>
      <c r="EBB44" s="450"/>
      <c r="EBC44" s="450"/>
      <c r="EBD44" s="450"/>
      <c r="EBE44" s="450"/>
      <c r="EBF44" s="450"/>
      <c r="EBG44" s="450"/>
      <c r="EBH44" s="450"/>
      <c r="EBI44" s="450"/>
      <c r="EBJ44" s="450"/>
      <c r="EBK44" s="450"/>
      <c r="EBL44" s="450"/>
      <c r="EBM44" s="450"/>
      <c r="EBN44" s="450"/>
      <c r="EBO44" s="450"/>
      <c r="EBP44" s="450"/>
      <c r="EBQ44" s="450"/>
      <c r="EBR44" s="450"/>
      <c r="EBS44" s="450"/>
      <c r="EBT44" s="450"/>
      <c r="EBU44" s="450"/>
      <c r="EBV44" s="450"/>
      <c r="EBW44" s="450"/>
      <c r="EBX44" s="450"/>
      <c r="EBY44" s="450"/>
      <c r="EBZ44" s="450"/>
      <c r="ECA44" s="450"/>
      <c r="ECB44" s="450"/>
      <c r="ECC44" s="450"/>
      <c r="ECD44" s="450"/>
      <c r="ECE44" s="450"/>
      <c r="ECF44" s="450"/>
      <c r="ECG44" s="450"/>
      <c r="ECH44" s="450"/>
      <c r="ECI44" s="450"/>
      <c r="ECJ44" s="450"/>
      <c r="ECK44" s="450"/>
      <c r="ECL44" s="450"/>
      <c r="ECM44" s="450"/>
      <c r="ECN44" s="450"/>
      <c r="ECO44" s="450"/>
      <c r="ECP44" s="450"/>
      <c r="ECQ44" s="450"/>
      <c r="ECR44" s="450"/>
      <c r="ECS44" s="450"/>
      <c r="ECT44" s="450"/>
      <c r="ECU44" s="450"/>
      <c r="ECV44" s="450"/>
      <c r="ECW44" s="450"/>
      <c r="ECX44" s="450"/>
      <c r="ECY44" s="450"/>
      <c r="ECZ44" s="450"/>
      <c r="EDA44" s="450"/>
      <c r="EDB44" s="450"/>
      <c r="EDC44" s="450"/>
      <c r="EDD44" s="450"/>
      <c r="EDE44" s="450"/>
      <c r="EDF44" s="450"/>
      <c r="EDG44" s="450"/>
      <c r="EDH44" s="450"/>
      <c r="EDI44" s="450"/>
      <c r="EDJ44" s="450"/>
      <c r="EDK44" s="450"/>
      <c r="EDL44" s="450"/>
      <c r="EDM44" s="450"/>
      <c r="EDN44" s="450"/>
      <c r="EDO44" s="450"/>
      <c r="EDP44" s="450"/>
      <c r="EDQ44" s="450"/>
      <c r="EDR44" s="450"/>
      <c r="EDS44" s="450"/>
      <c r="EDT44" s="450"/>
      <c r="EDU44" s="450"/>
      <c r="EDV44" s="450"/>
      <c r="EDW44" s="450"/>
      <c r="EDX44" s="450"/>
      <c r="EDY44" s="450"/>
      <c r="EDZ44" s="450"/>
      <c r="EEA44" s="450"/>
      <c r="EEB44" s="450"/>
      <c r="EEC44" s="450"/>
      <c r="EED44" s="450"/>
      <c r="EEE44" s="450"/>
      <c r="EEF44" s="450"/>
      <c r="EEG44" s="450"/>
      <c r="EEH44" s="450"/>
      <c r="EEI44" s="450"/>
      <c r="EEJ44" s="450"/>
      <c r="EEK44" s="450"/>
      <c r="EEL44" s="450"/>
      <c r="EEM44" s="450"/>
      <c r="EEN44" s="450"/>
      <c r="EEO44" s="450"/>
      <c r="EEP44" s="450"/>
      <c r="EEQ44" s="450"/>
      <c r="EER44" s="450"/>
      <c r="EES44" s="450"/>
      <c r="EET44" s="450"/>
      <c r="EEU44" s="450"/>
      <c r="EEV44" s="450"/>
      <c r="EEW44" s="450"/>
      <c r="EEX44" s="450"/>
      <c r="EEY44" s="450"/>
      <c r="EEZ44" s="450"/>
      <c r="EFA44" s="450"/>
      <c r="EFB44" s="450"/>
      <c r="EFC44" s="450"/>
      <c r="EFD44" s="450"/>
      <c r="EFE44" s="450"/>
      <c r="EFF44" s="450"/>
      <c r="EFG44" s="450"/>
      <c r="EFH44" s="450"/>
      <c r="EFI44" s="450"/>
      <c r="EFJ44" s="450"/>
      <c r="EFK44" s="450"/>
      <c r="EFL44" s="450"/>
      <c r="EFM44" s="450"/>
      <c r="EFN44" s="450"/>
      <c r="EFO44" s="450"/>
      <c r="EFP44" s="450"/>
      <c r="EFQ44" s="450"/>
      <c r="EFR44" s="450"/>
      <c r="EFS44" s="450"/>
      <c r="EFT44" s="450"/>
      <c r="EFU44" s="450"/>
      <c r="EFV44" s="450"/>
      <c r="EFW44" s="450"/>
      <c r="EFX44" s="450"/>
      <c r="EFY44" s="450"/>
      <c r="EFZ44" s="450"/>
      <c r="EGA44" s="450"/>
      <c r="EGB44" s="450"/>
      <c r="EGC44" s="450"/>
      <c r="EGD44" s="450"/>
      <c r="EGE44" s="450"/>
      <c r="EGF44" s="450"/>
      <c r="EGG44" s="450"/>
      <c r="EGH44" s="450"/>
      <c r="EGI44" s="450"/>
      <c r="EGJ44" s="450"/>
      <c r="EGK44" s="450"/>
      <c r="EGL44" s="450"/>
      <c r="EGM44" s="450"/>
      <c r="EGN44" s="450"/>
      <c r="EGO44" s="450"/>
      <c r="EGP44" s="450"/>
      <c r="EGQ44" s="450"/>
      <c r="EGR44" s="450"/>
      <c r="EGS44" s="450"/>
      <c r="EGT44" s="450"/>
      <c r="EGU44" s="450"/>
      <c r="EGV44" s="450"/>
      <c r="EGW44" s="450"/>
      <c r="EGX44" s="450"/>
      <c r="EGY44" s="450"/>
      <c r="EGZ44" s="450"/>
      <c r="EHA44" s="450"/>
      <c r="EHB44" s="450"/>
      <c r="EHC44" s="450"/>
      <c r="EHD44" s="450"/>
      <c r="EHE44" s="450"/>
      <c r="EHF44" s="450"/>
      <c r="EHG44" s="450"/>
      <c r="EHH44" s="450"/>
      <c r="EHI44" s="450"/>
      <c r="EHJ44" s="450"/>
      <c r="EHK44" s="450"/>
      <c r="EHL44" s="450"/>
      <c r="EHM44" s="450"/>
      <c r="EHN44" s="450"/>
      <c r="EHO44" s="450"/>
      <c r="EHP44" s="450"/>
      <c r="EHQ44" s="450"/>
      <c r="EHR44" s="450"/>
      <c r="EHS44" s="450"/>
      <c r="EHT44" s="450"/>
      <c r="EHU44" s="450"/>
      <c r="EHV44" s="450"/>
      <c r="EHW44" s="450"/>
      <c r="EHX44" s="450"/>
      <c r="EHY44" s="450"/>
      <c r="EHZ44" s="450"/>
      <c r="EIA44" s="450"/>
      <c r="EIB44" s="450"/>
      <c r="EIC44" s="450"/>
      <c r="EID44" s="450"/>
      <c r="EIE44" s="450"/>
      <c r="EIF44" s="450"/>
      <c r="EIG44" s="450"/>
      <c r="EIH44" s="450"/>
      <c r="EII44" s="450"/>
      <c r="EIJ44" s="450"/>
      <c r="EIK44" s="450"/>
      <c r="EIL44" s="450"/>
      <c r="EIM44" s="450"/>
      <c r="EIN44" s="450"/>
      <c r="EIO44" s="450"/>
      <c r="EIP44" s="450"/>
      <c r="EIQ44" s="450"/>
      <c r="EIR44" s="450"/>
      <c r="EIS44" s="450"/>
      <c r="EIT44" s="450"/>
      <c r="EIU44" s="450"/>
      <c r="EIV44" s="450"/>
      <c r="EIW44" s="450"/>
      <c r="EIX44" s="450"/>
      <c r="EIY44" s="450"/>
      <c r="EIZ44" s="450"/>
      <c r="EJA44" s="450"/>
      <c r="EJB44" s="450"/>
      <c r="EJC44" s="450"/>
      <c r="EJD44" s="450"/>
      <c r="EJE44" s="450"/>
      <c r="EJF44" s="450"/>
      <c r="EJG44" s="450"/>
      <c r="EJH44" s="450"/>
      <c r="EJI44" s="450"/>
      <c r="EJJ44" s="450"/>
      <c r="EJK44" s="450"/>
      <c r="EJL44" s="450"/>
      <c r="EJM44" s="450"/>
      <c r="EJN44" s="450"/>
      <c r="EJO44" s="450"/>
      <c r="EJP44" s="450"/>
      <c r="EJQ44" s="450"/>
      <c r="EJR44" s="450"/>
      <c r="EJS44" s="450"/>
      <c r="EJT44" s="450"/>
      <c r="EJU44" s="450"/>
      <c r="EJV44" s="450"/>
      <c r="EJW44" s="450"/>
      <c r="EJX44" s="450"/>
      <c r="EJY44" s="450"/>
      <c r="EJZ44" s="450"/>
      <c r="EKA44" s="450"/>
      <c r="EKB44" s="450"/>
      <c r="EKC44" s="450"/>
      <c r="EKD44" s="450"/>
      <c r="EKE44" s="450"/>
      <c r="EKF44" s="450"/>
      <c r="EKG44" s="450"/>
      <c r="EKH44" s="450"/>
      <c r="EKI44" s="450"/>
      <c r="EKJ44" s="450"/>
      <c r="EKK44" s="450"/>
      <c r="EKL44" s="450"/>
      <c r="EKM44" s="450"/>
      <c r="EKN44" s="450"/>
      <c r="EKO44" s="450"/>
      <c r="EKP44" s="450"/>
      <c r="EKQ44" s="450"/>
      <c r="EKR44" s="450"/>
      <c r="EKS44" s="450"/>
      <c r="EKT44" s="450"/>
      <c r="EKU44" s="450"/>
      <c r="EKV44" s="450"/>
      <c r="EKW44" s="450"/>
      <c r="EKX44" s="450"/>
      <c r="EKY44" s="450"/>
      <c r="EKZ44" s="450"/>
      <c r="ELA44" s="450"/>
      <c r="ELB44" s="450"/>
      <c r="ELC44" s="450"/>
      <c r="ELD44" s="450"/>
      <c r="ELE44" s="450"/>
      <c r="ELF44" s="450"/>
      <c r="ELG44" s="450"/>
      <c r="ELH44" s="450"/>
      <c r="ELI44" s="450"/>
      <c r="ELJ44" s="450"/>
      <c r="ELK44" s="450"/>
      <c r="ELL44" s="450"/>
      <c r="ELM44" s="450"/>
      <c r="ELN44" s="450"/>
      <c r="ELO44" s="450"/>
      <c r="ELP44" s="450"/>
      <c r="ELQ44" s="450"/>
      <c r="ELR44" s="450"/>
      <c r="ELS44" s="450"/>
      <c r="ELT44" s="450"/>
      <c r="ELU44" s="450"/>
      <c r="ELV44" s="450"/>
      <c r="ELW44" s="450"/>
      <c r="ELX44" s="450"/>
      <c r="ELY44" s="450"/>
      <c r="ELZ44" s="450"/>
      <c r="EMA44" s="450"/>
      <c r="EMB44" s="450"/>
      <c r="EMC44" s="450"/>
      <c r="EMD44" s="450"/>
      <c r="EME44" s="450"/>
      <c r="EMF44" s="450"/>
      <c r="EMG44" s="450"/>
      <c r="EMH44" s="450"/>
      <c r="EMI44" s="450"/>
      <c r="EMJ44" s="450"/>
      <c r="EMK44" s="450"/>
      <c r="EML44" s="450"/>
      <c r="EMM44" s="450"/>
      <c r="EMN44" s="450"/>
      <c r="EMO44" s="450"/>
      <c r="EMP44" s="450"/>
      <c r="EMQ44" s="450"/>
      <c r="EMR44" s="450"/>
      <c r="EMS44" s="450"/>
      <c r="EMT44" s="450"/>
      <c r="EMU44" s="450"/>
      <c r="EMV44" s="450"/>
      <c r="EMW44" s="450"/>
      <c r="EMX44" s="450"/>
      <c r="EMY44" s="450"/>
      <c r="EMZ44" s="450"/>
      <c r="ENA44" s="450"/>
      <c r="ENB44" s="450"/>
      <c r="ENC44" s="450"/>
      <c r="END44" s="450"/>
      <c r="ENE44" s="450"/>
      <c r="ENF44" s="450"/>
      <c r="ENG44" s="450"/>
      <c r="ENH44" s="450"/>
      <c r="ENI44" s="450"/>
      <c r="ENJ44" s="450"/>
      <c r="ENK44" s="450"/>
      <c r="ENL44" s="450"/>
      <c r="ENM44" s="450"/>
      <c r="ENN44" s="450"/>
      <c r="ENO44" s="450"/>
      <c r="ENP44" s="450"/>
      <c r="ENQ44" s="450"/>
      <c r="ENR44" s="450"/>
      <c r="ENS44" s="450"/>
      <c r="ENT44" s="450"/>
      <c r="ENU44" s="450"/>
      <c r="ENV44" s="450"/>
      <c r="ENW44" s="450"/>
      <c r="ENX44" s="450"/>
      <c r="ENY44" s="450"/>
      <c r="ENZ44" s="450"/>
      <c r="EOA44" s="450"/>
      <c r="EOB44" s="450"/>
      <c r="EOC44" s="450"/>
      <c r="EOD44" s="450"/>
      <c r="EOE44" s="450"/>
      <c r="EOF44" s="450"/>
      <c r="EOG44" s="450"/>
      <c r="EOH44" s="450"/>
      <c r="EOI44" s="450"/>
      <c r="EOJ44" s="450"/>
      <c r="EOK44" s="450"/>
      <c r="EOL44" s="450"/>
      <c r="EOM44" s="450"/>
      <c r="EON44" s="450"/>
      <c r="EOO44" s="450"/>
      <c r="EOP44" s="450"/>
      <c r="EOQ44" s="450"/>
      <c r="EOR44" s="450"/>
      <c r="EOS44" s="450"/>
      <c r="EOT44" s="450"/>
      <c r="EOU44" s="450"/>
      <c r="EOV44" s="450"/>
      <c r="EOW44" s="450"/>
      <c r="EOX44" s="450"/>
      <c r="EOY44" s="450"/>
      <c r="EOZ44" s="450"/>
      <c r="EPA44" s="450"/>
      <c r="EPB44" s="450"/>
      <c r="EPC44" s="450"/>
      <c r="EPD44" s="450"/>
      <c r="EPE44" s="450"/>
      <c r="EPF44" s="450"/>
      <c r="EPG44" s="450"/>
      <c r="EPH44" s="450"/>
      <c r="EPI44" s="450"/>
      <c r="EPJ44" s="450"/>
      <c r="EPK44" s="450"/>
      <c r="EPL44" s="450"/>
      <c r="EPM44" s="450"/>
      <c r="EPN44" s="450"/>
      <c r="EPO44" s="450"/>
      <c r="EPP44" s="450"/>
      <c r="EPQ44" s="450"/>
      <c r="EPR44" s="450"/>
      <c r="EPS44" s="450"/>
      <c r="EPT44" s="450"/>
      <c r="EPU44" s="450"/>
      <c r="EPV44" s="450"/>
      <c r="EPW44" s="450"/>
      <c r="EPX44" s="450"/>
      <c r="EPY44" s="450"/>
      <c r="EPZ44" s="450"/>
      <c r="EQA44" s="450"/>
      <c r="EQB44" s="450"/>
      <c r="EQC44" s="450"/>
      <c r="EQD44" s="450"/>
      <c r="EQE44" s="450"/>
      <c r="EQF44" s="450"/>
      <c r="EQG44" s="450"/>
      <c r="EQH44" s="450"/>
      <c r="EQI44" s="450"/>
      <c r="EQJ44" s="450"/>
      <c r="EQK44" s="450"/>
      <c r="EQL44" s="450"/>
      <c r="EQM44" s="450"/>
      <c r="EQN44" s="450"/>
      <c r="EQO44" s="450"/>
      <c r="EQP44" s="450"/>
      <c r="EQQ44" s="450"/>
      <c r="EQR44" s="450"/>
      <c r="EQS44" s="450"/>
      <c r="EQT44" s="450"/>
      <c r="EQU44" s="450"/>
      <c r="EQV44" s="450"/>
      <c r="EQW44" s="450"/>
      <c r="EQX44" s="450"/>
      <c r="EQY44" s="450"/>
      <c r="EQZ44" s="450"/>
      <c r="ERA44" s="450"/>
      <c r="ERB44" s="450"/>
      <c r="ERC44" s="450"/>
      <c r="ERD44" s="450"/>
      <c r="ERE44" s="450"/>
      <c r="ERF44" s="450"/>
      <c r="ERG44" s="450"/>
      <c r="ERH44" s="450"/>
      <c r="ERI44" s="450"/>
      <c r="ERJ44" s="450"/>
      <c r="ERK44" s="450"/>
      <c r="ERL44" s="450"/>
      <c r="ERM44" s="450"/>
      <c r="ERN44" s="450"/>
      <c r="ERO44" s="450"/>
      <c r="ERP44" s="450"/>
      <c r="ERQ44" s="450"/>
      <c r="ERR44" s="450"/>
      <c r="ERS44" s="450"/>
      <c r="ERT44" s="450"/>
      <c r="ERU44" s="450"/>
      <c r="ERV44" s="450"/>
      <c r="ERW44" s="450"/>
      <c r="ERX44" s="450"/>
      <c r="ERY44" s="450"/>
      <c r="ERZ44" s="450"/>
      <c r="ESA44" s="450"/>
      <c r="ESB44" s="450"/>
      <c r="ESC44" s="450"/>
      <c r="ESD44" s="450"/>
      <c r="ESE44" s="450"/>
      <c r="ESF44" s="450"/>
      <c r="ESG44" s="450"/>
      <c r="ESH44" s="450"/>
      <c r="ESI44" s="450"/>
      <c r="ESJ44" s="450"/>
      <c r="ESK44" s="450"/>
      <c r="ESL44" s="450"/>
      <c r="ESM44" s="450"/>
      <c r="ESN44" s="450"/>
      <c r="ESO44" s="450"/>
      <c r="ESP44" s="450"/>
      <c r="ESQ44" s="450"/>
      <c r="ESR44" s="450"/>
      <c r="ESS44" s="450"/>
      <c r="EST44" s="450"/>
      <c r="ESU44" s="450"/>
      <c r="ESV44" s="450"/>
      <c r="ESW44" s="450"/>
      <c r="ESX44" s="450"/>
      <c r="ESY44" s="450"/>
      <c r="ESZ44" s="450"/>
      <c r="ETA44" s="450"/>
      <c r="ETB44" s="450"/>
      <c r="ETC44" s="450"/>
      <c r="ETD44" s="450"/>
      <c r="ETE44" s="450"/>
      <c r="ETF44" s="450"/>
      <c r="ETG44" s="450"/>
      <c r="ETH44" s="450"/>
      <c r="ETI44" s="450"/>
      <c r="ETJ44" s="450"/>
      <c r="ETK44" s="450"/>
      <c r="ETL44" s="450"/>
      <c r="ETM44" s="450"/>
      <c r="ETN44" s="450"/>
      <c r="ETO44" s="450"/>
      <c r="ETP44" s="450"/>
      <c r="ETQ44" s="450"/>
      <c r="ETR44" s="450"/>
      <c r="ETS44" s="450"/>
      <c r="ETT44" s="450"/>
      <c r="ETU44" s="450"/>
      <c r="ETV44" s="450"/>
      <c r="ETW44" s="450"/>
      <c r="ETX44" s="450"/>
      <c r="ETY44" s="450"/>
      <c r="ETZ44" s="450"/>
      <c r="EUA44" s="450"/>
      <c r="EUB44" s="450"/>
      <c r="EUC44" s="450"/>
      <c r="EUD44" s="450"/>
      <c r="EUE44" s="450"/>
      <c r="EUF44" s="450"/>
      <c r="EUG44" s="450"/>
      <c r="EUH44" s="450"/>
      <c r="EUI44" s="450"/>
      <c r="EUJ44" s="450"/>
      <c r="EUK44" s="450"/>
      <c r="EUL44" s="450"/>
      <c r="EUM44" s="450"/>
      <c r="EUN44" s="450"/>
      <c r="EUO44" s="450"/>
      <c r="EUP44" s="450"/>
      <c r="EUQ44" s="450"/>
      <c r="EUR44" s="450"/>
      <c r="EUS44" s="450"/>
      <c r="EUT44" s="450"/>
      <c r="EUU44" s="450"/>
      <c r="EUV44" s="450"/>
      <c r="EUW44" s="450"/>
      <c r="EUX44" s="450"/>
      <c r="EUY44" s="450"/>
      <c r="EUZ44" s="450"/>
      <c r="EVA44" s="450"/>
      <c r="EVB44" s="450"/>
      <c r="EVC44" s="450"/>
      <c r="EVD44" s="450"/>
      <c r="EVE44" s="450"/>
      <c r="EVF44" s="450"/>
      <c r="EVG44" s="450"/>
      <c r="EVH44" s="450"/>
      <c r="EVI44" s="450"/>
      <c r="EVJ44" s="450"/>
      <c r="EVK44" s="450"/>
      <c r="EVL44" s="450"/>
      <c r="EVM44" s="450"/>
      <c r="EVN44" s="450"/>
      <c r="EVO44" s="450"/>
      <c r="EVP44" s="450"/>
      <c r="EVQ44" s="450"/>
      <c r="EVR44" s="450"/>
      <c r="EVS44" s="450"/>
      <c r="EVT44" s="450"/>
      <c r="EVU44" s="450"/>
      <c r="EVV44" s="450"/>
      <c r="EVW44" s="450"/>
      <c r="EVX44" s="450"/>
      <c r="EVY44" s="450"/>
      <c r="EVZ44" s="450"/>
      <c r="EWA44" s="450"/>
      <c r="EWB44" s="450"/>
      <c r="EWC44" s="450"/>
      <c r="EWD44" s="450"/>
      <c r="EWE44" s="450"/>
      <c r="EWF44" s="450"/>
      <c r="EWG44" s="450"/>
      <c r="EWH44" s="450"/>
      <c r="EWI44" s="450"/>
      <c r="EWJ44" s="450"/>
      <c r="EWK44" s="450"/>
      <c r="EWL44" s="450"/>
      <c r="EWM44" s="450"/>
      <c r="EWN44" s="450"/>
      <c r="EWO44" s="450"/>
      <c r="EWP44" s="450"/>
      <c r="EWQ44" s="450"/>
      <c r="EWR44" s="450"/>
      <c r="EWS44" s="450"/>
      <c r="EWT44" s="450"/>
      <c r="EWU44" s="450"/>
      <c r="EWV44" s="450"/>
      <c r="EWW44" s="450"/>
      <c r="EWX44" s="450"/>
      <c r="EWY44" s="450"/>
      <c r="EWZ44" s="450"/>
      <c r="EXA44" s="450"/>
      <c r="EXB44" s="450"/>
      <c r="EXC44" s="450"/>
      <c r="EXD44" s="450"/>
      <c r="EXE44" s="450"/>
      <c r="EXF44" s="450"/>
      <c r="EXG44" s="450"/>
      <c r="EXH44" s="450"/>
      <c r="EXI44" s="450"/>
      <c r="EXJ44" s="450"/>
      <c r="EXK44" s="450"/>
      <c r="EXL44" s="450"/>
      <c r="EXM44" s="450"/>
      <c r="EXN44" s="450"/>
      <c r="EXO44" s="450"/>
      <c r="EXP44" s="450"/>
      <c r="EXQ44" s="450"/>
      <c r="EXR44" s="450"/>
      <c r="EXS44" s="450"/>
      <c r="EXT44" s="450"/>
      <c r="EXU44" s="450"/>
      <c r="EXV44" s="450"/>
      <c r="EXW44" s="450"/>
      <c r="EXX44" s="450"/>
      <c r="EXY44" s="450"/>
      <c r="EXZ44" s="450"/>
      <c r="EYA44" s="450"/>
      <c r="EYB44" s="450"/>
      <c r="EYC44" s="450"/>
      <c r="EYD44" s="450"/>
      <c r="EYE44" s="450"/>
      <c r="EYF44" s="450"/>
      <c r="EYG44" s="450"/>
      <c r="EYH44" s="450"/>
      <c r="EYI44" s="450"/>
      <c r="EYJ44" s="450"/>
      <c r="EYK44" s="450"/>
      <c r="EYL44" s="450"/>
      <c r="EYM44" s="450"/>
      <c r="EYN44" s="450"/>
      <c r="EYO44" s="450"/>
      <c r="EYP44" s="450"/>
      <c r="EYQ44" s="450"/>
      <c r="EYR44" s="450"/>
      <c r="EYS44" s="450"/>
      <c r="EYT44" s="450"/>
      <c r="EYU44" s="450"/>
      <c r="EYV44" s="450"/>
      <c r="EYW44" s="450"/>
      <c r="EYX44" s="450"/>
      <c r="EYY44" s="450"/>
      <c r="EYZ44" s="450"/>
      <c r="EZA44" s="450"/>
      <c r="EZB44" s="450"/>
      <c r="EZC44" s="450"/>
      <c r="EZD44" s="450"/>
      <c r="EZE44" s="450"/>
      <c r="EZF44" s="450"/>
      <c r="EZG44" s="450"/>
      <c r="EZH44" s="450"/>
      <c r="EZI44" s="450"/>
      <c r="EZJ44" s="450"/>
      <c r="EZK44" s="450"/>
      <c r="EZL44" s="450"/>
      <c r="EZM44" s="450"/>
      <c r="EZN44" s="450"/>
      <c r="EZO44" s="450"/>
      <c r="EZP44" s="450"/>
      <c r="EZQ44" s="450"/>
      <c r="EZR44" s="450"/>
      <c r="EZS44" s="450"/>
      <c r="EZT44" s="450"/>
      <c r="EZU44" s="450"/>
      <c r="EZV44" s="450"/>
      <c r="EZW44" s="450"/>
      <c r="EZX44" s="450"/>
      <c r="EZY44" s="450"/>
      <c r="EZZ44" s="450"/>
      <c r="FAA44" s="450"/>
      <c r="FAB44" s="450"/>
      <c r="FAC44" s="450"/>
      <c r="FAD44" s="450"/>
      <c r="FAE44" s="450"/>
      <c r="FAF44" s="450"/>
      <c r="FAG44" s="450"/>
      <c r="FAH44" s="450"/>
      <c r="FAI44" s="450"/>
      <c r="FAJ44" s="450"/>
      <c r="FAK44" s="450"/>
      <c r="FAL44" s="450"/>
      <c r="FAM44" s="450"/>
      <c r="FAN44" s="450"/>
      <c r="FAO44" s="450"/>
      <c r="FAP44" s="450"/>
      <c r="FAQ44" s="450"/>
      <c r="FAR44" s="450"/>
      <c r="FAS44" s="450"/>
      <c r="FAT44" s="450"/>
      <c r="FAU44" s="450"/>
      <c r="FAV44" s="450"/>
      <c r="FAW44" s="450"/>
      <c r="FAX44" s="450"/>
      <c r="FAY44" s="450"/>
      <c r="FAZ44" s="450"/>
      <c r="FBA44" s="450"/>
      <c r="FBB44" s="450"/>
      <c r="FBC44" s="450"/>
      <c r="FBD44" s="450"/>
      <c r="FBE44" s="450"/>
      <c r="FBF44" s="450"/>
      <c r="FBG44" s="450"/>
      <c r="FBH44" s="450"/>
      <c r="FBI44" s="450"/>
      <c r="FBJ44" s="450"/>
      <c r="FBK44" s="450"/>
      <c r="FBL44" s="450"/>
      <c r="FBM44" s="450"/>
      <c r="FBN44" s="450"/>
      <c r="FBO44" s="450"/>
      <c r="FBP44" s="450"/>
      <c r="FBQ44" s="450"/>
      <c r="FBR44" s="450"/>
      <c r="FBS44" s="450"/>
      <c r="FBT44" s="450"/>
      <c r="FBU44" s="450"/>
      <c r="FBV44" s="450"/>
      <c r="FBW44" s="450"/>
      <c r="FBX44" s="450"/>
      <c r="FBY44" s="450"/>
      <c r="FBZ44" s="450"/>
      <c r="FCA44" s="450"/>
      <c r="FCB44" s="450"/>
      <c r="FCC44" s="450"/>
      <c r="FCD44" s="450"/>
      <c r="FCE44" s="450"/>
      <c r="FCF44" s="450"/>
      <c r="FCG44" s="450"/>
      <c r="FCH44" s="450"/>
      <c r="FCI44" s="450"/>
      <c r="FCJ44" s="450"/>
      <c r="FCK44" s="450"/>
      <c r="FCL44" s="450"/>
      <c r="FCM44" s="450"/>
      <c r="FCN44" s="450"/>
      <c r="FCO44" s="450"/>
      <c r="FCP44" s="450"/>
      <c r="FCQ44" s="450"/>
      <c r="FCR44" s="450"/>
      <c r="FCS44" s="450"/>
      <c r="FCT44" s="450"/>
      <c r="FCU44" s="450"/>
      <c r="FCV44" s="450"/>
      <c r="FCW44" s="450"/>
      <c r="FCX44" s="450"/>
      <c r="FCY44" s="450"/>
      <c r="FCZ44" s="450"/>
      <c r="FDA44" s="450"/>
      <c r="FDB44" s="450"/>
      <c r="FDC44" s="450"/>
      <c r="FDD44" s="450"/>
      <c r="FDE44" s="450"/>
      <c r="FDF44" s="450"/>
      <c r="FDG44" s="450"/>
      <c r="FDH44" s="450"/>
      <c r="FDI44" s="450"/>
      <c r="FDJ44" s="450"/>
      <c r="FDK44" s="450"/>
      <c r="FDL44" s="450"/>
      <c r="FDM44" s="450"/>
      <c r="FDN44" s="450"/>
      <c r="FDO44" s="450"/>
      <c r="FDP44" s="450"/>
      <c r="FDQ44" s="450"/>
      <c r="FDR44" s="450"/>
      <c r="FDS44" s="450"/>
      <c r="FDT44" s="450"/>
      <c r="FDU44" s="450"/>
      <c r="FDV44" s="450"/>
      <c r="FDW44" s="450"/>
      <c r="FDX44" s="450"/>
      <c r="FDY44" s="450"/>
      <c r="FDZ44" s="450"/>
      <c r="FEA44" s="450"/>
      <c r="FEB44" s="450"/>
      <c r="FEC44" s="450"/>
      <c r="FED44" s="450"/>
      <c r="FEE44" s="450"/>
      <c r="FEF44" s="450"/>
      <c r="FEG44" s="450"/>
      <c r="FEH44" s="450"/>
      <c r="FEI44" s="450"/>
      <c r="FEJ44" s="450"/>
      <c r="FEK44" s="450"/>
      <c r="FEL44" s="450"/>
      <c r="FEM44" s="450"/>
      <c r="FEN44" s="450"/>
      <c r="FEO44" s="450"/>
      <c r="FEP44" s="450"/>
      <c r="FEQ44" s="450"/>
      <c r="FER44" s="450"/>
      <c r="FES44" s="450"/>
      <c r="FET44" s="450"/>
      <c r="FEU44" s="450"/>
      <c r="FEV44" s="450"/>
      <c r="FEW44" s="450"/>
      <c r="FEX44" s="450"/>
      <c r="FEY44" s="450"/>
      <c r="FEZ44" s="450"/>
      <c r="FFA44" s="450"/>
      <c r="FFB44" s="450"/>
      <c r="FFC44" s="450"/>
      <c r="FFD44" s="450"/>
      <c r="FFE44" s="450"/>
      <c r="FFF44" s="450"/>
      <c r="FFG44" s="450"/>
      <c r="FFH44" s="450"/>
      <c r="FFI44" s="450"/>
      <c r="FFJ44" s="450"/>
      <c r="FFK44" s="450"/>
      <c r="FFL44" s="450"/>
      <c r="FFM44" s="450"/>
      <c r="FFN44" s="450"/>
      <c r="FFO44" s="450"/>
      <c r="FFP44" s="450"/>
      <c r="FFQ44" s="450"/>
      <c r="FFR44" s="450"/>
      <c r="FFS44" s="450"/>
      <c r="FFT44" s="450"/>
      <c r="FFU44" s="450"/>
      <c r="FFV44" s="450"/>
      <c r="FFW44" s="450"/>
      <c r="FFX44" s="450"/>
      <c r="FFY44" s="450"/>
      <c r="FFZ44" s="450"/>
      <c r="FGA44" s="450"/>
      <c r="FGB44" s="450"/>
      <c r="FGC44" s="450"/>
      <c r="FGD44" s="450"/>
      <c r="FGE44" s="450"/>
      <c r="FGF44" s="450"/>
      <c r="FGG44" s="450"/>
      <c r="FGH44" s="450"/>
      <c r="FGI44" s="450"/>
      <c r="FGJ44" s="450"/>
      <c r="FGK44" s="450"/>
      <c r="FGL44" s="450"/>
      <c r="FGM44" s="450"/>
      <c r="FGN44" s="450"/>
      <c r="FGO44" s="450"/>
      <c r="FGP44" s="450"/>
      <c r="FGQ44" s="450"/>
      <c r="FGR44" s="450"/>
      <c r="FGS44" s="450"/>
      <c r="FGT44" s="450"/>
      <c r="FGU44" s="450"/>
      <c r="FGV44" s="450"/>
      <c r="FGW44" s="450"/>
      <c r="FGX44" s="450"/>
      <c r="FGY44" s="450"/>
      <c r="FGZ44" s="450"/>
      <c r="FHA44" s="450"/>
      <c r="FHB44" s="450"/>
      <c r="FHC44" s="450"/>
      <c r="FHD44" s="450"/>
      <c r="FHE44" s="450"/>
      <c r="FHF44" s="450"/>
      <c r="FHG44" s="450"/>
      <c r="FHH44" s="450"/>
      <c r="FHI44" s="450"/>
      <c r="FHJ44" s="450"/>
      <c r="FHK44" s="450"/>
      <c r="FHL44" s="450"/>
      <c r="FHM44" s="450"/>
      <c r="FHN44" s="450"/>
      <c r="FHO44" s="450"/>
      <c r="FHP44" s="450"/>
      <c r="FHQ44" s="450"/>
      <c r="FHR44" s="450"/>
      <c r="FHS44" s="450"/>
      <c r="FHT44" s="450"/>
      <c r="FHU44" s="450"/>
      <c r="FHV44" s="450"/>
      <c r="FHW44" s="450"/>
      <c r="FHX44" s="450"/>
      <c r="FHY44" s="450"/>
      <c r="FHZ44" s="450"/>
      <c r="FIA44" s="450"/>
      <c r="FIB44" s="450"/>
      <c r="FIC44" s="450"/>
      <c r="FID44" s="450"/>
      <c r="FIE44" s="450"/>
      <c r="FIF44" s="450"/>
      <c r="FIG44" s="450"/>
      <c r="FIH44" s="450"/>
      <c r="FII44" s="450"/>
      <c r="FIJ44" s="450"/>
      <c r="FIK44" s="450"/>
      <c r="FIL44" s="450"/>
      <c r="FIM44" s="450"/>
      <c r="FIN44" s="450"/>
      <c r="FIO44" s="450"/>
      <c r="FIP44" s="450"/>
      <c r="FIQ44" s="450"/>
      <c r="FIR44" s="450"/>
      <c r="FIS44" s="450"/>
      <c r="FIT44" s="450"/>
      <c r="FIU44" s="450"/>
      <c r="FIV44" s="450"/>
      <c r="FIW44" s="450"/>
      <c r="FIX44" s="450"/>
      <c r="FIY44" s="450"/>
      <c r="FIZ44" s="450"/>
      <c r="FJA44" s="450"/>
      <c r="FJB44" s="450"/>
      <c r="FJC44" s="450"/>
      <c r="FJD44" s="450"/>
      <c r="FJE44" s="450"/>
      <c r="FJF44" s="450"/>
      <c r="FJG44" s="450"/>
      <c r="FJH44" s="450"/>
      <c r="FJI44" s="450"/>
      <c r="FJJ44" s="450"/>
      <c r="FJK44" s="450"/>
      <c r="FJL44" s="450"/>
      <c r="FJM44" s="450"/>
      <c r="FJN44" s="450"/>
      <c r="FJO44" s="450"/>
      <c r="FJP44" s="450"/>
      <c r="FJQ44" s="450"/>
      <c r="FJR44" s="450"/>
      <c r="FJS44" s="450"/>
      <c r="FJT44" s="450"/>
      <c r="FJU44" s="450"/>
      <c r="FJV44" s="450"/>
      <c r="FJW44" s="450"/>
      <c r="FJX44" s="450"/>
      <c r="FJY44" s="450"/>
      <c r="FJZ44" s="450"/>
      <c r="FKA44" s="450"/>
      <c r="FKB44" s="450"/>
      <c r="FKC44" s="450"/>
      <c r="FKD44" s="450"/>
      <c r="FKE44" s="450"/>
      <c r="FKF44" s="450"/>
      <c r="FKG44" s="450"/>
      <c r="FKH44" s="450"/>
      <c r="FKI44" s="450"/>
      <c r="FKJ44" s="450"/>
      <c r="FKK44" s="450"/>
      <c r="FKL44" s="450"/>
      <c r="FKM44" s="450"/>
      <c r="FKN44" s="450"/>
      <c r="FKO44" s="450"/>
      <c r="FKP44" s="450"/>
      <c r="FKQ44" s="450"/>
      <c r="FKR44" s="450"/>
      <c r="FKS44" s="450"/>
      <c r="FKT44" s="450"/>
      <c r="FKU44" s="450"/>
      <c r="FKV44" s="450"/>
      <c r="FKW44" s="450"/>
      <c r="FKX44" s="450"/>
      <c r="FKY44" s="450"/>
      <c r="FKZ44" s="450"/>
      <c r="FLA44" s="450"/>
      <c r="FLB44" s="450"/>
      <c r="FLC44" s="450"/>
      <c r="FLD44" s="450"/>
      <c r="FLE44" s="450"/>
      <c r="FLF44" s="450"/>
      <c r="FLG44" s="450"/>
      <c r="FLH44" s="450"/>
      <c r="FLI44" s="450"/>
      <c r="FLJ44" s="450"/>
      <c r="FLK44" s="450"/>
      <c r="FLL44" s="450"/>
      <c r="FLM44" s="450"/>
      <c r="FLN44" s="450"/>
      <c r="FLO44" s="450"/>
      <c r="FLP44" s="450"/>
      <c r="FLQ44" s="450"/>
      <c r="FLR44" s="450"/>
      <c r="FLS44" s="450"/>
      <c r="FLT44" s="450"/>
      <c r="FLU44" s="450"/>
      <c r="FLV44" s="450"/>
      <c r="FLW44" s="450"/>
      <c r="FLX44" s="450"/>
      <c r="FLY44" s="450"/>
      <c r="FLZ44" s="450"/>
      <c r="FMA44" s="450"/>
      <c r="FMB44" s="450"/>
      <c r="FMC44" s="450"/>
      <c r="FMD44" s="450"/>
      <c r="FME44" s="450"/>
      <c r="FMF44" s="450"/>
      <c r="FMG44" s="450"/>
      <c r="FMH44" s="450"/>
      <c r="FMI44" s="450"/>
      <c r="FMJ44" s="450"/>
      <c r="FMK44" s="450"/>
      <c r="FML44" s="450"/>
      <c r="FMM44" s="450"/>
      <c r="FMN44" s="450"/>
      <c r="FMO44" s="450"/>
      <c r="FMP44" s="450"/>
      <c r="FMQ44" s="450"/>
      <c r="FMR44" s="450"/>
      <c r="FMS44" s="450"/>
      <c r="FMT44" s="450"/>
      <c r="FMU44" s="450"/>
      <c r="FMV44" s="450"/>
      <c r="FMW44" s="450"/>
      <c r="FMX44" s="450"/>
      <c r="FMY44" s="450"/>
      <c r="FMZ44" s="450"/>
      <c r="FNA44" s="450"/>
      <c r="FNB44" s="450"/>
      <c r="FNC44" s="450"/>
      <c r="FND44" s="450"/>
      <c r="FNE44" s="450"/>
      <c r="FNF44" s="450"/>
      <c r="FNG44" s="450"/>
      <c r="FNH44" s="450"/>
      <c r="FNI44" s="450"/>
      <c r="FNJ44" s="450"/>
      <c r="FNK44" s="450"/>
      <c r="FNL44" s="450"/>
      <c r="FNM44" s="450"/>
      <c r="FNN44" s="450"/>
      <c r="FNO44" s="450"/>
      <c r="FNP44" s="450"/>
      <c r="FNQ44" s="450"/>
      <c r="FNR44" s="450"/>
      <c r="FNS44" s="450"/>
      <c r="FNT44" s="450"/>
      <c r="FNU44" s="450"/>
      <c r="FNV44" s="450"/>
      <c r="FNW44" s="450"/>
      <c r="FNX44" s="450"/>
      <c r="FNY44" s="450"/>
      <c r="FNZ44" s="450"/>
      <c r="FOA44" s="450"/>
      <c r="FOB44" s="450"/>
      <c r="FOC44" s="450"/>
      <c r="FOD44" s="450"/>
      <c r="FOE44" s="450"/>
      <c r="FOF44" s="450"/>
      <c r="FOG44" s="450"/>
      <c r="FOH44" s="450"/>
      <c r="FOI44" s="450"/>
      <c r="FOJ44" s="450"/>
      <c r="FOK44" s="450"/>
      <c r="FOL44" s="450"/>
      <c r="FOM44" s="450"/>
      <c r="FON44" s="450"/>
      <c r="FOO44" s="450"/>
      <c r="FOP44" s="450"/>
      <c r="FOQ44" s="450"/>
      <c r="FOR44" s="450"/>
      <c r="FOS44" s="450"/>
      <c r="FOT44" s="450"/>
      <c r="FOU44" s="450"/>
      <c r="FOV44" s="450"/>
      <c r="FOW44" s="450"/>
      <c r="FOX44" s="450"/>
      <c r="FOY44" s="450"/>
      <c r="FOZ44" s="450"/>
      <c r="FPA44" s="450"/>
      <c r="FPB44" s="450"/>
      <c r="FPC44" s="450"/>
      <c r="FPD44" s="450"/>
      <c r="FPE44" s="450"/>
      <c r="FPF44" s="450"/>
      <c r="FPG44" s="450"/>
      <c r="FPH44" s="450"/>
      <c r="FPI44" s="450"/>
      <c r="FPJ44" s="450"/>
      <c r="FPK44" s="450"/>
      <c r="FPL44" s="450"/>
      <c r="FPM44" s="450"/>
      <c r="FPN44" s="450"/>
      <c r="FPO44" s="450"/>
      <c r="FPP44" s="450"/>
      <c r="FPQ44" s="450"/>
      <c r="FPR44" s="450"/>
      <c r="FPS44" s="450"/>
      <c r="FPT44" s="450"/>
      <c r="FPU44" s="450"/>
      <c r="FPV44" s="450"/>
      <c r="FPW44" s="450"/>
      <c r="FPX44" s="450"/>
      <c r="FPY44" s="450"/>
      <c r="FPZ44" s="450"/>
      <c r="FQA44" s="450"/>
      <c r="FQB44" s="450"/>
      <c r="FQC44" s="450"/>
      <c r="FQD44" s="450"/>
      <c r="FQE44" s="450"/>
      <c r="FQF44" s="450"/>
      <c r="FQG44" s="450"/>
      <c r="FQH44" s="450"/>
      <c r="FQI44" s="450"/>
      <c r="FQJ44" s="450"/>
      <c r="FQK44" s="450"/>
      <c r="FQL44" s="450"/>
      <c r="FQM44" s="450"/>
      <c r="FQN44" s="450"/>
      <c r="FQO44" s="450"/>
      <c r="FQP44" s="450"/>
      <c r="FQQ44" s="450"/>
      <c r="FQR44" s="450"/>
      <c r="FQS44" s="450"/>
      <c r="FQT44" s="450"/>
      <c r="FQU44" s="450"/>
      <c r="FQV44" s="450"/>
      <c r="FQW44" s="450"/>
      <c r="FQX44" s="450"/>
      <c r="FQY44" s="450"/>
      <c r="FQZ44" s="450"/>
      <c r="FRA44" s="450"/>
      <c r="FRB44" s="450"/>
      <c r="FRC44" s="450"/>
      <c r="FRD44" s="450"/>
      <c r="FRE44" s="450"/>
      <c r="FRF44" s="450"/>
      <c r="FRG44" s="450"/>
      <c r="FRH44" s="450"/>
      <c r="FRI44" s="450"/>
      <c r="FRJ44" s="450"/>
      <c r="FRK44" s="450"/>
      <c r="FRL44" s="450"/>
      <c r="FRM44" s="450"/>
      <c r="FRN44" s="450"/>
      <c r="FRO44" s="450"/>
      <c r="FRP44" s="450"/>
      <c r="FRQ44" s="450"/>
      <c r="FRR44" s="450"/>
      <c r="FRS44" s="450"/>
      <c r="FRT44" s="450"/>
      <c r="FRU44" s="450"/>
      <c r="FRV44" s="450"/>
      <c r="FRW44" s="450"/>
      <c r="FRX44" s="450"/>
      <c r="FRY44" s="450"/>
      <c r="FRZ44" s="450"/>
      <c r="FSA44" s="450"/>
      <c r="FSB44" s="450"/>
      <c r="FSC44" s="450"/>
      <c r="FSD44" s="450"/>
      <c r="FSE44" s="450"/>
      <c r="FSF44" s="450"/>
      <c r="FSG44" s="450"/>
      <c r="FSH44" s="450"/>
      <c r="FSI44" s="450"/>
      <c r="FSJ44" s="450"/>
      <c r="FSK44" s="450"/>
      <c r="FSL44" s="450"/>
      <c r="FSM44" s="450"/>
      <c r="FSN44" s="450"/>
      <c r="FSO44" s="450"/>
      <c r="FSP44" s="450"/>
      <c r="FSQ44" s="450"/>
      <c r="FSR44" s="450"/>
      <c r="FSS44" s="450"/>
      <c r="FST44" s="450"/>
      <c r="FSU44" s="450"/>
      <c r="FSV44" s="450"/>
      <c r="FSW44" s="450"/>
      <c r="FSX44" s="450"/>
      <c r="FSY44" s="450"/>
      <c r="FSZ44" s="450"/>
      <c r="FTA44" s="450"/>
      <c r="FTB44" s="450"/>
      <c r="FTC44" s="450"/>
      <c r="FTD44" s="450"/>
      <c r="FTE44" s="450"/>
      <c r="FTF44" s="450"/>
      <c r="FTG44" s="450"/>
      <c r="FTH44" s="450"/>
      <c r="FTI44" s="450"/>
      <c r="FTJ44" s="450"/>
      <c r="FTK44" s="450"/>
      <c r="FTL44" s="450"/>
      <c r="FTM44" s="450"/>
      <c r="FTN44" s="450"/>
      <c r="FTO44" s="450"/>
      <c r="FTP44" s="450"/>
      <c r="FTQ44" s="450"/>
      <c r="FTR44" s="450"/>
      <c r="FTS44" s="450"/>
      <c r="FTT44" s="450"/>
      <c r="FTU44" s="450"/>
      <c r="FTV44" s="450"/>
      <c r="FTW44" s="450"/>
      <c r="FTX44" s="450"/>
      <c r="FTY44" s="450"/>
      <c r="FTZ44" s="450"/>
      <c r="FUA44" s="450"/>
      <c r="FUB44" s="450"/>
      <c r="FUC44" s="450"/>
      <c r="FUD44" s="450"/>
      <c r="FUE44" s="450"/>
      <c r="FUF44" s="450"/>
      <c r="FUG44" s="450"/>
      <c r="FUH44" s="450"/>
      <c r="FUI44" s="450"/>
      <c r="FUJ44" s="450"/>
      <c r="FUK44" s="450"/>
      <c r="FUL44" s="450"/>
      <c r="FUM44" s="450"/>
      <c r="FUN44" s="450"/>
      <c r="FUO44" s="450"/>
      <c r="FUP44" s="450"/>
      <c r="FUQ44" s="450"/>
      <c r="FUR44" s="450"/>
      <c r="FUS44" s="450"/>
      <c r="FUT44" s="450"/>
      <c r="FUU44" s="450"/>
      <c r="FUV44" s="450"/>
      <c r="FUW44" s="450"/>
      <c r="FUX44" s="450"/>
      <c r="FUY44" s="450"/>
      <c r="FUZ44" s="450"/>
      <c r="FVA44" s="450"/>
      <c r="FVB44" s="450"/>
      <c r="FVC44" s="450"/>
      <c r="FVD44" s="450"/>
      <c r="FVE44" s="450"/>
      <c r="FVF44" s="450"/>
      <c r="FVG44" s="450"/>
      <c r="FVH44" s="450"/>
      <c r="FVI44" s="450"/>
      <c r="FVJ44" s="450"/>
      <c r="FVK44" s="450"/>
      <c r="FVL44" s="450"/>
      <c r="FVM44" s="450"/>
      <c r="FVN44" s="450"/>
      <c r="FVO44" s="450"/>
      <c r="FVP44" s="450"/>
      <c r="FVQ44" s="450"/>
      <c r="FVR44" s="450"/>
      <c r="FVS44" s="450"/>
      <c r="FVT44" s="450"/>
      <c r="FVU44" s="450"/>
      <c r="FVV44" s="450"/>
      <c r="FVW44" s="450"/>
      <c r="FVX44" s="450"/>
      <c r="FVY44" s="450"/>
      <c r="FVZ44" s="450"/>
      <c r="FWA44" s="450"/>
      <c r="FWB44" s="450"/>
      <c r="FWC44" s="450"/>
      <c r="FWD44" s="450"/>
      <c r="FWE44" s="450"/>
      <c r="FWF44" s="450"/>
      <c r="FWG44" s="450"/>
      <c r="FWH44" s="450"/>
      <c r="FWI44" s="450"/>
      <c r="FWJ44" s="450"/>
      <c r="FWK44" s="450"/>
      <c r="FWL44" s="450"/>
      <c r="FWM44" s="450"/>
      <c r="FWN44" s="450"/>
      <c r="FWO44" s="450"/>
      <c r="FWP44" s="450"/>
      <c r="FWQ44" s="450"/>
      <c r="FWR44" s="450"/>
      <c r="FWS44" s="450"/>
      <c r="FWT44" s="450"/>
      <c r="FWU44" s="450"/>
      <c r="FWV44" s="450"/>
      <c r="FWW44" s="450"/>
      <c r="FWX44" s="450"/>
      <c r="FWY44" s="450"/>
      <c r="FWZ44" s="450"/>
      <c r="FXA44" s="450"/>
      <c r="FXB44" s="450"/>
      <c r="FXC44" s="450"/>
      <c r="FXD44" s="450"/>
      <c r="FXE44" s="450"/>
      <c r="FXF44" s="450"/>
      <c r="FXG44" s="450"/>
      <c r="FXH44" s="450"/>
      <c r="FXI44" s="450"/>
      <c r="FXJ44" s="450"/>
      <c r="FXK44" s="450"/>
      <c r="FXL44" s="450"/>
      <c r="FXM44" s="450"/>
      <c r="FXN44" s="450"/>
      <c r="FXO44" s="450"/>
      <c r="FXP44" s="450"/>
      <c r="FXQ44" s="450"/>
      <c r="FXR44" s="450"/>
      <c r="FXS44" s="450"/>
      <c r="FXT44" s="450"/>
      <c r="FXU44" s="450"/>
      <c r="FXV44" s="450"/>
      <c r="FXW44" s="450"/>
      <c r="FXX44" s="450"/>
      <c r="FXY44" s="450"/>
      <c r="FXZ44" s="450"/>
      <c r="FYA44" s="450"/>
      <c r="FYB44" s="450"/>
      <c r="FYC44" s="450"/>
      <c r="FYD44" s="450"/>
      <c r="FYE44" s="450"/>
      <c r="FYF44" s="450"/>
      <c r="FYG44" s="450"/>
      <c r="FYH44" s="450"/>
      <c r="FYI44" s="450"/>
      <c r="FYJ44" s="450"/>
      <c r="FYK44" s="450"/>
      <c r="FYL44" s="450"/>
      <c r="FYM44" s="450"/>
      <c r="FYN44" s="450"/>
      <c r="FYO44" s="450"/>
      <c r="FYP44" s="450"/>
      <c r="FYQ44" s="450"/>
      <c r="FYR44" s="450"/>
      <c r="FYS44" s="450"/>
      <c r="FYT44" s="450"/>
      <c r="FYU44" s="450"/>
      <c r="FYV44" s="450"/>
      <c r="FYW44" s="450"/>
      <c r="FYX44" s="450"/>
      <c r="FYY44" s="450"/>
      <c r="FYZ44" s="450"/>
      <c r="FZA44" s="450"/>
      <c r="FZB44" s="450"/>
      <c r="FZC44" s="450"/>
      <c r="FZD44" s="450"/>
      <c r="FZE44" s="450"/>
      <c r="FZF44" s="450"/>
      <c r="FZG44" s="450"/>
      <c r="FZH44" s="450"/>
      <c r="FZI44" s="450"/>
      <c r="FZJ44" s="450"/>
      <c r="FZK44" s="450"/>
      <c r="FZL44" s="450"/>
      <c r="FZM44" s="450"/>
      <c r="FZN44" s="450"/>
      <c r="FZO44" s="450"/>
      <c r="FZP44" s="450"/>
      <c r="FZQ44" s="450"/>
      <c r="FZR44" s="450"/>
      <c r="FZS44" s="450"/>
      <c r="FZT44" s="450"/>
      <c r="FZU44" s="450"/>
      <c r="FZV44" s="450"/>
      <c r="FZW44" s="450"/>
      <c r="FZX44" s="450"/>
      <c r="FZY44" s="450"/>
      <c r="FZZ44" s="450"/>
      <c r="GAA44" s="450"/>
      <c r="GAB44" s="450"/>
      <c r="GAC44" s="450"/>
      <c r="GAD44" s="450"/>
      <c r="GAE44" s="450"/>
      <c r="GAF44" s="450"/>
      <c r="GAG44" s="450"/>
      <c r="GAH44" s="450"/>
      <c r="GAI44" s="450"/>
      <c r="GAJ44" s="450"/>
      <c r="GAK44" s="450"/>
      <c r="GAL44" s="450"/>
      <c r="GAM44" s="450"/>
      <c r="GAN44" s="450"/>
      <c r="GAO44" s="450"/>
      <c r="GAP44" s="450"/>
      <c r="GAQ44" s="450"/>
      <c r="GAR44" s="450"/>
      <c r="GAS44" s="450"/>
      <c r="GAT44" s="450"/>
      <c r="GAU44" s="450"/>
      <c r="GAV44" s="450"/>
      <c r="GAW44" s="450"/>
      <c r="GAX44" s="450"/>
      <c r="GAY44" s="450"/>
      <c r="GAZ44" s="450"/>
      <c r="GBA44" s="450"/>
      <c r="GBB44" s="450"/>
      <c r="GBC44" s="450"/>
      <c r="GBD44" s="450"/>
      <c r="GBE44" s="450"/>
      <c r="GBF44" s="450"/>
      <c r="GBG44" s="450"/>
      <c r="GBH44" s="450"/>
      <c r="GBI44" s="450"/>
      <c r="GBJ44" s="450"/>
      <c r="GBK44" s="450"/>
      <c r="GBL44" s="450"/>
      <c r="GBM44" s="450"/>
      <c r="GBN44" s="450"/>
      <c r="GBO44" s="450"/>
      <c r="GBP44" s="450"/>
      <c r="GBQ44" s="450"/>
      <c r="GBR44" s="450"/>
      <c r="GBS44" s="450"/>
      <c r="GBT44" s="450"/>
      <c r="GBU44" s="450"/>
      <c r="GBV44" s="450"/>
      <c r="GBW44" s="450"/>
      <c r="GBX44" s="450"/>
      <c r="GBY44" s="450"/>
      <c r="GBZ44" s="450"/>
      <c r="GCA44" s="450"/>
      <c r="GCB44" s="450"/>
      <c r="GCC44" s="450"/>
      <c r="GCD44" s="450"/>
      <c r="GCE44" s="450"/>
      <c r="GCF44" s="450"/>
      <c r="GCG44" s="450"/>
      <c r="GCH44" s="450"/>
      <c r="GCI44" s="450"/>
      <c r="GCJ44" s="450"/>
      <c r="GCK44" s="450"/>
      <c r="GCL44" s="450"/>
      <c r="GCM44" s="450"/>
      <c r="GCN44" s="450"/>
      <c r="GCO44" s="450"/>
      <c r="GCP44" s="450"/>
      <c r="GCQ44" s="450"/>
      <c r="GCR44" s="450"/>
      <c r="GCS44" s="450"/>
      <c r="GCT44" s="450"/>
      <c r="GCU44" s="450"/>
      <c r="GCV44" s="450"/>
      <c r="GCW44" s="450"/>
      <c r="GCX44" s="450"/>
      <c r="GCY44" s="450"/>
      <c r="GCZ44" s="450"/>
      <c r="GDA44" s="450"/>
      <c r="GDB44" s="450"/>
      <c r="GDC44" s="450"/>
      <c r="GDD44" s="450"/>
      <c r="GDE44" s="450"/>
      <c r="GDF44" s="450"/>
      <c r="GDG44" s="450"/>
      <c r="GDH44" s="450"/>
      <c r="GDI44" s="450"/>
      <c r="GDJ44" s="450"/>
      <c r="GDK44" s="450"/>
      <c r="GDL44" s="450"/>
      <c r="GDM44" s="450"/>
      <c r="GDN44" s="450"/>
      <c r="GDO44" s="450"/>
      <c r="GDP44" s="450"/>
      <c r="GDQ44" s="450"/>
      <c r="GDR44" s="450"/>
      <c r="GDS44" s="450"/>
      <c r="GDT44" s="450"/>
      <c r="GDU44" s="450"/>
      <c r="GDV44" s="450"/>
      <c r="GDW44" s="450"/>
      <c r="GDX44" s="450"/>
      <c r="GDY44" s="450"/>
      <c r="GDZ44" s="450"/>
      <c r="GEA44" s="450"/>
      <c r="GEB44" s="450"/>
      <c r="GEC44" s="450"/>
      <c r="GED44" s="450"/>
      <c r="GEE44" s="450"/>
      <c r="GEF44" s="450"/>
      <c r="GEG44" s="450"/>
      <c r="GEH44" s="450"/>
      <c r="GEI44" s="450"/>
      <c r="GEJ44" s="450"/>
      <c r="GEK44" s="450"/>
      <c r="GEL44" s="450"/>
      <c r="GEM44" s="450"/>
      <c r="GEN44" s="450"/>
      <c r="GEO44" s="450"/>
      <c r="GEP44" s="450"/>
      <c r="GEQ44" s="450"/>
      <c r="GER44" s="450"/>
      <c r="GES44" s="450"/>
      <c r="GET44" s="450"/>
      <c r="GEU44" s="450"/>
      <c r="GEV44" s="450"/>
      <c r="GEW44" s="450"/>
      <c r="GEX44" s="450"/>
      <c r="GEY44" s="450"/>
      <c r="GEZ44" s="450"/>
      <c r="GFA44" s="450"/>
      <c r="GFB44" s="450"/>
      <c r="GFC44" s="450"/>
      <c r="GFD44" s="450"/>
      <c r="GFE44" s="450"/>
      <c r="GFF44" s="450"/>
      <c r="GFG44" s="450"/>
      <c r="GFH44" s="450"/>
      <c r="GFI44" s="450"/>
      <c r="GFJ44" s="450"/>
      <c r="GFK44" s="450"/>
      <c r="GFL44" s="450"/>
      <c r="GFM44" s="450"/>
      <c r="GFN44" s="450"/>
      <c r="GFO44" s="450"/>
      <c r="GFP44" s="450"/>
      <c r="GFQ44" s="450"/>
      <c r="GFR44" s="450"/>
      <c r="GFS44" s="450"/>
      <c r="GFT44" s="450"/>
      <c r="GFU44" s="450"/>
      <c r="GFV44" s="450"/>
      <c r="GFW44" s="450"/>
      <c r="GFX44" s="450"/>
      <c r="GFY44" s="450"/>
      <c r="GFZ44" s="450"/>
      <c r="GGA44" s="450"/>
      <c r="GGB44" s="450"/>
      <c r="GGC44" s="450"/>
      <c r="GGD44" s="450"/>
      <c r="GGE44" s="450"/>
      <c r="GGF44" s="450"/>
      <c r="GGG44" s="450"/>
      <c r="GGH44" s="450"/>
      <c r="GGI44" s="450"/>
      <c r="GGJ44" s="450"/>
      <c r="GGK44" s="450"/>
      <c r="GGL44" s="450"/>
      <c r="GGM44" s="450"/>
      <c r="GGN44" s="450"/>
      <c r="GGO44" s="450"/>
      <c r="GGP44" s="450"/>
      <c r="GGQ44" s="450"/>
      <c r="GGR44" s="450"/>
      <c r="GGS44" s="450"/>
      <c r="GGT44" s="450"/>
      <c r="GGU44" s="450"/>
      <c r="GGV44" s="450"/>
      <c r="GGW44" s="450"/>
      <c r="GGX44" s="450"/>
      <c r="GGY44" s="450"/>
      <c r="GGZ44" s="450"/>
      <c r="GHA44" s="450"/>
      <c r="GHB44" s="450"/>
      <c r="GHC44" s="450"/>
      <c r="GHD44" s="450"/>
      <c r="GHE44" s="450"/>
      <c r="GHF44" s="450"/>
      <c r="GHG44" s="450"/>
      <c r="GHH44" s="450"/>
      <c r="GHI44" s="450"/>
      <c r="GHJ44" s="450"/>
      <c r="GHK44" s="450"/>
      <c r="GHL44" s="450"/>
      <c r="GHM44" s="450"/>
      <c r="GHN44" s="450"/>
      <c r="GHO44" s="450"/>
      <c r="GHP44" s="450"/>
      <c r="GHQ44" s="450"/>
      <c r="GHR44" s="450"/>
      <c r="GHS44" s="450"/>
      <c r="GHT44" s="450"/>
      <c r="GHU44" s="450"/>
      <c r="GHV44" s="450"/>
      <c r="GHW44" s="450"/>
      <c r="GHX44" s="450"/>
      <c r="GHY44" s="450"/>
      <c r="GHZ44" s="450"/>
      <c r="GIA44" s="450"/>
      <c r="GIB44" s="450"/>
      <c r="GIC44" s="450"/>
      <c r="GID44" s="450"/>
      <c r="GIE44" s="450"/>
      <c r="GIF44" s="450"/>
      <c r="GIG44" s="450"/>
      <c r="GIH44" s="450"/>
      <c r="GII44" s="450"/>
      <c r="GIJ44" s="450"/>
      <c r="GIK44" s="450"/>
      <c r="GIL44" s="450"/>
      <c r="GIM44" s="450"/>
      <c r="GIN44" s="450"/>
      <c r="GIO44" s="450"/>
      <c r="GIP44" s="450"/>
      <c r="GIQ44" s="450"/>
      <c r="GIR44" s="450"/>
      <c r="GIS44" s="450"/>
      <c r="GIT44" s="450"/>
      <c r="GIU44" s="450"/>
      <c r="GIV44" s="450"/>
      <c r="GIW44" s="450"/>
      <c r="GIX44" s="450"/>
      <c r="GIY44" s="450"/>
      <c r="GIZ44" s="450"/>
      <c r="GJA44" s="450"/>
      <c r="GJB44" s="450"/>
      <c r="GJC44" s="450"/>
      <c r="GJD44" s="450"/>
      <c r="GJE44" s="450"/>
      <c r="GJF44" s="450"/>
      <c r="GJG44" s="450"/>
      <c r="GJH44" s="450"/>
      <c r="GJI44" s="450"/>
      <c r="GJJ44" s="450"/>
      <c r="GJK44" s="450"/>
      <c r="GJL44" s="450"/>
      <c r="GJM44" s="450"/>
      <c r="GJN44" s="450"/>
      <c r="GJO44" s="450"/>
      <c r="GJP44" s="450"/>
      <c r="GJQ44" s="450"/>
      <c r="GJR44" s="450"/>
      <c r="GJS44" s="450"/>
      <c r="GJT44" s="450"/>
      <c r="GJU44" s="450"/>
      <c r="GJV44" s="450"/>
      <c r="GJW44" s="450"/>
      <c r="GJX44" s="450"/>
      <c r="GJY44" s="450"/>
      <c r="GJZ44" s="450"/>
      <c r="GKA44" s="450"/>
      <c r="GKB44" s="450"/>
      <c r="GKC44" s="450"/>
      <c r="GKD44" s="450"/>
      <c r="GKE44" s="450"/>
      <c r="GKF44" s="450"/>
      <c r="GKG44" s="450"/>
      <c r="GKH44" s="450"/>
      <c r="GKI44" s="450"/>
      <c r="GKJ44" s="450"/>
      <c r="GKK44" s="450"/>
      <c r="GKL44" s="450"/>
      <c r="GKM44" s="450"/>
      <c r="GKN44" s="450"/>
      <c r="GKO44" s="450"/>
      <c r="GKP44" s="450"/>
      <c r="GKQ44" s="450"/>
      <c r="GKR44" s="450"/>
      <c r="GKS44" s="450"/>
      <c r="GKT44" s="450"/>
      <c r="GKU44" s="450"/>
      <c r="GKV44" s="450"/>
      <c r="GKW44" s="450"/>
      <c r="GKX44" s="450"/>
      <c r="GKY44" s="450"/>
      <c r="GKZ44" s="450"/>
      <c r="GLA44" s="450"/>
      <c r="GLB44" s="450"/>
      <c r="GLC44" s="450"/>
      <c r="GLD44" s="450"/>
      <c r="GLE44" s="450"/>
      <c r="GLF44" s="450"/>
      <c r="GLG44" s="450"/>
      <c r="GLH44" s="450"/>
      <c r="GLI44" s="450"/>
      <c r="GLJ44" s="450"/>
      <c r="GLK44" s="450"/>
      <c r="GLL44" s="450"/>
      <c r="GLM44" s="450"/>
      <c r="GLN44" s="450"/>
      <c r="GLO44" s="450"/>
      <c r="GLP44" s="450"/>
      <c r="GLQ44" s="450"/>
      <c r="GLR44" s="450"/>
      <c r="GLS44" s="450"/>
      <c r="GLT44" s="450"/>
      <c r="GLU44" s="450"/>
      <c r="GLV44" s="450"/>
      <c r="GLW44" s="450"/>
      <c r="GLX44" s="450"/>
      <c r="GLY44" s="450"/>
      <c r="GLZ44" s="450"/>
      <c r="GMA44" s="450"/>
      <c r="GMB44" s="450"/>
      <c r="GMC44" s="450"/>
      <c r="GMD44" s="450"/>
      <c r="GME44" s="450"/>
      <c r="GMF44" s="450"/>
      <c r="GMG44" s="450"/>
      <c r="GMH44" s="450"/>
      <c r="GMI44" s="450"/>
      <c r="GMJ44" s="450"/>
      <c r="GMK44" s="450"/>
      <c r="GML44" s="450"/>
      <c r="GMM44" s="450"/>
      <c r="GMN44" s="450"/>
      <c r="GMO44" s="450"/>
      <c r="GMP44" s="450"/>
      <c r="GMQ44" s="450"/>
      <c r="GMR44" s="450"/>
      <c r="GMS44" s="450"/>
      <c r="GMT44" s="450"/>
      <c r="GMU44" s="450"/>
      <c r="GMV44" s="450"/>
      <c r="GMW44" s="450"/>
      <c r="GMX44" s="450"/>
      <c r="GMY44" s="450"/>
      <c r="GMZ44" s="450"/>
      <c r="GNA44" s="450"/>
      <c r="GNB44" s="450"/>
      <c r="GNC44" s="450"/>
      <c r="GND44" s="450"/>
      <c r="GNE44" s="450"/>
      <c r="GNF44" s="450"/>
      <c r="GNG44" s="450"/>
      <c r="GNH44" s="450"/>
      <c r="GNI44" s="450"/>
      <c r="GNJ44" s="450"/>
      <c r="GNK44" s="450"/>
      <c r="GNL44" s="450"/>
      <c r="GNM44" s="450"/>
      <c r="GNN44" s="450"/>
      <c r="GNO44" s="450"/>
      <c r="GNP44" s="450"/>
      <c r="GNQ44" s="450"/>
      <c r="GNR44" s="450"/>
      <c r="GNS44" s="450"/>
      <c r="GNT44" s="450"/>
      <c r="GNU44" s="450"/>
      <c r="GNV44" s="450"/>
      <c r="GNW44" s="450"/>
      <c r="GNX44" s="450"/>
      <c r="GNY44" s="450"/>
      <c r="GNZ44" s="450"/>
      <c r="GOA44" s="450"/>
      <c r="GOB44" s="450"/>
      <c r="GOC44" s="450"/>
      <c r="GOD44" s="450"/>
      <c r="GOE44" s="450"/>
      <c r="GOF44" s="450"/>
      <c r="GOG44" s="450"/>
      <c r="GOH44" s="450"/>
      <c r="GOI44" s="450"/>
      <c r="GOJ44" s="450"/>
      <c r="GOK44" s="450"/>
      <c r="GOL44" s="450"/>
      <c r="GOM44" s="450"/>
      <c r="GON44" s="450"/>
      <c r="GOO44" s="450"/>
      <c r="GOP44" s="450"/>
      <c r="GOQ44" s="450"/>
      <c r="GOR44" s="450"/>
      <c r="GOS44" s="450"/>
      <c r="GOT44" s="450"/>
      <c r="GOU44" s="450"/>
      <c r="GOV44" s="450"/>
      <c r="GOW44" s="450"/>
      <c r="GOX44" s="450"/>
      <c r="GOY44" s="450"/>
      <c r="GOZ44" s="450"/>
      <c r="GPA44" s="450"/>
      <c r="GPB44" s="450"/>
      <c r="GPC44" s="450"/>
      <c r="GPD44" s="450"/>
      <c r="GPE44" s="450"/>
      <c r="GPF44" s="450"/>
      <c r="GPG44" s="450"/>
      <c r="GPH44" s="450"/>
      <c r="GPI44" s="450"/>
      <c r="GPJ44" s="450"/>
      <c r="GPK44" s="450"/>
      <c r="GPL44" s="450"/>
      <c r="GPM44" s="450"/>
      <c r="GPN44" s="450"/>
      <c r="GPO44" s="450"/>
      <c r="GPP44" s="450"/>
      <c r="GPQ44" s="450"/>
      <c r="GPR44" s="450"/>
      <c r="GPS44" s="450"/>
      <c r="GPT44" s="450"/>
      <c r="GPU44" s="450"/>
      <c r="GPV44" s="450"/>
      <c r="GPW44" s="450"/>
      <c r="GPX44" s="450"/>
      <c r="GPY44" s="450"/>
      <c r="GPZ44" s="450"/>
      <c r="GQA44" s="450"/>
      <c r="GQB44" s="450"/>
      <c r="GQC44" s="450"/>
      <c r="GQD44" s="450"/>
      <c r="GQE44" s="450"/>
      <c r="GQF44" s="450"/>
      <c r="GQG44" s="450"/>
      <c r="GQH44" s="450"/>
      <c r="GQI44" s="450"/>
      <c r="GQJ44" s="450"/>
      <c r="GQK44" s="450"/>
      <c r="GQL44" s="450"/>
      <c r="GQM44" s="450"/>
      <c r="GQN44" s="450"/>
      <c r="GQO44" s="450"/>
      <c r="GQP44" s="450"/>
      <c r="GQQ44" s="450"/>
      <c r="GQR44" s="450"/>
      <c r="GQS44" s="450"/>
      <c r="GQT44" s="450"/>
      <c r="GQU44" s="450"/>
      <c r="GQV44" s="450"/>
      <c r="GQW44" s="450"/>
      <c r="GQX44" s="450"/>
      <c r="GQY44" s="450"/>
      <c r="GQZ44" s="450"/>
      <c r="GRA44" s="450"/>
      <c r="GRB44" s="450"/>
      <c r="GRC44" s="450"/>
      <c r="GRD44" s="450"/>
      <c r="GRE44" s="450"/>
      <c r="GRF44" s="450"/>
      <c r="GRG44" s="450"/>
      <c r="GRH44" s="450"/>
      <c r="GRI44" s="450"/>
      <c r="GRJ44" s="450"/>
      <c r="GRK44" s="450"/>
      <c r="GRL44" s="450"/>
      <c r="GRM44" s="450"/>
      <c r="GRN44" s="450"/>
      <c r="GRO44" s="450"/>
      <c r="GRP44" s="450"/>
      <c r="GRQ44" s="450"/>
      <c r="GRR44" s="450"/>
      <c r="GRS44" s="450"/>
      <c r="GRT44" s="450"/>
      <c r="GRU44" s="450"/>
      <c r="GRV44" s="450"/>
      <c r="GRW44" s="450"/>
      <c r="GRX44" s="450"/>
      <c r="GRY44" s="450"/>
      <c r="GRZ44" s="450"/>
      <c r="GSA44" s="450"/>
      <c r="GSB44" s="450"/>
      <c r="GSC44" s="450"/>
      <c r="GSD44" s="450"/>
      <c r="GSE44" s="450"/>
      <c r="GSF44" s="450"/>
      <c r="GSG44" s="450"/>
      <c r="GSH44" s="450"/>
      <c r="GSI44" s="450"/>
      <c r="GSJ44" s="450"/>
      <c r="GSK44" s="450"/>
      <c r="GSL44" s="450"/>
      <c r="GSM44" s="450"/>
      <c r="GSN44" s="450"/>
      <c r="GSO44" s="450"/>
      <c r="GSP44" s="450"/>
      <c r="GSQ44" s="450"/>
      <c r="GSR44" s="450"/>
      <c r="GSS44" s="450"/>
      <c r="GST44" s="450"/>
      <c r="GSU44" s="450"/>
      <c r="GSV44" s="450"/>
      <c r="GSW44" s="450"/>
      <c r="GSX44" s="450"/>
      <c r="GSY44" s="450"/>
      <c r="GSZ44" s="450"/>
      <c r="GTA44" s="450"/>
      <c r="GTB44" s="450"/>
      <c r="GTC44" s="450"/>
      <c r="GTD44" s="450"/>
      <c r="GTE44" s="450"/>
      <c r="GTF44" s="450"/>
      <c r="GTG44" s="450"/>
      <c r="GTH44" s="450"/>
      <c r="GTI44" s="450"/>
      <c r="GTJ44" s="450"/>
      <c r="GTK44" s="450"/>
      <c r="GTL44" s="450"/>
      <c r="GTM44" s="450"/>
      <c r="GTN44" s="450"/>
      <c r="GTO44" s="450"/>
      <c r="GTP44" s="450"/>
      <c r="GTQ44" s="450"/>
      <c r="GTR44" s="450"/>
      <c r="GTS44" s="450"/>
      <c r="GTT44" s="450"/>
      <c r="GTU44" s="450"/>
      <c r="GTV44" s="450"/>
      <c r="GTW44" s="450"/>
      <c r="GTX44" s="450"/>
      <c r="GTY44" s="450"/>
      <c r="GTZ44" s="450"/>
      <c r="GUA44" s="450"/>
      <c r="GUB44" s="450"/>
      <c r="GUC44" s="450"/>
      <c r="GUD44" s="450"/>
      <c r="GUE44" s="450"/>
      <c r="GUF44" s="450"/>
      <c r="GUG44" s="450"/>
      <c r="GUH44" s="450"/>
      <c r="GUI44" s="450"/>
      <c r="GUJ44" s="450"/>
      <c r="GUK44" s="450"/>
      <c r="GUL44" s="450"/>
      <c r="GUM44" s="450"/>
      <c r="GUN44" s="450"/>
      <c r="GUO44" s="450"/>
      <c r="GUP44" s="450"/>
      <c r="GUQ44" s="450"/>
      <c r="GUR44" s="450"/>
      <c r="GUS44" s="450"/>
      <c r="GUT44" s="450"/>
      <c r="GUU44" s="450"/>
      <c r="GUV44" s="450"/>
      <c r="GUW44" s="450"/>
      <c r="GUX44" s="450"/>
      <c r="GUY44" s="450"/>
      <c r="GUZ44" s="450"/>
      <c r="GVA44" s="450"/>
      <c r="GVB44" s="450"/>
      <c r="GVC44" s="450"/>
      <c r="GVD44" s="450"/>
      <c r="GVE44" s="450"/>
      <c r="GVF44" s="450"/>
      <c r="GVG44" s="450"/>
      <c r="GVH44" s="450"/>
      <c r="GVI44" s="450"/>
      <c r="GVJ44" s="450"/>
      <c r="GVK44" s="450"/>
      <c r="GVL44" s="450"/>
      <c r="GVM44" s="450"/>
      <c r="GVN44" s="450"/>
      <c r="GVO44" s="450"/>
      <c r="GVP44" s="450"/>
      <c r="GVQ44" s="450"/>
      <c r="GVR44" s="450"/>
      <c r="GVS44" s="450"/>
      <c r="GVT44" s="450"/>
      <c r="GVU44" s="450"/>
      <c r="GVV44" s="450"/>
      <c r="GVW44" s="450"/>
      <c r="GVX44" s="450"/>
      <c r="GVY44" s="450"/>
      <c r="GVZ44" s="450"/>
      <c r="GWA44" s="450"/>
      <c r="GWB44" s="450"/>
      <c r="GWC44" s="450"/>
      <c r="GWD44" s="450"/>
      <c r="GWE44" s="450"/>
      <c r="GWF44" s="450"/>
      <c r="GWG44" s="450"/>
      <c r="GWH44" s="450"/>
      <c r="GWI44" s="450"/>
      <c r="GWJ44" s="450"/>
      <c r="GWK44" s="450"/>
      <c r="GWL44" s="450"/>
      <c r="GWM44" s="450"/>
      <c r="GWN44" s="450"/>
      <c r="GWO44" s="450"/>
      <c r="GWP44" s="450"/>
      <c r="GWQ44" s="450"/>
      <c r="GWR44" s="450"/>
      <c r="GWS44" s="450"/>
      <c r="GWT44" s="450"/>
      <c r="GWU44" s="450"/>
      <c r="GWV44" s="450"/>
      <c r="GWW44" s="450"/>
      <c r="GWX44" s="450"/>
      <c r="GWY44" s="450"/>
      <c r="GWZ44" s="450"/>
      <c r="GXA44" s="450"/>
      <c r="GXB44" s="450"/>
      <c r="GXC44" s="450"/>
      <c r="GXD44" s="450"/>
      <c r="GXE44" s="450"/>
      <c r="GXF44" s="450"/>
      <c r="GXG44" s="450"/>
      <c r="GXH44" s="450"/>
      <c r="GXI44" s="450"/>
      <c r="GXJ44" s="450"/>
      <c r="GXK44" s="450"/>
      <c r="GXL44" s="450"/>
      <c r="GXM44" s="450"/>
      <c r="GXN44" s="450"/>
      <c r="GXO44" s="450"/>
      <c r="GXP44" s="450"/>
      <c r="GXQ44" s="450"/>
      <c r="GXR44" s="450"/>
      <c r="GXS44" s="450"/>
      <c r="GXT44" s="450"/>
      <c r="GXU44" s="450"/>
      <c r="GXV44" s="450"/>
      <c r="GXW44" s="450"/>
      <c r="GXX44" s="450"/>
      <c r="GXY44" s="450"/>
      <c r="GXZ44" s="450"/>
      <c r="GYA44" s="450"/>
      <c r="GYB44" s="450"/>
      <c r="GYC44" s="450"/>
      <c r="GYD44" s="450"/>
      <c r="GYE44" s="450"/>
      <c r="GYF44" s="450"/>
      <c r="GYG44" s="450"/>
      <c r="GYH44" s="450"/>
      <c r="GYI44" s="450"/>
      <c r="GYJ44" s="450"/>
      <c r="GYK44" s="450"/>
      <c r="GYL44" s="450"/>
      <c r="GYM44" s="450"/>
      <c r="GYN44" s="450"/>
      <c r="GYO44" s="450"/>
      <c r="GYP44" s="450"/>
      <c r="GYQ44" s="450"/>
      <c r="GYR44" s="450"/>
      <c r="GYS44" s="450"/>
      <c r="GYT44" s="450"/>
      <c r="GYU44" s="450"/>
      <c r="GYV44" s="450"/>
      <c r="GYW44" s="450"/>
      <c r="GYX44" s="450"/>
      <c r="GYY44" s="450"/>
      <c r="GYZ44" s="450"/>
      <c r="GZA44" s="450"/>
      <c r="GZB44" s="450"/>
      <c r="GZC44" s="450"/>
      <c r="GZD44" s="450"/>
      <c r="GZE44" s="450"/>
      <c r="GZF44" s="450"/>
      <c r="GZG44" s="450"/>
      <c r="GZH44" s="450"/>
      <c r="GZI44" s="450"/>
      <c r="GZJ44" s="450"/>
      <c r="GZK44" s="450"/>
      <c r="GZL44" s="450"/>
      <c r="GZM44" s="450"/>
      <c r="GZN44" s="450"/>
      <c r="GZO44" s="450"/>
      <c r="GZP44" s="450"/>
      <c r="GZQ44" s="450"/>
      <c r="GZR44" s="450"/>
      <c r="GZS44" s="450"/>
      <c r="GZT44" s="450"/>
      <c r="GZU44" s="450"/>
      <c r="GZV44" s="450"/>
      <c r="GZW44" s="450"/>
      <c r="GZX44" s="450"/>
      <c r="GZY44" s="450"/>
      <c r="GZZ44" s="450"/>
      <c r="HAA44" s="450"/>
      <c r="HAB44" s="450"/>
      <c r="HAC44" s="450"/>
      <c r="HAD44" s="450"/>
      <c r="HAE44" s="450"/>
      <c r="HAF44" s="450"/>
      <c r="HAG44" s="450"/>
      <c r="HAH44" s="450"/>
      <c r="HAI44" s="450"/>
      <c r="HAJ44" s="450"/>
      <c r="HAK44" s="450"/>
      <c r="HAL44" s="450"/>
      <c r="HAM44" s="450"/>
      <c r="HAN44" s="450"/>
      <c r="HAO44" s="450"/>
      <c r="HAP44" s="450"/>
      <c r="HAQ44" s="450"/>
      <c r="HAR44" s="450"/>
      <c r="HAS44" s="450"/>
      <c r="HAT44" s="450"/>
      <c r="HAU44" s="450"/>
      <c r="HAV44" s="450"/>
      <c r="HAW44" s="450"/>
      <c r="HAX44" s="450"/>
      <c r="HAY44" s="450"/>
      <c r="HAZ44" s="450"/>
      <c r="HBA44" s="450"/>
      <c r="HBB44" s="450"/>
      <c r="HBC44" s="450"/>
      <c r="HBD44" s="450"/>
      <c r="HBE44" s="450"/>
      <c r="HBF44" s="450"/>
      <c r="HBG44" s="450"/>
      <c r="HBH44" s="450"/>
      <c r="HBI44" s="450"/>
      <c r="HBJ44" s="450"/>
      <c r="HBK44" s="450"/>
      <c r="HBL44" s="450"/>
      <c r="HBM44" s="450"/>
      <c r="HBN44" s="450"/>
      <c r="HBO44" s="450"/>
      <c r="HBP44" s="450"/>
      <c r="HBQ44" s="450"/>
      <c r="HBR44" s="450"/>
      <c r="HBS44" s="450"/>
      <c r="HBT44" s="450"/>
      <c r="HBU44" s="450"/>
      <c r="HBV44" s="450"/>
      <c r="HBW44" s="450"/>
      <c r="HBX44" s="450"/>
      <c r="HBY44" s="450"/>
      <c r="HBZ44" s="450"/>
      <c r="HCA44" s="450"/>
      <c r="HCB44" s="450"/>
      <c r="HCC44" s="450"/>
      <c r="HCD44" s="450"/>
      <c r="HCE44" s="450"/>
      <c r="HCF44" s="450"/>
      <c r="HCG44" s="450"/>
      <c r="HCH44" s="450"/>
      <c r="HCI44" s="450"/>
      <c r="HCJ44" s="450"/>
      <c r="HCK44" s="450"/>
      <c r="HCL44" s="450"/>
      <c r="HCM44" s="450"/>
      <c r="HCN44" s="450"/>
      <c r="HCO44" s="450"/>
      <c r="HCP44" s="450"/>
      <c r="HCQ44" s="450"/>
      <c r="HCR44" s="450"/>
      <c r="HCS44" s="450"/>
      <c r="HCT44" s="450"/>
      <c r="HCU44" s="450"/>
      <c r="HCV44" s="450"/>
      <c r="HCW44" s="450"/>
      <c r="HCX44" s="450"/>
      <c r="HCY44" s="450"/>
      <c r="HCZ44" s="450"/>
      <c r="HDA44" s="450"/>
      <c r="HDB44" s="450"/>
      <c r="HDC44" s="450"/>
      <c r="HDD44" s="450"/>
      <c r="HDE44" s="450"/>
      <c r="HDF44" s="450"/>
      <c r="HDG44" s="450"/>
      <c r="HDH44" s="450"/>
      <c r="HDI44" s="450"/>
      <c r="HDJ44" s="450"/>
      <c r="HDK44" s="450"/>
      <c r="HDL44" s="450"/>
      <c r="HDM44" s="450"/>
      <c r="HDN44" s="450"/>
      <c r="HDO44" s="450"/>
      <c r="HDP44" s="450"/>
      <c r="HDQ44" s="450"/>
      <c r="HDR44" s="450"/>
      <c r="HDS44" s="450"/>
      <c r="HDT44" s="450"/>
      <c r="HDU44" s="450"/>
      <c r="HDV44" s="450"/>
      <c r="HDW44" s="450"/>
      <c r="HDX44" s="450"/>
      <c r="HDY44" s="450"/>
      <c r="HDZ44" s="450"/>
      <c r="HEA44" s="450"/>
      <c r="HEB44" s="450"/>
      <c r="HEC44" s="450"/>
      <c r="HED44" s="450"/>
      <c r="HEE44" s="450"/>
      <c r="HEF44" s="450"/>
      <c r="HEG44" s="450"/>
      <c r="HEH44" s="450"/>
      <c r="HEI44" s="450"/>
      <c r="HEJ44" s="450"/>
      <c r="HEK44" s="450"/>
      <c r="HEL44" s="450"/>
      <c r="HEM44" s="450"/>
      <c r="HEN44" s="450"/>
      <c r="HEO44" s="450"/>
      <c r="HEP44" s="450"/>
      <c r="HEQ44" s="450"/>
      <c r="HER44" s="450"/>
      <c r="HES44" s="450"/>
      <c r="HET44" s="450"/>
      <c r="HEU44" s="450"/>
      <c r="HEV44" s="450"/>
      <c r="HEW44" s="450"/>
      <c r="HEX44" s="450"/>
      <c r="HEY44" s="450"/>
      <c r="HEZ44" s="450"/>
      <c r="HFA44" s="450"/>
      <c r="HFB44" s="450"/>
      <c r="HFC44" s="450"/>
      <c r="HFD44" s="450"/>
      <c r="HFE44" s="450"/>
      <c r="HFF44" s="450"/>
      <c r="HFG44" s="450"/>
      <c r="HFH44" s="450"/>
      <c r="HFI44" s="450"/>
      <c r="HFJ44" s="450"/>
      <c r="HFK44" s="450"/>
      <c r="HFL44" s="450"/>
      <c r="HFM44" s="450"/>
      <c r="HFN44" s="450"/>
      <c r="HFO44" s="450"/>
      <c r="HFP44" s="450"/>
      <c r="HFQ44" s="450"/>
      <c r="HFR44" s="450"/>
      <c r="HFS44" s="450"/>
      <c r="HFT44" s="450"/>
      <c r="HFU44" s="450"/>
      <c r="HFV44" s="450"/>
      <c r="HFW44" s="450"/>
      <c r="HFX44" s="450"/>
      <c r="HFY44" s="450"/>
      <c r="HFZ44" s="450"/>
      <c r="HGA44" s="450"/>
      <c r="HGB44" s="450"/>
      <c r="HGC44" s="450"/>
      <c r="HGD44" s="450"/>
      <c r="HGE44" s="450"/>
      <c r="HGF44" s="450"/>
      <c r="HGG44" s="450"/>
      <c r="HGH44" s="450"/>
      <c r="HGI44" s="450"/>
      <c r="HGJ44" s="450"/>
      <c r="HGK44" s="450"/>
      <c r="HGL44" s="450"/>
      <c r="HGM44" s="450"/>
      <c r="HGN44" s="450"/>
      <c r="HGO44" s="450"/>
      <c r="HGP44" s="450"/>
      <c r="HGQ44" s="450"/>
      <c r="HGR44" s="450"/>
      <c r="HGS44" s="450"/>
      <c r="HGT44" s="450"/>
      <c r="HGU44" s="450"/>
      <c r="HGV44" s="450"/>
      <c r="HGW44" s="450"/>
      <c r="HGX44" s="450"/>
      <c r="HGY44" s="450"/>
      <c r="HGZ44" s="450"/>
      <c r="HHA44" s="450"/>
      <c r="HHB44" s="450"/>
      <c r="HHC44" s="450"/>
      <c r="HHD44" s="450"/>
      <c r="HHE44" s="450"/>
      <c r="HHF44" s="450"/>
      <c r="HHG44" s="450"/>
      <c r="HHH44" s="450"/>
      <c r="HHI44" s="450"/>
      <c r="HHJ44" s="450"/>
      <c r="HHK44" s="450"/>
      <c r="HHL44" s="450"/>
      <c r="HHM44" s="450"/>
      <c r="HHN44" s="450"/>
      <c r="HHO44" s="450"/>
      <c r="HHP44" s="450"/>
      <c r="HHQ44" s="450"/>
      <c r="HHR44" s="450"/>
      <c r="HHS44" s="450"/>
      <c r="HHT44" s="450"/>
      <c r="HHU44" s="450"/>
      <c r="HHV44" s="450"/>
      <c r="HHW44" s="450"/>
      <c r="HHX44" s="450"/>
      <c r="HHY44" s="450"/>
      <c r="HHZ44" s="450"/>
      <c r="HIA44" s="450"/>
      <c r="HIB44" s="450"/>
      <c r="HIC44" s="450"/>
      <c r="HID44" s="450"/>
      <c r="HIE44" s="450"/>
      <c r="HIF44" s="450"/>
      <c r="HIG44" s="450"/>
      <c r="HIH44" s="450"/>
      <c r="HII44" s="450"/>
      <c r="HIJ44" s="450"/>
      <c r="HIK44" s="450"/>
      <c r="HIL44" s="450"/>
      <c r="HIM44" s="450"/>
      <c r="HIN44" s="450"/>
      <c r="HIO44" s="450"/>
      <c r="HIP44" s="450"/>
      <c r="HIQ44" s="450"/>
      <c r="HIR44" s="450"/>
      <c r="HIS44" s="450"/>
      <c r="HIT44" s="450"/>
      <c r="HIU44" s="450"/>
      <c r="HIV44" s="450"/>
      <c r="HIW44" s="450"/>
      <c r="HIX44" s="450"/>
      <c r="HIY44" s="450"/>
      <c r="HIZ44" s="450"/>
      <c r="HJA44" s="450"/>
      <c r="HJB44" s="450"/>
      <c r="HJC44" s="450"/>
      <c r="HJD44" s="450"/>
      <c r="HJE44" s="450"/>
      <c r="HJF44" s="450"/>
      <c r="HJG44" s="450"/>
      <c r="HJH44" s="450"/>
      <c r="HJI44" s="450"/>
      <c r="HJJ44" s="450"/>
      <c r="HJK44" s="450"/>
      <c r="HJL44" s="450"/>
      <c r="HJM44" s="450"/>
      <c r="HJN44" s="450"/>
      <c r="HJO44" s="450"/>
      <c r="HJP44" s="450"/>
      <c r="HJQ44" s="450"/>
      <c r="HJR44" s="450"/>
      <c r="HJS44" s="450"/>
      <c r="HJT44" s="450"/>
      <c r="HJU44" s="450"/>
      <c r="HJV44" s="450"/>
      <c r="HJW44" s="450"/>
      <c r="HJX44" s="450"/>
      <c r="HJY44" s="450"/>
      <c r="HJZ44" s="450"/>
      <c r="HKA44" s="450"/>
      <c r="HKB44" s="450"/>
      <c r="HKC44" s="450"/>
      <c r="HKD44" s="450"/>
      <c r="HKE44" s="450"/>
      <c r="HKF44" s="450"/>
      <c r="HKG44" s="450"/>
      <c r="HKH44" s="450"/>
      <c r="HKI44" s="450"/>
      <c r="HKJ44" s="450"/>
      <c r="HKK44" s="450"/>
      <c r="HKL44" s="450"/>
      <c r="HKM44" s="450"/>
      <c r="HKN44" s="450"/>
      <c r="HKO44" s="450"/>
      <c r="HKP44" s="450"/>
      <c r="HKQ44" s="450"/>
      <c r="HKR44" s="450"/>
      <c r="HKS44" s="450"/>
      <c r="HKT44" s="450"/>
      <c r="HKU44" s="450"/>
      <c r="HKV44" s="450"/>
      <c r="HKW44" s="450"/>
      <c r="HKX44" s="450"/>
      <c r="HKY44" s="450"/>
      <c r="HKZ44" s="450"/>
      <c r="HLA44" s="450"/>
      <c r="HLB44" s="450"/>
      <c r="HLC44" s="450"/>
      <c r="HLD44" s="450"/>
      <c r="HLE44" s="450"/>
      <c r="HLF44" s="450"/>
      <c r="HLG44" s="450"/>
      <c r="HLH44" s="450"/>
      <c r="HLI44" s="450"/>
      <c r="HLJ44" s="450"/>
      <c r="HLK44" s="450"/>
      <c r="HLL44" s="450"/>
      <c r="HLM44" s="450"/>
      <c r="HLN44" s="450"/>
      <c r="HLO44" s="450"/>
      <c r="HLP44" s="450"/>
      <c r="HLQ44" s="450"/>
      <c r="HLR44" s="450"/>
      <c r="HLS44" s="450"/>
      <c r="HLT44" s="450"/>
      <c r="HLU44" s="450"/>
      <c r="HLV44" s="450"/>
      <c r="HLW44" s="450"/>
      <c r="HLX44" s="450"/>
      <c r="HLY44" s="450"/>
      <c r="HLZ44" s="450"/>
      <c r="HMA44" s="450"/>
      <c r="HMB44" s="450"/>
      <c r="HMC44" s="450"/>
      <c r="HMD44" s="450"/>
      <c r="HME44" s="450"/>
      <c r="HMF44" s="450"/>
      <c r="HMG44" s="450"/>
      <c r="HMH44" s="450"/>
      <c r="HMI44" s="450"/>
      <c r="HMJ44" s="450"/>
      <c r="HMK44" s="450"/>
      <c r="HML44" s="450"/>
      <c r="HMM44" s="450"/>
      <c r="HMN44" s="450"/>
      <c r="HMO44" s="450"/>
      <c r="HMP44" s="450"/>
      <c r="HMQ44" s="450"/>
      <c r="HMR44" s="450"/>
      <c r="HMS44" s="450"/>
      <c r="HMT44" s="450"/>
      <c r="HMU44" s="450"/>
      <c r="HMV44" s="450"/>
      <c r="HMW44" s="450"/>
      <c r="HMX44" s="450"/>
      <c r="HMY44" s="450"/>
      <c r="HMZ44" s="450"/>
      <c r="HNA44" s="450"/>
      <c r="HNB44" s="450"/>
      <c r="HNC44" s="450"/>
      <c r="HND44" s="450"/>
      <c r="HNE44" s="450"/>
      <c r="HNF44" s="450"/>
      <c r="HNG44" s="450"/>
      <c r="HNH44" s="450"/>
      <c r="HNI44" s="450"/>
      <c r="HNJ44" s="450"/>
      <c r="HNK44" s="450"/>
      <c r="HNL44" s="450"/>
      <c r="HNM44" s="450"/>
      <c r="HNN44" s="450"/>
      <c r="HNO44" s="450"/>
      <c r="HNP44" s="450"/>
      <c r="HNQ44" s="450"/>
      <c r="HNR44" s="450"/>
      <c r="HNS44" s="450"/>
      <c r="HNT44" s="450"/>
      <c r="HNU44" s="450"/>
      <c r="HNV44" s="450"/>
      <c r="HNW44" s="450"/>
      <c r="HNX44" s="450"/>
      <c r="HNY44" s="450"/>
      <c r="HNZ44" s="450"/>
      <c r="HOA44" s="450"/>
      <c r="HOB44" s="450"/>
      <c r="HOC44" s="450"/>
      <c r="HOD44" s="450"/>
      <c r="HOE44" s="450"/>
      <c r="HOF44" s="450"/>
      <c r="HOG44" s="450"/>
      <c r="HOH44" s="450"/>
      <c r="HOI44" s="450"/>
      <c r="HOJ44" s="450"/>
      <c r="HOK44" s="450"/>
      <c r="HOL44" s="450"/>
      <c r="HOM44" s="450"/>
      <c r="HON44" s="450"/>
      <c r="HOO44" s="450"/>
      <c r="HOP44" s="450"/>
      <c r="HOQ44" s="450"/>
      <c r="HOR44" s="450"/>
      <c r="HOS44" s="450"/>
      <c r="HOT44" s="450"/>
      <c r="HOU44" s="450"/>
      <c r="HOV44" s="450"/>
      <c r="HOW44" s="450"/>
      <c r="HOX44" s="450"/>
      <c r="HOY44" s="450"/>
      <c r="HOZ44" s="450"/>
      <c r="HPA44" s="450"/>
      <c r="HPB44" s="450"/>
      <c r="HPC44" s="450"/>
      <c r="HPD44" s="450"/>
      <c r="HPE44" s="450"/>
      <c r="HPF44" s="450"/>
      <c r="HPG44" s="450"/>
      <c r="HPH44" s="450"/>
      <c r="HPI44" s="450"/>
      <c r="HPJ44" s="450"/>
      <c r="HPK44" s="450"/>
      <c r="HPL44" s="450"/>
      <c r="HPM44" s="450"/>
      <c r="HPN44" s="450"/>
      <c r="HPO44" s="450"/>
      <c r="HPP44" s="450"/>
      <c r="HPQ44" s="450"/>
      <c r="HPR44" s="450"/>
      <c r="HPS44" s="450"/>
      <c r="HPT44" s="450"/>
      <c r="HPU44" s="450"/>
      <c r="HPV44" s="450"/>
      <c r="HPW44" s="450"/>
      <c r="HPX44" s="450"/>
      <c r="HPY44" s="450"/>
      <c r="HPZ44" s="450"/>
      <c r="HQA44" s="450"/>
      <c r="HQB44" s="450"/>
      <c r="HQC44" s="450"/>
      <c r="HQD44" s="450"/>
      <c r="HQE44" s="450"/>
      <c r="HQF44" s="450"/>
      <c r="HQG44" s="450"/>
      <c r="HQH44" s="450"/>
      <c r="HQI44" s="450"/>
      <c r="HQJ44" s="450"/>
      <c r="HQK44" s="450"/>
      <c r="HQL44" s="450"/>
      <c r="HQM44" s="450"/>
      <c r="HQN44" s="450"/>
      <c r="HQO44" s="450"/>
      <c r="HQP44" s="450"/>
      <c r="HQQ44" s="450"/>
      <c r="HQR44" s="450"/>
      <c r="HQS44" s="450"/>
      <c r="HQT44" s="450"/>
      <c r="HQU44" s="450"/>
      <c r="HQV44" s="450"/>
      <c r="HQW44" s="450"/>
      <c r="HQX44" s="450"/>
      <c r="HQY44" s="450"/>
      <c r="HQZ44" s="450"/>
      <c r="HRA44" s="450"/>
      <c r="HRB44" s="450"/>
      <c r="HRC44" s="450"/>
      <c r="HRD44" s="450"/>
      <c r="HRE44" s="450"/>
      <c r="HRF44" s="450"/>
      <c r="HRG44" s="450"/>
      <c r="HRH44" s="450"/>
      <c r="HRI44" s="450"/>
      <c r="HRJ44" s="450"/>
      <c r="HRK44" s="450"/>
      <c r="HRL44" s="450"/>
      <c r="HRM44" s="450"/>
      <c r="HRN44" s="450"/>
      <c r="HRO44" s="450"/>
      <c r="HRP44" s="450"/>
      <c r="HRQ44" s="450"/>
      <c r="HRR44" s="450"/>
      <c r="HRS44" s="450"/>
      <c r="HRT44" s="450"/>
      <c r="HRU44" s="450"/>
      <c r="HRV44" s="450"/>
      <c r="HRW44" s="450"/>
      <c r="HRX44" s="450"/>
      <c r="HRY44" s="450"/>
      <c r="HRZ44" s="450"/>
      <c r="HSA44" s="450"/>
      <c r="HSB44" s="450"/>
      <c r="HSC44" s="450"/>
      <c r="HSD44" s="450"/>
      <c r="HSE44" s="450"/>
      <c r="HSF44" s="450"/>
      <c r="HSG44" s="450"/>
      <c r="HSH44" s="450"/>
      <c r="HSI44" s="450"/>
      <c r="HSJ44" s="450"/>
      <c r="HSK44" s="450"/>
      <c r="HSL44" s="450"/>
      <c r="HSM44" s="450"/>
      <c r="HSN44" s="450"/>
      <c r="HSO44" s="450"/>
      <c r="HSP44" s="450"/>
      <c r="HSQ44" s="450"/>
      <c r="HSR44" s="450"/>
      <c r="HSS44" s="450"/>
      <c r="HST44" s="450"/>
      <c r="HSU44" s="450"/>
      <c r="HSV44" s="450"/>
      <c r="HSW44" s="450"/>
      <c r="HSX44" s="450"/>
      <c r="HSY44" s="450"/>
      <c r="HSZ44" s="450"/>
      <c r="HTA44" s="450"/>
      <c r="HTB44" s="450"/>
      <c r="HTC44" s="450"/>
      <c r="HTD44" s="450"/>
      <c r="HTE44" s="450"/>
      <c r="HTF44" s="450"/>
      <c r="HTG44" s="450"/>
      <c r="HTH44" s="450"/>
      <c r="HTI44" s="450"/>
      <c r="HTJ44" s="450"/>
      <c r="HTK44" s="450"/>
      <c r="HTL44" s="450"/>
      <c r="HTM44" s="450"/>
      <c r="HTN44" s="450"/>
      <c r="HTO44" s="450"/>
      <c r="HTP44" s="450"/>
      <c r="HTQ44" s="450"/>
      <c r="HTR44" s="450"/>
      <c r="HTS44" s="450"/>
      <c r="HTT44" s="450"/>
      <c r="HTU44" s="450"/>
      <c r="HTV44" s="450"/>
      <c r="HTW44" s="450"/>
      <c r="HTX44" s="450"/>
      <c r="HTY44" s="450"/>
      <c r="HTZ44" s="450"/>
      <c r="HUA44" s="450"/>
      <c r="HUB44" s="450"/>
      <c r="HUC44" s="450"/>
      <c r="HUD44" s="450"/>
      <c r="HUE44" s="450"/>
      <c r="HUF44" s="450"/>
      <c r="HUG44" s="450"/>
      <c r="HUH44" s="450"/>
      <c r="HUI44" s="450"/>
      <c r="HUJ44" s="450"/>
      <c r="HUK44" s="450"/>
      <c r="HUL44" s="450"/>
      <c r="HUM44" s="450"/>
      <c r="HUN44" s="450"/>
      <c r="HUO44" s="450"/>
      <c r="HUP44" s="450"/>
      <c r="HUQ44" s="450"/>
      <c r="HUR44" s="450"/>
      <c r="HUS44" s="450"/>
      <c r="HUT44" s="450"/>
      <c r="HUU44" s="450"/>
      <c r="HUV44" s="450"/>
      <c r="HUW44" s="450"/>
      <c r="HUX44" s="450"/>
      <c r="HUY44" s="450"/>
      <c r="HUZ44" s="450"/>
      <c r="HVA44" s="450"/>
      <c r="HVB44" s="450"/>
      <c r="HVC44" s="450"/>
      <c r="HVD44" s="450"/>
      <c r="HVE44" s="450"/>
      <c r="HVF44" s="450"/>
      <c r="HVG44" s="450"/>
      <c r="HVH44" s="450"/>
      <c r="HVI44" s="450"/>
      <c r="HVJ44" s="450"/>
      <c r="HVK44" s="450"/>
      <c r="HVL44" s="450"/>
      <c r="HVM44" s="450"/>
      <c r="HVN44" s="450"/>
      <c r="HVO44" s="450"/>
      <c r="HVP44" s="450"/>
      <c r="HVQ44" s="450"/>
      <c r="HVR44" s="450"/>
      <c r="HVS44" s="450"/>
      <c r="HVT44" s="450"/>
      <c r="HVU44" s="450"/>
      <c r="HVV44" s="450"/>
      <c r="HVW44" s="450"/>
      <c r="HVX44" s="450"/>
      <c r="HVY44" s="450"/>
      <c r="HVZ44" s="450"/>
      <c r="HWA44" s="450"/>
      <c r="HWB44" s="450"/>
      <c r="HWC44" s="450"/>
      <c r="HWD44" s="450"/>
      <c r="HWE44" s="450"/>
      <c r="HWF44" s="450"/>
      <c r="HWG44" s="450"/>
      <c r="HWH44" s="450"/>
      <c r="HWI44" s="450"/>
      <c r="HWJ44" s="450"/>
      <c r="HWK44" s="450"/>
      <c r="HWL44" s="450"/>
      <c r="HWM44" s="450"/>
      <c r="HWN44" s="450"/>
      <c r="HWO44" s="450"/>
      <c r="HWP44" s="450"/>
      <c r="HWQ44" s="450"/>
      <c r="HWR44" s="450"/>
      <c r="HWS44" s="450"/>
      <c r="HWT44" s="450"/>
      <c r="HWU44" s="450"/>
      <c r="HWV44" s="450"/>
      <c r="HWW44" s="450"/>
      <c r="HWX44" s="450"/>
      <c r="HWY44" s="450"/>
      <c r="HWZ44" s="450"/>
      <c r="HXA44" s="450"/>
      <c r="HXB44" s="450"/>
      <c r="HXC44" s="450"/>
      <c r="HXD44" s="450"/>
      <c r="HXE44" s="450"/>
      <c r="HXF44" s="450"/>
      <c r="HXG44" s="450"/>
      <c r="HXH44" s="450"/>
      <c r="HXI44" s="450"/>
      <c r="HXJ44" s="450"/>
      <c r="HXK44" s="450"/>
      <c r="HXL44" s="450"/>
      <c r="HXM44" s="450"/>
      <c r="HXN44" s="450"/>
      <c r="HXO44" s="450"/>
      <c r="HXP44" s="450"/>
      <c r="HXQ44" s="450"/>
      <c r="HXR44" s="450"/>
      <c r="HXS44" s="450"/>
      <c r="HXT44" s="450"/>
      <c r="HXU44" s="450"/>
      <c r="HXV44" s="450"/>
      <c r="HXW44" s="450"/>
      <c r="HXX44" s="450"/>
      <c r="HXY44" s="450"/>
      <c r="HXZ44" s="450"/>
      <c r="HYA44" s="450"/>
      <c r="HYB44" s="450"/>
      <c r="HYC44" s="450"/>
      <c r="HYD44" s="450"/>
      <c r="HYE44" s="450"/>
      <c r="HYF44" s="450"/>
      <c r="HYG44" s="450"/>
      <c r="HYH44" s="450"/>
      <c r="HYI44" s="450"/>
      <c r="HYJ44" s="450"/>
      <c r="HYK44" s="450"/>
      <c r="HYL44" s="450"/>
      <c r="HYM44" s="450"/>
      <c r="HYN44" s="450"/>
      <c r="HYO44" s="450"/>
      <c r="HYP44" s="450"/>
      <c r="HYQ44" s="450"/>
      <c r="HYR44" s="450"/>
      <c r="HYS44" s="450"/>
      <c r="HYT44" s="450"/>
      <c r="HYU44" s="450"/>
      <c r="HYV44" s="450"/>
      <c r="HYW44" s="450"/>
      <c r="HYX44" s="450"/>
      <c r="HYY44" s="450"/>
      <c r="HYZ44" s="450"/>
      <c r="HZA44" s="450"/>
      <c r="HZB44" s="450"/>
      <c r="HZC44" s="450"/>
      <c r="HZD44" s="450"/>
      <c r="HZE44" s="450"/>
      <c r="HZF44" s="450"/>
      <c r="HZG44" s="450"/>
      <c r="HZH44" s="450"/>
      <c r="HZI44" s="450"/>
      <c r="HZJ44" s="450"/>
      <c r="HZK44" s="450"/>
      <c r="HZL44" s="450"/>
      <c r="HZM44" s="450"/>
      <c r="HZN44" s="450"/>
      <c r="HZO44" s="450"/>
      <c r="HZP44" s="450"/>
      <c r="HZQ44" s="450"/>
      <c r="HZR44" s="450"/>
      <c r="HZS44" s="450"/>
      <c r="HZT44" s="450"/>
      <c r="HZU44" s="450"/>
      <c r="HZV44" s="450"/>
      <c r="HZW44" s="450"/>
      <c r="HZX44" s="450"/>
      <c r="HZY44" s="450"/>
      <c r="HZZ44" s="450"/>
      <c r="IAA44" s="450"/>
      <c r="IAB44" s="450"/>
      <c r="IAC44" s="450"/>
      <c r="IAD44" s="450"/>
      <c r="IAE44" s="450"/>
      <c r="IAF44" s="450"/>
      <c r="IAG44" s="450"/>
      <c r="IAH44" s="450"/>
      <c r="IAI44" s="450"/>
      <c r="IAJ44" s="450"/>
      <c r="IAK44" s="450"/>
      <c r="IAL44" s="450"/>
      <c r="IAM44" s="450"/>
      <c r="IAN44" s="450"/>
      <c r="IAO44" s="450"/>
      <c r="IAP44" s="450"/>
      <c r="IAQ44" s="450"/>
      <c r="IAR44" s="450"/>
      <c r="IAS44" s="450"/>
      <c r="IAT44" s="450"/>
      <c r="IAU44" s="450"/>
      <c r="IAV44" s="450"/>
      <c r="IAW44" s="450"/>
      <c r="IAX44" s="450"/>
      <c r="IAY44" s="450"/>
      <c r="IAZ44" s="450"/>
      <c r="IBA44" s="450"/>
      <c r="IBB44" s="450"/>
      <c r="IBC44" s="450"/>
      <c r="IBD44" s="450"/>
      <c r="IBE44" s="450"/>
      <c r="IBF44" s="450"/>
      <c r="IBG44" s="450"/>
      <c r="IBH44" s="450"/>
      <c r="IBI44" s="450"/>
      <c r="IBJ44" s="450"/>
      <c r="IBK44" s="450"/>
      <c r="IBL44" s="450"/>
      <c r="IBM44" s="450"/>
      <c r="IBN44" s="450"/>
      <c r="IBO44" s="450"/>
      <c r="IBP44" s="450"/>
      <c r="IBQ44" s="450"/>
      <c r="IBR44" s="450"/>
      <c r="IBS44" s="450"/>
      <c r="IBT44" s="450"/>
      <c r="IBU44" s="450"/>
      <c r="IBV44" s="450"/>
      <c r="IBW44" s="450"/>
      <c r="IBX44" s="450"/>
      <c r="IBY44" s="450"/>
      <c r="IBZ44" s="450"/>
      <c r="ICA44" s="450"/>
      <c r="ICB44" s="450"/>
      <c r="ICC44" s="450"/>
      <c r="ICD44" s="450"/>
      <c r="ICE44" s="450"/>
      <c r="ICF44" s="450"/>
      <c r="ICG44" s="450"/>
      <c r="ICH44" s="450"/>
      <c r="ICI44" s="450"/>
      <c r="ICJ44" s="450"/>
      <c r="ICK44" s="450"/>
      <c r="ICL44" s="450"/>
      <c r="ICM44" s="450"/>
      <c r="ICN44" s="450"/>
      <c r="ICO44" s="450"/>
      <c r="ICP44" s="450"/>
      <c r="ICQ44" s="450"/>
      <c r="ICR44" s="450"/>
      <c r="ICS44" s="450"/>
      <c r="ICT44" s="450"/>
      <c r="ICU44" s="450"/>
      <c r="ICV44" s="450"/>
      <c r="ICW44" s="450"/>
      <c r="ICX44" s="450"/>
      <c r="ICY44" s="450"/>
      <c r="ICZ44" s="450"/>
      <c r="IDA44" s="450"/>
      <c r="IDB44" s="450"/>
      <c r="IDC44" s="450"/>
      <c r="IDD44" s="450"/>
      <c r="IDE44" s="450"/>
      <c r="IDF44" s="450"/>
      <c r="IDG44" s="450"/>
      <c r="IDH44" s="450"/>
      <c r="IDI44" s="450"/>
      <c r="IDJ44" s="450"/>
      <c r="IDK44" s="450"/>
      <c r="IDL44" s="450"/>
      <c r="IDM44" s="450"/>
      <c r="IDN44" s="450"/>
      <c r="IDO44" s="450"/>
      <c r="IDP44" s="450"/>
      <c r="IDQ44" s="450"/>
      <c r="IDR44" s="450"/>
      <c r="IDS44" s="450"/>
      <c r="IDT44" s="450"/>
      <c r="IDU44" s="450"/>
      <c r="IDV44" s="450"/>
      <c r="IDW44" s="450"/>
      <c r="IDX44" s="450"/>
      <c r="IDY44" s="450"/>
      <c r="IDZ44" s="450"/>
      <c r="IEA44" s="450"/>
      <c r="IEB44" s="450"/>
      <c r="IEC44" s="450"/>
      <c r="IED44" s="450"/>
      <c r="IEE44" s="450"/>
      <c r="IEF44" s="450"/>
      <c r="IEG44" s="450"/>
      <c r="IEH44" s="450"/>
      <c r="IEI44" s="450"/>
      <c r="IEJ44" s="450"/>
      <c r="IEK44" s="450"/>
      <c r="IEL44" s="450"/>
      <c r="IEM44" s="450"/>
      <c r="IEN44" s="450"/>
      <c r="IEO44" s="450"/>
      <c r="IEP44" s="450"/>
      <c r="IEQ44" s="450"/>
      <c r="IER44" s="450"/>
      <c r="IES44" s="450"/>
      <c r="IET44" s="450"/>
      <c r="IEU44" s="450"/>
      <c r="IEV44" s="450"/>
      <c r="IEW44" s="450"/>
      <c r="IEX44" s="450"/>
      <c r="IEY44" s="450"/>
      <c r="IEZ44" s="450"/>
      <c r="IFA44" s="450"/>
      <c r="IFB44" s="450"/>
      <c r="IFC44" s="450"/>
      <c r="IFD44" s="450"/>
      <c r="IFE44" s="450"/>
      <c r="IFF44" s="450"/>
      <c r="IFG44" s="450"/>
      <c r="IFH44" s="450"/>
      <c r="IFI44" s="450"/>
      <c r="IFJ44" s="450"/>
      <c r="IFK44" s="450"/>
      <c r="IFL44" s="450"/>
      <c r="IFM44" s="450"/>
      <c r="IFN44" s="450"/>
      <c r="IFO44" s="450"/>
      <c r="IFP44" s="450"/>
      <c r="IFQ44" s="450"/>
      <c r="IFR44" s="450"/>
      <c r="IFS44" s="450"/>
      <c r="IFT44" s="450"/>
      <c r="IFU44" s="450"/>
      <c r="IFV44" s="450"/>
      <c r="IFW44" s="450"/>
      <c r="IFX44" s="450"/>
      <c r="IFY44" s="450"/>
      <c r="IFZ44" s="450"/>
      <c r="IGA44" s="450"/>
      <c r="IGB44" s="450"/>
      <c r="IGC44" s="450"/>
      <c r="IGD44" s="450"/>
      <c r="IGE44" s="450"/>
      <c r="IGF44" s="450"/>
      <c r="IGG44" s="450"/>
      <c r="IGH44" s="450"/>
      <c r="IGI44" s="450"/>
      <c r="IGJ44" s="450"/>
      <c r="IGK44" s="450"/>
      <c r="IGL44" s="450"/>
      <c r="IGM44" s="450"/>
      <c r="IGN44" s="450"/>
      <c r="IGO44" s="450"/>
      <c r="IGP44" s="450"/>
      <c r="IGQ44" s="450"/>
      <c r="IGR44" s="450"/>
      <c r="IGS44" s="450"/>
      <c r="IGT44" s="450"/>
      <c r="IGU44" s="450"/>
      <c r="IGV44" s="450"/>
      <c r="IGW44" s="450"/>
      <c r="IGX44" s="450"/>
      <c r="IGY44" s="450"/>
      <c r="IGZ44" s="450"/>
      <c r="IHA44" s="450"/>
      <c r="IHB44" s="450"/>
      <c r="IHC44" s="450"/>
      <c r="IHD44" s="450"/>
      <c r="IHE44" s="450"/>
      <c r="IHF44" s="450"/>
      <c r="IHG44" s="450"/>
      <c r="IHH44" s="450"/>
      <c r="IHI44" s="450"/>
      <c r="IHJ44" s="450"/>
      <c r="IHK44" s="450"/>
      <c r="IHL44" s="450"/>
      <c r="IHM44" s="450"/>
      <c r="IHN44" s="450"/>
      <c r="IHO44" s="450"/>
      <c r="IHP44" s="450"/>
      <c r="IHQ44" s="450"/>
      <c r="IHR44" s="450"/>
      <c r="IHS44" s="450"/>
      <c r="IHT44" s="450"/>
      <c r="IHU44" s="450"/>
      <c r="IHV44" s="450"/>
      <c r="IHW44" s="450"/>
      <c r="IHX44" s="450"/>
      <c r="IHY44" s="450"/>
      <c r="IHZ44" s="450"/>
      <c r="IIA44" s="450"/>
      <c r="IIB44" s="450"/>
      <c r="IIC44" s="450"/>
      <c r="IID44" s="450"/>
      <c r="IIE44" s="450"/>
      <c r="IIF44" s="450"/>
      <c r="IIG44" s="450"/>
      <c r="IIH44" s="450"/>
      <c r="III44" s="450"/>
      <c r="IIJ44" s="450"/>
      <c r="IIK44" s="450"/>
      <c r="IIL44" s="450"/>
      <c r="IIM44" s="450"/>
      <c r="IIN44" s="450"/>
      <c r="IIO44" s="450"/>
      <c r="IIP44" s="450"/>
      <c r="IIQ44" s="450"/>
      <c r="IIR44" s="450"/>
      <c r="IIS44" s="450"/>
      <c r="IIT44" s="450"/>
      <c r="IIU44" s="450"/>
      <c r="IIV44" s="450"/>
      <c r="IIW44" s="450"/>
      <c r="IIX44" s="450"/>
      <c r="IIY44" s="450"/>
      <c r="IIZ44" s="450"/>
      <c r="IJA44" s="450"/>
      <c r="IJB44" s="450"/>
      <c r="IJC44" s="450"/>
      <c r="IJD44" s="450"/>
      <c r="IJE44" s="450"/>
      <c r="IJF44" s="450"/>
      <c r="IJG44" s="450"/>
      <c r="IJH44" s="450"/>
      <c r="IJI44" s="450"/>
      <c r="IJJ44" s="450"/>
      <c r="IJK44" s="450"/>
      <c r="IJL44" s="450"/>
      <c r="IJM44" s="450"/>
      <c r="IJN44" s="450"/>
      <c r="IJO44" s="450"/>
      <c r="IJP44" s="450"/>
      <c r="IJQ44" s="450"/>
      <c r="IJR44" s="450"/>
      <c r="IJS44" s="450"/>
      <c r="IJT44" s="450"/>
      <c r="IJU44" s="450"/>
      <c r="IJV44" s="450"/>
      <c r="IJW44" s="450"/>
      <c r="IJX44" s="450"/>
      <c r="IJY44" s="450"/>
      <c r="IJZ44" s="450"/>
      <c r="IKA44" s="450"/>
      <c r="IKB44" s="450"/>
      <c r="IKC44" s="450"/>
      <c r="IKD44" s="450"/>
      <c r="IKE44" s="450"/>
      <c r="IKF44" s="450"/>
      <c r="IKG44" s="450"/>
      <c r="IKH44" s="450"/>
      <c r="IKI44" s="450"/>
      <c r="IKJ44" s="450"/>
      <c r="IKK44" s="450"/>
      <c r="IKL44" s="450"/>
      <c r="IKM44" s="450"/>
      <c r="IKN44" s="450"/>
      <c r="IKO44" s="450"/>
      <c r="IKP44" s="450"/>
      <c r="IKQ44" s="450"/>
      <c r="IKR44" s="450"/>
      <c r="IKS44" s="450"/>
      <c r="IKT44" s="450"/>
      <c r="IKU44" s="450"/>
      <c r="IKV44" s="450"/>
      <c r="IKW44" s="450"/>
      <c r="IKX44" s="450"/>
      <c r="IKY44" s="450"/>
      <c r="IKZ44" s="450"/>
      <c r="ILA44" s="450"/>
      <c r="ILB44" s="450"/>
      <c r="ILC44" s="450"/>
      <c r="ILD44" s="450"/>
      <c r="ILE44" s="450"/>
      <c r="ILF44" s="450"/>
      <c r="ILG44" s="450"/>
      <c r="ILH44" s="450"/>
      <c r="ILI44" s="450"/>
      <c r="ILJ44" s="450"/>
      <c r="ILK44" s="450"/>
      <c r="ILL44" s="450"/>
      <c r="ILM44" s="450"/>
      <c r="ILN44" s="450"/>
      <c r="ILO44" s="450"/>
      <c r="ILP44" s="450"/>
      <c r="ILQ44" s="450"/>
      <c r="ILR44" s="450"/>
      <c r="ILS44" s="450"/>
      <c r="ILT44" s="450"/>
      <c r="ILU44" s="450"/>
      <c r="ILV44" s="450"/>
      <c r="ILW44" s="450"/>
      <c r="ILX44" s="450"/>
      <c r="ILY44" s="450"/>
      <c r="ILZ44" s="450"/>
      <c r="IMA44" s="450"/>
      <c r="IMB44" s="450"/>
      <c r="IMC44" s="450"/>
      <c r="IMD44" s="450"/>
      <c r="IME44" s="450"/>
      <c r="IMF44" s="450"/>
      <c r="IMG44" s="450"/>
      <c r="IMH44" s="450"/>
      <c r="IMI44" s="450"/>
      <c r="IMJ44" s="450"/>
      <c r="IMK44" s="450"/>
      <c r="IML44" s="450"/>
      <c r="IMM44" s="450"/>
      <c r="IMN44" s="450"/>
      <c r="IMO44" s="450"/>
      <c r="IMP44" s="450"/>
      <c r="IMQ44" s="450"/>
      <c r="IMR44" s="450"/>
      <c r="IMS44" s="450"/>
      <c r="IMT44" s="450"/>
      <c r="IMU44" s="450"/>
      <c r="IMV44" s="450"/>
      <c r="IMW44" s="450"/>
      <c r="IMX44" s="450"/>
      <c r="IMY44" s="450"/>
      <c r="IMZ44" s="450"/>
      <c r="INA44" s="450"/>
      <c r="INB44" s="450"/>
      <c r="INC44" s="450"/>
      <c r="IND44" s="450"/>
      <c r="INE44" s="450"/>
      <c r="INF44" s="450"/>
      <c r="ING44" s="450"/>
      <c r="INH44" s="450"/>
      <c r="INI44" s="450"/>
      <c r="INJ44" s="450"/>
      <c r="INK44" s="450"/>
      <c r="INL44" s="450"/>
      <c r="INM44" s="450"/>
      <c r="INN44" s="450"/>
      <c r="INO44" s="450"/>
      <c r="INP44" s="450"/>
      <c r="INQ44" s="450"/>
      <c r="INR44" s="450"/>
      <c r="INS44" s="450"/>
      <c r="INT44" s="450"/>
      <c r="INU44" s="450"/>
      <c r="INV44" s="450"/>
      <c r="INW44" s="450"/>
      <c r="INX44" s="450"/>
      <c r="INY44" s="450"/>
      <c r="INZ44" s="450"/>
      <c r="IOA44" s="450"/>
      <c r="IOB44" s="450"/>
      <c r="IOC44" s="450"/>
      <c r="IOD44" s="450"/>
      <c r="IOE44" s="450"/>
      <c r="IOF44" s="450"/>
      <c r="IOG44" s="450"/>
      <c r="IOH44" s="450"/>
      <c r="IOI44" s="450"/>
      <c r="IOJ44" s="450"/>
      <c r="IOK44" s="450"/>
      <c r="IOL44" s="450"/>
      <c r="IOM44" s="450"/>
      <c r="ION44" s="450"/>
      <c r="IOO44" s="450"/>
      <c r="IOP44" s="450"/>
      <c r="IOQ44" s="450"/>
      <c r="IOR44" s="450"/>
      <c r="IOS44" s="450"/>
      <c r="IOT44" s="450"/>
      <c r="IOU44" s="450"/>
      <c r="IOV44" s="450"/>
      <c r="IOW44" s="450"/>
      <c r="IOX44" s="450"/>
      <c r="IOY44" s="450"/>
      <c r="IOZ44" s="450"/>
      <c r="IPA44" s="450"/>
      <c r="IPB44" s="450"/>
      <c r="IPC44" s="450"/>
      <c r="IPD44" s="450"/>
      <c r="IPE44" s="450"/>
      <c r="IPF44" s="450"/>
      <c r="IPG44" s="450"/>
      <c r="IPH44" s="450"/>
      <c r="IPI44" s="450"/>
      <c r="IPJ44" s="450"/>
      <c r="IPK44" s="450"/>
      <c r="IPL44" s="450"/>
      <c r="IPM44" s="450"/>
      <c r="IPN44" s="450"/>
      <c r="IPO44" s="450"/>
      <c r="IPP44" s="450"/>
      <c r="IPQ44" s="450"/>
      <c r="IPR44" s="450"/>
      <c r="IPS44" s="450"/>
      <c r="IPT44" s="450"/>
      <c r="IPU44" s="450"/>
      <c r="IPV44" s="450"/>
      <c r="IPW44" s="450"/>
      <c r="IPX44" s="450"/>
      <c r="IPY44" s="450"/>
      <c r="IPZ44" s="450"/>
      <c r="IQA44" s="450"/>
      <c r="IQB44" s="450"/>
      <c r="IQC44" s="450"/>
      <c r="IQD44" s="450"/>
      <c r="IQE44" s="450"/>
      <c r="IQF44" s="450"/>
      <c r="IQG44" s="450"/>
      <c r="IQH44" s="450"/>
      <c r="IQI44" s="450"/>
      <c r="IQJ44" s="450"/>
      <c r="IQK44" s="450"/>
      <c r="IQL44" s="450"/>
      <c r="IQM44" s="450"/>
      <c r="IQN44" s="450"/>
      <c r="IQO44" s="450"/>
      <c r="IQP44" s="450"/>
      <c r="IQQ44" s="450"/>
      <c r="IQR44" s="450"/>
      <c r="IQS44" s="450"/>
      <c r="IQT44" s="450"/>
      <c r="IQU44" s="450"/>
      <c r="IQV44" s="450"/>
      <c r="IQW44" s="450"/>
      <c r="IQX44" s="450"/>
      <c r="IQY44" s="450"/>
      <c r="IQZ44" s="450"/>
      <c r="IRA44" s="450"/>
      <c r="IRB44" s="450"/>
      <c r="IRC44" s="450"/>
      <c r="IRD44" s="450"/>
      <c r="IRE44" s="450"/>
      <c r="IRF44" s="450"/>
      <c r="IRG44" s="450"/>
      <c r="IRH44" s="450"/>
      <c r="IRI44" s="450"/>
      <c r="IRJ44" s="450"/>
      <c r="IRK44" s="450"/>
      <c r="IRL44" s="450"/>
      <c r="IRM44" s="450"/>
      <c r="IRN44" s="450"/>
      <c r="IRO44" s="450"/>
      <c r="IRP44" s="450"/>
      <c r="IRQ44" s="450"/>
      <c r="IRR44" s="450"/>
      <c r="IRS44" s="450"/>
      <c r="IRT44" s="450"/>
      <c r="IRU44" s="450"/>
      <c r="IRV44" s="450"/>
      <c r="IRW44" s="450"/>
      <c r="IRX44" s="450"/>
      <c r="IRY44" s="450"/>
      <c r="IRZ44" s="450"/>
      <c r="ISA44" s="450"/>
      <c r="ISB44" s="450"/>
      <c r="ISC44" s="450"/>
      <c r="ISD44" s="450"/>
      <c r="ISE44" s="450"/>
      <c r="ISF44" s="450"/>
      <c r="ISG44" s="450"/>
      <c r="ISH44" s="450"/>
      <c r="ISI44" s="450"/>
      <c r="ISJ44" s="450"/>
      <c r="ISK44" s="450"/>
      <c r="ISL44" s="450"/>
      <c r="ISM44" s="450"/>
      <c r="ISN44" s="450"/>
      <c r="ISO44" s="450"/>
      <c r="ISP44" s="450"/>
      <c r="ISQ44" s="450"/>
      <c r="ISR44" s="450"/>
      <c r="ISS44" s="450"/>
      <c r="IST44" s="450"/>
      <c r="ISU44" s="450"/>
      <c r="ISV44" s="450"/>
      <c r="ISW44" s="450"/>
      <c r="ISX44" s="450"/>
      <c r="ISY44" s="450"/>
      <c r="ISZ44" s="450"/>
      <c r="ITA44" s="450"/>
      <c r="ITB44" s="450"/>
      <c r="ITC44" s="450"/>
      <c r="ITD44" s="450"/>
      <c r="ITE44" s="450"/>
      <c r="ITF44" s="450"/>
      <c r="ITG44" s="450"/>
      <c r="ITH44" s="450"/>
      <c r="ITI44" s="450"/>
      <c r="ITJ44" s="450"/>
      <c r="ITK44" s="450"/>
      <c r="ITL44" s="450"/>
      <c r="ITM44" s="450"/>
      <c r="ITN44" s="450"/>
      <c r="ITO44" s="450"/>
      <c r="ITP44" s="450"/>
      <c r="ITQ44" s="450"/>
      <c r="ITR44" s="450"/>
      <c r="ITS44" s="450"/>
      <c r="ITT44" s="450"/>
      <c r="ITU44" s="450"/>
      <c r="ITV44" s="450"/>
      <c r="ITW44" s="450"/>
      <c r="ITX44" s="450"/>
      <c r="ITY44" s="450"/>
      <c r="ITZ44" s="450"/>
      <c r="IUA44" s="450"/>
      <c r="IUB44" s="450"/>
      <c r="IUC44" s="450"/>
      <c r="IUD44" s="450"/>
      <c r="IUE44" s="450"/>
      <c r="IUF44" s="450"/>
      <c r="IUG44" s="450"/>
      <c r="IUH44" s="450"/>
      <c r="IUI44" s="450"/>
      <c r="IUJ44" s="450"/>
      <c r="IUK44" s="450"/>
      <c r="IUL44" s="450"/>
      <c r="IUM44" s="450"/>
      <c r="IUN44" s="450"/>
      <c r="IUO44" s="450"/>
      <c r="IUP44" s="450"/>
      <c r="IUQ44" s="450"/>
      <c r="IUR44" s="450"/>
      <c r="IUS44" s="450"/>
      <c r="IUT44" s="450"/>
      <c r="IUU44" s="450"/>
      <c r="IUV44" s="450"/>
      <c r="IUW44" s="450"/>
      <c r="IUX44" s="450"/>
      <c r="IUY44" s="450"/>
      <c r="IUZ44" s="450"/>
      <c r="IVA44" s="450"/>
      <c r="IVB44" s="450"/>
      <c r="IVC44" s="450"/>
      <c r="IVD44" s="450"/>
      <c r="IVE44" s="450"/>
      <c r="IVF44" s="450"/>
      <c r="IVG44" s="450"/>
      <c r="IVH44" s="450"/>
      <c r="IVI44" s="450"/>
      <c r="IVJ44" s="450"/>
      <c r="IVK44" s="450"/>
      <c r="IVL44" s="450"/>
      <c r="IVM44" s="450"/>
      <c r="IVN44" s="450"/>
      <c r="IVO44" s="450"/>
      <c r="IVP44" s="450"/>
      <c r="IVQ44" s="450"/>
      <c r="IVR44" s="450"/>
      <c r="IVS44" s="450"/>
      <c r="IVT44" s="450"/>
      <c r="IVU44" s="450"/>
      <c r="IVV44" s="450"/>
      <c r="IVW44" s="450"/>
      <c r="IVX44" s="450"/>
      <c r="IVY44" s="450"/>
      <c r="IVZ44" s="450"/>
      <c r="IWA44" s="450"/>
      <c r="IWB44" s="450"/>
      <c r="IWC44" s="450"/>
      <c r="IWD44" s="450"/>
      <c r="IWE44" s="450"/>
      <c r="IWF44" s="450"/>
      <c r="IWG44" s="450"/>
      <c r="IWH44" s="450"/>
      <c r="IWI44" s="450"/>
      <c r="IWJ44" s="450"/>
      <c r="IWK44" s="450"/>
      <c r="IWL44" s="450"/>
      <c r="IWM44" s="450"/>
      <c r="IWN44" s="450"/>
      <c r="IWO44" s="450"/>
      <c r="IWP44" s="450"/>
      <c r="IWQ44" s="450"/>
      <c r="IWR44" s="450"/>
      <c r="IWS44" s="450"/>
      <c r="IWT44" s="450"/>
      <c r="IWU44" s="450"/>
      <c r="IWV44" s="450"/>
      <c r="IWW44" s="450"/>
      <c r="IWX44" s="450"/>
      <c r="IWY44" s="450"/>
      <c r="IWZ44" s="450"/>
      <c r="IXA44" s="450"/>
      <c r="IXB44" s="450"/>
      <c r="IXC44" s="450"/>
      <c r="IXD44" s="450"/>
      <c r="IXE44" s="450"/>
      <c r="IXF44" s="450"/>
      <c r="IXG44" s="450"/>
      <c r="IXH44" s="450"/>
      <c r="IXI44" s="450"/>
      <c r="IXJ44" s="450"/>
      <c r="IXK44" s="450"/>
      <c r="IXL44" s="450"/>
      <c r="IXM44" s="450"/>
      <c r="IXN44" s="450"/>
      <c r="IXO44" s="450"/>
      <c r="IXP44" s="450"/>
      <c r="IXQ44" s="450"/>
      <c r="IXR44" s="450"/>
      <c r="IXS44" s="450"/>
      <c r="IXT44" s="450"/>
      <c r="IXU44" s="450"/>
      <c r="IXV44" s="450"/>
      <c r="IXW44" s="450"/>
      <c r="IXX44" s="450"/>
      <c r="IXY44" s="450"/>
      <c r="IXZ44" s="450"/>
      <c r="IYA44" s="450"/>
      <c r="IYB44" s="450"/>
      <c r="IYC44" s="450"/>
      <c r="IYD44" s="450"/>
      <c r="IYE44" s="450"/>
      <c r="IYF44" s="450"/>
      <c r="IYG44" s="450"/>
      <c r="IYH44" s="450"/>
      <c r="IYI44" s="450"/>
      <c r="IYJ44" s="450"/>
      <c r="IYK44" s="450"/>
      <c r="IYL44" s="450"/>
      <c r="IYM44" s="450"/>
      <c r="IYN44" s="450"/>
      <c r="IYO44" s="450"/>
      <c r="IYP44" s="450"/>
      <c r="IYQ44" s="450"/>
      <c r="IYR44" s="450"/>
      <c r="IYS44" s="450"/>
      <c r="IYT44" s="450"/>
      <c r="IYU44" s="450"/>
      <c r="IYV44" s="450"/>
      <c r="IYW44" s="450"/>
      <c r="IYX44" s="450"/>
      <c r="IYY44" s="450"/>
      <c r="IYZ44" s="450"/>
      <c r="IZA44" s="450"/>
      <c r="IZB44" s="450"/>
      <c r="IZC44" s="450"/>
      <c r="IZD44" s="450"/>
      <c r="IZE44" s="450"/>
      <c r="IZF44" s="450"/>
      <c r="IZG44" s="450"/>
      <c r="IZH44" s="450"/>
      <c r="IZI44" s="450"/>
      <c r="IZJ44" s="450"/>
      <c r="IZK44" s="450"/>
      <c r="IZL44" s="450"/>
      <c r="IZM44" s="450"/>
      <c r="IZN44" s="450"/>
      <c r="IZO44" s="450"/>
      <c r="IZP44" s="450"/>
      <c r="IZQ44" s="450"/>
      <c r="IZR44" s="450"/>
      <c r="IZS44" s="450"/>
      <c r="IZT44" s="450"/>
      <c r="IZU44" s="450"/>
      <c r="IZV44" s="450"/>
      <c r="IZW44" s="450"/>
      <c r="IZX44" s="450"/>
      <c r="IZY44" s="450"/>
      <c r="IZZ44" s="450"/>
      <c r="JAA44" s="450"/>
      <c r="JAB44" s="450"/>
      <c r="JAC44" s="450"/>
      <c r="JAD44" s="450"/>
      <c r="JAE44" s="450"/>
      <c r="JAF44" s="450"/>
      <c r="JAG44" s="450"/>
      <c r="JAH44" s="450"/>
      <c r="JAI44" s="450"/>
      <c r="JAJ44" s="450"/>
      <c r="JAK44" s="450"/>
      <c r="JAL44" s="450"/>
      <c r="JAM44" s="450"/>
      <c r="JAN44" s="450"/>
      <c r="JAO44" s="450"/>
      <c r="JAP44" s="450"/>
      <c r="JAQ44" s="450"/>
      <c r="JAR44" s="450"/>
      <c r="JAS44" s="450"/>
      <c r="JAT44" s="450"/>
      <c r="JAU44" s="450"/>
      <c r="JAV44" s="450"/>
      <c r="JAW44" s="450"/>
      <c r="JAX44" s="450"/>
      <c r="JAY44" s="450"/>
      <c r="JAZ44" s="450"/>
      <c r="JBA44" s="450"/>
      <c r="JBB44" s="450"/>
      <c r="JBC44" s="450"/>
      <c r="JBD44" s="450"/>
      <c r="JBE44" s="450"/>
      <c r="JBF44" s="450"/>
      <c r="JBG44" s="450"/>
      <c r="JBH44" s="450"/>
      <c r="JBI44" s="450"/>
      <c r="JBJ44" s="450"/>
      <c r="JBK44" s="450"/>
      <c r="JBL44" s="450"/>
      <c r="JBM44" s="450"/>
      <c r="JBN44" s="450"/>
      <c r="JBO44" s="450"/>
      <c r="JBP44" s="450"/>
      <c r="JBQ44" s="450"/>
      <c r="JBR44" s="450"/>
      <c r="JBS44" s="450"/>
      <c r="JBT44" s="450"/>
      <c r="JBU44" s="450"/>
      <c r="JBV44" s="450"/>
      <c r="JBW44" s="450"/>
      <c r="JBX44" s="450"/>
      <c r="JBY44" s="450"/>
      <c r="JBZ44" s="450"/>
      <c r="JCA44" s="450"/>
      <c r="JCB44" s="450"/>
      <c r="JCC44" s="450"/>
      <c r="JCD44" s="450"/>
      <c r="JCE44" s="450"/>
      <c r="JCF44" s="450"/>
      <c r="JCG44" s="450"/>
      <c r="JCH44" s="450"/>
      <c r="JCI44" s="450"/>
      <c r="JCJ44" s="450"/>
      <c r="JCK44" s="450"/>
      <c r="JCL44" s="450"/>
      <c r="JCM44" s="450"/>
      <c r="JCN44" s="450"/>
      <c r="JCO44" s="450"/>
      <c r="JCP44" s="450"/>
      <c r="JCQ44" s="450"/>
      <c r="JCR44" s="450"/>
      <c r="JCS44" s="450"/>
      <c r="JCT44" s="450"/>
      <c r="JCU44" s="450"/>
      <c r="JCV44" s="450"/>
      <c r="JCW44" s="450"/>
      <c r="JCX44" s="450"/>
      <c r="JCY44" s="450"/>
      <c r="JCZ44" s="450"/>
      <c r="JDA44" s="450"/>
      <c r="JDB44" s="450"/>
      <c r="JDC44" s="450"/>
      <c r="JDD44" s="450"/>
      <c r="JDE44" s="450"/>
      <c r="JDF44" s="450"/>
      <c r="JDG44" s="450"/>
      <c r="JDH44" s="450"/>
      <c r="JDI44" s="450"/>
      <c r="JDJ44" s="450"/>
      <c r="JDK44" s="450"/>
      <c r="JDL44" s="450"/>
      <c r="JDM44" s="450"/>
      <c r="JDN44" s="450"/>
      <c r="JDO44" s="450"/>
      <c r="JDP44" s="450"/>
      <c r="JDQ44" s="450"/>
      <c r="JDR44" s="450"/>
      <c r="JDS44" s="450"/>
      <c r="JDT44" s="450"/>
      <c r="JDU44" s="450"/>
      <c r="JDV44" s="450"/>
      <c r="JDW44" s="450"/>
      <c r="JDX44" s="450"/>
      <c r="JDY44" s="450"/>
      <c r="JDZ44" s="450"/>
      <c r="JEA44" s="450"/>
      <c r="JEB44" s="450"/>
      <c r="JEC44" s="450"/>
      <c r="JED44" s="450"/>
      <c r="JEE44" s="450"/>
      <c r="JEF44" s="450"/>
      <c r="JEG44" s="450"/>
      <c r="JEH44" s="450"/>
      <c r="JEI44" s="450"/>
      <c r="JEJ44" s="450"/>
      <c r="JEK44" s="450"/>
      <c r="JEL44" s="450"/>
      <c r="JEM44" s="450"/>
      <c r="JEN44" s="450"/>
      <c r="JEO44" s="450"/>
      <c r="JEP44" s="450"/>
      <c r="JEQ44" s="450"/>
      <c r="JER44" s="450"/>
      <c r="JES44" s="450"/>
      <c r="JET44" s="450"/>
      <c r="JEU44" s="450"/>
      <c r="JEV44" s="450"/>
      <c r="JEW44" s="450"/>
      <c r="JEX44" s="450"/>
      <c r="JEY44" s="450"/>
      <c r="JEZ44" s="450"/>
      <c r="JFA44" s="450"/>
      <c r="JFB44" s="450"/>
      <c r="JFC44" s="450"/>
      <c r="JFD44" s="450"/>
      <c r="JFE44" s="450"/>
      <c r="JFF44" s="450"/>
      <c r="JFG44" s="450"/>
      <c r="JFH44" s="450"/>
      <c r="JFI44" s="450"/>
      <c r="JFJ44" s="450"/>
      <c r="JFK44" s="450"/>
      <c r="JFL44" s="450"/>
      <c r="JFM44" s="450"/>
      <c r="JFN44" s="450"/>
      <c r="JFO44" s="450"/>
      <c r="JFP44" s="450"/>
      <c r="JFQ44" s="450"/>
      <c r="JFR44" s="450"/>
      <c r="JFS44" s="450"/>
      <c r="JFT44" s="450"/>
      <c r="JFU44" s="450"/>
      <c r="JFV44" s="450"/>
      <c r="JFW44" s="450"/>
      <c r="JFX44" s="450"/>
      <c r="JFY44" s="450"/>
      <c r="JFZ44" s="450"/>
      <c r="JGA44" s="450"/>
      <c r="JGB44" s="450"/>
      <c r="JGC44" s="450"/>
      <c r="JGD44" s="450"/>
      <c r="JGE44" s="450"/>
      <c r="JGF44" s="450"/>
      <c r="JGG44" s="450"/>
      <c r="JGH44" s="450"/>
      <c r="JGI44" s="450"/>
      <c r="JGJ44" s="450"/>
      <c r="JGK44" s="450"/>
      <c r="JGL44" s="450"/>
      <c r="JGM44" s="450"/>
      <c r="JGN44" s="450"/>
      <c r="JGO44" s="450"/>
      <c r="JGP44" s="450"/>
      <c r="JGQ44" s="450"/>
      <c r="JGR44" s="450"/>
      <c r="JGS44" s="450"/>
      <c r="JGT44" s="450"/>
      <c r="JGU44" s="450"/>
      <c r="JGV44" s="450"/>
      <c r="JGW44" s="450"/>
      <c r="JGX44" s="450"/>
      <c r="JGY44" s="450"/>
      <c r="JGZ44" s="450"/>
      <c r="JHA44" s="450"/>
      <c r="JHB44" s="450"/>
      <c r="JHC44" s="450"/>
      <c r="JHD44" s="450"/>
      <c r="JHE44" s="450"/>
      <c r="JHF44" s="450"/>
      <c r="JHG44" s="450"/>
      <c r="JHH44" s="450"/>
      <c r="JHI44" s="450"/>
      <c r="JHJ44" s="450"/>
      <c r="JHK44" s="450"/>
      <c r="JHL44" s="450"/>
      <c r="JHM44" s="450"/>
      <c r="JHN44" s="450"/>
      <c r="JHO44" s="450"/>
      <c r="JHP44" s="450"/>
      <c r="JHQ44" s="450"/>
      <c r="JHR44" s="450"/>
      <c r="JHS44" s="450"/>
      <c r="JHT44" s="450"/>
      <c r="JHU44" s="450"/>
      <c r="JHV44" s="450"/>
      <c r="JHW44" s="450"/>
      <c r="JHX44" s="450"/>
      <c r="JHY44" s="450"/>
      <c r="JHZ44" s="450"/>
      <c r="JIA44" s="450"/>
      <c r="JIB44" s="450"/>
      <c r="JIC44" s="450"/>
      <c r="JID44" s="450"/>
      <c r="JIE44" s="450"/>
      <c r="JIF44" s="450"/>
      <c r="JIG44" s="450"/>
      <c r="JIH44" s="450"/>
      <c r="JII44" s="450"/>
      <c r="JIJ44" s="450"/>
      <c r="JIK44" s="450"/>
      <c r="JIL44" s="450"/>
      <c r="JIM44" s="450"/>
      <c r="JIN44" s="450"/>
      <c r="JIO44" s="450"/>
      <c r="JIP44" s="450"/>
      <c r="JIQ44" s="450"/>
      <c r="JIR44" s="450"/>
      <c r="JIS44" s="450"/>
      <c r="JIT44" s="450"/>
      <c r="JIU44" s="450"/>
      <c r="JIV44" s="450"/>
      <c r="JIW44" s="450"/>
      <c r="JIX44" s="450"/>
      <c r="JIY44" s="450"/>
      <c r="JIZ44" s="450"/>
      <c r="JJA44" s="450"/>
      <c r="JJB44" s="450"/>
      <c r="JJC44" s="450"/>
      <c r="JJD44" s="450"/>
      <c r="JJE44" s="450"/>
      <c r="JJF44" s="450"/>
      <c r="JJG44" s="450"/>
      <c r="JJH44" s="450"/>
      <c r="JJI44" s="450"/>
      <c r="JJJ44" s="450"/>
      <c r="JJK44" s="450"/>
      <c r="JJL44" s="450"/>
      <c r="JJM44" s="450"/>
      <c r="JJN44" s="450"/>
      <c r="JJO44" s="450"/>
      <c r="JJP44" s="450"/>
      <c r="JJQ44" s="450"/>
      <c r="JJR44" s="450"/>
      <c r="JJS44" s="450"/>
      <c r="JJT44" s="450"/>
      <c r="JJU44" s="450"/>
      <c r="JJV44" s="450"/>
      <c r="JJW44" s="450"/>
      <c r="JJX44" s="450"/>
      <c r="JJY44" s="450"/>
      <c r="JJZ44" s="450"/>
      <c r="JKA44" s="450"/>
      <c r="JKB44" s="450"/>
      <c r="JKC44" s="450"/>
      <c r="JKD44" s="450"/>
      <c r="JKE44" s="450"/>
      <c r="JKF44" s="450"/>
      <c r="JKG44" s="450"/>
      <c r="JKH44" s="450"/>
      <c r="JKI44" s="450"/>
      <c r="JKJ44" s="450"/>
      <c r="JKK44" s="450"/>
      <c r="JKL44" s="450"/>
      <c r="JKM44" s="450"/>
      <c r="JKN44" s="450"/>
      <c r="JKO44" s="450"/>
      <c r="JKP44" s="450"/>
      <c r="JKQ44" s="450"/>
      <c r="JKR44" s="450"/>
      <c r="JKS44" s="450"/>
      <c r="JKT44" s="450"/>
      <c r="JKU44" s="450"/>
      <c r="JKV44" s="450"/>
      <c r="JKW44" s="450"/>
      <c r="JKX44" s="450"/>
      <c r="JKY44" s="450"/>
      <c r="JKZ44" s="450"/>
      <c r="JLA44" s="450"/>
      <c r="JLB44" s="450"/>
      <c r="JLC44" s="450"/>
      <c r="JLD44" s="450"/>
      <c r="JLE44" s="450"/>
      <c r="JLF44" s="450"/>
      <c r="JLG44" s="450"/>
      <c r="JLH44" s="450"/>
      <c r="JLI44" s="450"/>
      <c r="JLJ44" s="450"/>
      <c r="JLK44" s="450"/>
      <c r="JLL44" s="450"/>
      <c r="JLM44" s="450"/>
      <c r="JLN44" s="450"/>
      <c r="JLO44" s="450"/>
      <c r="JLP44" s="450"/>
      <c r="JLQ44" s="450"/>
      <c r="JLR44" s="450"/>
      <c r="JLS44" s="450"/>
      <c r="JLT44" s="450"/>
      <c r="JLU44" s="450"/>
      <c r="JLV44" s="450"/>
      <c r="JLW44" s="450"/>
      <c r="JLX44" s="450"/>
      <c r="JLY44" s="450"/>
      <c r="JLZ44" s="450"/>
      <c r="JMA44" s="450"/>
      <c r="JMB44" s="450"/>
      <c r="JMC44" s="450"/>
      <c r="JMD44" s="450"/>
      <c r="JME44" s="450"/>
      <c r="JMF44" s="450"/>
      <c r="JMG44" s="450"/>
      <c r="JMH44" s="450"/>
      <c r="JMI44" s="450"/>
      <c r="JMJ44" s="450"/>
      <c r="JMK44" s="450"/>
      <c r="JML44" s="450"/>
      <c r="JMM44" s="450"/>
      <c r="JMN44" s="450"/>
      <c r="JMO44" s="450"/>
      <c r="JMP44" s="450"/>
      <c r="JMQ44" s="450"/>
      <c r="JMR44" s="450"/>
      <c r="JMS44" s="450"/>
      <c r="JMT44" s="450"/>
      <c r="JMU44" s="450"/>
      <c r="JMV44" s="450"/>
      <c r="JMW44" s="450"/>
      <c r="JMX44" s="450"/>
      <c r="JMY44" s="450"/>
      <c r="JMZ44" s="450"/>
      <c r="JNA44" s="450"/>
      <c r="JNB44" s="450"/>
      <c r="JNC44" s="450"/>
      <c r="JND44" s="450"/>
      <c r="JNE44" s="450"/>
      <c r="JNF44" s="450"/>
      <c r="JNG44" s="450"/>
      <c r="JNH44" s="450"/>
      <c r="JNI44" s="450"/>
      <c r="JNJ44" s="450"/>
      <c r="JNK44" s="450"/>
      <c r="JNL44" s="450"/>
      <c r="JNM44" s="450"/>
      <c r="JNN44" s="450"/>
      <c r="JNO44" s="450"/>
      <c r="JNP44" s="450"/>
      <c r="JNQ44" s="450"/>
      <c r="JNR44" s="450"/>
      <c r="JNS44" s="450"/>
      <c r="JNT44" s="450"/>
      <c r="JNU44" s="450"/>
      <c r="JNV44" s="450"/>
      <c r="JNW44" s="450"/>
      <c r="JNX44" s="450"/>
      <c r="JNY44" s="450"/>
      <c r="JNZ44" s="450"/>
      <c r="JOA44" s="450"/>
      <c r="JOB44" s="450"/>
      <c r="JOC44" s="450"/>
      <c r="JOD44" s="450"/>
      <c r="JOE44" s="450"/>
      <c r="JOF44" s="450"/>
      <c r="JOG44" s="450"/>
      <c r="JOH44" s="450"/>
      <c r="JOI44" s="450"/>
      <c r="JOJ44" s="450"/>
      <c r="JOK44" s="450"/>
      <c r="JOL44" s="450"/>
      <c r="JOM44" s="450"/>
      <c r="JON44" s="450"/>
      <c r="JOO44" s="450"/>
      <c r="JOP44" s="450"/>
      <c r="JOQ44" s="450"/>
      <c r="JOR44" s="450"/>
      <c r="JOS44" s="450"/>
      <c r="JOT44" s="450"/>
      <c r="JOU44" s="450"/>
      <c r="JOV44" s="450"/>
      <c r="JOW44" s="450"/>
      <c r="JOX44" s="450"/>
      <c r="JOY44" s="450"/>
      <c r="JOZ44" s="450"/>
      <c r="JPA44" s="450"/>
      <c r="JPB44" s="450"/>
      <c r="JPC44" s="450"/>
      <c r="JPD44" s="450"/>
      <c r="JPE44" s="450"/>
      <c r="JPF44" s="450"/>
      <c r="JPG44" s="450"/>
      <c r="JPH44" s="450"/>
      <c r="JPI44" s="450"/>
      <c r="JPJ44" s="450"/>
      <c r="JPK44" s="450"/>
      <c r="JPL44" s="450"/>
      <c r="JPM44" s="450"/>
      <c r="JPN44" s="450"/>
      <c r="JPO44" s="450"/>
      <c r="JPP44" s="450"/>
      <c r="JPQ44" s="450"/>
      <c r="JPR44" s="450"/>
      <c r="JPS44" s="450"/>
      <c r="JPT44" s="450"/>
      <c r="JPU44" s="450"/>
      <c r="JPV44" s="450"/>
      <c r="JPW44" s="450"/>
      <c r="JPX44" s="450"/>
      <c r="JPY44" s="450"/>
      <c r="JPZ44" s="450"/>
      <c r="JQA44" s="450"/>
      <c r="JQB44" s="450"/>
      <c r="JQC44" s="450"/>
      <c r="JQD44" s="450"/>
      <c r="JQE44" s="450"/>
      <c r="JQF44" s="450"/>
      <c r="JQG44" s="450"/>
      <c r="JQH44" s="450"/>
      <c r="JQI44" s="450"/>
      <c r="JQJ44" s="450"/>
      <c r="JQK44" s="450"/>
      <c r="JQL44" s="450"/>
      <c r="JQM44" s="450"/>
      <c r="JQN44" s="450"/>
      <c r="JQO44" s="450"/>
      <c r="JQP44" s="450"/>
      <c r="JQQ44" s="450"/>
      <c r="JQR44" s="450"/>
      <c r="JQS44" s="450"/>
      <c r="JQT44" s="450"/>
      <c r="JQU44" s="450"/>
      <c r="JQV44" s="450"/>
      <c r="JQW44" s="450"/>
      <c r="JQX44" s="450"/>
      <c r="JQY44" s="450"/>
      <c r="JQZ44" s="450"/>
      <c r="JRA44" s="450"/>
      <c r="JRB44" s="450"/>
      <c r="JRC44" s="450"/>
      <c r="JRD44" s="450"/>
      <c r="JRE44" s="450"/>
      <c r="JRF44" s="450"/>
      <c r="JRG44" s="450"/>
      <c r="JRH44" s="450"/>
      <c r="JRI44" s="450"/>
      <c r="JRJ44" s="450"/>
      <c r="JRK44" s="450"/>
      <c r="JRL44" s="450"/>
      <c r="JRM44" s="450"/>
      <c r="JRN44" s="450"/>
      <c r="JRO44" s="450"/>
      <c r="JRP44" s="450"/>
      <c r="JRQ44" s="450"/>
      <c r="JRR44" s="450"/>
      <c r="JRS44" s="450"/>
      <c r="JRT44" s="450"/>
      <c r="JRU44" s="450"/>
      <c r="JRV44" s="450"/>
      <c r="JRW44" s="450"/>
      <c r="JRX44" s="450"/>
      <c r="JRY44" s="450"/>
      <c r="JRZ44" s="450"/>
      <c r="JSA44" s="450"/>
      <c r="JSB44" s="450"/>
      <c r="JSC44" s="450"/>
      <c r="JSD44" s="450"/>
      <c r="JSE44" s="450"/>
      <c r="JSF44" s="450"/>
      <c r="JSG44" s="450"/>
      <c r="JSH44" s="450"/>
      <c r="JSI44" s="450"/>
      <c r="JSJ44" s="450"/>
      <c r="JSK44" s="450"/>
      <c r="JSL44" s="450"/>
      <c r="JSM44" s="450"/>
      <c r="JSN44" s="450"/>
      <c r="JSO44" s="450"/>
      <c r="JSP44" s="450"/>
      <c r="JSQ44" s="450"/>
      <c r="JSR44" s="450"/>
      <c r="JSS44" s="450"/>
      <c r="JST44" s="450"/>
      <c r="JSU44" s="450"/>
      <c r="JSV44" s="450"/>
      <c r="JSW44" s="450"/>
      <c r="JSX44" s="450"/>
      <c r="JSY44" s="450"/>
      <c r="JSZ44" s="450"/>
      <c r="JTA44" s="450"/>
      <c r="JTB44" s="450"/>
      <c r="JTC44" s="450"/>
      <c r="JTD44" s="450"/>
      <c r="JTE44" s="450"/>
      <c r="JTF44" s="450"/>
      <c r="JTG44" s="450"/>
      <c r="JTH44" s="450"/>
      <c r="JTI44" s="450"/>
      <c r="JTJ44" s="450"/>
      <c r="JTK44" s="450"/>
      <c r="JTL44" s="450"/>
      <c r="JTM44" s="450"/>
      <c r="JTN44" s="450"/>
      <c r="JTO44" s="450"/>
      <c r="JTP44" s="450"/>
      <c r="JTQ44" s="450"/>
      <c r="JTR44" s="450"/>
      <c r="JTS44" s="450"/>
      <c r="JTT44" s="450"/>
      <c r="JTU44" s="450"/>
      <c r="JTV44" s="450"/>
      <c r="JTW44" s="450"/>
      <c r="JTX44" s="450"/>
      <c r="JTY44" s="450"/>
      <c r="JTZ44" s="450"/>
      <c r="JUA44" s="450"/>
      <c r="JUB44" s="450"/>
      <c r="JUC44" s="450"/>
      <c r="JUD44" s="450"/>
      <c r="JUE44" s="450"/>
      <c r="JUF44" s="450"/>
      <c r="JUG44" s="450"/>
      <c r="JUH44" s="450"/>
      <c r="JUI44" s="450"/>
      <c r="JUJ44" s="450"/>
      <c r="JUK44" s="450"/>
      <c r="JUL44" s="450"/>
      <c r="JUM44" s="450"/>
      <c r="JUN44" s="450"/>
      <c r="JUO44" s="450"/>
      <c r="JUP44" s="450"/>
      <c r="JUQ44" s="450"/>
      <c r="JUR44" s="450"/>
      <c r="JUS44" s="450"/>
      <c r="JUT44" s="450"/>
      <c r="JUU44" s="450"/>
      <c r="JUV44" s="450"/>
      <c r="JUW44" s="450"/>
      <c r="JUX44" s="450"/>
      <c r="JUY44" s="450"/>
      <c r="JUZ44" s="450"/>
      <c r="JVA44" s="450"/>
      <c r="JVB44" s="450"/>
      <c r="JVC44" s="450"/>
      <c r="JVD44" s="450"/>
      <c r="JVE44" s="450"/>
      <c r="JVF44" s="450"/>
      <c r="JVG44" s="450"/>
      <c r="JVH44" s="450"/>
      <c r="JVI44" s="450"/>
      <c r="JVJ44" s="450"/>
      <c r="JVK44" s="450"/>
      <c r="JVL44" s="450"/>
      <c r="JVM44" s="450"/>
      <c r="JVN44" s="450"/>
      <c r="JVO44" s="450"/>
      <c r="JVP44" s="450"/>
      <c r="JVQ44" s="450"/>
      <c r="JVR44" s="450"/>
      <c r="JVS44" s="450"/>
      <c r="JVT44" s="450"/>
      <c r="JVU44" s="450"/>
      <c r="JVV44" s="450"/>
      <c r="JVW44" s="450"/>
      <c r="JVX44" s="450"/>
      <c r="JVY44" s="450"/>
      <c r="JVZ44" s="450"/>
      <c r="JWA44" s="450"/>
      <c r="JWB44" s="450"/>
      <c r="JWC44" s="450"/>
      <c r="JWD44" s="450"/>
      <c r="JWE44" s="450"/>
      <c r="JWF44" s="450"/>
      <c r="JWG44" s="450"/>
      <c r="JWH44" s="450"/>
      <c r="JWI44" s="450"/>
      <c r="JWJ44" s="450"/>
      <c r="JWK44" s="450"/>
      <c r="JWL44" s="450"/>
      <c r="JWM44" s="450"/>
      <c r="JWN44" s="450"/>
      <c r="JWO44" s="450"/>
      <c r="JWP44" s="450"/>
      <c r="JWQ44" s="450"/>
      <c r="JWR44" s="450"/>
      <c r="JWS44" s="450"/>
      <c r="JWT44" s="450"/>
      <c r="JWU44" s="450"/>
      <c r="JWV44" s="450"/>
      <c r="JWW44" s="450"/>
      <c r="JWX44" s="450"/>
      <c r="JWY44" s="450"/>
      <c r="JWZ44" s="450"/>
      <c r="JXA44" s="450"/>
      <c r="JXB44" s="450"/>
      <c r="JXC44" s="450"/>
      <c r="JXD44" s="450"/>
      <c r="JXE44" s="450"/>
      <c r="JXF44" s="450"/>
      <c r="JXG44" s="450"/>
      <c r="JXH44" s="450"/>
      <c r="JXI44" s="450"/>
      <c r="JXJ44" s="450"/>
      <c r="JXK44" s="450"/>
      <c r="JXL44" s="450"/>
      <c r="JXM44" s="450"/>
      <c r="JXN44" s="450"/>
      <c r="JXO44" s="450"/>
      <c r="JXP44" s="450"/>
      <c r="JXQ44" s="450"/>
      <c r="JXR44" s="450"/>
      <c r="JXS44" s="450"/>
      <c r="JXT44" s="450"/>
      <c r="JXU44" s="450"/>
      <c r="JXV44" s="450"/>
      <c r="JXW44" s="450"/>
      <c r="JXX44" s="450"/>
      <c r="JXY44" s="450"/>
      <c r="JXZ44" s="450"/>
      <c r="JYA44" s="450"/>
      <c r="JYB44" s="450"/>
      <c r="JYC44" s="450"/>
      <c r="JYD44" s="450"/>
      <c r="JYE44" s="450"/>
      <c r="JYF44" s="450"/>
      <c r="JYG44" s="450"/>
      <c r="JYH44" s="450"/>
      <c r="JYI44" s="450"/>
      <c r="JYJ44" s="450"/>
      <c r="JYK44" s="450"/>
      <c r="JYL44" s="450"/>
      <c r="JYM44" s="450"/>
      <c r="JYN44" s="450"/>
      <c r="JYO44" s="450"/>
      <c r="JYP44" s="450"/>
      <c r="JYQ44" s="450"/>
      <c r="JYR44" s="450"/>
      <c r="JYS44" s="450"/>
      <c r="JYT44" s="450"/>
      <c r="JYU44" s="450"/>
      <c r="JYV44" s="450"/>
      <c r="JYW44" s="450"/>
      <c r="JYX44" s="450"/>
      <c r="JYY44" s="450"/>
      <c r="JYZ44" s="450"/>
      <c r="JZA44" s="450"/>
      <c r="JZB44" s="450"/>
      <c r="JZC44" s="450"/>
      <c r="JZD44" s="450"/>
      <c r="JZE44" s="450"/>
      <c r="JZF44" s="450"/>
      <c r="JZG44" s="450"/>
      <c r="JZH44" s="450"/>
      <c r="JZI44" s="450"/>
      <c r="JZJ44" s="450"/>
      <c r="JZK44" s="450"/>
      <c r="JZL44" s="450"/>
      <c r="JZM44" s="450"/>
      <c r="JZN44" s="450"/>
      <c r="JZO44" s="450"/>
      <c r="JZP44" s="450"/>
      <c r="JZQ44" s="450"/>
      <c r="JZR44" s="450"/>
      <c r="JZS44" s="450"/>
      <c r="JZT44" s="450"/>
      <c r="JZU44" s="450"/>
      <c r="JZV44" s="450"/>
      <c r="JZW44" s="450"/>
      <c r="JZX44" s="450"/>
      <c r="JZY44" s="450"/>
      <c r="JZZ44" s="450"/>
      <c r="KAA44" s="450"/>
      <c r="KAB44" s="450"/>
      <c r="KAC44" s="450"/>
      <c r="KAD44" s="450"/>
      <c r="KAE44" s="450"/>
      <c r="KAF44" s="450"/>
      <c r="KAG44" s="450"/>
      <c r="KAH44" s="450"/>
      <c r="KAI44" s="450"/>
      <c r="KAJ44" s="450"/>
      <c r="KAK44" s="450"/>
      <c r="KAL44" s="450"/>
      <c r="KAM44" s="450"/>
      <c r="KAN44" s="450"/>
      <c r="KAO44" s="450"/>
      <c r="KAP44" s="450"/>
      <c r="KAQ44" s="450"/>
      <c r="KAR44" s="450"/>
      <c r="KAS44" s="450"/>
      <c r="KAT44" s="450"/>
      <c r="KAU44" s="450"/>
      <c r="KAV44" s="450"/>
      <c r="KAW44" s="450"/>
      <c r="KAX44" s="450"/>
      <c r="KAY44" s="450"/>
      <c r="KAZ44" s="450"/>
      <c r="KBA44" s="450"/>
      <c r="KBB44" s="450"/>
      <c r="KBC44" s="450"/>
      <c r="KBD44" s="450"/>
      <c r="KBE44" s="450"/>
      <c r="KBF44" s="450"/>
      <c r="KBG44" s="450"/>
      <c r="KBH44" s="450"/>
      <c r="KBI44" s="450"/>
      <c r="KBJ44" s="450"/>
      <c r="KBK44" s="450"/>
      <c r="KBL44" s="450"/>
      <c r="KBM44" s="450"/>
      <c r="KBN44" s="450"/>
      <c r="KBO44" s="450"/>
      <c r="KBP44" s="450"/>
      <c r="KBQ44" s="450"/>
      <c r="KBR44" s="450"/>
      <c r="KBS44" s="450"/>
      <c r="KBT44" s="450"/>
      <c r="KBU44" s="450"/>
      <c r="KBV44" s="450"/>
      <c r="KBW44" s="450"/>
      <c r="KBX44" s="450"/>
      <c r="KBY44" s="450"/>
      <c r="KBZ44" s="450"/>
      <c r="KCA44" s="450"/>
      <c r="KCB44" s="450"/>
      <c r="KCC44" s="450"/>
      <c r="KCD44" s="450"/>
      <c r="KCE44" s="450"/>
      <c r="KCF44" s="450"/>
      <c r="KCG44" s="450"/>
      <c r="KCH44" s="450"/>
      <c r="KCI44" s="450"/>
      <c r="KCJ44" s="450"/>
      <c r="KCK44" s="450"/>
      <c r="KCL44" s="450"/>
      <c r="KCM44" s="450"/>
      <c r="KCN44" s="450"/>
      <c r="KCO44" s="450"/>
      <c r="KCP44" s="450"/>
      <c r="KCQ44" s="450"/>
      <c r="KCR44" s="450"/>
      <c r="KCS44" s="450"/>
      <c r="KCT44" s="450"/>
      <c r="KCU44" s="450"/>
      <c r="KCV44" s="450"/>
      <c r="KCW44" s="450"/>
      <c r="KCX44" s="450"/>
      <c r="KCY44" s="450"/>
      <c r="KCZ44" s="450"/>
      <c r="KDA44" s="450"/>
      <c r="KDB44" s="450"/>
      <c r="KDC44" s="450"/>
      <c r="KDD44" s="450"/>
      <c r="KDE44" s="450"/>
      <c r="KDF44" s="450"/>
      <c r="KDG44" s="450"/>
      <c r="KDH44" s="450"/>
      <c r="KDI44" s="450"/>
      <c r="KDJ44" s="450"/>
      <c r="KDK44" s="450"/>
      <c r="KDL44" s="450"/>
      <c r="KDM44" s="450"/>
      <c r="KDN44" s="450"/>
      <c r="KDO44" s="450"/>
      <c r="KDP44" s="450"/>
      <c r="KDQ44" s="450"/>
      <c r="KDR44" s="450"/>
      <c r="KDS44" s="450"/>
      <c r="KDT44" s="450"/>
      <c r="KDU44" s="450"/>
      <c r="KDV44" s="450"/>
      <c r="KDW44" s="450"/>
      <c r="KDX44" s="450"/>
      <c r="KDY44" s="450"/>
      <c r="KDZ44" s="450"/>
      <c r="KEA44" s="450"/>
      <c r="KEB44" s="450"/>
      <c r="KEC44" s="450"/>
      <c r="KED44" s="450"/>
      <c r="KEE44" s="450"/>
      <c r="KEF44" s="450"/>
      <c r="KEG44" s="450"/>
      <c r="KEH44" s="450"/>
      <c r="KEI44" s="450"/>
      <c r="KEJ44" s="450"/>
      <c r="KEK44" s="450"/>
      <c r="KEL44" s="450"/>
      <c r="KEM44" s="450"/>
      <c r="KEN44" s="450"/>
      <c r="KEO44" s="450"/>
      <c r="KEP44" s="450"/>
      <c r="KEQ44" s="450"/>
      <c r="KER44" s="450"/>
      <c r="KES44" s="450"/>
      <c r="KET44" s="450"/>
      <c r="KEU44" s="450"/>
      <c r="KEV44" s="450"/>
      <c r="KEW44" s="450"/>
      <c r="KEX44" s="450"/>
      <c r="KEY44" s="450"/>
      <c r="KEZ44" s="450"/>
      <c r="KFA44" s="450"/>
      <c r="KFB44" s="450"/>
      <c r="KFC44" s="450"/>
      <c r="KFD44" s="450"/>
      <c r="KFE44" s="450"/>
      <c r="KFF44" s="450"/>
      <c r="KFG44" s="450"/>
      <c r="KFH44" s="450"/>
      <c r="KFI44" s="450"/>
      <c r="KFJ44" s="450"/>
      <c r="KFK44" s="450"/>
      <c r="KFL44" s="450"/>
      <c r="KFM44" s="450"/>
      <c r="KFN44" s="450"/>
      <c r="KFO44" s="450"/>
      <c r="KFP44" s="450"/>
      <c r="KFQ44" s="450"/>
      <c r="KFR44" s="450"/>
      <c r="KFS44" s="450"/>
      <c r="KFT44" s="450"/>
      <c r="KFU44" s="450"/>
      <c r="KFV44" s="450"/>
      <c r="KFW44" s="450"/>
      <c r="KFX44" s="450"/>
      <c r="KFY44" s="450"/>
      <c r="KFZ44" s="450"/>
      <c r="KGA44" s="450"/>
      <c r="KGB44" s="450"/>
      <c r="KGC44" s="450"/>
      <c r="KGD44" s="450"/>
      <c r="KGE44" s="450"/>
      <c r="KGF44" s="450"/>
      <c r="KGG44" s="450"/>
      <c r="KGH44" s="450"/>
      <c r="KGI44" s="450"/>
      <c r="KGJ44" s="450"/>
      <c r="KGK44" s="450"/>
      <c r="KGL44" s="450"/>
      <c r="KGM44" s="450"/>
      <c r="KGN44" s="450"/>
      <c r="KGO44" s="450"/>
      <c r="KGP44" s="450"/>
      <c r="KGQ44" s="450"/>
      <c r="KGR44" s="450"/>
      <c r="KGS44" s="450"/>
      <c r="KGT44" s="450"/>
      <c r="KGU44" s="450"/>
      <c r="KGV44" s="450"/>
      <c r="KGW44" s="450"/>
      <c r="KGX44" s="450"/>
      <c r="KGY44" s="450"/>
      <c r="KGZ44" s="450"/>
      <c r="KHA44" s="450"/>
      <c r="KHB44" s="450"/>
      <c r="KHC44" s="450"/>
      <c r="KHD44" s="450"/>
      <c r="KHE44" s="450"/>
      <c r="KHF44" s="450"/>
      <c r="KHG44" s="450"/>
      <c r="KHH44" s="450"/>
      <c r="KHI44" s="450"/>
      <c r="KHJ44" s="450"/>
      <c r="KHK44" s="450"/>
      <c r="KHL44" s="450"/>
      <c r="KHM44" s="450"/>
      <c r="KHN44" s="450"/>
      <c r="KHO44" s="450"/>
      <c r="KHP44" s="450"/>
      <c r="KHQ44" s="450"/>
      <c r="KHR44" s="450"/>
      <c r="KHS44" s="450"/>
      <c r="KHT44" s="450"/>
      <c r="KHU44" s="450"/>
      <c r="KHV44" s="450"/>
      <c r="KHW44" s="450"/>
      <c r="KHX44" s="450"/>
      <c r="KHY44" s="450"/>
      <c r="KHZ44" s="450"/>
      <c r="KIA44" s="450"/>
      <c r="KIB44" s="450"/>
      <c r="KIC44" s="450"/>
      <c r="KID44" s="450"/>
      <c r="KIE44" s="450"/>
      <c r="KIF44" s="450"/>
      <c r="KIG44" s="450"/>
      <c r="KIH44" s="450"/>
      <c r="KII44" s="450"/>
      <c r="KIJ44" s="450"/>
      <c r="KIK44" s="450"/>
      <c r="KIL44" s="450"/>
      <c r="KIM44" s="450"/>
      <c r="KIN44" s="450"/>
      <c r="KIO44" s="450"/>
      <c r="KIP44" s="450"/>
      <c r="KIQ44" s="450"/>
      <c r="KIR44" s="450"/>
      <c r="KIS44" s="450"/>
      <c r="KIT44" s="450"/>
      <c r="KIU44" s="450"/>
      <c r="KIV44" s="450"/>
      <c r="KIW44" s="450"/>
      <c r="KIX44" s="450"/>
      <c r="KIY44" s="450"/>
      <c r="KIZ44" s="450"/>
      <c r="KJA44" s="450"/>
      <c r="KJB44" s="450"/>
      <c r="KJC44" s="450"/>
      <c r="KJD44" s="450"/>
      <c r="KJE44" s="450"/>
      <c r="KJF44" s="450"/>
      <c r="KJG44" s="450"/>
      <c r="KJH44" s="450"/>
      <c r="KJI44" s="450"/>
      <c r="KJJ44" s="450"/>
      <c r="KJK44" s="450"/>
      <c r="KJL44" s="450"/>
      <c r="KJM44" s="450"/>
      <c r="KJN44" s="450"/>
      <c r="KJO44" s="450"/>
      <c r="KJP44" s="450"/>
      <c r="KJQ44" s="450"/>
      <c r="KJR44" s="450"/>
      <c r="KJS44" s="450"/>
      <c r="KJT44" s="450"/>
      <c r="KJU44" s="450"/>
      <c r="KJV44" s="450"/>
      <c r="KJW44" s="450"/>
      <c r="KJX44" s="450"/>
      <c r="KJY44" s="450"/>
      <c r="KJZ44" s="450"/>
      <c r="KKA44" s="450"/>
      <c r="KKB44" s="450"/>
      <c r="KKC44" s="450"/>
      <c r="KKD44" s="450"/>
      <c r="KKE44" s="450"/>
      <c r="KKF44" s="450"/>
      <c r="KKG44" s="450"/>
      <c r="KKH44" s="450"/>
      <c r="KKI44" s="450"/>
      <c r="KKJ44" s="450"/>
      <c r="KKK44" s="450"/>
      <c r="KKL44" s="450"/>
      <c r="KKM44" s="450"/>
      <c r="KKN44" s="450"/>
      <c r="KKO44" s="450"/>
      <c r="KKP44" s="450"/>
      <c r="KKQ44" s="450"/>
      <c r="KKR44" s="450"/>
      <c r="KKS44" s="450"/>
      <c r="KKT44" s="450"/>
      <c r="KKU44" s="450"/>
      <c r="KKV44" s="450"/>
      <c r="KKW44" s="450"/>
      <c r="KKX44" s="450"/>
      <c r="KKY44" s="450"/>
      <c r="KKZ44" s="450"/>
      <c r="KLA44" s="450"/>
      <c r="KLB44" s="450"/>
      <c r="KLC44" s="450"/>
      <c r="KLD44" s="450"/>
      <c r="KLE44" s="450"/>
      <c r="KLF44" s="450"/>
      <c r="KLG44" s="450"/>
      <c r="KLH44" s="450"/>
      <c r="KLI44" s="450"/>
      <c r="KLJ44" s="450"/>
      <c r="KLK44" s="450"/>
      <c r="KLL44" s="450"/>
      <c r="KLM44" s="450"/>
      <c r="KLN44" s="450"/>
      <c r="KLO44" s="450"/>
      <c r="KLP44" s="450"/>
      <c r="KLQ44" s="450"/>
      <c r="KLR44" s="450"/>
      <c r="KLS44" s="450"/>
      <c r="KLT44" s="450"/>
      <c r="KLU44" s="450"/>
      <c r="KLV44" s="450"/>
      <c r="KLW44" s="450"/>
      <c r="KLX44" s="450"/>
      <c r="KLY44" s="450"/>
      <c r="KLZ44" s="450"/>
      <c r="KMA44" s="450"/>
      <c r="KMB44" s="450"/>
      <c r="KMC44" s="450"/>
      <c r="KMD44" s="450"/>
      <c r="KME44" s="450"/>
      <c r="KMF44" s="450"/>
      <c r="KMG44" s="450"/>
      <c r="KMH44" s="450"/>
      <c r="KMI44" s="450"/>
      <c r="KMJ44" s="450"/>
      <c r="KMK44" s="450"/>
      <c r="KML44" s="450"/>
      <c r="KMM44" s="450"/>
      <c r="KMN44" s="450"/>
      <c r="KMO44" s="450"/>
      <c r="KMP44" s="450"/>
      <c r="KMQ44" s="450"/>
      <c r="KMR44" s="450"/>
      <c r="KMS44" s="450"/>
      <c r="KMT44" s="450"/>
      <c r="KMU44" s="450"/>
      <c r="KMV44" s="450"/>
      <c r="KMW44" s="450"/>
      <c r="KMX44" s="450"/>
      <c r="KMY44" s="450"/>
      <c r="KMZ44" s="450"/>
      <c r="KNA44" s="450"/>
      <c r="KNB44" s="450"/>
      <c r="KNC44" s="450"/>
      <c r="KND44" s="450"/>
      <c r="KNE44" s="450"/>
      <c r="KNF44" s="450"/>
      <c r="KNG44" s="450"/>
      <c r="KNH44" s="450"/>
      <c r="KNI44" s="450"/>
      <c r="KNJ44" s="450"/>
      <c r="KNK44" s="450"/>
      <c r="KNL44" s="450"/>
      <c r="KNM44" s="450"/>
      <c r="KNN44" s="450"/>
      <c r="KNO44" s="450"/>
      <c r="KNP44" s="450"/>
      <c r="KNQ44" s="450"/>
      <c r="KNR44" s="450"/>
      <c r="KNS44" s="450"/>
      <c r="KNT44" s="450"/>
      <c r="KNU44" s="450"/>
      <c r="KNV44" s="450"/>
      <c r="KNW44" s="450"/>
      <c r="KNX44" s="450"/>
      <c r="KNY44" s="450"/>
      <c r="KNZ44" s="450"/>
      <c r="KOA44" s="450"/>
      <c r="KOB44" s="450"/>
      <c r="KOC44" s="450"/>
      <c r="KOD44" s="450"/>
      <c r="KOE44" s="450"/>
      <c r="KOF44" s="450"/>
      <c r="KOG44" s="450"/>
      <c r="KOH44" s="450"/>
      <c r="KOI44" s="450"/>
      <c r="KOJ44" s="450"/>
      <c r="KOK44" s="450"/>
      <c r="KOL44" s="450"/>
      <c r="KOM44" s="450"/>
      <c r="KON44" s="450"/>
      <c r="KOO44" s="450"/>
      <c r="KOP44" s="450"/>
      <c r="KOQ44" s="450"/>
      <c r="KOR44" s="450"/>
      <c r="KOS44" s="450"/>
      <c r="KOT44" s="450"/>
      <c r="KOU44" s="450"/>
      <c r="KOV44" s="450"/>
      <c r="KOW44" s="450"/>
      <c r="KOX44" s="450"/>
      <c r="KOY44" s="450"/>
      <c r="KOZ44" s="450"/>
      <c r="KPA44" s="450"/>
      <c r="KPB44" s="450"/>
      <c r="KPC44" s="450"/>
      <c r="KPD44" s="450"/>
      <c r="KPE44" s="450"/>
      <c r="KPF44" s="450"/>
      <c r="KPG44" s="450"/>
      <c r="KPH44" s="450"/>
      <c r="KPI44" s="450"/>
      <c r="KPJ44" s="450"/>
      <c r="KPK44" s="450"/>
      <c r="KPL44" s="450"/>
      <c r="KPM44" s="450"/>
      <c r="KPN44" s="450"/>
      <c r="KPO44" s="450"/>
      <c r="KPP44" s="450"/>
      <c r="KPQ44" s="450"/>
      <c r="KPR44" s="450"/>
      <c r="KPS44" s="450"/>
      <c r="KPT44" s="450"/>
      <c r="KPU44" s="450"/>
      <c r="KPV44" s="450"/>
      <c r="KPW44" s="450"/>
      <c r="KPX44" s="450"/>
      <c r="KPY44" s="450"/>
      <c r="KPZ44" s="450"/>
      <c r="KQA44" s="450"/>
      <c r="KQB44" s="450"/>
      <c r="KQC44" s="450"/>
      <c r="KQD44" s="450"/>
      <c r="KQE44" s="450"/>
      <c r="KQF44" s="450"/>
      <c r="KQG44" s="450"/>
      <c r="KQH44" s="450"/>
      <c r="KQI44" s="450"/>
      <c r="KQJ44" s="450"/>
      <c r="KQK44" s="450"/>
      <c r="KQL44" s="450"/>
      <c r="KQM44" s="450"/>
      <c r="KQN44" s="450"/>
      <c r="KQO44" s="450"/>
      <c r="KQP44" s="450"/>
      <c r="KQQ44" s="450"/>
      <c r="KQR44" s="450"/>
      <c r="KQS44" s="450"/>
      <c r="KQT44" s="450"/>
      <c r="KQU44" s="450"/>
      <c r="KQV44" s="450"/>
      <c r="KQW44" s="450"/>
      <c r="KQX44" s="450"/>
      <c r="KQY44" s="450"/>
      <c r="KQZ44" s="450"/>
      <c r="KRA44" s="450"/>
      <c r="KRB44" s="450"/>
      <c r="KRC44" s="450"/>
      <c r="KRD44" s="450"/>
      <c r="KRE44" s="450"/>
      <c r="KRF44" s="450"/>
      <c r="KRG44" s="450"/>
      <c r="KRH44" s="450"/>
      <c r="KRI44" s="450"/>
      <c r="KRJ44" s="450"/>
      <c r="KRK44" s="450"/>
      <c r="KRL44" s="450"/>
      <c r="KRM44" s="450"/>
      <c r="KRN44" s="450"/>
      <c r="KRO44" s="450"/>
      <c r="KRP44" s="450"/>
      <c r="KRQ44" s="450"/>
      <c r="KRR44" s="450"/>
      <c r="KRS44" s="450"/>
      <c r="KRT44" s="450"/>
      <c r="KRU44" s="450"/>
      <c r="KRV44" s="450"/>
      <c r="KRW44" s="450"/>
      <c r="KRX44" s="450"/>
      <c r="KRY44" s="450"/>
      <c r="KRZ44" s="450"/>
      <c r="KSA44" s="450"/>
      <c r="KSB44" s="450"/>
      <c r="KSC44" s="450"/>
      <c r="KSD44" s="450"/>
      <c r="KSE44" s="450"/>
      <c r="KSF44" s="450"/>
      <c r="KSG44" s="450"/>
      <c r="KSH44" s="450"/>
      <c r="KSI44" s="450"/>
      <c r="KSJ44" s="450"/>
      <c r="KSK44" s="450"/>
      <c r="KSL44" s="450"/>
      <c r="KSM44" s="450"/>
      <c r="KSN44" s="450"/>
      <c r="KSO44" s="450"/>
      <c r="KSP44" s="450"/>
      <c r="KSQ44" s="450"/>
      <c r="KSR44" s="450"/>
      <c r="KSS44" s="450"/>
      <c r="KST44" s="450"/>
      <c r="KSU44" s="450"/>
      <c r="KSV44" s="450"/>
      <c r="KSW44" s="450"/>
      <c r="KSX44" s="450"/>
      <c r="KSY44" s="450"/>
      <c r="KSZ44" s="450"/>
      <c r="KTA44" s="450"/>
      <c r="KTB44" s="450"/>
      <c r="KTC44" s="450"/>
      <c r="KTD44" s="450"/>
      <c r="KTE44" s="450"/>
      <c r="KTF44" s="450"/>
      <c r="KTG44" s="450"/>
      <c r="KTH44" s="450"/>
      <c r="KTI44" s="450"/>
      <c r="KTJ44" s="450"/>
      <c r="KTK44" s="450"/>
      <c r="KTL44" s="450"/>
      <c r="KTM44" s="450"/>
      <c r="KTN44" s="450"/>
      <c r="KTO44" s="450"/>
      <c r="KTP44" s="450"/>
      <c r="KTQ44" s="450"/>
      <c r="KTR44" s="450"/>
      <c r="KTS44" s="450"/>
      <c r="KTT44" s="450"/>
      <c r="KTU44" s="450"/>
      <c r="KTV44" s="450"/>
      <c r="KTW44" s="450"/>
      <c r="KTX44" s="450"/>
      <c r="KTY44" s="450"/>
      <c r="KTZ44" s="450"/>
      <c r="KUA44" s="450"/>
      <c r="KUB44" s="450"/>
      <c r="KUC44" s="450"/>
      <c r="KUD44" s="450"/>
      <c r="KUE44" s="450"/>
      <c r="KUF44" s="450"/>
      <c r="KUG44" s="450"/>
      <c r="KUH44" s="450"/>
      <c r="KUI44" s="450"/>
      <c r="KUJ44" s="450"/>
      <c r="KUK44" s="450"/>
      <c r="KUL44" s="450"/>
      <c r="KUM44" s="450"/>
      <c r="KUN44" s="450"/>
      <c r="KUO44" s="450"/>
      <c r="KUP44" s="450"/>
      <c r="KUQ44" s="450"/>
      <c r="KUR44" s="450"/>
      <c r="KUS44" s="450"/>
      <c r="KUT44" s="450"/>
      <c r="KUU44" s="450"/>
      <c r="KUV44" s="450"/>
      <c r="KUW44" s="450"/>
      <c r="KUX44" s="450"/>
      <c r="KUY44" s="450"/>
      <c r="KUZ44" s="450"/>
      <c r="KVA44" s="450"/>
      <c r="KVB44" s="450"/>
      <c r="KVC44" s="450"/>
      <c r="KVD44" s="450"/>
      <c r="KVE44" s="450"/>
      <c r="KVF44" s="450"/>
      <c r="KVG44" s="450"/>
      <c r="KVH44" s="450"/>
      <c r="KVI44" s="450"/>
      <c r="KVJ44" s="450"/>
      <c r="KVK44" s="450"/>
      <c r="KVL44" s="450"/>
      <c r="KVM44" s="450"/>
      <c r="KVN44" s="450"/>
      <c r="KVO44" s="450"/>
      <c r="KVP44" s="450"/>
      <c r="KVQ44" s="450"/>
      <c r="KVR44" s="450"/>
      <c r="KVS44" s="450"/>
      <c r="KVT44" s="450"/>
      <c r="KVU44" s="450"/>
      <c r="KVV44" s="450"/>
      <c r="KVW44" s="450"/>
      <c r="KVX44" s="450"/>
      <c r="KVY44" s="450"/>
      <c r="KVZ44" s="450"/>
      <c r="KWA44" s="450"/>
      <c r="KWB44" s="450"/>
      <c r="KWC44" s="450"/>
      <c r="KWD44" s="450"/>
      <c r="KWE44" s="450"/>
      <c r="KWF44" s="450"/>
      <c r="KWG44" s="450"/>
      <c r="KWH44" s="450"/>
      <c r="KWI44" s="450"/>
      <c r="KWJ44" s="450"/>
      <c r="KWK44" s="450"/>
      <c r="KWL44" s="450"/>
      <c r="KWM44" s="450"/>
      <c r="KWN44" s="450"/>
      <c r="KWO44" s="450"/>
      <c r="KWP44" s="450"/>
      <c r="KWQ44" s="450"/>
      <c r="KWR44" s="450"/>
      <c r="KWS44" s="450"/>
      <c r="KWT44" s="450"/>
      <c r="KWU44" s="450"/>
      <c r="KWV44" s="450"/>
      <c r="KWW44" s="450"/>
      <c r="KWX44" s="450"/>
      <c r="KWY44" s="450"/>
      <c r="KWZ44" s="450"/>
      <c r="KXA44" s="450"/>
      <c r="KXB44" s="450"/>
      <c r="KXC44" s="450"/>
      <c r="KXD44" s="450"/>
      <c r="KXE44" s="450"/>
      <c r="KXF44" s="450"/>
      <c r="KXG44" s="450"/>
      <c r="KXH44" s="450"/>
      <c r="KXI44" s="450"/>
      <c r="KXJ44" s="450"/>
      <c r="KXK44" s="450"/>
      <c r="KXL44" s="450"/>
      <c r="KXM44" s="450"/>
      <c r="KXN44" s="450"/>
      <c r="KXO44" s="450"/>
      <c r="KXP44" s="450"/>
      <c r="KXQ44" s="450"/>
      <c r="KXR44" s="450"/>
      <c r="KXS44" s="450"/>
      <c r="KXT44" s="450"/>
      <c r="KXU44" s="450"/>
      <c r="KXV44" s="450"/>
      <c r="KXW44" s="450"/>
      <c r="KXX44" s="450"/>
      <c r="KXY44" s="450"/>
      <c r="KXZ44" s="450"/>
      <c r="KYA44" s="450"/>
      <c r="KYB44" s="450"/>
      <c r="KYC44" s="450"/>
      <c r="KYD44" s="450"/>
      <c r="KYE44" s="450"/>
      <c r="KYF44" s="450"/>
      <c r="KYG44" s="450"/>
      <c r="KYH44" s="450"/>
      <c r="KYI44" s="450"/>
      <c r="KYJ44" s="450"/>
      <c r="KYK44" s="450"/>
      <c r="KYL44" s="450"/>
      <c r="KYM44" s="450"/>
      <c r="KYN44" s="450"/>
      <c r="KYO44" s="450"/>
      <c r="KYP44" s="450"/>
      <c r="KYQ44" s="450"/>
      <c r="KYR44" s="450"/>
      <c r="KYS44" s="450"/>
      <c r="KYT44" s="450"/>
      <c r="KYU44" s="450"/>
      <c r="KYV44" s="450"/>
      <c r="KYW44" s="450"/>
      <c r="KYX44" s="450"/>
      <c r="KYY44" s="450"/>
      <c r="KYZ44" s="450"/>
      <c r="KZA44" s="450"/>
      <c r="KZB44" s="450"/>
      <c r="KZC44" s="450"/>
      <c r="KZD44" s="450"/>
      <c r="KZE44" s="450"/>
      <c r="KZF44" s="450"/>
      <c r="KZG44" s="450"/>
      <c r="KZH44" s="450"/>
      <c r="KZI44" s="450"/>
      <c r="KZJ44" s="450"/>
      <c r="KZK44" s="450"/>
      <c r="KZL44" s="450"/>
      <c r="KZM44" s="450"/>
      <c r="KZN44" s="450"/>
      <c r="KZO44" s="450"/>
      <c r="KZP44" s="450"/>
      <c r="KZQ44" s="450"/>
      <c r="KZR44" s="450"/>
      <c r="KZS44" s="450"/>
      <c r="KZT44" s="450"/>
      <c r="KZU44" s="450"/>
      <c r="KZV44" s="450"/>
      <c r="KZW44" s="450"/>
      <c r="KZX44" s="450"/>
      <c r="KZY44" s="450"/>
      <c r="KZZ44" s="450"/>
      <c r="LAA44" s="450"/>
      <c r="LAB44" s="450"/>
      <c r="LAC44" s="450"/>
      <c r="LAD44" s="450"/>
      <c r="LAE44" s="450"/>
      <c r="LAF44" s="450"/>
      <c r="LAG44" s="450"/>
      <c r="LAH44" s="450"/>
      <c r="LAI44" s="450"/>
      <c r="LAJ44" s="450"/>
      <c r="LAK44" s="450"/>
      <c r="LAL44" s="450"/>
      <c r="LAM44" s="450"/>
      <c r="LAN44" s="450"/>
      <c r="LAO44" s="450"/>
      <c r="LAP44" s="450"/>
      <c r="LAQ44" s="450"/>
      <c r="LAR44" s="450"/>
      <c r="LAS44" s="450"/>
      <c r="LAT44" s="450"/>
      <c r="LAU44" s="450"/>
      <c r="LAV44" s="450"/>
      <c r="LAW44" s="450"/>
      <c r="LAX44" s="450"/>
      <c r="LAY44" s="450"/>
      <c r="LAZ44" s="450"/>
      <c r="LBA44" s="450"/>
      <c r="LBB44" s="450"/>
      <c r="LBC44" s="450"/>
      <c r="LBD44" s="450"/>
      <c r="LBE44" s="450"/>
      <c r="LBF44" s="450"/>
      <c r="LBG44" s="450"/>
      <c r="LBH44" s="450"/>
      <c r="LBI44" s="450"/>
      <c r="LBJ44" s="450"/>
      <c r="LBK44" s="450"/>
      <c r="LBL44" s="450"/>
      <c r="LBM44" s="450"/>
      <c r="LBN44" s="450"/>
      <c r="LBO44" s="450"/>
      <c r="LBP44" s="450"/>
      <c r="LBQ44" s="450"/>
      <c r="LBR44" s="450"/>
      <c r="LBS44" s="450"/>
      <c r="LBT44" s="450"/>
      <c r="LBU44" s="450"/>
      <c r="LBV44" s="450"/>
      <c r="LBW44" s="450"/>
      <c r="LBX44" s="450"/>
      <c r="LBY44" s="450"/>
      <c r="LBZ44" s="450"/>
      <c r="LCA44" s="450"/>
      <c r="LCB44" s="450"/>
      <c r="LCC44" s="450"/>
      <c r="LCD44" s="450"/>
      <c r="LCE44" s="450"/>
      <c r="LCF44" s="450"/>
      <c r="LCG44" s="450"/>
      <c r="LCH44" s="450"/>
      <c r="LCI44" s="450"/>
      <c r="LCJ44" s="450"/>
      <c r="LCK44" s="450"/>
      <c r="LCL44" s="450"/>
      <c r="LCM44" s="450"/>
      <c r="LCN44" s="450"/>
      <c r="LCO44" s="450"/>
      <c r="LCP44" s="450"/>
      <c r="LCQ44" s="450"/>
      <c r="LCR44" s="450"/>
      <c r="LCS44" s="450"/>
      <c r="LCT44" s="450"/>
      <c r="LCU44" s="450"/>
      <c r="LCV44" s="450"/>
      <c r="LCW44" s="450"/>
      <c r="LCX44" s="450"/>
      <c r="LCY44" s="450"/>
      <c r="LCZ44" s="450"/>
      <c r="LDA44" s="450"/>
      <c r="LDB44" s="450"/>
      <c r="LDC44" s="450"/>
      <c r="LDD44" s="450"/>
      <c r="LDE44" s="450"/>
      <c r="LDF44" s="450"/>
      <c r="LDG44" s="450"/>
      <c r="LDH44" s="450"/>
      <c r="LDI44" s="450"/>
      <c r="LDJ44" s="450"/>
      <c r="LDK44" s="450"/>
      <c r="LDL44" s="450"/>
      <c r="LDM44" s="450"/>
      <c r="LDN44" s="450"/>
      <c r="LDO44" s="450"/>
      <c r="LDP44" s="450"/>
      <c r="LDQ44" s="450"/>
      <c r="LDR44" s="450"/>
      <c r="LDS44" s="450"/>
      <c r="LDT44" s="450"/>
      <c r="LDU44" s="450"/>
      <c r="LDV44" s="450"/>
      <c r="LDW44" s="450"/>
      <c r="LDX44" s="450"/>
      <c r="LDY44" s="450"/>
      <c r="LDZ44" s="450"/>
      <c r="LEA44" s="450"/>
      <c r="LEB44" s="450"/>
      <c r="LEC44" s="450"/>
      <c r="LED44" s="450"/>
      <c r="LEE44" s="450"/>
      <c r="LEF44" s="450"/>
      <c r="LEG44" s="450"/>
      <c r="LEH44" s="450"/>
      <c r="LEI44" s="450"/>
      <c r="LEJ44" s="450"/>
      <c r="LEK44" s="450"/>
      <c r="LEL44" s="450"/>
      <c r="LEM44" s="450"/>
      <c r="LEN44" s="450"/>
      <c r="LEO44" s="450"/>
      <c r="LEP44" s="450"/>
      <c r="LEQ44" s="450"/>
      <c r="LER44" s="450"/>
      <c r="LES44" s="450"/>
      <c r="LET44" s="450"/>
      <c r="LEU44" s="450"/>
      <c r="LEV44" s="450"/>
      <c r="LEW44" s="450"/>
      <c r="LEX44" s="450"/>
      <c r="LEY44" s="450"/>
      <c r="LEZ44" s="450"/>
      <c r="LFA44" s="450"/>
      <c r="LFB44" s="450"/>
      <c r="LFC44" s="450"/>
      <c r="LFD44" s="450"/>
      <c r="LFE44" s="450"/>
      <c r="LFF44" s="450"/>
      <c r="LFG44" s="450"/>
      <c r="LFH44" s="450"/>
      <c r="LFI44" s="450"/>
      <c r="LFJ44" s="450"/>
      <c r="LFK44" s="450"/>
      <c r="LFL44" s="450"/>
      <c r="LFM44" s="450"/>
      <c r="LFN44" s="450"/>
      <c r="LFO44" s="450"/>
      <c r="LFP44" s="450"/>
      <c r="LFQ44" s="450"/>
      <c r="LFR44" s="450"/>
      <c r="LFS44" s="450"/>
      <c r="LFT44" s="450"/>
      <c r="LFU44" s="450"/>
      <c r="LFV44" s="450"/>
      <c r="LFW44" s="450"/>
      <c r="LFX44" s="450"/>
      <c r="LFY44" s="450"/>
      <c r="LFZ44" s="450"/>
      <c r="LGA44" s="450"/>
      <c r="LGB44" s="450"/>
      <c r="LGC44" s="450"/>
      <c r="LGD44" s="450"/>
      <c r="LGE44" s="450"/>
      <c r="LGF44" s="450"/>
      <c r="LGG44" s="450"/>
      <c r="LGH44" s="450"/>
      <c r="LGI44" s="450"/>
      <c r="LGJ44" s="450"/>
      <c r="LGK44" s="450"/>
      <c r="LGL44" s="450"/>
      <c r="LGM44" s="450"/>
      <c r="LGN44" s="450"/>
      <c r="LGO44" s="450"/>
      <c r="LGP44" s="450"/>
      <c r="LGQ44" s="450"/>
      <c r="LGR44" s="450"/>
      <c r="LGS44" s="450"/>
      <c r="LGT44" s="450"/>
      <c r="LGU44" s="450"/>
      <c r="LGV44" s="450"/>
      <c r="LGW44" s="450"/>
      <c r="LGX44" s="450"/>
      <c r="LGY44" s="450"/>
      <c r="LGZ44" s="450"/>
      <c r="LHA44" s="450"/>
      <c r="LHB44" s="450"/>
      <c r="LHC44" s="450"/>
      <c r="LHD44" s="450"/>
      <c r="LHE44" s="450"/>
      <c r="LHF44" s="450"/>
      <c r="LHG44" s="450"/>
      <c r="LHH44" s="450"/>
      <c r="LHI44" s="450"/>
      <c r="LHJ44" s="450"/>
      <c r="LHK44" s="450"/>
      <c r="LHL44" s="450"/>
      <c r="LHM44" s="450"/>
      <c r="LHN44" s="450"/>
      <c r="LHO44" s="450"/>
      <c r="LHP44" s="450"/>
      <c r="LHQ44" s="450"/>
      <c r="LHR44" s="450"/>
      <c r="LHS44" s="450"/>
      <c r="LHT44" s="450"/>
      <c r="LHU44" s="450"/>
      <c r="LHV44" s="450"/>
      <c r="LHW44" s="450"/>
      <c r="LHX44" s="450"/>
      <c r="LHY44" s="450"/>
      <c r="LHZ44" s="450"/>
      <c r="LIA44" s="450"/>
      <c r="LIB44" s="450"/>
      <c r="LIC44" s="450"/>
      <c r="LID44" s="450"/>
      <c r="LIE44" s="450"/>
      <c r="LIF44" s="450"/>
      <c r="LIG44" s="450"/>
      <c r="LIH44" s="450"/>
      <c r="LII44" s="450"/>
      <c r="LIJ44" s="450"/>
      <c r="LIK44" s="450"/>
      <c r="LIL44" s="450"/>
      <c r="LIM44" s="450"/>
      <c r="LIN44" s="450"/>
      <c r="LIO44" s="450"/>
      <c r="LIP44" s="450"/>
      <c r="LIQ44" s="450"/>
      <c r="LIR44" s="450"/>
      <c r="LIS44" s="450"/>
      <c r="LIT44" s="450"/>
      <c r="LIU44" s="450"/>
      <c r="LIV44" s="450"/>
      <c r="LIW44" s="450"/>
      <c r="LIX44" s="450"/>
      <c r="LIY44" s="450"/>
      <c r="LIZ44" s="450"/>
      <c r="LJA44" s="450"/>
      <c r="LJB44" s="450"/>
      <c r="LJC44" s="450"/>
      <c r="LJD44" s="450"/>
      <c r="LJE44" s="450"/>
      <c r="LJF44" s="450"/>
      <c r="LJG44" s="450"/>
      <c r="LJH44" s="450"/>
      <c r="LJI44" s="450"/>
      <c r="LJJ44" s="450"/>
      <c r="LJK44" s="450"/>
      <c r="LJL44" s="450"/>
      <c r="LJM44" s="450"/>
      <c r="LJN44" s="450"/>
      <c r="LJO44" s="450"/>
      <c r="LJP44" s="450"/>
      <c r="LJQ44" s="450"/>
      <c r="LJR44" s="450"/>
      <c r="LJS44" s="450"/>
      <c r="LJT44" s="450"/>
      <c r="LJU44" s="450"/>
      <c r="LJV44" s="450"/>
      <c r="LJW44" s="450"/>
      <c r="LJX44" s="450"/>
      <c r="LJY44" s="450"/>
      <c r="LJZ44" s="450"/>
      <c r="LKA44" s="450"/>
      <c r="LKB44" s="450"/>
      <c r="LKC44" s="450"/>
      <c r="LKD44" s="450"/>
      <c r="LKE44" s="450"/>
      <c r="LKF44" s="450"/>
      <c r="LKG44" s="450"/>
      <c r="LKH44" s="450"/>
      <c r="LKI44" s="450"/>
      <c r="LKJ44" s="450"/>
      <c r="LKK44" s="450"/>
      <c r="LKL44" s="450"/>
      <c r="LKM44" s="450"/>
      <c r="LKN44" s="450"/>
      <c r="LKO44" s="450"/>
      <c r="LKP44" s="450"/>
      <c r="LKQ44" s="450"/>
      <c r="LKR44" s="450"/>
      <c r="LKS44" s="450"/>
      <c r="LKT44" s="450"/>
      <c r="LKU44" s="450"/>
      <c r="LKV44" s="450"/>
      <c r="LKW44" s="450"/>
      <c r="LKX44" s="450"/>
      <c r="LKY44" s="450"/>
      <c r="LKZ44" s="450"/>
      <c r="LLA44" s="450"/>
      <c r="LLB44" s="450"/>
      <c r="LLC44" s="450"/>
      <c r="LLD44" s="450"/>
      <c r="LLE44" s="450"/>
      <c r="LLF44" s="450"/>
      <c r="LLG44" s="450"/>
      <c r="LLH44" s="450"/>
      <c r="LLI44" s="450"/>
      <c r="LLJ44" s="450"/>
      <c r="LLK44" s="450"/>
      <c r="LLL44" s="450"/>
      <c r="LLM44" s="450"/>
      <c r="LLN44" s="450"/>
      <c r="LLO44" s="450"/>
      <c r="LLP44" s="450"/>
      <c r="LLQ44" s="450"/>
      <c r="LLR44" s="450"/>
      <c r="LLS44" s="450"/>
      <c r="LLT44" s="450"/>
      <c r="LLU44" s="450"/>
      <c r="LLV44" s="450"/>
      <c r="LLW44" s="450"/>
      <c r="LLX44" s="450"/>
      <c r="LLY44" s="450"/>
      <c r="LLZ44" s="450"/>
      <c r="LMA44" s="450"/>
      <c r="LMB44" s="450"/>
      <c r="LMC44" s="450"/>
      <c r="LMD44" s="450"/>
      <c r="LME44" s="450"/>
      <c r="LMF44" s="450"/>
      <c r="LMG44" s="450"/>
      <c r="LMH44" s="450"/>
      <c r="LMI44" s="450"/>
      <c r="LMJ44" s="450"/>
      <c r="LMK44" s="450"/>
      <c r="LML44" s="450"/>
      <c r="LMM44" s="450"/>
      <c r="LMN44" s="450"/>
      <c r="LMO44" s="450"/>
      <c r="LMP44" s="450"/>
      <c r="LMQ44" s="450"/>
      <c r="LMR44" s="450"/>
      <c r="LMS44" s="450"/>
      <c r="LMT44" s="450"/>
      <c r="LMU44" s="450"/>
      <c r="LMV44" s="450"/>
      <c r="LMW44" s="450"/>
      <c r="LMX44" s="450"/>
      <c r="LMY44" s="450"/>
      <c r="LMZ44" s="450"/>
      <c r="LNA44" s="450"/>
      <c r="LNB44" s="450"/>
      <c r="LNC44" s="450"/>
      <c r="LND44" s="450"/>
      <c r="LNE44" s="450"/>
      <c r="LNF44" s="450"/>
      <c r="LNG44" s="450"/>
      <c r="LNH44" s="450"/>
      <c r="LNI44" s="450"/>
      <c r="LNJ44" s="450"/>
      <c r="LNK44" s="450"/>
      <c r="LNL44" s="450"/>
      <c r="LNM44" s="450"/>
      <c r="LNN44" s="450"/>
      <c r="LNO44" s="450"/>
      <c r="LNP44" s="450"/>
      <c r="LNQ44" s="450"/>
      <c r="LNR44" s="450"/>
      <c r="LNS44" s="450"/>
      <c r="LNT44" s="450"/>
      <c r="LNU44" s="450"/>
      <c r="LNV44" s="450"/>
      <c r="LNW44" s="450"/>
      <c r="LNX44" s="450"/>
      <c r="LNY44" s="450"/>
      <c r="LNZ44" s="450"/>
      <c r="LOA44" s="450"/>
      <c r="LOB44" s="450"/>
      <c r="LOC44" s="450"/>
      <c r="LOD44" s="450"/>
      <c r="LOE44" s="450"/>
      <c r="LOF44" s="450"/>
      <c r="LOG44" s="450"/>
      <c r="LOH44" s="450"/>
      <c r="LOI44" s="450"/>
      <c r="LOJ44" s="450"/>
      <c r="LOK44" s="450"/>
      <c r="LOL44" s="450"/>
      <c r="LOM44" s="450"/>
      <c r="LON44" s="450"/>
      <c r="LOO44" s="450"/>
      <c r="LOP44" s="450"/>
      <c r="LOQ44" s="450"/>
      <c r="LOR44" s="450"/>
      <c r="LOS44" s="450"/>
      <c r="LOT44" s="450"/>
      <c r="LOU44" s="450"/>
      <c r="LOV44" s="450"/>
      <c r="LOW44" s="450"/>
      <c r="LOX44" s="450"/>
      <c r="LOY44" s="450"/>
      <c r="LOZ44" s="450"/>
      <c r="LPA44" s="450"/>
      <c r="LPB44" s="450"/>
      <c r="LPC44" s="450"/>
      <c r="LPD44" s="450"/>
      <c r="LPE44" s="450"/>
      <c r="LPF44" s="450"/>
      <c r="LPG44" s="450"/>
      <c r="LPH44" s="450"/>
      <c r="LPI44" s="450"/>
      <c r="LPJ44" s="450"/>
      <c r="LPK44" s="450"/>
      <c r="LPL44" s="450"/>
      <c r="LPM44" s="450"/>
      <c r="LPN44" s="450"/>
      <c r="LPO44" s="450"/>
      <c r="LPP44" s="450"/>
      <c r="LPQ44" s="450"/>
      <c r="LPR44" s="450"/>
      <c r="LPS44" s="450"/>
      <c r="LPT44" s="450"/>
      <c r="LPU44" s="450"/>
      <c r="LPV44" s="450"/>
      <c r="LPW44" s="450"/>
      <c r="LPX44" s="450"/>
      <c r="LPY44" s="450"/>
      <c r="LPZ44" s="450"/>
      <c r="LQA44" s="450"/>
      <c r="LQB44" s="450"/>
      <c r="LQC44" s="450"/>
      <c r="LQD44" s="450"/>
      <c r="LQE44" s="450"/>
      <c r="LQF44" s="450"/>
      <c r="LQG44" s="450"/>
      <c r="LQH44" s="450"/>
      <c r="LQI44" s="450"/>
      <c r="LQJ44" s="450"/>
      <c r="LQK44" s="450"/>
      <c r="LQL44" s="450"/>
      <c r="LQM44" s="450"/>
      <c r="LQN44" s="450"/>
      <c r="LQO44" s="450"/>
      <c r="LQP44" s="450"/>
      <c r="LQQ44" s="450"/>
      <c r="LQR44" s="450"/>
      <c r="LQS44" s="450"/>
      <c r="LQT44" s="450"/>
      <c r="LQU44" s="450"/>
      <c r="LQV44" s="450"/>
      <c r="LQW44" s="450"/>
      <c r="LQX44" s="450"/>
      <c r="LQY44" s="450"/>
      <c r="LQZ44" s="450"/>
      <c r="LRA44" s="450"/>
      <c r="LRB44" s="450"/>
      <c r="LRC44" s="450"/>
      <c r="LRD44" s="450"/>
      <c r="LRE44" s="450"/>
      <c r="LRF44" s="450"/>
      <c r="LRG44" s="450"/>
      <c r="LRH44" s="450"/>
      <c r="LRI44" s="450"/>
      <c r="LRJ44" s="450"/>
      <c r="LRK44" s="450"/>
      <c r="LRL44" s="450"/>
      <c r="LRM44" s="450"/>
      <c r="LRN44" s="450"/>
      <c r="LRO44" s="450"/>
      <c r="LRP44" s="450"/>
      <c r="LRQ44" s="450"/>
      <c r="LRR44" s="450"/>
      <c r="LRS44" s="450"/>
      <c r="LRT44" s="450"/>
      <c r="LRU44" s="450"/>
      <c r="LRV44" s="450"/>
      <c r="LRW44" s="450"/>
      <c r="LRX44" s="450"/>
      <c r="LRY44" s="450"/>
      <c r="LRZ44" s="450"/>
      <c r="LSA44" s="450"/>
      <c r="LSB44" s="450"/>
      <c r="LSC44" s="450"/>
      <c r="LSD44" s="450"/>
      <c r="LSE44" s="450"/>
      <c r="LSF44" s="450"/>
      <c r="LSG44" s="450"/>
      <c r="LSH44" s="450"/>
      <c r="LSI44" s="450"/>
      <c r="LSJ44" s="450"/>
      <c r="LSK44" s="450"/>
      <c r="LSL44" s="450"/>
      <c r="LSM44" s="450"/>
      <c r="LSN44" s="450"/>
      <c r="LSO44" s="450"/>
      <c r="LSP44" s="450"/>
      <c r="LSQ44" s="450"/>
      <c r="LSR44" s="450"/>
      <c r="LSS44" s="450"/>
      <c r="LST44" s="450"/>
      <c r="LSU44" s="450"/>
      <c r="LSV44" s="450"/>
      <c r="LSW44" s="450"/>
      <c r="LSX44" s="450"/>
      <c r="LSY44" s="450"/>
      <c r="LSZ44" s="450"/>
      <c r="LTA44" s="450"/>
      <c r="LTB44" s="450"/>
      <c r="LTC44" s="450"/>
      <c r="LTD44" s="450"/>
      <c r="LTE44" s="450"/>
      <c r="LTF44" s="450"/>
      <c r="LTG44" s="450"/>
      <c r="LTH44" s="450"/>
      <c r="LTI44" s="450"/>
      <c r="LTJ44" s="450"/>
      <c r="LTK44" s="450"/>
      <c r="LTL44" s="450"/>
      <c r="LTM44" s="450"/>
      <c r="LTN44" s="450"/>
      <c r="LTO44" s="450"/>
      <c r="LTP44" s="450"/>
      <c r="LTQ44" s="450"/>
      <c r="LTR44" s="450"/>
      <c r="LTS44" s="450"/>
      <c r="LTT44" s="450"/>
      <c r="LTU44" s="450"/>
      <c r="LTV44" s="450"/>
      <c r="LTW44" s="450"/>
      <c r="LTX44" s="450"/>
      <c r="LTY44" s="450"/>
      <c r="LTZ44" s="450"/>
      <c r="LUA44" s="450"/>
      <c r="LUB44" s="450"/>
      <c r="LUC44" s="450"/>
      <c r="LUD44" s="450"/>
      <c r="LUE44" s="450"/>
      <c r="LUF44" s="450"/>
      <c r="LUG44" s="450"/>
      <c r="LUH44" s="450"/>
      <c r="LUI44" s="450"/>
      <c r="LUJ44" s="450"/>
      <c r="LUK44" s="450"/>
      <c r="LUL44" s="450"/>
      <c r="LUM44" s="450"/>
      <c r="LUN44" s="450"/>
      <c r="LUO44" s="450"/>
      <c r="LUP44" s="450"/>
      <c r="LUQ44" s="450"/>
      <c r="LUR44" s="450"/>
      <c r="LUS44" s="450"/>
      <c r="LUT44" s="450"/>
      <c r="LUU44" s="450"/>
      <c r="LUV44" s="450"/>
      <c r="LUW44" s="450"/>
      <c r="LUX44" s="450"/>
      <c r="LUY44" s="450"/>
      <c r="LUZ44" s="450"/>
      <c r="LVA44" s="450"/>
      <c r="LVB44" s="450"/>
      <c r="LVC44" s="450"/>
      <c r="LVD44" s="450"/>
      <c r="LVE44" s="450"/>
      <c r="LVF44" s="450"/>
      <c r="LVG44" s="450"/>
      <c r="LVH44" s="450"/>
      <c r="LVI44" s="450"/>
      <c r="LVJ44" s="450"/>
      <c r="LVK44" s="450"/>
      <c r="LVL44" s="450"/>
      <c r="LVM44" s="450"/>
      <c r="LVN44" s="450"/>
      <c r="LVO44" s="450"/>
      <c r="LVP44" s="450"/>
      <c r="LVQ44" s="450"/>
      <c r="LVR44" s="450"/>
      <c r="LVS44" s="450"/>
      <c r="LVT44" s="450"/>
      <c r="LVU44" s="450"/>
      <c r="LVV44" s="450"/>
      <c r="LVW44" s="450"/>
      <c r="LVX44" s="450"/>
      <c r="LVY44" s="450"/>
      <c r="LVZ44" s="450"/>
      <c r="LWA44" s="450"/>
      <c r="LWB44" s="450"/>
      <c r="LWC44" s="450"/>
      <c r="LWD44" s="450"/>
      <c r="LWE44" s="450"/>
      <c r="LWF44" s="450"/>
      <c r="LWG44" s="450"/>
      <c r="LWH44" s="450"/>
      <c r="LWI44" s="450"/>
      <c r="LWJ44" s="450"/>
      <c r="LWK44" s="450"/>
      <c r="LWL44" s="450"/>
      <c r="LWM44" s="450"/>
      <c r="LWN44" s="450"/>
      <c r="LWO44" s="450"/>
      <c r="LWP44" s="450"/>
      <c r="LWQ44" s="450"/>
      <c r="LWR44" s="450"/>
      <c r="LWS44" s="450"/>
      <c r="LWT44" s="450"/>
      <c r="LWU44" s="450"/>
      <c r="LWV44" s="450"/>
      <c r="LWW44" s="450"/>
      <c r="LWX44" s="450"/>
      <c r="LWY44" s="450"/>
      <c r="LWZ44" s="450"/>
      <c r="LXA44" s="450"/>
      <c r="LXB44" s="450"/>
      <c r="LXC44" s="450"/>
      <c r="LXD44" s="450"/>
      <c r="LXE44" s="450"/>
      <c r="LXF44" s="450"/>
      <c r="LXG44" s="450"/>
      <c r="LXH44" s="450"/>
      <c r="LXI44" s="450"/>
      <c r="LXJ44" s="450"/>
      <c r="LXK44" s="450"/>
      <c r="LXL44" s="450"/>
      <c r="LXM44" s="450"/>
      <c r="LXN44" s="450"/>
      <c r="LXO44" s="450"/>
      <c r="LXP44" s="450"/>
      <c r="LXQ44" s="450"/>
      <c r="LXR44" s="450"/>
      <c r="LXS44" s="450"/>
      <c r="LXT44" s="450"/>
      <c r="LXU44" s="450"/>
      <c r="LXV44" s="450"/>
      <c r="LXW44" s="450"/>
      <c r="LXX44" s="450"/>
      <c r="LXY44" s="450"/>
      <c r="LXZ44" s="450"/>
      <c r="LYA44" s="450"/>
      <c r="LYB44" s="450"/>
      <c r="LYC44" s="450"/>
      <c r="LYD44" s="450"/>
      <c r="LYE44" s="450"/>
      <c r="LYF44" s="450"/>
      <c r="LYG44" s="450"/>
      <c r="LYH44" s="450"/>
      <c r="LYI44" s="450"/>
      <c r="LYJ44" s="450"/>
      <c r="LYK44" s="450"/>
      <c r="LYL44" s="450"/>
      <c r="LYM44" s="450"/>
      <c r="LYN44" s="450"/>
      <c r="LYO44" s="450"/>
      <c r="LYP44" s="450"/>
      <c r="LYQ44" s="450"/>
      <c r="LYR44" s="450"/>
      <c r="LYS44" s="450"/>
      <c r="LYT44" s="450"/>
      <c r="LYU44" s="450"/>
      <c r="LYV44" s="450"/>
      <c r="LYW44" s="450"/>
      <c r="LYX44" s="450"/>
      <c r="LYY44" s="450"/>
      <c r="LYZ44" s="450"/>
      <c r="LZA44" s="450"/>
      <c r="LZB44" s="450"/>
      <c r="LZC44" s="450"/>
      <c r="LZD44" s="450"/>
      <c r="LZE44" s="450"/>
      <c r="LZF44" s="450"/>
      <c r="LZG44" s="450"/>
      <c r="LZH44" s="450"/>
      <c r="LZI44" s="450"/>
      <c r="LZJ44" s="450"/>
      <c r="LZK44" s="450"/>
      <c r="LZL44" s="450"/>
      <c r="LZM44" s="450"/>
      <c r="LZN44" s="450"/>
      <c r="LZO44" s="450"/>
      <c r="LZP44" s="450"/>
      <c r="LZQ44" s="450"/>
      <c r="LZR44" s="450"/>
      <c r="LZS44" s="450"/>
      <c r="LZT44" s="450"/>
      <c r="LZU44" s="450"/>
      <c r="LZV44" s="450"/>
      <c r="LZW44" s="450"/>
      <c r="LZX44" s="450"/>
      <c r="LZY44" s="450"/>
      <c r="LZZ44" s="450"/>
      <c r="MAA44" s="450"/>
      <c r="MAB44" s="450"/>
      <c r="MAC44" s="450"/>
      <c r="MAD44" s="450"/>
      <c r="MAE44" s="450"/>
      <c r="MAF44" s="450"/>
      <c r="MAG44" s="450"/>
      <c r="MAH44" s="450"/>
      <c r="MAI44" s="450"/>
      <c r="MAJ44" s="450"/>
      <c r="MAK44" s="450"/>
      <c r="MAL44" s="450"/>
      <c r="MAM44" s="450"/>
      <c r="MAN44" s="450"/>
      <c r="MAO44" s="450"/>
      <c r="MAP44" s="450"/>
      <c r="MAQ44" s="450"/>
      <c r="MAR44" s="450"/>
      <c r="MAS44" s="450"/>
      <c r="MAT44" s="450"/>
      <c r="MAU44" s="450"/>
      <c r="MAV44" s="450"/>
      <c r="MAW44" s="450"/>
      <c r="MAX44" s="450"/>
      <c r="MAY44" s="450"/>
      <c r="MAZ44" s="450"/>
      <c r="MBA44" s="450"/>
      <c r="MBB44" s="450"/>
      <c r="MBC44" s="450"/>
      <c r="MBD44" s="450"/>
      <c r="MBE44" s="450"/>
      <c r="MBF44" s="450"/>
      <c r="MBG44" s="450"/>
      <c r="MBH44" s="450"/>
      <c r="MBI44" s="450"/>
      <c r="MBJ44" s="450"/>
      <c r="MBK44" s="450"/>
      <c r="MBL44" s="450"/>
      <c r="MBM44" s="450"/>
      <c r="MBN44" s="450"/>
      <c r="MBO44" s="450"/>
      <c r="MBP44" s="450"/>
      <c r="MBQ44" s="450"/>
      <c r="MBR44" s="450"/>
      <c r="MBS44" s="450"/>
      <c r="MBT44" s="450"/>
      <c r="MBU44" s="450"/>
      <c r="MBV44" s="450"/>
      <c r="MBW44" s="450"/>
      <c r="MBX44" s="450"/>
      <c r="MBY44" s="450"/>
      <c r="MBZ44" s="450"/>
      <c r="MCA44" s="450"/>
      <c r="MCB44" s="450"/>
      <c r="MCC44" s="450"/>
      <c r="MCD44" s="450"/>
      <c r="MCE44" s="450"/>
      <c r="MCF44" s="450"/>
      <c r="MCG44" s="450"/>
      <c r="MCH44" s="450"/>
      <c r="MCI44" s="450"/>
      <c r="MCJ44" s="450"/>
      <c r="MCK44" s="450"/>
      <c r="MCL44" s="450"/>
      <c r="MCM44" s="450"/>
      <c r="MCN44" s="450"/>
      <c r="MCO44" s="450"/>
      <c r="MCP44" s="450"/>
      <c r="MCQ44" s="450"/>
      <c r="MCR44" s="450"/>
      <c r="MCS44" s="450"/>
      <c r="MCT44" s="450"/>
      <c r="MCU44" s="450"/>
      <c r="MCV44" s="450"/>
      <c r="MCW44" s="450"/>
      <c r="MCX44" s="450"/>
      <c r="MCY44" s="450"/>
      <c r="MCZ44" s="450"/>
      <c r="MDA44" s="450"/>
      <c r="MDB44" s="450"/>
      <c r="MDC44" s="450"/>
      <c r="MDD44" s="450"/>
      <c r="MDE44" s="450"/>
      <c r="MDF44" s="450"/>
      <c r="MDG44" s="450"/>
      <c r="MDH44" s="450"/>
      <c r="MDI44" s="450"/>
      <c r="MDJ44" s="450"/>
      <c r="MDK44" s="450"/>
      <c r="MDL44" s="450"/>
      <c r="MDM44" s="450"/>
      <c r="MDN44" s="450"/>
      <c r="MDO44" s="450"/>
      <c r="MDP44" s="450"/>
      <c r="MDQ44" s="450"/>
      <c r="MDR44" s="450"/>
      <c r="MDS44" s="450"/>
      <c r="MDT44" s="450"/>
      <c r="MDU44" s="450"/>
      <c r="MDV44" s="450"/>
      <c r="MDW44" s="450"/>
      <c r="MDX44" s="450"/>
      <c r="MDY44" s="450"/>
      <c r="MDZ44" s="450"/>
      <c r="MEA44" s="450"/>
      <c r="MEB44" s="450"/>
      <c r="MEC44" s="450"/>
      <c r="MED44" s="450"/>
      <c r="MEE44" s="450"/>
      <c r="MEF44" s="450"/>
      <c r="MEG44" s="450"/>
      <c r="MEH44" s="450"/>
      <c r="MEI44" s="450"/>
      <c r="MEJ44" s="450"/>
      <c r="MEK44" s="450"/>
      <c r="MEL44" s="450"/>
      <c r="MEM44" s="450"/>
      <c r="MEN44" s="450"/>
      <c r="MEO44" s="450"/>
      <c r="MEP44" s="450"/>
      <c r="MEQ44" s="450"/>
      <c r="MER44" s="450"/>
      <c r="MES44" s="450"/>
      <c r="MET44" s="450"/>
      <c r="MEU44" s="450"/>
      <c r="MEV44" s="450"/>
      <c r="MEW44" s="450"/>
      <c r="MEX44" s="450"/>
      <c r="MEY44" s="450"/>
      <c r="MEZ44" s="450"/>
      <c r="MFA44" s="450"/>
      <c r="MFB44" s="450"/>
      <c r="MFC44" s="450"/>
      <c r="MFD44" s="450"/>
      <c r="MFE44" s="450"/>
      <c r="MFF44" s="450"/>
      <c r="MFG44" s="450"/>
      <c r="MFH44" s="450"/>
      <c r="MFI44" s="450"/>
      <c r="MFJ44" s="450"/>
      <c r="MFK44" s="450"/>
      <c r="MFL44" s="450"/>
      <c r="MFM44" s="450"/>
      <c r="MFN44" s="450"/>
      <c r="MFO44" s="450"/>
      <c r="MFP44" s="450"/>
      <c r="MFQ44" s="450"/>
      <c r="MFR44" s="450"/>
      <c r="MFS44" s="450"/>
      <c r="MFT44" s="450"/>
      <c r="MFU44" s="450"/>
      <c r="MFV44" s="450"/>
      <c r="MFW44" s="450"/>
      <c r="MFX44" s="450"/>
      <c r="MFY44" s="450"/>
      <c r="MFZ44" s="450"/>
      <c r="MGA44" s="450"/>
      <c r="MGB44" s="450"/>
      <c r="MGC44" s="450"/>
      <c r="MGD44" s="450"/>
      <c r="MGE44" s="450"/>
      <c r="MGF44" s="450"/>
      <c r="MGG44" s="450"/>
      <c r="MGH44" s="450"/>
      <c r="MGI44" s="450"/>
      <c r="MGJ44" s="450"/>
      <c r="MGK44" s="450"/>
      <c r="MGL44" s="450"/>
      <c r="MGM44" s="450"/>
      <c r="MGN44" s="450"/>
      <c r="MGO44" s="450"/>
      <c r="MGP44" s="450"/>
      <c r="MGQ44" s="450"/>
      <c r="MGR44" s="450"/>
      <c r="MGS44" s="450"/>
      <c r="MGT44" s="450"/>
      <c r="MGU44" s="450"/>
      <c r="MGV44" s="450"/>
      <c r="MGW44" s="450"/>
      <c r="MGX44" s="450"/>
      <c r="MGY44" s="450"/>
      <c r="MGZ44" s="450"/>
      <c r="MHA44" s="450"/>
      <c r="MHB44" s="450"/>
      <c r="MHC44" s="450"/>
      <c r="MHD44" s="450"/>
      <c r="MHE44" s="450"/>
      <c r="MHF44" s="450"/>
      <c r="MHG44" s="450"/>
      <c r="MHH44" s="450"/>
      <c r="MHI44" s="450"/>
      <c r="MHJ44" s="450"/>
      <c r="MHK44" s="450"/>
      <c r="MHL44" s="450"/>
      <c r="MHM44" s="450"/>
      <c r="MHN44" s="450"/>
      <c r="MHO44" s="450"/>
      <c r="MHP44" s="450"/>
      <c r="MHQ44" s="450"/>
      <c r="MHR44" s="450"/>
      <c r="MHS44" s="450"/>
      <c r="MHT44" s="450"/>
      <c r="MHU44" s="450"/>
      <c r="MHV44" s="450"/>
      <c r="MHW44" s="450"/>
      <c r="MHX44" s="450"/>
      <c r="MHY44" s="450"/>
      <c r="MHZ44" s="450"/>
      <c r="MIA44" s="450"/>
      <c r="MIB44" s="450"/>
      <c r="MIC44" s="450"/>
      <c r="MID44" s="450"/>
      <c r="MIE44" s="450"/>
      <c r="MIF44" s="450"/>
      <c r="MIG44" s="450"/>
      <c r="MIH44" s="450"/>
      <c r="MII44" s="450"/>
      <c r="MIJ44" s="450"/>
      <c r="MIK44" s="450"/>
      <c r="MIL44" s="450"/>
      <c r="MIM44" s="450"/>
      <c r="MIN44" s="450"/>
      <c r="MIO44" s="450"/>
      <c r="MIP44" s="450"/>
      <c r="MIQ44" s="450"/>
      <c r="MIR44" s="450"/>
      <c r="MIS44" s="450"/>
      <c r="MIT44" s="450"/>
      <c r="MIU44" s="450"/>
      <c r="MIV44" s="450"/>
      <c r="MIW44" s="450"/>
      <c r="MIX44" s="450"/>
      <c r="MIY44" s="450"/>
      <c r="MIZ44" s="450"/>
      <c r="MJA44" s="450"/>
      <c r="MJB44" s="450"/>
      <c r="MJC44" s="450"/>
      <c r="MJD44" s="450"/>
      <c r="MJE44" s="450"/>
      <c r="MJF44" s="450"/>
      <c r="MJG44" s="450"/>
      <c r="MJH44" s="450"/>
      <c r="MJI44" s="450"/>
      <c r="MJJ44" s="450"/>
      <c r="MJK44" s="450"/>
      <c r="MJL44" s="450"/>
      <c r="MJM44" s="450"/>
      <c r="MJN44" s="450"/>
      <c r="MJO44" s="450"/>
      <c r="MJP44" s="450"/>
      <c r="MJQ44" s="450"/>
      <c r="MJR44" s="450"/>
      <c r="MJS44" s="450"/>
      <c r="MJT44" s="450"/>
      <c r="MJU44" s="450"/>
      <c r="MJV44" s="450"/>
      <c r="MJW44" s="450"/>
      <c r="MJX44" s="450"/>
      <c r="MJY44" s="450"/>
      <c r="MJZ44" s="450"/>
      <c r="MKA44" s="450"/>
      <c r="MKB44" s="450"/>
      <c r="MKC44" s="450"/>
      <c r="MKD44" s="450"/>
      <c r="MKE44" s="450"/>
      <c r="MKF44" s="450"/>
      <c r="MKG44" s="450"/>
      <c r="MKH44" s="450"/>
      <c r="MKI44" s="450"/>
      <c r="MKJ44" s="450"/>
      <c r="MKK44" s="450"/>
      <c r="MKL44" s="450"/>
      <c r="MKM44" s="450"/>
      <c r="MKN44" s="450"/>
      <c r="MKO44" s="450"/>
      <c r="MKP44" s="450"/>
      <c r="MKQ44" s="450"/>
      <c r="MKR44" s="450"/>
      <c r="MKS44" s="450"/>
      <c r="MKT44" s="450"/>
      <c r="MKU44" s="450"/>
      <c r="MKV44" s="450"/>
      <c r="MKW44" s="450"/>
      <c r="MKX44" s="450"/>
      <c r="MKY44" s="450"/>
      <c r="MKZ44" s="450"/>
      <c r="MLA44" s="450"/>
      <c r="MLB44" s="450"/>
      <c r="MLC44" s="450"/>
      <c r="MLD44" s="450"/>
      <c r="MLE44" s="450"/>
      <c r="MLF44" s="450"/>
      <c r="MLG44" s="450"/>
      <c r="MLH44" s="450"/>
      <c r="MLI44" s="450"/>
      <c r="MLJ44" s="450"/>
      <c r="MLK44" s="450"/>
      <c r="MLL44" s="450"/>
      <c r="MLM44" s="450"/>
      <c r="MLN44" s="450"/>
      <c r="MLO44" s="450"/>
      <c r="MLP44" s="450"/>
      <c r="MLQ44" s="450"/>
      <c r="MLR44" s="450"/>
      <c r="MLS44" s="450"/>
      <c r="MLT44" s="450"/>
      <c r="MLU44" s="450"/>
      <c r="MLV44" s="450"/>
      <c r="MLW44" s="450"/>
      <c r="MLX44" s="450"/>
      <c r="MLY44" s="450"/>
      <c r="MLZ44" s="450"/>
      <c r="MMA44" s="450"/>
      <c r="MMB44" s="450"/>
      <c r="MMC44" s="450"/>
      <c r="MMD44" s="450"/>
      <c r="MME44" s="450"/>
      <c r="MMF44" s="450"/>
      <c r="MMG44" s="450"/>
      <c r="MMH44" s="450"/>
      <c r="MMI44" s="450"/>
      <c r="MMJ44" s="450"/>
      <c r="MMK44" s="450"/>
      <c r="MML44" s="450"/>
      <c r="MMM44" s="450"/>
      <c r="MMN44" s="450"/>
      <c r="MMO44" s="450"/>
      <c r="MMP44" s="450"/>
      <c r="MMQ44" s="450"/>
      <c r="MMR44" s="450"/>
      <c r="MMS44" s="450"/>
      <c r="MMT44" s="450"/>
      <c r="MMU44" s="450"/>
      <c r="MMV44" s="450"/>
      <c r="MMW44" s="450"/>
      <c r="MMX44" s="450"/>
      <c r="MMY44" s="450"/>
      <c r="MMZ44" s="450"/>
      <c r="MNA44" s="450"/>
      <c r="MNB44" s="450"/>
      <c r="MNC44" s="450"/>
      <c r="MND44" s="450"/>
      <c r="MNE44" s="450"/>
      <c r="MNF44" s="450"/>
      <c r="MNG44" s="450"/>
      <c r="MNH44" s="450"/>
      <c r="MNI44" s="450"/>
      <c r="MNJ44" s="450"/>
      <c r="MNK44" s="450"/>
      <c r="MNL44" s="450"/>
      <c r="MNM44" s="450"/>
      <c r="MNN44" s="450"/>
      <c r="MNO44" s="450"/>
      <c r="MNP44" s="450"/>
      <c r="MNQ44" s="450"/>
      <c r="MNR44" s="450"/>
      <c r="MNS44" s="450"/>
      <c r="MNT44" s="450"/>
      <c r="MNU44" s="450"/>
      <c r="MNV44" s="450"/>
      <c r="MNW44" s="450"/>
      <c r="MNX44" s="450"/>
      <c r="MNY44" s="450"/>
      <c r="MNZ44" s="450"/>
      <c r="MOA44" s="450"/>
      <c r="MOB44" s="450"/>
      <c r="MOC44" s="450"/>
      <c r="MOD44" s="450"/>
      <c r="MOE44" s="450"/>
      <c r="MOF44" s="450"/>
      <c r="MOG44" s="450"/>
      <c r="MOH44" s="450"/>
      <c r="MOI44" s="450"/>
      <c r="MOJ44" s="450"/>
      <c r="MOK44" s="450"/>
      <c r="MOL44" s="450"/>
      <c r="MOM44" s="450"/>
      <c r="MON44" s="450"/>
      <c r="MOO44" s="450"/>
      <c r="MOP44" s="450"/>
      <c r="MOQ44" s="450"/>
      <c r="MOR44" s="450"/>
      <c r="MOS44" s="450"/>
      <c r="MOT44" s="450"/>
      <c r="MOU44" s="450"/>
      <c r="MOV44" s="450"/>
      <c r="MOW44" s="450"/>
      <c r="MOX44" s="450"/>
      <c r="MOY44" s="450"/>
      <c r="MOZ44" s="450"/>
      <c r="MPA44" s="450"/>
      <c r="MPB44" s="450"/>
      <c r="MPC44" s="450"/>
      <c r="MPD44" s="450"/>
      <c r="MPE44" s="450"/>
      <c r="MPF44" s="450"/>
      <c r="MPG44" s="450"/>
      <c r="MPH44" s="450"/>
      <c r="MPI44" s="450"/>
      <c r="MPJ44" s="450"/>
      <c r="MPK44" s="450"/>
      <c r="MPL44" s="450"/>
      <c r="MPM44" s="450"/>
      <c r="MPN44" s="450"/>
      <c r="MPO44" s="450"/>
      <c r="MPP44" s="450"/>
      <c r="MPQ44" s="450"/>
      <c r="MPR44" s="450"/>
      <c r="MPS44" s="450"/>
      <c r="MPT44" s="450"/>
      <c r="MPU44" s="450"/>
      <c r="MPV44" s="450"/>
      <c r="MPW44" s="450"/>
      <c r="MPX44" s="450"/>
      <c r="MPY44" s="450"/>
      <c r="MPZ44" s="450"/>
      <c r="MQA44" s="450"/>
      <c r="MQB44" s="450"/>
      <c r="MQC44" s="450"/>
      <c r="MQD44" s="450"/>
      <c r="MQE44" s="450"/>
      <c r="MQF44" s="450"/>
      <c r="MQG44" s="450"/>
      <c r="MQH44" s="450"/>
      <c r="MQI44" s="450"/>
      <c r="MQJ44" s="450"/>
      <c r="MQK44" s="450"/>
      <c r="MQL44" s="450"/>
      <c r="MQM44" s="450"/>
      <c r="MQN44" s="450"/>
      <c r="MQO44" s="450"/>
      <c r="MQP44" s="450"/>
      <c r="MQQ44" s="450"/>
      <c r="MQR44" s="450"/>
      <c r="MQS44" s="450"/>
      <c r="MQT44" s="450"/>
      <c r="MQU44" s="450"/>
      <c r="MQV44" s="450"/>
      <c r="MQW44" s="450"/>
      <c r="MQX44" s="450"/>
      <c r="MQY44" s="450"/>
      <c r="MQZ44" s="450"/>
      <c r="MRA44" s="450"/>
      <c r="MRB44" s="450"/>
      <c r="MRC44" s="450"/>
      <c r="MRD44" s="450"/>
      <c r="MRE44" s="450"/>
      <c r="MRF44" s="450"/>
      <c r="MRG44" s="450"/>
      <c r="MRH44" s="450"/>
      <c r="MRI44" s="450"/>
      <c r="MRJ44" s="450"/>
      <c r="MRK44" s="450"/>
      <c r="MRL44" s="450"/>
      <c r="MRM44" s="450"/>
      <c r="MRN44" s="450"/>
      <c r="MRO44" s="450"/>
      <c r="MRP44" s="450"/>
      <c r="MRQ44" s="450"/>
      <c r="MRR44" s="450"/>
      <c r="MRS44" s="450"/>
      <c r="MRT44" s="450"/>
      <c r="MRU44" s="450"/>
      <c r="MRV44" s="450"/>
      <c r="MRW44" s="450"/>
      <c r="MRX44" s="450"/>
      <c r="MRY44" s="450"/>
      <c r="MRZ44" s="450"/>
      <c r="MSA44" s="450"/>
      <c r="MSB44" s="450"/>
      <c r="MSC44" s="450"/>
      <c r="MSD44" s="450"/>
      <c r="MSE44" s="450"/>
      <c r="MSF44" s="450"/>
      <c r="MSG44" s="450"/>
      <c r="MSH44" s="450"/>
      <c r="MSI44" s="450"/>
      <c r="MSJ44" s="450"/>
      <c r="MSK44" s="450"/>
      <c r="MSL44" s="450"/>
      <c r="MSM44" s="450"/>
      <c r="MSN44" s="450"/>
      <c r="MSO44" s="450"/>
      <c r="MSP44" s="450"/>
      <c r="MSQ44" s="450"/>
      <c r="MSR44" s="450"/>
      <c r="MSS44" s="450"/>
      <c r="MST44" s="450"/>
      <c r="MSU44" s="450"/>
      <c r="MSV44" s="450"/>
      <c r="MSW44" s="450"/>
      <c r="MSX44" s="450"/>
      <c r="MSY44" s="450"/>
      <c r="MSZ44" s="450"/>
      <c r="MTA44" s="450"/>
      <c r="MTB44" s="450"/>
      <c r="MTC44" s="450"/>
      <c r="MTD44" s="450"/>
      <c r="MTE44" s="450"/>
      <c r="MTF44" s="450"/>
      <c r="MTG44" s="450"/>
      <c r="MTH44" s="450"/>
      <c r="MTI44" s="450"/>
      <c r="MTJ44" s="450"/>
      <c r="MTK44" s="450"/>
      <c r="MTL44" s="450"/>
      <c r="MTM44" s="450"/>
      <c r="MTN44" s="450"/>
      <c r="MTO44" s="450"/>
      <c r="MTP44" s="450"/>
      <c r="MTQ44" s="450"/>
      <c r="MTR44" s="450"/>
      <c r="MTS44" s="450"/>
      <c r="MTT44" s="450"/>
      <c r="MTU44" s="450"/>
      <c r="MTV44" s="450"/>
      <c r="MTW44" s="450"/>
      <c r="MTX44" s="450"/>
      <c r="MTY44" s="450"/>
      <c r="MTZ44" s="450"/>
      <c r="MUA44" s="450"/>
      <c r="MUB44" s="450"/>
      <c r="MUC44" s="450"/>
      <c r="MUD44" s="450"/>
      <c r="MUE44" s="450"/>
      <c r="MUF44" s="450"/>
      <c r="MUG44" s="450"/>
      <c r="MUH44" s="450"/>
      <c r="MUI44" s="450"/>
      <c r="MUJ44" s="450"/>
      <c r="MUK44" s="450"/>
      <c r="MUL44" s="450"/>
      <c r="MUM44" s="450"/>
      <c r="MUN44" s="450"/>
      <c r="MUO44" s="450"/>
      <c r="MUP44" s="450"/>
      <c r="MUQ44" s="450"/>
      <c r="MUR44" s="450"/>
      <c r="MUS44" s="450"/>
      <c r="MUT44" s="450"/>
      <c r="MUU44" s="450"/>
      <c r="MUV44" s="450"/>
      <c r="MUW44" s="450"/>
      <c r="MUX44" s="450"/>
      <c r="MUY44" s="450"/>
      <c r="MUZ44" s="450"/>
      <c r="MVA44" s="450"/>
      <c r="MVB44" s="450"/>
      <c r="MVC44" s="450"/>
      <c r="MVD44" s="450"/>
      <c r="MVE44" s="450"/>
      <c r="MVF44" s="450"/>
      <c r="MVG44" s="450"/>
      <c r="MVH44" s="450"/>
      <c r="MVI44" s="450"/>
      <c r="MVJ44" s="450"/>
      <c r="MVK44" s="450"/>
      <c r="MVL44" s="450"/>
      <c r="MVM44" s="450"/>
      <c r="MVN44" s="450"/>
      <c r="MVO44" s="450"/>
      <c r="MVP44" s="450"/>
      <c r="MVQ44" s="450"/>
      <c r="MVR44" s="450"/>
      <c r="MVS44" s="450"/>
      <c r="MVT44" s="450"/>
      <c r="MVU44" s="450"/>
      <c r="MVV44" s="450"/>
      <c r="MVW44" s="450"/>
      <c r="MVX44" s="450"/>
      <c r="MVY44" s="450"/>
      <c r="MVZ44" s="450"/>
      <c r="MWA44" s="450"/>
      <c r="MWB44" s="450"/>
      <c r="MWC44" s="450"/>
      <c r="MWD44" s="450"/>
      <c r="MWE44" s="450"/>
      <c r="MWF44" s="450"/>
      <c r="MWG44" s="450"/>
      <c r="MWH44" s="450"/>
      <c r="MWI44" s="450"/>
      <c r="MWJ44" s="450"/>
      <c r="MWK44" s="450"/>
      <c r="MWL44" s="450"/>
      <c r="MWM44" s="450"/>
      <c r="MWN44" s="450"/>
      <c r="MWO44" s="450"/>
      <c r="MWP44" s="450"/>
      <c r="MWQ44" s="450"/>
      <c r="MWR44" s="450"/>
      <c r="MWS44" s="450"/>
      <c r="MWT44" s="450"/>
      <c r="MWU44" s="450"/>
      <c r="MWV44" s="450"/>
      <c r="MWW44" s="450"/>
      <c r="MWX44" s="450"/>
      <c r="MWY44" s="450"/>
      <c r="MWZ44" s="450"/>
      <c r="MXA44" s="450"/>
      <c r="MXB44" s="450"/>
      <c r="MXC44" s="450"/>
      <c r="MXD44" s="450"/>
      <c r="MXE44" s="450"/>
      <c r="MXF44" s="450"/>
      <c r="MXG44" s="450"/>
      <c r="MXH44" s="450"/>
      <c r="MXI44" s="450"/>
      <c r="MXJ44" s="450"/>
      <c r="MXK44" s="450"/>
      <c r="MXL44" s="450"/>
      <c r="MXM44" s="450"/>
      <c r="MXN44" s="450"/>
      <c r="MXO44" s="450"/>
      <c r="MXP44" s="450"/>
      <c r="MXQ44" s="450"/>
      <c r="MXR44" s="450"/>
      <c r="MXS44" s="450"/>
      <c r="MXT44" s="450"/>
      <c r="MXU44" s="450"/>
      <c r="MXV44" s="450"/>
      <c r="MXW44" s="450"/>
      <c r="MXX44" s="450"/>
      <c r="MXY44" s="450"/>
      <c r="MXZ44" s="450"/>
      <c r="MYA44" s="450"/>
      <c r="MYB44" s="450"/>
      <c r="MYC44" s="450"/>
      <c r="MYD44" s="450"/>
      <c r="MYE44" s="450"/>
      <c r="MYF44" s="450"/>
      <c r="MYG44" s="450"/>
      <c r="MYH44" s="450"/>
      <c r="MYI44" s="450"/>
      <c r="MYJ44" s="450"/>
      <c r="MYK44" s="450"/>
      <c r="MYL44" s="450"/>
      <c r="MYM44" s="450"/>
      <c r="MYN44" s="450"/>
      <c r="MYO44" s="450"/>
      <c r="MYP44" s="450"/>
      <c r="MYQ44" s="450"/>
      <c r="MYR44" s="450"/>
      <c r="MYS44" s="450"/>
      <c r="MYT44" s="450"/>
      <c r="MYU44" s="450"/>
      <c r="MYV44" s="450"/>
      <c r="MYW44" s="450"/>
      <c r="MYX44" s="450"/>
      <c r="MYY44" s="450"/>
      <c r="MYZ44" s="450"/>
      <c r="MZA44" s="450"/>
      <c r="MZB44" s="450"/>
      <c r="MZC44" s="450"/>
      <c r="MZD44" s="450"/>
      <c r="MZE44" s="450"/>
      <c r="MZF44" s="450"/>
      <c r="MZG44" s="450"/>
      <c r="MZH44" s="450"/>
      <c r="MZI44" s="450"/>
      <c r="MZJ44" s="450"/>
      <c r="MZK44" s="450"/>
      <c r="MZL44" s="450"/>
      <c r="MZM44" s="450"/>
      <c r="MZN44" s="450"/>
      <c r="MZO44" s="450"/>
      <c r="MZP44" s="450"/>
      <c r="MZQ44" s="450"/>
      <c r="MZR44" s="450"/>
      <c r="MZS44" s="450"/>
      <c r="MZT44" s="450"/>
      <c r="MZU44" s="450"/>
      <c r="MZV44" s="450"/>
      <c r="MZW44" s="450"/>
      <c r="MZX44" s="450"/>
      <c r="MZY44" s="450"/>
      <c r="MZZ44" s="450"/>
      <c r="NAA44" s="450"/>
      <c r="NAB44" s="450"/>
      <c r="NAC44" s="450"/>
      <c r="NAD44" s="450"/>
      <c r="NAE44" s="450"/>
      <c r="NAF44" s="450"/>
      <c r="NAG44" s="450"/>
      <c r="NAH44" s="450"/>
      <c r="NAI44" s="450"/>
      <c r="NAJ44" s="450"/>
      <c r="NAK44" s="450"/>
      <c r="NAL44" s="450"/>
      <c r="NAM44" s="450"/>
      <c r="NAN44" s="450"/>
      <c r="NAO44" s="450"/>
      <c r="NAP44" s="450"/>
      <c r="NAQ44" s="450"/>
      <c r="NAR44" s="450"/>
      <c r="NAS44" s="450"/>
      <c r="NAT44" s="450"/>
      <c r="NAU44" s="450"/>
      <c r="NAV44" s="450"/>
      <c r="NAW44" s="450"/>
      <c r="NAX44" s="450"/>
      <c r="NAY44" s="450"/>
      <c r="NAZ44" s="450"/>
      <c r="NBA44" s="450"/>
      <c r="NBB44" s="450"/>
      <c r="NBC44" s="450"/>
      <c r="NBD44" s="450"/>
      <c r="NBE44" s="450"/>
      <c r="NBF44" s="450"/>
      <c r="NBG44" s="450"/>
      <c r="NBH44" s="450"/>
      <c r="NBI44" s="450"/>
      <c r="NBJ44" s="450"/>
      <c r="NBK44" s="450"/>
      <c r="NBL44" s="450"/>
      <c r="NBM44" s="450"/>
      <c r="NBN44" s="450"/>
      <c r="NBO44" s="450"/>
      <c r="NBP44" s="450"/>
      <c r="NBQ44" s="450"/>
      <c r="NBR44" s="450"/>
      <c r="NBS44" s="450"/>
      <c r="NBT44" s="450"/>
      <c r="NBU44" s="450"/>
      <c r="NBV44" s="450"/>
      <c r="NBW44" s="450"/>
      <c r="NBX44" s="450"/>
      <c r="NBY44" s="450"/>
      <c r="NBZ44" s="450"/>
      <c r="NCA44" s="450"/>
      <c r="NCB44" s="450"/>
      <c r="NCC44" s="450"/>
      <c r="NCD44" s="450"/>
      <c r="NCE44" s="450"/>
      <c r="NCF44" s="450"/>
      <c r="NCG44" s="450"/>
      <c r="NCH44" s="450"/>
      <c r="NCI44" s="450"/>
      <c r="NCJ44" s="450"/>
      <c r="NCK44" s="450"/>
      <c r="NCL44" s="450"/>
      <c r="NCM44" s="450"/>
      <c r="NCN44" s="450"/>
      <c r="NCO44" s="450"/>
      <c r="NCP44" s="450"/>
      <c r="NCQ44" s="450"/>
      <c r="NCR44" s="450"/>
      <c r="NCS44" s="450"/>
      <c r="NCT44" s="450"/>
      <c r="NCU44" s="450"/>
      <c r="NCV44" s="450"/>
      <c r="NCW44" s="450"/>
      <c r="NCX44" s="450"/>
      <c r="NCY44" s="450"/>
      <c r="NCZ44" s="450"/>
      <c r="NDA44" s="450"/>
      <c r="NDB44" s="450"/>
      <c r="NDC44" s="450"/>
      <c r="NDD44" s="450"/>
      <c r="NDE44" s="450"/>
      <c r="NDF44" s="450"/>
      <c r="NDG44" s="450"/>
      <c r="NDH44" s="450"/>
      <c r="NDI44" s="450"/>
      <c r="NDJ44" s="450"/>
      <c r="NDK44" s="450"/>
      <c r="NDL44" s="450"/>
      <c r="NDM44" s="450"/>
      <c r="NDN44" s="450"/>
      <c r="NDO44" s="450"/>
      <c r="NDP44" s="450"/>
      <c r="NDQ44" s="450"/>
      <c r="NDR44" s="450"/>
      <c r="NDS44" s="450"/>
      <c r="NDT44" s="450"/>
      <c r="NDU44" s="450"/>
      <c r="NDV44" s="450"/>
      <c r="NDW44" s="450"/>
      <c r="NDX44" s="450"/>
      <c r="NDY44" s="450"/>
      <c r="NDZ44" s="450"/>
      <c r="NEA44" s="450"/>
      <c r="NEB44" s="450"/>
      <c r="NEC44" s="450"/>
      <c r="NED44" s="450"/>
      <c r="NEE44" s="450"/>
      <c r="NEF44" s="450"/>
      <c r="NEG44" s="450"/>
      <c r="NEH44" s="450"/>
      <c r="NEI44" s="450"/>
      <c r="NEJ44" s="450"/>
      <c r="NEK44" s="450"/>
      <c r="NEL44" s="450"/>
      <c r="NEM44" s="450"/>
      <c r="NEN44" s="450"/>
      <c r="NEO44" s="450"/>
      <c r="NEP44" s="450"/>
      <c r="NEQ44" s="450"/>
      <c r="NER44" s="450"/>
      <c r="NES44" s="450"/>
      <c r="NET44" s="450"/>
      <c r="NEU44" s="450"/>
      <c r="NEV44" s="450"/>
      <c r="NEW44" s="450"/>
      <c r="NEX44" s="450"/>
      <c r="NEY44" s="450"/>
      <c r="NEZ44" s="450"/>
      <c r="NFA44" s="450"/>
      <c r="NFB44" s="450"/>
      <c r="NFC44" s="450"/>
      <c r="NFD44" s="450"/>
      <c r="NFE44" s="450"/>
      <c r="NFF44" s="450"/>
      <c r="NFG44" s="450"/>
      <c r="NFH44" s="450"/>
      <c r="NFI44" s="450"/>
      <c r="NFJ44" s="450"/>
      <c r="NFK44" s="450"/>
      <c r="NFL44" s="450"/>
      <c r="NFM44" s="450"/>
      <c r="NFN44" s="450"/>
      <c r="NFO44" s="450"/>
      <c r="NFP44" s="450"/>
      <c r="NFQ44" s="450"/>
      <c r="NFR44" s="450"/>
      <c r="NFS44" s="450"/>
      <c r="NFT44" s="450"/>
      <c r="NFU44" s="450"/>
      <c r="NFV44" s="450"/>
      <c r="NFW44" s="450"/>
      <c r="NFX44" s="450"/>
      <c r="NFY44" s="450"/>
      <c r="NFZ44" s="450"/>
      <c r="NGA44" s="450"/>
      <c r="NGB44" s="450"/>
      <c r="NGC44" s="450"/>
      <c r="NGD44" s="450"/>
      <c r="NGE44" s="450"/>
      <c r="NGF44" s="450"/>
      <c r="NGG44" s="450"/>
      <c r="NGH44" s="450"/>
      <c r="NGI44" s="450"/>
      <c r="NGJ44" s="450"/>
      <c r="NGK44" s="450"/>
      <c r="NGL44" s="450"/>
      <c r="NGM44" s="450"/>
      <c r="NGN44" s="450"/>
      <c r="NGO44" s="450"/>
      <c r="NGP44" s="450"/>
      <c r="NGQ44" s="450"/>
      <c r="NGR44" s="450"/>
      <c r="NGS44" s="450"/>
      <c r="NGT44" s="450"/>
      <c r="NGU44" s="450"/>
      <c r="NGV44" s="450"/>
      <c r="NGW44" s="450"/>
      <c r="NGX44" s="450"/>
      <c r="NGY44" s="450"/>
      <c r="NGZ44" s="450"/>
      <c r="NHA44" s="450"/>
      <c r="NHB44" s="450"/>
      <c r="NHC44" s="450"/>
      <c r="NHD44" s="450"/>
      <c r="NHE44" s="450"/>
      <c r="NHF44" s="450"/>
      <c r="NHG44" s="450"/>
      <c r="NHH44" s="450"/>
      <c r="NHI44" s="450"/>
      <c r="NHJ44" s="450"/>
      <c r="NHK44" s="450"/>
      <c r="NHL44" s="450"/>
      <c r="NHM44" s="450"/>
      <c r="NHN44" s="450"/>
      <c r="NHO44" s="450"/>
      <c r="NHP44" s="450"/>
      <c r="NHQ44" s="450"/>
      <c r="NHR44" s="450"/>
      <c r="NHS44" s="450"/>
      <c r="NHT44" s="450"/>
      <c r="NHU44" s="450"/>
      <c r="NHV44" s="450"/>
      <c r="NHW44" s="450"/>
      <c r="NHX44" s="450"/>
      <c r="NHY44" s="450"/>
      <c r="NHZ44" s="450"/>
      <c r="NIA44" s="450"/>
      <c r="NIB44" s="450"/>
      <c r="NIC44" s="450"/>
      <c r="NID44" s="450"/>
      <c r="NIE44" s="450"/>
      <c r="NIF44" s="450"/>
      <c r="NIG44" s="450"/>
      <c r="NIH44" s="450"/>
      <c r="NII44" s="450"/>
      <c r="NIJ44" s="450"/>
      <c r="NIK44" s="450"/>
      <c r="NIL44" s="450"/>
      <c r="NIM44" s="450"/>
      <c r="NIN44" s="450"/>
      <c r="NIO44" s="450"/>
      <c r="NIP44" s="450"/>
      <c r="NIQ44" s="450"/>
      <c r="NIR44" s="450"/>
      <c r="NIS44" s="450"/>
      <c r="NIT44" s="450"/>
      <c r="NIU44" s="450"/>
      <c r="NIV44" s="450"/>
      <c r="NIW44" s="450"/>
      <c r="NIX44" s="450"/>
      <c r="NIY44" s="450"/>
      <c r="NIZ44" s="450"/>
      <c r="NJA44" s="450"/>
      <c r="NJB44" s="450"/>
      <c r="NJC44" s="450"/>
      <c r="NJD44" s="450"/>
      <c r="NJE44" s="450"/>
      <c r="NJF44" s="450"/>
      <c r="NJG44" s="450"/>
      <c r="NJH44" s="450"/>
      <c r="NJI44" s="450"/>
      <c r="NJJ44" s="450"/>
      <c r="NJK44" s="450"/>
      <c r="NJL44" s="450"/>
      <c r="NJM44" s="450"/>
      <c r="NJN44" s="450"/>
      <c r="NJO44" s="450"/>
      <c r="NJP44" s="450"/>
      <c r="NJQ44" s="450"/>
      <c r="NJR44" s="450"/>
      <c r="NJS44" s="450"/>
      <c r="NJT44" s="450"/>
      <c r="NJU44" s="450"/>
      <c r="NJV44" s="450"/>
      <c r="NJW44" s="450"/>
      <c r="NJX44" s="450"/>
      <c r="NJY44" s="450"/>
      <c r="NJZ44" s="450"/>
      <c r="NKA44" s="450"/>
      <c r="NKB44" s="450"/>
      <c r="NKC44" s="450"/>
      <c r="NKD44" s="450"/>
      <c r="NKE44" s="450"/>
      <c r="NKF44" s="450"/>
      <c r="NKG44" s="450"/>
      <c r="NKH44" s="450"/>
      <c r="NKI44" s="450"/>
      <c r="NKJ44" s="450"/>
      <c r="NKK44" s="450"/>
      <c r="NKL44" s="450"/>
      <c r="NKM44" s="450"/>
      <c r="NKN44" s="450"/>
      <c r="NKO44" s="450"/>
      <c r="NKP44" s="450"/>
      <c r="NKQ44" s="450"/>
      <c r="NKR44" s="450"/>
      <c r="NKS44" s="450"/>
      <c r="NKT44" s="450"/>
      <c r="NKU44" s="450"/>
      <c r="NKV44" s="450"/>
      <c r="NKW44" s="450"/>
      <c r="NKX44" s="450"/>
      <c r="NKY44" s="450"/>
      <c r="NKZ44" s="450"/>
      <c r="NLA44" s="450"/>
      <c r="NLB44" s="450"/>
      <c r="NLC44" s="450"/>
      <c r="NLD44" s="450"/>
      <c r="NLE44" s="450"/>
      <c r="NLF44" s="450"/>
      <c r="NLG44" s="450"/>
      <c r="NLH44" s="450"/>
      <c r="NLI44" s="450"/>
      <c r="NLJ44" s="450"/>
      <c r="NLK44" s="450"/>
      <c r="NLL44" s="450"/>
      <c r="NLM44" s="450"/>
      <c r="NLN44" s="450"/>
      <c r="NLO44" s="450"/>
      <c r="NLP44" s="450"/>
      <c r="NLQ44" s="450"/>
      <c r="NLR44" s="450"/>
      <c r="NLS44" s="450"/>
      <c r="NLT44" s="450"/>
      <c r="NLU44" s="450"/>
      <c r="NLV44" s="450"/>
      <c r="NLW44" s="450"/>
      <c r="NLX44" s="450"/>
      <c r="NLY44" s="450"/>
      <c r="NLZ44" s="450"/>
      <c r="NMA44" s="450"/>
      <c r="NMB44" s="450"/>
      <c r="NMC44" s="450"/>
      <c r="NMD44" s="450"/>
      <c r="NME44" s="450"/>
      <c r="NMF44" s="450"/>
      <c r="NMG44" s="450"/>
      <c r="NMH44" s="450"/>
      <c r="NMI44" s="450"/>
      <c r="NMJ44" s="450"/>
      <c r="NMK44" s="450"/>
      <c r="NML44" s="450"/>
      <c r="NMM44" s="450"/>
      <c r="NMN44" s="450"/>
      <c r="NMO44" s="450"/>
      <c r="NMP44" s="450"/>
      <c r="NMQ44" s="450"/>
      <c r="NMR44" s="450"/>
      <c r="NMS44" s="450"/>
      <c r="NMT44" s="450"/>
      <c r="NMU44" s="450"/>
      <c r="NMV44" s="450"/>
      <c r="NMW44" s="450"/>
      <c r="NMX44" s="450"/>
      <c r="NMY44" s="450"/>
      <c r="NMZ44" s="450"/>
      <c r="NNA44" s="450"/>
      <c r="NNB44" s="450"/>
      <c r="NNC44" s="450"/>
      <c r="NND44" s="450"/>
      <c r="NNE44" s="450"/>
      <c r="NNF44" s="450"/>
      <c r="NNG44" s="450"/>
      <c r="NNH44" s="450"/>
      <c r="NNI44" s="450"/>
      <c r="NNJ44" s="450"/>
      <c r="NNK44" s="450"/>
      <c r="NNL44" s="450"/>
      <c r="NNM44" s="450"/>
      <c r="NNN44" s="450"/>
      <c r="NNO44" s="450"/>
      <c r="NNP44" s="450"/>
      <c r="NNQ44" s="450"/>
      <c r="NNR44" s="450"/>
      <c r="NNS44" s="450"/>
      <c r="NNT44" s="450"/>
      <c r="NNU44" s="450"/>
      <c r="NNV44" s="450"/>
      <c r="NNW44" s="450"/>
      <c r="NNX44" s="450"/>
      <c r="NNY44" s="450"/>
      <c r="NNZ44" s="450"/>
      <c r="NOA44" s="450"/>
      <c r="NOB44" s="450"/>
      <c r="NOC44" s="450"/>
      <c r="NOD44" s="450"/>
      <c r="NOE44" s="450"/>
      <c r="NOF44" s="450"/>
      <c r="NOG44" s="450"/>
      <c r="NOH44" s="450"/>
      <c r="NOI44" s="450"/>
      <c r="NOJ44" s="450"/>
      <c r="NOK44" s="450"/>
      <c r="NOL44" s="450"/>
      <c r="NOM44" s="450"/>
      <c r="NON44" s="450"/>
      <c r="NOO44" s="450"/>
      <c r="NOP44" s="450"/>
      <c r="NOQ44" s="450"/>
      <c r="NOR44" s="450"/>
      <c r="NOS44" s="450"/>
      <c r="NOT44" s="450"/>
      <c r="NOU44" s="450"/>
      <c r="NOV44" s="450"/>
      <c r="NOW44" s="450"/>
      <c r="NOX44" s="450"/>
      <c r="NOY44" s="450"/>
      <c r="NOZ44" s="450"/>
      <c r="NPA44" s="450"/>
      <c r="NPB44" s="450"/>
      <c r="NPC44" s="450"/>
      <c r="NPD44" s="450"/>
      <c r="NPE44" s="450"/>
      <c r="NPF44" s="450"/>
      <c r="NPG44" s="450"/>
      <c r="NPH44" s="450"/>
      <c r="NPI44" s="450"/>
      <c r="NPJ44" s="450"/>
      <c r="NPK44" s="450"/>
      <c r="NPL44" s="450"/>
      <c r="NPM44" s="450"/>
      <c r="NPN44" s="450"/>
      <c r="NPO44" s="450"/>
      <c r="NPP44" s="450"/>
      <c r="NPQ44" s="450"/>
      <c r="NPR44" s="450"/>
      <c r="NPS44" s="450"/>
      <c r="NPT44" s="450"/>
      <c r="NPU44" s="450"/>
      <c r="NPV44" s="450"/>
      <c r="NPW44" s="450"/>
      <c r="NPX44" s="450"/>
      <c r="NPY44" s="450"/>
      <c r="NPZ44" s="450"/>
      <c r="NQA44" s="450"/>
      <c r="NQB44" s="450"/>
      <c r="NQC44" s="450"/>
      <c r="NQD44" s="450"/>
      <c r="NQE44" s="450"/>
      <c r="NQF44" s="450"/>
      <c r="NQG44" s="450"/>
      <c r="NQH44" s="450"/>
      <c r="NQI44" s="450"/>
      <c r="NQJ44" s="450"/>
      <c r="NQK44" s="450"/>
      <c r="NQL44" s="450"/>
      <c r="NQM44" s="450"/>
      <c r="NQN44" s="450"/>
      <c r="NQO44" s="450"/>
      <c r="NQP44" s="450"/>
      <c r="NQQ44" s="450"/>
      <c r="NQR44" s="450"/>
      <c r="NQS44" s="450"/>
      <c r="NQT44" s="450"/>
      <c r="NQU44" s="450"/>
      <c r="NQV44" s="450"/>
      <c r="NQW44" s="450"/>
      <c r="NQX44" s="450"/>
      <c r="NQY44" s="450"/>
      <c r="NQZ44" s="450"/>
      <c r="NRA44" s="450"/>
      <c r="NRB44" s="450"/>
      <c r="NRC44" s="450"/>
      <c r="NRD44" s="450"/>
      <c r="NRE44" s="450"/>
      <c r="NRF44" s="450"/>
      <c r="NRG44" s="450"/>
      <c r="NRH44" s="450"/>
      <c r="NRI44" s="450"/>
      <c r="NRJ44" s="450"/>
      <c r="NRK44" s="450"/>
      <c r="NRL44" s="450"/>
      <c r="NRM44" s="450"/>
      <c r="NRN44" s="450"/>
      <c r="NRO44" s="450"/>
      <c r="NRP44" s="450"/>
      <c r="NRQ44" s="450"/>
      <c r="NRR44" s="450"/>
      <c r="NRS44" s="450"/>
      <c r="NRT44" s="450"/>
      <c r="NRU44" s="450"/>
      <c r="NRV44" s="450"/>
      <c r="NRW44" s="450"/>
      <c r="NRX44" s="450"/>
      <c r="NRY44" s="450"/>
      <c r="NRZ44" s="450"/>
      <c r="NSA44" s="450"/>
      <c r="NSB44" s="450"/>
      <c r="NSC44" s="450"/>
      <c r="NSD44" s="450"/>
      <c r="NSE44" s="450"/>
      <c r="NSF44" s="450"/>
      <c r="NSG44" s="450"/>
      <c r="NSH44" s="450"/>
      <c r="NSI44" s="450"/>
      <c r="NSJ44" s="450"/>
      <c r="NSK44" s="450"/>
      <c r="NSL44" s="450"/>
      <c r="NSM44" s="450"/>
      <c r="NSN44" s="450"/>
      <c r="NSO44" s="450"/>
      <c r="NSP44" s="450"/>
      <c r="NSQ44" s="450"/>
      <c r="NSR44" s="450"/>
      <c r="NSS44" s="450"/>
      <c r="NST44" s="450"/>
      <c r="NSU44" s="450"/>
      <c r="NSV44" s="450"/>
      <c r="NSW44" s="450"/>
      <c r="NSX44" s="450"/>
      <c r="NSY44" s="450"/>
      <c r="NSZ44" s="450"/>
      <c r="NTA44" s="450"/>
      <c r="NTB44" s="450"/>
      <c r="NTC44" s="450"/>
      <c r="NTD44" s="450"/>
      <c r="NTE44" s="450"/>
      <c r="NTF44" s="450"/>
      <c r="NTG44" s="450"/>
      <c r="NTH44" s="450"/>
      <c r="NTI44" s="450"/>
      <c r="NTJ44" s="450"/>
      <c r="NTK44" s="450"/>
      <c r="NTL44" s="450"/>
      <c r="NTM44" s="450"/>
      <c r="NTN44" s="450"/>
      <c r="NTO44" s="450"/>
      <c r="NTP44" s="450"/>
      <c r="NTQ44" s="450"/>
      <c r="NTR44" s="450"/>
      <c r="NTS44" s="450"/>
      <c r="NTT44" s="450"/>
      <c r="NTU44" s="450"/>
      <c r="NTV44" s="450"/>
      <c r="NTW44" s="450"/>
      <c r="NTX44" s="450"/>
      <c r="NTY44" s="450"/>
      <c r="NTZ44" s="450"/>
      <c r="NUA44" s="450"/>
      <c r="NUB44" s="450"/>
      <c r="NUC44" s="450"/>
      <c r="NUD44" s="450"/>
      <c r="NUE44" s="450"/>
      <c r="NUF44" s="450"/>
      <c r="NUG44" s="450"/>
      <c r="NUH44" s="450"/>
      <c r="NUI44" s="450"/>
      <c r="NUJ44" s="450"/>
      <c r="NUK44" s="450"/>
      <c r="NUL44" s="450"/>
      <c r="NUM44" s="450"/>
      <c r="NUN44" s="450"/>
      <c r="NUO44" s="450"/>
      <c r="NUP44" s="450"/>
      <c r="NUQ44" s="450"/>
      <c r="NUR44" s="450"/>
      <c r="NUS44" s="450"/>
      <c r="NUT44" s="450"/>
      <c r="NUU44" s="450"/>
      <c r="NUV44" s="450"/>
      <c r="NUW44" s="450"/>
      <c r="NUX44" s="450"/>
      <c r="NUY44" s="450"/>
      <c r="NUZ44" s="450"/>
      <c r="NVA44" s="450"/>
      <c r="NVB44" s="450"/>
      <c r="NVC44" s="450"/>
      <c r="NVD44" s="450"/>
      <c r="NVE44" s="450"/>
      <c r="NVF44" s="450"/>
      <c r="NVG44" s="450"/>
      <c r="NVH44" s="450"/>
      <c r="NVI44" s="450"/>
      <c r="NVJ44" s="450"/>
      <c r="NVK44" s="450"/>
      <c r="NVL44" s="450"/>
      <c r="NVM44" s="450"/>
      <c r="NVN44" s="450"/>
      <c r="NVO44" s="450"/>
      <c r="NVP44" s="450"/>
      <c r="NVQ44" s="450"/>
      <c r="NVR44" s="450"/>
      <c r="NVS44" s="450"/>
      <c r="NVT44" s="450"/>
      <c r="NVU44" s="450"/>
      <c r="NVV44" s="450"/>
      <c r="NVW44" s="450"/>
      <c r="NVX44" s="450"/>
      <c r="NVY44" s="450"/>
      <c r="NVZ44" s="450"/>
      <c r="NWA44" s="450"/>
      <c r="NWB44" s="450"/>
      <c r="NWC44" s="450"/>
      <c r="NWD44" s="450"/>
      <c r="NWE44" s="450"/>
      <c r="NWF44" s="450"/>
      <c r="NWG44" s="450"/>
      <c r="NWH44" s="450"/>
      <c r="NWI44" s="450"/>
      <c r="NWJ44" s="450"/>
      <c r="NWK44" s="450"/>
      <c r="NWL44" s="450"/>
      <c r="NWM44" s="450"/>
      <c r="NWN44" s="450"/>
      <c r="NWO44" s="450"/>
      <c r="NWP44" s="450"/>
      <c r="NWQ44" s="450"/>
      <c r="NWR44" s="450"/>
      <c r="NWS44" s="450"/>
      <c r="NWT44" s="450"/>
      <c r="NWU44" s="450"/>
      <c r="NWV44" s="450"/>
      <c r="NWW44" s="450"/>
      <c r="NWX44" s="450"/>
      <c r="NWY44" s="450"/>
      <c r="NWZ44" s="450"/>
      <c r="NXA44" s="450"/>
      <c r="NXB44" s="450"/>
      <c r="NXC44" s="450"/>
      <c r="NXD44" s="450"/>
      <c r="NXE44" s="450"/>
      <c r="NXF44" s="450"/>
      <c r="NXG44" s="450"/>
      <c r="NXH44" s="450"/>
      <c r="NXI44" s="450"/>
      <c r="NXJ44" s="450"/>
      <c r="NXK44" s="450"/>
      <c r="NXL44" s="450"/>
      <c r="NXM44" s="450"/>
      <c r="NXN44" s="450"/>
      <c r="NXO44" s="450"/>
      <c r="NXP44" s="450"/>
      <c r="NXQ44" s="450"/>
      <c r="NXR44" s="450"/>
      <c r="NXS44" s="450"/>
      <c r="NXT44" s="450"/>
      <c r="NXU44" s="450"/>
      <c r="NXV44" s="450"/>
      <c r="NXW44" s="450"/>
      <c r="NXX44" s="450"/>
      <c r="NXY44" s="450"/>
      <c r="NXZ44" s="450"/>
      <c r="NYA44" s="450"/>
      <c r="NYB44" s="450"/>
      <c r="NYC44" s="450"/>
      <c r="NYD44" s="450"/>
      <c r="NYE44" s="450"/>
      <c r="NYF44" s="450"/>
      <c r="NYG44" s="450"/>
      <c r="NYH44" s="450"/>
      <c r="NYI44" s="450"/>
      <c r="NYJ44" s="450"/>
      <c r="NYK44" s="450"/>
      <c r="NYL44" s="450"/>
      <c r="NYM44" s="450"/>
      <c r="NYN44" s="450"/>
      <c r="NYO44" s="450"/>
      <c r="NYP44" s="450"/>
      <c r="NYQ44" s="450"/>
      <c r="NYR44" s="450"/>
      <c r="NYS44" s="450"/>
      <c r="NYT44" s="450"/>
      <c r="NYU44" s="450"/>
      <c r="NYV44" s="450"/>
      <c r="NYW44" s="450"/>
      <c r="NYX44" s="450"/>
      <c r="NYY44" s="450"/>
      <c r="NYZ44" s="450"/>
      <c r="NZA44" s="450"/>
      <c r="NZB44" s="450"/>
      <c r="NZC44" s="450"/>
      <c r="NZD44" s="450"/>
      <c r="NZE44" s="450"/>
      <c r="NZF44" s="450"/>
      <c r="NZG44" s="450"/>
      <c r="NZH44" s="450"/>
      <c r="NZI44" s="450"/>
      <c r="NZJ44" s="450"/>
      <c r="NZK44" s="450"/>
      <c r="NZL44" s="450"/>
      <c r="NZM44" s="450"/>
      <c r="NZN44" s="450"/>
      <c r="NZO44" s="450"/>
      <c r="NZP44" s="450"/>
      <c r="NZQ44" s="450"/>
      <c r="NZR44" s="450"/>
      <c r="NZS44" s="450"/>
      <c r="NZT44" s="450"/>
      <c r="NZU44" s="450"/>
      <c r="NZV44" s="450"/>
      <c r="NZW44" s="450"/>
      <c r="NZX44" s="450"/>
      <c r="NZY44" s="450"/>
      <c r="NZZ44" s="450"/>
      <c r="OAA44" s="450"/>
      <c r="OAB44" s="450"/>
      <c r="OAC44" s="450"/>
      <c r="OAD44" s="450"/>
      <c r="OAE44" s="450"/>
      <c r="OAF44" s="450"/>
      <c r="OAG44" s="450"/>
      <c r="OAH44" s="450"/>
      <c r="OAI44" s="450"/>
      <c r="OAJ44" s="450"/>
      <c r="OAK44" s="450"/>
      <c r="OAL44" s="450"/>
      <c r="OAM44" s="450"/>
      <c r="OAN44" s="450"/>
      <c r="OAO44" s="450"/>
      <c r="OAP44" s="450"/>
      <c r="OAQ44" s="450"/>
      <c r="OAR44" s="450"/>
      <c r="OAS44" s="450"/>
      <c r="OAT44" s="450"/>
      <c r="OAU44" s="450"/>
      <c r="OAV44" s="450"/>
      <c r="OAW44" s="450"/>
      <c r="OAX44" s="450"/>
      <c r="OAY44" s="450"/>
      <c r="OAZ44" s="450"/>
      <c r="OBA44" s="450"/>
      <c r="OBB44" s="450"/>
      <c r="OBC44" s="450"/>
      <c r="OBD44" s="450"/>
      <c r="OBE44" s="450"/>
      <c r="OBF44" s="450"/>
      <c r="OBG44" s="450"/>
      <c r="OBH44" s="450"/>
      <c r="OBI44" s="450"/>
      <c r="OBJ44" s="450"/>
      <c r="OBK44" s="450"/>
      <c r="OBL44" s="450"/>
      <c r="OBM44" s="450"/>
      <c r="OBN44" s="450"/>
      <c r="OBO44" s="450"/>
      <c r="OBP44" s="450"/>
      <c r="OBQ44" s="450"/>
      <c r="OBR44" s="450"/>
      <c r="OBS44" s="450"/>
      <c r="OBT44" s="450"/>
      <c r="OBU44" s="450"/>
      <c r="OBV44" s="450"/>
      <c r="OBW44" s="450"/>
      <c r="OBX44" s="450"/>
      <c r="OBY44" s="450"/>
      <c r="OBZ44" s="450"/>
      <c r="OCA44" s="450"/>
      <c r="OCB44" s="450"/>
      <c r="OCC44" s="450"/>
      <c r="OCD44" s="450"/>
      <c r="OCE44" s="450"/>
      <c r="OCF44" s="450"/>
      <c r="OCG44" s="450"/>
      <c r="OCH44" s="450"/>
      <c r="OCI44" s="450"/>
      <c r="OCJ44" s="450"/>
      <c r="OCK44" s="450"/>
      <c r="OCL44" s="450"/>
      <c r="OCM44" s="450"/>
      <c r="OCN44" s="450"/>
      <c r="OCO44" s="450"/>
      <c r="OCP44" s="450"/>
      <c r="OCQ44" s="450"/>
      <c r="OCR44" s="450"/>
      <c r="OCS44" s="450"/>
      <c r="OCT44" s="450"/>
      <c r="OCU44" s="450"/>
      <c r="OCV44" s="450"/>
      <c r="OCW44" s="450"/>
      <c r="OCX44" s="450"/>
      <c r="OCY44" s="450"/>
      <c r="OCZ44" s="450"/>
      <c r="ODA44" s="450"/>
      <c r="ODB44" s="450"/>
      <c r="ODC44" s="450"/>
      <c r="ODD44" s="450"/>
      <c r="ODE44" s="450"/>
      <c r="ODF44" s="450"/>
      <c r="ODG44" s="450"/>
      <c r="ODH44" s="450"/>
      <c r="ODI44" s="450"/>
      <c r="ODJ44" s="450"/>
      <c r="ODK44" s="450"/>
      <c r="ODL44" s="450"/>
      <c r="ODM44" s="450"/>
      <c r="ODN44" s="450"/>
      <c r="ODO44" s="450"/>
      <c r="ODP44" s="450"/>
      <c r="ODQ44" s="450"/>
      <c r="ODR44" s="450"/>
      <c r="ODS44" s="450"/>
      <c r="ODT44" s="450"/>
      <c r="ODU44" s="450"/>
      <c r="ODV44" s="450"/>
      <c r="ODW44" s="450"/>
      <c r="ODX44" s="450"/>
      <c r="ODY44" s="450"/>
      <c r="ODZ44" s="450"/>
      <c r="OEA44" s="450"/>
      <c r="OEB44" s="450"/>
      <c r="OEC44" s="450"/>
      <c r="OED44" s="450"/>
      <c r="OEE44" s="450"/>
      <c r="OEF44" s="450"/>
      <c r="OEG44" s="450"/>
      <c r="OEH44" s="450"/>
      <c r="OEI44" s="450"/>
      <c r="OEJ44" s="450"/>
      <c r="OEK44" s="450"/>
      <c r="OEL44" s="450"/>
      <c r="OEM44" s="450"/>
      <c r="OEN44" s="450"/>
      <c r="OEO44" s="450"/>
      <c r="OEP44" s="450"/>
      <c r="OEQ44" s="450"/>
      <c r="OER44" s="450"/>
      <c r="OES44" s="450"/>
      <c r="OET44" s="450"/>
      <c r="OEU44" s="450"/>
      <c r="OEV44" s="450"/>
      <c r="OEW44" s="450"/>
      <c r="OEX44" s="450"/>
      <c r="OEY44" s="450"/>
      <c r="OEZ44" s="450"/>
      <c r="OFA44" s="450"/>
      <c r="OFB44" s="450"/>
      <c r="OFC44" s="450"/>
      <c r="OFD44" s="450"/>
      <c r="OFE44" s="450"/>
      <c r="OFF44" s="450"/>
      <c r="OFG44" s="450"/>
      <c r="OFH44" s="450"/>
      <c r="OFI44" s="450"/>
      <c r="OFJ44" s="450"/>
      <c r="OFK44" s="450"/>
      <c r="OFL44" s="450"/>
      <c r="OFM44" s="450"/>
      <c r="OFN44" s="450"/>
      <c r="OFO44" s="450"/>
      <c r="OFP44" s="450"/>
      <c r="OFQ44" s="450"/>
      <c r="OFR44" s="450"/>
      <c r="OFS44" s="450"/>
      <c r="OFT44" s="450"/>
      <c r="OFU44" s="450"/>
      <c r="OFV44" s="450"/>
      <c r="OFW44" s="450"/>
      <c r="OFX44" s="450"/>
      <c r="OFY44" s="450"/>
      <c r="OFZ44" s="450"/>
      <c r="OGA44" s="450"/>
      <c r="OGB44" s="450"/>
      <c r="OGC44" s="450"/>
      <c r="OGD44" s="450"/>
      <c r="OGE44" s="450"/>
      <c r="OGF44" s="450"/>
      <c r="OGG44" s="450"/>
      <c r="OGH44" s="450"/>
      <c r="OGI44" s="450"/>
      <c r="OGJ44" s="450"/>
      <c r="OGK44" s="450"/>
      <c r="OGL44" s="450"/>
      <c r="OGM44" s="450"/>
      <c r="OGN44" s="450"/>
      <c r="OGO44" s="450"/>
      <c r="OGP44" s="450"/>
      <c r="OGQ44" s="450"/>
      <c r="OGR44" s="450"/>
      <c r="OGS44" s="450"/>
      <c r="OGT44" s="450"/>
      <c r="OGU44" s="450"/>
      <c r="OGV44" s="450"/>
      <c r="OGW44" s="450"/>
      <c r="OGX44" s="450"/>
      <c r="OGY44" s="450"/>
      <c r="OGZ44" s="450"/>
      <c r="OHA44" s="450"/>
      <c r="OHB44" s="450"/>
      <c r="OHC44" s="450"/>
      <c r="OHD44" s="450"/>
      <c r="OHE44" s="450"/>
      <c r="OHF44" s="450"/>
      <c r="OHG44" s="450"/>
      <c r="OHH44" s="450"/>
      <c r="OHI44" s="450"/>
      <c r="OHJ44" s="450"/>
      <c r="OHK44" s="450"/>
      <c r="OHL44" s="450"/>
      <c r="OHM44" s="450"/>
      <c r="OHN44" s="450"/>
      <c r="OHO44" s="450"/>
      <c r="OHP44" s="450"/>
      <c r="OHQ44" s="450"/>
      <c r="OHR44" s="450"/>
      <c r="OHS44" s="450"/>
      <c r="OHT44" s="450"/>
      <c r="OHU44" s="450"/>
      <c r="OHV44" s="450"/>
      <c r="OHW44" s="450"/>
      <c r="OHX44" s="450"/>
      <c r="OHY44" s="450"/>
      <c r="OHZ44" s="450"/>
      <c r="OIA44" s="450"/>
      <c r="OIB44" s="450"/>
      <c r="OIC44" s="450"/>
      <c r="OID44" s="450"/>
      <c r="OIE44" s="450"/>
      <c r="OIF44" s="450"/>
      <c r="OIG44" s="450"/>
      <c r="OIH44" s="450"/>
      <c r="OII44" s="450"/>
      <c r="OIJ44" s="450"/>
      <c r="OIK44" s="450"/>
      <c r="OIL44" s="450"/>
      <c r="OIM44" s="450"/>
      <c r="OIN44" s="450"/>
      <c r="OIO44" s="450"/>
      <c r="OIP44" s="450"/>
      <c r="OIQ44" s="450"/>
      <c r="OIR44" s="450"/>
      <c r="OIS44" s="450"/>
      <c r="OIT44" s="450"/>
      <c r="OIU44" s="450"/>
      <c r="OIV44" s="450"/>
      <c r="OIW44" s="450"/>
      <c r="OIX44" s="450"/>
      <c r="OIY44" s="450"/>
      <c r="OIZ44" s="450"/>
      <c r="OJA44" s="450"/>
      <c r="OJB44" s="450"/>
      <c r="OJC44" s="450"/>
      <c r="OJD44" s="450"/>
      <c r="OJE44" s="450"/>
      <c r="OJF44" s="450"/>
      <c r="OJG44" s="450"/>
      <c r="OJH44" s="450"/>
      <c r="OJI44" s="450"/>
      <c r="OJJ44" s="450"/>
      <c r="OJK44" s="450"/>
      <c r="OJL44" s="450"/>
      <c r="OJM44" s="450"/>
      <c r="OJN44" s="450"/>
      <c r="OJO44" s="450"/>
      <c r="OJP44" s="450"/>
      <c r="OJQ44" s="450"/>
      <c r="OJR44" s="450"/>
      <c r="OJS44" s="450"/>
      <c r="OJT44" s="450"/>
      <c r="OJU44" s="450"/>
      <c r="OJV44" s="450"/>
      <c r="OJW44" s="450"/>
      <c r="OJX44" s="450"/>
      <c r="OJY44" s="450"/>
      <c r="OJZ44" s="450"/>
      <c r="OKA44" s="450"/>
      <c r="OKB44" s="450"/>
      <c r="OKC44" s="450"/>
      <c r="OKD44" s="450"/>
      <c r="OKE44" s="450"/>
      <c r="OKF44" s="450"/>
      <c r="OKG44" s="450"/>
      <c r="OKH44" s="450"/>
      <c r="OKI44" s="450"/>
      <c r="OKJ44" s="450"/>
      <c r="OKK44" s="450"/>
      <c r="OKL44" s="450"/>
      <c r="OKM44" s="450"/>
      <c r="OKN44" s="450"/>
      <c r="OKO44" s="450"/>
      <c r="OKP44" s="450"/>
      <c r="OKQ44" s="450"/>
      <c r="OKR44" s="450"/>
      <c r="OKS44" s="450"/>
      <c r="OKT44" s="450"/>
      <c r="OKU44" s="450"/>
      <c r="OKV44" s="450"/>
      <c r="OKW44" s="450"/>
      <c r="OKX44" s="450"/>
      <c r="OKY44" s="450"/>
      <c r="OKZ44" s="450"/>
      <c r="OLA44" s="450"/>
      <c r="OLB44" s="450"/>
      <c r="OLC44" s="450"/>
      <c r="OLD44" s="450"/>
      <c r="OLE44" s="450"/>
      <c r="OLF44" s="450"/>
      <c r="OLG44" s="450"/>
      <c r="OLH44" s="450"/>
      <c r="OLI44" s="450"/>
      <c r="OLJ44" s="450"/>
      <c r="OLK44" s="450"/>
      <c r="OLL44" s="450"/>
      <c r="OLM44" s="450"/>
      <c r="OLN44" s="450"/>
      <c r="OLO44" s="450"/>
      <c r="OLP44" s="450"/>
      <c r="OLQ44" s="450"/>
      <c r="OLR44" s="450"/>
      <c r="OLS44" s="450"/>
      <c r="OLT44" s="450"/>
      <c r="OLU44" s="450"/>
      <c r="OLV44" s="450"/>
      <c r="OLW44" s="450"/>
      <c r="OLX44" s="450"/>
      <c r="OLY44" s="450"/>
      <c r="OLZ44" s="450"/>
      <c r="OMA44" s="450"/>
      <c r="OMB44" s="450"/>
      <c r="OMC44" s="450"/>
      <c r="OMD44" s="450"/>
      <c r="OME44" s="450"/>
      <c r="OMF44" s="450"/>
      <c r="OMG44" s="450"/>
      <c r="OMH44" s="450"/>
      <c r="OMI44" s="450"/>
      <c r="OMJ44" s="450"/>
      <c r="OMK44" s="450"/>
      <c r="OML44" s="450"/>
      <c r="OMM44" s="450"/>
      <c r="OMN44" s="450"/>
      <c r="OMO44" s="450"/>
      <c r="OMP44" s="450"/>
      <c r="OMQ44" s="450"/>
      <c r="OMR44" s="450"/>
      <c r="OMS44" s="450"/>
      <c r="OMT44" s="450"/>
      <c r="OMU44" s="450"/>
      <c r="OMV44" s="450"/>
      <c r="OMW44" s="450"/>
      <c r="OMX44" s="450"/>
      <c r="OMY44" s="450"/>
      <c r="OMZ44" s="450"/>
      <c r="ONA44" s="450"/>
      <c r="ONB44" s="450"/>
      <c r="ONC44" s="450"/>
      <c r="OND44" s="450"/>
      <c r="ONE44" s="450"/>
      <c r="ONF44" s="450"/>
      <c r="ONG44" s="450"/>
      <c r="ONH44" s="450"/>
      <c r="ONI44" s="450"/>
      <c r="ONJ44" s="450"/>
      <c r="ONK44" s="450"/>
      <c r="ONL44" s="450"/>
      <c r="ONM44" s="450"/>
      <c r="ONN44" s="450"/>
      <c r="ONO44" s="450"/>
      <c r="ONP44" s="450"/>
      <c r="ONQ44" s="450"/>
      <c r="ONR44" s="450"/>
      <c r="ONS44" s="450"/>
      <c r="ONT44" s="450"/>
      <c r="ONU44" s="450"/>
      <c r="ONV44" s="450"/>
      <c r="ONW44" s="450"/>
      <c r="ONX44" s="450"/>
      <c r="ONY44" s="450"/>
      <c r="ONZ44" s="450"/>
      <c r="OOA44" s="450"/>
      <c r="OOB44" s="450"/>
      <c r="OOC44" s="450"/>
      <c r="OOD44" s="450"/>
      <c r="OOE44" s="450"/>
      <c r="OOF44" s="450"/>
      <c r="OOG44" s="450"/>
      <c r="OOH44" s="450"/>
      <c r="OOI44" s="450"/>
      <c r="OOJ44" s="450"/>
      <c r="OOK44" s="450"/>
      <c r="OOL44" s="450"/>
      <c r="OOM44" s="450"/>
      <c r="OON44" s="450"/>
      <c r="OOO44" s="450"/>
      <c r="OOP44" s="450"/>
      <c r="OOQ44" s="450"/>
      <c r="OOR44" s="450"/>
      <c r="OOS44" s="450"/>
      <c r="OOT44" s="450"/>
      <c r="OOU44" s="450"/>
      <c r="OOV44" s="450"/>
      <c r="OOW44" s="450"/>
      <c r="OOX44" s="450"/>
      <c r="OOY44" s="450"/>
      <c r="OOZ44" s="450"/>
      <c r="OPA44" s="450"/>
      <c r="OPB44" s="450"/>
      <c r="OPC44" s="450"/>
      <c r="OPD44" s="450"/>
      <c r="OPE44" s="450"/>
      <c r="OPF44" s="450"/>
      <c r="OPG44" s="450"/>
      <c r="OPH44" s="450"/>
      <c r="OPI44" s="450"/>
      <c r="OPJ44" s="450"/>
      <c r="OPK44" s="450"/>
      <c r="OPL44" s="450"/>
      <c r="OPM44" s="450"/>
      <c r="OPN44" s="450"/>
      <c r="OPO44" s="450"/>
      <c r="OPP44" s="450"/>
      <c r="OPQ44" s="450"/>
      <c r="OPR44" s="450"/>
      <c r="OPS44" s="450"/>
      <c r="OPT44" s="450"/>
      <c r="OPU44" s="450"/>
      <c r="OPV44" s="450"/>
      <c r="OPW44" s="450"/>
      <c r="OPX44" s="450"/>
      <c r="OPY44" s="450"/>
      <c r="OPZ44" s="450"/>
      <c r="OQA44" s="450"/>
      <c r="OQB44" s="450"/>
      <c r="OQC44" s="450"/>
      <c r="OQD44" s="450"/>
      <c r="OQE44" s="450"/>
      <c r="OQF44" s="450"/>
      <c r="OQG44" s="450"/>
      <c r="OQH44" s="450"/>
      <c r="OQI44" s="450"/>
      <c r="OQJ44" s="450"/>
      <c r="OQK44" s="450"/>
      <c r="OQL44" s="450"/>
      <c r="OQM44" s="450"/>
      <c r="OQN44" s="450"/>
      <c r="OQO44" s="450"/>
      <c r="OQP44" s="450"/>
      <c r="OQQ44" s="450"/>
      <c r="OQR44" s="450"/>
      <c r="OQS44" s="450"/>
      <c r="OQT44" s="450"/>
      <c r="OQU44" s="450"/>
      <c r="OQV44" s="450"/>
      <c r="OQW44" s="450"/>
      <c r="OQX44" s="450"/>
      <c r="OQY44" s="450"/>
      <c r="OQZ44" s="450"/>
      <c r="ORA44" s="450"/>
      <c r="ORB44" s="450"/>
      <c r="ORC44" s="450"/>
      <c r="ORD44" s="450"/>
      <c r="ORE44" s="450"/>
      <c r="ORF44" s="450"/>
      <c r="ORG44" s="450"/>
      <c r="ORH44" s="450"/>
      <c r="ORI44" s="450"/>
      <c r="ORJ44" s="450"/>
      <c r="ORK44" s="450"/>
      <c r="ORL44" s="450"/>
      <c r="ORM44" s="450"/>
      <c r="ORN44" s="450"/>
      <c r="ORO44" s="450"/>
      <c r="ORP44" s="450"/>
      <c r="ORQ44" s="450"/>
      <c r="ORR44" s="450"/>
      <c r="ORS44" s="450"/>
      <c r="ORT44" s="450"/>
      <c r="ORU44" s="450"/>
      <c r="ORV44" s="450"/>
      <c r="ORW44" s="450"/>
      <c r="ORX44" s="450"/>
      <c r="ORY44" s="450"/>
      <c r="ORZ44" s="450"/>
      <c r="OSA44" s="450"/>
      <c r="OSB44" s="450"/>
      <c r="OSC44" s="450"/>
      <c r="OSD44" s="450"/>
      <c r="OSE44" s="450"/>
      <c r="OSF44" s="450"/>
      <c r="OSG44" s="450"/>
      <c r="OSH44" s="450"/>
      <c r="OSI44" s="450"/>
      <c r="OSJ44" s="450"/>
      <c r="OSK44" s="450"/>
      <c r="OSL44" s="450"/>
      <c r="OSM44" s="450"/>
      <c r="OSN44" s="450"/>
      <c r="OSO44" s="450"/>
      <c r="OSP44" s="450"/>
      <c r="OSQ44" s="450"/>
      <c r="OSR44" s="450"/>
      <c r="OSS44" s="450"/>
      <c r="OST44" s="450"/>
      <c r="OSU44" s="450"/>
      <c r="OSV44" s="450"/>
      <c r="OSW44" s="450"/>
      <c r="OSX44" s="450"/>
      <c r="OSY44" s="450"/>
      <c r="OSZ44" s="450"/>
      <c r="OTA44" s="450"/>
      <c r="OTB44" s="450"/>
      <c r="OTC44" s="450"/>
      <c r="OTD44" s="450"/>
      <c r="OTE44" s="450"/>
      <c r="OTF44" s="450"/>
      <c r="OTG44" s="450"/>
      <c r="OTH44" s="450"/>
      <c r="OTI44" s="450"/>
      <c r="OTJ44" s="450"/>
      <c r="OTK44" s="450"/>
      <c r="OTL44" s="450"/>
      <c r="OTM44" s="450"/>
      <c r="OTN44" s="450"/>
      <c r="OTO44" s="450"/>
      <c r="OTP44" s="450"/>
      <c r="OTQ44" s="450"/>
      <c r="OTR44" s="450"/>
      <c r="OTS44" s="450"/>
      <c r="OTT44" s="450"/>
      <c r="OTU44" s="450"/>
      <c r="OTV44" s="450"/>
      <c r="OTW44" s="450"/>
      <c r="OTX44" s="450"/>
      <c r="OTY44" s="450"/>
      <c r="OTZ44" s="450"/>
      <c r="OUA44" s="450"/>
      <c r="OUB44" s="450"/>
      <c r="OUC44" s="450"/>
      <c r="OUD44" s="450"/>
      <c r="OUE44" s="450"/>
      <c r="OUF44" s="450"/>
      <c r="OUG44" s="450"/>
      <c r="OUH44" s="450"/>
      <c r="OUI44" s="450"/>
      <c r="OUJ44" s="450"/>
      <c r="OUK44" s="450"/>
      <c r="OUL44" s="450"/>
      <c r="OUM44" s="450"/>
      <c r="OUN44" s="450"/>
      <c r="OUO44" s="450"/>
      <c r="OUP44" s="450"/>
      <c r="OUQ44" s="450"/>
      <c r="OUR44" s="450"/>
      <c r="OUS44" s="450"/>
      <c r="OUT44" s="450"/>
      <c r="OUU44" s="450"/>
      <c r="OUV44" s="450"/>
      <c r="OUW44" s="450"/>
      <c r="OUX44" s="450"/>
      <c r="OUY44" s="450"/>
      <c r="OUZ44" s="450"/>
      <c r="OVA44" s="450"/>
      <c r="OVB44" s="450"/>
      <c r="OVC44" s="450"/>
      <c r="OVD44" s="450"/>
      <c r="OVE44" s="450"/>
      <c r="OVF44" s="450"/>
      <c r="OVG44" s="450"/>
      <c r="OVH44" s="450"/>
      <c r="OVI44" s="450"/>
      <c r="OVJ44" s="450"/>
      <c r="OVK44" s="450"/>
      <c r="OVL44" s="450"/>
      <c r="OVM44" s="450"/>
      <c r="OVN44" s="450"/>
      <c r="OVO44" s="450"/>
      <c r="OVP44" s="450"/>
      <c r="OVQ44" s="450"/>
      <c r="OVR44" s="450"/>
      <c r="OVS44" s="450"/>
      <c r="OVT44" s="450"/>
      <c r="OVU44" s="450"/>
      <c r="OVV44" s="450"/>
      <c r="OVW44" s="450"/>
      <c r="OVX44" s="450"/>
      <c r="OVY44" s="450"/>
      <c r="OVZ44" s="450"/>
      <c r="OWA44" s="450"/>
      <c r="OWB44" s="450"/>
      <c r="OWC44" s="450"/>
      <c r="OWD44" s="450"/>
      <c r="OWE44" s="450"/>
      <c r="OWF44" s="450"/>
      <c r="OWG44" s="450"/>
      <c r="OWH44" s="450"/>
      <c r="OWI44" s="450"/>
      <c r="OWJ44" s="450"/>
      <c r="OWK44" s="450"/>
      <c r="OWL44" s="450"/>
      <c r="OWM44" s="450"/>
      <c r="OWN44" s="450"/>
      <c r="OWO44" s="450"/>
      <c r="OWP44" s="450"/>
      <c r="OWQ44" s="450"/>
      <c r="OWR44" s="450"/>
      <c r="OWS44" s="450"/>
      <c r="OWT44" s="450"/>
      <c r="OWU44" s="450"/>
      <c r="OWV44" s="450"/>
      <c r="OWW44" s="450"/>
      <c r="OWX44" s="450"/>
      <c r="OWY44" s="450"/>
      <c r="OWZ44" s="450"/>
      <c r="OXA44" s="450"/>
      <c r="OXB44" s="450"/>
      <c r="OXC44" s="450"/>
      <c r="OXD44" s="450"/>
      <c r="OXE44" s="450"/>
      <c r="OXF44" s="450"/>
      <c r="OXG44" s="450"/>
      <c r="OXH44" s="450"/>
      <c r="OXI44" s="450"/>
      <c r="OXJ44" s="450"/>
      <c r="OXK44" s="450"/>
      <c r="OXL44" s="450"/>
      <c r="OXM44" s="450"/>
      <c r="OXN44" s="450"/>
      <c r="OXO44" s="450"/>
      <c r="OXP44" s="450"/>
      <c r="OXQ44" s="450"/>
      <c r="OXR44" s="450"/>
      <c r="OXS44" s="450"/>
      <c r="OXT44" s="450"/>
      <c r="OXU44" s="450"/>
      <c r="OXV44" s="450"/>
      <c r="OXW44" s="450"/>
      <c r="OXX44" s="450"/>
      <c r="OXY44" s="450"/>
      <c r="OXZ44" s="450"/>
      <c r="OYA44" s="450"/>
      <c r="OYB44" s="450"/>
      <c r="OYC44" s="450"/>
      <c r="OYD44" s="450"/>
      <c r="OYE44" s="450"/>
      <c r="OYF44" s="450"/>
      <c r="OYG44" s="450"/>
      <c r="OYH44" s="450"/>
      <c r="OYI44" s="450"/>
      <c r="OYJ44" s="450"/>
      <c r="OYK44" s="450"/>
      <c r="OYL44" s="450"/>
      <c r="OYM44" s="450"/>
      <c r="OYN44" s="450"/>
      <c r="OYO44" s="450"/>
      <c r="OYP44" s="450"/>
      <c r="OYQ44" s="450"/>
      <c r="OYR44" s="450"/>
      <c r="OYS44" s="450"/>
      <c r="OYT44" s="450"/>
      <c r="OYU44" s="450"/>
      <c r="OYV44" s="450"/>
      <c r="OYW44" s="450"/>
      <c r="OYX44" s="450"/>
      <c r="OYY44" s="450"/>
      <c r="OYZ44" s="450"/>
      <c r="OZA44" s="450"/>
      <c r="OZB44" s="450"/>
      <c r="OZC44" s="450"/>
      <c r="OZD44" s="450"/>
      <c r="OZE44" s="450"/>
      <c r="OZF44" s="450"/>
      <c r="OZG44" s="450"/>
      <c r="OZH44" s="450"/>
      <c r="OZI44" s="450"/>
      <c r="OZJ44" s="450"/>
      <c r="OZK44" s="450"/>
      <c r="OZL44" s="450"/>
      <c r="OZM44" s="450"/>
      <c r="OZN44" s="450"/>
      <c r="OZO44" s="450"/>
      <c r="OZP44" s="450"/>
      <c r="OZQ44" s="450"/>
      <c r="OZR44" s="450"/>
      <c r="OZS44" s="450"/>
      <c r="OZT44" s="450"/>
      <c r="OZU44" s="450"/>
      <c r="OZV44" s="450"/>
      <c r="OZW44" s="450"/>
      <c r="OZX44" s="450"/>
      <c r="OZY44" s="450"/>
      <c r="OZZ44" s="450"/>
      <c r="PAA44" s="450"/>
      <c r="PAB44" s="450"/>
      <c r="PAC44" s="450"/>
      <c r="PAD44" s="450"/>
      <c r="PAE44" s="450"/>
      <c r="PAF44" s="450"/>
      <c r="PAG44" s="450"/>
      <c r="PAH44" s="450"/>
      <c r="PAI44" s="450"/>
      <c r="PAJ44" s="450"/>
      <c r="PAK44" s="450"/>
      <c r="PAL44" s="450"/>
      <c r="PAM44" s="450"/>
      <c r="PAN44" s="450"/>
      <c r="PAO44" s="450"/>
      <c r="PAP44" s="450"/>
      <c r="PAQ44" s="450"/>
      <c r="PAR44" s="450"/>
      <c r="PAS44" s="450"/>
      <c r="PAT44" s="450"/>
      <c r="PAU44" s="450"/>
      <c r="PAV44" s="450"/>
      <c r="PAW44" s="450"/>
      <c r="PAX44" s="450"/>
      <c r="PAY44" s="450"/>
      <c r="PAZ44" s="450"/>
      <c r="PBA44" s="450"/>
      <c r="PBB44" s="450"/>
      <c r="PBC44" s="450"/>
      <c r="PBD44" s="450"/>
      <c r="PBE44" s="450"/>
      <c r="PBF44" s="450"/>
      <c r="PBG44" s="450"/>
      <c r="PBH44" s="450"/>
      <c r="PBI44" s="450"/>
      <c r="PBJ44" s="450"/>
      <c r="PBK44" s="450"/>
      <c r="PBL44" s="450"/>
      <c r="PBM44" s="450"/>
      <c r="PBN44" s="450"/>
      <c r="PBO44" s="450"/>
      <c r="PBP44" s="450"/>
      <c r="PBQ44" s="450"/>
      <c r="PBR44" s="450"/>
      <c r="PBS44" s="450"/>
      <c r="PBT44" s="450"/>
      <c r="PBU44" s="450"/>
      <c r="PBV44" s="450"/>
      <c r="PBW44" s="450"/>
      <c r="PBX44" s="450"/>
      <c r="PBY44" s="450"/>
      <c r="PBZ44" s="450"/>
      <c r="PCA44" s="450"/>
      <c r="PCB44" s="450"/>
      <c r="PCC44" s="450"/>
      <c r="PCD44" s="450"/>
      <c r="PCE44" s="450"/>
      <c r="PCF44" s="450"/>
      <c r="PCG44" s="450"/>
      <c r="PCH44" s="450"/>
      <c r="PCI44" s="450"/>
      <c r="PCJ44" s="450"/>
      <c r="PCK44" s="450"/>
      <c r="PCL44" s="450"/>
      <c r="PCM44" s="450"/>
      <c r="PCN44" s="450"/>
      <c r="PCO44" s="450"/>
      <c r="PCP44" s="450"/>
      <c r="PCQ44" s="450"/>
      <c r="PCR44" s="450"/>
      <c r="PCS44" s="450"/>
      <c r="PCT44" s="450"/>
      <c r="PCU44" s="450"/>
      <c r="PCV44" s="450"/>
      <c r="PCW44" s="450"/>
      <c r="PCX44" s="450"/>
      <c r="PCY44" s="450"/>
      <c r="PCZ44" s="450"/>
      <c r="PDA44" s="450"/>
      <c r="PDB44" s="450"/>
      <c r="PDC44" s="450"/>
      <c r="PDD44" s="450"/>
      <c r="PDE44" s="450"/>
      <c r="PDF44" s="450"/>
      <c r="PDG44" s="450"/>
      <c r="PDH44" s="450"/>
      <c r="PDI44" s="450"/>
      <c r="PDJ44" s="450"/>
      <c r="PDK44" s="450"/>
      <c r="PDL44" s="450"/>
      <c r="PDM44" s="450"/>
      <c r="PDN44" s="450"/>
      <c r="PDO44" s="450"/>
      <c r="PDP44" s="450"/>
      <c r="PDQ44" s="450"/>
      <c r="PDR44" s="450"/>
      <c r="PDS44" s="450"/>
      <c r="PDT44" s="450"/>
      <c r="PDU44" s="450"/>
      <c r="PDV44" s="450"/>
      <c r="PDW44" s="450"/>
      <c r="PDX44" s="450"/>
      <c r="PDY44" s="450"/>
      <c r="PDZ44" s="450"/>
      <c r="PEA44" s="450"/>
      <c r="PEB44" s="450"/>
      <c r="PEC44" s="450"/>
      <c r="PED44" s="450"/>
      <c r="PEE44" s="450"/>
      <c r="PEF44" s="450"/>
      <c r="PEG44" s="450"/>
      <c r="PEH44" s="450"/>
      <c r="PEI44" s="450"/>
      <c r="PEJ44" s="450"/>
      <c r="PEK44" s="450"/>
      <c r="PEL44" s="450"/>
      <c r="PEM44" s="450"/>
      <c r="PEN44" s="450"/>
      <c r="PEO44" s="450"/>
      <c r="PEP44" s="450"/>
      <c r="PEQ44" s="450"/>
      <c r="PER44" s="450"/>
      <c r="PES44" s="450"/>
      <c r="PET44" s="450"/>
      <c r="PEU44" s="450"/>
      <c r="PEV44" s="450"/>
      <c r="PEW44" s="450"/>
      <c r="PEX44" s="450"/>
      <c r="PEY44" s="450"/>
      <c r="PEZ44" s="450"/>
      <c r="PFA44" s="450"/>
      <c r="PFB44" s="450"/>
      <c r="PFC44" s="450"/>
      <c r="PFD44" s="450"/>
      <c r="PFE44" s="450"/>
      <c r="PFF44" s="450"/>
      <c r="PFG44" s="450"/>
      <c r="PFH44" s="450"/>
      <c r="PFI44" s="450"/>
      <c r="PFJ44" s="450"/>
      <c r="PFK44" s="450"/>
      <c r="PFL44" s="450"/>
      <c r="PFM44" s="450"/>
      <c r="PFN44" s="450"/>
      <c r="PFO44" s="450"/>
      <c r="PFP44" s="450"/>
      <c r="PFQ44" s="450"/>
      <c r="PFR44" s="450"/>
      <c r="PFS44" s="450"/>
      <c r="PFT44" s="450"/>
      <c r="PFU44" s="450"/>
      <c r="PFV44" s="450"/>
      <c r="PFW44" s="450"/>
      <c r="PFX44" s="450"/>
      <c r="PFY44" s="450"/>
      <c r="PFZ44" s="450"/>
      <c r="PGA44" s="450"/>
      <c r="PGB44" s="450"/>
      <c r="PGC44" s="450"/>
      <c r="PGD44" s="450"/>
      <c r="PGE44" s="450"/>
      <c r="PGF44" s="450"/>
      <c r="PGG44" s="450"/>
      <c r="PGH44" s="450"/>
      <c r="PGI44" s="450"/>
      <c r="PGJ44" s="450"/>
      <c r="PGK44" s="450"/>
      <c r="PGL44" s="450"/>
      <c r="PGM44" s="450"/>
      <c r="PGN44" s="450"/>
      <c r="PGO44" s="450"/>
      <c r="PGP44" s="450"/>
      <c r="PGQ44" s="450"/>
      <c r="PGR44" s="450"/>
      <c r="PGS44" s="450"/>
      <c r="PGT44" s="450"/>
      <c r="PGU44" s="450"/>
      <c r="PGV44" s="450"/>
      <c r="PGW44" s="450"/>
      <c r="PGX44" s="450"/>
      <c r="PGY44" s="450"/>
      <c r="PGZ44" s="450"/>
      <c r="PHA44" s="450"/>
      <c r="PHB44" s="450"/>
      <c r="PHC44" s="450"/>
      <c r="PHD44" s="450"/>
      <c r="PHE44" s="450"/>
      <c r="PHF44" s="450"/>
      <c r="PHG44" s="450"/>
      <c r="PHH44" s="450"/>
      <c r="PHI44" s="450"/>
      <c r="PHJ44" s="450"/>
      <c r="PHK44" s="450"/>
      <c r="PHL44" s="450"/>
      <c r="PHM44" s="450"/>
      <c r="PHN44" s="450"/>
      <c r="PHO44" s="450"/>
      <c r="PHP44" s="450"/>
      <c r="PHQ44" s="450"/>
      <c r="PHR44" s="450"/>
      <c r="PHS44" s="450"/>
      <c r="PHT44" s="450"/>
      <c r="PHU44" s="450"/>
      <c r="PHV44" s="450"/>
      <c r="PHW44" s="450"/>
      <c r="PHX44" s="450"/>
      <c r="PHY44" s="450"/>
      <c r="PHZ44" s="450"/>
      <c r="PIA44" s="450"/>
      <c r="PIB44" s="450"/>
      <c r="PIC44" s="450"/>
      <c r="PID44" s="450"/>
      <c r="PIE44" s="450"/>
      <c r="PIF44" s="450"/>
      <c r="PIG44" s="450"/>
      <c r="PIH44" s="450"/>
      <c r="PII44" s="450"/>
      <c r="PIJ44" s="450"/>
      <c r="PIK44" s="450"/>
      <c r="PIL44" s="450"/>
      <c r="PIM44" s="450"/>
      <c r="PIN44" s="450"/>
      <c r="PIO44" s="450"/>
      <c r="PIP44" s="450"/>
      <c r="PIQ44" s="450"/>
      <c r="PIR44" s="450"/>
      <c r="PIS44" s="450"/>
      <c r="PIT44" s="450"/>
      <c r="PIU44" s="450"/>
      <c r="PIV44" s="450"/>
      <c r="PIW44" s="450"/>
      <c r="PIX44" s="450"/>
      <c r="PIY44" s="450"/>
      <c r="PIZ44" s="450"/>
      <c r="PJA44" s="450"/>
      <c r="PJB44" s="450"/>
      <c r="PJC44" s="450"/>
      <c r="PJD44" s="450"/>
      <c r="PJE44" s="450"/>
      <c r="PJF44" s="450"/>
      <c r="PJG44" s="450"/>
      <c r="PJH44" s="450"/>
      <c r="PJI44" s="450"/>
      <c r="PJJ44" s="450"/>
      <c r="PJK44" s="450"/>
      <c r="PJL44" s="450"/>
      <c r="PJM44" s="450"/>
      <c r="PJN44" s="450"/>
      <c r="PJO44" s="450"/>
      <c r="PJP44" s="450"/>
      <c r="PJQ44" s="450"/>
      <c r="PJR44" s="450"/>
      <c r="PJS44" s="450"/>
      <c r="PJT44" s="450"/>
      <c r="PJU44" s="450"/>
      <c r="PJV44" s="450"/>
      <c r="PJW44" s="450"/>
      <c r="PJX44" s="450"/>
      <c r="PJY44" s="450"/>
      <c r="PJZ44" s="450"/>
      <c r="PKA44" s="450"/>
      <c r="PKB44" s="450"/>
      <c r="PKC44" s="450"/>
      <c r="PKD44" s="450"/>
      <c r="PKE44" s="450"/>
      <c r="PKF44" s="450"/>
      <c r="PKG44" s="450"/>
      <c r="PKH44" s="450"/>
      <c r="PKI44" s="450"/>
      <c r="PKJ44" s="450"/>
      <c r="PKK44" s="450"/>
      <c r="PKL44" s="450"/>
      <c r="PKM44" s="450"/>
      <c r="PKN44" s="450"/>
      <c r="PKO44" s="450"/>
      <c r="PKP44" s="450"/>
      <c r="PKQ44" s="450"/>
      <c r="PKR44" s="450"/>
      <c r="PKS44" s="450"/>
      <c r="PKT44" s="450"/>
      <c r="PKU44" s="450"/>
      <c r="PKV44" s="450"/>
      <c r="PKW44" s="450"/>
      <c r="PKX44" s="450"/>
      <c r="PKY44" s="450"/>
      <c r="PKZ44" s="450"/>
      <c r="PLA44" s="450"/>
      <c r="PLB44" s="450"/>
      <c r="PLC44" s="450"/>
      <c r="PLD44" s="450"/>
      <c r="PLE44" s="450"/>
      <c r="PLF44" s="450"/>
      <c r="PLG44" s="450"/>
      <c r="PLH44" s="450"/>
      <c r="PLI44" s="450"/>
      <c r="PLJ44" s="450"/>
      <c r="PLK44" s="450"/>
      <c r="PLL44" s="450"/>
      <c r="PLM44" s="450"/>
      <c r="PLN44" s="450"/>
      <c r="PLO44" s="450"/>
      <c r="PLP44" s="450"/>
      <c r="PLQ44" s="450"/>
      <c r="PLR44" s="450"/>
      <c r="PLS44" s="450"/>
      <c r="PLT44" s="450"/>
      <c r="PLU44" s="450"/>
      <c r="PLV44" s="450"/>
      <c r="PLW44" s="450"/>
      <c r="PLX44" s="450"/>
      <c r="PLY44" s="450"/>
      <c r="PLZ44" s="450"/>
      <c r="PMA44" s="450"/>
      <c r="PMB44" s="450"/>
      <c r="PMC44" s="450"/>
      <c r="PMD44" s="450"/>
      <c r="PME44" s="450"/>
      <c r="PMF44" s="450"/>
      <c r="PMG44" s="450"/>
      <c r="PMH44" s="450"/>
      <c r="PMI44" s="450"/>
      <c r="PMJ44" s="450"/>
      <c r="PMK44" s="450"/>
      <c r="PML44" s="450"/>
      <c r="PMM44" s="450"/>
      <c r="PMN44" s="450"/>
      <c r="PMO44" s="450"/>
      <c r="PMP44" s="450"/>
      <c r="PMQ44" s="450"/>
      <c r="PMR44" s="450"/>
      <c r="PMS44" s="450"/>
      <c r="PMT44" s="450"/>
      <c r="PMU44" s="450"/>
      <c r="PMV44" s="450"/>
      <c r="PMW44" s="450"/>
      <c r="PMX44" s="450"/>
      <c r="PMY44" s="450"/>
      <c r="PMZ44" s="450"/>
      <c r="PNA44" s="450"/>
      <c r="PNB44" s="450"/>
      <c r="PNC44" s="450"/>
      <c r="PND44" s="450"/>
      <c r="PNE44" s="450"/>
      <c r="PNF44" s="450"/>
      <c r="PNG44" s="450"/>
      <c r="PNH44" s="450"/>
      <c r="PNI44" s="450"/>
      <c r="PNJ44" s="450"/>
      <c r="PNK44" s="450"/>
      <c r="PNL44" s="450"/>
      <c r="PNM44" s="450"/>
      <c r="PNN44" s="450"/>
      <c r="PNO44" s="450"/>
      <c r="PNP44" s="450"/>
      <c r="PNQ44" s="450"/>
      <c r="PNR44" s="450"/>
      <c r="PNS44" s="450"/>
      <c r="PNT44" s="450"/>
      <c r="PNU44" s="450"/>
      <c r="PNV44" s="450"/>
      <c r="PNW44" s="450"/>
      <c r="PNX44" s="450"/>
      <c r="PNY44" s="450"/>
      <c r="PNZ44" s="450"/>
      <c r="POA44" s="450"/>
      <c r="POB44" s="450"/>
      <c r="POC44" s="450"/>
      <c r="POD44" s="450"/>
      <c r="POE44" s="450"/>
      <c r="POF44" s="450"/>
      <c r="POG44" s="450"/>
      <c r="POH44" s="450"/>
      <c r="POI44" s="450"/>
      <c r="POJ44" s="450"/>
      <c r="POK44" s="450"/>
      <c r="POL44" s="450"/>
      <c r="POM44" s="450"/>
      <c r="PON44" s="450"/>
      <c r="POO44" s="450"/>
      <c r="POP44" s="450"/>
      <c r="POQ44" s="450"/>
      <c r="POR44" s="450"/>
      <c r="POS44" s="450"/>
      <c r="POT44" s="450"/>
      <c r="POU44" s="450"/>
      <c r="POV44" s="450"/>
      <c r="POW44" s="450"/>
      <c r="POX44" s="450"/>
      <c r="POY44" s="450"/>
      <c r="POZ44" s="450"/>
      <c r="PPA44" s="450"/>
      <c r="PPB44" s="450"/>
      <c r="PPC44" s="450"/>
      <c r="PPD44" s="450"/>
      <c r="PPE44" s="450"/>
      <c r="PPF44" s="450"/>
      <c r="PPG44" s="450"/>
      <c r="PPH44" s="450"/>
      <c r="PPI44" s="450"/>
      <c r="PPJ44" s="450"/>
      <c r="PPK44" s="450"/>
      <c r="PPL44" s="450"/>
      <c r="PPM44" s="450"/>
      <c r="PPN44" s="450"/>
      <c r="PPO44" s="450"/>
      <c r="PPP44" s="450"/>
      <c r="PPQ44" s="450"/>
      <c r="PPR44" s="450"/>
      <c r="PPS44" s="450"/>
      <c r="PPT44" s="450"/>
      <c r="PPU44" s="450"/>
      <c r="PPV44" s="450"/>
      <c r="PPW44" s="450"/>
      <c r="PPX44" s="450"/>
      <c r="PPY44" s="450"/>
      <c r="PPZ44" s="450"/>
      <c r="PQA44" s="450"/>
      <c r="PQB44" s="450"/>
      <c r="PQC44" s="450"/>
      <c r="PQD44" s="450"/>
      <c r="PQE44" s="450"/>
      <c r="PQF44" s="450"/>
      <c r="PQG44" s="450"/>
      <c r="PQH44" s="450"/>
      <c r="PQI44" s="450"/>
      <c r="PQJ44" s="450"/>
      <c r="PQK44" s="450"/>
      <c r="PQL44" s="450"/>
      <c r="PQM44" s="450"/>
      <c r="PQN44" s="450"/>
      <c r="PQO44" s="450"/>
      <c r="PQP44" s="450"/>
      <c r="PQQ44" s="450"/>
      <c r="PQR44" s="450"/>
      <c r="PQS44" s="450"/>
      <c r="PQT44" s="450"/>
      <c r="PQU44" s="450"/>
      <c r="PQV44" s="450"/>
      <c r="PQW44" s="450"/>
      <c r="PQX44" s="450"/>
      <c r="PQY44" s="450"/>
      <c r="PQZ44" s="450"/>
      <c r="PRA44" s="450"/>
      <c r="PRB44" s="450"/>
      <c r="PRC44" s="450"/>
      <c r="PRD44" s="450"/>
      <c r="PRE44" s="450"/>
      <c r="PRF44" s="450"/>
      <c r="PRG44" s="450"/>
      <c r="PRH44" s="450"/>
      <c r="PRI44" s="450"/>
      <c r="PRJ44" s="450"/>
      <c r="PRK44" s="450"/>
      <c r="PRL44" s="450"/>
      <c r="PRM44" s="450"/>
      <c r="PRN44" s="450"/>
      <c r="PRO44" s="450"/>
      <c r="PRP44" s="450"/>
      <c r="PRQ44" s="450"/>
      <c r="PRR44" s="450"/>
      <c r="PRS44" s="450"/>
      <c r="PRT44" s="450"/>
      <c r="PRU44" s="450"/>
      <c r="PRV44" s="450"/>
      <c r="PRW44" s="450"/>
      <c r="PRX44" s="450"/>
      <c r="PRY44" s="450"/>
      <c r="PRZ44" s="450"/>
      <c r="PSA44" s="450"/>
      <c r="PSB44" s="450"/>
      <c r="PSC44" s="450"/>
      <c r="PSD44" s="450"/>
      <c r="PSE44" s="450"/>
      <c r="PSF44" s="450"/>
      <c r="PSG44" s="450"/>
      <c r="PSH44" s="450"/>
      <c r="PSI44" s="450"/>
      <c r="PSJ44" s="450"/>
      <c r="PSK44" s="450"/>
      <c r="PSL44" s="450"/>
      <c r="PSM44" s="450"/>
      <c r="PSN44" s="450"/>
      <c r="PSO44" s="450"/>
      <c r="PSP44" s="450"/>
      <c r="PSQ44" s="450"/>
      <c r="PSR44" s="450"/>
      <c r="PSS44" s="450"/>
      <c r="PST44" s="450"/>
      <c r="PSU44" s="450"/>
      <c r="PSV44" s="450"/>
      <c r="PSW44" s="450"/>
      <c r="PSX44" s="450"/>
      <c r="PSY44" s="450"/>
      <c r="PSZ44" s="450"/>
      <c r="PTA44" s="450"/>
      <c r="PTB44" s="450"/>
      <c r="PTC44" s="450"/>
      <c r="PTD44" s="450"/>
      <c r="PTE44" s="450"/>
      <c r="PTF44" s="450"/>
      <c r="PTG44" s="450"/>
      <c r="PTH44" s="450"/>
      <c r="PTI44" s="450"/>
      <c r="PTJ44" s="450"/>
      <c r="PTK44" s="450"/>
      <c r="PTL44" s="450"/>
      <c r="PTM44" s="450"/>
      <c r="PTN44" s="450"/>
      <c r="PTO44" s="450"/>
      <c r="PTP44" s="450"/>
      <c r="PTQ44" s="450"/>
      <c r="PTR44" s="450"/>
      <c r="PTS44" s="450"/>
      <c r="PTT44" s="450"/>
      <c r="PTU44" s="450"/>
      <c r="PTV44" s="450"/>
      <c r="PTW44" s="450"/>
      <c r="PTX44" s="450"/>
      <c r="PTY44" s="450"/>
      <c r="PTZ44" s="450"/>
      <c r="PUA44" s="450"/>
      <c r="PUB44" s="450"/>
      <c r="PUC44" s="450"/>
      <c r="PUD44" s="450"/>
      <c r="PUE44" s="450"/>
      <c r="PUF44" s="450"/>
      <c r="PUG44" s="450"/>
      <c r="PUH44" s="450"/>
      <c r="PUI44" s="450"/>
      <c r="PUJ44" s="450"/>
      <c r="PUK44" s="450"/>
      <c r="PUL44" s="450"/>
      <c r="PUM44" s="450"/>
      <c r="PUN44" s="450"/>
      <c r="PUO44" s="450"/>
      <c r="PUP44" s="450"/>
      <c r="PUQ44" s="450"/>
      <c r="PUR44" s="450"/>
      <c r="PUS44" s="450"/>
      <c r="PUT44" s="450"/>
      <c r="PUU44" s="450"/>
      <c r="PUV44" s="450"/>
      <c r="PUW44" s="450"/>
      <c r="PUX44" s="450"/>
      <c r="PUY44" s="450"/>
      <c r="PUZ44" s="450"/>
      <c r="PVA44" s="450"/>
      <c r="PVB44" s="450"/>
      <c r="PVC44" s="450"/>
      <c r="PVD44" s="450"/>
      <c r="PVE44" s="450"/>
      <c r="PVF44" s="450"/>
      <c r="PVG44" s="450"/>
      <c r="PVH44" s="450"/>
      <c r="PVI44" s="450"/>
      <c r="PVJ44" s="450"/>
      <c r="PVK44" s="450"/>
      <c r="PVL44" s="450"/>
      <c r="PVM44" s="450"/>
      <c r="PVN44" s="450"/>
      <c r="PVO44" s="450"/>
      <c r="PVP44" s="450"/>
      <c r="PVQ44" s="450"/>
      <c r="PVR44" s="450"/>
      <c r="PVS44" s="450"/>
      <c r="PVT44" s="450"/>
      <c r="PVU44" s="450"/>
      <c r="PVV44" s="450"/>
      <c r="PVW44" s="450"/>
      <c r="PVX44" s="450"/>
      <c r="PVY44" s="450"/>
      <c r="PVZ44" s="450"/>
      <c r="PWA44" s="450"/>
      <c r="PWB44" s="450"/>
      <c r="PWC44" s="450"/>
      <c r="PWD44" s="450"/>
      <c r="PWE44" s="450"/>
      <c r="PWF44" s="450"/>
      <c r="PWG44" s="450"/>
      <c r="PWH44" s="450"/>
      <c r="PWI44" s="450"/>
      <c r="PWJ44" s="450"/>
      <c r="PWK44" s="450"/>
      <c r="PWL44" s="450"/>
      <c r="PWM44" s="450"/>
      <c r="PWN44" s="450"/>
      <c r="PWO44" s="450"/>
      <c r="PWP44" s="450"/>
      <c r="PWQ44" s="450"/>
      <c r="PWR44" s="450"/>
      <c r="PWS44" s="450"/>
      <c r="PWT44" s="450"/>
      <c r="PWU44" s="450"/>
      <c r="PWV44" s="450"/>
      <c r="PWW44" s="450"/>
      <c r="PWX44" s="450"/>
      <c r="PWY44" s="450"/>
      <c r="PWZ44" s="450"/>
      <c r="PXA44" s="450"/>
      <c r="PXB44" s="450"/>
      <c r="PXC44" s="450"/>
      <c r="PXD44" s="450"/>
      <c r="PXE44" s="450"/>
      <c r="PXF44" s="450"/>
      <c r="PXG44" s="450"/>
      <c r="PXH44" s="450"/>
      <c r="PXI44" s="450"/>
      <c r="PXJ44" s="450"/>
      <c r="PXK44" s="450"/>
      <c r="PXL44" s="450"/>
      <c r="PXM44" s="450"/>
      <c r="PXN44" s="450"/>
      <c r="PXO44" s="450"/>
      <c r="PXP44" s="450"/>
      <c r="PXQ44" s="450"/>
      <c r="PXR44" s="450"/>
      <c r="PXS44" s="450"/>
      <c r="PXT44" s="450"/>
      <c r="PXU44" s="450"/>
      <c r="PXV44" s="450"/>
      <c r="PXW44" s="450"/>
      <c r="PXX44" s="450"/>
      <c r="PXY44" s="450"/>
      <c r="PXZ44" s="450"/>
      <c r="PYA44" s="450"/>
      <c r="PYB44" s="450"/>
      <c r="PYC44" s="450"/>
      <c r="PYD44" s="450"/>
      <c r="PYE44" s="450"/>
      <c r="PYF44" s="450"/>
      <c r="PYG44" s="450"/>
      <c r="PYH44" s="450"/>
      <c r="PYI44" s="450"/>
      <c r="PYJ44" s="450"/>
      <c r="PYK44" s="450"/>
      <c r="PYL44" s="450"/>
      <c r="PYM44" s="450"/>
      <c r="PYN44" s="450"/>
      <c r="PYO44" s="450"/>
      <c r="PYP44" s="450"/>
      <c r="PYQ44" s="450"/>
      <c r="PYR44" s="450"/>
      <c r="PYS44" s="450"/>
      <c r="PYT44" s="450"/>
      <c r="PYU44" s="450"/>
      <c r="PYV44" s="450"/>
      <c r="PYW44" s="450"/>
      <c r="PYX44" s="450"/>
      <c r="PYY44" s="450"/>
      <c r="PYZ44" s="450"/>
      <c r="PZA44" s="450"/>
      <c r="PZB44" s="450"/>
      <c r="PZC44" s="450"/>
      <c r="PZD44" s="450"/>
      <c r="PZE44" s="450"/>
      <c r="PZF44" s="450"/>
      <c r="PZG44" s="450"/>
      <c r="PZH44" s="450"/>
      <c r="PZI44" s="450"/>
      <c r="PZJ44" s="450"/>
      <c r="PZK44" s="450"/>
      <c r="PZL44" s="450"/>
      <c r="PZM44" s="450"/>
      <c r="PZN44" s="450"/>
      <c r="PZO44" s="450"/>
      <c r="PZP44" s="450"/>
      <c r="PZQ44" s="450"/>
      <c r="PZR44" s="450"/>
      <c r="PZS44" s="450"/>
      <c r="PZT44" s="450"/>
      <c r="PZU44" s="450"/>
      <c r="PZV44" s="450"/>
      <c r="PZW44" s="450"/>
      <c r="PZX44" s="450"/>
      <c r="PZY44" s="450"/>
      <c r="PZZ44" s="450"/>
      <c r="QAA44" s="450"/>
      <c r="QAB44" s="450"/>
      <c r="QAC44" s="450"/>
      <c r="QAD44" s="450"/>
      <c r="QAE44" s="450"/>
      <c r="QAF44" s="450"/>
      <c r="QAG44" s="450"/>
      <c r="QAH44" s="450"/>
      <c r="QAI44" s="450"/>
      <c r="QAJ44" s="450"/>
      <c r="QAK44" s="450"/>
      <c r="QAL44" s="450"/>
      <c r="QAM44" s="450"/>
      <c r="QAN44" s="450"/>
      <c r="QAO44" s="450"/>
      <c r="QAP44" s="450"/>
      <c r="QAQ44" s="450"/>
      <c r="QAR44" s="450"/>
      <c r="QAS44" s="450"/>
      <c r="QAT44" s="450"/>
      <c r="QAU44" s="450"/>
      <c r="QAV44" s="450"/>
      <c r="QAW44" s="450"/>
      <c r="QAX44" s="450"/>
      <c r="QAY44" s="450"/>
      <c r="QAZ44" s="450"/>
      <c r="QBA44" s="450"/>
      <c r="QBB44" s="450"/>
      <c r="QBC44" s="450"/>
      <c r="QBD44" s="450"/>
      <c r="QBE44" s="450"/>
      <c r="QBF44" s="450"/>
      <c r="QBG44" s="450"/>
      <c r="QBH44" s="450"/>
      <c r="QBI44" s="450"/>
      <c r="QBJ44" s="450"/>
      <c r="QBK44" s="450"/>
      <c r="QBL44" s="450"/>
      <c r="QBM44" s="450"/>
      <c r="QBN44" s="450"/>
      <c r="QBO44" s="450"/>
      <c r="QBP44" s="450"/>
      <c r="QBQ44" s="450"/>
      <c r="QBR44" s="450"/>
      <c r="QBS44" s="450"/>
      <c r="QBT44" s="450"/>
      <c r="QBU44" s="450"/>
      <c r="QBV44" s="450"/>
      <c r="QBW44" s="450"/>
      <c r="QBX44" s="450"/>
      <c r="QBY44" s="450"/>
      <c r="QBZ44" s="450"/>
      <c r="QCA44" s="450"/>
      <c r="QCB44" s="450"/>
      <c r="QCC44" s="450"/>
      <c r="QCD44" s="450"/>
      <c r="QCE44" s="450"/>
      <c r="QCF44" s="450"/>
      <c r="QCG44" s="450"/>
      <c r="QCH44" s="450"/>
      <c r="QCI44" s="450"/>
      <c r="QCJ44" s="450"/>
      <c r="QCK44" s="450"/>
      <c r="QCL44" s="450"/>
      <c r="QCM44" s="450"/>
      <c r="QCN44" s="450"/>
      <c r="QCO44" s="450"/>
      <c r="QCP44" s="450"/>
      <c r="QCQ44" s="450"/>
      <c r="QCR44" s="450"/>
      <c r="QCS44" s="450"/>
      <c r="QCT44" s="450"/>
      <c r="QCU44" s="450"/>
      <c r="QCV44" s="450"/>
      <c r="QCW44" s="450"/>
      <c r="QCX44" s="450"/>
      <c r="QCY44" s="450"/>
      <c r="QCZ44" s="450"/>
      <c r="QDA44" s="450"/>
      <c r="QDB44" s="450"/>
      <c r="QDC44" s="450"/>
      <c r="QDD44" s="450"/>
      <c r="QDE44" s="450"/>
      <c r="QDF44" s="450"/>
      <c r="QDG44" s="450"/>
      <c r="QDH44" s="450"/>
      <c r="QDI44" s="450"/>
      <c r="QDJ44" s="450"/>
      <c r="QDK44" s="450"/>
      <c r="QDL44" s="450"/>
      <c r="QDM44" s="450"/>
      <c r="QDN44" s="450"/>
      <c r="QDO44" s="450"/>
      <c r="QDP44" s="450"/>
      <c r="QDQ44" s="450"/>
      <c r="QDR44" s="450"/>
      <c r="QDS44" s="450"/>
      <c r="QDT44" s="450"/>
      <c r="QDU44" s="450"/>
      <c r="QDV44" s="450"/>
      <c r="QDW44" s="450"/>
      <c r="QDX44" s="450"/>
      <c r="QDY44" s="450"/>
      <c r="QDZ44" s="450"/>
      <c r="QEA44" s="450"/>
      <c r="QEB44" s="450"/>
      <c r="QEC44" s="450"/>
      <c r="QED44" s="450"/>
      <c r="QEE44" s="450"/>
      <c r="QEF44" s="450"/>
      <c r="QEG44" s="450"/>
      <c r="QEH44" s="450"/>
      <c r="QEI44" s="450"/>
      <c r="QEJ44" s="450"/>
      <c r="QEK44" s="450"/>
      <c r="QEL44" s="450"/>
      <c r="QEM44" s="450"/>
      <c r="QEN44" s="450"/>
      <c r="QEO44" s="450"/>
      <c r="QEP44" s="450"/>
      <c r="QEQ44" s="450"/>
      <c r="QER44" s="450"/>
      <c r="QES44" s="450"/>
      <c r="QET44" s="450"/>
      <c r="QEU44" s="450"/>
      <c r="QEV44" s="450"/>
      <c r="QEW44" s="450"/>
      <c r="QEX44" s="450"/>
      <c r="QEY44" s="450"/>
      <c r="QEZ44" s="450"/>
      <c r="QFA44" s="450"/>
      <c r="QFB44" s="450"/>
      <c r="QFC44" s="450"/>
      <c r="QFD44" s="450"/>
      <c r="QFE44" s="450"/>
      <c r="QFF44" s="450"/>
      <c r="QFG44" s="450"/>
      <c r="QFH44" s="450"/>
      <c r="QFI44" s="450"/>
      <c r="QFJ44" s="450"/>
      <c r="QFK44" s="450"/>
      <c r="QFL44" s="450"/>
      <c r="QFM44" s="450"/>
      <c r="QFN44" s="450"/>
      <c r="QFO44" s="450"/>
      <c r="QFP44" s="450"/>
      <c r="QFQ44" s="450"/>
      <c r="QFR44" s="450"/>
      <c r="QFS44" s="450"/>
      <c r="QFT44" s="450"/>
      <c r="QFU44" s="450"/>
      <c r="QFV44" s="450"/>
      <c r="QFW44" s="450"/>
      <c r="QFX44" s="450"/>
      <c r="QFY44" s="450"/>
      <c r="QFZ44" s="450"/>
      <c r="QGA44" s="450"/>
      <c r="QGB44" s="450"/>
      <c r="QGC44" s="450"/>
      <c r="QGD44" s="450"/>
      <c r="QGE44" s="450"/>
      <c r="QGF44" s="450"/>
      <c r="QGG44" s="450"/>
      <c r="QGH44" s="450"/>
      <c r="QGI44" s="450"/>
      <c r="QGJ44" s="450"/>
      <c r="QGK44" s="450"/>
      <c r="QGL44" s="450"/>
      <c r="QGM44" s="450"/>
      <c r="QGN44" s="450"/>
      <c r="QGO44" s="450"/>
      <c r="QGP44" s="450"/>
      <c r="QGQ44" s="450"/>
      <c r="QGR44" s="450"/>
      <c r="QGS44" s="450"/>
      <c r="QGT44" s="450"/>
      <c r="QGU44" s="450"/>
      <c r="QGV44" s="450"/>
      <c r="QGW44" s="450"/>
      <c r="QGX44" s="450"/>
      <c r="QGY44" s="450"/>
      <c r="QGZ44" s="450"/>
      <c r="QHA44" s="450"/>
      <c r="QHB44" s="450"/>
      <c r="QHC44" s="450"/>
      <c r="QHD44" s="450"/>
      <c r="QHE44" s="450"/>
      <c r="QHF44" s="450"/>
      <c r="QHG44" s="450"/>
      <c r="QHH44" s="450"/>
      <c r="QHI44" s="450"/>
      <c r="QHJ44" s="450"/>
      <c r="QHK44" s="450"/>
      <c r="QHL44" s="450"/>
      <c r="QHM44" s="450"/>
      <c r="QHN44" s="450"/>
      <c r="QHO44" s="450"/>
      <c r="QHP44" s="450"/>
      <c r="QHQ44" s="450"/>
      <c r="QHR44" s="450"/>
      <c r="QHS44" s="450"/>
      <c r="QHT44" s="450"/>
      <c r="QHU44" s="450"/>
      <c r="QHV44" s="450"/>
      <c r="QHW44" s="450"/>
      <c r="QHX44" s="450"/>
      <c r="QHY44" s="450"/>
      <c r="QHZ44" s="450"/>
      <c r="QIA44" s="450"/>
      <c r="QIB44" s="450"/>
      <c r="QIC44" s="450"/>
      <c r="QID44" s="450"/>
      <c r="QIE44" s="450"/>
      <c r="QIF44" s="450"/>
      <c r="QIG44" s="450"/>
      <c r="QIH44" s="450"/>
      <c r="QII44" s="450"/>
      <c r="QIJ44" s="450"/>
      <c r="QIK44" s="450"/>
      <c r="QIL44" s="450"/>
      <c r="QIM44" s="450"/>
      <c r="QIN44" s="450"/>
      <c r="QIO44" s="450"/>
      <c r="QIP44" s="450"/>
      <c r="QIQ44" s="450"/>
      <c r="QIR44" s="450"/>
      <c r="QIS44" s="450"/>
      <c r="QIT44" s="450"/>
      <c r="QIU44" s="450"/>
      <c r="QIV44" s="450"/>
      <c r="QIW44" s="450"/>
      <c r="QIX44" s="450"/>
      <c r="QIY44" s="450"/>
      <c r="QIZ44" s="450"/>
      <c r="QJA44" s="450"/>
      <c r="QJB44" s="450"/>
      <c r="QJC44" s="450"/>
      <c r="QJD44" s="450"/>
      <c r="QJE44" s="450"/>
      <c r="QJF44" s="450"/>
      <c r="QJG44" s="450"/>
      <c r="QJH44" s="450"/>
      <c r="QJI44" s="450"/>
      <c r="QJJ44" s="450"/>
      <c r="QJK44" s="450"/>
      <c r="QJL44" s="450"/>
      <c r="QJM44" s="450"/>
      <c r="QJN44" s="450"/>
      <c r="QJO44" s="450"/>
      <c r="QJP44" s="450"/>
      <c r="QJQ44" s="450"/>
      <c r="QJR44" s="450"/>
      <c r="QJS44" s="450"/>
      <c r="QJT44" s="450"/>
      <c r="QJU44" s="450"/>
      <c r="QJV44" s="450"/>
      <c r="QJW44" s="450"/>
      <c r="QJX44" s="450"/>
      <c r="QJY44" s="450"/>
      <c r="QJZ44" s="450"/>
      <c r="QKA44" s="450"/>
      <c r="QKB44" s="450"/>
      <c r="QKC44" s="450"/>
      <c r="QKD44" s="450"/>
      <c r="QKE44" s="450"/>
      <c r="QKF44" s="450"/>
      <c r="QKG44" s="450"/>
      <c r="QKH44" s="450"/>
      <c r="QKI44" s="450"/>
      <c r="QKJ44" s="450"/>
      <c r="QKK44" s="450"/>
      <c r="QKL44" s="450"/>
      <c r="QKM44" s="450"/>
      <c r="QKN44" s="450"/>
      <c r="QKO44" s="450"/>
      <c r="QKP44" s="450"/>
      <c r="QKQ44" s="450"/>
      <c r="QKR44" s="450"/>
      <c r="QKS44" s="450"/>
      <c r="QKT44" s="450"/>
      <c r="QKU44" s="450"/>
      <c r="QKV44" s="450"/>
      <c r="QKW44" s="450"/>
      <c r="QKX44" s="450"/>
      <c r="QKY44" s="450"/>
      <c r="QKZ44" s="450"/>
      <c r="QLA44" s="450"/>
      <c r="QLB44" s="450"/>
      <c r="QLC44" s="450"/>
      <c r="QLD44" s="450"/>
      <c r="QLE44" s="450"/>
      <c r="QLF44" s="450"/>
      <c r="QLG44" s="450"/>
      <c r="QLH44" s="450"/>
      <c r="QLI44" s="450"/>
      <c r="QLJ44" s="450"/>
      <c r="QLK44" s="450"/>
      <c r="QLL44" s="450"/>
      <c r="QLM44" s="450"/>
      <c r="QLN44" s="450"/>
      <c r="QLO44" s="450"/>
      <c r="QLP44" s="450"/>
      <c r="QLQ44" s="450"/>
      <c r="QLR44" s="450"/>
      <c r="QLS44" s="450"/>
      <c r="QLT44" s="450"/>
      <c r="QLU44" s="450"/>
      <c r="QLV44" s="450"/>
      <c r="QLW44" s="450"/>
      <c r="QLX44" s="450"/>
      <c r="QLY44" s="450"/>
      <c r="QLZ44" s="450"/>
      <c r="QMA44" s="450"/>
      <c r="QMB44" s="450"/>
      <c r="QMC44" s="450"/>
      <c r="QMD44" s="450"/>
      <c r="QME44" s="450"/>
      <c r="QMF44" s="450"/>
      <c r="QMG44" s="450"/>
      <c r="QMH44" s="450"/>
      <c r="QMI44" s="450"/>
      <c r="QMJ44" s="450"/>
      <c r="QMK44" s="450"/>
      <c r="QML44" s="450"/>
      <c r="QMM44" s="450"/>
      <c r="QMN44" s="450"/>
      <c r="QMO44" s="450"/>
      <c r="QMP44" s="450"/>
      <c r="QMQ44" s="450"/>
      <c r="QMR44" s="450"/>
      <c r="QMS44" s="450"/>
      <c r="QMT44" s="450"/>
      <c r="QMU44" s="450"/>
      <c r="QMV44" s="450"/>
      <c r="QMW44" s="450"/>
      <c r="QMX44" s="450"/>
      <c r="QMY44" s="450"/>
      <c r="QMZ44" s="450"/>
      <c r="QNA44" s="450"/>
      <c r="QNB44" s="450"/>
      <c r="QNC44" s="450"/>
      <c r="QND44" s="450"/>
      <c r="QNE44" s="450"/>
      <c r="QNF44" s="450"/>
      <c r="QNG44" s="450"/>
      <c r="QNH44" s="450"/>
      <c r="QNI44" s="450"/>
      <c r="QNJ44" s="450"/>
      <c r="QNK44" s="450"/>
      <c r="QNL44" s="450"/>
      <c r="QNM44" s="450"/>
      <c r="QNN44" s="450"/>
      <c r="QNO44" s="450"/>
      <c r="QNP44" s="450"/>
      <c r="QNQ44" s="450"/>
      <c r="QNR44" s="450"/>
      <c r="QNS44" s="450"/>
      <c r="QNT44" s="450"/>
      <c r="QNU44" s="450"/>
      <c r="QNV44" s="450"/>
      <c r="QNW44" s="450"/>
      <c r="QNX44" s="450"/>
      <c r="QNY44" s="450"/>
      <c r="QNZ44" s="450"/>
      <c r="QOA44" s="450"/>
      <c r="QOB44" s="450"/>
      <c r="QOC44" s="450"/>
      <c r="QOD44" s="450"/>
      <c r="QOE44" s="450"/>
      <c r="QOF44" s="450"/>
      <c r="QOG44" s="450"/>
      <c r="QOH44" s="450"/>
      <c r="QOI44" s="450"/>
      <c r="QOJ44" s="450"/>
      <c r="QOK44" s="450"/>
      <c r="QOL44" s="450"/>
      <c r="QOM44" s="450"/>
      <c r="QON44" s="450"/>
      <c r="QOO44" s="450"/>
      <c r="QOP44" s="450"/>
      <c r="QOQ44" s="450"/>
      <c r="QOR44" s="450"/>
      <c r="QOS44" s="450"/>
      <c r="QOT44" s="450"/>
      <c r="QOU44" s="450"/>
      <c r="QOV44" s="450"/>
      <c r="QOW44" s="450"/>
      <c r="QOX44" s="450"/>
      <c r="QOY44" s="450"/>
      <c r="QOZ44" s="450"/>
      <c r="QPA44" s="450"/>
      <c r="QPB44" s="450"/>
      <c r="QPC44" s="450"/>
      <c r="QPD44" s="450"/>
      <c r="QPE44" s="450"/>
      <c r="QPF44" s="450"/>
      <c r="QPG44" s="450"/>
      <c r="QPH44" s="450"/>
      <c r="QPI44" s="450"/>
      <c r="QPJ44" s="450"/>
      <c r="QPK44" s="450"/>
      <c r="QPL44" s="450"/>
      <c r="QPM44" s="450"/>
      <c r="QPN44" s="450"/>
      <c r="QPO44" s="450"/>
      <c r="QPP44" s="450"/>
      <c r="QPQ44" s="450"/>
      <c r="QPR44" s="450"/>
      <c r="QPS44" s="450"/>
      <c r="QPT44" s="450"/>
      <c r="QPU44" s="450"/>
      <c r="QPV44" s="450"/>
      <c r="QPW44" s="450"/>
      <c r="QPX44" s="450"/>
      <c r="QPY44" s="450"/>
      <c r="QPZ44" s="450"/>
      <c r="QQA44" s="450"/>
      <c r="QQB44" s="450"/>
      <c r="QQC44" s="450"/>
      <c r="QQD44" s="450"/>
      <c r="QQE44" s="450"/>
      <c r="QQF44" s="450"/>
      <c r="QQG44" s="450"/>
      <c r="QQH44" s="450"/>
      <c r="QQI44" s="450"/>
      <c r="QQJ44" s="450"/>
      <c r="QQK44" s="450"/>
      <c r="QQL44" s="450"/>
      <c r="QQM44" s="450"/>
      <c r="QQN44" s="450"/>
      <c r="QQO44" s="450"/>
      <c r="QQP44" s="450"/>
      <c r="QQQ44" s="450"/>
      <c r="QQR44" s="450"/>
      <c r="QQS44" s="450"/>
      <c r="QQT44" s="450"/>
      <c r="QQU44" s="450"/>
      <c r="QQV44" s="450"/>
      <c r="QQW44" s="450"/>
      <c r="QQX44" s="450"/>
      <c r="QQY44" s="450"/>
      <c r="QQZ44" s="450"/>
      <c r="QRA44" s="450"/>
      <c r="QRB44" s="450"/>
      <c r="QRC44" s="450"/>
      <c r="QRD44" s="450"/>
      <c r="QRE44" s="450"/>
      <c r="QRF44" s="450"/>
      <c r="QRG44" s="450"/>
      <c r="QRH44" s="450"/>
      <c r="QRI44" s="450"/>
      <c r="QRJ44" s="450"/>
      <c r="QRK44" s="450"/>
      <c r="QRL44" s="450"/>
      <c r="QRM44" s="450"/>
      <c r="QRN44" s="450"/>
      <c r="QRO44" s="450"/>
      <c r="QRP44" s="450"/>
      <c r="QRQ44" s="450"/>
      <c r="QRR44" s="450"/>
      <c r="QRS44" s="450"/>
      <c r="QRT44" s="450"/>
      <c r="QRU44" s="450"/>
      <c r="QRV44" s="450"/>
      <c r="QRW44" s="450"/>
      <c r="QRX44" s="450"/>
      <c r="QRY44" s="450"/>
      <c r="QRZ44" s="450"/>
      <c r="QSA44" s="450"/>
      <c r="QSB44" s="450"/>
      <c r="QSC44" s="450"/>
      <c r="QSD44" s="450"/>
      <c r="QSE44" s="450"/>
      <c r="QSF44" s="450"/>
      <c r="QSG44" s="450"/>
      <c r="QSH44" s="450"/>
      <c r="QSI44" s="450"/>
      <c r="QSJ44" s="450"/>
      <c r="QSK44" s="450"/>
      <c r="QSL44" s="450"/>
      <c r="QSM44" s="450"/>
      <c r="QSN44" s="450"/>
      <c r="QSO44" s="450"/>
      <c r="QSP44" s="450"/>
      <c r="QSQ44" s="450"/>
      <c r="QSR44" s="450"/>
      <c r="QSS44" s="450"/>
      <c r="QST44" s="450"/>
      <c r="QSU44" s="450"/>
      <c r="QSV44" s="450"/>
      <c r="QSW44" s="450"/>
      <c r="QSX44" s="450"/>
      <c r="QSY44" s="450"/>
      <c r="QSZ44" s="450"/>
      <c r="QTA44" s="450"/>
      <c r="QTB44" s="450"/>
      <c r="QTC44" s="450"/>
      <c r="QTD44" s="450"/>
      <c r="QTE44" s="450"/>
      <c r="QTF44" s="450"/>
      <c r="QTG44" s="450"/>
      <c r="QTH44" s="450"/>
      <c r="QTI44" s="450"/>
      <c r="QTJ44" s="450"/>
      <c r="QTK44" s="450"/>
      <c r="QTL44" s="450"/>
      <c r="QTM44" s="450"/>
      <c r="QTN44" s="450"/>
      <c r="QTO44" s="450"/>
      <c r="QTP44" s="450"/>
      <c r="QTQ44" s="450"/>
      <c r="QTR44" s="450"/>
      <c r="QTS44" s="450"/>
      <c r="QTT44" s="450"/>
      <c r="QTU44" s="450"/>
      <c r="QTV44" s="450"/>
      <c r="QTW44" s="450"/>
      <c r="QTX44" s="450"/>
      <c r="QTY44" s="450"/>
      <c r="QTZ44" s="450"/>
      <c r="QUA44" s="450"/>
      <c r="QUB44" s="450"/>
      <c r="QUC44" s="450"/>
      <c r="QUD44" s="450"/>
      <c r="QUE44" s="450"/>
      <c r="QUF44" s="450"/>
      <c r="QUG44" s="450"/>
      <c r="QUH44" s="450"/>
      <c r="QUI44" s="450"/>
      <c r="QUJ44" s="450"/>
      <c r="QUK44" s="450"/>
      <c r="QUL44" s="450"/>
      <c r="QUM44" s="450"/>
      <c r="QUN44" s="450"/>
      <c r="QUO44" s="450"/>
      <c r="QUP44" s="450"/>
      <c r="QUQ44" s="450"/>
      <c r="QUR44" s="450"/>
      <c r="QUS44" s="450"/>
      <c r="QUT44" s="450"/>
      <c r="QUU44" s="450"/>
      <c r="QUV44" s="450"/>
      <c r="QUW44" s="450"/>
      <c r="QUX44" s="450"/>
      <c r="QUY44" s="450"/>
      <c r="QUZ44" s="450"/>
      <c r="QVA44" s="450"/>
      <c r="QVB44" s="450"/>
      <c r="QVC44" s="450"/>
      <c r="QVD44" s="450"/>
      <c r="QVE44" s="450"/>
      <c r="QVF44" s="450"/>
      <c r="QVG44" s="450"/>
      <c r="QVH44" s="450"/>
      <c r="QVI44" s="450"/>
      <c r="QVJ44" s="450"/>
      <c r="QVK44" s="450"/>
      <c r="QVL44" s="450"/>
      <c r="QVM44" s="450"/>
      <c r="QVN44" s="450"/>
      <c r="QVO44" s="450"/>
      <c r="QVP44" s="450"/>
      <c r="QVQ44" s="450"/>
      <c r="QVR44" s="450"/>
      <c r="QVS44" s="450"/>
      <c r="QVT44" s="450"/>
      <c r="QVU44" s="450"/>
      <c r="QVV44" s="450"/>
      <c r="QVW44" s="450"/>
      <c r="QVX44" s="450"/>
      <c r="QVY44" s="450"/>
      <c r="QVZ44" s="450"/>
      <c r="QWA44" s="450"/>
      <c r="QWB44" s="450"/>
      <c r="QWC44" s="450"/>
      <c r="QWD44" s="450"/>
      <c r="QWE44" s="450"/>
      <c r="QWF44" s="450"/>
      <c r="QWG44" s="450"/>
      <c r="QWH44" s="450"/>
      <c r="QWI44" s="450"/>
      <c r="QWJ44" s="450"/>
      <c r="QWK44" s="450"/>
      <c r="QWL44" s="450"/>
      <c r="QWM44" s="450"/>
      <c r="QWN44" s="450"/>
      <c r="QWO44" s="450"/>
      <c r="QWP44" s="450"/>
      <c r="QWQ44" s="450"/>
      <c r="QWR44" s="450"/>
      <c r="QWS44" s="450"/>
      <c r="QWT44" s="450"/>
      <c r="QWU44" s="450"/>
      <c r="QWV44" s="450"/>
      <c r="QWW44" s="450"/>
      <c r="QWX44" s="450"/>
      <c r="QWY44" s="450"/>
      <c r="QWZ44" s="450"/>
      <c r="QXA44" s="450"/>
      <c r="QXB44" s="450"/>
      <c r="QXC44" s="450"/>
      <c r="QXD44" s="450"/>
      <c r="QXE44" s="450"/>
      <c r="QXF44" s="450"/>
      <c r="QXG44" s="450"/>
      <c r="QXH44" s="450"/>
      <c r="QXI44" s="450"/>
      <c r="QXJ44" s="450"/>
      <c r="QXK44" s="450"/>
      <c r="QXL44" s="450"/>
      <c r="QXM44" s="450"/>
      <c r="QXN44" s="450"/>
      <c r="QXO44" s="450"/>
      <c r="QXP44" s="450"/>
      <c r="QXQ44" s="450"/>
      <c r="QXR44" s="450"/>
      <c r="QXS44" s="450"/>
      <c r="QXT44" s="450"/>
      <c r="QXU44" s="450"/>
      <c r="QXV44" s="450"/>
      <c r="QXW44" s="450"/>
      <c r="QXX44" s="450"/>
      <c r="QXY44" s="450"/>
      <c r="QXZ44" s="450"/>
      <c r="QYA44" s="450"/>
      <c r="QYB44" s="450"/>
      <c r="QYC44" s="450"/>
      <c r="QYD44" s="450"/>
      <c r="QYE44" s="450"/>
      <c r="QYF44" s="450"/>
      <c r="QYG44" s="450"/>
      <c r="QYH44" s="450"/>
      <c r="QYI44" s="450"/>
      <c r="QYJ44" s="450"/>
      <c r="QYK44" s="450"/>
      <c r="QYL44" s="450"/>
      <c r="QYM44" s="450"/>
      <c r="QYN44" s="450"/>
      <c r="QYO44" s="450"/>
      <c r="QYP44" s="450"/>
      <c r="QYQ44" s="450"/>
      <c r="QYR44" s="450"/>
      <c r="QYS44" s="450"/>
      <c r="QYT44" s="450"/>
      <c r="QYU44" s="450"/>
      <c r="QYV44" s="450"/>
      <c r="QYW44" s="450"/>
      <c r="QYX44" s="450"/>
      <c r="QYY44" s="450"/>
      <c r="QYZ44" s="450"/>
      <c r="QZA44" s="450"/>
      <c r="QZB44" s="450"/>
      <c r="QZC44" s="450"/>
      <c r="QZD44" s="450"/>
      <c r="QZE44" s="450"/>
      <c r="QZF44" s="450"/>
      <c r="QZG44" s="450"/>
      <c r="QZH44" s="450"/>
      <c r="QZI44" s="450"/>
      <c r="QZJ44" s="450"/>
      <c r="QZK44" s="450"/>
      <c r="QZL44" s="450"/>
      <c r="QZM44" s="450"/>
      <c r="QZN44" s="450"/>
      <c r="QZO44" s="450"/>
      <c r="QZP44" s="450"/>
      <c r="QZQ44" s="450"/>
      <c r="QZR44" s="450"/>
      <c r="QZS44" s="450"/>
      <c r="QZT44" s="450"/>
      <c r="QZU44" s="450"/>
      <c r="QZV44" s="450"/>
      <c r="QZW44" s="450"/>
      <c r="QZX44" s="450"/>
      <c r="QZY44" s="450"/>
      <c r="QZZ44" s="450"/>
      <c r="RAA44" s="450"/>
      <c r="RAB44" s="450"/>
      <c r="RAC44" s="450"/>
      <c r="RAD44" s="450"/>
      <c r="RAE44" s="450"/>
      <c r="RAF44" s="450"/>
      <c r="RAG44" s="450"/>
      <c r="RAH44" s="450"/>
      <c r="RAI44" s="450"/>
      <c r="RAJ44" s="450"/>
      <c r="RAK44" s="450"/>
      <c r="RAL44" s="450"/>
      <c r="RAM44" s="450"/>
      <c r="RAN44" s="450"/>
      <c r="RAO44" s="450"/>
      <c r="RAP44" s="450"/>
      <c r="RAQ44" s="450"/>
      <c r="RAR44" s="450"/>
      <c r="RAS44" s="450"/>
      <c r="RAT44" s="450"/>
      <c r="RAU44" s="450"/>
      <c r="RAV44" s="450"/>
      <c r="RAW44" s="450"/>
      <c r="RAX44" s="450"/>
      <c r="RAY44" s="450"/>
      <c r="RAZ44" s="450"/>
      <c r="RBA44" s="450"/>
      <c r="RBB44" s="450"/>
      <c r="RBC44" s="450"/>
      <c r="RBD44" s="450"/>
      <c r="RBE44" s="450"/>
      <c r="RBF44" s="450"/>
      <c r="RBG44" s="450"/>
      <c r="RBH44" s="450"/>
      <c r="RBI44" s="450"/>
      <c r="RBJ44" s="450"/>
      <c r="RBK44" s="450"/>
      <c r="RBL44" s="450"/>
      <c r="RBM44" s="450"/>
      <c r="RBN44" s="450"/>
      <c r="RBO44" s="450"/>
      <c r="RBP44" s="450"/>
      <c r="RBQ44" s="450"/>
      <c r="RBR44" s="450"/>
      <c r="RBS44" s="450"/>
      <c r="RBT44" s="450"/>
      <c r="RBU44" s="450"/>
      <c r="RBV44" s="450"/>
      <c r="RBW44" s="450"/>
      <c r="RBX44" s="450"/>
      <c r="RBY44" s="450"/>
      <c r="RBZ44" s="450"/>
      <c r="RCA44" s="450"/>
      <c r="RCB44" s="450"/>
      <c r="RCC44" s="450"/>
      <c r="RCD44" s="450"/>
      <c r="RCE44" s="450"/>
      <c r="RCF44" s="450"/>
      <c r="RCG44" s="450"/>
      <c r="RCH44" s="450"/>
      <c r="RCI44" s="450"/>
      <c r="RCJ44" s="450"/>
      <c r="RCK44" s="450"/>
      <c r="RCL44" s="450"/>
      <c r="RCM44" s="450"/>
      <c r="RCN44" s="450"/>
      <c r="RCO44" s="450"/>
      <c r="RCP44" s="450"/>
      <c r="RCQ44" s="450"/>
      <c r="RCR44" s="450"/>
      <c r="RCS44" s="450"/>
      <c r="RCT44" s="450"/>
      <c r="RCU44" s="450"/>
      <c r="RCV44" s="450"/>
      <c r="RCW44" s="450"/>
      <c r="RCX44" s="450"/>
      <c r="RCY44" s="450"/>
      <c r="RCZ44" s="450"/>
      <c r="RDA44" s="450"/>
      <c r="RDB44" s="450"/>
      <c r="RDC44" s="450"/>
      <c r="RDD44" s="450"/>
      <c r="RDE44" s="450"/>
      <c r="RDF44" s="450"/>
      <c r="RDG44" s="450"/>
      <c r="RDH44" s="450"/>
      <c r="RDI44" s="450"/>
      <c r="RDJ44" s="450"/>
      <c r="RDK44" s="450"/>
      <c r="RDL44" s="450"/>
      <c r="RDM44" s="450"/>
      <c r="RDN44" s="450"/>
      <c r="RDO44" s="450"/>
      <c r="RDP44" s="450"/>
      <c r="RDQ44" s="450"/>
      <c r="RDR44" s="450"/>
      <c r="RDS44" s="450"/>
      <c r="RDT44" s="450"/>
      <c r="RDU44" s="450"/>
      <c r="RDV44" s="450"/>
      <c r="RDW44" s="450"/>
      <c r="RDX44" s="450"/>
      <c r="RDY44" s="450"/>
      <c r="RDZ44" s="450"/>
      <c r="REA44" s="450"/>
      <c r="REB44" s="450"/>
      <c r="REC44" s="450"/>
      <c r="RED44" s="450"/>
      <c r="REE44" s="450"/>
      <c r="REF44" s="450"/>
      <c r="REG44" s="450"/>
      <c r="REH44" s="450"/>
      <c r="REI44" s="450"/>
      <c r="REJ44" s="450"/>
      <c r="REK44" s="450"/>
      <c r="REL44" s="450"/>
      <c r="REM44" s="450"/>
      <c r="REN44" s="450"/>
      <c r="REO44" s="450"/>
      <c r="REP44" s="450"/>
      <c r="REQ44" s="450"/>
      <c r="RER44" s="450"/>
      <c r="RES44" s="450"/>
      <c r="RET44" s="450"/>
      <c r="REU44" s="450"/>
      <c r="REV44" s="450"/>
      <c r="REW44" s="450"/>
      <c r="REX44" s="450"/>
      <c r="REY44" s="450"/>
      <c r="REZ44" s="450"/>
      <c r="RFA44" s="450"/>
      <c r="RFB44" s="450"/>
      <c r="RFC44" s="450"/>
      <c r="RFD44" s="450"/>
      <c r="RFE44" s="450"/>
      <c r="RFF44" s="450"/>
      <c r="RFG44" s="450"/>
      <c r="RFH44" s="450"/>
      <c r="RFI44" s="450"/>
      <c r="RFJ44" s="450"/>
      <c r="RFK44" s="450"/>
      <c r="RFL44" s="450"/>
      <c r="RFM44" s="450"/>
      <c r="RFN44" s="450"/>
      <c r="RFO44" s="450"/>
      <c r="RFP44" s="450"/>
      <c r="RFQ44" s="450"/>
      <c r="RFR44" s="450"/>
      <c r="RFS44" s="450"/>
      <c r="RFT44" s="450"/>
      <c r="RFU44" s="450"/>
      <c r="RFV44" s="450"/>
      <c r="RFW44" s="450"/>
      <c r="RFX44" s="450"/>
      <c r="RFY44" s="450"/>
      <c r="RFZ44" s="450"/>
      <c r="RGA44" s="450"/>
      <c r="RGB44" s="450"/>
      <c r="RGC44" s="450"/>
      <c r="RGD44" s="450"/>
      <c r="RGE44" s="450"/>
      <c r="RGF44" s="450"/>
      <c r="RGG44" s="450"/>
      <c r="RGH44" s="450"/>
      <c r="RGI44" s="450"/>
      <c r="RGJ44" s="450"/>
      <c r="RGK44" s="450"/>
      <c r="RGL44" s="450"/>
      <c r="RGM44" s="450"/>
      <c r="RGN44" s="450"/>
      <c r="RGO44" s="450"/>
      <c r="RGP44" s="450"/>
      <c r="RGQ44" s="450"/>
      <c r="RGR44" s="450"/>
      <c r="RGS44" s="450"/>
      <c r="RGT44" s="450"/>
      <c r="RGU44" s="450"/>
      <c r="RGV44" s="450"/>
      <c r="RGW44" s="450"/>
      <c r="RGX44" s="450"/>
      <c r="RGY44" s="450"/>
      <c r="RGZ44" s="450"/>
      <c r="RHA44" s="450"/>
      <c r="RHB44" s="450"/>
      <c r="RHC44" s="450"/>
      <c r="RHD44" s="450"/>
      <c r="RHE44" s="450"/>
      <c r="RHF44" s="450"/>
      <c r="RHG44" s="450"/>
      <c r="RHH44" s="450"/>
      <c r="RHI44" s="450"/>
      <c r="RHJ44" s="450"/>
      <c r="RHK44" s="450"/>
      <c r="RHL44" s="450"/>
      <c r="RHM44" s="450"/>
      <c r="RHN44" s="450"/>
      <c r="RHO44" s="450"/>
      <c r="RHP44" s="450"/>
      <c r="RHQ44" s="450"/>
      <c r="RHR44" s="450"/>
      <c r="RHS44" s="450"/>
      <c r="RHT44" s="450"/>
      <c r="RHU44" s="450"/>
      <c r="RHV44" s="450"/>
      <c r="RHW44" s="450"/>
      <c r="RHX44" s="450"/>
      <c r="RHY44" s="450"/>
      <c r="RHZ44" s="450"/>
      <c r="RIA44" s="450"/>
      <c r="RIB44" s="450"/>
      <c r="RIC44" s="450"/>
      <c r="RID44" s="450"/>
      <c r="RIE44" s="450"/>
      <c r="RIF44" s="450"/>
      <c r="RIG44" s="450"/>
      <c r="RIH44" s="450"/>
      <c r="RII44" s="450"/>
      <c r="RIJ44" s="450"/>
      <c r="RIK44" s="450"/>
      <c r="RIL44" s="450"/>
      <c r="RIM44" s="450"/>
      <c r="RIN44" s="450"/>
      <c r="RIO44" s="450"/>
      <c r="RIP44" s="450"/>
      <c r="RIQ44" s="450"/>
      <c r="RIR44" s="450"/>
      <c r="RIS44" s="450"/>
      <c r="RIT44" s="450"/>
      <c r="RIU44" s="450"/>
      <c r="RIV44" s="450"/>
      <c r="RIW44" s="450"/>
      <c r="RIX44" s="450"/>
      <c r="RIY44" s="450"/>
      <c r="RIZ44" s="450"/>
      <c r="RJA44" s="450"/>
      <c r="RJB44" s="450"/>
      <c r="RJC44" s="450"/>
      <c r="RJD44" s="450"/>
      <c r="RJE44" s="450"/>
      <c r="RJF44" s="450"/>
      <c r="RJG44" s="450"/>
      <c r="RJH44" s="450"/>
      <c r="RJI44" s="450"/>
      <c r="RJJ44" s="450"/>
      <c r="RJK44" s="450"/>
      <c r="RJL44" s="450"/>
      <c r="RJM44" s="450"/>
      <c r="RJN44" s="450"/>
      <c r="RJO44" s="450"/>
      <c r="RJP44" s="450"/>
      <c r="RJQ44" s="450"/>
      <c r="RJR44" s="450"/>
      <c r="RJS44" s="450"/>
      <c r="RJT44" s="450"/>
      <c r="RJU44" s="450"/>
      <c r="RJV44" s="450"/>
      <c r="RJW44" s="450"/>
      <c r="RJX44" s="450"/>
      <c r="RJY44" s="450"/>
      <c r="RJZ44" s="450"/>
      <c r="RKA44" s="450"/>
      <c r="RKB44" s="450"/>
      <c r="RKC44" s="450"/>
      <c r="RKD44" s="450"/>
      <c r="RKE44" s="450"/>
      <c r="RKF44" s="450"/>
      <c r="RKG44" s="450"/>
      <c r="RKH44" s="450"/>
      <c r="RKI44" s="450"/>
      <c r="RKJ44" s="450"/>
      <c r="RKK44" s="450"/>
      <c r="RKL44" s="450"/>
      <c r="RKM44" s="450"/>
      <c r="RKN44" s="450"/>
      <c r="RKO44" s="450"/>
      <c r="RKP44" s="450"/>
      <c r="RKQ44" s="450"/>
      <c r="RKR44" s="450"/>
      <c r="RKS44" s="450"/>
      <c r="RKT44" s="450"/>
      <c r="RKU44" s="450"/>
      <c r="RKV44" s="450"/>
      <c r="RKW44" s="450"/>
      <c r="RKX44" s="450"/>
      <c r="RKY44" s="450"/>
      <c r="RKZ44" s="450"/>
      <c r="RLA44" s="450"/>
      <c r="RLB44" s="450"/>
      <c r="RLC44" s="450"/>
      <c r="RLD44" s="450"/>
      <c r="RLE44" s="450"/>
      <c r="RLF44" s="450"/>
      <c r="RLG44" s="450"/>
      <c r="RLH44" s="450"/>
      <c r="RLI44" s="450"/>
      <c r="RLJ44" s="450"/>
      <c r="RLK44" s="450"/>
      <c r="RLL44" s="450"/>
      <c r="RLM44" s="450"/>
      <c r="RLN44" s="450"/>
      <c r="RLO44" s="450"/>
      <c r="RLP44" s="450"/>
      <c r="RLQ44" s="450"/>
      <c r="RLR44" s="450"/>
      <c r="RLS44" s="450"/>
      <c r="RLT44" s="450"/>
      <c r="RLU44" s="450"/>
      <c r="RLV44" s="450"/>
      <c r="RLW44" s="450"/>
      <c r="RLX44" s="450"/>
      <c r="RLY44" s="450"/>
      <c r="RLZ44" s="450"/>
      <c r="RMA44" s="450"/>
      <c r="RMB44" s="450"/>
      <c r="RMC44" s="450"/>
      <c r="RMD44" s="450"/>
      <c r="RME44" s="450"/>
      <c r="RMF44" s="450"/>
      <c r="RMG44" s="450"/>
      <c r="RMH44" s="450"/>
      <c r="RMI44" s="450"/>
      <c r="RMJ44" s="450"/>
      <c r="RMK44" s="450"/>
      <c r="RML44" s="450"/>
      <c r="RMM44" s="450"/>
      <c r="RMN44" s="450"/>
      <c r="RMO44" s="450"/>
      <c r="RMP44" s="450"/>
      <c r="RMQ44" s="450"/>
      <c r="RMR44" s="450"/>
      <c r="RMS44" s="450"/>
      <c r="RMT44" s="450"/>
      <c r="RMU44" s="450"/>
      <c r="RMV44" s="450"/>
      <c r="RMW44" s="450"/>
      <c r="RMX44" s="450"/>
      <c r="RMY44" s="450"/>
      <c r="RMZ44" s="450"/>
      <c r="RNA44" s="450"/>
      <c r="RNB44" s="450"/>
      <c r="RNC44" s="450"/>
      <c r="RND44" s="450"/>
      <c r="RNE44" s="450"/>
      <c r="RNF44" s="450"/>
      <c r="RNG44" s="450"/>
      <c r="RNH44" s="450"/>
      <c r="RNI44" s="450"/>
      <c r="RNJ44" s="450"/>
      <c r="RNK44" s="450"/>
      <c r="RNL44" s="450"/>
      <c r="RNM44" s="450"/>
      <c r="RNN44" s="450"/>
      <c r="RNO44" s="450"/>
      <c r="RNP44" s="450"/>
      <c r="RNQ44" s="450"/>
      <c r="RNR44" s="450"/>
      <c r="RNS44" s="450"/>
      <c r="RNT44" s="450"/>
      <c r="RNU44" s="450"/>
      <c r="RNV44" s="450"/>
      <c r="RNW44" s="450"/>
      <c r="RNX44" s="450"/>
      <c r="RNY44" s="450"/>
      <c r="RNZ44" s="450"/>
      <c r="ROA44" s="450"/>
      <c r="ROB44" s="450"/>
      <c r="ROC44" s="450"/>
      <c r="ROD44" s="450"/>
      <c r="ROE44" s="450"/>
      <c r="ROF44" s="450"/>
      <c r="ROG44" s="450"/>
      <c r="ROH44" s="450"/>
      <c r="ROI44" s="450"/>
      <c r="ROJ44" s="450"/>
      <c r="ROK44" s="450"/>
      <c r="ROL44" s="450"/>
      <c r="ROM44" s="450"/>
      <c r="RON44" s="450"/>
      <c r="ROO44" s="450"/>
      <c r="ROP44" s="450"/>
      <c r="ROQ44" s="450"/>
      <c r="ROR44" s="450"/>
      <c r="ROS44" s="450"/>
      <c r="ROT44" s="450"/>
      <c r="ROU44" s="450"/>
      <c r="ROV44" s="450"/>
      <c r="ROW44" s="450"/>
      <c r="ROX44" s="450"/>
      <c r="ROY44" s="450"/>
      <c r="ROZ44" s="450"/>
      <c r="RPA44" s="450"/>
      <c r="RPB44" s="450"/>
      <c r="RPC44" s="450"/>
      <c r="RPD44" s="450"/>
      <c r="RPE44" s="450"/>
      <c r="RPF44" s="450"/>
      <c r="RPG44" s="450"/>
      <c r="RPH44" s="450"/>
      <c r="RPI44" s="450"/>
      <c r="RPJ44" s="450"/>
      <c r="RPK44" s="450"/>
      <c r="RPL44" s="450"/>
      <c r="RPM44" s="450"/>
      <c r="RPN44" s="450"/>
      <c r="RPO44" s="450"/>
      <c r="RPP44" s="450"/>
      <c r="RPQ44" s="450"/>
      <c r="RPR44" s="450"/>
      <c r="RPS44" s="450"/>
      <c r="RPT44" s="450"/>
      <c r="RPU44" s="450"/>
      <c r="RPV44" s="450"/>
      <c r="RPW44" s="450"/>
      <c r="RPX44" s="450"/>
      <c r="RPY44" s="450"/>
      <c r="RPZ44" s="450"/>
      <c r="RQA44" s="450"/>
      <c r="RQB44" s="450"/>
      <c r="RQC44" s="450"/>
      <c r="RQD44" s="450"/>
      <c r="RQE44" s="450"/>
      <c r="RQF44" s="450"/>
      <c r="RQG44" s="450"/>
      <c r="RQH44" s="450"/>
      <c r="RQI44" s="450"/>
      <c r="RQJ44" s="450"/>
      <c r="RQK44" s="450"/>
      <c r="RQL44" s="450"/>
      <c r="RQM44" s="450"/>
      <c r="RQN44" s="450"/>
      <c r="RQO44" s="450"/>
      <c r="RQP44" s="450"/>
      <c r="RQQ44" s="450"/>
      <c r="RQR44" s="450"/>
      <c r="RQS44" s="450"/>
      <c r="RQT44" s="450"/>
      <c r="RQU44" s="450"/>
      <c r="RQV44" s="450"/>
      <c r="RQW44" s="450"/>
      <c r="RQX44" s="450"/>
      <c r="RQY44" s="450"/>
      <c r="RQZ44" s="450"/>
      <c r="RRA44" s="450"/>
      <c r="RRB44" s="450"/>
      <c r="RRC44" s="450"/>
      <c r="RRD44" s="450"/>
      <c r="RRE44" s="450"/>
      <c r="RRF44" s="450"/>
      <c r="RRG44" s="450"/>
      <c r="RRH44" s="450"/>
      <c r="RRI44" s="450"/>
      <c r="RRJ44" s="450"/>
      <c r="RRK44" s="450"/>
      <c r="RRL44" s="450"/>
      <c r="RRM44" s="450"/>
      <c r="RRN44" s="450"/>
      <c r="RRO44" s="450"/>
      <c r="RRP44" s="450"/>
      <c r="RRQ44" s="450"/>
      <c r="RRR44" s="450"/>
      <c r="RRS44" s="450"/>
      <c r="RRT44" s="450"/>
      <c r="RRU44" s="450"/>
      <c r="RRV44" s="450"/>
      <c r="RRW44" s="450"/>
      <c r="RRX44" s="450"/>
      <c r="RRY44" s="450"/>
      <c r="RRZ44" s="450"/>
      <c r="RSA44" s="450"/>
      <c r="RSB44" s="450"/>
      <c r="RSC44" s="450"/>
      <c r="RSD44" s="450"/>
      <c r="RSE44" s="450"/>
      <c r="RSF44" s="450"/>
      <c r="RSG44" s="450"/>
      <c r="RSH44" s="450"/>
      <c r="RSI44" s="450"/>
      <c r="RSJ44" s="450"/>
      <c r="RSK44" s="450"/>
      <c r="RSL44" s="450"/>
      <c r="RSM44" s="450"/>
      <c r="RSN44" s="450"/>
      <c r="RSO44" s="450"/>
      <c r="RSP44" s="450"/>
      <c r="RSQ44" s="450"/>
      <c r="RSR44" s="450"/>
      <c r="RSS44" s="450"/>
      <c r="RST44" s="450"/>
      <c r="RSU44" s="450"/>
      <c r="RSV44" s="450"/>
      <c r="RSW44" s="450"/>
      <c r="RSX44" s="450"/>
      <c r="RSY44" s="450"/>
      <c r="RSZ44" s="450"/>
      <c r="RTA44" s="450"/>
      <c r="RTB44" s="450"/>
      <c r="RTC44" s="450"/>
      <c r="RTD44" s="450"/>
      <c r="RTE44" s="450"/>
      <c r="RTF44" s="450"/>
      <c r="RTG44" s="450"/>
      <c r="RTH44" s="450"/>
      <c r="RTI44" s="450"/>
      <c r="RTJ44" s="450"/>
      <c r="RTK44" s="450"/>
      <c r="RTL44" s="450"/>
      <c r="RTM44" s="450"/>
      <c r="RTN44" s="450"/>
      <c r="RTO44" s="450"/>
      <c r="RTP44" s="450"/>
      <c r="RTQ44" s="450"/>
      <c r="RTR44" s="450"/>
      <c r="RTS44" s="450"/>
      <c r="RTT44" s="450"/>
      <c r="RTU44" s="450"/>
      <c r="RTV44" s="450"/>
      <c r="RTW44" s="450"/>
      <c r="RTX44" s="450"/>
      <c r="RTY44" s="450"/>
      <c r="RTZ44" s="450"/>
      <c r="RUA44" s="450"/>
      <c r="RUB44" s="450"/>
      <c r="RUC44" s="450"/>
      <c r="RUD44" s="450"/>
      <c r="RUE44" s="450"/>
      <c r="RUF44" s="450"/>
      <c r="RUG44" s="450"/>
      <c r="RUH44" s="450"/>
      <c r="RUI44" s="450"/>
      <c r="RUJ44" s="450"/>
      <c r="RUK44" s="450"/>
      <c r="RUL44" s="450"/>
      <c r="RUM44" s="450"/>
      <c r="RUN44" s="450"/>
      <c r="RUO44" s="450"/>
      <c r="RUP44" s="450"/>
      <c r="RUQ44" s="450"/>
      <c r="RUR44" s="450"/>
      <c r="RUS44" s="450"/>
      <c r="RUT44" s="450"/>
      <c r="RUU44" s="450"/>
      <c r="RUV44" s="450"/>
      <c r="RUW44" s="450"/>
      <c r="RUX44" s="450"/>
      <c r="RUY44" s="450"/>
      <c r="RUZ44" s="450"/>
      <c r="RVA44" s="450"/>
      <c r="RVB44" s="450"/>
      <c r="RVC44" s="450"/>
      <c r="RVD44" s="450"/>
      <c r="RVE44" s="450"/>
      <c r="RVF44" s="450"/>
      <c r="RVG44" s="450"/>
      <c r="RVH44" s="450"/>
      <c r="RVI44" s="450"/>
      <c r="RVJ44" s="450"/>
      <c r="RVK44" s="450"/>
      <c r="RVL44" s="450"/>
      <c r="RVM44" s="450"/>
      <c r="RVN44" s="450"/>
      <c r="RVO44" s="450"/>
      <c r="RVP44" s="450"/>
      <c r="RVQ44" s="450"/>
      <c r="RVR44" s="450"/>
      <c r="RVS44" s="450"/>
      <c r="RVT44" s="450"/>
      <c r="RVU44" s="450"/>
      <c r="RVV44" s="450"/>
      <c r="RVW44" s="450"/>
      <c r="RVX44" s="450"/>
      <c r="RVY44" s="450"/>
      <c r="RVZ44" s="450"/>
      <c r="RWA44" s="450"/>
      <c r="RWB44" s="450"/>
      <c r="RWC44" s="450"/>
      <c r="RWD44" s="450"/>
      <c r="RWE44" s="450"/>
      <c r="RWF44" s="450"/>
      <c r="RWG44" s="450"/>
      <c r="RWH44" s="450"/>
      <c r="RWI44" s="450"/>
      <c r="RWJ44" s="450"/>
      <c r="RWK44" s="450"/>
      <c r="RWL44" s="450"/>
      <c r="RWM44" s="450"/>
      <c r="RWN44" s="450"/>
      <c r="RWO44" s="450"/>
      <c r="RWP44" s="450"/>
      <c r="RWQ44" s="450"/>
      <c r="RWR44" s="450"/>
      <c r="RWS44" s="450"/>
      <c r="RWT44" s="450"/>
      <c r="RWU44" s="450"/>
      <c r="RWV44" s="450"/>
      <c r="RWW44" s="450"/>
      <c r="RWX44" s="450"/>
      <c r="RWY44" s="450"/>
      <c r="RWZ44" s="450"/>
      <c r="RXA44" s="450"/>
      <c r="RXB44" s="450"/>
      <c r="RXC44" s="450"/>
      <c r="RXD44" s="450"/>
      <c r="RXE44" s="450"/>
      <c r="RXF44" s="450"/>
      <c r="RXG44" s="450"/>
      <c r="RXH44" s="450"/>
      <c r="RXI44" s="450"/>
      <c r="RXJ44" s="450"/>
      <c r="RXK44" s="450"/>
      <c r="RXL44" s="450"/>
      <c r="RXM44" s="450"/>
      <c r="RXN44" s="450"/>
      <c r="RXO44" s="450"/>
      <c r="RXP44" s="450"/>
      <c r="RXQ44" s="450"/>
      <c r="RXR44" s="450"/>
      <c r="RXS44" s="450"/>
      <c r="RXT44" s="450"/>
      <c r="RXU44" s="450"/>
      <c r="RXV44" s="450"/>
      <c r="RXW44" s="450"/>
      <c r="RXX44" s="450"/>
      <c r="RXY44" s="450"/>
      <c r="RXZ44" s="450"/>
      <c r="RYA44" s="450"/>
      <c r="RYB44" s="450"/>
      <c r="RYC44" s="450"/>
      <c r="RYD44" s="450"/>
      <c r="RYE44" s="450"/>
      <c r="RYF44" s="450"/>
      <c r="RYG44" s="450"/>
      <c r="RYH44" s="450"/>
      <c r="RYI44" s="450"/>
      <c r="RYJ44" s="450"/>
      <c r="RYK44" s="450"/>
      <c r="RYL44" s="450"/>
      <c r="RYM44" s="450"/>
      <c r="RYN44" s="450"/>
      <c r="RYO44" s="450"/>
      <c r="RYP44" s="450"/>
      <c r="RYQ44" s="450"/>
      <c r="RYR44" s="450"/>
      <c r="RYS44" s="450"/>
      <c r="RYT44" s="450"/>
      <c r="RYU44" s="450"/>
      <c r="RYV44" s="450"/>
      <c r="RYW44" s="450"/>
      <c r="RYX44" s="450"/>
      <c r="RYY44" s="450"/>
      <c r="RYZ44" s="450"/>
      <c r="RZA44" s="450"/>
      <c r="RZB44" s="450"/>
      <c r="RZC44" s="450"/>
      <c r="RZD44" s="450"/>
      <c r="RZE44" s="450"/>
      <c r="RZF44" s="450"/>
      <c r="RZG44" s="450"/>
      <c r="RZH44" s="450"/>
      <c r="RZI44" s="450"/>
      <c r="RZJ44" s="450"/>
      <c r="RZK44" s="450"/>
      <c r="RZL44" s="450"/>
      <c r="RZM44" s="450"/>
      <c r="RZN44" s="450"/>
      <c r="RZO44" s="450"/>
      <c r="RZP44" s="450"/>
      <c r="RZQ44" s="450"/>
      <c r="RZR44" s="450"/>
      <c r="RZS44" s="450"/>
      <c r="RZT44" s="450"/>
      <c r="RZU44" s="450"/>
      <c r="RZV44" s="450"/>
      <c r="RZW44" s="450"/>
      <c r="RZX44" s="450"/>
      <c r="RZY44" s="450"/>
      <c r="RZZ44" s="450"/>
      <c r="SAA44" s="450"/>
      <c r="SAB44" s="450"/>
      <c r="SAC44" s="450"/>
      <c r="SAD44" s="450"/>
      <c r="SAE44" s="450"/>
      <c r="SAF44" s="450"/>
      <c r="SAG44" s="450"/>
      <c r="SAH44" s="450"/>
      <c r="SAI44" s="450"/>
      <c r="SAJ44" s="450"/>
      <c r="SAK44" s="450"/>
      <c r="SAL44" s="450"/>
      <c r="SAM44" s="450"/>
      <c r="SAN44" s="450"/>
      <c r="SAO44" s="450"/>
      <c r="SAP44" s="450"/>
      <c r="SAQ44" s="450"/>
      <c r="SAR44" s="450"/>
      <c r="SAS44" s="450"/>
      <c r="SAT44" s="450"/>
      <c r="SAU44" s="450"/>
      <c r="SAV44" s="450"/>
      <c r="SAW44" s="450"/>
      <c r="SAX44" s="450"/>
      <c r="SAY44" s="450"/>
      <c r="SAZ44" s="450"/>
      <c r="SBA44" s="450"/>
      <c r="SBB44" s="450"/>
      <c r="SBC44" s="450"/>
      <c r="SBD44" s="450"/>
      <c r="SBE44" s="450"/>
      <c r="SBF44" s="450"/>
      <c r="SBG44" s="450"/>
      <c r="SBH44" s="450"/>
      <c r="SBI44" s="450"/>
      <c r="SBJ44" s="450"/>
      <c r="SBK44" s="450"/>
      <c r="SBL44" s="450"/>
      <c r="SBM44" s="450"/>
      <c r="SBN44" s="450"/>
      <c r="SBO44" s="450"/>
      <c r="SBP44" s="450"/>
      <c r="SBQ44" s="450"/>
      <c r="SBR44" s="450"/>
      <c r="SBS44" s="450"/>
      <c r="SBT44" s="450"/>
      <c r="SBU44" s="450"/>
      <c r="SBV44" s="450"/>
      <c r="SBW44" s="450"/>
      <c r="SBX44" s="450"/>
      <c r="SBY44" s="450"/>
      <c r="SBZ44" s="450"/>
      <c r="SCA44" s="450"/>
      <c r="SCB44" s="450"/>
      <c r="SCC44" s="450"/>
      <c r="SCD44" s="450"/>
      <c r="SCE44" s="450"/>
      <c r="SCF44" s="450"/>
      <c r="SCG44" s="450"/>
      <c r="SCH44" s="450"/>
      <c r="SCI44" s="450"/>
      <c r="SCJ44" s="450"/>
      <c r="SCK44" s="450"/>
      <c r="SCL44" s="450"/>
      <c r="SCM44" s="450"/>
      <c r="SCN44" s="450"/>
      <c r="SCO44" s="450"/>
      <c r="SCP44" s="450"/>
      <c r="SCQ44" s="450"/>
      <c r="SCR44" s="450"/>
      <c r="SCS44" s="450"/>
      <c r="SCT44" s="450"/>
      <c r="SCU44" s="450"/>
      <c r="SCV44" s="450"/>
      <c r="SCW44" s="450"/>
      <c r="SCX44" s="450"/>
      <c r="SCY44" s="450"/>
      <c r="SCZ44" s="450"/>
      <c r="SDA44" s="450"/>
      <c r="SDB44" s="450"/>
      <c r="SDC44" s="450"/>
      <c r="SDD44" s="450"/>
      <c r="SDE44" s="450"/>
      <c r="SDF44" s="450"/>
      <c r="SDG44" s="450"/>
      <c r="SDH44" s="450"/>
      <c r="SDI44" s="450"/>
      <c r="SDJ44" s="450"/>
      <c r="SDK44" s="450"/>
      <c r="SDL44" s="450"/>
      <c r="SDM44" s="450"/>
      <c r="SDN44" s="450"/>
      <c r="SDO44" s="450"/>
      <c r="SDP44" s="450"/>
      <c r="SDQ44" s="450"/>
      <c r="SDR44" s="450"/>
      <c r="SDS44" s="450"/>
      <c r="SDT44" s="450"/>
      <c r="SDU44" s="450"/>
      <c r="SDV44" s="450"/>
      <c r="SDW44" s="450"/>
      <c r="SDX44" s="450"/>
      <c r="SDY44" s="450"/>
      <c r="SDZ44" s="450"/>
      <c r="SEA44" s="450"/>
      <c r="SEB44" s="450"/>
      <c r="SEC44" s="450"/>
      <c r="SED44" s="450"/>
      <c r="SEE44" s="450"/>
      <c r="SEF44" s="450"/>
      <c r="SEG44" s="450"/>
      <c r="SEH44" s="450"/>
      <c r="SEI44" s="450"/>
      <c r="SEJ44" s="450"/>
      <c r="SEK44" s="450"/>
      <c r="SEL44" s="450"/>
      <c r="SEM44" s="450"/>
      <c r="SEN44" s="450"/>
      <c r="SEO44" s="450"/>
      <c r="SEP44" s="450"/>
      <c r="SEQ44" s="450"/>
      <c r="SER44" s="450"/>
      <c r="SES44" s="450"/>
      <c r="SET44" s="450"/>
      <c r="SEU44" s="450"/>
      <c r="SEV44" s="450"/>
      <c r="SEW44" s="450"/>
      <c r="SEX44" s="450"/>
      <c r="SEY44" s="450"/>
      <c r="SEZ44" s="450"/>
      <c r="SFA44" s="450"/>
      <c r="SFB44" s="450"/>
      <c r="SFC44" s="450"/>
      <c r="SFD44" s="450"/>
      <c r="SFE44" s="450"/>
      <c r="SFF44" s="450"/>
      <c r="SFG44" s="450"/>
      <c r="SFH44" s="450"/>
      <c r="SFI44" s="450"/>
      <c r="SFJ44" s="450"/>
      <c r="SFK44" s="450"/>
      <c r="SFL44" s="450"/>
      <c r="SFM44" s="450"/>
      <c r="SFN44" s="450"/>
      <c r="SFO44" s="450"/>
      <c r="SFP44" s="450"/>
      <c r="SFQ44" s="450"/>
      <c r="SFR44" s="450"/>
      <c r="SFS44" s="450"/>
      <c r="SFT44" s="450"/>
      <c r="SFU44" s="450"/>
      <c r="SFV44" s="450"/>
      <c r="SFW44" s="450"/>
      <c r="SFX44" s="450"/>
      <c r="SFY44" s="450"/>
      <c r="SFZ44" s="450"/>
      <c r="SGA44" s="450"/>
      <c r="SGB44" s="450"/>
      <c r="SGC44" s="450"/>
      <c r="SGD44" s="450"/>
      <c r="SGE44" s="450"/>
      <c r="SGF44" s="450"/>
      <c r="SGG44" s="450"/>
      <c r="SGH44" s="450"/>
      <c r="SGI44" s="450"/>
      <c r="SGJ44" s="450"/>
      <c r="SGK44" s="450"/>
      <c r="SGL44" s="450"/>
      <c r="SGM44" s="450"/>
      <c r="SGN44" s="450"/>
      <c r="SGO44" s="450"/>
      <c r="SGP44" s="450"/>
      <c r="SGQ44" s="450"/>
      <c r="SGR44" s="450"/>
      <c r="SGS44" s="450"/>
      <c r="SGT44" s="450"/>
      <c r="SGU44" s="450"/>
      <c r="SGV44" s="450"/>
      <c r="SGW44" s="450"/>
      <c r="SGX44" s="450"/>
      <c r="SGY44" s="450"/>
      <c r="SGZ44" s="450"/>
      <c r="SHA44" s="450"/>
      <c r="SHB44" s="450"/>
      <c r="SHC44" s="450"/>
      <c r="SHD44" s="450"/>
      <c r="SHE44" s="450"/>
      <c r="SHF44" s="450"/>
      <c r="SHG44" s="450"/>
      <c r="SHH44" s="450"/>
      <c r="SHI44" s="450"/>
      <c r="SHJ44" s="450"/>
      <c r="SHK44" s="450"/>
      <c r="SHL44" s="450"/>
      <c r="SHM44" s="450"/>
      <c r="SHN44" s="450"/>
      <c r="SHO44" s="450"/>
      <c r="SHP44" s="450"/>
      <c r="SHQ44" s="450"/>
      <c r="SHR44" s="450"/>
      <c r="SHS44" s="450"/>
      <c r="SHT44" s="450"/>
      <c r="SHU44" s="450"/>
      <c r="SHV44" s="450"/>
      <c r="SHW44" s="450"/>
      <c r="SHX44" s="450"/>
      <c r="SHY44" s="450"/>
      <c r="SHZ44" s="450"/>
      <c r="SIA44" s="450"/>
      <c r="SIB44" s="450"/>
      <c r="SIC44" s="450"/>
      <c r="SID44" s="450"/>
      <c r="SIE44" s="450"/>
      <c r="SIF44" s="450"/>
      <c r="SIG44" s="450"/>
      <c r="SIH44" s="450"/>
      <c r="SII44" s="450"/>
      <c r="SIJ44" s="450"/>
      <c r="SIK44" s="450"/>
      <c r="SIL44" s="450"/>
      <c r="SIM44" s="450"/>
      <c r="SIN44" s="450"/>
      <c r="SIO44" s="450"/>
      <c r="SIP44" s="450"/>
      <c r="SIQ44" s="450"/>
      <c r="SIR44" s="450"/>
      <c r="SIS44" s="450"/>
      <c r="SIT44" s="450"/>
      <c r="SIU44" s="450"/>
      <c r="SIV44" s="450"/>
      <c r="SIW44" s="450"/>
      <c r="SIX44" s="450"/>
      <c r="SIY44" s="450"/>
      <c r="SIZ44" s="450"/>
      <c r="SJA44" s="450"/>
      <c r="SJB44" s="450"/>
      <c r="SJC44" s="450"/>
      <c r="SJD44" s="450"/>
      <c r="SJE44" s="450"/>
      <c r="SJF44" s="450"/>
      <c r="SJG44" s="450"/>
      <c r="SJH44" s="450"/>
      <c r="SJI44" s="450"/>
      <c r="SJJ44" s="450"/>
      <c r="SJK44" s="450"/>
      <c r="SJL44" s="450"/>
      <c r="SJM44" s="450"/>
      <c r="SJN44" s="450"/>
      <c r="SJO44" s="450"/>
      <c r="SJP44" s="450"/>
      <c r="SJQ44" s="450"/>
      <c r="SJR44" s="450"/>
      <c r="SJS44" s="450"/>
      <c r="SJT44" s="450"/>
      <c r="SJU44" s="450"/>
      <c r="SJV44" s="450"/>
      <c r="SJW44" s="450"/>
      <c r="SJX44" s="450"/>
      <c r="SJY44" s="450"/>
      <c r="SJZ44" s="450"/>
      <c r="SKA44" s="450"/>
      <c r="SKB44" s="450"/>
      <c r="SKC44" s="450"/>
      <c r="SKD44" s="450"/>
      <c r="SKE44" s="450"/>
      <c r="SKF44" s="450"/>
      <c r="SKG44" s="450"/>
      <c r="SKH44" s="450"/>
      <c r="SKI44" s="450"/>
      <c r="SKJ44" s="450"/>
      <c r="SKK44" s="450"/>
      <c r="SKL44" s="450"/>
      <c r="SKM44" s="450"/>
      <c r="SKN44" s="450"/>
      <c r="SKO44" s="450"/>
      <c r="SKP44" s="450"/>
      <c r="SKQ44" s="450"/>
      <c r="SKR44" s="450"/>
      <c r="SKS44" s="450"/>
      <c r="SKT44" s="450"/>
      <c r="SKU44" s="450"/>
      <c r="SKV44" s="450"/>
      <c r="SKW44" s="450"/>
      <c r="SKX44" s="450"/>
      <c r="SKY44" s="450"/>
      <c r="SKZ44" s="450"/>
      <c r="SLA44" s="450"/>
      <c r="SLB44" s="450"/>
      <c r="SLC44" s="450"/>
      <c r="SLD44" s="450"/>
      <c r="SLE44" s="450"/>
      <c r="SLF44" s="450"/>
      <c r="SLG44" s="450"/>
      <c r="SLH44" s="450"/>
      <c r="SLI44" s="450"/>
      <c r="SLJ44" s="450"/>
      <c r="SLK44" s="450"/>
      <c r="SLL44" s="450"/>
      <c r="SLM44" s="450"/>
      <c r="SLN44" s="450"/>
      <c r="SLO44" s="450"/>
      <c r="SLP44" s="450"/>
      <c r="SLQ44" s="450"/>
      <c r="SLR44" s="450"/>
      <c r="SLS44" s="450"/>
      <c r="SLT44" s="450"/>
      <c r="SLU44" s="450"/>
      <c r="SLV44" s="450"/>
      <c r="SLW44" s="450"/>
      <c r="SLX44" s="450"/>
      <c r="SLY44" s="450"/>
      <c r="SLZ44" s="450"/>
      <c r="SMA44" s="450"/>
      <c r="SMB44" s="450"/>
      <c r="SMC44" s="450"/>
      <c r="SMD44" s="450"/>
      <c r="SME44" s="450"/>
      <c r="SMF44" s="450"/>
      <c r="SMG44" s="450"/>
      <c r="SMH44" s="450"/>
      <c r="SMI44" s="450"/>
      <c r="SMJ44" s="450"/>
      <c r="SMK44" s="450"/>
      <c r="SML44" s="450"/>
      <c r="SMM44" s="450"/>
      <c r="SMN44" s="450"/>
      <c r="SMO44" s="450"/>
      <c r="SMP44" s="450"/>
      <c r="SMQ44" s="450"/>
      <c r="SMR44" s="450"/>
      <c r="SMS44" s="450"/>
      <c r="SMT44" s="450"/>
      <c r="SMU44" s="450"/>
      <c r="SMV44" s="450"/>
      <c r="SMW44" s="450"/>
      <c r="SMX44" s="450"/>
      <c r="SMY44" s="450"/>
      <c r="SMZ44" s="450"/>
      <c r="SNA44" s="450"/>
      <c r="SNB44" s="450"/>
      <c r="SNC44" s="450"/>
      <c r="SND44" s="450"/>
      <c r="SNE44" s="450"/>
      <c r="SNF44" s="450"/>
      <c r="SNG44" s="450"/>
      <c r="SNH44" s="450"/>
      <c r="SNI44" s="450"/>
      <c r="SNJ44" s="450"/>
      <c r="SNK44" s="450"/>
      <c r="SNL44" s="450"/>
      <c r="SNM44" s="450"/>
      <c r="SNN44" s="450"/>
      <c r="SNO44" s="450"/>
      <c r="SNP44" s="450"/>
      <c r="SNQ44" s="450"/>
      <c r="SNR44" s="450"/>
      <c r="SNS44" s="450"/>
      <c r="SNT44" s="450"/>
      <c r="SNU44" s="450"/>
      <c r="SNV44" s="450"/>
      <c r="SNW44" s="450"/>
      <c r="SNX44" s="450"/>
      <c r="SNY44" s="450"/>
      <c r="SNZ44" s="450"/>
      <c r="SOA44" s="450"/>
      <c r="SOB44" s="450"/>
      <c r="SOC44" s="450"/>
      <c r="SOD44" s="450"/>
      <c r="SOE44" s="450"/>
      <c r="SOF44" s="450"/>
      <c r="SOG44" s="450"/>
      <c r="SOH44" s="450"/>
      <c r="SOI44" s="450"/>
      <c r="SOJ44" s="450"/>
      <c r="SOK44" s="450"/>
      <c r="SOL44" s="450"/>
      <c r="SOM44" s="450"/>
      <c r="SON44" s="450"/>
      <c r="SOO44" s="450"/>
      <c r="SOP44" s="450"/>
      <c r="SOQ44" s="450"/>
      <c r="SOR44" s="450"/>
      <c r="SOS44" s="450"/>
      <c r="SOT44" s="450"/>
      <c r="SOU44" s="450"/>
      <c r="SOV44" s="450"/>
      <c r="SOW44" s="450"/>
      <c r="SOX44" s="450"/>
      <c r="SOY44" s="450"/>
      <c r="SOZ44" s="450"/>
      <c r="SPA44" s="450"/>
      <c r="SPB44" s="450"/>
      <c r="SPC44" s="450"/>
      <c r="SPD44" s="450"/>
      <c r="SPE44" s="450"/>
      <c r="SPF44" s="450"/>
      <c r="SPG44" s="450"/>
      <c r="SPH44" s="450"/>
      <c r="SPI44" s="450"/>
      <c r="SPJ44" s="450"/>
      <c r="SPK44" s="450"/>
      <c r="SPL44" s="450"/>
      <c r="SPM44" s="450"/>
      <c r="SPN44" s="450"/>
      <c r="SPO44" s="450"/>
      <c r="SPP44" s="450"/>
      <c r="SPQ44" s="450"/>
      <c r="SPR44" s="450"/>
      <c r="SPS44" s="450"/>
      <c r="SPT44" s="450"/>
      <c r="SPU44" s="450"/>
      <c r="SPV44" s="450"/>
      <c r="SPW44" s="450"/>
      <c r="SPX44" s="450"/>
      <c r="SPY44" s="450"/>
      <c r="SPZ44" s="450"/>
      <c r="SQA44" s="450"/>
      <c r="SQB44" s="450"/>
      <c r="SQC44" s="450"/>
      <c r="SQD44" s="450"/>
      <c r="SQE44" s="450"/>
      <c r="SQF44" s="450"/>
      <c r="SQG44" s="450"/>
      <c r="SQH44" s="450"/>
      <c r="SQI44" s="450"/>
      <c r="SQJ44" s="450"/>
      <c r="SQK44" s="450"/>
      <c r="SQL44" s="450"/>
      <c r="SQM44" s="450"/>
      <c r="SQN44" s="450"/>
      <c r="SQO44" s="450"/>
      <c r="SQP44" s="450"/>
      <c r="SQQ44" s="450"/>
      <c r="SQR44" s="450"/>
      <c r="SQS44" s="450"/>
      <c r="SQT44" s="450"/>
      <c r="SQU44" s="450"/>
      <c r="SQV44" s="450"/>
      <c r="SQW44" s="450"/>
      <c r="SQX44" s="450"/>
      <c r="SQY44" s="450"/>
      <c r="SQZ44" s="450"/>
      <c r="SRA44" s="450"/>
      <c r="SRB44" s="450"/>
      <c r="SRC44" s="450"/>
      <c r="SRD44" s="450"/>
      <c r="SRE44" s="450"/>
      <c r="SRF44" s="450"/>
      <c r="SRG44" s="450"/>
      <c r="SRH44" s="450"/>
      <c r="SRI44" s="450"/>
      <c r="SRJ44" s="450"/>
      <c r="SRK44" s="450"/>
      <c r="SRL44" s="450"/>
      <c r="SRM44" s="450"/>
      <c r="SRN44" s="450"/>
      <c r="SRO44" s="450"/>
      <c r="SRP44" s="450"/>
      <c r="SRQ44" s="450"/>
      <c r="SRR44" s="450"/>
      <c r="SRS44" s="450"/>
      <c r="SRT44" s="450"/>
      <c r="SRU44" s="450"/>
      <c r="SRV44" s="450"/>
      <c r="SRW44" s="450"/>
      <c r="SRX44" s="450"/>
      <c r="SRY44" s="450"/>
      <c r="SRZ44" s="450"/>
      <c r="SSA44" s="450"/>
      <c r="SSB44" s="450"/>
      <c r="SSC44" s="450"/>
      <c r="SSD44" s="450"/>
      <c r="SSE44" s="450"/>
      <c r="SSF44" s="450"/>
      <c r="SSG44" s="450"/>
      <c r="SSH44" s="450"/>
      <c r="SSI44" s="450"/>
      <c r="SSJ44" s="450"/>
      <c r="SSK44" s="450"/>
      <c r="SSL44" s="450"/>
      <c r="SSM44" s="450"/>
      <c r="SSN44" s="450"/>
      <c r="SSO44" s="450"/>
      <c r="SSP44" s="450"/>
      <c r="SSQ44" s="450"/>
      <c r="SSR44" s="450"/>
      <c r="SSS44" s="450"/>
      <c r="SST44" s="450"/>
      <c r="SSU44" s="450"/>
      <c r="SSV44" s="450"/>
      <c r="SSW44" s="450"/>
      <c r="SSX44" s="450"/>
      <c r="SSY44" s="450"/>
      <c r="SSZ44" s="450"/>
      <c r="STA44" s="450"/>
      <c r="STB44" s="450"/>
      <c r="STC44" s="450"/>
      <c r="STD44" s="450"/>
      <c r="STE44" s="450"/>
      <c r="STF44" s="450"/>
      <c r="STG44" s="450"/>
      <c r="STH44" s="450"/>
      <c r="STI44" s="450"/>
      <c r="STJ44" s="450"/>
      <c r="STK44" s="450"/>
      <c r="STL44" s="450"/>
      <c r="STM44" s="450"/>
      <c r="STN44" s="450"/>
      <c r="STO44" s="450"/>
      <c r="STP44" s="450"/>
      <c r="STQ44" s="450"/>
      <c r="STR44" s="450"/>
      <c r="STS44" s="450"/>
      <c r="STT44" s="450"/>
      <c r="STU44" s="450"/>
      <c r="STV44" s="450"/>
      <c r="STW44" s="450"/>
      <c r="STX44" s="450"/>
      <c r="STY44" s="450"/>
      <c r="STZ44" s="450"/>
      <c r="SUA44" s="450"/>
      <c r="SUB44" s="450"/>
      <c r="SUC44" s="450"/>
      <c r="SUD44" s="450"/>
      <c r="SUE44" s="450"/>
      <c r="SUF44" s="450"/>
      <c r="SUG44" s="450"/>
      <c r="SUH44" s="450"/>
      <c r="SUI44" s="450"/>
      <c r="SUJ44" s="450"/>
      <c r="SUK44" s="450"/>
      <c r="SUL44" s="450"/>
      <c r="SUM44" s="450"/>
      <c r="SUN44" s="450"/>
      <c r="SUO44" s="450"/>
      <c r="SUP44" s="450"/>
      <c r="SUQ44" s="450"/>
      <c r="SUR44" s="450"/>
      <c r="SUS44" s="450"/>
      <c r="SUT44" s="450"/>
      <c r="SUU44" s="450"/>
      <c r="SUV44" s="450"/>
      <c r="SUW44" s="450"/>
      <c r="SUX44" s="450"/>
      <c r="SUY44" s="450"/>
      <c r="SUZ44" s="450"/>
      <c r="SVA44" s="450"/>
      <c r="SVB44" s="450"/>
      <c r="SVC44" s="450"/>
      <c r="SVD44" s="450"/>
      <c r="SVE44" s="450"/>
      <c r="SVF44" s="450"/>
      <c r="SVG44" s="450"/>
      <c r="SVH44" s="450"/>
      <c r="SVI44" s="450"/>
      <c r="SVJ44" s="450"/>
      <c r="SVK44" s="450"/>
      <c r="SVL44" s="450"/>
      <c r="SVM44" s="450"/>
      <c r="SVN44" s="450"/>
      <c r="SVO44" s="450"/>
      <c r="SVP44" s="450"/>
      <c r="SVQ44" s="450"/>
      <c r="SVR44" s="450"/>
      <c r="SVS44" s="450"/>
      <c r="SVT44" s="450"/>
      <c r="SVU44" s="450"/>
      <c r="SVV44" s="450"/>
      <c r="SVW44" s="450"/>
      <c r="SVX44" s="450"/>
      <c r="SVY44" s="450"/>
      <c r="SVZ44" s="450"/>
      <c r="SWA44" s="450"/>
      <c r="SWB44" s="450"/>
      <c r="SWC44" s="450"/>
      <c r="SWD44" s="450"/>
      <c r="SWE44" s="450"/>
      <c r="SWF44" s="450"/>
      <c r="SWG44" s="450"/>
      <c r="SWH44" s="450"/>
      <c r="SWI44" s="450"/>
      <c r="SWJ44" s="450"/>
      <c r="SWK44" s="450"/>
      <c r="SWL44" s="450"/>
      <c r="SWM44" s="450"/>
      <c r="SWN44" s="450"/>
      <c r="SWO44" s="450"/>
      <c r="SWP44" s="450"/>
      <c r="SWQ44" s="450"/>
      <c r="SWR44" s="450"/>
      <c r="SWS44" s="450"/>
      <c r="SWT44" s="450"/>
      <c r="SWU44" s="450"/>
      <c r="SWV44" s="450"/>
      <c r="SWW44" s="450"/>
      <c r="SWX44" s="450"/>
      <c r="SWY44" s="450"/>
      <c r="SWZ44" s="450"/>
      <c r="SXA44" s="450"/>
      <c r="SXB44" s="450"/>
      <c r="SXC44" s="450"/>
      <c r="SXD44" s="450"/>
      <c r="SXE44" s="450"/>
      <c r="SXF44" s="450"/>
      <c r="SXG44" s="450"/>
      <c r="SXH44" s="450"/>
      <c r="SXI44" s="450"/>
      <c r="SXJ44" s="450"/>
      <c r="SXK44" s="450"/>
      <c r="SXL44" s="450"/>
      <c r="SXM44" s="450"/>
      <c r="SXN44" s="450"/>
      <c r="SXO44" s="450"/>
      <c r="SXP44" s="450"/>
      <c r="SXQ44" s="450"/>
      <c r="SXR44" s="450"/>
      <c r="SXS44" s="450"/>
      <c r="SXT44" s="450"/>
      <c r="SXU44" s="450"/>
      <c r="SXV44" s="450"/>
      <c r="SXW44" s="450"/>
      <c r="SXX44" s="450"/>
      <c r="SXY44" s="450"/>
      <c r="SXZ44" s="450"/>
      <c r="SYA44" s="450"/>
      <c r="SYB44" s="450"/>
      <c r="SYC44" s="450"/>
      <c r="SYD44" s="450"/>
      <c r="SYE44" s="450"/>
      <c r="SYF44" s="450"/>
      <c r="SYG44" s="450"/>
      <c r="SYH44" s="450"/>
      <c r="SYI44" s="450"/>
      <c r="SYJ44" s="450"/>
      <c r="SYK44" s="450"/>
      <c r="SYL44" s="450"/>
      <c r="SYM44" s="450"/>
      <c r="SYN44" s="450"/>
      <c r="SYO44" s="450"/>
      <c r="SYP44" s="450"/>
      <c r="SYQ44" s="450"/>
      <c r="SYR44" s="450"/>
      <c r="SYS44" s="450"/>
      <c r="SYT44" s="450"/>
      <c r="SYU44" s="450"/>
      <c r="SYV44" s="450"/>
      <c r="SYW44" s="450"/>
      <c r="SYX44" s="450"/>
      <c r="SYY44" s="450"/>
      <c r="SYZ44" s="450"/>
      <c r="SZA44" s="450"/>
      <c r="SZB44" s="450"/>
      <c r="SZC44" s="450"/>
      <c r="SZD44" s="450"/>
      <c r="SZE44" s="450"/>
      <c r="SZF44" s="450"/>
      <c r="SZG44" s="450"/>
      <c r="SZH44" s="450"/>
      <c r="SZI44" s="450"/>
      <c r="SZJ44" s="450"/>
      <c r="SZK44" s="450"/>
      <c r="SZL44" s="450"/>
      <c r="SZM44" s="450"/>
      <c r="SZN44" s="450"/>
      <c r="SZO44" s="450"/>
      <c r="SZP44" s="450"/>
      <c r="SZQ44" s="450"/>
      <c r="SZR44" s="450"/>
      <c r="SZS44" s="450"/>
      <c r="SZT44" s="450"/>
      <c r="SZU44" s="450"/>
      <c r="SZV44" s="450"/>
      <c r="SZW44" s="450"/>
      <c r="SZX44" s="450"/>
      <c r="SZY44" s="450"/>
      <c r="SZZ44" s="450"/>
      <c r="TAA44" s="450"/>
      <c r="TAB44" s="450"/>
      <c r="TAC44" s="450"/>
      <c r="TAD44" s="450"/>
      <c r="TAE44" s="450"/>
      <c r="TAF44" s="450"/>
      <c r="TAG44" s="450"/>
      <c r="TAH44" s="450"/>
      <c r="TAI44" s="450"/>
      <c r="TAJ44" s="450"/>
      <c r="TAK44" s="450"/>
      <c r="TAL44" s="450"/>
      <c r="TAM44" s="450"/>
      <c r="TAN44" s="450"/>
      <c r="TAO44" s="450"/>
      <c r="TAP44" s="450"/>
      <c r="TAQ44" s="450"/>
      <c r="TAR44" s="450"/>
      <c r="TAS44" s="450"/>
      <c r="TAT44" s="450"/>
      <c r="TAU44" s="450"/>
      <c r="TAV44" s="450"/>
      <c r="TAW44" s="450"/>
      <c r="TAX44" s="450"/>
      <c r="TAY44" s="450"/>
      <c r="TAZ44" s="450"/>
      <c r="TBA44" s="450"/>
      <c r="TBB44" s="450"/>
      <c r="TBC44" s="450"/>
      <c r="TBD44" s="450"/>
      <c r="TBE44" s="450"/>
      <c r="TBF44" s="450"/>
      <c r="TBG44" s="450"/>
      <c r="TBH44" s="450"/>
      <c r="TBI44" s="450"/>
      <c r="TBJ44" s="450"/>
      <c r="TBK44" s="450"/>
      <c r="TBL44" s="450"/>
      <c r="TBM44" s="450"/>
      <c r="TBN44" s="450"/>
      <c r="TBO44" s="450"/>
      <c r="TBP44" s="450"/>
      <c r="TBQ44" s="450"/>
      <c r="TBR44" s="450"/>
      <c r="TBS44" s="450"/>
      <c r="TBT44" s="450"/>
      <c r="TBU44" s="450"/>
      <c r="TBV44" s="450"/>
      <c r="TBW44" s="450"/>
      <c r="TBX44" s="450"/>
      <c r="TBY44" s="450"/>
      <c r="TBZ44" s="450"/>
      <c r="TCA44" s="450"/>
      <c r="TCB44" s="450"/>
      <c r="TCC44" s="450"/>
      <c r="TCD44" s="450"/>
      <c r="TCE44" s="450"/>
      <c r="TCF44" s="450"/>
      <c r="TCG44" s="450"/>
      <c r="TCH44" s="450"/>
      <c r="TCI44" s="450"/>
      <c r="TCJ44" s="450"/>
      <c r="TCK44" s="450"/>
      <c r="TCL44" s="450"/>
      <c r="TCM44" s="450"/>
      <c r="TCN44" s="450"/>
      <c r="TCO44" s="450"/>
      <c r="TCP44" s="450"/>
      <c r="TCQ44" s="450"/>
      <c r="TCR44" s="450"/>
      <c r="TCS44" s="450"/>
      <c r="TCT44" s="450"/>
      <c r="TCU44" s="450"/>
      <c r="TCV44" s="450"/>
      <c r="TCW44" s="450"/>
      <c r="TCX44" s="450"/>
      <c r="TCY44" s="450"/>
      <c r="TCZ44" s="450"/>
      <c r="TDA44" s="450"/>
      <c r="TDB44" s="450"/>
      <c r="TDC44" s="450"/>
      <c r="TDD44" s="450"/>
      <c r="TDE44" s="450"/>
      <c r="TDF44" s="450"/>
      <c r="TDG44" s="450"/>
      <c r="TDH44" s="450"/>
      <c r="TDI44" s="450"/>
      <c r="TDJ44" s="450"/>
      <c r="TDK44" s="450"/>
      <c r="TDL44" s="450"/>
      <c r="TDM44" s="450"/>
      <c r="TDN44" s="450"/>
      <c r="TDO44" s="450"/>
      <c r="TDP44" s="450"/>
      <c r="TDQ44" s="450"/>
      <c r="TDR44" s="450"/>
      <c r="TDS44" s="450"/>
      <c r="TDT44" s="450"/>
      <c r="TDU44" s="450"/>
      <c r="TDV44" s="450"/>
      <c r="TDW44" s="450"/>
      <c r="TDX44" s="450"/>
      <c r="TDY44" s="450"/>
      <c r="TDZ44" s="450"/>
      <c r="TEA44" s="450"/>
      <c r="TEB44" s="450"/>
      <c r="TEC44" s="450"/>
      <c r="TED44" s="450"/>
      <c r="TEE44" s="450"/>
      <c r="TEF44" s="450"/>
      <c r="TEG44" s="450"/>
      <c r="TEH44" s="450"/>
      <c r="TEI44" s="450"/>
      <c r="TEJ44" s="450"/>
      <c r="TEK44" s="450"/>
      <c r="TEL44" s="450"/>
      <c r="TEM44" s="450"/>
      <c r="TEN44" s="450"/>
      <c r="TEO44" s="450"/>
      <c r="TEP44" s="450"/>
      <c r="TEQ44" s="450"/>
      <c r="TER44" s="450"/>
      <c r="TES44" s="450"/>
      <c r="TET44" s="450"/>
      <c r="TEU44" s="450"/>
      <c r="TEV44" s="450"/>
      <c r="TEW44" s="450"/>
      <c r="TEX44" s="450"/>
      <c r="TEY44" s="450"/>
      <c r="TEZ44" s="450"/>
      <c r="TFA44" s="450"/>
      <c r="TFB44" s="450"/>
      <c r="TFC44" s="450"/>
      <c r="TFD44" s="450"/>
      <c r="TFE44" s="450"/>
      <c r="TFF44" s="450"/>
      <c r="TFG44" s="450"/>
      <c r="TFH44" s="450"/>
      <c r="TFI44" s="450"/>
      <c r="TFJ44" s="450"/>
      <c r="TFK44" s="450"/>
      <c r="TFL44" s="450"/>
      <c r="TFM44" s="450"/>
      <c r="TFN44" s="450"/>
      <c r="TFO44" s="450"/>
      <c r="TFP44" s="450"/>
      <c r="TFQ44" s="450"/>
      <c r="TFR44" s="450"/>
      <c r="TFS44" s="450"/>
      <c r="TFT44" s="450"/>
      <c r="TFU44" s="450"/>
      <c r="TFV44" s="450"/>
      <c r="TFW44" s="450"/>
      <c r="TFX44" s="450"/>
      <c r="TFY44" s="450"/>
      <c r="TFZ44" s="450"/>
      <c r="TGA44" s="450"/>
      <c r="TGB44" s="450"/>
      <c r="TGC44" s="450"/>
      <c r="TGD44" s="450"/>
      <c r="TGE44" s="450"/>
      <c r="TGF44" s="450"/>
      <c r="TGG44" s="450"/>
      <c r="TGH44" s="450"/>
      <c r="TGI44" s="450"/>
      <c r="TGJ44" s="450"/>
      <c r="TGK44" s="450"/>
      <c r="TGL44" s="450"/>
      <c r="TGM44" s="450"/>
      <c r="TGN44" s="450"/>
      <c r="TGO44" s="450"/>
      <c r="TGP44" s="450"/>
      <c r="TGQ44" s="450"/>
      <c r="TGR44" s="450"/>
      <c r="TGS44" s="450"/>
      <c r="TGT44" s="450"/>
      <c r="TGU44" s="450"/>
      <c r="TGV44" s="450"/>
      <c r="TGW44" s="450"/>
      <c r="TGX44" s="450"/>
      <c r="TGY44" s="450"/>
      <c r="TGZ44" s="450"/>
      <c r="THA44" s="450"/>
      <c r="THB44" s="450"/>
      <c r="THC44" s="450"/>
      <c r="THD44" s="450"/>
      <c r="THE44" s="450"/>
      <c r="THF44" s="450"/>
      <c r="THG44" s="450"/>
      <c r="THH44" s="450"/>
      <c r="THI44" s="450"/>
      <c r="THJ44" s="450"/>
      <c r="THK44" s="450"/>
      <c r="THL44" s="450"/>
      <c r="THM44" s="450"/>
      <c r="THN44" s="450"/>
      <c r="THO44" s="450"/>
      <c r="THP44" s="450"/>
      <c r="THQ44" s="450"/>
      <c r="THR44" s="450"/>
      <c r="THS44" s="450"/>
      <c r="THT44" s="450"/>
      <c r="THU44" s="450"/>
      <c r="THV44" s="450"/>
      <c r="THW44" s="450"/>
      <c r="THX44" s="450"/>
      <c r="THY44" s="450"/>
      <c r="THZ44" s="450"/>
      <c r="TIA44" s="450"/>
      <c r="TIB44" s="450"/>
      <c r="TIC44" s="450"/>
      <c r="TID44" s="450"/>
      <c r="TIE44" s="450"/>
      <c r="TIF44" s="450"/>
      <c r="TIG44" s="450"/>
      <c r="TIH44" s="450"/>
      <c r="TII44" s="450"/>
      <c r="TIJ44" s="450"/>
      <c r="TIK44" s="450"/>
      <c r="TIL44" s="450"/>
      <c r="TIM44" s="450"/>
      <c r="TIN44" s="450"/>
      <c r="TIO44" s="450"/>
      <c r="TIP44" s="450"/>
      <c r="TIQ44" s="450"/>
      <c r="TIR44" s="450"/>
      <c r="TIS44" s="450"/>
      <c r="TIT44" s="450"/>
      <c r="TIU44" s="450"/>
      <c r="TIV44" s="450"/>
      <c r="TIW44" s="450"/>
      <c r="TIX44" s="450"/>
      <c r="TIY44" s="450"/>
      <c r="TIZ44" s="450"/>
      <c r="TJA44" s="450"/>
      <c r="TJB44" s="450"/>
      <c r="TJC44" s="450"/>
      <c r="TJD44" s="450"/>
      <c r="TJE44" s="450"/>
      <c r="TJF44" s="450"/>
      <c r="TJG44" s="450"/>
      <c r="TJH44" s="450"/>
      <c r="TJI44" s="450"/>
      <c r="TJJ44" s="450"/>
      <c r="TJK44" s="450"/>
      <c r="TJL44" s="450"/>
      <c r="TJM44" s="450"/>
      <c r="TJN44" s="450"/>
      <c r="TJO44" s="450"/>
      <c r="TJP44" s="450"/>
      <c r="TJQ44" s="450"/>
      <c r="TJR44" s="450"/>
      <c r="TJS44" s="450"/>
      <c r="TJT44" s="450"/>
      <c r="TJU44" s="450"/>
      <c r="TJV44" s="450"/>
      <c r="TJW44" s="450"/>
      <c r="TJX44" s="450"/>
      <c r="TJY44" s="450"/>
      <c r="TJZ44" s="450"/>
      <c r="TKA44" s="450"/>
      <c r="TKB44" s="450"/>
      <c r="TKC44" s="450"/>
      <c r="TKD44" s="450"/>
      <c r="TKE44" s="450"/>
      <c r="TKF44" s="450"/>
      <c r="TKG44" s="450"/>
      <c r="TKH44" s="450"/>
      <c r="TKI44" s="450"/>
      <c r="TKJ44" s="450"/>
      <c r="TKK44" s="450"/>
      <c r="TKL44" s="450"/>
      <c r="TKM44" s="450"/>
      <c r="TKN44" s="450"/>
      <c r="TKO44" s="450"/>
      <c r="TKP44" s="450"/>
      <c r="TKQ44" s="450"/>
      <c r="TKR44" s="450"/>
      <c r="TKS44" s="450"/>
      <c r="TKT44" s="450"/>
      <c r="TKU44" s="450"/>
      <c r="TKV44" s="450"/>
      <c r="TKW44" s="450"/>
      <c r="TKX44" s="450"/>
      <c r="TKY44" s="450"/>
      <c r="TKZ44" s="450"/>
      <c r="TLA44" s="450"/>
      <c r="TLB44" s="450"/>
      <c r="TLC44" s="450"/>
      <c r="TLD44" s="450"/>
      <c r="TLE44" s="450"/>
      <c r="TLF44" s="450"/>
      <c r="TLG44" s="450"/>
      <c r="TLH44" s="450"/>
      <c r="TLI44" s="450"/>
      <c r="TLJ44" s="450"/>
      <c r="TLK44" s="450"/>
      <c r="TLL44" s="450"/>
      <c r="TLM44" s="450"/>
      <c r="TLN44" s="450"/>
      <c r="TLO44" s="450"/>
      <c r="TLP44" s="450"/>
      <c r="TLQ44" s="450"/>
      <c r="TLR44" s="450"/>
      <c r="TLS44" s="450"/>
      <c r="TLT44" s="450"/>
      <c r="TLU44" s="450"/>
      <c r="TLV44" s="450"/>
      <c r="TLW44" s="450"/>
      <c r="TLX44" s="450"/>
      <c r="TLY44" s="450"/>
      <c r="TLZ44" s="450"/>
      <c r="TMA44" s="450"/>
      <c r="TMB44" s="450"/>
      <c r="TMC44" s="450"/>
      <c r="TMD44" s="450"/>
      <c r="TME44" s="450"/>
      <c r="TMF44" s="450"/>
      <c r="TMG44" s="450"/>
      <c r="TMH44" s="450"/>
      <c r="TMI44" s="450"/>
      <c r="TMJ44" s="450"/>
      <c r="TMK44" s="450"/>
      <c r="TML44" s="450"/>
      <c r="TMM44" s="450"/>
      <c r="TMN44" s="450"/>
      <c r="TMO44" s="450"/>
      <c r="TMP44" s="450"/>
      <c r="TMQ44" s="450"/>
      <c r="TMR44" s="450"/>
      <c r="TMS44" s="450"/>
      <c r="TMT44" s="450"/>
      <c r="TMU44" s="450"/>
      <c r="TMV44" s="450"/>
      <c r="TMW44" s="450"/>
      <c r="TMX44" s="450"/>
      <c r="TMY44" s="450"/>
      <c r="TMZ44" s="450"/>
      <c r="TNA44" s="450"/>
      <c r="TNB44" s="450"/>
      <c r="TNC44" s="450"/>
      <c r="TND44" s="450"/>
      <c r="TNE44" s="450"/>
      <c r="TNF44" s="450"/>
      <c r="TNG44" s="450"/>
      <c r="TNH44" s="450"/>
      <c r="TNI44" s="450"/>
      <c r="TNJ44" s="450"/>
      <c r="TNK44" s="450"/>
      <c r="TNL44" s="450"/>
      <c r="TNM44" s="450"/>
      <c r="TNN44" s="450"/>
      <c r="TNO44" s="450"/>
      <c r="TNP44" s="450"/>
      <c r="TNQ44" s="450"/>
      <c r="TNR44" s="450"/>
      <c r="TNS44" s="450"/>
      <c r="TNT44" s="450"/>
      <c r="TNU44" s="450"/>
      <c r="TNV44" s="450"/>
      <c r="TNW44" s="450"/>
      <c r="TNX44" s="450"/>
      <c r="TNY44" s="450"/>
      <c r="TNZ44" s="450"/>
      <c r="TOA44" s="450"/>
      <c r="TOB44" s="450"/>
      <c r="TOC44" s="450"/>
      <c r="TOD44" s="450"/>
      <c r="TOE44" s="450"/>
      <c r="TOF44" s="450"/>
      <c r="TOG44" s="450"/>
      <c r="TOH44" s="450"/>
      <c r="TOI44" s="450"/>
      <c r="TOJ44" s="450"/>
      <c r="TOK44" s="450"/>
      <c r="TOL44" s="450"/>
      <c r="TOM44" s="450"/>
      <c r="TON44" s="450"/>
      <c r="TOO44" s="450"/>
      <c r="TOP44" s="450"/>
      <c r="TOQ44" s="450"/>
      <c r="TOR44" s="450"/>
      <c r="TOS44" s="450"/>
      <c r="TOT44" s="450"/>
      <c r="TOU44" s="450"/>
      <c r="TOV44" s="450"/>
      <c r="TOW44" s="450"/>
      <c r="TOX44" s="450"/>
      <c r="TOY44" s="450"/>
      <c r="TOZ44" s="450"/>
      <c r="TPA44" s="450"/>
      <c r="TPB44" s="450"/>
      <c r="TPC44" s="450"/>
      <c r="TPD44" s="450"/>
      <c r="TPE44" s="450"/>
      <c r="TPF44" s="450"/>
      <c r="TPG44" s="450"/>
      <c r="TPH44" s="450"/>
      <c r="TPI44" s="450"/>
      <c r="TPJ44" s="450"/>
      <c r="TPK44" s="450"/>
      <c r="TPL44" s="450"/>
      <c r="TPM44" s="450"/>
      <c r="TPN44" s="450"/>
      <c r="TPO44" s="450"/>
      <c r="TPP44" s="450"/>
      <c r="TPQ44" s="450"/>
      <c r="TPR44" s="450"/>
      <c r="TPS44" s="450"/>
      <c r="TPT44" s="450"/>
      <c r="TPU44" s="450"/>
      <c r="TPV44" s="450"/>
      <c r="TPW44" s="450"/>
      <c r="TPX44" s="450"/>
      <c r="TPY44" s="450"/>
      <c r="TPZ44" s="450"/>
      <c r="TQA44" s="450"/>
      <c r="TQB44" s="450"/>
      <c r="TQC44" s="450"/>
      <c r="TQD44" s="450"/>
      <c r="TQE44" s="450"/>
      <c r="TQF44" s="450"/>
      <c r="TQG44" s="450"/>
      <c r="TQH44" s="450"/>
      <c r="TQI44" s="450"/>
      <c r="TQJ44" s="450"/>
      <c r="TQK44" s="450"/>
      <c r="TQL44" s="450"/>
      <c r="TQM44" s="450"/>
      <c r="TQN44" s="450"/>
      <c r="TQO44" s="450"/>
      <c r="TQP44" s="450"/>
      <c r="TQQ44" s="450"/>
      <c r="TQR44" s="450"/>
      <c r="TQS44" s="450"/>
      <c r="TQT44" s="450"/>
      <c r="TQU44" s="450"/>
      <c r="TQV44" s="450"/>
      <c r="TQW44" s="450"/>
      <c r="TQX44" s="450"/>
      <c r="TQY44" s="450"/>
      <c r="TQZ44" s="450"/>
      <c r="TRA44" s="450"/>
      <c r="TRB44" s="450"/>
      <c r="TRC44" s="450"/>
      <c r="TRD44" s="450"/>
      <c r="TRE44" s="450"/>
      <c r="TRF44" s="450"/>
      <c r="TRG44" s="450"/>
      <c r="TRH44" s="450"/>
      <c r="TRI44" s="450"/>
      <c r="TRJ44" s="450"/>
      <c r="TRK44" s="450"/>
      <c r="TRL44" s="450"/>
      <c r="TRM44" s="450"/>
      <c r="TRN44" s="450"/>
      <c r="TRO44" s="450"/>
      <c r="TRP44" s="450"/>
      <c r="TRQ44" s="450"/>
      <c r="TRR44" s="450"/>
      <c r="TRS44" s="450"/>
      <c r="TRT44" s="450"/>
      <c r="TRU44" s="450"/>
      <c r="TRV44" s="450"/>
      <c r="TRW44" s="450"/>
      <c r="TRX44" s="450"/>
      <c r="TRY44" s="450"/>
      <c r="TRZ44" s="450"/>
      <c r="TSA44" s="450"/>
      <c r="TSB44" s="450"/>
      <c r="TSC44" s="450"/>
      <c r="TSD44" s="450"/>
      <c r="TSE44" s="450"/>
      <c r="TSF44" s="450"/>
      <c r="TSG44" s="450"/>
      <c r="TSH44" s="450"/>
      <c r="TSI44" s="450"/>
      <c r="TSJ44" s="450"/>
      <c r="TSK44" s="450"/>
      <c r="TSL44" s="450"/>
      <c r="TSM44" s="450"/>
      <c r="TSN44" s="450"/>
      <c r="TSO44" s="450"/>
      <c r="TSP44" s="450"/>
      <c r="TSQ44" s="450"/>
      <c r="TSR44" s="450"/>
      <c r="TSS44" s="450"/>
      <c r="TST44" s="450"/>
      <c r="TSU44" s="450"/>
      <c r="TSV44" s="450"/>
      <c r="TSW44" s="450"/>
      <c r="TSX44" s="450"/>
      <c r="TSY44" s="450"/>
      <c r="TSZ44" s="450"/>
      <c r="TTA44" s="450"/>
      <c r="TTB44" s="450"/>
      <c r="TTC44" s="450"/>
      <c r="TTD44" s="450"/>
      <c r="TTE44" s="450"/>
      <c r="TTF44" s="450"/>
      <c r="TTG44" s="450"/>
      <c r="TTH44" s="450"/>
      <c r="TTI44" s="450"/>
      <c r="TTJ44" s="450"/>
      <c r="TTK44" s="450"/>
      <c r="TTL44" s="450"/>
      <c r="TTM44" s="450"/>
      <c r="TTN44" s="450"/>
      <c r="TTO44" s="450"/>
      <c r="TTP44" s="450"/>
      <c r="TTQ44" s="450"/>
      <c r="TTR44" s="450"/>
      <c r="TTS44" s="450"/>
      <c r="TTT44" s="450"/>
      <c r="TTU44" s="450"/>
      <c r="TTV44" s="450"/>
      <c r="TTW44" s="450"/>
      <c r="TTX44" s="450"/>
      <c r="TTY44" s="450"/>
      <c r="TTZ44" s="450"/>
      <c r="TUA44" s="450"/>
      <c r="TUB44" s="450"/>
      <c r="TUC44" s="450"/>
      <c r="TUD44" s="450"/>
      <c r="TUE44" s="450"/>
      <c r="TUF44" s="450"/>
      <c r="TUG44" s="450"/>
      <c r="TUH44" s="450"/>
      <c r="TUI44" s="450"/>
      <c r="TUJ44" s="450"/>
      <c r="TUK44" s="450"/>
      <c r="TUL44" s="450"/>
      <c r="TUM44" s="450"/>
      <c r="TUN44" s="450"/>
      <c r="TUO44" s="450"/>
      <c r="TUP44" s="450"/>
      <c r="TUQ44" s="450"/>
      <c r="TUR44" s="450"/>
      <c r="TUS44" s="450"/>
      <c r="TUT44" s="450"/>
      <c r="TUU44" s="450"/>
      <c r="TUV44" s="450"/>
      <c r="TUW44" s="450"/>
      <c r="TUX44" s="450"/>
      <c r="TUY44" s="450"/>
      <c r="TUZ44" s="450"/>
      <c r="TVA44" s="450"/>
      <c r="TVB44" s="450"/>
      <c r="TVC44" s="450"/>
      <c r="TVD44" s="450"/>
      <c r="TVE44" s="450"/>
      <c r="TVF44" s="450"/>
      <c r="TVG44" s="450"/>
      <c r="TVH44" s="450"/>
      <c r="TVI44" s="450"/>
      <c r="TVJ44" s="450"/>
      <c r="TVK44" s="450"/>
      <c r="TVL44" s="450"/>
      <c r="TVM44" s="450"/>
      <c r="TVN44" s="450"/>
      <c r="TVO44" s="450"/>
      <c r="TVP44" s="450"/>
      <c r="TVQ44" s="450"/>
      <c r="TVR44" s="450"/>
      <c r="TVS44" s="450"/>
      <c r="TVT44" s="450"/>
      <c r="TVU44" s="450"/>
      <c r="TVV44" s="450"/>
      <c r="TVW44" s="450"/>
      <c r="TVX44" s="450"/>
      <c r="TVY44" s="450"/>
      <c r="TVZ44" s="450"/>
      <c r="TWA44" s="450"/>
      <c r="TWB44" s="450"/>
      <c r="TWC44" s="450"/>
      <c r="TWD44" s="450"/>
      <c r="TWE44" s="450"/>
      <c r="TWF44" s="450"/>
      <c r="TWG44" s="450"/>
      <c r="TWH44" s="450"/>
      <c r="TWI44" s="450"/>
      <c r="TWJ44" s="450"/>
      <c r="TWK44" s="450"/>
      <c r="TWL44" s="450"/>
      <c r="TWM44" s="450"/>
      <c r="TWN44" s="450"/>
      <c r="TWO44" s="450"/>
      <c r="TWP44" s="450"/>
      <c r="TWQ44" s="450"/>
      <c r="TWR44" s="450"/>
      <c r="TWS44" s="450"/>
      <c r="TWT44" s="450"/>
      <c r="TWU44" s="450"/>
      <c r="TWV44" s="450"/>
      <c r="TWW44" s="450"/>
      <c r="TWX44" s="450"/>
      <c r="TWY44" s="450"/>
      <c r="TWZ44" s="450"/>
      <c r="TXA44" s="450"/>
      <c r="TXB44" s="450"/>
      <c r="TXC44" s="450"/>
      <c r="TXD44" s="450"/>
      <c r="TXE44" s="450"/>
      <c r="TXF44" s="450"/>
      <c r="TXG44" s="450"/>
      <c r="TXH44" s="450"/>
      <c r="TXI44" s="450"/>
      <c r="TXJ44" s="450"/>
      <c r="TXK44" s="450"/>
      <c r="TXL44" s="450"/>
      <c r="TXM44" s="450"/>
      <c r="TXN44" s="450"/>
      <c r="TXO44" s="450"/>
      <c r="TXP44" s="450"/>
      <c r="TXQ44" s="450"/>
      <c r="TXR44" s="450"/>
      <c r="TXS44" s="450"/>
      <c r="TXT44" s="450"/>
      <c r="TXU44" s="450"/>
      <c r="TXV44" s="450"/>
      <c r="TXW44" s="450"/>
      <c r="TXX44" s="450"/>
      <c r="TXY44" s="450"/>
      <c r="TXZ44" s="450"/>
      <c r="TYA44" s="450"/>
      <c r="TYB44" s="450"/>
      <c r="TYC44" s="450"/>
      <c r="TYD44" s="450"/>
      <c r="TYE44" s="450"/>
      <c r="TYF44" s="450"/>
      <c r="TYG44" s="450"/>
      <c r="TYH44" s="450"/>
      <c r="TYI44" s="450"/>
      <c r="TYJ44" s="450"/>
      <c r="TYK44" s="450"/>
      <c r="TYL44" s="450"/>
      <c r="TYM44" s="450"/>
      <c r="TYN44" s="450"/>
      <c r="TYO44" s="450"/>
      <c r="TYP44" s="450"/>
      <c r="TYQ44" s="450"/>
      <c r="TYR44" s="450"/>
      <c r="TYS44" s="450"/>
      <c r="TYT44" s="450"/>
      <c r="TYU44" s="450"/>
      <c r="TYV44" s="450"/>
      <c r="TYW44" s="450"/>
      <c r="TYX44" s="450"/>
      <c r="TYY44" s="450"/>
      <c r="TYZ44" s="450"/>
      <c r="TZA44" s="450"/>
      <c r="TZB44" s="450"/>
      <c r="TZC44" s="450"/>
      <c r="TZD44" s="450"/>
      <c r="TZE44" s="450"/>
      <c r="TZF44" s="450"/>
      <c r="TZG44" s="450"/>
      <c r="TZH44" s="450"/>
      <c r="TZI44" s="450"/>
      <c r="TZJ44" s="450"/>
      <c r="TZK44" s="450"/>
      <c r="TZL44" s="450"/>
      <c r="TZM44" s="450"/>
      <c r="TZN44" s="450"/>
      <c r="TZO44" s="450"/>
      <c r="TZP44" s="450"/>
      <c r="TZQ44" s="450"/>
      <c r="TZR44" s="450"/>
      <c r="TZS44" s="450"/>
      <c r="TZT44" s="450"/>
      <c r="TZU44" s="450"/>
      <c r="TZV44" s="450"/>
      <c r="TZW44" s="450"/>
      <c r="TZX44" s="450"/>
      <c r="TZY44" s="450"/>
      <c r="TZZ44" s="450"/>
      <c r="UAA44" s="450"/>
      <c r="UAB44" s="450"/>
      <c r="UAC44" s="450"/>
      <c r="UAD44" s="450"/>
      <c r="UAE44" s="450"/>
      <c r="UAF44" s="450"/>
      <c r="UAG44" s="450"/>
      <c r="UAH44" s="450"/>
      <c r="UAI44" s="450"/>
      <c r="UAJ44" s="450"/>
      <c r="UAK44" s="450"/>
      <c r="UAL44" s="450"/>
      <c r="UAM44" s="450"/>
      <c r="UAN44" s="450"/>
      <c r="UAO44" s="450"/>
      <c r="UAP44" s="450"/>
      <c r="UAQ44" s="450"/>
      <c r="UAR44" s="450"/>
      <c r="UAS44" s="450"/>
      <c r="UAT44" s="450"/>
      <c r="UAU44" s="450"/>
      <c r="UAV44" s="450"/>
      <c r="UAW44" s="450"/>
      <c r="UAX44" s="450"/>
      <c r="UAY44" s="450"/>
      <c r="UAZ44" s="450"/>
      <c r="UBA44" s="450"/>
      <c r="UBB44" s="450"/>
      <c r="UBC44" s="450"/>
      <c r="UBD44" s="450"/>
      <c r="UBE44" s="450"/>
      <c r="UBF44" s="450"/>
      <c r="UBG44" s="450"/>
      <c r="UBH44" s="450"/>
      <c r="UBI44" s="450"/>
      <c r="UBJ44" s="450"/>
      <c r="UBK44" s="450"/>
      <c r="UBL44" s="450"/>
      <c r="UBM44" s="450"/>
      <c r="UBN44" s="450"/>
      <c r="UBO44" s="450"/>
      <c r="UBP44" s="450"/>
      <c r="UBQ44" s="450"/>
      <c r="UBR44" s="450"/>
      <c r="UBS44" s="450"/>
      <c r="UBT44" s="450"/>
      <c r="UBU44" s="450"/>
      <c r="UBV44" s="450"/>
      <c r="UBW44" s="450"/>
      <c r="UBX44" s="450"/>
      <c r="UBY44" s="450"/>
      <c r="UBZ44" s="450"/>
      <c r="UCA44" s="450"/>
      <c r="UCB44" s="450"/>
      <c r="UCC44" s="450"/>
      <c r="UCD44" s="450"/>
      <c r="UCE44" s="450"/>
      <c r="UCF44" s="450"/>
      <c r="UCG44" s="450"/>
      <c r="UCH44" s="450"/>
      <c r="UCI44" s="450"/>
      <c r="UCJ44" s="450"/>
      <c r="UCK44" s="450"/>
      <c r="UCL44" s="450"/>
      <c r="UCM44" s="450"/>
      <c r="UCN44" s="450"/>
      <c r="UCO44" s="450"/>
      <c r="UCP44" s="450"/>
      <c r="UCQ44" s="450"/>
      <c r="UCR44" s="450"/>
      <c r="UCS44" s="450"/>
      <c r="UCT44" s="450"/>
      <c r="UCU44" s="450"/>
      <c r="UCV44" s="450"/>
      <c r="UCW44" s="450"/>
      <c r="UCX44" s="450"/>
      <c r="UCY44" s="450"/>
      <c r="UCZ44" s="450"/>
      <c r="UDA44" s="450"/>
      <c r="UDB44" s="450"/>
      <c r="UDC44" s="450"/>
      <c r="UDD44" s="450"/>
      <c r="UDE44" s="450"/>
      <c r="UDF44" s="450"/>
      <c r="UDG44" s="450"/>
      <c r="UDH44" s="450"/>
      <c r="UDI44" s="450"/>
      <c r="UDJ44" s="450"/>
      <c r="UDK44" s="450"/>
      <c r="UDL44" s="450"/>
      <c r="UDM44" s="450"/>
      <c r="UDN44" s="450"/>
      <c r="UDO44" s="450"/>
      <c r="UDP44" s="450"/>
      <c r="UDQ44" s="450"/>
      <c r="UDR44" s="450"/>
      <c r="UDS44" s="450"/>
      <c r="UDT44" s="450"/>
      <c r="UDU44" s="450"/>
      <c r="UDV44" s="450"/>
      <c r="UDW44" s="450"/>
      <c r="UDX44" s="450"/>
      <c r="UDY44" s="450"/>
      <c r="UDZ44" s="450"/>
      <c r="UEA44" s="450"/>
      <c r="UEB44" s="450"/>
      <c r="UEC44" s="450"/>
      <c r="UED44" s="450"/>
      <c r="UEE44" s="450"/>
      <c r="UEF44" s="450"/>
      <c r="UEG44" s="450"/>
      <c r="UEH44" s="450"/>
      <c r="UEI44" s="450"/>
      <c r="UEJ44" s="450"/>
      <c r="UEK44" s="450"/>
      <c r="UEL44" s="450"/>
      <c r="UEM44" s="450"/>
      <c r="UEN44" s="450"/>
      <c r="UEO44" s="450"/>
      <c r="UEP44" s="450"/>
      <c r="UEQ44" s="450"/>
      <c r="UER44" s="450"/>
      <c r="UES44" s="450"/>
      <c r="UET44" s="450"/>
      <c r="UEU44" s="450"/>
      <c r="UEV44" s="450"/>
      <c r="UEW44" s="450"/>
      <c r="UEX44" s="450"/>
      <c r="UEY44" s="450"/>
      <c r="UEZ44" s="450"/>
      <c r="UFA44" s="450"/>
      <c r="UFB44" s="450"/>
      <c r="UFC44" s="450"/>
      <c r="UFD44" s="450"/>
      <c r="UFE44" s="450"/>
      <c r="UFF44" s="450"/>
      <c r="UFG44" s="450"/>
      <c r="UFH44" s="450"/>
      <c r="UFI44" s="450"/>
      <c r="UFJ44" s="450"/>
      <c r="UFK44" s="450"/>
      <c r="UFL44" s="450"/>
      <c r="UFM44" s="450"/>
      <c r="UFN44" s="450"/>
      <c r="UFO44" s="450"/>
      <c r="UFP44" s="450"/>
      <c r="UFQ44" s="450"/>
      <c r="UFR44" s="450"/>
      <c r="UFS44" s="450"/>
      <c r="UFT44" s="450"/>
      <c r="UFU44" s="450"/>
      <c r="UFV44" s="450"/>
      <c r="UFW44" s="450"/>
      <c r="UFX44" s="450"/>
      <c r="UFY44" s="450"/>
      <c r="UFZ44" s="450"/>
      <c r="UGA44" s="450"/>
      <c r="UGB44" s="450"/>
      <c r="UGC44" s="450"/>
      <c r="UGD44" s="450"/>
      <c r="UGE44" s="450"/>
      <c r="UGF44" s="450"/>
      <c r="UGG44" s="450"/>
      <c r="UGH44" s="450"/>
      <c r="UGI44" s="450"/>
      <c r="UGJ44" s="450"/>
      <c r="UGK44" s="450"/>
      <c r="UGL44" s="450"/>
      <c r="UGM44" s="450"/>
      <c r="UGN44" s="450"/>
      <c r="UGO44" s="450"/>
      <c r="UGP44" s="450"/>
      <c r="UGQ44" s="450"/>
      <c r="UGR44" s="450"/>
      <c r="UGS44" s="450"/>
      <c r="UGT44" s="450"/>
      <c r="UGU44" s="450"/>
      <c r="UGV44" s="450"/>
      <c r="UGW44" s="450"/>
      <c r="UGX44" s="450"/>
      <c r="UGY44" s="450"/>
      <c r="UGZ44" s="450"/>
      <c r="UHA44" s="450"/>
      <c r="UHB44" s="450"/>
      <c r="UHC44" s="450"/>
      <c r="UHD44" s="450"/>
      <c r="UHE44" s="450"/>
      <c r="UHF44" s="450"/>
      <c r="UHG44" s="450"/>
      <c r="UHH44" s="450"/>
      <c r="UHI44" s="450"/>
      <c r="UHJ44" s="450"/>
      <c r="UHK44" s="450"/>
      <c r="UHL44" s="450"/>
      <c r="UHM44" s="450"/>
      <c r="UHN44" s="450"/>
      <c r="UHO44" s="450"/>
      <c r="UHP44" s="450"/>
      <c r="UHQ44" s="450"/>
      <c r="UHR44" s="450"/>
      <c r="UHS44" s="450"/>
      <c r="UHT44" s="450"/>
      <c r="UHU44" s="450"/>
      <c r="UHV44" s="450"/>
      <c r="UHW44" s="450"/>
      <c r="UHX44" s="450"/>
      <c r="UHY44" s="450"/>
      <c r="UHZ44" s="450"/>
      <c r="UIA44" s="450"/>
      <c r="UIB44" s="450"/>
      <c r="UIC44" s="450"/>
      <c r="UID44" s="450"/>
      <c r="UIE44" s="450"/>
      <c r="UIF44" s="450"/>
      <c r="UIG44" s="450"/>
      <c r="UIH44" s="450"/>
      <c r="UII44" s="450"/>
      <c r="UIJ44" s="450"/>
      <c r="UIK44" s="450"/>
      <c r="UIL44" s="450"/>
      <c r="UIM44" s="450"/>
      <c r="UIN44" s="450"/>
      <c r="UIO44" s="450"/>
      <c r="UIP44" s="450"/>
      <c r="UIQ44" s="450"/>
      <c r="UIR44" s="450"/>
      <c r="UIS44" s="450"/>
      <c r="UIT44" s="450"/>
      <c r="UIU44" s="450"/>
      <c r="UIV44" s="450"/>
      <c r="UIW44" s="450"/>
      <c r="UIX44" s="450"/>
      <c r="UIY44" s="450"/>
      <c r="UIZ44" s="450"/>
      <c r="UJA44" s="450"/>
      <c r="UJB44" s="450"/>
      <c r="UJC44" s="450"/>
      <c r="UJD44" s="450"/>
      <c r="UJE44" s="450"/>
      <c r="UJF44" s="450"/>
      <c r="UJG44" s="450"/>
      <c r="UJH44" s="450"/>
      <c r="UJI44" s="450"/>
      <c r="UJJ44" s="450"/>
      <c r="UJK44" s="450"/>
      <c r="UJL44" s="450"/>
      <c r="UJM44" s="450"/>
      <c r="UJN44" s="450"/>
      <c r="UJO44" s="450"/>
      <c r="UJP44" s="450"/>
      <c r="UJQ44" s="450"/>
      <c r="UJR44" s="450"/>
      <c r="UJS44" s="450"/>
      <c r="UJT44" s="450"/>
      <c r="UJU44" s="450"/>
      <c r="UJV44" s="450"/>
      <c r="UJW44" s="450"/>
      <c r="UJX44" s="450"/>
      <c r="UJY44" s="450"/>
      <c r="UJZ44" s="450"/>
      <c r="UKA44" s="450"/>
      <c r="UKB44" s="450"/>
      <c r="UKC44" s="450"/>
      <c r="UKD44" s="450"/>
      <c r="UKE44" s="450"/>
      <c r="UKF44" s="450"/>
      <c r="UKG44" s="450"/>
      <c r="UKH44" s="450"/>
      <c r="UKI44" s="450"/>
      <c r="UKJ44" s="450"/>
      <c r="UKK44" s="450"/>
      <c r="UKL44" s="450"/>
      <c r="UKM44" s="450"/>
      <c r="UKN44" s="450"/>
      <c r="UKO44" s="450"/>
      <c r="UKP44" s="450"/>
      <c r="UKQ44" s="450"/>
      <c r="UKR44" s="450"/>
      <c r="UKS44" s="450"/>
      <c r="UKT44" s="450"/>
      <c r="UKU44" s="450"/>
      <c r="UKV44" s="450"/>
      <c r="UKW44" s="450"/>
      <c r="UKX44" s="450"/>
      <c r="UKY44" s="450"/>
      <c r="UKZ44" s="450"/>
      <c r="ULA44" s="450"/>
      <c r="ULB44" s="450"/>
      <c r="ULC44" s="450"/>
      <c r="ULD44" s="450"/>
      <c r="ULE44" s="450"/>
      <c r="ULF44" s="450"/>
      <c r="ULG44" s="450"/>
      <c r="ULH44" s="450"/>
      <c r="ULI44" s="450"/>
      <c r="ULJ44" s="450"/>
      <c r="ULK44" s="450"/>
      <c r="ULL44" s="450"/>
      <c r="ULM44" s="450"/>
      <c r="ULN44" s="450"/>
      <c r="ULO44" s="450"/>
      <c r="ULP44" s="450"/>
      <c r="ULQ44" s="450"/>
      <c r="ULR44" s="450"/>
      <c r="ULS44" s="450"/>
      <c r="ULT44" s="450"/>
      <c r="ULU44" s="450"/>
      <c r="ULV44" s="450"/>
      <c r="ULW44" s="450"/>
      <c r="ULX44" s="450"/>
      <c r="ULY44" s="450"/>
      <c r="ULZ44" s="450"/>
      <c r="UMA44" s="450"/>
      <c r="UMB44" s="450"/>
      <c r="UMC44" s="450"/>
      <c r="UMD44" s="450"/>
      <c r="UME44" s="450"/>
      <c r="UMF44" s="450"/>
      <c r="UMG44" s="450"/>
      <c r="UMH44" s="450"/>
      <c r="UMI44" s="450"/>
      <c r="UMJ44" s="450"/>
      <c r="UMK44" s="450"/>
      <c r="UML44" s="450"/>
      <c r="UMM44" s="450"/>
      <c r="UMN44" s="450"/>
      <c r="UMO44" s="450"/>
      <c r="UMP44" s="450"/>
      <c r="UMQ44" s="450"/>
      <c r="UMR44" s="450"/>
      <c r="UMS44" s="450"/>
      <c r="UMT44" s="450"/>
      <c r="UMU44" s="450"/>
      <c r="UMV44" s="450"/>
      <c r="UMW44" s="450"/>
      <c r="UMX44" s="450"/>
      <c r="UMY44" s="450"/>
      <c r="UMZ44" s="450"/>
      <c r="UNA44" s="450"/>
      <c r="UNB44" s="450"/>
      <c r="UNC44" s="450"/>
      <c r="UND44" s="450"/>
      <c r="UNE44" s="450"/>
      <c r="UNF44" s="450"/>
      <c r="UNG44" s="450"/>
      <c r="UNH44" s="450"/>
      <c r="UNI44" s="450"/>
      <c r="UNJ44" s="450"/>
      <c r="UNK44" s="450"/>
      <c r="UNL44" s="450"/>
      <c r="UNM44" s="450"/>
      <c r="UNN44" s="450"/>
      <c r="UNO44" s="450"/>
      <c r="UNP44" s="450"/>
      <c r="UNQ44" s="450"/>
      <c r="UNR44" s="450"/>
      <c r="UNS44" s="450"/>
      <c r="UNT44" s="450"/>
      <c r="UNU44" s="450"/>
      <c r="UNV44" s="450"/>
      <c r="UNW44" s="450"/>
      <c r="UNX44" s="450"/>
      <c r="UNY44" s="450"/>
      <c r="UNZ44" s="450"/>
      <c r="UOA44" s="450"/>
      <c r="UOB44" s="450"/>
      <c r="UOC44" s="450"/>
      <c r="UOD44" s="450"/>
      <c r="UOE44" s="450"/>
      <c r="UOF44" s="450"/>
      <c r="UOG44" s="450"/>
      <c r="UOH44" s="450"/>
      <c r="UOI44" s="450"/>
      <c r="UOJ44" s="450"/>
      <c r="UOK44" s="450"/>
      <c r="UOL44" s="450"/>
      <c r="UOM44" s="450"/>
      <c r="UON44" s="450"/>
      <c r="UOO44" s="450"/>
      <c r="UOP44" s="450"/>
      <c r="UOQ44" s="450"/>
      <c r="UOR44" s="450"/>
      <c r="UOS44" s="450"/>
      <c r="UOT44" s="450"/>
      <c r="UOU44" s="450"/>
      <c r="UOV44" s="450"/>
      <c r="UOW44" s="450"/>
      <c r="UOX44" s="450"/>
      <c r="UOY44" s="450"/>
      <c r="UOZ44" s="450"/>
      <c r="UPA44" s="450"/>
      <c r="UPB44" s="450"/>
      <c r="UPC44" s="450"/>
      <c r="UPD44" s="450"/>
      <c r="UPE44" s="450"/>
      <c r="UPF44" s="450"/>
      <c r="UPG44" s="450"/>
      <c r="UPH44" s="450"/>
      <c r="UPI44" s="450"/>
      <c r="UPJ44" s="450"/>
      <c r="UPK44" s="450"/>
      <c r="UPL44" s="450"/>
      <c r="UPM44" s="450"/>
      <c r="UPN44" s="450"/>
      <c r="UPO44" s="450"/>
      <c r="UPP44" s="450"/>
      <c r="UPQ44" s="450"/>
      <c r="UPR44" s="450"/>
      <c r="UPS44" s="450"/>
      <c r="UPT44" s="450"/>
      <c r="UPU44" s="450"/>
      <c r="UPV44" s="450"/>
      <c r="UPW44" s="450"/>
      <c r="UPX44" s="450"/>
      <c r="UPY44" s="450"/>
      <c r="UPZ44" s="450"/>
      <c r="UQA44" s="450"/>
      <c r="UQB44" s="450"/>
      <c r="UQC44" s="450"/>
      <c r="UQD44" s="450"/>
      <c r="UQE44" s="450"/>
      <c r="UQF44" s="450"/>
      <c r="UQG44" s="450"/>
      <c r="UQH44" s="450"/>
      <c r="UQI44" s="450"/>
      <c r="UQJ44" s="450"/>
      <c r="UQK44" s="450"/>
      <c r="UQL44" s="450"/>
      <c r="UQM44" s="450"/>
      <c r="UQN44" s="450"/>
      <c r="UQO44" s="450"/>
      <c r="UQP44" s="450"/>
      <c r="UQQ44" s="450"/>
      <c r="UQR44" s="450"/>
      <c r="UQS44" s="450"/>
      <c r="UQT44" s="450"/>
      <c r="UQU44" s="450"/>
      <c r="UQV44" s="450"/>
      <c r="UQW44" s="450"/>
      <c r="UQX44" s="450"/>
      <c r="UQY44" s="450"/>
      <c r="UQZ44" s="450"/>
      <c r="URA44" s="450"/>
      <c r="URB44" s="450"/>
      <c r="URC44" s="450"/>
      <c r="URD44" s="450"/>
      <c r="URE44" s="450"/>
      <c r="URF44" s="450"/>
      <c r="URG44" s="450"/>
      <c r="URH44" s="450"/>
      <c r="URI44" s="450"/>
      <c r="URJ44" s="450"/>
      <c r="URK44" s="450"/>
      <c r="URL44" s="450"/>
      <c r="URM44" s="450"/>
      <c r="URN44" s="450"/>
      <c r="URO44" s="450"/>
      <c r="URP44" s="450"/>
      <c r="URQ44" s="450"/>
      <c r="URR44" s="450"/>
      <c r="URS44" s="450"/>
      <c r="URT44" s="450"/>
      <c r="URU44" s="450"/>
      <c r="URV44" s="450"/>
      <c r="URW44" s="450"/>
      <c r="URX44" s="450"/>
      <c r="URY44" s="450"/>
      <c r="URZ44" s="450"/>
      <c r="USA44" s="450"/>
      <c r="USB44" s="450"/>
      <c r="USC44" s="450"/>
      <c r="USD44" s="450"/>
      <c r="USE44" s="450"/>
      <c r="USF44" s="450"/>
      <c r="USG44" s="450"/>
      <c r="USH44" s="450"/>
      <c r="USI44" s="450"/>
      <c r="USJ44" s="450"/>
      <c r="USK44" s="450"/>
      <c r="USL44" s="450"/>
      <c r="USM44" s="450"/>
      <c r="USN44" s="450"/>
      <c r="USO44" s="450"/>
      <c r="USP44" s="450"/>
      <c r="USQ44" s="450"/>
      <c r="USR44" s="450"/>
      <c r="USS44" s="450"/>
      <c r="UST44" s="450"/>
      <c r="USU44" s="450"/>
      <c r="USV44" s="450"/>
      <c r="USW44" s="450"/>
      <c r="USX44" s="450"/>
      <c r="USY44" s="450"/>
      <c r="USZ44" s="450"/>
      <c r="UTA44" s="450"/>
      <c r="UTB44" s="450"/>
      <c r="UTC44" s="450"/>
      <c r="UTD44" s="450"/>
      <c r="UTE44" s="450"/>
      <c r="UTF44" s="450"/>
      <c r="UTG44" s="450"/>
      <c r="UTH44" s="450"/>
      <c r="UTI44" s="450"/>
      <c r="UTJ44" s="450"/>
      <c r="UTK44" s="450"/>
      <c r="UTL44" s="450"/>
      <c r="UTM44" s="450"/>
      <c r="UTN44" s="450"/>
      <c r="UTO44" s="450"/>
      <c r="UTP44" s="450"/>
      <c r="UTQ44" s="450"/>
      <c r="UTR44" s="450"/>
      <c r="UTS44" s="450"/>
      <c r="UTT44" s="450"/>
      <c r="UTU44" s="450"/>
      <c r="UTV44" s="450"/>
      <c r="UTW44" s="450"/>
      <c r="UTX44" s="450"/>
      <c r="UTY44" s="450"/>
      <c r="UTZ44" s="450"/>
      <c r="UUA44" s="450"/>
      <c r="UUB44" s="450"/>
      <c r="UUC44" s="450"/>
      <c r="UUD44" s="450"/>
      <c r="UUE44" s="450"/>
      <c r="UUF44" s="450"/>
      <c r="UUG44" s="450"/>
      <c r="UUH44" s="450"/>
      <c r="UUI44" s="450"/>
      <c r="UUJ44" s="450"/>
      <c r="UUK44" s="450"/>
      <c r="UUL44" s="450"/>
      <c r="UUM44" s="450"/>
      <c r="UUN44" s="450"/>
      <c r="UUO44" s="450"/>
      <c r="UUP44" s="450"/>
      <c r="UUQ44" s="450"/>
      <c r="UUR44" s="450"/>
      <c r="UUS44" s="450"/>
      <c r="UUT44" s="450"/>
      <c r="UUU44" s="450"/>
      <c r="UUV44" s="450"/>
      <c r="UUW44" s="450"/>
      <c r="UUX44" s="450"/>
      <c r="UUY44" s="450"/>
      <c r="UUZ44" s="450"/>
      <c r="UVA44" s="450"/>
      <c r="UVB44" s="450"/>
      <c r="UVC44" s="450"/>
      <c r="UVD44" s="450"/>
      <c r="UVE44" s="450"/>
      <c r="UVF44" s="450"/>
      <c r="UVG44" s="450"/>
      <c r="UVH44" s="450"/>
      <c r="UVI44" s="450"/>
      <c r="UVJ44" s="450"/>
      <c r="UVK44" s="450"/>
      <c r="UVL44" s="450"/>
      <c r="UVM44" s="450"/>
      <c r="UVN44" s="450"/>
      <c r="UVO44" s="450"/>
      <c r="UVP44" s="450"/>
      <c r="UVQ44" s="450"/>
      <c r="UVR44" s="450"/>
      <c r="UVS44" s="450"/>
      <c r="UVT44" s="450"/>
      <c r="UVU44" s="450"/>
      <c r="UVV44" s="450"/>
      <c r="UVW44" s="450"/>
      <c r="UVX44" s="450"/>
      <c r="UVY44" s="450"/>
      <c r="UVZ44" s="450"/>
      <c r="UWA44" s="450"/>
      <c r="UWB44" s="450"/>
      <c r="UWC44" s="450"/>
      <c r="UWD44" s="450"/>
      <c r="UWE44" s="450"/>
      <c r="UWF44" s="450"/>
      <c r="UWG44" s="450"/>
      <c r="UWH44" s="450"/>
      <c r="UWI44" s="450"/>
      <c r="UWJ44" s="450"/>
      <c r="UWK44" s="450"/>
      <c r="UWL44" s="450"/>
      <c r="UWM44" s="450"/>
      <c r="UWN44" s="450"/>
      <c r="UWO44" s="450"/>
      <c r="UWP44" s="450"/>
      <c r="UWQ44" s="450"/>
      <c r="UWR44" s="450"/>
      <c r="UWS44" s="450"/>
      <c r="UWT44" s="450"/>
      <c r="UWU44" s="450"/>
      <c r="UWV44" s="450"/>
      <c r="UWW44" s="450"/>
      <c r="UWX44" s="450"/>
      <c r="UWY44" s="450"/>
      <c r="UWZ44" s="450"/>
      <c r="UXA44" s="450"/>
      <c r="UXB44" s="450"/>
      <c r="UXC44" s="450"/>
      <c r="UXD44" s="450"/>
      <c r="UXE44" s="450"/>
      <c r="UXF44" s="450"/>
      <c r="UXG44" s="450"/>
      <c r="UXH44" s="450"/>
      <c r="UXI44" s="450"/>
      <c r="UXJ44" s="450"/>
      <c r="UXK44" s="450"/>
      <c r="UXL44" s="450"/>
      <c r="UXM44" s="450"/>
      <c r="UXN44" s="450"/>
      <c r="UXO44" s="450"/>
      <c r="UXP44" s="450"/>
      <c r="UXQ44" s="450"/>
      <c r="UXR44" s="450"/>
      <c r="UXS44" s="450"/>
      <c r="UXT44" s="450"/>
      <c r="UXU44" s="450"/>
      <c r="UXV44" s="450"/>
      <c r="UXW44" s="450"/>
      <c r="UXX44" s="450"/>
      <c r="UXY44" s="450"/>
      <c r="UXZ44" s="450"/>
      <c r="UYA44" s="450"/>
      <c r="UYB44" s="450"/>
      <c r="UYC44" s="450"/>
      <c r="UYD44" s="450"/>
      <c r="UYE44" s="450"/>
      <c r="UYF44" s="450"/>
      <c r="UYG44" s="450"/>
      <c r="UYH44" s="450"/>
      <c r="UYI44" s="450"/>
      <c r="UYJ44" s="450"/>
      <c r="UYK44" s="450"/>
      <c r="UYL44" s="450"/>
      <c r="UYM44" s="450"/>
      <c r="UYN44" s="450"/>
      <c r="UYO44" s="450"/>
      <c r="UYP44" s="450"/>
      <c r="UYQ44" s="450"/>
      <c r="UYR44" s="450"/>
      <c r="UYS44" s="450"/>
      <c r="UYT44" s="450"/>
      <c r="UYU44" s="450"/>
      <c r="UYV44" s="450"/>
      <c r="UYW44" s="450"/>
      <c r="UYX44" s="450"/>
      <c r="UYY44" s="450"/>
      <c r="UYZ44" s="450"/>
      <c r="UZA44" s="450"/>
      <c r="UZB44" s="450"/>
      <c r="UZC44" s="450"/>
      <c r="UZD44" s="450"/>
      <c r="UZE44" s="450"/>
      <c r="UZF44" s="450"/>
      <c r="UZG44" s="450"/>
      <c r="UZH44" s="450"/>
      <c r="UZI44" s="450"/>
      <c r="UZJ44" s="450"/>
      <c r="UZK44" s="450"/>
      <c r="UZL44" s="450"/>
      <c r="UZM44" s="450"/>
      <c r="UZN44" s="450"/>
      <c r="UZO44" s="450"/>
      <c r="UZP44" s="450"/>
      <c r="UZQ44" s="450"/>
      <c r="UZR44" s="450"/>
      <c r="UZS44" s="450"/>
      <c r="UZT44" s="450"/>
      <c r="UZU44" s="450"/>
      <c r="UZV44" s="450"/>
      <c r="UZW44" s="450"/>
      <c r="UZX44" s="450"/>
      <c r="UZY44" s="450"/>
      <c r="UZZ44" s="450"/>
      <c r="VAA44" s="450"/>
      <c r="VAB44" s="450"/>
      <c r="VAC44" s="450"/>
      <c r="VAD44" s="450"/>
      <c r="VAE44" s="450"/>
      <c r="VAF44" s="450"/>
      <c r="VAG44" s="450"/>
      <c r="VAH44" s="450"/>
      <c r="VAI44" s="450"/>
      <c r="VAJ44" s="450"/>
      <c r="VAK44" s="450"/>
      <c r="VAL44" s="450"/>
      <c r="VAM44" s="450"/>
      <c r="VAN44" s="450"/>
      <c r="VAO44" s="450"/>
      <c r="VAP44" s="450"/>
      <c r="VAQ44" s="450"/>
      <c r="VAR44" s="450"/>
      <c r="VAS44" s="450"/>
      <c r="VAT44" s="450"/>
      <c r="VAU44" s="450"/>
      <c r="VAV44" s="450"/>
      <c r="VAW44" s="450"/>
      <c r="VAX44" s="450"/>
      <c r="VAY44" s="450"/>
      <c r="VAZ44" s="450"/>
      <c r="VBA44" s="450"/>
      <c r="VBB44" s="450"/>
      <c r="VBC44" s="450"/>
      <c r="VBD44" s="450"/>
      <c r="VBE44" s="450"/>
      <c r="VBF44" s="450"/>
      <c r="VBG44" s="450"/>
      <c r="VBH44" s="450"/>
      <c r="VBI44" s="450"/>
      <c r="VBJ44" s="450"/>
      <c r="VBK44" s="450"/>
      <c r="VBL44" s="450"/>
      <c r="VBM44" s="450"/>
      <c r="VBN44" s="450"/>
      <c r="VBO44" s="450"/>
      <c r="VBP44" s="450"/>
      <c r="VBQ44" s="450"/>
      <c r="VBR44" s="450"/>
      <c r="VBS44" s="450"/>
      <c r="VBT44" s="450"/>
      <c r="VBU44" s="450"/>
      <c r="VBV44" s="450"/>
      <c r="VBW44" s="450"/>
      <c r="VBX44" s="450"/>
      <c r="VBY44" s="450"/>
      <c r="VBZ44" s="450"/>
      <c r="VCA44" s="450"/>
      <c r="VCB44" s="450"/>
      <c r="VCC44" s="450"/>
      <c r="VCD44" s="450"/>
      <c r="VCE44" s="450"/>
      <c r="VCF44" s="450"/>
      <c r="VCG44" s="450"/>
      <c r="VCH44" s="450"/>
      <c r="VCI44" s="450"/>
      <c r="VCJ44" s="450"/>
      <c r="VCK44" s="450"/>
      <c r="VCL44" s="450"/>
      <c r="VCM44" s="450"/>
      <c r="VCN44" s="450"/>
      <c r="VCO44" s="450"/>
      <c r="VCP44" s="450"/>
      <c r="VCQ44" s="450"/>
      <c r="VCR44" s="450"/>
      <c r="VCS44" s="450"/>
      <c r="VCT44" s="450"/>
      <c r="VCU44" s="450"/>
      <c r="VCV44" s="450"/>
      <c r="VCW44" s="450"/>
      <c r="VCX44" s="450"/>
      <c r="VCY44" s="450"/>
      <c r="VCZ44" s="450"/>
      <c r="VDA44" s="450"/>
      <c r="VDB44" s="450"/>
      <c r="VDC44" s="450"/>
      <c r="VDD44" s="450"/>
      <c r="VDE44" s="450"/>
      <c r="VDF44" s="450"/>
      <c r="VDG44" s="450"/>
      <c r="VDH44" s="450"/>
      <c r="VDI44" s="450"/>
      <c r="VDJ44" s="450"/>
      <c r="VDK44" s="450"/>
      <c r="VDL44" s="450"/>
      <c r="VDM44" s="450"/>
      <c r="VDN44" s="450"/>
      <c r="VDO44" s="450"/>
      <c r="VDP44" s="450"/>
      <c r="VDQ44" s="450"/>
      <c r="VDR44" s="450"/>
      <c r="VDS44" s="450"/>
      <c r="VDT44" s="450"/>
      <c r="VDU44" s="450"/>
      <c r="VDV44" s="450"/>
      <c r="VDW44" s="450"/>
      <c r="VDX44" s="450"/>
      <c r="VDY44" s="450"/>
      <c r="VDZ44" s="450"/>
      <c r="VEA44" s="450"/>
      <c r="VEB44" s="450"/>
      <c r="VEC44" s="450"/>
      <c r="VED44" s="450"/>
      <c r="VEE44" s="450"/>
      <c r="VEF44" s="450"/>
      <c r="VEG44" s="450"/>
      <c r="VEH44" s="450"/>
      <c r="VEI44" s="450"/>
      <c r="VEJ44" s="450"/>
      <c r="VEK44" s="450"/>
      <c r="VEL44" s="450"/>
      <c r="VEM44" s="450"/>
      <c r="VEN44" s="450"/>
      <c r="VEO44" s="450"/>
      <c r="VEP44" s="450"/>
      <c r="VEQ44" s="450"/>
      <c r="VER44" s="450"/>
      <c r="VES44" s="450"/>
      <c r="VET44" s="450"/>
      <c r="VEU44" s="450"/>
      <c r="VEV44" s="450"/>
      <c r="VEW44" s="450"/>
      <c r="VEX44" s="450"/>
      <c r="VEY44" s="450"/>
      <c r="VEZ44" s="450"/>
      <c r="VFA44" s="450"/>
      <c r="VFB44" s="450"/>
      <c r="VFC44" s="450"/>
      <c r="VFD44" s="450"/>
      <c r="VFE44" s="450"/>
      <c r="VFF44" s="450"/>
      <c r="VFG44" s="450"/>
      <c r="VFH44" s="450"/>
      <c r="VFI44" s="450"/>
      <c r="VFJ44" s="450"/>
      <c r="VFK44" s="450"/>
      <c r="VFL44" s="450"/>
      <c r="VFM44" s="450"/>
      <c r="VFN44" s="450"/>
      <c r="VFO44" s="450"/>
      <c r="VFP44" s="450"/>
      <c r="VFQ44" s="450"/>
      <c r="VFR44" s="450"/>
      <c r="VFS44" s="450"/>
      <c r="VFT44" s="450"/>
      <c r="VFU44" s="450"/>
      <c r="VFV44" s="450"/>
      <c r="VFW44" s="450"/>
      <c r="VFX44" s="450"/>
      <c r="VFY44" s="450"/>
      <c r="VFZ44" s="450"/>
      <c r="VGA44" s="450"/>
      <c r="VGB44" s="450"/>
      <c r="VGC44" s="450"/>
      <c r="VGD44" s="450"/>
      <c r="VGE44" s="450"/>
      <c r="VGF44" s="450"/>
      <c r="VGG44" s="450"/>
      <c r="VGH44" s="450"/>
      <c r="VGI44" s="450"/>
      <c r="VGJ44" s="450"/>
      <c r="VGK44" s="450"/>
      <c r="VGL44" s="450"/>
      <c r="VGM44" s="450"/>
      <c r="VGN44" s="450"/>
      <c r="VGO44" s="450"/>
      <c r="VGP44" s="450"/>
      <c r="VGQ44" s="450"/>
      <c r="VGR44" s="450"/>
      <c r="VGS44" s="450"/>
      <c r="VGT44" s="450"/>
      <c r="VGU44" s="450"/>
      <c r="VGV44" s="450"/>
      <c r="VGW44" s="450"/>
      <c r="VGX44" s="450"/>
      <c r="VGY44" s="450"/>
      <c r="VGZ44" s="450"/>
      <c r="VHA44" s="450"/>
      <c r="VHB44" s="450"/>
      <c r="VHC44" s="450"/>
      <c r="VHD44" s="450"/>
      <c r="VHE44" s="450"/>
      <c r="VHF44" s="450"/>
      <c r="VHG44" s="450"/>
      <c r="VHH44" s="450"/>
      <c r="VHI44" s="450"/>
      <c r="VHJ44" s="450"/>
      <c r="VHK44" s="450"/>
      <c r="VHL44" s="450"/>
      <c r="VHM44" s="450"/>
      <c r="VHN44" s="450"/>
      <c r="VHO44" s="450"/>
      <c r="VHP44" s="450"/>
      <c r="VHQ44" s="450"/>
      <c r="VHR44" s="450"/>
      <c r="VHS44" s="450"/>
      <c r="VHT44" s="450"/>
      <c r="VHU44" s="450"/>
      <c r="VHV44" s="450"/>
      <c r="VHW44" s="450"/>
      <c r="VHX44" s="450"/>
      <c r="VHY44" s="450"/>
      <c r="VHZ44" s="450"/>
      <c r="VIA44" s="450"/>
      <c r="VIB44" s="450"/>
      <c r="VIC44" s="450"/>
      <c r="VID44" s="450"/>
      <c r="VIE44" s="450"/>
      <c r="VIF44" s="450"/>
      <c r="VIG44" s="450"/>
      <c r="VIH44" s="450"/>
      <c r="VII44" s="450"/>
      <c r="VIJ44" s="450"/>
      <c r="VIK44" s="450"/>
      <c r="VIL44" s="450"/>
      <c r="VIM44" s="450"/>
      <c r="VIN44" s="450"/>
      <c r="VIO44" s="450"/>
      <c r="VIP44" s="450"/>
      <c r="VIQ44" s="450"/>
      <c r="VIR44" s="450"/>
      <c r="VIS44" s="450"/>
      <c r="VIT44" s="450"/>
      <c r="VIU44" s="450"/>
      <c r="VIV44" s="450"/>
      <c r="VIW44" s="450"/>
      <c r="VIX44" s="450"/>
      <c r="VIY44" s="450"/>
      <c r="VIZ44" s="450"/>
      <c r="VJA44" s="450"/>
      <c r="VJB44" s="450"/>
      <c r="VJC44" s="450"/>
      <c r="VJD44" s="450"/>
      <c r="VJE44" s="450"/>
      <c r="VJF44" s="450"/>
      <c r="VJG44" s="450"/>
      <c r="VJH44" s="450"/>
      <c r="VJI44" s="450"/>
      <c r="VJJ44" s="450"/>
      <c r="VJK44" s="450"/>
      <c r="VJL44" s="450"/>
      <c r="VJM44" s="450"/>
      <c r="VJN44" s="450"/>
      <c r="VJO44" s="450"/>
      <c r="VJP44" s="450"/>
      <c r="VJQ44" s="450"/>
      <c r="VJR44" s="450"/>
      <c r="VJS44" s="450"/>
      <c r="VJT44" s="450"/>
      <c r="VJU44" s="450"/>
      <c r="VJV44" s="450"/>
      <c r="VJW44" s="450"/>
      <c r="VJX44" s="450"/>
      <c r="VJY44" s="450"/>
      <c r="VJZ44" s="450"/>
      <c r="VKA44" s="450"/>
      <c r="VKB44" s="450"/>
      <c r="VKC44" s="450"/>
      <c r="VKD44" s="450"/>
      <c r="VKE44" s="450"/>
      <c r="VKF44" s="450"/>
      <c r="VKG44" s="450"/>
      <c r="VKH44" s="450"/>
      <c r="VKI44" s="450"/>
      <c r="VKJ44" s="450"/>
      <c r="VKK44" s="450"/>
      <c r="VKL44" s="450"/>
      <c r="VKM44" s="450"/>
      <c r="VKN44" s="450"/>
      <c r="VKO44" s="450"/>
      <c r="VKP44" s="450"/>
      <c r="VKQ44" s="450"/>
      <c r="VKR44" s="450"/>
      <c r="VKS44" s="450"/>
      <c r="VKT44" s="450"/>
      <c r="VKU44" s="450"/>
      <c r="VKV44" s="450"/>
      <c r="VKW44" s="450"/>
      <c r="VKX44" s="450"/>
      <c r="VKY44" s="450"/>
      <c r="VKZ44" s="450"/>
      <c r="VLA44" s="450"/>
      <c r="VLB44" s="450"/>
      <c r="VLC44" s="450"/>
      <c r="VLD44" s="450"/>
      <c r="VLE44" s="450"/>
      <c r="VLF44" s="450"/>
      <c r="VLG44" s="450"/>
      <c r="VLH44" s="450"/>
      <c r="VLI44" s="450"/>
      <c r="VLJ44" s="450"/>
      <c r="VLK44" s="450"/>
      <c r="VLL44" s="450"/>
      <c r="VLM44" s="450"/>
      <c r="VLN44" s="450"/>
      <c r="VLO44" s="450"/>
      <c r="VLP44" s="450"/>
      <c r="VLQ44" s="450"/>
      <c r="VLR44" s="450"/>
      <c r="VLS44" s="450"/>
      <c r="VLT44" s="450"/>
      <c r="VLU44" s="450"/>
      <c r="VLV44" s="450"/>
      <c r="VLW44" s="450"/>
      <c r="VLX44" s="450"/>
      <c r="VLY44" s="450"/>
      <c r="VLZ44" s="450"/>
      <c r="VMA44" s="450"/>
      <c r="VMB44" s="450"/>
      <c r="VMC44" s="450"/>
      <c r="VMD44" s="450"/>
      <c r="VME44" s="450"/>
      <c r="VMF44" s="450"/>
      <c r="VMG44" s="450"/>
      <c r="VMH44" s="450"/>
      <c r="VMI44" s="450"/>
      <c r="VMJ44" s="450"/>
      <c r="VMK44" s="450"/>
      <c r="VML44" s="450"/>
      <c r="VMM44" s="450"/>
      <c r="VMN44" s="450"/>
      <c r="VMO44" s="450"/>
      <c r="VMP44" s="450"/>
      <c r="VMQ44" s="450"/>
      <c r="VMR44" s="450"/>
      <c r="VMS44" s="450"/>
      <c r="VMT44" s="450"/>
      <c r="VMU44" s="450"/>
      <c r="VMV44" s="450"/>
      <c r="VMW44" s="450"/>
      <c r="VMX44" s="450"/>
      <c r="VMY44" s="450"/>
      <c r="VMZ44" s="450"/>
      <c r="VNA44" s="450"/>
      <c r="VNB44" s="450"/>
      <c r="VNC44" s="450"/>
      <c r="VND44" s="450"/>
      <c r="VNE44" s="450"/>
      <c r="VNF44" s="450"/>
      <c r="VNG44" s="450"/>
      <c r="VNH44" s="450"/>
      <c r="VNI44" s="450"/>
      <c r="VNJ44" s="450"/>
      <c r="VNK44" s="450"/>
      <c r="VNL44" s="450"/>
      <c r="VNM44" s="450"/>
      <c r="VNN44" s="450"/>
      <c r="VNO44" s="450"/>
      <c r="VNP44" s="450"/>
      <c r="VNQ44" s="450"/>
      <c r="VNR44" s="450"/>
      <c r="VNS44" s="450"/>
      <c r="VNT44" s="450"/>
      <c r="VNU44" s="450"/>
      <c r="VNV44" s="450"/>
      <c r="VNW44" s="450"/>
      <c r="VNX44" s="450"/>
      <c r="VNY44" s="450"/>
      <c r="VNZ44" s="450"/>
      <c r="VOA44" s="450"/>
      <c r="VOB44" s="450"/>
      <c r="VOC44" s="450"/>
      <c r="VOD44" s="450"/>
      <c r="VOE44" s="450"/>
      <c r="VOF44" s="450"/>
      <c r="VOG44" s="450"/>
      <c r="VOH44" s="450"/>
      <c r="VOI44" s="450"/>
      <c r="VOJ44" s="450"/>
      <c r="VOK44" s="450"/>
      <c r="VOL44" s="450"/>
      <c r="VOM44" s="450"/>
      <c r="VON44" s="450"/>
      <c r="VOO44" s="450"/>
      <c r="VOP44" s="450"/>
      <c r="VOQ44" s="450"/>
      <c r="VOR44" s="450"/>
      <c r="VOS44" s="450"/>
      <c r="VOT44" s="450"/>
      <c r="VOU44" s="450"/>
      <c r="VOV44" s="450"/>
      <c r="VOW44" s="450"/>
      <c r="VOX44" s="450"/>
      <c r="VOY44" s="450"/>
      <c r="VOZ44" s="450"/>
      <c r="VPA44" s="450"/>
      <c r="VPB44" s="450"/>
      <c r="VPC44" s="450"/>
      <c r="VPD44" s="450"/>
      <c r="VPE44" s="450"/>
      <c r="VPF44" s="450"/>
      <c r="VPG44" s="450"/>
      <c r="VPH44" s="450"/>
      <c r="VPI44" s="450"/>
      <c r="VPJ44" s="450"/>
      <c r="VPK44" s="450"/>
      <c r="VPL44" s="450"/>
      <c r="VPM44" s="450"/>
      <c r="VPN44" s="450"/>
      <c r="VPO44" s="450"/>
      <c r="VPP44" s="450"/>
      <c r="VPQ44" s="450"/>
      <c r="VPR44" s="450"/>
      <c r="VPS44" s="450"/>
      <c r="VPT44" s="450"/>
      <c r="VPU44" s="450"/>
      <c r="VPV44" s="450"/>
      <c r="VPW44" s="450"/>
      <c r="VPX44" s="450"/>
      <c r="VPY44" s="450"/>
      <c r="VPZ44" s="450"/>
      <c r="VQA44" s="450"/>
      <c r="VQB44" s="450"/>
      <c r="VQC44" s="450"/>
      <c r="VQD44" s="450"/>
      <c r="VQE44" s="450"/>
      <c r="VQF44" s="450"/>
      <c r="VQG44" s="450"/>
      <c r="VQH44" s="450"/>
      <c r="VQI44" s="450"/>
      <c r="VQJ44" s="450"/>
      <c r="VQK44" s="450"/>
      <c r="VQL44" s="450"/>
      <c r="VQM44" s="450"/>
      <c r="VQN44" s="450"/>
      <c r="VQO44" s="450"/>
      <c r="VQP44" s="450"/>
      <c r="VQQ44" s="450"/>
      <c r="VQR44" s="450"/>
      <c r="VQS44" s="450"/>
      <c r="VQT44" s="450"/>
      <c r="VQU44" s="450"/>
      <c r="VQV44" s="450"/>
      <c r="VQW44" s="450"/>
      <c r="VQX44" s="450"/>
      <c r="VQY44" s="450"/>
      <c r="VQZ44" s="450"/>
      <c r="VRA44" s="450"/>
      <c r="VRB44" s="450"/>
      <c r="VRC44" s="450"/>
      <c r="VRD44" s="450"/>
      <c r="VRE44" s="450"/>
      <c r="VRF44" s="450"/>
      <c r="VRG44" s="450"/>
      <c r="VRH44" s="450"/>
      <c r="VRI44" s="450"/>
      <c r="VRJ44" s="450"/>
      <c r="VRK44" s="450"/>
      <c r="VRL44" s="450"/>
      <c r="VRM44" s="450"/>
      <c r="VRN44" s="450"/>
      <c r="VRO44" s="450"/>
      <c r="VRP44" s="450"/>
      <c r="VRQ44" s="450"/>
      <c r="VRR44" s="450"/>
      <c r="VRS44" s="450"/>
      <c r="VRT44" s="450"/>
      <c r="VRU44" s="450"/>
      <c r="VRV44" s="450"/>
      <c r="VRW44" s="450"/>
      <c r="VRX44" s="450"/>
      <c r="VRY44" s="450"/>
      <c r="VRZ44" s="450"/>
      <c r="VSA44" s="450"/>
      <c r="VSB44" s="450"/>
      <c r="VSC44" s="450"/>
      <c r="VSD44" s="450"/>
      <c r="VSE44" s="450"/>
      <c r="VSF44" s="450"/>
      <c r="VSG44" s="450"/>
      <c r="VSH44" s="450"/>
      <c r="VSI44" s="450"/>
      <c r="VSJ44" s="450"/>
      <c r="VSK44" s="450"/>
      <c r="VSL44" s="450"/>
      <c r="VSM44" s="450"/>
      <c r="VSN44" s="450"/>
      <c r="VSO44" s="450"/>
      <c r="VSP44" s="450"/>
      <c r="VSQ44" s="450"/>
      <c r="VSR44" s="450"/>
      <c r="VSS44" s="450"/>
      <c r="VST44" s="450"/>
      <c r="VSU44" s="450"/>
      <c r="VSV44" s="450"/>
      <c r="VSW44" s="450"/>
      <c r="VSX44" s="450"/>
      <c r="VSY44" s="450"/>
      <c r="VSZ44" s="450"/>
      <c r="VTA44" s="450"/>
      <c r="VTB44" s="450"/>
      <c r="VTC44" s="450"/>
      <c r="VTD44" s="450"/>
      <c r="VTE44" s="450"/>
      <c r="VTF44" s="450"/>
      <c r="VTG44" s="450"/>
      <c r="VTH44" s="450"/>
      <c r="VTI44" s="450"/>
      <c r="VTJ44" s="450"/>
      <c r="VTK44" s="450"/>
      <c r="VTL44" s="450"/>
      <c r="VTM44" s="450"/>
      <c r="VTN44" s="450"/>
      <c r="VTO44" s="450"/>
      <c r="VTP44" s="450"/>
      <c r="VTQ44" s="450"/>
      <c r="VTR44" s="450"/>
      <c r="VTS44" s="450"/>
      <c r="VTT44" s="450"/>
      <c r="VTU44" s="450"/>
      <c r="VTV44" s="450"/>
      <c r="VTW44" s="450"/>
      <c r="VTX44" s="450"/>
      <c r="VTY44" s="450"/>
      <c r="VTZ44" s="450"/>
      <c r="VUA44" s="450"/>
      <c r="VUB44" s="450"/>
      <c r="VUC44" s="450"/>
      <c r="VUD44" s="450"/>
      <c r="VUE44" s="450"/>
      <c r="VUF44" s="450"/>
      <c r="VUG44" s="450"/>
      <c r="VUH44" s="450"/>
      <c r="VUI44" s="450"/>
      <c r="VUJ44" s="450"/>
      <c r="VUK44" s="450"/>
      <c r="VUL44" s="450"/>
      <c r="VUM44" s="450"/>
      <c r="VUN44" s="450"/>
      <c r="VUO44" s="450"/>
      <c r="VUP44" s="450"/>
      <c r="VUQ44" s="450"/>
      <c r="VUR44" s="450"/>
      <c r="VUS44" s="450"/>
      <c r="VUT44" s="450"/>
      <c r="VUU44" s="450"/>
      <c r="VUV44" s="450"/>
      <c r="VUW44" s="450"/>
      <c r="VUX44" s="450"/>
      <c r="VUY44" s="450"/>
      <c r="VUZ44" s="450"/>
      <c r="VVA44" s="450"/>
      <c r="VVB44" s="450"/>
      <c r="VVC44" s="450"/>
      <c r="VVD44" s="450"/>
      <c r="VVE44" s="450"/>
      <c r="VVF44" s="450"/>
      <c r="VVG44" s="450"/>
      <c r="VVH44" s="450"/>
      <c r="VVI44" s="450"/>
      <c r="VVJ44" s="450"/>
      <c r="VVK44" s="450"/>
      <c r="VVL44" s="450"/>
      <c r="VVM44" s="450"/>
      <c r="VVN44" s="450"/>
      <c r="VVO44" s="450"/>
      <c r="VVP44" s="450"/>
      <c r="VVQ44" s="450"/>
      <c r="VVR44" s="450"/>
      <c r="VVS44" s="450"/>
      <c r="VVT44" s="450"/>
      <c r="VVU44" s="450"/>
      <c r="VVV44" s="450"/>
      <c r="VVW44" s="450"/>
      <c r="VVX44" s="450"/>
      <c r="VVY44" s="450"/>
      <c r="VVZ44" s="450"/>
      <c r="VWA44" s="450"/>
      <c r="VWB44" s="450"/>
      <c r="VWC44" s="450"/>
      <c r="VWD44" s="450"/>
      <c r="VWE44" s="450"/>
      <c r="VWF44" s="450"/>
      <c r="VWG44" s="450"/>
      <c r="VWH44" s="450"/>
      <c r="VWI44" s="450"/>
      <c r="VWJ44" s="450"/>
      <c r="VWK44" s="450"/>
      <c r="VWL44" s="450"/>
      <c r="VWM44" s="450"/>
      <c r="VWN44" s="450"/>
      <c r="VWO44" s="450"/>
      <c r="VWP44" s="450"/>
      <c r="VWQ44" s="450"/>
      <c r="VWR44" s="450"/>
      <c r="VWS44" s="450"/>
      <c r="VWT44" s="450"/>
      <c r="VWU44" s="450"/>
      <c r="VWV44" s="450"/>
      <c r="VWW44" s="450"/>
      <c r="VWX44" s="450"/>
      <c r="VWY44" s="450"/>
      <c r="VWZ44" s="450"/>
      <c r="VXA44" s="450"/>
      <c r="VXB44" s="450"/>
      <c r="VXC44" s="450"/>
      <c r="VXD44" s="450"/>
      <c r="VXE44" s="450"/>
      <c r="VXF44" s="450"/>
      <c r="VXG44" s="450"/>
      <c r="VXH44" s="450"/>
      <c r="VXI44" s="450"/>
      <c r="VXJ44" s="450"/>
      <c r="VXK44" s="450"/>
      <c r="VXL44" s="450"/>
      <c r="VXM44" s="450"/>
      <c r="VXN44" s="450"/>
      <c r="VXO44" s="450"/>
      <c r="VXP44" s="450"/>
      <c r="VXQ44" s="450"/>
      <c r="VXR44" s="450"/>
      <c r="VXS44" s="450"/>
      <c r="VXT44" s="450"/>
      <c r="VXU44" s="450"/>
      <c r="VXV44" s="450"/>
      <c r="VXW44" s="450"/>
      <c r="VXX44" s="450"/>
      <c r="VXY44" s="450"/>
      <c r="VXZ44" s="450"/>
      <c r="VYA44" s="450"/>
      <c r="VYB44" s="450"/>
      <c r="VYC44" s="450"/>
      <c r="VYD44" s="450"/>
      <c r="VYE44" s="450"/>
      <c r="VYF44" s="450"/>
      <c r="VYG44" s="450"/>
      <c r="VYH44" s="450"/>
      <c r="VYI44" s="450"/>
      <c r="VYJ44" s="450"/>
      <c r="VYK44" s="450"/>
      <c r="VYL44" s="450"/>
      <c r="VYM44" s="450"/>
      <c r="VYN44" s="450"/>
      <c r="VYO44" s="450"/>
      <c r="VYP44" s="450"/>
      <c r="VYQ44" s="450"/>
      <c r="VYR44" s="450"/>
      <c r="VYS44" s="450"/>
      <c r="VYT44" s="450"/>
      <c r="VYU44" s="450"/>
      <c r="VYV44" s="450"/>
      <c r="VYW44" s="450"/>
      <c r="VYX44" s="450"/>
      <c r="VYY44" s="450"/>
      <c r="VYZ44" s="450"/>
      <c r="VZA44" s="450"/>
      <c r="VZB44" s="450"/>
      <c r="VZC44" s="450"/>
      <c r="VZD44" s="450"/>
      <c r="VZE44" s="450"/>
      <c r="VZF44" s="450"/>
      <c r="VZG44" s="450"/>
      <c r="VZH44" s="450"/>
      <c r="VZI44" s="450"/>
      <c r="VZJ44" s="450"/>
      <c r="VZK44" s="450"/>
      <c r="VZL44" s="450"/>
      <c r="VZM44" s="450"/>
      <c r="VZN44" s="450"/>
      <c r="VZO44" s="450"/>
      <c r="VZP44" s="450"/>
      <c r="VZQ44" s="450"/>
      <c r="VZR44" s="450"/>
      <c r="VZS44" s="450"/>
      <c r="VZT44" s="450"/>
      <c r="VZU44" s="450"/>
      <c r="VZV44" s="450"/>
      <c r="VZW44" s="450"/>
      <c r="VZX44" s="450"/>
      <c r="VZY44" s="450"/>
      <c r="VZZ44" s="450"/>
      <c r="WAA44" s="450"/>
      <c r="WAB44" s="450"/>
      <c r="WAC44" s="450"/>
      <c r="WAD44" s="450"/>
      <c r="WAE44" s="450"/>
      <c r="WAF44" s="450"/>
      <c r="WAG44" s="450"/>
      <c r="WAH44" s="450"/>
      <c r="WAI44" s="450"/>
      <c r="WAJ44" s="450"/>
      <c r="WAK44" s="450"/>
      <c r="WAL44" s="450"/>
      <c r="WAM44" s="450"/>
      <c r="WAN44" s="450"/>
      <c r="WAO44" s="450"/>
      <c r="WAP44" s="450"/>
      <c r="WAQ44" s="450"/>
      <c r="WAR44" s="450"/>
      <c r="WAS44" s="450"/>
      <c r="WAT44" s="450"/>
      <c r="WAU44" s="450"/>
      <c r="WAV44" s="450"/>
      <c r="WAW44" s="450"/>
      <c r="WAX44" s="450"/>
      <c r="WAY44" s="450"/>
      <c r="WAZ44" s="450"/>
      <c r="WBA44" s="450"/>
      <c r="WBB44" s="450"/>
      <c r="WBC44" s="450"/>
      <c r="WBD44" s="450"/>
      <c r="WBE44" s="450"/>
      <c r="WBF44" s="450"/>
      <c r="WBG44" s="450"/>
      <c r="WBH44" s="450"/>
      <c r="WBI44" s="450"/>
      <c r="WBJ44" s="450"/>
      <c r="WBK44" s="450"/>
      <c r="WBL44" s="450"/>
      <c r="WBM44" s="450"/>
      <c r="WBN44" s="450"/>
      <c r="WBO44" s="450"/>
      <c r="WBP44" s="450"/>
      <c r="WBQ44" s="450"/>
      <c r="WBR44" s="450"/>
      <c r="WBS44" s="450"/>
      <c r="WBT44" s="450"/>
      <c r="WBU44" s="450"/>
      <c r="WBV44" s="450"/>
      <c r="WBW44" s="450"/>
      <c r="WBX44" s="450"/>
      <c r="WBY44" s="450"/>
      <c r="WBZ44" s="450"/>
      <c r="WCA44" s="450"/>
      <c r="WCB44" s="450"/>
      <c r="WCC44" s="450"/>
      <c r="WCD44" s="450"/>
      <c r="WCE44" s="450"/>
      <c r="WCF44" s="450"/>
      <c r="WCG44" s="450"/>
      <c r="WCH44" s="450"/>
      <c r="WCI44" s="450"/>
      <c r="WCJ44" s="450"/>
      <c r="WCK44" s="450"/>
      <c r="WCL44" s="450"/>
      <c r="WCM44" s="450"/>
      <c r="WCN44" s="450"/>
      <c r="WCO44" s="450"/>
      <c r="WCP44" s="450"/>
      <c r="WCQ44" s="450"/>
      <c r="WCR44" s="450"/>
      <c r="WCS44" s="450"/>
      <c r="WCT44" s="450"/>
      <c r="WCU44" s="450"/>
      <c r="WCV44" s="450"/>
      <c r="WCW44" s="450"/>
      <c r="WCX44" s="450"/>
      <c r="WCY44" s="450"/>
      <c r="WCZ44" s="450"/>
      <c r="WDA44" s="450"/>
      <c r="WDB44" s="450"/>
      <c r="WDC44" s="450"/>
      <c r="WDD44" s="450"/>
      <c r="WDE44" s="450"/>
      <c r="WDF44" s="450"/>
      <c r="WDG44" s="450"/>
      <c r="WDH44" s="450"/>
      <c r="WDI44" s="450"/>
      <c r="WDJ44" s="450"/>
      <c r="WDK44" s="450"/>
      <c r="WDL44" s="450"/>
      <c r="WDM44" s="450"/>
      <c r="WDN44" s="450"/>
      <c r="WDO44" s="450"/>
      <c r="WDP44" s="450"/>
      <c r="WDQ44" s="450"/>
      <c r="WDR44" s="450"/>
      <c r="WDS44" s="450"/>
      <c r="WDT44" s="450"/>
      <c r="WDU44" s="450"/>
      <c r="WDV44" s="450"/>
      <c r="WDW44" s="450"/>
      <c r="WDX44" s="450"/>
      <c r="WDY44" s="450"/>
      <c r="WDZ44" s="450"/>
      <c r="WEA44" s="450"/>
      <c r="WEB44" s="450"/>
      <c r="WEC44" s="450"/>
      <c r="WED44" s="450"/>
      <c r="WEE44" s="450"/>
      <c r="WEF44" s="450"/>
      <c r="WEG44" s="450"/>
      <c r="WEH44" s="450"/>
      <c r="WEI44" s="450"/>
      <c r="WEJ44" s="450"/>
      <c r="WEK44" s="450"/>
      <c r="WEL44" s="450"/>
      <c r="WEM44" s="450"/>
      <c r="WEN44" s="450"/>
      <c r="WEO44" s="450"/>
      <c r="WEP44" s="450"/>
      <c r="WEQ44" s="450"/>
      <c r="WER44" s="450"/>
      <c r="WES44" s="450"/>
      <c r="WET44" s="450"/>
      <c r="WEU44" s="450"/>
      <c r="WEV44" s="450"/>
      <c r="WEW44" s="450"/>
      <c r="WEX44" s="450"/>
      <c r="WEY44" s="450"/>
      <c r="WEZ44" s="450"/>
      <c r="WFA44" s="450"/>
      <c r="WFB44" s="450"/>
      <c r="WFC44" s="450"/>
      <c r="WFD44" s="450"/>
      <c r="WFE44" s="450"/>
      <c r="WFF44" s="450"/>
      <c r="WFG44" s="450"/>
      <c r="WFH44" s="450"/>
      <c r="WFI44" s="450"/>
      <c r="WFJ44" s="450"/>
      <c r="WFK44" s="450"/>
      <c r="WFL44" s="450"/>
      <c r="WFM44" s="450"/>
      <c r="WFN44" s="450"/>
      <c r="WFO44" s="450"/>
      <c r="WFP44" s="450"/>
      <c r="WFQ44" s="450"/>
      <c r="WFR44" s="450"/>
      <c r="WFS44" s="450"/>
      <c r="WFT44" s="450"/>
      <c r="WFU44" s="450"/>
      <c r="WFV44" s="450"/>
      <c r="WFW44" s="450"/>
      <c r="WFX44" s="450"/>
      <c r="WFY44" s="450"/>
      <c r="WFZ44" s="450"/>
      <c r="WGA44" s="450"/>
      <c r="WGB44" s="450"/>
      <c r="WGC44" s="450"/>
      <c r="WGD44" s="450"/>
      <c r="WGE44" s="450"/>
      <c r="WGF44" s="450"/>
      <c r="WGG44" s="450"/>
      <c r="WGH44" s="450"/>
      <c r="WGI44" s="450"/>
      <c r="WGJ44" s="450"/>
      <c r="WGK44" s="450"/>
      <c r="WGL44" s="450"/>
      <c r="WGM44" s="450"/>
      <c r="WGN44" s="450"/>
      <c r="WGO44" s="450"/>
      <c r="WGP44" s="450"/>
      <c r="WGQ44" s="450"/>
      <c r="WGR44" s="450"/>
      <c r="WGS44" s="450"/>
      <c r="WGT44" s="450"/>
      <c r="WGU44" s="450"/>
      <c r="WGV44" s="450"/>
      <c r="WGW44" s="450"/>
      <c r="WGX44" s="450"/>
      <c r="WGY44" s="450"/>
      <c r="WGZ44" s="450"/>
      <c r="WHA44" s="450"/>
      <c r="WHB44" s="450"/>
      <c r="WHC44" s="450"/>
      <c r="WHD44" s="450"/>
      <c r="WHE44" s="450"/>
      <c r="WHF44" s="450"/>
      <c r="WHG44" s="450"/>
      <c r="WHH44" s="450"/>
      <c r="WHI44" s="450"/>
      <c r="WHJ44" s="450"/>
      <c r="WHK44" s="450"/>
      <c r="WHL44" s="450"/>
      <c r="WHM44" s="450"/>
      <c r="WHN44" s="450"/>
      <c r="WHO44" s="450"/>
      <c r="WHP44" s="450"/>
      <c r="WHQ44" s="450"/>
      <c r="WHR44" s="450"/>
      <c r="WHS44" s="450"/>
      <c r="WHT44" s="450"/>
      <c r="WHU44" s="450"/>
      <c r="WHV44" s="450"/>
      <c r="WHW44" s="450"/>
      <c r="WHX44" s="450"/>
      <c r="WHY44" s="450"/>
      <c r="WHZ44" s="450"/>
      <c r="WIA44" s="450"/>
      <c r="WIB44" s="450"/>
      <c r="WIC44" s="450"/>
      <c r="WID44" s="450"/>
      <c r="WIE44" s="450"/>
      <c r="WIF44" s="450"/>
      <c r="WIG44" s="450"/>
      <c r="WIH44" s="450"/>
      <c r="WII44" s="450"/>
      <c r="WIJ44" s="450"/>
      <c r="WIK44" s="450"/>
      <c r="WIL44" s="450"/>
      <c r="WIM44" s="450"/>
      <c r="WIN44" s="450"/>
      <c r="WIO44" s="450"/>
      <c r="WIP44" s="450"/>
      <c r="WIQ44" s="450"/>
      <c r="WIR44" s="450"/>
      <c r="WIS44" s="450"/>
      <c r="WIT44" s="450"/>
      <c r="WIU44" s="450"/>
      <c r="WIV44" s="450"/>
      <c r="WIW44" s="450"/>
      <c r="WIX44" s="450"/>
      <c r="WIY44" s="450"/>
      <c r="WIZ44" s="450"/>
      <c r="WJA44" s="450"/>
      <c r="WJB44" s="450"/>
      <c r="WJC44" s="450"/>
      <c r="WJD44" s="450"/>
      <c r="WJE44" s="450"/>
      <c r="WJF44" s="450"/>
      <c r="WJG44" s="450"/>
      <c r="WJH44" s="450"/>
      <c r="WJI44" s="450"/>
      <c r="WJJ44" s="450"/>
      <c r="WJK44" s="450"/>
      <c r="WJL44" s="450"/>
      <c r="WJM44" s="450"/>
      <c r="WJN44" s="450"/>
      <c r="WJO44" s="450"/>
      <c r="WJP44" s="450"/>
      <c r="WJQ44" s="450"/>
      <c r="WJR44" s="450"/>
      <c r="WJS44" s="450"/>
      <c r="WJT44" s="450"/>
      <c r="WJU44" s="450"/>
      <c r="WJV44" s="450"/>
      <c r="WJW44" s="450"/>
      <c r="WJX44" s="450"/>
      <c r="WJY44" s="450"/>
      <c r="WJZ44" s="450"/>
      <c r="WKA44" s="450"/>
      <c r="WKB44" s="450"/>
      <c r="WKC44" s="450"/>
      <c r="WKD44" s="450"/>
      <c r="WKE44" s="450"/>
      <c r="WKF44" s="450"/>
      <c r="WKG44" s="450"/>
      <c r="WKH44" s="450"/>
      <c r="WKI44" s="450"/>
      <c r="WKJ44" s="450"/>
      <c r="WKK44" s="450"/>
      <c r="WKL44" s="450"/>
      <c r="WKM44" s="450"/>
      <c r="WKN44" s="450"/>
      <c r="WKO44" s="450"/>
      <c r="WKP44" s="450"/>
      <c r="WKQ44" s="450"/>
      <c r="WKR44" s="450"/>
      <c r="WKS44" s="450"/>
      <c r="WKT44" s="450"/>
      <c r="WKU44" s="450"/>
      <c r="WKV44" s="450"/>
      <c r="WKW44" s="450"/>
      <c r="WKX44" s="450"/>
      <c r="WKY44" s="450"/>
      <c r="WKZ44" s="450"/>
      <c r="WLA44" s="450"/>
      <c r="WLB44" s="450"/>
      <c r="WLC44" s="450"/>
      <c r="WLD44" s="450"/>
      <c r="WLE44" s="450"/>
      <c r="WLF44" s="450"/>
      <c r="WLG44" s="450"/>
      <c r="WLH44" s="450"/>
      <c r="WLI44" s="450"/>
      <c r="WLJ44" s="450"/>
      <c r="WLK44" s="450"/>
      <c r="WLL44" s="450"/>
      <c r="WLM44" s="450"/>
      <c r="WLN44" s="450"/>
      <c r="WLO44" s="450"/>
      <c r="WLP44" s="450"/>
      <c r="WLQ44" s="450"/>
      <c r="WLR44" s="450"/>
      <c r="WLS44" s="450"/>
      <c r="WLT44" s="450"/>
      <c r="WLU44" s="450"/>
      <c r="WLV44" s="450"/>
      <c r="WLW44" s="450"/>
      <c r="WLX44" s="450"/>
      <c r="WLY44" s="450"/>
      <c r="WLZ44" s="450"/>
      <c r="WMA44" s="450"/>
      <c r="WMB44" s="450"/>
      <c r="WMC44" s="450"/>
      <c r="WMD44" s="450"/>
      <c r="WME44" s="450"/>
      <c r="WMF44" s="450"/>
      <c r="WMG44" s="450"/>
      <c r="WMH44" s="450"/>
      <c r="WMI44" s="450"/>
      <c r="WMJ44" s="450"/>
      <c r="WMK44" s="450"/>
      <c r="WML44" s="450"/>
      <c r="WMM44" s="450"/>
      <c r="WMN44" s="450"/>
      <c r="WMO44" s="450"/>
      <c r="WMP44" s="450"/>
      <c r="WMQ44" s="450"/>
      <c r="WMR44" s="450"/>
      <c r="WMS44" s="450"/>
      <c r="WMT44" s="450"/>
      <c r="WMU44" s="450"/>
      <c r="WMV44" s="450"/>
      <c r="WMW44" s="450"/>
      <c r="WMX44" s="450"/>
      <c r="WMY44" s="450"/>
      <c r="WMZ44" s="450"/>
      <c r="WNA44" s="450"/>
      <c r="WNB44" s="450"/>
      <c r="WNC44" s="450"/>
      <c r="WND44" s="450"/>
      <c r="WNE44" s="450"/>
      <c r="WNF44" s="450"/>
      <c r="WNG44" s="450"/>
      <c r="WNH44" s="450"/>
      <c r="WNI44" s="450"/>
      <c r="WNJ44" s="450"/>
      <c r="WNK44" s="450"/>
      <c r="WNL44" s="450"/>
      <c r="WNM44" s="450"/>
      <c r="WNN44" s="450"/>
      <c r="WNO44" s="450"/>
      <c r="WNP44" s="450"/>
      <c r="WNQ44" s="450"/>
      <c r="WNR44" s="450"/>
      <c r="WNS44" s="450"/>
      <c r="WNT44" s="450"/>
      <c r="WNU44" s="450"/>
      <c r="WNV44" s="450"/>
      <c r="WNW44" s="450"/>
      <c r="WNX44" s="450"/>
      <c r="WNY44" s="450"/>
      <c r="WNZ44" s="450"/>
      <c r="WOA44" s="450"/>
      <c r="WOB44" s="450"/>
      <c r="WOC44" s="450"/>
      <c r="WOD44" s="450"/>
      <c r="WOE44" s="450"/>
      <c r="WOF44" s="450"/>
      <c r="WOG44" s="450"/>
      <c r="WOH44" s="450"/>
      <c r="WOI44" s="450"/>
      <c r="WOJ44" s="450"/>
      <c r="WOK44" s="450"/>
      <c r="WOL44" s="450"/>
      <c r="WOM44" s="450"/>
      <c r="WON44" s="450"/>
      <c r="WOO44" s="450"/>
      <c r="WOP44" s="450"/>
      <c r="WOQ44" s="450"/>
      <c r="WOR44" s="450"/>
      <c r="WOS44" s="450"/>
      <c r="WOT44" s="450"/>
      <c r="WOU44" s="450"/>
      <c r="WOV44" s="450"/>
      <c r="WOW44" s="450"/>
      <c r="WOX44" s="450"/>
      <c r="WOY44" s="450"/>
      <c r="WOZ44" s="450"/>
      <c r="WPA44" s="450"/>
      <c r="WPB44" s="450"/>
      <c r="WPC44" s="450"/>
      <c r="WPD44" s="450"/>
      <c r="WPE44" s="450"/>
      <c r="WPF44" s="450"/>
      <c r="WPG44" s="450"/>
      <c r="WPH44" s="450"/>
      <c r="WPI44" s="450"/>
      <c r="WPJ44" s="450"/>
      <c r="WPK44" s="450"/>
      <c r="WPL44" s="450"/>
      <c r="WPM44" s="450"/>
      <c r="WPN44" s="450"/>
      <c r="WPO44" s="450"/>
      <c r="WPP44" s="450"/>
      <c r="WPQ44" s="450"/>
      <c r="WPR44" s="450"/>
      <c r="WPS44" s="450"/>
      <c r="WPT44" s="450"/>
      <c r="WPU44" s="450"/>
      <c r="WPV44" s="450"/>
      <c r="WPW44" s="450"/>
      <c r="WPX44" s="450"/>
      <c r="WPY44" s="450"/>
      <c r="WPZ44" s="450"/>
      <c r="WQA44" s="450"/>
      <c r="WQB44" s="450"/>
      <c r="WQC44" s="450"/>
      <c r="WQD44" s="450"/>
      <c r="WQE44" s="450"/>
      <c r="WQF44" s="450"/>
      <c r="WQG44" s="450"/>
      <c r="WQH44" s="450"/>
      <c r="WQI44" s="450"/>
      <c r="WQJ44" s="450"/>
      <c r="WQK44" s="450"/>
      <c r="WQL44" s="450"/>
      <c r="WQM44" s="450"/>
      <c r="WQN44" s="450"/>
      <c r="WQO44" s="450"/>
      <c r="WQP44" s="450"/>
      <c r="WQQ44" s="450"/>
      <c r="WQR44" s="450"/>
      <c r="WQS44" s="450"/>
      <c r="WQT44" s="450"/>
      <c r="WQU44" s="450"/>
      <c r="WQV44" s="450"/>
      <c r="WQW44" s="450"/>
      <c r="WQX44" s="450"/>
      <c r="WQY44" s="450"/>
      <c r="WQZ44" s="450"/>
      <c r="WRA44" s="450"/>
      <c r="WRB44" s="450"/>
      <c r="WRC44" s="450"/>
      <c r="WRD44" s="450"/>
      <c r="WRE44" s="450"/>
      <c r="WRF44" s="450"/>
      <c r="WRG44" s="450"/>
      <c r="WRH44" s="450"/>
      <c r="WRI44" s="450"/>
      <c r="WRJ44" s="450"/>
      <c r="WRK44" s="450"/>
      <c r="WRL44" s="450"/>
      <c r="WRM44" s="450"/>
      <c r="WRN44" s="450"/>
      <c r="WRO44" s="450"/>
      <c r="WRP44" s="450"/>
      <c r="WRQ44" s="450"/>
      <c r="WRR44" s="450"/>
      <c r="WRS44" s="450"/>
      <c r="WRT44" s="450"/>
      <c r="WRU44" s="450"/>
      <c r="WRV44" s="450"/>
      <c r="WRW44" s="450"/>
      <c r="WRX44" s="450"/>
      <c r="WRY44" s="450"/>
      <c r="WRZ44" s="450"/>
      <c r="WSA44" s="450"/>
      <c r="WSB44" s="450"/>
      <c r="WSC44" s="450"/>
      <c r="WSD44" s="450"/>
      <c r="WSE44" s="450"/>
      <c r="WSF44" s="450"/>
      <c r="WSG44" s="450"/>
      <c r="WSH44" s="450"/>
      <c r="WSI44" s="450"/>
      <c r="WSJ44" s="450"/>
      <c r="WSK44" s="450"/>
      <c r="WSL44" s="450"/>
      <c r="WSM44" s="450"/>
      <c r="WSN44" s="450"/>
      <c r="WSO44" s="450"/>
      <c r="WSP44" s="450"/>
      <c r="WSQ44" s="450"/>
      <c r="WSR44" s="450"/>
      <c r="WSS44" s="450"/>
      <c r="WST44" s="450"/>
      <c r="WSU44" s="450"/>
      <c r="WSV44" s="450"/>
      <c r="WSW44" s="450"/>
      <c r="WSX44" s="450"/>
      <c r="WSY44" s="450"/>
      <c r="WSZ44" s="450"/>
      <c r="WTA44" s="450"/>
      <c r="WTB44" s="450"/>
      <c r="WTC44" s="450"/>
      <c r="WTD44" s="450"/>
      <c r="WTE44" s="450"/>
      <c r="WTF44" s="450"/>
      <c r="WTG44" s="450"/>
      <c r="WTH44" s="450"/>
      <c r="WTI44" s="450"/>
      <c r="WTJ44" s="450"/>
      <c r="WTK44" s="450"/>
      <c r="WTL44" s="450"/>
      <c r="WTM44" s="450"/>
      <c r="WTN44" s="450"/>
      <c r="WTO44" s="450"/>
      <c r="WTP44" s="450"/>
      <c r="WTQ44" s="450"/>
      <c r="WTR44" s="450"/>
      <c r="WTS44" s="450"/>
      <c r="WTT44" s="450"/>
      <c r="WTU44" s="450"/>
      <c r="WTV44" s="450"/>
      <c r="WTW44" s="450"/>
      <c r="WTX44" s="450"/>
      <c r="WTY44" s="450"/>
      <c r="WTZ44" s="450"/>
      <c r="WUA44" s="450"/>
      <c r="WUB44" s="450"/>
      <c r="WUC44" s="450"/>
      <c r="WUD44" s="450"/>
      <c r="WUE44" s="450"/>
      <c r="WUF44" s="450"/>
      <c r="WUG44" s="450"/>
      <c r="WUH44" s="450"/>
      <c r="WUI44" s="450"/>
      <c r="WUJ44" s="450"/>
      <c r="WUK44" s="450"/>
      <c r="WUL44" s="450"/>
      <c r="WUM44" s="450"/>
      <c r="WUN44" s="450"/>
      <c r="WUO44" s="450"/>
      <c r="WUP44" s="450"/>
      <c r="WUQ44" s="450"/>
      <c r="WUR44" s="450"/>
      <c r="WUS44" s="450"/>
      <c r="WUT44" s="450"/>
      <c r="WUU44" s="450"/>
      <c r="WUV44" s="450"/>
      <c r="WUW44" s="450"/>
      <c r="WUX44" s="450"/>
      <c r="WUY44" s="450"/>
      <c r="WUZ44" s="450"/>
      <c r="WVA44" s="450"/>
      <c r="WVB44" s="450"/>
      <c r="WVC44" s="450"/>
      <c r="WVD44" s="450"/>
      <c r="WVE44" s="450"/>
      <c r="WVF44" s="450"/>
      <c r="WVG44" s="450"/>
      <c r="WVH44" s="450"/>
      <c r="WVI44" s="450"/>
      <c r="WVJ44" s="450"/>
      <c r="WVK44" s="450"/>
      <c r="WVL44" s="450"/>
      <c r="WVM44" s="450"/>
      <c r="WVN44" s="450"/>
      <c r="WVO44" s="450"/>
      <c r="WVP44" s="450"/>
      <c r="WVQ44" s="450"/>
      <c r="WVR44" s="450"/>
      <c r="WVS44" s="450"/>
      <c r="WVT44" s="450"/>
      <c r="WVU44" s="450"/>
      <c r="WVV44" s="450"/>
      <c r="WVW44" s="450"/>
      <c r="WVX44" s="450"/>
      <c r="WVY44" s="450"/>
      <c r="WVZ44" s="450"/>
      <c r="WWA44" s="450"/>
      <c r="WWB44" s="450"/>
      <c r="WWC44" s="450"/>
      <c r="WWD44" s="450"/>
      <c r="WWE44" s="450"/>
      <c r="WWF44" s="450"/>
      <c r="WWG44" s="450"/>
      <c r="WWH44" s="450"/>
      <c r="WWI44" s="450"/>
    </row>
    <row r="45" spans="1:16155" s="457" customFormat="1" ht="19.5" customHeight="1">
      <c r="A45" s="450"/>
      <c r="B45" s="450"/>
      <c r="C45" s="451"/>
      <c r="D45" s="2068"/>
      <c r="E45" s="2068"/>
      <c r="F45" s="2068"/>
      <c r="G45" s="2068"/>
      <c r="H45" s="2068"/>
      <c r="I45" s="2068"/>
      <c r="J45" s="2069"/>
      <c r="K45" s="453"/>
      <c r="L45" s="513" t="s">
        <v>2789</v>
      </c>
      <c r="M45" s="453"/>
      <c r="N45" s="453"/>
      <c r="O45" s="453"/>
      <c r="P45" s="453"/>
      <c r="Q45" s="453"/>
      <c r="R45" s="2070" t="str">
        <f>IFERROR((R41-R43),"")</f>
        <v/>
      </c>
      <c r="S45" s="2070"/>
      <c r="T45" s="2070"/>
      <c r="U45" s="2070"/>
      <c r="V45" s="2070"/>
      <c r="W45" s="453" t="s">
        <v>2744</v>
      </c>
      <c r="X45" s="458"/>
      <c r="AB45" s="536"/>
      <c r="AC45" s="450"/>
      <c r="AE45" s="450"/>
      <c r="AF45" s="438"/>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c r="BP45" s="450"/>
      <c r="BQ45" s="450"/>
      <c r="BR45" s="450"/>
      <c r="BS45" s="450"/>
      <c r="BT45" s="450"/>
      <c r="BU45" s="450"/>
      <c r="BV45" s="450"/>
      <c r="BW45" s="450"/>
      <c r="BX45" s="450"/>
      <c r="BY45" s="450"/>
      <c r="BZ45" s="450"/>
      <c r="CA45" s="450"/>
      <c r="CB45" s="450"/>
      <c r="CC45" s="450"/>
      <c r="CD45" s="450"/>
      <c r="CE45" s="450"/>
      <c r="CF45" s="450"/>
      <c r="CG45" s="450"/>
      <c r="CH45" s="450"/>
      <c r="CI45" s="450"/>
      <c r="CJ45" s="450"/>
      <c r="CK45" s="450"/>
      <c r="CL45" s="450"/>
      <c r="CM45" s="450"/>
      <c r="CN45" s="450"/>
      <c r="CO45" s="450"/>
      <c r="CP45" s="450"/>
      <c r="CQ45" s="450"/>
      <c r="CR45" s="450"/>
      <c r="CS45" s="450"/>
      <c r="CT45" s="450"/>
      <c r="CU45" s="450"/>
      <c r="CV45" s="450"/>
      <c r="CW45" s="450"/>
      <c r="CX45" s="450"/>
      <c r="CY45" s="450"/>
      <c r="CZ45" s="450"/>
      <c r="DA45" s="450"/>
      <c r="DB45" s="450"/>
      <c r="DC45" s="450"/>
      <c r="DD45" s="450"/>
      <c r="DE45" s="450"/>
      <c r="DF45" s="450"/>
      <c r="DG45" s="450"/>
      <c r="DH45" s="450"/>
      <c r="DI45" s="450"/>
      <c r="DJ45" s="450"/>
      <c r="DK45" s="450"/>
      <c r="DL45" s="450"/>
      <c r="DM45" s="450"/>
      <c r="DN45" s="450"/>
      <c r="DO45" s="450"/>
      <c r="DP45" s="450"/>
      <c r="DQ45" s="450"/>
      <c r="DR45" s="450"/>
      <c r="DS45" s="450"/>
      <c r="DT45" s="450"/>
      <c r="DU45" s="450"/>
      <c r="DV45" s="450"/>
      <c r="DW45" s="450"/>
      <c r="DX45" s="450"/>
      <c r="DY45" s="450"/>
      <c r="DZ45" s="450"/>
      <c r="EA45" s="450"/>
      <c r="EB45" s="450"/>
      <c r="EC45" s="450"/>
      <c r="ED45" s="450"/>
      <c r="EE45" s="450"/>
      <c r="EF45" s="450"/>
      <c r="EG45" s="450"/>
      <c r="EH45" s="450"/>
      <c r="EI45" s="450"/>
      <c r="EJ45" s="450"/>
      <c r="EK45" s="450"/>
      <c r="EL45" s="450"/>
      <c r="EM45" s="450"/>
      <c r="EN45" s="450"/>
      <c r="EO45" s="450"/>
      <c r="EP45" s="450"/>
      <c r="EQ45" s="450"/>
      <c r="ER45" s="450"/>
      <c r="ES45" s="450"/>
      <c r="ET45" s="450"/>
      <c r="EU45" s="450"/>
      <c r="EV45" s="450"/>
      <c r="EW45" s="450"/>
      <c r="EX45" s="450"/>
      <c r="EY45" s="450"/>
      <c r="EZ45" s="450"/>
      <c r="FA45" s="450"/>
      <c r="FB45" s="450"/>
      <c r="FC45" s="450"/>
      <c r="FD45" s="450"/>
      <c r="FE45" s="450"/>
      <c r="FF45" s="450"/>
      <c r="FG45" s="450"/>
      <c r="FH45" s="450"/>
      <c r="FI45" s="450"/>
      <c r="FJ45" s="450"/>
      <c r="FK45" s="450"/>
      <c r="FL45" s="450"/>
      <c r="FM45" s="450"/>
      <c r="FN45" s="450"/>
      <c r="FO45" s="450"/>
      <c r="FP45" s="450"/>
      <c r="FQ45" s="450"/>
      <c r="FR45" s="450"/>
      <c r="FS45" s="450"/>
      <c r="FT45" s="450"/>
      <c r="FU45" s="450"/>
      <c r="FV45" s="450"/>
      <c r="FW45" s="450"/>
      <c r="FX45" s="450"/>
      <c r="FY45" s="450"/>
      <c r="FZ45" s="450"/>
      <c r="GA45" s="450"/>
      <c r="GB45" s="450"/>
      <c r="GC45" s="450"/>
      <c r="GD45" s="450"/>
      <c r="GE45" s="450"/>
      <c r="GF45" s="450"/>
      <c r="GG45" s="450"/>
      <c r="GH45" s="450"/>
      <c r="GI45" s="450"/>
      <c r="GJ45" s="450"/>
      <c r="GK45" s="450"/>
      <c r="GL45" s="450"/>
      <c r="GM45" s="450"/>
      <c r="GN45" s="450"/>
      <c r="GO45" s="450"/>
      <c r="GP45" s="450"/>
      <c r="GQ45" s="450"/>
      <c r="GR45" s="450"/>
      <c r="GS45" s="450"/>
      <c r="GT45" s="450"/>
      <c r="GU45" s="450"/>
      <c r="GV45" s="450"/>
      <c r="GW45" s="450"/>
      <c r="GX45" s="450"/>
      <c r="GY45" s="450"/>
      <c r="GZ45" s="450"/>
      <c r="HA45" s="450"/>
      <c r="HB45" s="450"/>
      <c r="HC45" s="450"/>
      <c r="HD45" s="450"/>
      <c r="HE45" s="450"/>
      <c r="HF45" s="450"/>
      <c r="HG45" s="450"/>
      <c r="HH45" s="450"/>
      <c r="HI45" s="450"/>
      <c r="HJ45" s="450"/>
      <c r="HK45" s="450"/>
      <c r="HL45" s="450"/>
      <c r="HM45" s="450"/>
      <c r="HN45" s="450"/>
      <c r="HO45" s="450"/>
      <c r="HP45" s="450"/>
      <c r="HQ45" s="450"/>
      <c r="HR45" s="450"/>
      <c r="HS45" s="450"/>
      <c r="HT45" s="450"/>
      <c r="HU45" s="450"/>
      <c r="HV45" s="450"/>
      <c r="HW45" s="450"/>
      <c r="HX45" s="450"/>
      <c r="HY45" s="450"/>
      <c r="HZ45" s="450"/>
      <c r="IA45" s="450"/>
      <c r="IB45" s="450"/>
      <c r="IC45" s="450"/>
      <c r="ID45" s="450"/>
      <c r="IE45" s="450"/>
      <c r="IF45" s="450"/>
      <c r="IG45" s="450"/>
      <c r="IH45" s="450"/>
      <c r="II45" s="450"/>
      <c r="IJ45" s="450"/>
      <c r="IK45" s="450"/>
      <c r="IL45" s="450"/>
      <c r="IM45" s="450"/>
      <c r="IN45" s="450"/>
      <c r="IO45" s="450"/>
      <c r="IP45" s="450"/>
      <c r="IQ45" s="450"/>
      <c r="IR45" s="450"/>
      <c r="IS45" s="450"/>
      <c r="IT45" s="450"/>
      <c r="IU45" s="450"/>
      <c r="IV45" s="450"/>
      <c r="IW45" s="450"/>
      <c r="IX45" s="450"/>
      <c r="IY45" s="450"/>
      <c r="IZ45" s="450"/>
      <c r="JA45" s="450"/>
      <c r="JB45" s="450"/>
      <c r="JC45" s="450"/>
      <c r="JD45" s="450"/>
      <c r="JE45" s="450"/>
      <c r="JF45" s="450"/>
      <c r="JG45" s="450"/>
      <c r="JH45" s="450"/>
      <c r="JI45" s="450"/>
      <c r="JJ45" s="450"/>
      <c r="JK45" s="450"/>
      <c r="JL45" s="450"/>
      <c r="JM45" s="450"/>
      <c r="JN45" s="450"/>
      <c r="JO45" s="450"/>
      <c r="JP45" s="450"/>
      <c r="JQ45" s="450"/>
      <c r="JR45" s="450"/>
      <c r="JS45" s="450"/>
      <c r="JT45" s="450"/>
      <c r="JU45" s="450"/>
      <c r="JV45" s="450"/>
      <c r="JW45" s="450"/>
      <c r="JX45" s="450"/>
      <c r="JY45" s="450"/>
      <c r="JZ45" s="450"/>
      <c r="KA45" s="450"/>
      <c r="KB45" s="450"/>
      <c r="KC45" s="450"/>
      <c r="KD45" s="450"/>
      <c r="KE45" s="450"/>
      <c r="KF45" s="450"/>
      <c r="KG45" s="450"/>
      <c r="KH45" s="450"/>
      <c r="KI45" s="450"/>
      <c r="KJ45" s="450"/>
      <c r="KK45" s="450"/>
      <c r="KL45" s="450"/>
      <c r="KM45" s="450"/>
      <c r="KN45" s="450"/>
      <c r="KO45" s="450"/>
      <c r="KP45" s="450"/>
      <c r="KQ45" s="450"/>
      <c r="KR45" s="450"/>
      <c r="KS45" s="450"/>
      <c r="KT45" s="450"/>
      <c r="KU45" s="450"/>
      <c r="KV45" s="450"/>
      <c r="KW45" s="450"/>
      <c r="KX45" s="450"/>
      <c r="KY45" s="450"/>
      <c r="KZ45" s="450"/>
      <c r="LA45" s="450"/>
      <c r="LB45" s="450"/>
      <c r="LC45" s="450"/>
      <c r="LD45" s="450"/>
      <c r="LE45" s="450"/>
      <c r="LF45" s="450"/>
      <c r="LG45" s="450"/>
      <c r="LH45" s="450"/>
      <c r="LI45" s="450"/>
      <c r="LJ45" s="450"/>
      <c r="LK45" s="450"/>
      <c r="LL45" s="450"/>
      <c r="LM45" s="450"/>
      <c r="LN45" s="450"/>
      <c r="LO45" s="450"/>
      <c r="LP45" s="450"/>
      <c r="LQ45" s="450"/>
      <c r="LR45" s="450"/>
      <c r="LS45" s="450"/>
      <c r="LT45" s="450"/>
      <c r="LU45" s="450"/>
      <c r="LV45" s="450"/>
      <c r="LW45" s="450"/>
      <c r="LX45" s="450"/>
      <c r="LY45" s="450"/>
      <c r="LZ45" s="450"/>
      <c r="MA45" s="450"/>
      <c r="MB45" s="450"/>
      <c r="MC45" s="450"/>
      <c r="MD45" s="450"/>
      <c r="ME45" s="450"/>
      <c r="MF45" s="450"/>
      <c r="MG45" s="450"/>
      <c r="MH45" s="450"/>
      <c r="MI45" s="450"/>
      <c r="MJ45" s="450"/>
      <c r="MK45" s="450"/>
      <c r="ML45" s="450"/>
      <c r="MM45" s="450"/>
      <c r="MN45" s="450"/>
      <c r="MO45" s="450"/>
      <c r="MP45" s="450"/>
      <c r="MQ45" s="450"/>
      <c r="MR45" s="450"/>
      <c r="MS45" s="450"/>
      <c r="MT45" s="450"/>
      <c r="MU45" s="450"/>
      <c r="MV45" s="450"/>
      <c r="MW45" s="450"/>
      <c r="MX45" s="450"/>
      <c r="MY45" s="450"/>
      <c r="MZ45" s="450"/>
      <c r="NA45" s="450"/>
      <c r="NB45" s="450"/>
      <c r="NC45" s="450"/>
      <c r="ND45" s="450"/>
      <c r="NE45" s="450"/>
      <c r="NF45" s="450"/>
      <c r="NG45" s="450"/>
      <c r="NH45" s="450"/>
      <c r="NI45" s="450"/>
      <c r="NJ45" s="450"/>
      <c r="NK45" s="450"/>
      <c r="NL45" s="450"/>
      <c r="NM45" s="450"/>
      <c r="NN45" s="450"/>
      <c r="NO45" s="450"/>
      <c r="NP45" s="450"/>
      <c r="NQ45" s="450"/>
      <c r="NR45" s="450"/>
      <c r="NS45" s="450"/>
      <c r="NT45" s="450"/>
      <c r="NU45" s="450"/>
      <c r="NV45" s="450"/>
      <c r="NW45" s="450"/>
      <c r="NX45" s="450"/>
      <c r="NY45" s="450"/>
      <c r="NZ45" s="450"/>
      <c r="OA45" s="450"/>
      <c r="OB45" s="450"/>
      <c r="OC45" s="450"/>
      <c r="OD45" s="450"/>
      <c r="OE45" s="450"/>
      <c r="OF45" s="450"/>
      <c r="OG45" s="450"/>
      <c r="OH45" s="450"/>
      <c r="OI45" s="450"/>
      <c r="OJ45" s="450"/>
      <c r="OK45" s="450"/>
      <c r="OL45" s="450"/>
      <c r="OM45" s="450"/>
      <c r="ON45" s="450"/>
      <c r="OO45" s="450"/>
      <c r="OP45" s="450"/>
      <c r="OQ45" s="450"/>
      <c r="OR45" s="450"/>
      <c r="OS45" s="450"/>
      <c r="OT45" s="450"/>
      <c r="OU45" s="450"/>
      <c r="OV45" s="450"/>
      <c r="OW45" s="450"/>
      <c r="OX45" s="450"/>
      <c r="OY45" s="450"/>
      <c r="OZ45" s="450"/>
      <c r="PA45" s="450"/>
      <c r="PB45" s="450"/>
      <c r="PC45" s="450"/>
      <c r="PD45" s="450"/>
      <c r="PE45" s="450"/>
      <c r="PF45" s="450"/>
      <c r="PG45" s="450"/>
      <c r="PH45" s="450"/>
      <c r="PI45" s="450"/>
      <c r="PJ45" s="450"/>
      <c r="PK45" s="450"/>
      <c r="PL45" s="450"/>
      <c r="PM45" s="450"/>
      <c r="PN45" s="450"/>
      <c r="PO45" s="450"/>
      <c r="PP45" s="450"/>
      <c r="PQ45" s="450"/>
      <c r="PR45" s="450"/>
      <c r="PS45" s="450"/>
      <c r="PT45" s="450"/>
      <c r="PU45" s="450"/>
      <c r="PV45" s="450"/>
      <c r="PW45" s="450"/>
      <c r="PX45" s="450"/>
      <c r="PY45" s="450"/>
      <c r="PZ45" s="450"/>
      <c r="QA45" s="450"/>
      <c r="QB45" s="450"/>
      <c r="QC45" s="450"/>
      <c r="QD45" s="450"/>
      <c r="QE45" s="450"/>
      <c r="QF45" s="450"/>
      <c r="QG45" s="450"/>
      <c r="QH45" s="450"/>
      <c r="QI45" s="450"/>
      <c r="QJ45" s="450"/>
      <c r="QK45" s="450"/>
      <c r="QL45" s="450"/>
      <c r="QM45" s="450"/>
      <c r="QN45" s="450"/>
      <c r="QO45" s="450"/>
      <c r="QP45" s="450"/>
      <c r="QQ45" s="450"/>
      <c r="QR45" s="450"/>
      <c r="QS45" s="450"/>
      <c r="QT45" s="450"/>
      <c r="QU45" s="450"/>
      <c r="QV45" s="450"/>
      <c r="QW45" s="450"/>
      <c r="QX45" s="450"/>
      <c r="QY45" s="450"/>
      <c r="QZ45" s="450"/>
      <c r="RA45" s="450"/>
      <c r="RB45" s="450"/>
      <c r="RC45" s="450"/>
      <c r="RD45" s="450"/>
      <c r="RE45" s="450"/>
      <c r="RF45" s="450"/>
      <c r="RG45" s="450"/>
      <c r="RH45" s="450"/>
      <c r="RI45" s="450"/>
      <c r="RJ45" s="450"/>
      <c r="RK45" s="450"/>
      <c r="RL45" s="450"/>
      <c r="RM45" s="450"/>
      <c r="RN45" s="450"/>
      <c r="RO45" s="450"/>
      <c r="RP45" s="450"/>
      <c r="RQ45" s="450"/>
      <c r="RR45" s="450"/>
      <c r="RS45" s="450"/>
      <c r="RT45" s="450"/>
      <c r="RU45" s="450"/>
      <c r="RV45" s="450"/>
      <c r="RW45" s="450"/>
      <c r="RX45" s="450"/>
      <c r="RY45" s="450"/>
      <c r="RZ45" s="450"/>
      <c r="SA45" s="450"/>
      <c r="SB45" s="450"/>
      <c r="SC45" s="450"/>
      <c r="SD45" s="450"/>
      <c r="SE45" s="450"/>
      <c r="SF45" s="450"/>
      <c r="SG45" s="450"/>
      <c r="SH45" s="450"/>
      <c r="SI45" s="450"/>
      <c r="SJ45" s="450"/>
      <c r="SK45" s="450"/>
      <c r="SL45" s="450"/>
      <c r="SM45" s="450"/>
      <c r="SN45" s="450"/>
      <c r="SO45" s="450"/>
      <c r="SP45" s="450"/>
      <c r="SQ45" s="450"/>
      <c r="SR45" s="450"/>
      <c r="SS45" s="450"/>
      <c r="ST45" s="450"/>
      <c r="SU45" s="450"/>
      <c r="SV45" s="450"/>
      <c r="SW45" s="450"/>
      <c r="SX45" s="450"/>
      <c r="SY45" s="450"/>
      <c r="SZ45" s="450"/>
      <c r="TA45" s="450"/>
      <c r="TB45" s="450"/>
      <c r="TC45" s="450"/>
      <c r="TD45" s="450"/>
      <c r="TE45" s="450"/>
      <c r="TF45" s="450"/>
      <c r="TG45" s="450"/>
      <c r="TH45" s="450"/>
      <c r="TI45" s="450"/>
      <c r="TJ45" s="450"/>
      <c r="TK45" s="450"/>
      <c r="TL45" s="450"/>
      <c r="TM45" s="450"/>
      <c r="TN45" s="450"/>
      <c r="TO45" s="450"/>
      <c r="TP45" s="450"/>
      <c r="TQ45" s="450"/>
      <c r="TR45" s="450"/>
      <c r="TS45" s="450"/>
      <c r="TT45" s="450"/>
      <c r="TU45" s="450"/>
      <c r="TV45" s="450"/>
      <c r="TW45" s="450"/>
      <c r="TX45" s="450"/>
      <c r="TY45" s="450"/>
      <c r="TZ45" s="450"/>
      <c r="UA45" s="450"/>
      <c r="UB45" s="450"/>
      <c r="UC45" s="450"/>
      <c r="UD45" s="450"/>
      <c r="UE45" s="450"/>
      <c r="UF45" s="450"/>
      <c r="UG45" s="450"/>
      <c r="UH45" s="450"/>
      <c r="UI45" s="450"/>
      <c r="UJ45" s="450"/>
      <c r="UK45" s="450"/>
      <c r="UL45" s="450"/>
      <c r="UM45" s="450"/>
      <c r="UN45" s="450"/>
      <c r="UO45" s="450"/>
      <c r="UP45" s="450"/>
      <c r="UQ45" s="450"/>
      <c r="UR45" s="450"/>
      <c r="US45" s="450"/>
      <c r="UT45" s="450"/>
      <c r="UU45" s="450"/>
      <c r="UV45" s="450"/>
      <c r="UW45" s="450"/>
      <c r="UX45" s="450"/>
      <c r="UY45" s="450"/>
      <c r="UZ45" s="450"/>
      <c r="VA45" s="450"/>
      <c r="VB45" s="450"/>
      <c r="VC45" s="450"/>
      <c r="VD45" s="450"/>
      <c r="VE45" s="450"/>
      <c r="VF45" s="450"/>
      <c r="VG45" s="450"/>
      <c r="VH45" s="450"/>
      <c r="VI45" s="450"/>
      <c r="VJ45" s="450"/>
      <c r="VK45" s="450"/>
      <c r="VL45" s="450"/>
      <c r="VM45" s="450"/>
      <c r="VN45" s="450"/>
      <c r="VO45" s="450"/>
      <c r="VP45" s="450"/>
      <c r="VQ45" s="450"/>
      <c r="VR45" s="450"/>
      <c r="VS45" s="450"/>
      <c r="VT45" s="450"/>
      <c r="VU45" s="450"/>
      <c r="VV45" s="450"/>
      <c r="VW45" s="450"/>
      <c r="VX45" s="450"/>
      <c r="VY45" s="450"/>
      <c r="VZ45" s="450"/>
      <c r="WA45" s="450"/>
      <c r="WB45" s="450"/>
      <c r="WC45" s="450"/>
      <c r="WD45" s="450"/>
      <c r="WE45" s="450"/>
      <c r="WF45" s="450"/>
      <c r="WG45" s="450"/>
      <c r="WH45" s="450"/>
      <c r="WI45" s="450"/>
      <c r="WJ45" s="450"/>
      <c r="WK45" s="450"/>
      <c r="WL45" s="450"/>
      <c r="WM45" s="450"/>
      <c r="WN45" s="450"/>
      <c r="WO45" s="450"/>
      <c r="WP45" s="450"/>
      <c r="WQ45" s="450"/>
      <c r="WR45" s="450"/>
      <c r="WS45" s="450"/>
      <c r="WT45" s="450"/>
      <c r="WU45" s="450"/>
      <c r="WV45" s="450"/>
      <c r="WW45" s="450"/>
      <c r="WX45" s="450"/>
      <c r="WY45" s="450"/>
      <c r="WZ45" s="450"/>
      <c r="XA45" s="450"/>
      <c r="XB45" s="450"/>
      <c r="XC45" s="450"/>
      <c r="XD45" s="450"/>
      <c r="XE45" s="450"/>
      <c r="XF45" s="450"/>
      <c r="XG45" s="450"/>
      <c r="XH45" s="450"/>
      <c r="XI45" s="450"/>
      <c r="XJ45" s="450"/>
      <c r="XK45" s="450"/>
      <c r="XL45" s="450"/>
      <c r="XM45" s="450"/>
      <c r="XN45" s="450"/>
      <c r="XO45" s="450"/>
      <c r="XP45" s="450"/>
      <c r="XQ45" s="450"/>
      <c r="XR45" s="450"/>
      <c r="XS45" s="450"/>
      <c r="XT45" s="450"/>
      <c r="XU45" s="450"/>
      <c r="XV45" s="450"/>
      <c r="XW45" s="450"/>
      <c r="XX45" s="450"/>
      <c r="XY45" s="450"/>
      <c r="XZ45" s="450"/>
      <c r="YA45" s="450"/>
      <c r="YB45" s="450"/>
      <c r="YC45" s="450"/>
      <c r="YD45" s="450"/>
      <c r="YE45" s="450"/>
      <c r="YF45" s="450"/>
      <c r="YG45" s="450"/>
      <c r="YH45" s="450"/>
      <c r="YI45" s="450"/>
      <c r="YJ45" s="450"/>
      <c r="YK45" s="450"/>
      <c r="YL45" s="450"/>
      <c r="YM45" s="450"/>
      <c r="YN45" s="450"/>
      <c r="YO45" s="450"/>
      <c r="YP45" s="450"/>
      <c r="YQ45" s="450"/>
      <c r="YR45" s="450"/>
      <c r="YS45" s="450"/>
      <c r="YT45" s="450"/>
      <c r="YU45" s="450"/>
      <c r="YV45" s="450"/>
      <c r="YW45" s="450"/>
      <c r="YX45" s="450"/>
      <c r="YY45" s="450"/>
      <c r="YZ45" s="450"/>
      <c r="ZA45" s="450"/>
      <c r="ZB45" s="450"/>
      <c r="ZC45" s="450"/>
      <c r="ZD45" s="450"/>
      <c r="ZE45" s="450"/>
      <c r="ZF45" s="450"/>
      <c r="ZG45" s="450"/>
      <c r="ZH45" s="450"/>
      <c r="ZI45" s="450"/>
      <c r="ZJ45" s="450"/>
      <c r="ZK45" s="450"/>
      <c r="ZL45" s="450"/>
      <c r="ZM45" s="450"/>
      <c r="ZN45" s="450"/>
      <c r="ZO45" s="450"/>
      <c r="ZP45" s="450"/>
      <c r="ZQ45" s="450"/>
      <c r="ZR45" s="450"/>
      <c r="ZS45" s="450"/>
      <c r="ZT45" s="450"/>
      <c r="ZU45" s="450"/>
      <c r="ZV45" s="450"/>
      <c r="ZW45" s="450"/>
      <c r="ZX45" s="450"/>
      <c r="ZY45" s="450"/>
      <c r="ZZ45" s="450"/>
      <c r="AAA45" s="450"/>
      <c r="AAB45" s="450"/>
      <c r="AAC45" s="450"/>
      <c r="AAD45" s="450"/>
      <c r="AAE45" s="450"/>
      <c r="AAF45" s="450"/>
      <c r="AAG45" s="450"/>
      <c r="AAH45" s="450"/>
      <c r="AAI45" s="450"/>
      <c r="AAJ45" s="450"/>
      <c r="AAK45" s="450"/>
      <c r="AAL45" s="450"/>
      <c r="AAM45" s="450"/>
      <c r="AAN45" s="450"/>
      <c r="AAO45" s="450"/>
      <c r="AAP45" s="450"/>
      <c r="AAQ45" s="450"/>
      <c r="AAR45" s="450"/>
      <c r="AAS45" s="450"/>
      <c r="AAT45" s="450"/>
      <c r="AAU45" s="450"/>
      <c r="AAV45" s="450"/>
      <c r="AAW45" s="450"/>
      <c r="AAX45" s="450"/>
      <c r="AAY45" s="450"/>
      <c r="AAZ45" s="450"/>
      <c r="ABA45" s="450"/>
      <c r="ABB45" s="450"/>
      <c r="ABC45" s="450"/>
      <c r="ABD45" s="450"/>
      <c r="ABE45" s="450"/>
      <c r="ABF45" s="450"/>
      <c r="ABG45" s="450"/>
      <c r="ABH45" s="450"/>
      <c r="ABI45" s="450"/>
      <c r="ABJ45" s="450"/>
      <c r="ABK45" s="450"/>
      <c r="ABL45" s="450"/>
      <c r="ABM45" s="450"/>
      <c r="ABN45" s="450"/>
      <c r="ABO45" s="450"/>
      <c r="ABP45" s="450"/>
      <c r="ABQ45" s="450"/>
      <c r="ABR45" s="450"/>
      <c r="ABS45" s="450"/>
      <c r="ABT45" s="450"/>
      <c r="ABU45" s="450"/>
      <c r="ABV45" s="450"/>
      <c r="ABW45" s="450"/>
      <c r="ABX45" s="450"/>
      <c r="ABY45" s="450"/>
      <c r="ABZ45" s="450"/>
      <c r="ACA45" s="450"/>
      <c r="ACB45" s="450"/>
      <c r="ACC45" s="450"/>
      <c r="ACD45" s="450"/>
      <c r="ACE45" s="450"/>
      <c r="ACF45" s="450"/>
      <c r="ACG45" s="450"/>
      <c r="ACH45" s="450"/>
      <c r="ACI45" s="450"/>
      <c r="ACJ45" s="450"/>
      <c r="ACK45" s="450"/>
      <c r="ACL45" s="450"/>
      <c r="ACM45" s="450"/>
      <c r="ACN45" s="450"/>
      <c r="ACO45" s="450"/>
      <c r="ACP45" s="450"/>
      <c r="ACQ45" s="450"/>
      <c r="ACR45" s="450"/>
      <c r="ACS45" s="450"/>
      <c r="ACT45" s="450"/>
      <c r="ACU45" s="450"/>
      <c r="ACV45" s="450"/>
      <c r="ACW45" s="450"/>
      <c r="ACX45" s="450"/>
      <c r="ACY45" s="450"/>
      <c r="ACZ45" s="450"/>
      <c r="ADA45" s="450"/>
      <c r="ADB45" s="450"/>
      <c r="ADC45" s="450"/>
      <c r="ADD45" s="450"/>
      <c r="ADE45" s="450"/>
      <c r="ADF45" s="450"/>
      <c r="ADG45" s="450"/>
      <c r="ADH45" s="450"/>
      <c r="ADI45" s="450"/>
      <c r="ADJ45" s="450"/>
      <c r="ADK45" s="450"/>
      <c r="ADL45" s="450"/>
      <c r="ADM45" s="450"/>
      <c r="ADN45" s="450"/>
      <c r="ADO45" s="450"/>
      <c r="ADP45" s="450"/>
      <c r="ADQ45" s="450"/>
      <c r="ADR45" s="450"/>
      <c r="ADS45" s="450"/>
      <c r="ADT45" s="450"/>
      <c r="ADU45" s="450"/>
      <c r="ADV45" s="450"/>
      <c r="ADW45" s="450"/>
      <c r="ADX45" s="450"/>
      <c r="ADY45" s="450"/>
      <c r="ADZ45" s="450"/>
      <c r="AEA45" s="450"/>
      <c r="AEB45" s="450"/>
      <c r="AEC45" s="450"/>
      <c r="AED45" s="450"/>
      <c r="AEE45" s="450"/>
      <c r="AEF45" s="450"/>
      <c r="AEG45" s="450"/>
      <c r="AEH45" s="450"/>
      <c r="AEI45" s="450"/>
      <c r="AEJ45" s="450"/>
      <c r="AEK45" s="450"/>
      <c r="AEL45" s="450"/>
      <c r="AEM45" s="450"/>
      <c r="AEN45" s="450"/>
      <c r="AEO45" s="450"/>
      <c r="AEP45" s="450"/>
      <c r="AEQ45" s="450"/>
      <c r="AER45" s="450"/>
      <c r="AES45" s="450"/>
      <c r="AET45" s="450"/>
      <c r="AEU45" s="450"/>
      <c r="AEV45" s="450"/>
      <c r="AEW45" s="450"/>
      <c r="AEX45" s="450"/>
      <c r="AEY45" s="450"/>
      <c r="AEZ45" s="450"/>
      <c r="AFA45" s="450"/>
      <c r="AFB45" s="450"/>
      <c r="AFC45" s="450"/>
      <c r="AFD45" s="450"/>
      <c r="AFE45" s="450"/>
      <c r="AFF45" s="450"/>
      <c r="AFG45" s="450"/>
      <c r="AFH45" s="450"/>
      <c r="AFI45" s="450"/>
      <c r="AFJ45" s="450"/>
      <c r="AFK45" s="450"/>
      <c r="AFL45" s="450"/>
      <c r="AFM45" s="450"/>
      <c r="AFN45" s="450"/>
      <c r="AFO45" s="450"/>
      <c r="AFP45" s="450"/>
      <c r="AFQ45" s="450"/>
      <c r="AFR45" s="450"/>
      <c r="AFS45" s="450"/>
      <c r="AFT45" s="450"/>
      <c r="AFU45" s="450"/>
      <c r="AFV45" s="450"/>
      <c r="AFW45" s="450"/>
      <c r="AFX45" s="450"/>
      <c r="AFY45" s="450"/>
      <c r="AFZ45" s="450"/>
      <c r="AGA45" s="450"/>
      <c r="AGB45" s="450"/>
      <c r="AGC45" s="450"/>
      <c r="AGD45" s="450"/>
      <c r="AGE45" s="450"/>
      <c r="AGF45" s="450"/>
      <c r="AGG45" s="450"/>
      <c r="AGH45" s="450"/>
      <c r="AGI45" s="450"/>
      <c r="AGJ45" s="450"/>
      <c r="AGK45" s="450"/>
      <c r="AGL45" s="450"/>
      <c r="AGM45" s="450"/>
      <c r="AGN45" s="450"/>
      <c r="AGO45" s="450"/>
      <c r="AGP45" s="450"/>
      <c r="AGQ45" s="450"/>
      <c r="AGR45" s="450"/>
      <c r="AGS45" s="450"/>
      <c r="AGT45" s="450"/>
      <c r="AGU45" s="450"/>
      <c r="AGV45" s="450"/>
      <c r="AGW45" s="450"/>
      <c r="AGX45" s="450"/>
      <c r="AGY45" s="450"/>
      <c r="AGZ45" s="450"/>
      <c r="AHA45" s="450"/>
      <c r="AHB45" s="450"/>
      <c r="AHC45" s="450"/>
      <c r="AHD45" s="450"/>
      <c r="AHE45" s="450"/>
      <c r="AHF45" s="450"/>
      <c r="AHG45" s="450"/>
      <c r="AHH45" s="450"/>
      <c r="AHI45" s="450"/>
      <c r="AHJ45" s="450"/>
      <c r="AHK45" s="450"/>
      <c r="AHL45" s="450"/>
      <c r="AHM45" s="450"/>
      <c r="AHN45" s="450"/>
      <c r="AHO45" s="450"/>
      <c r="AHP45" s="450"/>
      <c r="AHQ45" s="450"/>
      <c r="AHR45" s="450"/>
      <c r="AHS45" s="450"/>
      <c r="AHT45" s="450"/>
      <c r="AHU45" s="450"/>
      <c r="AHV45" s="450"/>
      <c r="AHW45" s="450"/>
      <c r="AHX45" s="450"/>
      <c r="AHY45" s="450"/>
      <c r="AHZ45" s="450"/>
      <c r="AIA45" s="450"/>
      <c r="AIB45" s="450"/>
      <c r="AIC45" s="450"/>
      <c r="AID45" s="450"/>
      <c r="AIE45" s="450"/>
      <c r="AIF45" s="450"/>
      <c r="AIG45" s="450"/>
      <c r="AIH45" s="450"/>
      <c r="AII45" s="450"/>
      <c r="AIJ45" s="450"/>
      <c r="AIK45" s="450"/>
      <c r="AIL45" s="450"/>
      <c r="AIM45" s="450"/>
      <c r="AIN45" s="450"/>
      <c r="AIO45" s="450"/>
      <c r="AIP45" s="450"/>
      <c r="AIQ45" s="450"/>
      <c r="AIR45" s="450"/>
      <c r="AIS45" s="450"/>
      <c r="AIT45" s="450"/>
      <c r="AIU45" s="450"/>
      <c r="AIV45" s="450"/>
      <c r="AIW45" s="450"/>
      <c r="AIX45" s="450"/>
      <c r="AIY45" s="450"/>
      <c r="AIZ45" s="450"/>
      <c r="AJA45" s="450"/>
      <c r="AJB45" s="450"/>
      <c r="AJC45" s="450"/>
      <c r="AJD45" s="450"/>
      <c r="AJE45" s="450"/>
      <c r="AJF45" s="450"/>
      <c r="AJG45" s="450"/>
      <c r="AJH45" s="450"/>
      <c r="AJI45" s="450"/>
      <c r="AJJ45" s="450"/>
      <c r="AJK45" s="450"/>
      <c r="AJL45" s="450"/>
      <c r="AJM45" s="450"/>
      <c r="AJN45" s="450"/>
      <c r="AJO45" s="450"/>
      <c r="AJP45" s="450"/>
      <c r="AJQ45" s="450"/>
      <c r="AJR45" s="450"/>
      <c r="AJS45" s="450"/>
      <c r="AJT45" s="450"/>
      <c r="AJU45" s="450"/>
      <c r="AJV45" s="450"/>
      <c r="AJW45" s="450"/>
      <c r="AJX45" s="450"/>
      <c r="AJY45" s="450"/>
      <c r="AJZ45" s="450"/>
      <c r="AKA45" s="450"/>
      <c r="AKB45" s="450"/>
      <c r="AKC45" s="450"/>
      <c r="AKD45" s="450"/>
      <c r="AKE45" s="450"/>
      <c r="AKF45" s="450"/>
      <c r="AKG45" s="450"/>
      <c r="AKH45" s="450"/>
      <c r="AKI45" s="450"/>
      <c r="AKJ45" s="450"/>
      <c r="AKK45" s="450"/>
      <c r="AKL45" s="450"/>
      <c r="AKM45" s="450"/>
      <c r="AKN45" s="450"/>
      <c r="AKO45" s="450"/>
      <c r="AKP45" s="450"/>
      <c r="AKQ45" s="450"/>
      <c r="AKR45" s="450"/>
      <c r="AKS45" s="450"/>
      <c r="AKT45" s="450"/>
      <c r="AKU45" s="450"/>
      <c r="AKV45" s="450"/>
      <c r="AKW45" s="450"/>
      <c r="AKX45" s="450"/>
      <c r="AKY45" s="450"/>
      <c r="AKZ45" s="450"/>
      <c r="ALA45" s="450"/>
      <c r="ALB45" s="450"/>
      <c r="ALC45" s="450"/>
      <c r="ALD45" s="450"/>
      <c r="ALE45" s="450"/>
      <c r="ALF45" s="450"/>
      <c r="ALG45" s="450"/>
      <c r="ALH45" s="450"/>
      <c r="ALI45" s="450"/>
      <c r="ALJ45" s="450"/>
      <c r="ALK45" s="450"/>
      <c r="ALL45" s="450"/>
      <c r="ALM45" s="450"/>
      <c r="ALN45" s="450"/>
      <c r="ALO45" s="450"/>
      <c r="ALP45" s="450"/>
      <c r="ALQ45" s="450"/>
      <c r="ALR45" s="450"/>
      <c r="ALS45" s="450"/>
      <c r="ALT45" s="450"/>
      <c r="ALU45" s="450"/>
      <c r="ALV45" s="450"/>
      <c r="ALW45" s="450"/>
      <c r="ALX45" s="450"/>
      <c r="ALY45" s="450"/>
      <c r="ALZ45" s="450"/>
      <c r="AMA45" s="450"/>
      <c r="AMB45" s="450"/>
      <c r="AMC45" s="450"/>
      <c r="AMD45" s="450"/>
      <c r="AME45" s="450"/>
      <c r="AMF45" s="450"/>
      <c r="AMG45" s="450"/>
      <c r="AMH45" s="450"/>
      <c r="AMI45" s="450"/>
      <c r="AMJ45" s="450"/>
      <c r="AMK45" s="450"/>
      <c r="AML45" s="450"/>
      <c r="AMM45" s="450"/>
      <c r="AMN45" s="450"/>
      <c r="AMO45" s="450"/>
      <c r="AMP45" s="450"/>
      <c r="AMQ45" s="450"/>
      <c r="AMR45" s="450"/>
      <c r="AMS45" s="450"/>
      <c r="AMT45" s="450"/>
      <c r="AMU45" s="450"/>
      <c r="AMV45" s="450"/>
      <c r="AMW45" s="450"/>
      <c r="AMX45" s="450"/>
      <c r="AMY45" s="450"/>
      <c r="AMZ45" s="450"/>
      <c r="ANA45" s="450"/>
      <c r="ANB45" s="450"/>
      <c r="ANC45" s="450"/>
      <c r="AND45" s="450"/>
      <c r="ANE45" s="450"/>
      <c r="ANF45" s="450"/>
      <c r="ANG45" s="450"/>
      <c r="ANH45" s="450"/>
      <c r="ANI45" s="450"/>
      <c r="ANJ45" s="450"/>
      <c r="ANK45" s="450"/>
      <c r="ANL45" s="450"/>
      <c r="ANM45" s="450"/>
      <c r="ANN45" s="450"/>
      <c r="ANO45" s="450"/>
      <c r="ANP45" s="450"/>
      <c r="ANQ45" s="450"/>
      <c r="ANR45" s="450"/>
      <c r="ANS45" s="450"/>
      <c r="ANT45" s="450"/>
      <c r="ANU45" s="450"/>
      <c r="ANV45" s="450"/>
      <c r="ANW45" s="450"/>
      <c r="ANX45" s="450"/>
      <c r="ANY45" s="450"/>
      <c r="ANZ45" s="450"/>
      <c r="AOA45" s="450"/>
      <c r="AOB45" s="450"/>
      <c r="AOC45" s="450"/>
      <c r="AOD45" s="450"/>
      <c r="AOE45" s="450"/>
      <c r="AOF45" s="450"/>
      <c r="AOG45" s="450"/>
      <c r="AOH45" s="450"/>
      <c r="AOI45" s="450"/>
      <c r="AOJ45" s="450"/>
      <c r="AOK45" s="450"/>
      <c r="AOL45" s="450"/>
      <c r="AOM45" s="450"/>
      <c r="AON45" s="450"/>
      <c r="AOO45" s="450"/>
      <c r="AOP45" s="450"/>
      <c r="AOQ45" s="450"/>
      <c r="AOR45" s="450"/>
      <c r="AOS45" s="450"/>
      <c r="AOT45" s="450"/>
      <c r="AOU45" s="450"/>
      <c r="AOV45" s="450"/>
      <c r="AOW45" s="450"/>
      <c r="AOX45" s="450"/>
      <c r="AOY45" s="450"/>
      <c r="AOZ45" s="450"/>
      <c r="APA45" s="450"/>
      <c r="APB45" s="450"/>
      <c r="APC45" s="450"/>
      <c r="APD45" s="450"/>
      <c r="APE45" s="450"/>
      <c r="APF45" s="450"/>
      <c r="APG45" s="450"/>
      <c r="APH45" s="450"/>
      <c r="API45" s="450"/>
      <c r="APJ45" s="450"/>
      <c r="APK45" s="450"/>
      <c r="APL45" s="450"/>
      <c r="APM45" s="450"/>
      <c r="APN45" s="450"/>
      <c r="APO45" s="450"/>
      <c r="APP45" s="450"/>
      <c r="APQ45" s="450"/>
      <c r="APR45" s="450"/>
      <c r="APS45" s="450"/>
      <c r="APT45" s="450"/>
      <c r="APU45" s="450"/>
      <c r="APV45" s="450"/>
      <c r="APW45" s="450"/>
      <c r="APX45" s="450"/>
      <c r="APY45" s="450"/>
      <c r="APZ45" s="450"/>
      <c r="AQA45" s="450"/>
      <c r="AQB45" s="450"/>
      <c r="AQC45" s="450"/>
      <c r="AQD45" s="450"/>
      <c r="AQE45" s="450"/>
      <c r="AQF45" s="450"/>
      <c r="AQG45" s="450"/>
      <c r="AQH45" s="450"/>
      <c r="AQI45" s="450"/>
      <c r="AQJ45" s="450"/>
      <c r="AQK45" s="450"/>
      <c r="AQL45" s="450"/>
      <c r="AQM45" s="450"/>
      <c r="AQN45" s="450"/>
      <c r="AQO45" s="450"/>
      <c r="AQP45" s="450"/>
      <c r="AQQ45" s="450"/>
      <c r="AQR45" s="450"/>
      <c r="AQS45" s="450"/>
      <c r="AQT45" s="450"/>
      <c r="AQU45" s="450"/>
      <c r="AQV45" s="450"/>
      <c r="AQW45" s="450"/>
      <c r="AQX45" s="450"/>
      <c r="AQY45" s="450"/>
      <c r="AQZ45" s="450"/>
      <c r="ARA45" s="450"/>
      <c r="ARB45" s="450"/>
      <c r="ARC45" s="450"/>
      <c r="ARD45" s="450"/>
      <c r="ARE45" s="450"/>
      <c r="ARF45" s="450"/>
      <c r="ARG45" s="450"/>
      <c r="ARH45" s="450"/>
      <c r="ARI45" s="450"/>
      <c r="ARJ45" s="450"/>
      <c r="ARK45" s="450"/>
      <c r="ARL45" s="450"/>
      <c r="ARM45" s="450"/>
      <c r="ARN45" s="450"/>
      <c r="ARO45" s="450"/>
      <c r="ARP45" s="450"/>
      <c r="ARQ45" s="450"/>
      <c r="ARR45" s="450"/>
      <c r="ARS45" s="450"/>
      <c r="ART45" s="450"/>
      <c r="ARU45" s="450"/>
      <c r="ARV45" s="450"/>
      <c r="ARW45" s="450"/>
      <c r="ARX45" s="450"/>
      <c r="ARY45" s="450"/>
      <c r="ARZ45" s="450"/>
      <c r="ASA45" s="450"/>
      <c r="ASB45" s="450"/>
      <c r="ASC45" s="450"/>
      <c r="ASD45" s="450"/>
      <c r="ASE45" s="450"/>
      <c r="ASF45" s="450"/>
      <c r="ASG45" s="450"/>
      <c r="ASH45" s="450"/>
      <c r="ASI45" s="450"/>
      <c r="ASJ45" s="450"/>
      <c r="ASK45" s="450"/>
      <c r="ASL45" s="450"/>
      <c r="ASM45" s="450"/>
      <c r="ASN45" s="450"/>
      <c r="ASO45" s="450"/>
      <c r="ASP45" s="450"/>
      <c r="ASQ45" s="450"/>
      <c r="ASR45" s="450"/>
      <c r="ASS45" s="450"/>
      <c r="AST45" s="450"/>
      <c r="ASU45" s="450"/>
      <c r="ASV45" s="450"/>
      <c r="ASW45" s="450"/>
      <c r="ASX45" s="450"/>
      <c r="ASY45" s="450"/>
      <c r="ASZ45" s="450"/>
      <c r="ATA45" s="450"/>
      <c r="ATB45" s="450"/>
      <c r="ATC45" s="450"/>
      <c r="ATD45" s="450"/>
      <c r="ATE45" s="450"/>
      <c r="ATF45" s="450"/>
      <c r="ATG45" s="450"/>
      <c r="ATH45" s="450"/>
      <c r="ATI45" s="450"/>
      <c r="ATJ45" s="450"/>
      <c r="ATK45" s="450"/>
      <c r="ATL45" s="450"/>
      <c r="ATM45" s="450"/>
      <c r="ATN45" s="450"/>
      <c r="ATO45" s="450"/>
      <c r="ATP45" s="450"/>
      <c r="ATQ45" s="450"/>
      <c r="ATR45" s="450"/>
      <c r="ATS45" s="450"/>
      <c r="ATT45" s="450"/>
      <c r="ATU45" s="450"/>
      <c r="ATV45" s="450"/>
      <c r="ATW45" s="450"/>
      <c r="ATX45" s="450"/>
      <c r="ATY45" s="450"/>
      <c r="ATZ45" s="450"/>
      <c r="AUA45" s="450"/>
      <c r="AUB45" s="450"/>
      <c r="AUC45" s="450"/>
      <c r="AUD45" s="450"/>
      <c r="AUE45" s="450"/>
      <c r="AUF45" s="450"/>
      <c r="AUG45" s="450"/>
      <c r="AUH45" s="450"/>
      <c r="AUI45" s="450"/>
      <c r="AUJ45" s="450"/>
      <c r="AUK45" s="450"/>
      <c r="AUL45" s="450"/>
      <c r="AUM45" s="450"/>
      <c r="AUN45" s="450"/>
      <c r="AUO45" s="450"/>
      <c r="AUP45" s="450"/>
      <c r="AUQ45" s="450"/>
      <c r="AUR45" s="450"/>
      <c r="AUS45" s="450"/>
      <c r="AUT45" s="450"/>
      <c r="AUU45" s="450"/>
      <c r="AUV45" s="450"/>
      <c r="AUW45" s="450"/>
      <c r="AUX45" s="450"/>
      <c r="AUY45" s="450"/>
      <c r="AUZ45" s="450"/>
      <c r="AVA45" s="450"/>
      <c r="AVB45" s="450"/>
      <c r="AVC45" s="450"/>
      <c r="AVD45" s="450"/>
      <c r="AVE45" s="450"/>
      <c r="AVF45" s="450"/>
      <c r="AVG45" s="450"/>
      <c r="AVH45" s="450"/>
      <c r="AVI45" s="450"/>
      <c r="AVJ45" s="450"/>
      <c r="AVK45" s="450"/>
      <c r="AVL45" s="450"/>
      <c r="AVM45" s="450"/>
      <c r="AVN45" s="450"/>
      <c r="AVO45" s="450"/>
      <c r="AVP45" s="450"/>
      <c r="AVQ45" s="450"/>
      <c r="AVR45" s="450"/>
      <c r="AVS45" s="450"/>
      <c r="AVT45" s="450"/>
      <c r="AVU45" s="450"/>
      <c r="AVV45" s="450"/>
      <c r="AVW45" s="450"/>
      <c r="AVX45" s="450"/>
      <c r="AVY45" s="450"/>
      <c r="AVZ45" s="450"/>
      <c r="AWA45" s="450"/>
      <c r="AWB45" s="450"/>
      <c r="AWC45" s="450"/>
      <c r="AWD45" s="450"/>
      <c r="AWE45" s="450"/>
      <c r="AWF45" s="450"/>
      <c r="AWG45" s="450"/>
      <c r="AWH45" s="450"/>
      <c r="AWI45" s="450"/>
      <c r="AWJ45" s="450"/>
      <c r="AWK45" s="450"/>
      <c r="AWL45" s="450"/>
      <c r="AWM45" s="450"/>
      <c r="AWN45" s="450"/>
      <c r="AWO45" s="450"/>
      <c r="AWP45" s="450"/>
      <c r="AWQ45" s="450"/>
      <c r="AWR45" s="450"/>
      <c r="AWS45" s="450"/>
      <c r="AWT45" s="450"/>
      <c r="AWU45" s="450"/>
      <c r="AWV45" s="450"/>
      <c r="AWW45" s="450"/>
      <c r="AWX45" s="450"/>
      <c r="AWY45" s="450"/>
      <c r="AWZ45" s="450"/>
      <c r="AXA45" s="450"/>
      <c r="AXB45" s="450"/>
      <c r="AXC45" s="450"/>
      <c r="AXD45" s="450"/>
      <c r="AXE45" s="450"/>
      <c r="AXF45" s="450"/>
      <c r="AXG45" s="450"/>
      <c r="AXH45" s="450"/>
      <c r="AXI45" s="450"/>
      <c r="AXJ45" s="450"/>
      <c r="AXK45" s="450"/>
      <c r="AXL45" s="450"/>
      <c r="AXM45" s="450"/>
      <c r="AXN45" s="450"/>
      <c r="AXO45" s="450"/>
      <c r="AXP45" s="450"/>
      <c r="AXQ45" s="450"/>
      <c r="AXR45" s="450"/>
      <c r="AXS45" s="450"/>
      <c r="AXT45" s="450"/>
      <c r="AXU45" s="450"/>
      <c r="AXV45" s="450"/>
      <c r="AXW45" s="450"/>
      <c r="AXX45" s="450"/>
      <c r="AXY45" s="450"/>
      <c r="AXZ45" s="450"/>
      <c r="AYA45" s="450"/>
      <c r="AYB45" s="450"/>
      <c r="AYC45" s="450"/>
      <c r="AYD45" s="450"/>
      <c r="AYE45" s="450"/>
      <c r="AYF45" s="450"/>
      <c r="AYG45" s="450"/>
      <c r="AYH45" s="450"/>
      <c r="AYI45" s="450"/>
      <c r="AYJ45" s="450"/>
      <c r="AYK45" s="450"/>
      <c r="AYL45" s="450"/>
      <c r="AYM45" s="450"/>
      <c r="AYN45" s="450"/>
      <c r="AYO45" s="450"/>
      <c r="AYP45" s="450"/>
      <c r="AYQ45" s="450"/>
      <c r="AYR45" s="450"/>
      <c r="AYS45" s="450"/>
      <c r="AYT45" s="450"/>
      <c r="AYU45" s="450"/>
      <c r="AYV45" s="450"/>
      <c r="AYW45" s="450"/>
      <c r="AYX45" s="450"/>
      <c r="AYY45" s="450"/>
      <c r="AYZ45" s="450"/>
      <c r="AZA45" s="450"/>
      <c r="AZB45" s="450"/>
      <c r="AZC45" s="450"/>
      <c r="AZD45" s="450"/>
      <c r="AZE45" s="450"/>
      <c r="AZF45" s="450"/>
      <c r="AZG45" s="450"/>
      <c r="AZH45" s="450"/>
      <c r="AZI45" s="450"/>
      <c r="AZJ45" s="450"/>
      <c r="AZK45" s="450"/>
      <c r="AZL45" s="450"/>
      <c r="AZM45" s="450"/>
      <c r="AZN45" s="450"/>
      <c r="AZO45" s="450"/>
      <c r="AZP45" s="450"/>
      <c r="AZQ45" s="450"/>
      <c r="AZR45" s="450"/>
      <c r="AZS45" s="450"/>
      <c r="AZT45" s="450"/>
      <c r="AZU45" s="450"/>
      <c r="AZV45" s="450"/>
      <c r="AZW45" s="450"/>
      <c r="AZX45" s="450"/>
      <c r="AZY45" s="450"/>
      <c r="AZZ45" s="450"/>
      <c r="BAA45" s="450"/>
      <c r="BAB45" s="450"/>
      <c r="BAC45" s="450"/>
      <c r="BAD45" s="450"/>
      <c r="BAE45" s="450"/>
      <c r="BAF45" s="450"/>
      <c r="BAG45" s="450"/>
      <c r="BAH45" s="450"/>
      <c r="BAI45" s="450"/>
      <c r="BAJ45" s="450"/>
      <c r="BAK45" s="450"/>
      <c r="BAL45" s="450"/>
      <c r="BAM45" s="450"/>
      <c r="BAN45" s="450"/>
      <c r="BAO45" s="450"/>
      <c r="BAP45" s="450"/>
      <c r="BAQ45" s="450"/>
      <c r="BAR45" s="450"/>
      <c r="BAS45" s="450"/>
      <c r="BAT45" s="450"/>
      <c r="BAU45" s="450"/>
      <c r="BAV45" s="450"/>
      <c r="BAW45" s="450"/>
      <c r="BAX45" s="450"/>
      <c r="BAY45" s="450"/>
      <c r="BAZ45" s="450"/>
      <c r="BBA45" s="450"/>
      <c r="BBB45" s="450"/>
      <c r="BBC45" s="450"/>
      <c r="BBD45" s="450"/>
      <c r="BBE45" s="450"/>
      <c r="BBF45" s="450"/>
      <c r="BBG45" s="450"/>
      <c r="BBH45" s="450"/>
      <c r="BBI45" s="450"/>
      <c r="BBJ45" s="450"/>
      <c r="BBK45" s="450"/>
      <c r="BBL45" s="450"/>
      <c r="BBM45" s="450"/>
      <c r="BBN45" s="450"/>
      <c r="BBO45" s="450"/>
      <c r="BBP45" s="450"/>
      <c r="BBQ45" s="450"/>
      <c r="BBR45" s="450"/>
      <c r="BBS45" s="450"/>
      <c r="BBT45" s="450"/>
      <c r="BBU45" s="450"/>
      <c r="BBV45" s="450"/>
      <c r="BBW45" s="450"/>
      <c r="BBX45" s="450"/>
      <c r="BBY45" s="450"/>
      <c r="BBZ45" s="450"/>
      <c r="BCA45" s="450"/>
      <c r="BCB45" s="450"/>
      <c r="BCC45" s="450"/>
      <c r="BCD45" s="450"/>
      <c r="BCE45" s="450"/>
      <c r="BCF45" s="450"/>
      <c r="BCG45" s="450"/>
      <c r="BCH45" s="450"/>
      <c r="BCI45" s="450"/>
      <c r="BCJ45" s="450"/>
      <c r="BCK45" s="450"/>
      <c r="BCL45" s="450"/>
      <c r="BCM45" s="450"/>
      <c r="BCN45" s="450"/>
      <c r="BCO45" s="450"/>
      <c r="BCP45" s="450"/>
      <c r="BCQ45" s="450"/>
      <c r="BCR45" s="450"/>
      <c r="BCS45" s="450"/>
      <c r="BCT45" s="450"/>
      <c r="BCU45" s="450"/>
      <c r="BCV45" s="450"/>
      <c r="BCW45" s="450"/>
      <c r="BCX45" s="450"/>
      <c r="BCY45" s="450"/>
      <c r="BCZ45" s="450"/>
      <c r="BDA45" s="450"/>
      <c r="BDB45" s="450"/>
      <c r="BDC45" s="450"/>
      <c r="BDD45" s="450"/>
      <c r="BDE45" s="450"/>
      <c r="BDF45" s="450"/>
      <c r="BDG45" s="450"/>
      <c r="BDH45" s="450"/>
      <c r="BDI45" s="450"/>
      <c r="BDJ45" s="450"/>
      <c r="BDK45" s="450"/>
      <c r="BDL45" s="450"/>
      <c r="BDM45" s="450"/>
      <c r="BDN45" s="450"/>
      <c r="BDO45" s="450"/>
      <c r="BDP45" s="450"/>
      <c r="BDQ45" s="450"/>
      <c r="BDR45" s="450"/>
      <c r="BDS45" s="450"/>
      <c r="BDT45" s="450"/>
      <c r="BDU45" s="450"/>
      <c r="BDV45" s="450"/>
      <c r="BDW45" s="450"/>
      <c r="BDX45" s="450"/>
      <c r="BDY45" s="450"/>
      <c r="BDZ45" s="450"/>
      <c r="BEA45" s="450"/>
      <c r="BEB45" s="450"/>
      <c r="BEC45" s="450"/>
      <c r="BED45" s="450"/>
      <c r="BEE45" s="450"/>
      <c r="BEF45" s="450"/>
      <c r="BEG45" s="450"/>
      <c r="BEH45" s="450"/>
      <c r="BEI45" s="450"/>
      <c r="BEJ45" s="450"/>
      <c r="BEK45" s="450"/>
      <c r="BEL45" s="450"/>
      <c r="BEM45" s="450"/>
      <c r="BEN45" s="450"/>
      <c r="BEO45" s="450"/>
      <c r="BEP45" s="450"/>
      <c r="BEQ45" s="450"/>
      <c r="BER45" s="450"/>
      <c r="BES45" s="450"/>
      <c r="BET45" s="450"/>
      <c r="BEU45" s="450"/>
      <c r="BEV45" s="450"/>
      <c r="BEW45" s="450"/>
      <c r="BEX45" s="450"/>
      <c r="BEY45" s="450"/>
      <c r="BEZ45" s="450"/>
      <c r="BFA45" s="450"/>
      <c r="BFB45" s="450"/>
      <c r="BFC45" s="450"/>
      <c r="BFD45" s="450"/>
      <c r="BFE45" s="450"/>
      <c r="BFF45" s="450"/>
      <c r="BFG45" s="450"/>
      <c r="BFH45" s="450"/>
      <c r="BFI45" s="450"/>
      <c r="BFJ45" s="450"/>
      <c r="BFK45" s="450"/>
      <c r="BFL45" s="450"/>
      <c r="BFM45" s="450"/>
      <c r="BFN45" s="450"/>
      <c r="BFO45" s="450"/>
      <c r="BFP45" s="450"/>
      <c r="BFQ45" s="450"/>
      <c r="BFR45" s="450"/>
      <c r="BFS45" s="450"/>
      <c r="BFT45" s="450"/>
      <c r="BFU45" s="450"/>
      <c r="BFV45" s="450"/>
      <c r="BFW45" s="450"/>
      <c r="BFX45" s="450"/>
      <c r="BFY45" s="450"/>
      <c r="BFZ45" s="450"/>
      <c r="BGA45" s="450"/>
      <c r="BGB45" s="450"/>
      <c r="BGC45" s="450"/>
      <c r="BGD45" s="450"/>
      <c r="BGE45" s="450"/>
      <c r="BGF45" s="450"/>
      <c r="BGG45" s="450"/>
      <c r="BGH45" s="450"/>
      <c r="BGI45" s="450"/>
      <c r="BGJ45" s="450"/>
      <c r="BGK45" s="450"/>
      <c r="BGL45" s="450"/>
      <c r="BGM45" s="450"/>
      <c r="BGN45" s="450"/>
      <c r="BGO45" s="450"/>
      <c r="BGP45" s="450"/>
      <c r="BGQ45" s="450"/>
      <c r="BGR45" s="450"/>
      <c r="BGS45" s="450"/>
      <c r="BGT45" s="450"/>
      <c r="BGU45" s="450"/>
      <c r="BGV45" s="450"/>
      <c r="BGW45" s="450"/>
      <c r="BGX45" s="450"/>
      <c r="BGY45" s="450"/>
      <c r="BGZ45" s="450"/>
      <c r="BHA45" s="450"/>
      <c r="BHB45" s="450"/>
      <c r="BHC45" s="450"/>
      <c r="BHD45" s="450"/>
      <c r="BHE45" s="450"/>
      <c r="BHF45" s="450"/>
      <c r="BHG45" s="450"/>
      <c r="BHH45" s="450"/>
      <c r="BHI45" s="450"/>
      <c r="BHJ45" s="450"/>
      <c r="BHK45" s="450"/>
      <c r="BHL45" s="450"/>
      <c r="BHM45" s="450"/>
      <c r="BHN45" s="450"/>
      <c r="BHO45" s="450"/>
      <c r="BHP45" s="450"/>
      <c r="BHQ45" s="450"/>
      <c r="BHR45" s="450"/>
      <c r="BHS45" s="450"/>
      <c r="BHT45" s="450"/>
      <c r="BHU45" s="450"/>
      <c r="BHV45" s="450"/>
      <c r="BHW45" s="450"/>
      <c r="BHX45" s="450"/>
      <c r="BHY45" s="450"/>
      <c r="BHZ45" s="450"/>
      <c r="BIA45" s="450"/>
      <c r="BIB45" s="450"/>
      <c r="BIC45" s="450"/>
      <c r="BID45" s="450"/>
      <c r="BIE45" s="450"/>
      <c r="BIF45" s="450"/>
      <c r="BIG45" s="450"/>
      <c r="BIH45" s="450"/>
      <c r="BII45" s="450"/>
      <c r="BIJ45" s="450"/>
      <c r="BIK45" s="450"/>
      <c r="BIL45" s="450"/>
      <c r="BIM45" s="450"/>
      <c r="BIN45" s="450"/>
      <c r="BIO45" s="450"/>
      <c r="BIP45" s="450"/>
      <c r="BIQ45" s="450"/>
      <c r="BIR45" s="450"/>
      <c r="BIS45" s="450"/>
      <c r="BIT45" s="450"/>
      <c r="BIU45" s="450"/>
      <c r="BIV45" s="450"/>
      <c r="BIW45" s="450"/>
      <c r="BIX45" s="450"/>
      <c r="BIY45" s="450"/>
      <c r="BIZ45" s="450"/>
      <c r="BJA45" s="450"/>
      <c r="BJB45" s="450"/>
      <c r="BJC45" s="450"/>
      <c r="BJD45" s="450"/>
      <c r="BJE45" s="450"/>
      <c r="BJF45" s="450"/>
      <c r="BJG45" s="450"/>
      <c r="BJH45" s="450"/>
      <c r="BJI45" s="450"/>
      <c r="BJJ45" s="450"/>
      <c r="BJK45" s="450"/>
      <c r="BJL45" s="450"/>
      <c r="BJM45" s="450"/>
      <c r="BJN45" s="450"/>
      <c r="BJO45" s="450"/>
      <c r="BJP45" s="450"/>
      <c r="BJQ45" s="450"/>
      <c r="BJR45" s="450"/>
      <c r="BJS45" s="450"/>
      <c r="BJT45" s="450"/>
      <c r="BJU45" s="450"/>
      <c r="BJV45" s="450"/>
      <c r="BJW45" s="450"/>
      <c r="BJX45" s="450"/>
      <c r="BJY45" s="450"/>
      <c r="BJZ45" s="450"/>
      <c r="BKA45" s="450"/>
      <c r="BKB45" s="450"/>
      <c r="BKC45" s="450"/>
      <c r="BKD45" s="450"/>
      <c r="BKE45" s="450"/>
      <c r="BKF45" s="450"/>
      <c r="BKG45" s="450"/>
      <c r="BKH45" s="450"/>
      <c r="BKI45" s="450"/>
      <c r="BKJ45" s="450"/>
      <c r="BKK45" s="450"/>
      <c r="BKL45" s="450"/>
      <c r="BKM45" s="450"/>
      <c r="BKN45" s="450"/>
      <c r="BKO45" s="450"/>
      <c r="BKP45" s="450"/>
      <c r="BKQ45" s="450"/>
      <c r="BKR45" s="450"/>
      <c r="BKS45" s="450"/>
      <c r="BKT45" s="450"/>
      <c r="BKU45" s="450"/>
      <c r="BKV45" s="450"/>
      <c r="BKW45" s="450"/>
      <c r="BKX45" s="450"/>
      <c r="BKY45" s="450"/>
      <c r="BKZ45" s="450"/>
      <c r="BLA45" s="450"/>
      <c r="BLB45" s="450"/>
      <c r="BLC45" s="450"/>
      <c r="BLD45" s="450"/>
      <c r="BLE45" s="450"/>
      <c r="BLF45" s="450"/>
      <c r="BLG45" s="450"/>
      <c r="BLH45" s="450"/>
      <c r="BLI45" s="450"/>
      <c r="BLJ45" s="450"/>
      <c r="BLK45" s="450"/>
      <c r="BLL45" s="450"/>
      <c r="BLM45" s="450"/>
      <c r="BLN45" s="450"/>
      <c r="BLO45" s="450"/>
      <c r="BLP45" s="450"/>
      <c r="BLQ45" s="450"/>
      <c r="BLR45" s="450"/>
      <c r="BLS45" s="450"/>
      <c r="BLT45" s="450"/>
      <c r="BLU45" s="450"/>
      <c r="BLV45" s="450"/>
      <c r="BLW45" s="450"/>
      <c r="BLX45" s="450"/>
      <c r="BLY45" s="450"/>
      <c r="BLZ45" s="450"/>
      <c r="BMA45" s="450"/>
      <c r="BMB45" s="450"/>
      <c r="BMC45" s="450"/>
      <c r="BMD45" s="450"/>
      <c r="BME45" s="450"/>
      <c r="BMF45" s="450"/>
      <c r="BMG45" s="450"/>
      <c r="BMH45" s="450"/>
      <c r="BMI45" s="450"/>
      <c r="BMJ45" s="450"/>
      <c r="BMK45" s="450"/>
      <c r="BML45" s="450"/>
      <c r="BMM45" s="450"/>
      <c r="BMN45" s="450"/>
      <c r="BMO45" s="450"/>
      <c r="BMP45" s="450"/>
      <c r="BMQ45" s="450"/>
      <c r="BMR45" s="450"/>
      <c r="BMS45" s="450"/>
      <c r="BMT45" s="450"/>
      <c r="BMU45" s="450"/>
      <c r="BMV45" s="450"/>
      <c r="BMW45" s="450"/>
      <c r="BMX45" s="450"/>
      <c r="BMY45" s="450"/>
      <c r="BMZ45" s="450"/>
      <c r="BNA45" s="450"/>
      <c r="BNB45" s="450"/>
      <c r="BNC45" s="450"/>
      <c r="BND45" s="450"/>
      <c r="BNE45" s="450"/>
      <c r="BNF45" s="450"/>
      <c r="BNG45" s="450"/>
      <c r="BNH45" s="450"/>
      <c r="BNI45" s="450"/>
      <c r="BNJ45" s="450"/>
      <c r="BNK45" s="450"/>
      <c r="BNL45" s="450"/>
      <c r="BNM45" s="450"/>
      <c r="BNN45" s="450"/>
      <c r="BNO45" s="450"/>
      <c r="BNP45" s="450"/>
      <c r="BNQ45" s="450"/>
      <c r="BNR45" s="450"/>
      <c r="BNS45" s="450"/>
      <c r="BNT45" s="450"/>
      <c r="BNU45" s="450"/>
      <c r="BNV45" s="450"/>
      <c r="BNW45" s="450"/>
      <c r="BNX45" s="450"/>
      <c r="BNY45" s="450"/>
      <c r="BNZ45" s="450"/>
      <c r="BOA45" s="450"/>
      <c r="BOB45" s="450"/>
      <c r="BOC45" s="450"/>
      <c r="BOD45" s="450"/>
      <c r="BOE45" s="450"/>
      <c r="BOF45" s="450"/>
      <c r="BOG45" s="450"/>
      <c r="BOH45" s="450"/>
      <c r="BOI45" s="450"/>
      <c r="BOJ45" s="450"/>
      <c r="BOK45" s="450"/>
      <c r="BOL45" s="450"/>
      <c r="BOM45" s="450"/>
      <c r="BON45" s="450"/>
      <c r="BOO45" s="450"/>
      <c r="BOP45" s="450"/>
      <c r="BOQ45" s="450"/>
      <c r="BOR45" s="450"/>
      <c r="BOS45" s="450"/>
      <c r="BOT45" s="450"/>
      <c r="BOU45" s="450"/>
      <c r="BOV45" s="450"/>
      <c r="BOW45" s="450"/>
      <c r="BOX45" s="450"/>
      <c r="BOY45" s="450"/>
      <c r="BOZ45" s="450"/>
      <c r="BPA45" s="450"/>
      <c r="BPB45" s="450"/>
      <c r="BPC45" s="450"/>
      <c r="BPD45" s="450"/>
      <c r="BPE45" s="450"/>
      <c r="BPF45" s="450"/>
      <c r="BPG45" s="450"/>
      <c r="BPH45" s="450"/>
      <c r="BPI45" s="450"/>
      <c r="BPJ45" s="450"/>
      <c r="BPK45" s="450"/>
      <c r="BPL45" s="450"/>
      <c r="BPM45" s="450"/>
      <c r="BPN45" s="450"/>
      <c r="BPO45" s="450"/>
      <c r="BPP45" s="450"/>
      <c r="BPQ45" s="450"/>
      <c r="BPR45" s="450"/>
      <c r="BPS45" s="450"/>
      <c r="BPT45" s="450"/>
      <c r="BPU45" s="450"/>
      <c r="BPV45" s="450"/>
      <c r="BPW45" s="450"/>
      <c r="BPX45" s="450"/>
      <c r="BPY45" s="450"/>
      <c r="BPZ45" s="450"/>
      <c r="BQA45" s="450"/>
      <c r="BQB45" s="450"/>
      <c r="BQC45" s="450"/>
      <c r="BQD45" s="450"/>
      <c r="BQE45" s="450"/>
      <c r="BQF45" s="450"/>
      <c r="BQG45" s="450"/>
      <c r="BQH45" s="450"/>
      <c r="BQI45" s="450"/>
      <c r="BQJ45" s="450"/>
      <c r="BQK45" s="450"/>
      <c r="BQL45" s="450"/>
      <c r="BQM45" s="450"/>
      <c r="BQN45" s="450"/>
      <c r="BQO45" s="450"/>
      <c r="BQP45" s="450"/>
      <c r="BQQ45" s="450"/>
      <c r="BQR45" s="450"/>
      <c r="BQS45" s="450"/>
      <c r="BQT45" s="450"/>
      <c r="BQU45" s="450"/>
      <c r="BQV45" s="450"/>
      <c r="BQW45" s="450"/>
      <c r="BQX45" s="450"/>
      <c r="BQY45" s="450"/>
      <c r="BQZ45" s="450"/>
      <c r="BRA45" s="450"/>
      <c r="BRB45" s="450"/>
      <c r="BRC45" s="450"/>
      <c r="BRD45" s="450"/>
      <c r="BRE45" s="450"/>
      <c r="BRF45" s="450"/>
      <c r="BRG45" s="450"/>
      <c r="BRH45" s="450"/>
      <c r="BRI45" s="450"/>
      <c r="BRJ45" s="450"/>
      <c r="BRK45" s="450"/>
      <c r="BRL45" s="450"/>
      <c r="BRM45" s="450"/>
      <c r="BRN45" s="450"/>
      <c r="BRO45" s="450"/>
      <c r="BRP45" s="450"/>
      <c r="BRQ45" s="450"/>
      <c r="BRR45" s="450"/>
      <c r="BRS45" s="450"/>
      <c r="BRT45" s="450"/>
      <c r="BRU45" s="450"/>
      <c r="BRV45" s="450"/>
      <c r="BRW45" s="450"/>
      <c r="BRX45" s="450"/>
      <c r="BRY45" s="450"/>
      <c r="BRZ45" s="450"/>
      <c r="BSA45" s="450"/>
      <c r="BSB45" s="450"/>
      <c r="BSC45" s="450"/>
      <c r="BSD45" s="450"/>
      <c r="BSE45" s="450"/>
      <c r="BSF45" s="450"/>
      <c r="BSG45" s="450"/>
      <c r="BSH45" s="450"/>
      <c r="BSI45" s="450"/>
      <c r="BSJ45" s="450"/>
      <c r="BSK45" s="450"/>
      <c r="BSL45" s="450"/>
      <c r="BSM45" s="450"/>
      <c r="BSN45" s="450"/>
      <c r="BSO45" s="450"/>
      <c r="BSP45" s="450"/>
      <c r="BSQ45" s="450"/>
      <c r="BSR45" s="450"/>
      <c r="BSS45" s="450"/>
      <c r="BST45" s="450"/>
      <c r="BSU45" s="450"/>
      <c r="BSV45" s="450"/>
      <c r="BSW45" s="450"/>
      <c r="BSX45" s="450"/>
      <c r="BSY45" s="450"/>
      <c r="BSZ45" s="450"/>
      <c r="BTA45" s="450"/>
      <c r="BTB45" s="450"/>
      <c r="BTC45" s="450"/>
      <c r="BTD45" s="450"/>
      <c r="BTE45" s="450"/>
      <c r="BTF45" s="450"/>
      <c r="BTG45" s="450"/>
      <c r="BTH45" s="450"/>
      <c r="BTI45" s="450"/>
      <c r="BTJ45" s="450"/>
      <c r="BTK45" s="450"/>
      <c r="BTL45" s="450"/>
      <c r="BTM45" s="450"/>
      <c r="BTN45" s="450"/>
      <c r="BTO45" s="450"/>
      <c r="BTP45" s="450"/>
      <c r="BTQ45" s="450"/>
      <c r="BTR45" s="450"/>
      <c r="BTS45" s="450"/>
      <c r="BTT45" s="450"/>
      <c r="BTU45" s="450"/>
      <c r="BTV45" s="450"/>
      <c r="BTW45" s="450"/>
      <c r="BTX45" s="450"/>
      <c r="BTY45" s="450"/>
      <c r="BTZ45" s="450"/>
      <c r="BUA45" s="450"/>
      <c r="BUB45" s="450"/>
      <c r="BUC45" s="450"/>
      <c r="BUD45" s="450"/>
      <c r="BUE45" s="450"/>
      <c r="BUF45" s="450"/>
      <c r="BUG45" s="450"/>
      <c r="BUH45" s="450"/>
      <c r="BUI45" s="450"/>
      <c r="BUJ45" s="450"/>
      <c r="BUK45" s="450"/>
      <c r="BUL45" s="450"/>
      <c r="BUM45" s="450"/>
      <c r="BUN45" s="450"/>
      <c r="BUO45" s="450"/>
      <c r="BUP45" s="450"/>
      <c r="BUQ45" s="450"/>
      <c r="BUR45" s="450"/>
      <c r="BUS45" s="450"/>
      <c r="BUT45" s="450"/>
      <c r="BUU45" s="450"/>
      <c r="BUV45" s="450"/>
      <c r="BUW45" s="450"/>
      <c r="BUX45" s="450"/>
      <c r="BUY45" s="450"/>
      <c r="BUZ45" s="450"/>
      <c r="BVA45" s="450"/>
      <c r="BVB45" s="450"/>
      <c r="BVC45" s="450"/>
      <c r="BVD45" s="450"/>
      <c r="BVE45" s="450"/>
      <c r="BVF45" s="450"/>
      <c r="BVG45" s="450"/>
      <c r="BVH45" s="450"/>
      <c r="BVI45" s="450"/>
      <c r="BVJ45" s="450"/>
      <c r="BVK45" s="450"/>
      <c r="BVL45" s="450"/>
      <c r="BVM45" s="450"/>
      <c r="BVN45" s="450"/>
      <c r="BVO45" s="450"/>
      <c r="BVP45" s="450"/>
      <c r="BVQ45" s="450"/>
      <c r="BVR45" s="450"/>
      <c r="BVS45" s="450"/>
      <c r="BVT45" s="450"/>
      <c r="BVU45" s="450"/>
      <c r="BVV45" s="450"/>
      <c r="BVW45" s="450"/>
      <c r="BVX45" s="450"/>
      <c r="BVY45" s="450"/>
      <c r="BVZ45" s="450"/>
      <c r="BWA45" s="450"/>
      <c r="BWB45" s="450"/>
      <c r="BWC45" s="450"/>
      <c r="BWD45" s="450"/>
      <c r="BWE45" s="450"/>
      <c r="BWF45" s="450"/>
      <c r="BWG45" s="450"/>
      <c r="BWH45" s="450"/>
      <c r="BWI45" s="450"/>
      <c r="BWJ45" s="450"/>
      <c r="BWK45" s="450"/>
      <c r="BWL45" s="450"/>
      <c r="BWM45" s="450"/>
      <c r="BWN45" s="450"/>
      <c r="BWO45" s="450"/>
      <c r="BWP45" s="450"/>
      <c r="BWQ45" s="450"/>
      <c r="BWR45" s="450"/>
      <c r="BWS45" s="450"/>
      <c r="BWT45" s="450"/>
      <c r="BWU45" s="450"/>
      <c r="BWV45" s="450"/>
      <c r="BWW45" s="450"/>
      <c r="BWX45" s="450"/>
      <c r="BWY45" s="450"/>
      <c r="BWZ45" s="450"/>
      <c r="BXA45" s="450"/>
      <c r="BXB45" s="450"/>
      <c r="BXC45" s="450"/>
      <c r="BXD45" s="450"/>
      <c r="BXE45" s="450"/>
      <c r="BXF45" s="450"/>
      <c r="BXG45" s="450"/>
      <c r="BXH45" s="450"/>
      <c r="BXI45" s="450"/>
      <c r="BXJ45" s="450"/>
      <c r="BXK45" s="450"/>
      <c r="BXL45" s="450"/>
      <c r="BXM45" s="450"/>
      <c r="BXN45" s="450"/>
      <c r="BXO45" s="450"/>
      <c r="BXP45" s="450"/>
      <c r="BXQ45" s="450"/>
      <c r="BXR45" s="450"/>
      <c r="BXS45" s="450"/>
      <c r="BXT45" s="450"/>
      <c r="BXU45" s="450"/>
      <c r="BXV45" s="450"/>
      <c r="BXW45" s="450"/>
      <c r="BXX45" s="450"/>
      <c r="BXY45" s="450"/>
      <c r="BXZ45" s="450"/>
      <c r="BYA45" s="450"/>
      <c r="BYB45" s="450"/>
      <c r="BYC45" s="450"/>
      <c r="BYD45" s="450"/>
      <c r="BYE45" s="450"/>
      <c r="BYF45" s="450"/>
      <c r="BYG45" s="450"/>
      <c r="BYH45" s="450"/>
      <c r="BYI45" s="450"/>
      <c r="BYJ45" s="450"/>
      <c r="BYK45" s="450"/>
      <c r="BYL45" s="450"/>
      <c r="BYM45" s="450"/>
      <c r="BYN45" s="450"/>
      <c r="BYO45" s="450"/>
      <c r="BYP45" s="450"/>
      <c r="BYQ45" s="450"/>
      <c r="BYR45" s="450"/>
      <c r="BYS45" s="450"/>
      <c r="BYT45" s="450"/>
      <c r="BYU45" s="450"/>
      <c r="BYV45" s="450"/>
      <c r="BYW45" s="450"/>
      <c r="BYX45" s="450"/>
      <c r="BYY45" s="450"/>
      <c r="BYZ45" s="450"/>
      <c r="BZA45" s="450"/>
      <c r="BZB45" s="450"/>
      <c r="BZC45" s="450"/>
      <c r="BZD45" s="450"/>
      <c r="BZE45" s="450"/>
      <c r="BZF45" s="450"/>
      <c r="BZG45" s="450"/>
      <c r="BZH45" s="450"/>
      <c r="BZI45" s="450"/>
      <c r="BZJ45" s="450"/>
      <c r="BZK45" s="450"/>
      <c r="BZL45" s="450"/>
      <c r="BZM45" s="450"/>
      <c r="BZN45" s="450"/>
      <c r="BZO45" s="450"/>
      <c r="BZP45" s="450"/>
      <c r="BZQ45" s="450"/>
      <c r="BZR45" s="450"/>
      <c r="BZS45" s="450"/>
      <c r="BZT45" s="450"/>
      <c r="BZU45" s="450"/>
      <c r="BZV45" s="450"/>
      <c r="BZW45" s="450"/>
      <c r="BZX45" s="450"/>
      <c r="BZY45" s="450"/>
      <c r="BZZ45" s="450"/>
      <c r="CAA45" s="450"/>
      <c r="CAB45" s="450"/>
      <c r="CAC45" s="450"/>
      <c r="CAD45" s="450"/>
      <c r="CAE45" s="450"/>
      <c r="CAF45" s="450"/>
      <c r="CAG45" s="450"/>
      <c r="CAH45" s="450"/>
      <c r="CAI45" s="450"/>
      <c r="CAJ45" s="450"/>
      <c r="CAK45" s="450"/>
      <c r="CAL45" s="450"/>
      <c r="CAM45" s="450"/>
      <c r="CAN45" s="450"/>
      <c r="CAO45" s="450"/>
      <c r="CAP45" s="450"/>
      <c r="CAQ45" s="450"/>
      <c r="CAR45" s="450"/>
      <c r="CAS45" s="450"/>
      <c r="CAT45" s="450"/>
      <c r="CAU45" s="450"/>
      <c r="CAV45" s="450"/>
      <c r="CAW45" s="450"/>
      <c r="CAX45" s="450"/>
      <c r="CAY45" s="450"/>
      <c r="CAZ45" s="450"/>
      <c r="CBA45" s="450"/>
      <c r="CBB45" s="450"/>
      <c r="CBC45" s="450"/>
      <c r="CBD45" s="450"/>
      <c r="CBE45" s="450"/>
      <c r="CBF45" s="450"/>
      <c r="CBG45" s="450"/>
      <c r="CBH45" s="450"/>
      <c r="CBI45" s="450"/>
      <c r="CBJ45" s="450"/>
      <c r="CBK45" s="450"/>
      <c r="CBL45" s="450"/>
      <c r="CBM45" s="450"/>
      <c r="CBN45" s="450"/>
      <c r="CBO45" s="450"/>
      <c r="CBP45" s="450"/>
      <c r="CBQ45" s="450"/>
      <c r="CBR45" s="450"/>
      <c r="CBS45" s="450"/>
      <c r="CBT45" s="450"/>
      <c r="CBU45" s="450"/>
      <c r="CBV45" s="450"/>
      <c r="CBW45" s="450"/>
      <c r="CBX45" s="450"/>
      <c r="CBY45" s="450"/>
      <c r="CBZ45" s="450"/>
      <c r="CCA45" s="450"/>
      <c r="CCB45" s="450"/>
      <c r="CCC45" s="450"/>
      <c r="CCD45" s="450"/>
      <c r="CCE45" s="450"/>
      <c r="CCF45" s="450"/>
      <c r="CCG45" s="450"/>
      <c r="CCH45" s="450"/>
      <c r="CCI45" s="450"/>
      <c r="CCJ45" s="450"/>
      <c r="CCK45" s="450"/>
      <c r="CCL45" s="450"/>
      <c r="CCM45" s="450"/>
      <c r="CCN45" s="450"/>
      <c r="CCO45" s="450"/>
      <c r="CCP45" s="450"/>
      <c r="CCQ45" s="450"/>
      <c r="CCR45" s="450"/>
      <c r="CCS45" s="450"/>
      <c r="CCT45" s="450"/>
      <c r="CCU45" s="450"/>
      <c r="CCV45" s="450"/>
      <c r="CCW45" s="450"/>
      <c r="CCX45" s="450"/>
      <c r="CCY45" s="450"/>
      <c r="CCZ45" s="450"/>
      <c r="CDA45" s="450"/>
      <c r="CDB45" s="450"/>
      <c r="CDC45" s="450"/>
      <c r="CDD45" s="450"/>
      <c r="CDE45" s="450"/>
      <c r="CDF45" s="450"/>
      <c r="CDG45" s="450"/>
      <c r="CDH45" s="450"/>
      <c r="CDI45" s="450"/>
      <c r="CDJ45" s="450"/>
      <c r="CDK45" s="450"/>
      <c r="CDL45" s="450"/>
      <c r="CDM45" s="450"/>
      <c r="CDN45" s="450"/>
      <c r="CDO45" s="450"/>
      <c r="CDP45" s="450"/>
      <c r="CDQ45" s="450"/>
      <c r="CDR45" s="450"/>
      <c r="CDS45" s="450"/>
      <c r="CDT45" s="450"/>
      <c r="CDU45" s="450"/>
      <c r="CDV45" s="450"/>
      <c r="CDW45" s="450"/>
      <c r="CDX45" s="450"/>
      <c r="CDY45" s="450"/>
      <c r="CDZ45" s="450"/>
      <c r="CEA45" s="450"/>
      <c r="CEB45" s="450"/>
      <c r="CEC45" s="450"/>
      <c r="CED45" s="450"/>
      <c r="CEE45" s="450"/>
      <c r="CEF45" s="450"/>
      <c r="CEG45" s="450"/>
      <c r="CEH45" s="450"/>
      <c r="CEI45" s="450"/>
      <c r="CEJ45" s="450"/>
      <c r="CEK45" s="450"/>
      <c r="CEL45" s="450"/>
      <c r="CEM45" s="450"/>
      <c r="CEN45" s="450"/>
      <c r="CEO45" s="450"/>
      <c r="CEP45" s="450"/>
      <c r="CEQ45" s="450"/>
      <c r="CER45" s="450"/>
      <c r="CES45" s="450"/>
      <c r="CET45" s="450"/>
      <c r="CEU45" s="450"/>
      <c r="CEV45" s="450"/>
      <c r="CEW45" s="450"/>
      <c r="CEX45" s="450"/>
      <c r="CEY45" s="450"/>
      <c r="CEZ45" s="450"/>
      <c r="CFA45" s="450"/>
      <c r="CFB45" s="450"/>
      <c r="CFC45" s="450"/>
      <c r="CFD45" s="450"/>
      <c r="CFE45" s="450"/>
      <c r="CFF45" s="450"/>
      <c r="CFG45" s="450"/>
      <c r="CFH45" s="450"/>
      <c r="CFI45" s="450"/>
      <c r="CFJ45" s="450"/>
      <c r="CFK45" s="450"/>
      <c r="CFL45" s="450"/>
      <c r="CFM45" s="450"/>
      <c r="CFN45" s="450"/>
      <c r="CFO45" s="450"/>
      <c r="CFP45" s="450"/>
      <c r="CFQ45" s="450"/>
      <c r="CFR45" s="450"/>
      <c r="CFS45" s="450"/>
      <c r="CFT45" s="450"/>
      <c r="CFU45" s="450"/>
      <c r="CFV45" s="450"/>
      <c r="CFW45" s="450"/>
      <c r="CFX45" s="450"/>
      <c r="CFY45" s="450"/>
      <c r="CFZ45" s="450"/>
      <c r="CGA45" s="450"/>
      <c r="CGB45" s="450"/>
      <c r="CGC45" s="450"/>
      <c r="CGD45" s="450"/>
      <c r="CGE45" s="450"/>
      <c r="CGF45" s="450"/>
      <c r="CGG45" s="450"/>
      <c r="CGH45" s="450"/>
      <c r="CGI45" s="450"/>
      <c r="CGJ45" s="450"/>
      <c r="CGK45" s="450"/>
      <c r="CGL45" s="450"/>
      <c r="CGM45" s="450"/>
      <c r="CGN45" s="450"/>
      <c r="CGO45" s="450"/>
      <c r="CGP45" s="450"/>
      <c r="CGQ45" s="450"/>
      <c r="CGR45" s="450"/>
      <c r="CGS45" s="450"/>
      <c r="CGT45" s="450"/>
      <c r="CGU45" s="450"/>
      <c r="CGV45" s="450"/>
      <c r="CGW45" s="450"/>
      <c r="CGX45" s="450"/>
      <c r="CGY45" s="450"/>
      <c r="CGZ45" s="450"/>
      <c r="CHA45" s="450"/>
      <c r="CHB45" s="450"/>
      <c r="CHC45" s="450"/>
      <c r="CHD45" s="450"/>
      <c r="CHE45" s="450"/>
      <c r="CHF45" s="450"/>
      <c r="CHG45" s="450"/>
      <c r="CHH45" s="450"/>
      <c r="CHI45" s="450"/>
      <c r="CHJ45" s="450"/>
      <c r="CHK45" s="450"/>
      <c r="CHL45" s="450"/>
      <c r="CHM45" s="450"/>
      <c r="CHN45" s="450"/>
      <c r="CHO45" s="450"/>
      <c r="CHP45" s="450"/>
      <c r="CHQ45" s="450"/>
      <c r="CHR45" s="450"/>
      <c r="CHS45" s="450"/>
      <c r="CHT45" s="450"/>
      <c r="CHU45" s="450"/>
      <c r="CHV45" s="450"/>
      <c r="CHW45" s="450"/>
      <c r="CHX45" s="450"/>
      <c r="CHY45" s="450"/>
      <c r="CHZ45" s="450"/>
      <c r="CIA45" s="450"/>
      <c r="CIB45" s="450"/>
      <c r="CIC45" s="450"/>
      <c r="CID45" s="450"/>
      <c r="CIE45" s="450"/>
      <c r="CIF45" s="450"/>
      <c r="CIG45" s="450"/>
      <c r="CIH45" s="450"/>
      <c r="CII45" s="450"/>
      <c r="CIJ45" s="450"/>
      <c r="CIK45" s="450"/>
      <c r="CIL45" s="450"/>
      <c r="CIM45" s="450"/>
      <c r="CIN45" s="450"/>
      <c r="CIO45" s="450"/>
      <c r="CIP45" s="450"/>
      <c r="CIQ45" s="450"/>
      <c r="CIR45" s="450"/>
      <c r="CIS45" s="450"/>
      <c r="CIT45" s="450"/>
      <c r="CIU45" s="450"/>
      <c r="CIV45" s="450"/>
      <c r="CIW45" s="450"/>
      <c r="CIX45" s="450"/>
      <c r="CIY45" s="450"/>
      <c r="CIZ45" s="450"/>
      <c r="CJA45" s="450"/>
      <c r="CJB45" s="450"/>
      <c r="CJC45" s="450"/>
      <c r="CJD45" s="450"/>
      <c r="CJE45" s="450"/>
      <c r="CJF45" s="450"/>
      <c r="CJG45" s="450"/>
      <c r="CJH45" s="450"/>
      <c r="CJI45" s="450"/>
      <c r="CJJ45" s="450"/>
      <c r="CJK45" s="450"/>
      <c r="CJL45" s="450"/>
      <c r="CJM45" s="450"/>
      <c r="CJN45" s="450"/>
      <c r="CJO45" s="450"/>
      <c r="CJP45" s="450"/>
      <c r="CJQ45" s="450"/>
      <c r="CJR45" s="450"/>
      <c r="CJS45" s="450"/>
      <c r="CJT45" s="450"/>
      <c r="CJU45" s="450"/>
      <c r="CJV45" s="450"/>
      <c r="CJW45" s="450"/>
      <c r="CJX45" s="450"/>
      <c r="CJY45" s="450"/>
      <c r="CJZ45" s="450"/>
      <c r="CKA45" s="450"/>
      <c r="CKB45" s="450"/>
      <c r="CKC45" s="450"/>
      <c r="CKD45" s="450"/>
      <c r="CKE45" s="450"/>
      <c r="CKF45" s="450"/>
      <c r="CKG45" s="450"/>
      <c r="CKH45" s="450"/>
      <c r="CKI45" s="450"/>
      <c r="CKJ45" s="450"/>
      <c r="CKK45" s="450"/>
      <c r="CKL45" s="450"/>
      <c r="CKM45" s="450"/>
      <c r="CKN45" s="450"/>
      <c r="CKO45" s="450"/>
      <c r="CKP45" s="450"/>
      <c r="CKQ45" s="450"/>
      <c r="CKR45" s="450"/>
      <c r="CKS45" s="450"/>
      <c r="CKT45" s="450"/>
      <c r="CKU45" s="450"/>
      <c r="CKV45" s="450"/>
      <c r="CKW45" s="450"/>
      <c r="CKX45" s="450"/>
      <c r="CKY45" s="450"/>
      <c r="CKZ45" s="450"/>
      <c r="CLA45" s="450"/>
      <c r="CLB45" s="450"/>
      <c r="CLC45" s="450"/>
      <c r="CLD45" s="450"/>
      <c r="CLE45" s="450"/>
      <c r="CLF45" s="450"/>
      <c r="CLG45" s="450"/>
      <c r="CLH45" s="450"/>
      <c r="CLI45" s="450"/>
      <c r="CLJ45" s="450"/>
      <c r="CLK45" s="450"/>
      <c r="CLL45" s="450"/>
      <c r="CLM45" s="450"/>
      <c r="CLN45" s="450"/>
      <c r="CLO45" s="450"/>
      <c r="CLP45" s="450"/>
      <c r="CLQ45" s="450"/>
      <c r="CLR45" s="450"/>
      <c r="CLS45" s="450"/>
      <c r="CLT45" s="450"/>
      <c r="CLU45" s="450"/>
      <c r="CLV45" s="450"/>
      <c r="CLW45" s="450"/>
      <c r="CLX45" s="450"/>
      <c r="CLY45" s="450"/>
      <c r="CLZ45" s="450"/>
      <c r="CMA45" s="450"/>
      <c r="CMB45" s="450"/>
      <c r="CMC45" s="450"/>
      <c r="CMD45" s="450"/>
      <c r="CME45" s="450"/>
      <c r="CMF45" s="450"/>
      <c r="CMG45" s="450"/>
      <c r="CMH45" s="450"/>
      <c r="CMI45" s="450"/>
      <c r="CMJ45" s="450"/>
      <c r="CMK45" s="450"/>
      <c r="CML45" s="450"/>
      <c r="CMM45" s="450"/>
      <c r="CMN45" s="450"/>
      <c r="CMO45" s="450"/>
      <c r="CMP45" s="450"/>
      <c r="CMQ45" s="450"/>
      <c r="CMR45" s="450"/>
      <c r="CMS45" s="450"/>
      <c r="CMT45" s="450"/>
      <c r="CMU45" s="450"/>
      <c r="CMV45" s="450"/>
      <c r="CMW45" s="450"/>
      <c r="CMX45" s="450"/>
      <c r="CMY45" s="450"/>
      <c r="CMZ45" s="450"/>
      <c r="CNA45" s="450"/>
      <c r="CNB45" s="450"/>
      <c r="CNC45" s="450"/>
      <c r="CND45" s="450"/>
      <c r="CNE45" s="450"/>
      <c r="CNF45" s="450"/>
      <c r="CNG45" s="450"/>
      <c r="CNH45" s="450"/>
      <c r="CNI45" s="450"/>
      <c r="CNJ45" s="450"/>
      <c r="CNK45" s="450"/>
      <c r="CNL45" s="450"/>
      <c r="CNM45" s="450"/>
      <c r="CNN45" s="450"/>
      <c r="CNO45" s="450"/>
      <c r="CNP45" s="450"/>
      <c r="CNQ45" s="450"/>
      <c r="CNR45" s="450"/>
      <c r="CNS45" s="450"/>
      <c r="CNT45" s="450"/>
      <c r="CNU45" s="450"/>
      <c r="CNV45" s="450"/>
      <c r="CNW45" s="450"/>
      <c r="CNX45" s="450"/>
      <c r="CNY45" s="450"/>
      <c r="CNZ45" s="450"/>
      <c r="COA45" s="450"/>
      <c r="COB45" s="450"/>
      <c r="COC45" s="450"/>
      <c r="COD45" s="450"/>
      <c r="COE45" s="450"/>
      <c r="COF45" s="450"/>
      <c r="COG45" s="450"/>
      <c r="COH45" s="450"/>
      <c r="COI45" s="450"/>
      <c r="COJ45" s="450"/>
      <c r="COK45" s="450"/>
      <c r="COL45" s="450"/>
      <c r="COM45" s="450"/>
      <c r="CON45" s="450"/>
      <c r="COO45" s="450"/>
      <c r="COP45" s="450"/>
      <c r="COQ45" s="450"/>
      <c r="COR45" s="450"/>
      <c r="COS45" s="450"/>
      <c r="COT45" s="450"/>
      <c r="COU45" s="450"/>
      <c r="COV45" s="450"/>
      <c r="COW45" s="450"/>
      <c r="COX45" s="450"/>
      <c r="COY45" s="450"/>
      <c r="COZ45" s="450"/>
      <c r="CPA45" s="450"/>
      <c r="CPB45" s="450"/>
      <c r="CPC45" s="450"/>
      <c r="CPD45" s="450"/>
      <c r="CPE45" s="450"/>
      <c r="CPF45" s="450"/>
      <c r="CPG45" s="450"/>
      <c r="CPH45" s="450"/>
      <c r="CPI45" s="450"/>
      <c r="CPJ45" s="450"/>
      <c r="CPK45" s="450"/>
      <c r="CPL45" s="450"/>
      <c r="CPM45" s="450"/>
      <c r="CPN45" s="450"/>
      <c r="CPO45" s="450"/>
      <c r="CPP45" s="450"/>
      <c r="CPQ45" s="450"/>
      <c r="CPR45" s="450"/>
      <c r="CPS45" s="450"/>
      <c r="CPT45" s="450"/>
      <c r="CPU45" s="450"/>
      <c r="CPV45" s="450"/>
      <c r="CPW45" s="450"/>
      <c r="CPX45" s="450"/>
      <c r="CPY45" s="450"/>
      <c r="CPZ45" s="450"/>
      <c r="CQA45" s="450"/>
      <c r="CQB45" s="450"/>
      <c r="CQC45" s="450"/>
      <c r="CQD45" s="450"/>
      <c r="CQE45" s="450"/>
      <c r="CQF45" s="450"/>
      <c r="CQG45" s="450"/>
      <c r="CQH45" s="450"/>
      <c r="CQI45" s="450"/>
      <c r="CQJ45" s="450"/>
      <c r="CQK45" s="450"/>
      <c r="CQL45" s="450"/>
      <c r="CQM45" s="450"/>
      <c r="CQN45" s="450"/>
      <c r="CQO45" s="450"/>
      <c r="CQP45" s="450"/>
      <c r="CQQ45" s="450"/>
      <c r="CQR45" s="450"/>
      <c r="CQS45" s="450"/>
      <c r="CQT45" s="450"/>
      <c r="CQU45" s="450"/>
      <c r="CQV45" s="450"/>
      <c r="CQW45" s="450"/>
      <c r="CQX45" s="450"/>
      <c r="CQY45" s="450"/>
      <c r="CQZ45" s="450"/>
      <c r="CRA45" s="450"/>
      <c r="CRB45" s="450"/>
      <c r="CRC45" s="450"/>
      <c r="CRD45" s="450"/>
      <c r="CRE45" s="450"/>
      <c r="CRF45" s="450"/>
      <c r="CRG45" s="450"/>
      <c r="CRH45" s="450"/>
      <c r="CRI45" s="450"/>
      <c r="CRJ45" s="450"/>
      <c r="CRK45" s="450"/>
      <c r="CRL45" s="450"/>
      <c r="CRM45" s="450"/>
      <c r="CRN45" s="450"/>
      <c r="CRO45" s="450"/>
      <c r="CRP45" s="450"/>
      <c r="CRQ45" s="450"/>
      <c r="CRR45" s="450"/>
      <c r="CRS45" s="450"/>
      <c r="CRT45" s="450"/>
      <c r="CRU45" s="450"/>
      <c r="CRV45" s="450"/>
      <c r="CRW45" s="450"/>
      <c r="CRX45" s="450"/>
      <c r="CRY45" s="450"/>
      <c r="CRZ45" s="450"/>
      <c r="CSA45" s="450"/>
      <c r="CSB45" s="450"/>
      <c r="CSC45" s="450"/>
      <c r="CSD45" s="450"/>
      <c r="CSE45" s="450"/>
      <c r="CSF45" s="450"/>
      <c r="CSG45" s="450"/>
      <c r="CSH45" s="450"/>
      <c r="CSI45" s="450"/>
      <c r="CSJ45" s="450"/>
      <c r="CSK45" s="450"/>
      <c r="CSL45" s="450"/>
      <c r="CSM45" s="450"/>
      <c r="CSN45" s="450"/>
      <c r="CSO45" s="450"/>
      <c r="CSP45" s="450"/>
      <c r="CSQ45" s="450"/>
      <c r="CSR45" s="450"/>
      <c r="CSS45" s="450"/>
      <c r="CST45" s="450"/>
      <c r="CSU45" s="450"/>
      <c r="CSV45" s="450"/>
      <c r="CSW45" s="450"/>
      <c r="CSX45" s="450"/>
      <c r="CSY45" s="450"/>
      <c r="CSZ45" s="450"/>
      <c r="CTA45" s="450"/>
      <c r="CTB45" s="450"/>
      <c r="CTC45" s="450"/>
      <c r="CTD45" s="450"/>
      <c r="CTE45" s="450"/>
      <c r="CTF45" s="450"/>
      <c r="CTG45" s="450"/>
      <c r="CTH45" s="450"/>
      <c r="CTI45" s="450"/>
      <c r="CTJ45" s="450"/>
      <c r="CTK45" s="450"/>
      <c r="CTL45" s="450"/>
      <c r="CTM45" s="450"/>
      <c r="CTN45" s="450"/>
      <c r="CTO45" s="450"/>
      <c r="CTP45" s="450"/>
      <c r="CTQ45" s="450"/>
      <c r="CTR45" s="450"/>
      <c r="CTS45" s="450"/>
      <c r="CTT45" s="450"/>
      <c r="CTU45" s="450"/>
      <c r="CTV45" s="450"/>
      <c r="CTW45" s="450"/>
      <c r="CTX45" s="450"/>
      <c r="CTY45" s="450"/>
      <c r="CTZ45" s="450"/>
      <c r="CUA45" s="450"/>
      <c r="CUB45" s="450"/>
      <c r="CUC45" s="450"/>
      <c r="CUD45" s="450"/>
      <c r="CUE45" s="450"/>
      <c r="CUF45" s="450"/>
      <c r="CUG45" s="450"/>
      <c r="CUH45" s="450"/>
      <c r="CUI45" s="450"/>
      <c r="CUJ45" s="450"/>
      <c r="CUK45" s="450"/>
      <c r="CUL45" s="450"/>
      <c r="CUM45" s="450"/>
      <c r="CUN45" s="450"/>
      <c r="CUO45" s="450"/>
      <c r="CUP45" s="450"/>
      <c r="CUQ45" s="450"/>
      <c r="CUR45" s="450"/>
      <c r="CUS45" s="450"/>
      <c r="CUT45" s="450"/>
      <c r="CUU45" s="450"/>
      <c r="CUV45" s="450"/>
      <c r="CUW45" s="450"/>
      <c r="CUX45" s="450"/>
      <c r="CUY45" s="450"/>
      <c r="CUZ45" s="450"/>
      <c r="CVA45" s="450"/>
      <c r="CVB45" s="450"/>
      <c r="CVC45" s="450"/>
      <c r="CVD45" s="450"/>
      <c r="CVE45" s="450"/>
      <c r="CVF45" s="450"/>
      <c r="CVG45" s="450"/>
      <c r="CVH45" s="450"/>
      <c r="CVI45" s="450"/>
      <c r="CVJ45" s="450"/>
      <c r="CVK45" s="450"/>
      <c r="CVL45" s="450"/>
      <c r="CVM45" s="450"/>
      <c r="CVN45" s="450"/>
      <c r="CVO45" s="450"/>
      <c r="CVP45" s="450"/>
      <c r="CVQ45" s="450"/>
      <c r="CVR45" s="450"/>
      <c r="CVS45" s="450"/>
      <c r="CVT45" s="450"/>
      <c r="CVU45" s="450"/>
      <c r="CVV45" s="450"/>
      <c r="CVW45" s="450"/>
      <c r="CVX45" s="450"/>
      <c r="CVY45" s="450"/>
      <c r="CVZ45" s="450"/>
      <c r="CWA45" s="450"/>
      <c r="CWB45" s="450"/>
      <c r="CWC45" s="450"/>
      <c r="CWD45" s="450"/>
      <c r="CWE45" s="450"/>
      <c r="CWF45" s="450"/>
      <c r="CWG45" s="450"/>
      <c r="CWH45" s="450"/>
      <c r="CWI45" s="450"/>
      <c r="CWJ45" s="450"/>
      <c r="CWK45" s="450"/>
      <c r="CWL45" s="450"/>
      <c r="CWM45" s="450"/>
      <c r="CWN45" s="450"/>
      <c r="CWO45" s="450"/>
      <c r="CWP45" s="450"/>
      <c r="CWQ45" s="450"/>
      <c r="CWR45" s="450"/>
      <c r="CWS45" s="450"/>
      <c r="CWT45" s="450"/>
      <c r="CWU45" s="450"/>
      <c r="CWV45" s="450"/>
      <c r="CWW45" s="450"/>
      <c r="CWX45" s="450"/>
      <c r="CWY45" s="450"/>
      <c r="CWZ45" s="450"/>
      <c r="CXA45" s="450"/>
      <c r="CXB45" s="450"/>
      <c r="CXC45" s="450"/>
      <c r="CXD45" s="450"/>
      <c r="CXE45" s="450"/>
      <c r="CXF45" s="450"/>
      <c r="CXG45" s="450"/>
      <c r="CXH45" s="450"/>
      <c r="CXI45" s="450"/>
      <c r="CXJ45" s="450"/>
      <c r="CXK45" s="450"/>
      <c r="CXL45" s="450"/>
      <c r="CXM45" s="450"/>
      <c r="CXN45" s="450"/>
      <c r="CXO45" s="450"/>
      <c r="CXP45" s="450"/>
      <c r="CXQ45" s="450"/>
      <c r="CXR45" s="450"/>
      <c r="CXS45" s="450"/>
      <c r="CXT45" s="450"/>
      <c r="CXU45" s="450"/>
      <c r="CXV45" s="450"/>
      <c r="CXW45" s="450"/>
      <c r="CXX45" s="450"/>
      <c r="CXY45" s="450"/>
      <c r="CXZ45" s="450"/>
      <c r="CYA45" s="450"/>
      <c r="CYB45" s="450"/>
      <c r="CYC45" s="450"/>
      <c r="CYD45" s="450"/>
      <c r="CYE45" s="450"/>
      <c r="CYF45" s="450"/>
      <c r="CYG45" s="450"/>
      <c r="CYH45" s="450"/>
      <c r="CYI45" s="450"/>
      <c r="CYJ45" s="450"/>
      <c r="CYK45" s="450"/>
      <c r="CYL45" s="450"/>
      <c r="CYM45" s="450"/>
      <c r="CYN45" s="450"/>
      <c r="CYO45" s="450"/>
      <c r="CYP45" s="450"/>
      <c r="CYQ45" s="450"/>
      <c r="CYR45" s="450"/>
      <c r="CYS45" s="450"/>
      <c r="CYT45" s="450"/>
      <c r="CYU45" s="450"/>
      <c r="CYV45" s="450"/>
      <c r="CYW45" s="450"/>
      <c r="CYX45" s="450"/>
      <c r="CYY45" s="450"/>
      <c r="CYZ45" s="450"/>
      <c r="CZA45" s="450"/>
      <c r="CZB45" s="450"/>
      <c r="CZC45" s="450"/>
      <c r="CZD45" s="450"/>
      <c r="CZE45" s="450"/>
      <c r="CZF45" s="450"/>
      <c r="CZG45" s="450"/>
      <c r="CZH45" s="450"/>
      <c r="CZI45" s="450"/>
      <c r="CZJ45" s="450"/>
      <c r="CZK45" s="450"/>
      <c r="CZL45" s="450"/>
      <c r="CZM45" s="450"/>
      <c r="CZN45" s="450"/>
      <c r="CZO45" s="450"/>
      <c r="CZP45" s="450"/>
      <c r="CZQ45" s="450"/>
      <c r="CZR45" s="450"/>
      <c r="CZS45" s="450"/>
      <c r="CZT45" s="450"/>
      <c r="CZU45" s="450"/>
      <c r="CZV45" s="450"/>
      <c r="CZW45" s="450"/>
      <c r="CZX45" s="450"/>
      <c r="CZY45" s="450"/>
      <c r="CZZ45" s="450"/>
      <c r="DAA45" s="450"/>
      <c r="DAB45" s="450"/>
      <c r="DAC45" s="450"/>
      <c r="DAD45" s="450"/>
      <c r="DAE45" s="450"/>
      <c r="DAF45" s="450"/>
      <c r="DAG45" s="450"/>
      <c r="DAH45" s="450"/>
      <c r="DAI45" s="450"/>
      <c r="DAJ45" s="450"/>
      <c r="DAK45" s="450"/>
      <c r="DAL45" s="450"/>
      <c r="DAM45" s="450"/>
      <c r="DAN45" s="450"/>
      <c r="DAO45" s="450"/>
      <c r="DAP45" s="450"/>
      <c r="DAQ45" s="450"/>
      <c r="DAR45" s="450"/>
      <c r="DAS45" s="450"/>
      <c r="DAT45" s="450"/>
      <c r="DAU45" s="450"/>
      <c r="DAV45" s="450"/>
      <c r="DAW45" s="450"/>
      <c r="DAX45" s="450"/>
      <c r="DAY45" s="450"/>
      <c r="DAZ45" s="450"/>
      <c r="DBA45" s="450"/>
      <c r="DBB45" s="450"/>
      <c r="DBC45" s="450"/>
      <c r="DBD45" s="450"/>
      <c r="DBE45" s="450"/>
      <c r="DBF45" s="450"/>
      <c r="DBG45" s="450"/>
      <c r="DBH45" s="450"/>
      <c r="DBI45" s="450"/>
      <c r="DBJ45" s="450"/>
      <c r="DBK45" s="450"/>
      <c r="DBL45" s="450"/>
      <c r="DBM45" s="450"/>
      <c r="DBN45" s="450"/>
      <c r="DBO45" s="450"/>
      <c r="DBP45" s="450"/>
      <c r="DBQ45" s="450"/>
      <c r="DBR45" s="450"/>
      <c r="DBS45" s="450"/>
      <c r="DBT45" s="450"/>
      <c r="DBU45" s="450"/>
      <c r="DBV45" s="450"/>
      <c r="DBW45" s="450"/>
      <c r="DBX45" s="450"/>
      <c r="DBY45" s="450"/>
      <c r="DBZ45" s="450"/>
      <c r="DCA45" s="450"/>
      <c r="DCB45" s="450"/>
      <c r="DCC45" s="450"/>
      <c r="DCD45" s="450"/>
      <c r="DCE45" s="450"/>
      <c r="DCF45" s="450"/>
      <c r="DCG45" s="450"/>
      <c r="DCH45" s="450"/>
      <c r="DCI45" s="450"/>
      <c r="DCJ45" s="450"/>
      <c r="DCK45" s="450"/>
      <c r="DCL45" s="450"/>
      <c r="DCM45" s="450"/>
      <c r="DCN45" s="450"/>
      <c r="DCO45" s="450"/>
      <c r="DCP45" s="450"/>
      <c r="DCQ45" s="450"/>
      <c r="DCR45" s="450"/>
      <c r="DCS45" s="450"/>
      <c r="DCT45" s="450"/>
      <c r="DCU45" s="450"/>
      <c r="DCV45" s="450"/>
      <c r="DCW45" s="450"/>
      <c r="DCX45" s="450"/>
      <c r="DCY45" s="450"/>
      <c r="DCZ45" s="450"/>
      <c r="DDA45" s="450"/>
      <c r="DDB45" s="450"/>
      <c r="DDC45" s="450"/>
      <c r="DDD45" s="450"/>
      <c r="DDE45" s="450"/>
      <c r="DDF45" s="450"/>
      <c r="DDG45" s="450"/>
      <c r="DDH45" s="450"/>
      <c r="DDI45" s="450"/>
      <c r="DDJ45" s="450"/>
      <c r="DDK45" s="450"/>
      <c r="DDL45" s="450"/>
      <c r="DDM45" s="450"/>
      <c r="DDN45" s="450"/>
      <c r="DDO45" s="450"/>
      <c r="DDP45" s="450"/>
      <c r="DDQ45" s="450"/>
      <c r="DDR45" s="450"/>
      <c r="DDS45" s="450"/>
      <c r="DDT45" s="450"/>
      <c r="DDU45" s="450"/>
      <c r="DDV45" s="450"/>
      <c r="DDW45" s="450"/>
      <c r="DDX45" s="450"/>
      <c r="DDY45" s="450"/>
      <c r="DDZ45" s="450"/>
      <c r="DEA45" s="450"/>
      <c r="DEB45" s="450"/>
      <c r="DEC45" s="450"/>
      <c r="DED45" s="450"/>
      <c r="DEE45" s="450"/>
      <c r="DEF45" s="450"/>
      <c r="DEG45" s="450"/>
      <c r="DEH45" s="450"/>
      <c r="DEI45" s="450"/>
      <c r="DEJ45" s="450"/>
      <c r="DEK45" s="450"/>
      <c r="DEL45" s="450"/>
      <c r="DEM45" s="450"/>
      <c r="DEN45" s="450"/>
      <c r="DEO45" s="450"/>
      <c r="DEP45" s="450"/>
      <c r="DEQ45" s="450"/>
      <c r="DER45" s="450"/>
      <c r="DES45" s="450"/>
      <c r="DET45" s="450"/>
      <c r="DEU45" s="450"/>
      <c r="DEV45" s="450"/>
      <c r="DEW45" s="450"/>
      <c r="DEX45" s="450"/>
      <c r="DEY45" s="450"/>
      <c r="DEZ45" s="450"/>
      <c r="DFA45" s="450"/>
      <c r="DFB45" s="450"/>
      <c r="DFC45" s="450"/>
      <c r="DFD45" s="450"/>
      <c r="DFE45" s="450"/>
      <c r="DFF45" s="450"/>
      <c r="DFG45" s="450"/>
      <c r="DFH45" s="450"/>
      <c r="DFI45" s="450"/>
      <c r="DFJ45" s="450"/>
      <c r="DFK45" s="450"/>
      <c r="DFL45" s="450"/>
      <c r="DFM45" s="450"/>
      <c r="DFN45" s="450"/>
      <c r="DFO45" s="450"/>
      <c r="DFP45" s="450"/>
      <c r="DFQ45" s="450"/>
      <c r="DFR45" s="450"/>
      <c r="DFS45" s="450"/>
      <c r="DFT45" s="450"/>
      <c r="DFU45" s="450"/>
      <c r="DFV45" s="450"/>
      <c r="DFW45" s="450"/>
      <c r="DFX45" s="450"/>
      <c r="DFY45" s="450"/>
      <c r="DFZ45" s="450"/>
      <c r="DGA45" s="450"/>
      <c r="DGB45" s="450"/>
      <c r="DGC45" s="450"/>
      <c r="DGD45" s="450"/>
      <c r="DGE45" s="450"/>
      <c r="DGF45" s="450"/>
      <c r="DGG45" s="450"/>
      <c r="DGH45" s="450"/>
      <c r="DGI45" s="450"/>
      <c r="DGJ45" s="450"/>
      <c r="DGK45" s="450"/>
      <c r="DGL45" s="450"/>
      <c r="DGM45" s="450"/>
      <c r="DGN45" s="450"/>
      <c r="DGO45" s="450"/>
      <c r="DGP45" s="450"/>
      <c r="DGQ45" s="450"/>
      <c r="DGR45" s="450"/>
      <c r="DGS45" s="450"/>
      <c r="DGT45" s="450"/>
      <c r="DGU45" s="450"/>
      <c r="DGV45" s="450"/>
      <c r="DGW45" s="450"/>
      <c r="DGX45" s="450"/>
      <c r="DGY45" s="450"/>
      <c r="DGZ45" s="450"/>
      <c r="DHA45" s="450"/>
      <c r="DHB45" s="450"/>
      <c r="DHC45" s="450"/>
      <c r="DHD45" s="450"/>
      <c r="DHE45" s="450"/>
      <c r="DHF45" s="450"/>
      <c r="DHG45" s="450"/>
      <c r="DHH45" s="450"/>
      <c r="DHI45" s="450"/>
      <c r="DHJ45" s="450"/>
      <c r="DHK45" s="450"/>
      <c r="DHL45" s="450"/>
      <c r="DHM45" s="450"/>
      <c r="DHN45" s="450"/>
      <c r="DHO45" s="450"/>
      <c r="DHP45" s="450"/>
      <c r="DHQ45" s="450"/>
      <c r="DHR45" s="450"/>
      <c r="DHS45" s="450"/>
      <c r="DHT45" s="450"/>
      <c r="DHU45" s="450"/>
      <c r="DHV45" s="450"/>
      <c r="DHW45" s="450"/>
      <c r="DHX45" s="450"/>
      <c r="DHY45" s="450"/>
      <c r="DHZ45" s="450"/>
      <c r="DIA45" s="450"/>
      <c r="DIB45" s="450"/>
      <c r="DIC45" s="450"/>
      <c r="DID45" s="450"/>
      <c r="DIE45" s="450"/>
      <c r="DIF45" s="450"/>
      <c r="DIG45" s="450"/>
      <c r="DIH45" s="450"/>
      <c r="DII45" s="450"/>
      <c r="DIJ45" s="450"/>
      <c r="DIK45" s="450"/>
      <c r="DIL45" s="450"/>
      <c r="DIM45" s="450"/>
      <c r="DIN45" s="450"/>
      <c r="DIO45" s="450"/>
      <c r="DIP45" s="450"/>
      <c r="DIQ45" s="450"/>
      <c r="DIR45" s="450"/>
      <c r="DIS45" s="450"/>
      <c r="DIT45" s="450"/>
      <c r="DIU45" s="450"/>
      <c r="DIV45" s="450"/>
      <c r="DIW45" s="450"/>
      <c r="DIX45" s="450"/>
      <c r="DIY45" s="450"/>
      <c r="DIZ45" s="450"/>
      <c r="DJA45" s="450"/>
      <c r="DJB45" s="450"/>
      <c r="DJC45" s="450"/>
      <c r="DJD45" s="450"/>
      <c r="DJE45" s="450"/>
      <c r="DJF45" s="450"/>
      <c r="DJG45" s="450"/>
      <c r="DJH45" s="450"/>
      <c r="DJI45" s="450"/>
      <c r="DJJ45" s="450"/>
      <c r="DJK45" s="450"/>
      <c r="DJL45" s="450"/>
      <c r="DJM45" s="450"/>
      <c r="DJN45" s="450"/>
      <c r="DJO45" s="450"/>
      <c r="DJP45" s="450"/>
      <c r="DJQ45" s="450"/>
      <c r="DJR45" s="450"/>
      <c r="DJS45" s="450"/>
      <c r="DJT45" s="450"/>
      <c r="DJU45" s="450"/>
      <c r="DJV45" s="450"/>
      <c r="DJW45" s="450"/>
      <c r="DJX45" s="450"/>
      <c r="DJY45" s="450"/>
      <c r="DJZ45" s="450"/>
      <c r="DKA45" s="450"/>
      <c r="DKB45" s="450"/>
      <c r="DKC45" s="450"/>
      <c r="DKD45" s="450"/>
      <c r="DKE45" s="450"/>
      <c r="DKF45" s="450"/>
      <c r="DKG45" s="450"/>
      <c r="DKH45" s="450"/>
      <c r="DKI45" s="450"/>
      <c r="DKJ45" s="450"/>
      <c r="DKK45" s="450"/>
      <c r="DKL45" s="450"/>
      <c r="DKM45" s="450"/>
      <c r="DKN45" s="450"/>
      <c r="DKO45" s="450"/>
      <c r="DKP45" s="450"/>
      <c r="DKQ45" s="450"/>
      <c r="DKR45" s="450"/>
      <c r="DKS45" s="450"/>
      <c r="DKT45" s="450"/>
      <c r="DKU45" s="450"/>
      <c r="DKV45" s="450"/>
      <c r="DKW45" s="450"/>
      <c r="DKX45" s="450"/>
      <c r="DKY45" s="450"/>
      <c r="DKZ45" s="450"/>
      <c r="DLA45" s="450"/>
      <c r="DLB45" s="450"/>
      <c r="DLC45" s="450"/>
      <c r="DLD45" s="450"/>
      <c r="DLE45" s="450"/>
      <c r="DLF45" s="450"/>
      <c r="DLG45" s="450"/>
      <c r="DLH45" s="450"/>
      <c r="DLI45" s="450"/>
      <c r="DLJ45" s="450"/>
      <c r="DLK45" s="450"/>
      <c r="DLL45" s="450"/>
      <c r="DLM45" s="450"/>
      <c r="DLN45" s="450"/>
      <c r="DLO45" s="450"/>
      <c r="DLP45" s="450"/>
      <c r="DLQ45" s="450"/>
      <c r="DLR45" s="450"/>
      <c r="DLS45" s="450"/>
      <c r="DLT45" s="450"/>
      <c r="DLU45" s="450"/>
      <c r="DLV45" s="450"/>
      <c r="DLW45" s="450"/>
      <c r="DLX45" s="450"/>
      <c r="DLY45" s="450"/>
      <c r="DLZ45" s="450"/>
      <c r="DMA45" s="450"/>
      <c r="DMB45" s="450"/>
      <c r="DMC45" s="450"/>
      <c r="DMD45" s="450"/>
      <c r="DME45" s="450"/>
      <c r="DMF45" s="450"/>
      <c r="DMG45" s="450"/>
      <c r="DMH45" s="450"/>
      <c r="DMI45" s="450"/>
      <c r="DMJ45" s="450"/>
      <c r="DMK45" s="450"/>
      <c r="DML45" s="450"/>
      <c r="DMM45" s="450"/>
      <c r="DMN45" s="450"/>
      <c r="DMO45" s="450"/>
      <c r="DMP45" s="450"/>
      <c r="DMQ45" s="450"/>
      <c r="DMR45" s="450"/>
      <c r="DMS45" s="450"/>
      <c r="DMT45" s="450"/>
      <c r="DMU45" s="450"/>
      <c r="DMV45" s="450"/>
      <c r="DMW45" s="450"/>
      <c r="DMX45" s="450"/>
      <c r="DMY45" s="450"/>
      <c r="DMZ45" s="450"/>
      <c r="DNA45" s="450"/>
      <c r="DNB45" s="450"/>
      <c r="DNC45" s="450"/>
      <c r="DND45" s="450"/>
      <c r="DNE45" s="450"/>
      <c r="DNF45" s="450"/>
      <c r="DNG45" s="450"/>
      <c r="DNH45" s="450"/>
      <c r="DNI45" s="450"/>
      <c r="DNJ45" s="450"/>
      <c r="DNK45" s="450"/>
      <c r="DNL45" s="450"/>
      <c r="DNM45" s="450"/>
      <c r="DNN45" s="450"/>
      <c r="DNO45" s="450"/>
      <c r="DNP45" s="450"/>
      <c r="DNQ45" s="450"/>
      <c r="DNR45" s="450"/>
      <c r="DNS45" s="450"/>
      <c r="DNT45" s="450"/>
      <c r="DNU45" s="450"/>
      <c r="DNV45" s="450"/>
      <c r="DNW45" s="450"/>
      <c r="DNX45" s="450"/>
      <c r="DNY45" s="450"/>
      <c r="DNZ45" s="450"/>
      <c r="DOA45" s="450"/>
      <c r="DOB45" s="450"/>
      <c r="DOC45" s="450"/>
      <c r="DOD45" s="450"/>
      <c r="DOE45" s="450"/>
      <c r="DOF45" s="450"/>
      <c r="DOG45" s="450"/>
      <c r="DOH45" s="450"/>
      <c r="DOI45" s="450"/>
      <c r="DOJ45" s="450"/>
      <c r="DOK45" s="450"/>
      <c r="DOL45" s="450"/>
      <c r="DOM45" s="450"/>
      <c r="DON45" s="450"/>
      <c r="DOO45" s="450"/>
      <c r="DOP45" s="450"/>
      <c r="DOQ45" s="450"/>
      <c r="DOR45" s="450"/>
      <c r="DOS45" s="450"/>
      <c r="DOT45" s="450"/>
      <c r="DOU45" s="450"/>
      <c r="DOV45" s="450"/>
      <c r="DOW45" s="450"/>
      <c r="DOX45" s="450"/>
      <c r="DOY45" s="450"/>
      <c r="DOZ45" s="450"/>
      <c r="DPA45" s="450"/>
      <c r="DPB45" s="450"/>
      <c r="DPC45" s="450"/>
      <c r="DPD45" s="450"/>
      <c r="DPE45" s="450"/>
      <c r="DPF45" s="450"/>
      <c r="DPG45" s="450"/>
      <c r="DPH45" s="450"/>
      <c r="DPI45" s="450"/>
      <c r="DPJ45" s="450"/>
      <c r="DPK45" s="450"/>
      <c r="DPL45" s="450"/>
      <c r="DPM45" s="450"/>
      <c r="DPN45" s="450"/>
      <c r="DPO45" s="450"/>
      <c r="DPP45" s="450"/>
      <c r="DPQ45" s="450"/>
      <c r="DPR45" s="450"/>
      <c r="DPS45" s="450"/>
      <c r="DPT45" s="450"/>
      <c r="DPU45" s="450"/>
      <c r="DPV45" s="450"/>
      <c r="DPW45" s="450"/>
      <c r="DPX45" s="450"/>
      <c r="DPY45" s="450"/>
      <c r="DPZ45" s="450"/>
      <c r="DQA45" s="450"/>
      <c r="DQB45" s="450"/>
      <c r="DQC45" s="450"/>
      <c r="DQD45" s="450"/>
      <c r="DQE45" s="450"/>
      <c r="DQF45" s="450"/>
      <c r="DQG45" s="450"/>
      <c r="DQH45" s="450"/>
      <c r="DQI45" s="450"/>
      <c r="DQJ45" s="450"/>
      <c r="DQK45" s="450"/>
      <c r="DQL45" s="450"/>
      <c r="DQM45" s="450"/>
      <c r="DQN45" s="450"/>
      <c r="DQO45" s="450"/>
      <c r="DQP45" s="450"/>
      <c r="DQQ45" s="450"/>
      <c r="DQR45" s="450"/>
      <c r="DQS45" s="450"/>
      <c r="DQT45" s="450"/>
      <c r="DQU45" s="450"/>
      <c r="DQV45" s="450"/>
      <c r="DQW45" s="450"/>
      <c r="DQX45" s="450"/>
      <c r="DQY45" s="450"/>
      <c r="DQZ45" s="450"/>
      <c r="DRA45" s="450"/>
      <c r="DRB45" s="450"/>
      <c r="DRC45" s="450"/>
      <c r="DRD45" s="450"/>
      <c r="DRE45" s="450"/>
      <c r="DRF45" s="450"/>
      <c r="DRG45" s="450"/>
      <c r="DRH45" s="450"/>
      <c r="DRI45" s="450"/>
      <c r="DRJ45" s="450"/>
      <c r="DRK45" s="450"/>
      <c r="DRL45" s="450"/>
      <c r="DRM45" s="450"/>
      <c r="DRN45" s="450"/>
      <c r="DRO45" s="450"/>
      <c r="DRP45" s="450"/>
      <c r="DRQ45" s="450"/>
      <c r="DRR45" s="450"/>
      <c r="DRS45" s="450"/>
      <c r="DRT45" s="450"/>
      <c r="DRU45" s="450"/>
      <c r="DRV45" s="450"/>
      <c r="DRW45" s="450"/>
      <c r="DRX45" s="450"/>
      <c r="DRY45" s="450"/>
      <c r="DRZ45" s="450"/>
      <c r="DSA45" s="450"/>
      <c r="DSB45" s="450"/>
      <c r="DSC45" s="450"/>
      <c r="DSD45" s="450"/>
      <c r="DSE45" s="450"/>
      <c r="DSF45" s="450"/>
      <c r="DSG45" s="450"/>
      <c r="DSH45" s="450"/>
      <c r="DSI45" s="450"/>
      <c r="DSJ45" s="450"/>
      <c r="DSK45" s="450"/>
      <c r="DSL45" s="450"/>
      <c r="DSM45" s="450"/>
      <c r="DSN45" s="450"/>
      <c r="DSO45" s="450"/>
      <c r="DSP45" s="450"/>
      <c r="DSQ45" s="450"/>
      <c r="DSR45" s="450"/>
      <c r="DSS45" s="450"/>
      <c r="DST45" s="450"/>
      <c r="DSU45" s="450"/>
      <c r="DSV45" s="450"/>
      <c r="DSW45" s="450"/>
      <c r="DSX45" s="450"/>
      <c r="DSY45" s="450"/>
      <c r="DSZ45" s="450"/>
      <c r="DTA45" s="450"/>
      <c r="DTB45" s="450"/>
      <c r="DTC45" s="450"/>
      <c r="DTD45" s="450"/>
      <c r="DTE45" s="450"/>
      <c r="DTF45" s="450"/>
      <c r="DTG45" s="450"/>
      <c r="DTH45" s="450"/>
      <c r="DTI45" s="450"/>
      <c r="DTJ45" s="450"/>
      <c r="DTK45" s="450"/>
      <c r="DTL45" s="450"/>
      <c r="DTM45" s="450"/>
      <c r="DTN45" s="450"/>
      <c r="DTO45" s="450"/>
      <c r="DTP45" s="450"/>
      <c r="DTQ45" s="450"/>
      <c r="DTR45" s="450"/>
      <c r="DTS45" s="450"/>
      <c r="DTT45" s="450"/>
      <c r="DTU45" s="450"/>
      <c r="DTV45" s="450"/>
      <c r="DTW45" s="450"/>
      <c r="DTX45" s="450"/>
      <c r="DTY45" s="450"/>
      <c r="DTZ45" s="450"/>
      <c r="DUA45" s="450"/>
      <c r="DUB45" s="450"/>
      <c r="DUC45" s="450"/>
      <c r="DUD45" s="450"/>
      <c r="DUE45" s="450"/>
      <c r="DUF45" s="450"/>
      <c r="DUG45" s="450"/>
      <c r="DUH45" s="450"/>
      <c r="DUI45" s="450"/>
      <c r="DUJ45" s="450"/>
      <c r="DUK45" s="450"/>
      <c r="DUL45" s="450"/>
      <c r="DUM45" s="450"/>
      <c r="DUN45" s="450"/>
      <c r="DUO45" s="450"/>
      <c r="DUP45" s="450"/>
      <c r="DUQ45" s="450"/>
      <c r="DUR45" s="450"/>
      <c r="DUS45" s="450"/>
      <c r="DUT45" s="450"/>
      <c r="DUU45" s="450"/>
      <c r="DUV45" s="450"/>
      <c r="DUW45" s="450"/>
      <c r="DUX45" s="450"/>
      <c r="DUY45" s="450"/>
      <c r="DUZ45" s="450"/>
      <c r="DVA45" s="450"/>
      <c r="DVB45" s="450"/>
      <c r="DVC45" s="450"/>
      <c r="DVD45" s="450"/>
      <c r="DVE45" s="450"/>
      <c r="DVF45" s="450"/>
      <c r="DVG45" s="450"/>
      <c r="DVH45" s="450"/>
      <c r="DVI45" s="450"/>
      <c r="DVJ45" s="450"/>
      <c r="DVK45" s="450"/>
      <c r="DVL45" s="450"/>
      <c r="DVM45" s="450"/>
      <c r="DVN45" s="450"/>
      <c r="DVO45" s="450"/>
      <c r="DVP45" s="450"/>
      <c r="DVQ45" s="450"/>
      <c r="DVR45" s="450"/>
      <c r="DVS45" s="450"/>
      <c r="DVT45" s="450"/>
      <c r="DVU45" s="450"/>
      <c r="DVV45" s="450"/>
      <c r="DVW45" s="450"/>
      <c r="DVX45" s="450"/>
      <c r="DVY45" s="450"/>
      <c r="DVZ45" s="450"/>
      <c r="DWA45" s="450"/>
      <c r="DWB45" s="450"/>
      <c r="DWC45" s="450"/>
      <c r="DWD45" s="450"/>
      <c r="DWE45" s="450"/>
      <c r="DWF45" s="450"/>
      <c r="DWG45" s="450"/>
      <c r="DWH45" s="450"/>
      <c r="DWI45" s="450"/>
      <c r="DWJ45" s="450"/>
      <c r="DWK45" s="450"/>
      <c r="DWL45" s="450"/>
      <c r="DWM45" s="450"/>
      <c r="DWN45" s="450"/>
      <c r="DWO45" s="450"/>
      <c r="DWP45" s="450"/>
      <c r="DWQ45" s="450"/>
      <c r="DWR45" s="450"/>
      <c r="DWS45" s="450"/>
      <c r="DWT45" s="450"/>
      <c r="DWU45" s="450"/>
      <c r="DWV45" s="450"/>
      <c r="DWW45" s="450"/>
      <c r="DWX45" s="450"/>
      <c r="DWY45" s="450"/>
      <c r="DWZ45" s="450"/>
      <c r="DXA45" s="450"/>
      <c r="DXB45" s="450"/>
      <c r="DXC45" s="450"/>
      <c r="DXD45" s="450"/>
      <c r="DXE45" s="450"/>
      <c r="DXF45" s="450"/>
      <c r="DXG45" s="450"/>
      <c r="DXH45" s="450"/>
      <c r="DXI45" s="450"/>
      <c r="DXJ45" s="450"/>
      <c r="DXK45" s="450"/>
      <c r="DXL45" s="450"/>
      <c r="DXM45" s="450"/>
      <c r="DXN45" s="450"/>
      <c r="DXO45" s="450"/>
      <c r="DXP45" s="450"/>
      <c r="DXQ45" s="450"/>
      <c r="DXR45" s="450"/>
      <c r="DXS45" s="450"/>
      <c r="DXT45" s="450"/>
      <c r="DXU45" s="450"/>
      <c r="DXV45" s="450"/>
      <c r="DXW45" s="450"/>
      <c r="DXX45" s="450"/>
      <c r="DXY45" s="450"/>
      <c r="DXZ45" s="450"/>
      <c r="DYA45" s="450"/>
      <c r="DYB45" s="450"/>
      <c r="DYC45" s="450"/>
      <c r="DYD45" s="450"/>
      <c r="DYE45" s="450"/>
      <c r="DYF45" s="450"/>
      <c r="DYG45" s="450"/>
      <c r="DYH45" s="450"/>
      <c r="DYI45" s="450"/>
      <c r="DYJ45" s="450"/>
      <c r="DYK45" s="450"/>
      <c r="DYL45" s="450"/>
      <c r="DYM45" s="450"/>
      <c r="DYN45" s="450"/>
      <c r="DYO45" s="450"/>
      <c r="DYP45" s="450"/>
      <c r="DYQ45" s="450"/>
      <c r="DYR45" s="450"/>
      <c r="DYS45" s="450"/>
      <c r="DYT45" s="450"/>
      <c r="DYU45" s="450"/>
      <c r="DYV45" s="450"/>
      <c r="DYW45" s="450"/>
      <c r="DYX45" s="450"/>
      <c r="DYY45" s="450"/>
      <c r="DYZ45" s="450"/>
      <c r="DZA45" s="450"/>
      <c r="DZB45" s="450"/>
      <c r="DZC45" s="450"/>
      <c r="DZD45" s="450"/>
      <c r="DZE45" s="450"/>
      <c r="DZF45" s="450"/>
      <c r="DZG45" s="450"/>
      <c r="DZH45" s="450"/>
      <c r="DZI45" s="450"/>
      <c r="DZJ45" s="450"/>
      <c r="DZK45" s="450"/>
      <c r="DZL45" s="450"/>
      <c r="DZM45" s="450"/>
      <c r="DZN45" s="450"/>
      <c r="DZO45" s="450"/>
      <c r="DZP45" s="450"/>
      <c r="DZQ45" s="450"/>
      <c r="DZR45" s="450"/>
      <c r="DZS45" s="450"/>
      <c r="DZT45" s="450"/>
      <c r="DZU45" s="450"/>
      <c r="DZV45" s="450"/>
      <c r="DZW45" s="450"/>
      <c r="DZX45" s="450"/>
      <c r="DZY45" s="450"/>
      <c r="DZZ45" s="450"/>
      <c r="EAA45" s="450"/>
      <c r="EAB45" s="450"/>
      <c r="EAC45" s="450"/>
      <c r="EAD45" s="450"/>
      <c r="EAE45" s="450"/>
      <c r="EAF45" s="450"/>
      <c r="EAG45" s="450"/>
      <c r="EAH45" s="450"/>
      <c r="EAI45" s="450"/>
      <c r="EAJ45" s="450"/>
      <c r="EAK45" s="450"/>
      <c r="EAL45" s="450"/>
      <c r="EAM45" s="450"/>
      <c r="EAN45" s="450"/>
      <c r="EAO45" s="450"/>
      <c r="EAP45" s="450"/>
      <c r="EAQ45" s="450"/>
      <c r="EAR45" s="450"/>
      <c r="EAS45" s="450"/>
      <c r="EAT45" s="450"/>
      <c r="EAU45" s="450"/>
      <c r="EAV45" s="450"/>
      <c r="EAW45" s="450"/>
      <c r="EAX45" s="450"/>
      <c r="EAY45" s="450"/>
      <c r="EAZ45" s="450"/>
      <c r="EBA45" s="450"/>
      <c r="EBB45" s="450"/>
      <c r="EBC45" s="450"/>
      <c r="EBD45" s="450"/>
      <c r="EBE45" s="450"/>
      <c r="EBF45" s="450"/>
      <c r="EBG45" s="450"/>
      <c r="EBH45" s="450"/>
      <c r="EBI45" s="450"/>
      <c r="EBJ45" s="450"/>
      <c r="EBK45" s="450"/>
      <c r="EBL45" s="450"/>
      <c r="EBM45" s="450"/>
      <c r="EBN45" s="450"/>
      <c r="EBO45" s="450"/>
      <c r="EBP45" s="450"/>
      <c r="EBQ45" s="450"/>
      <c r="EBR45" s="450"/>
      <c r="EBS45" s="450"/>
      <c r="EBT45" s="450"/>
      <c r="EBU45" s="450"/>
      <c r="EBV45" s="450"/>
      <c r="EBW45" s="450"/>
      <c r="EBX45" s="450"/>
      <c r="EBY45" s="450"/>
      <c r="EBZ45" s="450"/>
      <c r="ECA45" s="450"/>
      <c r="ECB45" s="450"/>
      <c r="ECC45" s="450"/>
      <c r="ECD45" s="450"/>
      <c r="ECE45" s="450"/>
      <c r="ECF45" s="450"/>
      <c r="ECG45" s="450"/>
      <c r="ECH45" s="450"/>
      <c r="ECI45" s="450"/>
      <c r="ECJ45" s="450"/>
      <c r="ECK45" s="450"/>
      <c r="ECL45" s="450"/>
      <c r="ECM45" s="450"/>
      <c r="ECN45" s="450"/>
      <c r="ECO45" s="450"/>
      <c r="ECP45" s="450"/>
      <c r="ECQ45" s="450"/>
      <c r="ECR45" s="450"/>
      <c r="ECS45" s="450"/>
      <c r="ECT45" s="450"/>
      <c r="ECU45" s="450"/>
      <c r="ECV45" s="450"/>
      <c r="ECW45" s="450"/>
      <c r="ECX45" s="450"/>
      <c r="ECY45" s="450"/>
      <c r="ECZ45" s="450"/>
      <c r="EDA45" s="450"/>
      <c r="EDB45" s="450"/>
      <c r="EDC45" s="450"/>
      <c r="EDD45" s="450"/>
      <c r="EDE45" s="450"/>
      <c r="EDF45" s="450"/>
      <c r="EDG45" s="450"/>
      <c r="EDH45" s="450"/>
      <c r="EDI45" s="450"/>
      <c r="EDJ45" s="450"/>
      <c r="EDK45" s="450"/>
      <c r="EDL45" s="450"/>
      <c r="EDM45" s="450"/>
      <c r="EDN45" s="450"/>
      <c r="EDO45" s="450"/>
      <c r="EDP45" s="450"/>
      <c r="EDQ45" s="450"/>
      <c r="EDR45" s="450"/>
      <c r="EDS45" s="450"/>
      <c r="EDT45" s="450"/>
      <c r="EDU45" s="450"/>
      <c r="EDV45" s="450"/>
      <c r="EDW45" s="450"/>
      <c r="EDX45" s="450"/>
      <c r="EDY45" s="450"/>
      <c r="EDZ45" s="450"/>
      <c r="EEA45" s="450"/>
      <c r="EEB45" s="450"/>
      <c r="EEC45" s="450"/>
      <c r="EED45" s="450"/>
      <c r="EEE45" s="450"/>
      <c r="EEF45" s="450"/>
      <c r="EEG45" s="450"/>
      <c r="EEH45" s="450"/>
      <c r="EEI45" s="450"/>
      <c r="EEJ45" s="450"/>
      <c r="EEK45" s="450"/>
      <c r="EEL45" s="450"/>
      <c r="EEM45" s="450"/>
      <c r="EEN45" s="450"/>
      <c r="EEO45" s="450"/>
      <c r="EEP45" s="450"/>
      <c r="EEQ45" s="450"/>
      <c r="EER45" s="450"/>
      <c r="EES45" s="450"/>
      <c r="EET45" s="450"/>
      <c r="EEU45" s="450"/>
      <c r="EEV45" s="450"/>
      <c r="EEW45" s="450"/>
      <c r="EEX45" s="450"/>
      <c r="EEY45" s="450"/>
      <c r="EEZ45" s="450"/>
      <c r="EFA45" s="450"/>
      <c r="EFB45" s="450"/>
      <c r="EFC45" s="450"/>
      <c r="EFD45" s="450"/>
      <c r="EFE45" s="450"/>
      <c r="EFF45" s="450"/>
      <c r="EFG45" s="450"/>
      <c r="EFH45" s="450"/>
      <c r="EFI45" s="450"/>
      <c r="EFJ45" s="450"/>
      <c r="EFK45" s="450"/>
      <c r="EFL45" s="450"/>
      <c r="EFM45" s="450"/>
      <c r="EFN45" s="450"/>
      <c r="EFO45" s="450"/>
      <c r="EFP45" s="450"/>
      <c r="EFQ45" s="450"/>
      <c r="EFR45" s="450"/>
      <c r="EFS45" s="450"/>
      <c r="EFT45" s="450"/>
      <c r="EFU45" s="450"/>
      <c r="EFV45" s="450"/>
      <c r="EFW45" s="450"/>
      <c r="EFX45" s="450"/>
      <c r="EFY45" s="450"/>
      <c r="EFZ45" s="450"/>
      <c r="EGA45" s="450"/>
      <c r="EGB45" s="450"/>
      <c r="EGC45" s="450"/>
      <c r="EGD45" s="450"/>
      <c r="EGE45" s="450"/>
      <c r="EGF45" s="450"/>
      <c r="EGG45" s="450"/>
      <c r="EGH45" s="450"/>
      <c r="EGI45" s="450"/>
      <c r="EGJ45" s="450"/>
      <c r="EGK45" s="450"/>
      <c r="EGL45" s="450"/>
      <c r="EGM45" s="450"/>
      <c r="EGN45" s="450"/>
      <c r="EGO45" s="450"/>
      <c r="EGP45" s="450"/>
      <c r="EGQ45" s="450"/>
      <c r="EGR45" s="450"/>
      <c r="EGS45" s="450"/>
      <c r="EGT45" s="450"/>
      <c r="EGU45" s="450"/>
      <c r="EGV45" s="450"/>
      <c r="EGW45" s="450"/>
      <c r="EGX45" s="450"/>
      <c r="EGY45" s="450"/>
      <c r="EGZ45" s="450"/>
      <c r="EHA45" s="450"/>
      <c r="EHB45" s="450"/>
      <c r="EHC45" s="450"/>
      <c r="EHD45" s="450"/>
      <c r="EHE45" s="450"/>
      <c r="EHF45" s="450"/>
      <c r="EHG45" s="450"/>
      <c r="EHH45" s="450"/>
      <c r="EHI45" s="450"/>
      <c r="EHJ45" s="450"/>
      <c r="EHK45" s="450"/>
      <c r="EHL45" s="450"/>
      <c r="EHM45" s="450"/>
      <c r="EHN45" s="450"/>
      <c r="EHO45" s="450"/>
      <c r="EHP45" s="450"/>
      <c r="EHQ45" s="450"/>
      <c r="EHR45" s="450"/>
      <c r="EHS45" s="450"/>
      <c r="EHT45" s="450"/>
      <c r="EHU45" s="450"/>
      <c r="EHV45" s="450"/>
      <c r="EHW45" s="450"/>
      <c r="EHX45" s="450"/>
      <c r="EHY45" s="450"/>
      <c r="EHZ45" s="450"/>
      <c r="EIA45" s="450"/>
      <c r="EIB45" s="450"/>
      <c r="EIC45" s="450"/>
      <c r="EID45" s="450"/>
      <c r="EIE45" s="450"/>
      <c r="EIF45" s="450"/>
      <c r="EIG45" s="450"/>
      <c r="EIH45" s="450"/>
      <c r="EII45" s="450"/>
      <c r="EIJ45" s="450"/>
      <c r="EIK45" s="450"/>
      <c r="EIL45" s="450"/>
      <c r="EIM45" s="450"/>
      <c r="EIN45" s="450"/>
      <c r="EIO45" s="450"/>
      <c r="EIP45" s="450"/>
      <c r="EIQ45" s="450"/>
      <c r="EIR45" s="450"/>
      <c r="EIS45" s="450"/>
      <c r="EIT45" s="450"/>
      <c r="EIU45" s="450"/>
      <c r="EIV45" s="450"/>
      <c r="EIW45" s="450"/>
      <c r="EIX45" s="450"/>
      <c r="EIY45" s="450"/>
      <c r="EIZ45" s="450"/>
      <c r="EJA45" s="450"/>
      <c r="EJB45" s="450"/>
      <c r="EJC45" s="450"/>
      <c r="EJD45" s="450"/>
      <c r="EJE45" s="450"/>
      <c r="EJF45" s="450"/>
      <c r="EJG45" s="450"/>
      <c r="EJH45" s="450"/>
      <c r="EJI45" s="450"/>
      <c r="EJJ45" s="450"/>
      <c r="EJK45" s="450"/>
      <c r="EJL45" s="450"/>
      <c r="EJM45" s="450"/>
      <c r="EJN45" s="450"/>
      <c r="EJO45" s="450"/>
      <c r="EJP45" s="450"/>
      <c r="EJQ45" s="450"/>
      <c r="EJR45" s="450"/>
      <c r="EJS45" s="450"/>
      <c r="EJT45" s="450"/>
      <c r="EJU45" s="450"/>
      <c r="EJV45" s="450"/>
      <c r="EJW45" s="450"/>
      <c r="EJX45" s="450"/>
      <c r="EJY45" s="450"/>
      <c r="EJZ45" s="450"/>
      <c r="EKA45" s="450"/>
      <c r="EKB45" s="450"/>
      <c r="EKC45" s="450"/>
      <c r="EKD45" s="450"/>
      <c r="EKE45" s="450"/>
      <c r="EKF45" s="450"/>
      <c r="EKG45" s="450"/>
      <c r="EKH45" s="450"/>
      <c r="EKI45" s="450"/>
      <c r="EKJ45" s="450"/>
      <c r="EKK45" s="450"/>
      <c r="EKL45" s="450"/>
      <c r="EKM45" s="450"/>
      <c r="EKN45" s="450"/>
      <c r="EKO45" s="450"/>
      <c r="EKP45" s="450"/>
      <c r="EKQ45" s="450"/>
      <c r="EKR45" s="450"/>
      <c r="EKS45" s="450"/>
      <c r="EKT45" s="450"/>
      <c r="EKU45" s="450"/>
      <c r="EKV45" s="450"/>
      <c r="EKW45" s="450"/>
      <c r="EKX45" s="450"/>
      <c r="EKY45" s="450"/>
      <c r="EKZ45" s="450"/>
      <c r="ELA45" s="450"/>
      <c r="ELB45" s="450"/>
      <c r="ELC45" s="450"/>
      <c r="ELD45" s="450"/>
      <c r="ELE45" s="450"/>
      <c r="ELF45" s="450"/>
      <c r="ELG45" s="450"/>
      <c r="ELH45" s="450"/>
      <c r="ELI45" s="450"/>
      <c r="ELJ45" s="450"/>
      <c r="ELK45" s="450"/>
      <c r="ELL45" s="450"/>
      <c r="ELM45" s="450"/>
      <c r="ELN45" s="450"/>
      <c r="ELO45" s="450"/>
      <c r="ELP45" s="450"/>
      <c r="ELQ45" s="450"/>
      <c r="ELR45" s="450"/>
      <c r="ELS45" s="450"/>
      <c r="ELT45" s="450"/>
      <c r="ELU45" s="450"/>
      <c r="ELV45" s="450"/>
      <c r="ELW45" s="450"/>
      <c r="ELX45" s="450"/>
      <c r="ELY45" s="450"/>
      <c r="ELZ45" s="450"/>
      <c r="EMA45" s="450"/>
      <c r="EMB45" s="450"/>
      <c r="EMC45" s="450"/>
      <c r="EMD45" s="450"/>
      <c r="EME45" s="450"/>
      <c r="EMF45" s="450"/>
      <c r="EMG45" s="450"/>
      <c r="EMH45" s="450"/>
      <c r="EMI45" s="450"/>
      <c r="EMJ45" s="450"/>
      <c r="EMK45" s="450"/>
      <c r="EML45" s="450"/>
      <c r="EMM45" s="450"/>
      <c r="EMN45" s="450"/>
      <c r="EMO45" s="450"/>
      <c r="EMP45" s="450"/>
      <c r="EMQ45" s="450"/>
      <c r="EMR45" s="450"/>
      <c r="EMS45" s="450"/>
      <c r="EMT45" s="450"/>
      <c r="EMU45" s="450"/>
      <c r="EMV45" s="450"/>
      <c r="EMW45" s="450"/>
      <c r="EMX45" s="450"/>
      <c r="EMY45" s="450"/>
      <c r="EMZ45" s="450"/>
      <c r="ENA45" s="450"/>
      <c r="ENB45" s="450"/>
      <c r="ENC45" s="450"/>
      <c r="END45" s="450"/>
      <c r="ENE45" s="450"/>
      <c r="ENF45" s="450"/>
      <c r="ENG45" s="450"/>
      <c r="ENH45" s="450"/>
      <c r="ENI45" s="450"/>
      <c r="ENJ45" s="450"/>
      <c r="ENK45" s="450"/>
      <c r="ENL45" s="450"/>
      <c r="ENM45" s="450"/>
      <c r="ENN45" s="450"/>
      <c r="ENO45" s="450"/>
      <c r="ENP45" s="450"/>
      <c r="ENQ45" s="450"/>
      <c r="ENR45" s="450"/>
      <c r="ENS45" s="450"/>
      <c r="ENT45" s="450"/>
      <c r="ENU45" s="450"/>
      <c r="ENV45" s="450"/>
      <c r="ENW45" s="450"/>
      <c r="ENX45" s="450"/>
      <c r="ENY45" s="450"/>
      <c r="ENZ45" s="450"/>
      <c r="EOA45" s="450"/>
      <c r="EOB45" s="450"/>
      <c r="EOC45" s="450"/>
      <c r="EOD45" s="450"/>
      <c r="EOE45" s="450"/>
      <c r="EOF45" s="450"/>
      <c r="EOG45" s="450"/>
      <c r="EOH45" s="450"/>
      <c r="EOI45" s="450"/>
      <c r="EOJ45" s="450"/>
      <c r="EOK45" s="450"/>
      <c r="EOL45" s="450"/>
      <c r="EOM45" s="450"/>
      <c r="EON45" s="450"/>
      <c r="EOO45" s="450"/>
      <c r="EOP45" s="450"/>
      <c r="EOQ45" s="450"/>
      <c r="EOR45" s="450"/>
      <c r="EOS45" s="450"/>
      <c r="EOT45" s="450"/>
      <c r="EOU45" s="450"/>
      <c r="EOV45" s="450"/>
      <c r="EOW45" s="450"/>
      <c r="EOX45" s="450"/>
      <c r="EOY45" s="450"/>
      <c r="EOZ45" s="450"/>
      <c r="EPA45" s="450"/>
      <c r="EPB45" s="450"/>
      <c r="EPC45" s="450"/>
      <c r="EPD45" s="450"/>
      <c r="EPE45" s="450"/>
      <c r="EPF45" s="450"/>
      <c r="EPG45" s="450"/>
      <c r="EPH45" s="450"/>
      <c r="EPI45" s="450"/>
      <c r="EPJ45" s="450"/>
      <c r="EPK45" s="450"/>
      <c r="EPL45" s="450"/>
      <c r="EPM45" s="450"/>
      <c r="EPN45" s="450"/>
      <c r="EPO45" s="450"/>
      <c r="EPP45" s="450"/>
      <c r="EPQ45" s="450"/>
      <c r="EPR45" s="450"/>
      <c r="EPS45" s="450"/>
      <c r="EPT45" s="450"/>
      <c r="EPU45" s="450"/>
      <c r="EPV45" s="450"/>
      <c r="EPW45" s="450"/>
      <c r="EPX45" s="450"/>
      <c r="EPY45" s="450"/>
      <c r="EPZ45" s="450"/>
      <c r="EQA45" s="450"/>
      <c r="EQB45" s="450"/>
      <c r="EQC45" s="450"/>
      <c r="EQD45" s="450"/>
      <c r="EQE45" s="450"/>
      <c r="EQF45" s="450"/>
      <c r="EQG45" s="450"/>
      <c r="EQH45" s="450"/>
      <c r="EQI45" s="450"/>
      <c r="EQJ45" s="450"/>
      <c r="EQK45" s="450"/>
      <c r="EQL45" s="450"/>
      <c r="EQM45" s="450"/>
      <c r="EQN45" s="450"/>
      <c r="EQO45" s="450"/>
      <c r="EQP45" s="450"/>
      <c r="EQQ45" s="450"/>
      <c r="EQR45" s="450"/>
      <c r="EQS45" s="450"/>
      <c r="EQT45" s="450"/>
      <c r="EQU45" s="450"/>
      <c r="EQV45" s="450"/>
      <c r="EQW45" s="450"/>
      <c r="EQX45" s="450"/>
      <c r="EQY45" s="450"/>
      <c r="EQZ45" s="450"/>
      <c r="ERA45" s="450"/>
      <c r="ERB45" s="450"/>
      <c r="ERC45" s="450"/>
      <c r="ERD45" s="450"/>
      <c r="ERE45" s="450"/>
      <c r="ERF45" s="450"/>
      <c r="ERG45" s="450"/>
      <c r="ERH45" s="450"/>
      <c r="ERI45" s="450"/>
      <c r="ERJ45" s="450"/>
      <c r="ERK45" s="450"/>
      <c r="ERL45" s="450"/>
      <c r="ERM45" s="450"/>
      <c r="ERN45" s="450"/>
      <c r="ERO45" s="450"/>
      <c r="ERP45" s="450"/>
      <c r="ERQ45" s="450"/>
      <c r="ERR45" s="450"/>
      <c r="ERS45" s="450"/>
      <c r="ERT45" s="450"/>
      <c r="ERU45" s="450"/>
      <c r="ERV45" s="450"/>
      <c r="ERW45" s="450"/>
      <c r="ERX45" s="450"/>
      <c r="ERY45" s="450"/>
      <c r="ERZ45" s="450"/>
      <c r="ESA45" s="450"/>
      <c r="ESB45" s="450"/>
      <c r="ESC45" s="450"/>
      <c r="ESD45" s="450"/>
      <c r="ESE45" s="450"/>
      <c r="ESF45" s="450"/>
      <c r="ESG45" s="450"/>
      <c r="ESH45" s="450"/>
      <c r="ESI45" s="450"/>
      <c r="ESJ45" s="450"/>
      <c r="ESK45" s="450"/>
      <c r="ESL45" s="450"/>
      <c r="ESM45" s="450"/>
      <c r="ESN45" s="450"/>
      <c r="ESO45" s="450"/>
      <c r="ESP45" s="450"/>
      <c r="ESQ45" s="450"/>
      <c r="ESR45" s="450"/>
      <c r="ESS45" s="450"/>
      <c r="EST45" s="450"/>
      <c r="ESU45" s="450"/>
      <c r="ESV45" s="450"/>
      <c r="ESW45" s="450"/>
      <c r="ESX45" s="450"/>
      <c r="ESY45" s="450"/>
      <c r="ESZ45" s="450"/>
      <c r="ETA45" s="450"/>
      <c r="ETB45" s="450"/>
      <c r="ETC45" s="450"/>
      <c r="ETD45" s="450"/>
      <c r="ETE45" s="450"/>
      <c r="ETF45" s="450"/>
      <c r="ETG45" s="450"/>
      <c r="ETH45" s="450"/>
      <c r="ETI45" s="450"/>
      <c r="ETJ45" s="450"/>
      <c r="ETK45" s="450"/>
      <c r="ETL45" s="450"/>
      <c r="ETM45" s="450"/>
      <c r="ETN45" s="450"/>
      <c r="ETO45" s="450"/>
      <c r="ETP45" s="450"/>
      <c r="ETQ45" s="450"/>
      <c r="ETR45" s="450"/>
      <c r="ETS45" s="450"/>
      <c r="ETT45" s="450"/>
      <c r="ETU45" s="450"/>
      <c r="ETV45" s="450"/>
      <c r="ETW45" s="450"/>
      <c r="ETX45" s="450"/>
      <c r="ETY45" s="450"/>
      <c r="ETZ45" s="450"/>
      <c r="EUA45" s="450"/>
      <c r="EUB45" s="450"/>
      <c r="EUC45" s="450"/>
      <c r="EUD45" s="450"/>
      <c r="EUE45" s="450"/>
      <c r="EUF45" s="450"/>
      <c r="EUG45" s="450"/>
      <c r="EUH45" s="450"/>
      <c r="EUI45" s="450"/>
      <c r="EUJ45" s="450"/>
      <c r="EUK45" s="450"/>
      <c r="EUL45" s="450"/>
      <c r="EUM45" s="450"/>
      <c r="EUN45" s="450"/>
      <c r="EUO45" s="450"/>
      <c r="EUP45" s="450"/>
      <c r="EUQ45" s="450"/>
      <c r="EUR45" s="450"/>
      <c r="EUS45" s="450"/>
      <c r="EUT45" s="450"/>
      <c r="EUU45" s="450"/>
      <c r="EUV45" s="450"/>
      <c r="EUW45" s="450"/>
      <c r="EUX45" s="450"/>
      <c r="EUY45" s="450"/>
      <c r="EUZ45" s="450"/>
      <c r="EVA45" s="450"/>
      <c r="EVB45" s="450"/>
      <c r="EVC45" s="450"/>
      <c r="EVD45" s="450"/>
      <c r="EVE45" s="450"/>
      <c r="EVF45" s="450"/>
      <c r="EVG45" s="450"/>
      <c r="EVH45" s="450"/>
      <c r="EVI45" s="450"/>
      <c r="EVJ45" s="450"/>
      <c r="EVK45" s="450"/>
      <c r="EVL45" s="450"/>
      <c r="EVM45" s="450"/>
      <c r="EVN45" s="450"/>
      <c r="EVO45" s="450"/>
      <c r="EVP45" s="450"/>
      <c r="EVQ45" s="450"/>
      <c r="EVR45" s="450"/>
      <c r="EVS45" s="450"/>
      <c r="EVT45" s="450"/>
      <c r="EVU45" s="450"/>
      <c r="EVV45" s="450"/>
      <c r="EVW45" s="450"/>
      <c r="EVX45" s="450"/>
      <c r="EVY45" s="450"/>
      <c r="EVZ45" s="450"/>
      <c r="EWA45" s="450"/>
      <c r="EWB45" s="450"/>
      <c r="EWC45" s="450"/>
      <c r="EWD45" s="450"/>
      <c r="EWE45" s="450"/>
      <c r="EWF45" s="450"/>
      <c r="EWG45" s="450"/>
      <c r="EWH45" s="450"/>
      <c r="EWI45" s="450"/>
      <c r="EWJ45" s="450"/>
      <c r="EWK45" s="450"/>
      <c r="EWL45" s="450"/>
      <c r="EWM45" s="450"/>
      <c r="EWN45" s="450"/>
      <c r="EWO45" s="450"/>
      <c r="EWP45" s="450"/>
      <c r="EWQ45" s="450"/>
      <c r="EWR45" s="450"/>
      <c r="EWS45" s="450"/>
      <c r="EWT45" s="450"/>
      <c r="EWU45" s="450"/>
      <c r="EWV45" s="450"/>
      <c r="EWW45" s="450"/>
      <c r="EWX45" s="450"/>
      <c r="EWY45" s="450"/>
      <c r="EWZ45" s="450"/>
      <c r="EXA45" s="450"/>
      <c r="EXB45" s="450"/>
      <c r="EXC45" s="450"/>
      <c r="EXD45" s="450"/>
      <c r="EXE45" s="450"/>
      <c r="EXF45" s="450"/>
      <c r="EXG45" s="450"/>
      <c r="EXH45" s="450"/>
      <c r="EXI45" s="450"/>
      <c r="EXJ45" s="450"/>
      <c r="EXK45" s="450"/>
      <c r="EXL45" s="450"/>
      <c r="EXM45" s="450"/>
      <c r="EXN45" s="450"/>
      <c r="EXO45" s="450"/>
      <c r="EXP45" s="450"/>
      <c r="EXQ45" s="450"/>
      <c r="EXR45" s="450"/>
      <c r="EXS45" s="450"/>
      <c r="EXT45" s="450"/>
      <c r="EXU45" s="450"/>
      <c r="EXV45" s="450"/>
      <c r="EXW45" s="450"/>
      <c r="EXX45" s="450"/>
      <c r="EXY45" s="450"/>
      <c r="EXZ45" s="450"/>
      <c r="EYA45" s="450"/>
      <c r="EYB45" s="450"/>
      <c r="EYC45" s="450"/>
      <c r="EYD45" s="450"/>
      <c r="EYE45" s="450"/>
      <c r="EYF45" s="450"/>
      <c r="EYG45" s="450"/>
      <c r="EYH45" s="450"/>
      <c r="EYI45" s="450"/>
      <c r="EYJ45" s="450"/>
      <c r="EYK45" s="450"/>
      <c r="EYL45" s="450"/>
      <c r="EYM45" s="450"/>
      <c r="EYN45" s="450"/>
      <c r="EYO45" s="450"/>
      <c r="EYP45" s="450"/>
      <c r="EYQ45" s="450"/>
      <c r="EYR45" s="450"/>
      <c r="EYS45" s="450"/>
      <c r="EYT45" s="450"/>
      <c r="EYU45" s="450"/>
      <c r="EYV45" s="450"/>
      <c r="EYW45" s="450"/>
      <c r="EYX45" s="450"/>
      <c r="EYY45" s="450"/>
      <c r="EYZ45" s="450"/>
      <c r="EZA45" s="450"/>
      <c r="EZB45" s="450"/>
      <c r="EZC45" s="450"/>
      <c r="EZD45" s="450"/>
      <c r="EZE45" s="450"/>
      <c r="EZF45" s="450"/>
      <c r="EZG45" s="450"/>
      <c r="EZH45" s="450"/>
      <c r="EZI45" s="450"/>
      <c r="EZJ45" s="450"/>
      <c r="EZK45" s="450"/>
      <c r="EZL45" s="450"/>
      <c r="EZM45" s="450"/>
      <c r="EZN45" s="450"/>
      <c r="EZO45" s="450"/>
      <c r="EZP45" s="450"/>
      <c r="EZQ45" s="450"/>
      <c r="EZR45" s="450"/>
      <c r="EZS45" s="450"/>
      <c r="EZT45" s="450"/>
      <c r="EZU45" s="450"/>
      <c r="EZV45" s="450"/>
      <c r="EZW45" s="450"/>
      <c r="EZX45" s="450"/>
      <c r="EZY45" s="450"/>
      <c r="EZZ45" s="450"/>
      <c r="FAA45" s="450"/>
      <c r="FAB45" s="450"/>
      <c r="FAC45" s="450"/>
      <c r="FAD45" s="450"/>
      <c r="FAE45" s="450"/>
      <c r="FAF45" s="450"/>
      <c r="FAG45" s="450"/>
      <c r="FAH45" s="450"/>
      <c r="FAI45" s="450"/>
      <c r="FAJ45" s="450"/>
      <c r="FAK45" s="450"/>
      <c r="FAL45" s="450"/>
      <c r="FAM45" s="450"/>
      <c r="FAN45" s="450"/>
      <c r="FAO45" s="450"/>
      <c r="FAP45" s="450"/>
      <c r="FAQ45" s="450"/>
      <c r="FAR45" s="450"/>
      <c r="FAS45" s="450"/>
      <c r="FAT45" s="450"/>
      <c r="FAU45" s="450"/>
      <c r="FAV45" s="450"/>
      <c r="FAW45" s="450"/>
      <c r="FAX45" s="450"/>
      <c r="FAY45" s="450"/>
      <c r="FAZ45" s="450"/>
      <c r="FBA45" s="450"/>
      <c r="FBB45" s="450"/>
      <c r="FBC45" s="450"/>
      <c r="FBD45" s="450"/>
      <c r="FBE45" s="450"/>
      <c r="FBF45" s="450"/>
      <c r="FBG45" s="450"/>
      <c r="FBH45" s="450"/>
      <c r="FBI45" s="450"/>
      <c r="FBJ45" s="450"/>
      <c r="FBK45" s="450"/>
      <c r="FBL45" s="450"/>
      <c r="FBM45" s="450"/>
      <c r="FBN45" s="450"/>
      <c r="FBO45" s="450"/>
      <c r="FBP45" s="450"/>
      <c r="FBQ45" s="450"/>
      <c r="FBR45" s="450"/>
      <c r="FBS45" s="450"/>
      <c r="FBT45" s="450"/>
      <c r="FBU45" s="450"/>
      <c r="FBV45" s="450"/>
      <c r="FBW45" s="450"/>
      <c r="FBX45" s="450"/>
      <c r="FBY45" s="450"/>
      <c r="FBZ45" s="450"/>
      <c r="FCA45" s="450"/>
      <c r="FCB45" s="450"/>
      <c r="FCC45" s="450"/>
      <c r="FCD45" s="450"/>
      <c r="FCE45" s="450"/>
      <c r="FCF45" s="450"/>
      <c r="FCG45" s="450"/>
      <c r="FCH45" s="450"/>
      <c r="FCI45" s="450"/>
      <c r="FCJ45" s="450"/>
      <c r="FCK45" s="450"/>
      <c r="FCL45" s="450"/>
      <c r="FCM45" s="450"/>
      <c r="FCN45" s="450"/>
      <c r="FCO45" s="450"/>
      <c r="FCP45" s="450"/>
      <c r="FCQ45" s="450"/>
      <c r="FCR45" s="450"/>
      <c r="FCS45" s="450"/>
      <c r="FCT45" s="450"/>
      <c r="FCU45" s="450"/>
      <c r="FCV45" s="450"/>
      <c r="FCW45" s="450"/>
      <c r="FCX45" s="450"/>
      <c r="FCY45" s="450"/>
      <c r="FCZ45" s="450"/>
      <c r="FDA45" s="450"/>
      <c r="FDB45" s="450"/>
      <c r="FDC45" s="450"/>
      <c r="FDD45" s="450"/>
      <c r="FDE45" s="450"/>
      <c r="FDF45" s="450"/>
      <c r="FDG45" s="450"/>
      <c r="FDH45" s="450"/>
      <c r="FDI45" s="450"/>
      <c r="FDJ45" s="450"/>
      <c r="FDK45" s="450"/>
      <c r="FDL45" s="450"/>
      <c r="FDM45" s="450"/>
      <c r="FDN45" s="450"/>
      <c r="FDO45" s="450"/>
      <c r="FDP45" s="450"/>
      <c r="FDQ45" s="450"/>
      <c r="FDR45" s="450"/>
      <c r="FDS45" s="450"/>
      <c r="FDT45" s="450"/>
      <c r="FDU45" s="450"/>
      <c r="FDV45" s="450"/>
      <c r="FDW45" s="450"/>
      <c r="FDX45" s="450"/>
      <c r="FDY45" s="450"/>
      <c r="FDZ45" s="450"/>
      <c r="FEA45" s="450"/>
      <c r="FEB45" s="450"/>
      <c r="FEC45" s="450"/>
      <c r="FED45" s="450"/>
      <c r="FEE45" s="450"/>
      <c r="FEF45" s="450"/>
      <c r="FEG45" s="450"/>
      <c r="FEH45" s="450"/>
      <c r="FEI45" s="450"/>
      <c r="FEJ45" s="450"/>
      <c r="FEK45" s="450"/>
      <c r="FEL45" s="450"/>
      <c r="FEM45" s="450"/>
      <c r="FEN45" s="450"/>
      <c r="FEO45" s="450"/>
      <c r="FEP45" s="450"/>
      <c r="FEQ45" s="450"/>
      <c r="FER45" s="450"/>
      <c r="FES45" s="450"/>
      <c r="FET45" s="450"/>
      <c r="FEU45" s="450"/>
      <c r="FEV45" s="450"/>
      <c r="FEW45" s="450"/>
      <c r="FEX45" s="450"/>
      <c r="FEY45" s="450"/>
      <c r="FEZ45" s="450"/>
      <c r="FFA45" s="450"/>
      <c r="FFB45" s="450"/>
      <c r="FFC45" s="450"/>
      <c r="FFD45" s="450"/>
      <c r="FFE45" s="450"/>
      <c r="FFF45" s="450"/>
      <c r="FFG45" s="450"/>
      <c r="FFH45" s="450"/>
      <c r="FFI45" s="450"/>
      <c r="FFJ45" s="450"/>
      <c r="FFK45" s="450"/>
      <c r="FFL45" s="450"/>
      <c r="FFM45" s="450"/>
      <c r="FFN45" s="450"/>
      <c r="FFO45" s="450"/>
      <c r="FFP45" s="450"/>
      <c r="FFQ45" s="450"/>
      <c r="FFR45" s="450"/>
      <c r="FFS45" s="450"/>
      <c r="FFT45" s="450"/>
      <c r="FFU45" s="450"/>
      <c r="FFV45" s="450"/>
      <c r="FFW45" s="450"/>
      <c r="FFX45" s="450"/>
      <c r="FFY45" s="450"/>
      <c r="FFZ45" s="450"/>
      <c r="FGA45" s="450"/>
      <c r="FGB45" s="450"/>
      <c r="FGC45" s="450"/>
      <c r="FGD45" s="450"/>
      <c r="FGE45" s="450"/>
      <c r="FGF45" s="450"/>
      <c r="FGG45" s="450"/>
      <c r="FGH45" s="450"/>
      <c r="FGI45" s="450"/>
      <c r="FGJ45" s="450"/>
      <c r="FGK45" s="450"/>
      <c r="FGL45" s="450"/>
      <c r="FGM45" s="450"/>
      <c r="FGN45" s="450"/>
      <c r="FGO45" s="450"/>
      <c r="FGP45" s="450"/>
      <c r="FGQ45" s="450"/>
      <c r="FGR45" s="450"/>
      <c r="FGS45" s="450"/>
      <c r="FGT45" s="450"/>
      <c r="FGU45" s="450"/>
      <c r="FGV45" s="450"/>
      <c r="FGW45" s="450"/>
      <c r="FGX45" s="450"/>
      <c r="FGY45" s="450"/>
      <c r="FGZ45" s="450"/>
      <c r="FHA45" s="450"/>
      <c r="FHB45" s="450"/>
      <c r="FHC45" s="450"/>
      <c r="FHD45" s="450"/>
      <c r="FHE45" s="450"/>
      <c r="FHF45" s="450"/>
      <c r="FHG45" s="450"/>
      <c r="FHH45" s="450"/>
      <c r="FHI45" s="450"/>
      <c r="FHJ45" s="450"/>
      <c r="FHK45" s="450"/>
      <c r="FHL45" s="450"/>
      <c r="FHM45" s="450"/>
      <c r="FHN45" s="450"/>
      <c r="FHO45" s="450"/>
      <c r="FHP45" s="450"/>
      <c r="FHQ45" s="450"/>
      <c r="FHR45" s="450"/>
      <c r="FHS45" s="450"/>
      <c r="FHT45" s="450"/>
      <c r="FHU45" s="450"/>
      <c r="FHV45" s="450"/>
      <c r="FHW45" s="450"/>
      <c r="FHX45" s="450"/>
      <c r="FHY45" s="450"/>
      <c r="FHZ45" s="450"/>
      <c r="FIA45" s="450"/>
      <c r="FIB45" s="450"/>
      <c r="FIC45" s="450"/>
      <c r="FID45" s="450"/>
      <c r="FIE45" s="450"/>
      <c r="FIF45" s="450"/>
      <c r="FIG45" s="450"/>
      <c r="FIH45" s="450"/>
      <c r="FII45" s="450"/>
      <c r="FIJ45" s="450"/>
      <c r="FIK45" s="450"/>
      <c r="FIL45" s="450"/>
      <c r="FIM45" s="450"/>
      <c r="FIN45" s="450"/>
      <c r="FIO45" s="450"/>
      <c r="FIP45" s="450"/>
      <c r="FIQ45" s="450"/>
      <c r="FIR45" s="450"/>
      <c r="FIS45" s="450"/>
      <c r="FIT45" s="450"/>
      <c r="FIU45" s="450"/>
      <c r="FIV45" s="450"/>
      <c r="FIW45" s="450"/>
      <c r="FIX45" s="450"/>
      <c r="FIY45" s="450"/>
      <c r="FIZ45" s="450"/>
      <c r="FJA45" s="450"/>
      <c r="FJB45" s="450"/>
      <c r="FJC45" s="450"/>
      <c r="FJD45" s="450"/>
      <c r="FJE45" s="450"/>
      <c r="FJF45" s="450"/>
      <c r="FJG45" s="450"/>
      <c r="FJH45" s="450"/>
      <c r="FJI45" s="450"/>
      <c r="FJJ45" s="450"/>
      <c r="FJK45" s="450"/>
      <c r="FJL45" s="450"/>
      <c r="FJM45" s="450"/>
      <c r="FJN45" s="450"/>
      <c r="FJO45" s="450"/>
      <c r="FJP45" s="450"/>
      <c r="FJQ45" s="450"/>
      <c r="FJR45" s="450"/>
      <c r="FJS45" s="450"/>
      <c r="FJT45" s="450"/>
      <c r="FJU45" s="450"/>
      <c r="FJV45" s="450"/>
      <c r="FJW45" s="450"/>
      <c r="FJX45" s="450"/>
      <c r="FJY45" s="450"/>
      <c r="FJZ45" s="450"/>
      <c r="FKA45" s="450"/>
      <c r="FKB45" s="450"/>
      <c r="FKC45" s="450"/>
      <c r="FKD45" s="450"/>
      <c r="FKE45" s="450"/>
      <c r="FKF45" s="450"/>
      <c r="FKG45" s="450"/>
      <c r="FKH45" s="450"/>
      <c r="FKI45" s="450"/>
      <c r="FKJ45" s="450"/>
      <c r="FKK45" s="450"/>
      <c r="FKL45" s="450"/>
      <c r="FKM45" s="450"/>
      <c r="FKN45" s="450"/>
      <c r="FKO45" s="450"/>
      <c r="FKP45" s="450"/>
      <c r="FKQ45" s="450"/>
      <c r="FKR45" s="450"/>
      <c r="FKS45" s="450"/>
      <c r="FKT45" s="450"/>
      <c r="FKU45" s="450"/>
      <c r="FKV45" s="450"/>
      <c r="FKW45" s="450"/>
      <c r="FKX45" s="450"/>
      <c r="FKY45" s="450"/>
      <c r="FKZ45" s="450"/>
      <c r="FLA45" s="450"/>
      <c r="FLB45" s="450"/>
      <c r="FLC45" s="450"/>
      <c r="FLD45" s="450"/>
      <c r="FLE45" s="450"/>
      <c r="FLF45" s="450"/>
      <c r="FLG45" s="450"/>
      <c r="FLH45" s="450"/>
      <c r="FLI45" s="450"/>
      <c r="FLJ45" s="450"/>
      <c r="FLK45" s="450"/>
      <c r="FLL45" s="450"/>
      <c r="FLM45" s="450"/>
      <c r="FLN45" s="450"/>
      <c r="FLO45" s="450"/>
      <c r="FLP45" s="450"/>
      <c r="FLQ45" s="450"/>
      <c r="FLR45" s="450"/>
      <c r="FLS45" s="450"/>
      <c r="FLT45" s="450"/>
      <c r="FLU45" s="450"/>
      <c r="FLV45" s="450"/>
      <c r="FLW45" s="450"/>
      <c r="FLX45" s="450"/>
      <c r="FLY45" s="450"/>
      <c r="FLZ45" s="450"/>
      <c r="FMA45" s="450"/>
      <c r="FMB45" s="450"/>
      <c r="FMC45" s="450"/>
      <c r="FMD45" s="450"/>
      <c r="FME45" s="450"/>
      <c r="FMF45" s="450"/>
      <c r="FMG45" s="450"/>
      <c r="FMH45" s="450"/>
      <c r="FMI45" s="450"/>
      <c r="FMJ45" s="450"/>
      <c r="FMK45" s="450"/>
      <c r="FML45" s="450"/>
      <c r="FMM45" s="450"/>
      <c r="FMN45" s="450"/>
      <c r="FMO45" s="450"/>
      <c r="FMP45" s="450"/>
      <c r="FMQ45" s="450"/>
      <c r="FMR45" s="450"/>
      <c r="FMS45" s="450"/>
      <c r="FMT45" s="450"/>
      <c r="FMU45" s="450"/>
      <c r="FMV45" s="450"/>
      <c r="FMW45" s="450"/>
      <c r="FMX45" s="450"/>
      <c r="FMY45" s="450"/>
      <c r="FMZ45" s="450"/>
      <c r="FNA45" s="450"/>
      <c r="FNB45" s="450"/>
      <c r="FNC45" s="450"/>
      <c r="FND45" s="450"/>
      <c r="FNE45" s="450"/>
      <c r="FNF45" s="450"/>
      <c r="FNG45" s="450"/>
      <c r="FNH45" s="450"/>
      <c r="FNI45" s="450"/>
      <c r="FNJ45" s="450"/>
      <c r="FNK45" s="450"/>
      <c r="FNL45" s="450"/>
      <c r="FNM45" s="450"/>
      <c r="FNN45" s="450"/>
      <c r="FNO45" s="450"/>
      <c r="FNP45" s="450"/>
      <c r="FNQ45" s="450"/>
      <c r="FNR45" s="450"/>
      <c r="FNS45" s="450"/>
      <c r="FNT45" s="450"/>
      <c r="FNU45" s="450"/>
      <c r="FNV45" s="450"/>
      <c r="FNW45" s="450"/>
      <c r="FNX45" s="450"/>
      <c r="FNY45" s="450"/>
      <c r="FNZ45" s="450"/>
      <c r="FOA45" s="450"/>
      <c r="FOB45" s="450"/>
      <c r="FOC45" s="450"/>
      <c r="FOD45" s="450"/>
      <c r="FOE45" s="450"/>
      <c r="FOF45" s="450"/>
      <c r="FOG45" s="450"/>
      <c r="FOH45" s="450"/>
      <c r="FOI45" s="450"/>
      <c r="FOJ45" s="450"/>
      <c r="FOK45" s="450"/>
      <c r="FOL45" s="450"/>
      <c r="FOM45" s="450"/>
      <c r="FON45" s="450"/>
      <c r="FOO45" s="450"/>
      <c r="FOP45" s="450"/>
      <c r="FOQ45" s="450"/>
      <c r="FOR45" s="450"/>
      <c r="FOS45" s="450"/>
      <c r="FOT45" s="450"/>
      <c r="FOU45" s="450"/>
      <c r="FOV45" s="450"/>
      <c r="FOW45" s="450"/>
      <c r="FOX45" s="450"/>
      <c r="FOY45" s="450"/>
      <c r="FOZ45" s="450"/>
      <c r="FPA45" s="450"/>
      <c r="FPB45" s="450"/>
      <c r="FPC45" s="450"/>
      <c r="FPD45" s="450"/>
      <c r="FPE45" s="450"/>
      <c r="FPF45" s="450"/>
      <c r="FPG45" s="450"/>
      <c r="FPH45" s="450"/>
      <c r="FPI45" s="450"/>
      <c r="FPJ45" s="450"/>
      <c r="FPK45" s="450"/>
      <c r="FPL45" s="450"/>
      <c r="FPM45" s="450"/>
      <c r="FPN45" s="450"/>
      <c r="FPO45" s="450"/>
      <c r="FPP45" s="450"/>
      <c r="FPQ45" s="450"/>
      <c r="FPR45" s="450"/>
      <c r="FPS45" s="450"/>
      <c r="FPT45" s="450"/>
      <c r="FPU45" s="450"/>
      <c r="FPV45" s="450"/>
      <c r="FPW45" s="450"/>
      <c r="FPX45" s="450"/>
      <c r="FPY45" s="450"/>
      <c r="FPZ45" s="450"/>
      <c r="FQA45" s="450"/>
      <c r="FQB45" s="450"/>
      <c r="FQC45" s="450"/>
      <c r="FQD45" s="450"/>
      <c r="FQE45" s="450"/>
      <c r="FQF45" s="450"/>
      <c r="FQG45" s="450"/>
      <c r="FQH45" s="450"/>
      <c r="FQI45" s="450"/>
      <c r="FQJ45" s="450"/>
      <c r="FQK45" s="450"/>
      <c r="FQL45" s="450"/>
      <c r="FQM45" s="450"/>
      <c r="FQN45" s="450"/>
      <c r="FQO45" s="450"/>
      <c r="FQP45" s="450"/>
      <c r="FQQ45" s="450"/>
      <c r="FQR45" s="450"/>
      <c r="FQS45" s="450"/>
      <c r="FQT45" s="450"/>
      <c r="FQU45" s="450"/>
      <c r="FQV45" s="450"/>
      <c r="FQW45" s="450"/>
      <c r="FQX45" s="450"/>
      <c r="FQY45" s="450"/>
      <c r="FQZ45" s="450"/>
      <c r="FRA45" s="450"/>
      <c r="FRB45" s="450"/>
      <c r="FRC45" s="450"/>
      <c r="FRD45" s="450"/>
      <c r="FRE45" s="450"/>
      <c r="FRF45" s="450"/>
      <c r="FRG45" s="450"/>
      <c r="FRH45" s="450"/>
      <c r="FRI45" s="450"/>
      <c r="FRJ45" s="450"/>
      <c r="FRK45" s="450"/>
      <c r="FRL45" s="450"/>
      <c r="FRM45" s="450"/>
      <c r="FRN45" s="450"/>
      <c r="FRO45" s="450"/>
      <c r="FRP45" s="450"/>
      <c r="FRQ45" s="450"/>
      <c r="FRR45" s="450"/>
      <c r="FRS45" s="450"/>
      <c r="FRT45" s="450"/>
      <c r="FRU45" s="450"/>
      <c r="FRV45" s="450"/>
      <c r="FRW45" s="450"/>
      <c r="FRX45" s="450"/>
      <c r="FRY45" s="450"/>
      <c r="FRZ45" s="450"/>
      <c r="FSA45" s="450"/>
      <c r="FSB45" s="450"/>
      <c r="FSC45" s="450"/>
      <c r="FSD45" s="450"/>
      <c r="FSE45" s="450"/>
      <c r="FSF45" s="450"/>
      <c r="FSG45" s="450"/>
      <c r="FSH45" s="450"/>
      <c r="FSI45" s="450"/>
      <c r="FSJ45" s="450"/>
      <c r="FSK45" s="450"/>
      <c r="FSL45" s="450"/>
      <c r="FSM45" s="450"/>
      <c r="FSN45" s="450"/>
      <c r="FSO45" s="450"/>
      <c r="FSP45" s="450"/>
      <c r="FSQ45" s="450"/>
      <c r="FSR45" s="450"/>
      <c r="FSS45" s="450"/>
      <c r="FST45" s="450"/>
      <c r="FSU45" s="450"/>
      <c r="FSV45" s="450"/>
      <c r="FSW45" s="450"/>
      <c r="FSX45" s="450"/>
      <c r="FSY45" s="450"/>
      <c r="FSZ45" s="450"/>
      <c r="FTA45" s="450"/>
      <c r="FTB45" s="450"/>
      <c r="FTC45" s="450"/>
      <c r="FTD45" s="450"/>
      <c r="FTE45" s="450"/>
      <c r="FTF45" s="450"/>
      <c r="FTG45" s="450"/>
      <c r="FTH45" s="450"/>
      <c r="FTI45" s="450"/>
      <c r="FTJ45" s="450"/>
      <c r="FTK45" s="450"/>
      <c r="FTL45" s="450"/>
      <c r="FTM45" s="450"/>
      <c r="FTN45" s="450"/>
      <c r="FTO45" s="450"/>
      <c r="FTP45" s="450"/>
      <c r="FTQ45" s="450"/>
      <c r="FTR45" s="450"/>
      <c r="FTS45" s="450"/>
      <c r="FTT45" s="450"/>
      <c r="FTU45" s="450"/>
      <c r="FTV45" s="450"/>
      <c r="FTW45" s="450"/>
      <c r="FTX45" s="450"/>
      <c r="FTY45" s="450"/>
      <c r="FTZ45" s="450"/>
      <c r="FUA45" s="450"/>
      <c r="FUB45" s="450"/>
      <c r="FUC45" s="450"/>
      <c r="FUD45" s="450"/>
      <c r="FUE45" s="450"/>
      <c r="FUF45" s="450"/>
      <c r="FUG45" s="450"/>
      <c r="FUH45" s="450"/>
      <c r="FUI45" s="450"/>
      <c r="FUJ45" s="450"/>
      <c r="FUK45" s="450"/>
      <c r="FUL45" s="450"/>
      <c r="FUM45" s="450"/>
      <c r="FUN45" s="450"/>
      <c r="FUO45" s="450"/>
      <c r="FUP45" s="450"/>
      <c r="FUQ45" s="450"/>
      <c r="FUR45" s="450"/>
      <c r="FUS45" s="450"/>
      <c r="FUT45" s="450"/>
      <c r="FUU45" s="450"/>
      <c r="FUV45" s="450"/>
      <c r="FUW45" s="450"/>
      <c r="FUX45" s="450"/>
      <c r="FUY45" s="450"/>
      <c r="FUZ45" s="450"/>
      <c r="FVA45" s="450"/>
      <c r="FVB45" s="450"/>
      <c r="FVC45" s="450"/>
      <c r="FVD45" s="450"/>
      <c r="FVE45" s="450"/>
      <c r="FVF45" s="450"/>
      <c r="FVG45" s="450"/>
      <c r="FVH45" s="450"/>
      <c r="FVI45" s="450"/>
      <c r="FVJ45" s="450"/>
      <c r="FVK45" s="450"/>
      <c r="FVL45" s="450"/>
      <c r="FVM45" s="450"/>
      <c r="FVN45" s="450"/>
      <c r="FVO45" s="450"/>
      <c r="FVP45" s="450"/>
      <c r="FVQ45" s="450"/>
      <c r="FVR45" s="450"/>
      <c r="FVS45" s="450"/>
      <c r="FVT45" s="450"/>
      <c r="FVU45" s="450"/>
      <c r="FVV45" s="450"/>
      <c r="FVW45" s="450"/>
      <c r="FVX45" s="450"/>
      <c r="FVY45" s="450"/>
      <c r="FVZ45" s="450"/>
      <c r="FWA45" s="450"/>
      <c r="FWB45" s="450"/>
      <c r="FWC45" s="450"/>
      <c r="FWD45" s="450"/>
      <c r="FWE45" s="450"/>
      <c r="FWF45" s="450"/>
      <c r="FWG45" s="450"/>
      <c r="FWH45" s="450"/>
      <c r="FWI45" s="450"/>
      <c r="FWJ45" s="450"/>
      <c r="FWK45" s="450"/>
      <c r="FWL45" s="450"/>
      <c r="FWM45" s="450"/>
      <c r="FWN45" s="450"/>
      <c r="FWO45" s="450"/>
      <c r="FWP45" s="450"/>
      <c r="FWQ45" s="450"/>
      <c r="FWR45" s="450"/>
      <c r="FWS45" s="450"/>
      <c r="FWT45" s="450"/>
      <c r="FWU45" s="450"/>
      <c r="FWV45" s="450"/>
      <c r="FWW45" s="450"/>
      <c r="FWX45" s="450"/>
      <c r="FWY45" s="450"/>
      <c r="FWZ45" s="450"/>
      <c r="FXA45" s="450"/>
      <c r="FXB45" s="450"/>
      <c r="FXC45" s="450"/>
      <c r="FXD45" s="450"/>
      <c r="FXE45" s="450"/>
      <c r="FXF45" s="450"/>
      <c r="FXG45" s="450"/>
      <c r="FXH45" s="450"/>
      <c r="FXI45" s="450"/>
      <c r="FXJ45" s="450"/>
      <c r="FXK45" s="450"/>
      <c r="FXL45" s="450"/>
      <c r="FXM45" s="450"/>
      <c r="FXN45" s="450"/>
      <c r="FXO45" s="450"/>
      <c r="FXP45" s="450"/>
      <c r="FXQ45" s="450"/>
      <c r="FXR45" s="450"/>
      <c r="FXS45" s="450"/>
      <c r="FXT45" s="450"/>
      <c r="FXU45" s="450"/>
      <c r="FXV45" s="450"/>
      <c r="FXW45" s="450"/>
      <c r="FXX45" s="450"/>
      <c r="FXY45" s="450"/>
      <c r="FXZ45" s="450"/>
      <c r="FYA45" s="450"/>
      <c r="FYB45" s="450"/>
      <c r="FYC45" s="450"/>
      <c r="FYD45" s="450"/>
      <c r="FYE45" s="450"/>
      <c r="FYF45" s="450"/>
      <c r="FYG45" s="450"/>
      <c r="FYH45" s="450"/>
      <c r="FYI45" s="450"/>
      <c r="FYJ45" s="450"/>
      <c r="FYK45" s="450"/>
      <c r="FYL45" s="450"/>
      <c r="FYM45" s="450"/>
      <c r="FYN45" s="450"/>
      <c r="FYO45" s="450"/>
      <c r="FYP45" s="450"/>
      <c r="FYQ45" s="450"/>
      <c r="FYR45" s="450"/>
      <c r="FYS45" s="450"/>
      <c r="FYT45" s="450"/>
      <c r="FYU45" s="450"/>
      <c r="FYV45" s="450"/>
      <c r="FYW45" s="450"/>
      <c r="FYX45" s="450"/>
      <c r="FYY45" s="450"/>
      <c r="FYZ45" s="450"/>
      <c r="FZA45" s="450"/>
      <c r="FZB45" s="450"/>
      <c r="FZC45" s="450"/>
      <c r="FZD45" s="450"/>
      <c r="FZE45" s="450"/>
      <c r="FZF45" s="450"/>
      <c r="FZG45" s="450"/>
      <c r="FZH45" s="450"/>
      <c r="FZI45" s="450"/>
      <c r="FZJ45" s="450"/>
      <c r="FZK45" s="450"/>
      <c r="FZL45" s="450"/>
      <c r="FZM45" s="450"/>
      <c r="FZN45" s="450"/>
      <c r="FZO45" s="450"/>
      <c r="FZP45" s="450"/>
      <c r="FZQ45" s="450"/>
      <c r="FZR45" s="450"/>
      <c r="FZS45" s="450"/>
      <c r="FZT45" s="450"/>
      <c r="FZU45" s="450"/>
      <c r="FZV45" s="450"/>
      <c r="FZW45" s="450"/>
      <c r="FZX45" s="450"/>
      <c r="FZY45" s="450"/>
      <c r="FZZ45" s="450"/>
      <c r="GAA45" s="450"/>
      <c r="GAB45" s="450"/>
      <c r="GAC45" s="450"/>
      <c r="GAD45" s="450"/>
      <c r="GAE45" s="450"/>
      <c r="GAF45" s="450"/>
      <c r="GAG45" s="450"/>
      <c r="GAH45" s="450"/>
      <c r="GAI45" s="450"/>
      <c r="GAJ45" s="450"/>
      <c r="GAK45" s="450"/>
      <c r="GAL45" s="450"/>
      <c r="GAM45" s="450"/>
      <c r="GAN45" s="450"/>
      <c r="GAO45" s="450"/>
      <c r="GAP45" s="450"/>
      <c r="GAQ45" s="450"/>
      <c r="GAR45" s="450"/>
      <c r="GAS45" s="450"/>
      <c r="GAT45" s="450"/>
      <c r="GAU45" s="450"/>
      <c r="GAV45" s="450"/>
      <c r="GAW45" s="450"/>
      <c r="GAX45" s="450"/>
      <c r="GAY45" s="450"/>
      <c r="GAZ45" s="450"/>
      <c r="GBA45" s="450"/>
      <c r="GBB45" s="450"/>
      <c r="GBC45" s="450"/>
      <c r="GBD45" s="450"/>
      <c r="GBE45" s="450"/>
      <c r="GBF45" s="450"/>
      <c r="GBG45" s="450"/>
      <c r="GBH45" s="450"/>
      <c r="GBI45" s="450"/>
      <c r="GBJ45" s="450"/>
      <c r="GBK45" s="450"/>
      <c r="GBL45" s="450"/>
      <c r="GBM45" s="450"/>
      <c r="GBN45" s="450"/>
      <c r="GBO45" s="450"/>
      <c r="GBP45" s="450"/>
      <c r="GBQ45" s="450"/>
      <c r="GBR45" s="450"/>
      <c r="GBS45" s="450"/>
      <c r="GBT45" s="450"/>
      <c r="GBU45" s="450"/>
      <c r="GBV45" s="450"/>
      <c r="GBW45" s="450"/>
      <c r="GBX45" s="450"/>
      <c r="GBY45" s="450"/>
      <c r="GBZ45" s="450"/>
      <c r="GCA45" s="450"/>
      <c r="GCB45" s="450"/>
      <c r="GCC45" s="450"/>
      <c r="GCD45" s="450"/>
      <c r="GCE45" s="450"/>
      <c r="GCF45" s="450"/>
      <c r="GCG45" s="450"/>
      <c r="GCH45" s="450"/>
      <c r="GCI45" s="450"/>
      <c r="GCJ45" s="450"/>
      <c r="GCK45" s="450"/>
      <c r="GCL45" s="450"/>
      <c r="GCM45" s="450"/>
      <c r="GCN45" s="450"/>
      <c r="GCO45" s="450"/>
      <c r="GCP45" s="450"/>
      <c r="GCQ45" s="450"/>
      <c r="GCR45" s="450"/>
      <c r="GCS45" s="450"/>
      <c r="GCT45" s="450"/>
      <c r="GCU45" s="450"/>
      <c r="GCV45" s="450"/>
      <c r="GCW45" s="450"/>
      <c r="GCX45" s="450"/>
      <c r="GCY45" s="450"/>
      <c r="GCZ45" s="450"/>
      <c r="GDA45" s="450"/>
      <c r="GDB45" s="450"/>
      <c r="GDC45" s="450"/>
      <c r="GDD45" s="450"/>
      <c r="GDE45" s="450"/>
      <c r="GDF45" s="450"/>
      <c r="GDG45" s="450"/>
      <c r="GDH45" s="450"/>
      <c r="GDI45" s="450"/>
      <c r="GDJ45" s="450"/>
      <c r="GDK45" s="450"/>
      <c r="GDL45" s="450"/>
      <c r="GDM45" s="450"/>
      <c r="GDN45" s="450"/>
      <c r="GDO45" s="450"/>
      <c r="GDP45" s="450"/>
      <c r="GDQ45" s="450"/>
      <c r="GDR45" s="450"/>
      <c r="GDS45" s="450"/>
      <c r="GDT45" s="450"/>
      <c r="GDU45" s="450"/>
      <c r="GDV45" s="450"/>
      <c r="GDW45" s="450"/>
      <c r="GDX45" s="450"/>
      <c r="GDY45" s="450"/>
      <c r="GDZ45" s="450"/>
      <c r="GEA45" s="450"/>
      <c r="GEB45" s="450"/>
      <c r="GEC45" s="450"/>
      <c r="GED45" s="450"/>
      <c r="GEE45" s="450"/>
      <c r="GEF45" s="450"/>
      <c r="GEG45" s="450"/>
      <c r="GEH45" s="450"/>
      <c r="GEI45" s="450"/>
      <c r="GEJ45" s="450"/>
      <c r="GEK45" s="450"/>
      <c r="GEL45" s="450"/>
      <c r="GEM45" s="450"/>
      <c r="GEN45" s="450"/>
      <c r="GEO45" s="450"/>
      <c r="GEP45" s="450"/>
      <c r="GEQ45" s="450"/>
      <c r="GER45" s="450"/>
      <c r="GES45" s="450"/>
      <c r="GET45" s="450"/>
      <c r="GEU45" s="450"/>
      <c r="GEV45" s="450"/>
      <c r="GEW45" s="450"/>
      <c r="GEX45" s="450"/>
      <c r="GEY45" s="450"/>
      <c r="GEZ45" s="450"/>
      <c r="GFA45" s="450"/>
      <c r="GFB45" s="450"/>
      <c r="GFC45" s="450"/>
      <c r="GFD45" s="450"/>
      <c r="GFE45" s="450"/>
      <c r="GFF45" s="450"/>
      <c r="GFG45" s="450"/>
      <c r="GFH45" s="450"/>
      <c r="GFI45" s="450"/>
      <c r="GFJ45" s="450"/>
      <c r="GFK45" s="450"/>
      <c r="GFL45" s="450"/>
      <c r="GFM45" s="450"/>
      <c r="GFN45" s="450"/>
      <c r="GFO45" s="450"/>
      <c r="GFP45" s="450"/>
      <c r="GFQ45" s="450"/>
      <c r="GFR45" s="450"/>
      <c r="GFS45" s="450"/>
      <c r="GFT45" s="450"/>
      <c r="GFU45" s="450"/>
      <c r="GFV45" s="450"/>
      <c r="GFW45" s="450"/>
      <c r="GFX45" s="450"/>
      <c r="GFY45" s="450"/>
      <c r="GFZ45" s="450"/>
      <c r="GGA45" s="450"/>
      <c r="GGB45" s="450"/>
      <c r="GGC45" s="450"/>
      <c r="GGD45" s="450"/>
      <c r="GGE45" s="450"/>
      <c r="GGF45" s="450"/>
      <c r="GGG45" s="450"/>
      <c r="GGH45" s="450"/>
      <c r="GGI45" s="450"/>
      <c r="GGJ45" s="450"/>
      <c r="GGK45" s="450"/>
      <c r="GGL45" s="450"/>
      <c r="GGM45" s="450"/>
      <c r="GGN45" s="450"/>
      <c r="GGO45" s="450"/>
      <c r="GGP45" s="450"/>
      <c r="GGQ45" s="450"/>
      <c r="GGR45" s="450"/>
      <c r="GGS45" s="450"/>
      <c r="GGT45" s="450"/>
      <c r="GGU45" s="450"/>
      <c r="GGV45" s="450"/>
      <c r="GGW45" s="450"/>
      <c r="GGX45" s="450"/>
      <c r="GGY45" s="450"/>
      <c r="GGZ45" s="450"/>
      <c r="GHA45" s="450"/>
      <c r="GHB45" s="450"/>
      <c r="GHC45" s="450"/>
      <c r="GHD45" s="450"/>
      <c r="GHE45" s="450"/>
      <c r="GHF45" s="450"/>
      <c r="GHG45" s="450"/>
      <c r="GHH45" s="450"/>
      <c r="GHI45" s="450"/>
      <c r="GHJ45" s="450"/>
      <c r="GHK45" s="450"/>
      <c r="GHL45" s="450"/>
      <c r="GHM45" s="450"/>
      <c r="GHN45" s="450"/>
      <c r="GHO45" s="450"/>
      <c r="GHP45" s="450"/>
      <c r="GHQ45" s="450"/>
      <c r="GHR45" s="450"/>
      <c r="GHS45" s="450"/>
      <c r="GHT45" s="450"/>
      <c r="GHU45" s="450"/>
      <c r="GHV45" s="450"/>
      <c r="GHW45" s="450"/>
      <c r="GHX45" s="450"/>
      <c r="GHY45" s="450"/>
      <c r="GHZ45" s="450"/>
      <c r="GIA45" s="450"/>
      <c r="GIB45" s="450"/>
      <c r="GIC45" s="450"/>
      <c r="GID45" s="450"/>
      <c r="GIE45" s="450"/>
      <c r="GIF45" s="450"/>
      <c r="GIG45" s="450"/>
      <c r="GIH45" s="450"/>
      <c r="GII45" s="450"/>
      <c r="GIJ45" s="450"/>
      <c r="GIK45" s="450"/>
      <c r="GIL45" s="450"/>
      <c r="GIM45" s="450"/>
      <c r="GIN45" s="450"/>
      <c r="GIO45" s="450"/>
      <c r="GIP45" s="450"/>
      <c r="GIQ45" s="450"/>
      <c r="GIR45" s="450"/>
      <c r="GIS45" s="450"/>
      <c r="GIT45" s="450"/>
      <c r="GIU45" s="450"/>
      <c r="GIV45" s="450"/>
      <c r="GIW45" s="450"/>
      <c r="GIX45" s="450"/>
      <c r="GIY45" s="450"/>
      <c r="GIZ45" s="450"/>
      <c r="GJA45" s="450"/>
      <c r="GJB45" s="450"/>
      <c r="GJC45" s="450"/>
      <c r="GJD45" s="450"/>
      <c r="GJE45" s="450"/>
      <c r="GJF45" s="450"/>
      <c r="GJG45" s="450"/>
      <c r="GJH45" s="450"/>
      <c r="GJI45" s="450"/>
      <c r="GJJ45" s="450"/>
      <c r="GJK45" s="450"/>
      <c r="GJL45" s="450"/>
      <c r="GJM45" s="450"/>
      <c r="GJN45" s="450"/>
      <c r="GJO45" s="450"/>
      <c r="GJP45" s="450"/>
      <c r="GJQ45" s="450"/>
      <c r="GJR45" s="450"/>
      <c r="GJS45" s="450"/>
      <c r="GJT45" s="450"/>
      <c r="GJU45" s="450"/>
      <c r="GJV45" s="450"/>
      <c r="GJW45" s="450"/>
      <c r="GJX45" s="450"/>
      <c r="GJY45" s="450"/>
      <c r="GJZ45" s="450"/>
      <c r="GKA45" s="450"/>
      <c r="GKB45" s="450"/>
      <c r="GKC45" s="450"/>
      <c r="GKD45" s="450"/>
      <c r="GKE45" s="450"/>
      <c r="GKF45" s="450"/>
      <c r="GKG45" s="450"/>
      <c r="GKH45" s="450"/>
      <c r="GKI45" s="450"/>
      <c r="GKJ45" s="450"/>
      <c r="GKK45" s="450"/>
      <c r="GKL45" s="450"/>
      <c r="GKM45" s="450"/>
      <c r="GKN45" s="450"/>
      <c r="GKO45" s="450"/>
      <c r="GKP45" s="450"/>
      <c r="GKQ45" s="450"/>
      <c r="GKR45" s="450"/>
      <c r="GKS45" s="450"/>
      <c r="GKT45" s="450"/>
      <c r="GKU45" s="450"/>
      <c r="GKV45" s="450"/>
      <c r="GKW45" s="450"/>
      <c r="GKX45" s="450"/>
      <c r="GKY45" s="450"/>
      <c r="GKZ45" s="450"/>
      <c r="GLA45" s="450"/>
      <c r="GLB45" s="450"/>
      <c r="GLC45" s="450"/>
      <c r="GLD45" s="450"/>
      <c r="GLE45" s="450"/>
      <c r="GLF45" s="450"/>
      <c r="GLG45" s="450"/>
      <c r="GLH45" s="450"/>
      <c r="GLI45" s="450"/>
      <c r="GLJ45" s="450"/>
      <c r="GLK45" s="450"/>
      <c r="GLL45" s="450"/>
      <c r="GLM45" s="450"/>
      <c r="GLN45" s="450"/>
      <c r="GLO45" s="450"/>
      <c r="GLP45" s="450"/>
      <c r="GLQ45" s="450"/>
      <c r="GLR45" s="450"/>
      <c r="GLS45" s="450"/>
      <c r="GLT45" s="450"/>
      <c r="GLU45" s="450"/>
      <c r="GLV45" s="450"/>
      <c r="GLW45" s="450"/>
      <c r="GLX45" s="450"/>
      <c r="GLY45" s="450"/>
      <c r="GLZ45" s="450"/>
      <c r="GMA45" s="450"/>
      <c r="GMB45" s="450"/>
      <c r="GMC45" s="450"/>
      <c r="GMD45" s="450"/>
      <c r="GME45" s="450"/>
      <c r="GMF45" s="450"/>
      <c r="GMG45" s="450"/>
      <c r="GMH45" s="450"/>
      <c r="GMI45" s="450"/>
      <c r="GMJ45" s="450"/>
      <c r="GMK45" s="450"/>
      <c r="GML45" s="450"/>
      <c r="GMM45" s="450"/>
      <c r="GMN45" s="450"/>
      <c r="GMO45" s="450"/>
      <c r="GMP45" s="450"/>
      <c r="GMQ45" s="450"/>
      <c r="GMR45" s="450"/>
      <c r="GMS45" s="450"/>
      <c r="GMT45" s="450"/>
      <c r="GMU45" s="450"/>
      <c r="GMV45" s="450"/>
      <c r="GMW45" s="450"/>
      <c r="GMX45" s="450"/>
      <c r="GMY45" s="450"/>
      <c r="GMZ45" s="450"/>
      <c r="GNA45" s="450"/>
      <c r="GNB45" s="450"/>
      <c r="GNC45" s="450"/>
      <c r="GND45" s="450"/>
      <c r="GNE45" s="450"/>
      <c r="GNF45" s="450"/>
      <c r="GNG45" s="450"/>
      <c r="GNH45" s="450"/>
      <c r="GNI45" s="450"/>
      <c r="GNJ45" s="450"/>
      <c r="GNK45" s="450"/>
      <c r="GNL45" s="450"/>
      <c r="GNM45" s="450"/>
      <c r="GNN45" s="450"/>
      <c r="GNO45" s="450"/>
      <c r="GNP45" s="450"/>
      <c r="GNQ45" s="450"/>
      <c r="GNR45" s="450"/>
      <c r="GNS45" s="450"/>
      <c r="GNT45" s="450"/>
      <c r="GNU45" s="450"/>
      <c r="GNV45" s="450"/>
      <c r="GNW45" s="450"/>
      <c r="GNX45" s="450"/>
      <c r="GNY45" s="450"/>
      <c r="GNZ45" s="450"/>
      <c r="GOA45" s="450"/>
      <c r="GOB45" s="450"/>
      <c r="GOC45" s="450"/>
      <c r="GOD45" s="450"/>
      <c r="GOE45" s="450"/>
      <c r="GOF45" s="450"/>
      <c r="GOG45" s="450"/>
      <c r="GOH45" s="450"/>
      <c r="GOI45" s="450"/>
      <c r="GOJ45" s="450"/>
      <c r="GOK45" s="450"/>
      <c r="GOL45" s="450"/>
      <c r="GOM45" s="450"/>
      <c r="GON45" s="450"/>
      <c r="GOO45" s="450"/>
      <c r="GOP45" s="450"/>
      <c r="GOQ45" s="450"/>
      <c r="GOR45" s="450"/>
      <c r="GOS45" s="450"/>
      <c r="GOT45" s="450"/>
      <c r="GOU45" s="450"/>
      <c r="GOV45" s="450"/>
      <c r="GOW45" s="450"/>
      <c r="GOX45" s="450"/>
      <c r="GOY45" s="450"/>
      <c r="GOZ45" s="450"/>
      <c r="GPA45" s="450"/>
      <c r="GPB45" s="450"/>
      <c r="GPC45" s="450"/>
      <c r="GPD45" s="450"/>
      <c r="GPE45" s="450"/>
      <c r="GPF45" s="450"/>
      <c r="GPG45" s="450"/>
      <c r="GPH45" s="450"/>
      <c r="GPI45" s="450"/>
      <c r="GPJ45" s="450"/>
      <c r="GPK45" s="450"/>
      <c r="GPL45" s="450"/>
      <c r="GPM45" s="450"/>
      <c r="GPN45" s="450"/>
      <c r="GPO45" s="450"/>
      <c r="GPP45" s="450"/>
      <c r="GPQ45" s="450"/>
      <c r="GPR45" s="450"/>
      <c r="GPS45" s="450"/>
      <c r="GPT45" s="450"/>
      <c r="GPU45" s="450"/>
      <c r="GPV45" s="450"/>
      <c r="GPW45" s="450"/>
      <c r="GPX45" s="450"/>
      <c r="GPY45" s="450"/>
      <c r="GPZ45" s="450"/>
      <c r="GQA45" s="450"/>
      <c r="GQB45" s="450"/>
      <c r="GQC45" s="450"/>
      <c r="GQD45" s="450"/>
      <c r="GQE45" s="450"/>
      <c r="GQF45" s="450"/>
      <c r="GQG45" s="450"/>
      <c r="GQH45" s="450"/>
      <c r="GQI45" s="450"/>
      <c r="GQJ45" s="450"/>
      <c r="GQK45" s="450"/>
      <c r="GQL45" s="450"/>
      <c r="GQM45" s="450"/>
      <c r="GQN45" s="450"/>
      <c r="GQO45" s="450"/>
      <c r="GQP45" s="450"/>
      <c r="GQQ45" s="450"/>
      <c r="GQR45" s="450"/>
      <c r="GQS45" s="450"/>
      <c r="GQT45" s="450"/>
      <c r="GQU45" s="450"/>
      <c r="GQV45" s="450"/>
      <c r="GQW45" s="450"/>
      <c r="GQX45" s="450"/>
      <c r="GQY45" s="450"/>
      <c r="GQZ45" s="450"/>
      <c r="GRA45" s="450"/>
      <c r="GRB45" s="450"/>
      <c r="GRC45" s="450"/>
      <c r="GRD45" s="450"/>
      <c r="GRE45" s="450"/>
      <c r="GRF45" s="450"/>
      <c r="GRG45" s="450"/>
      <c r="GRH45" s="450"/>
      <c r="GRI45" s="450"/>
      <c r="GRJ45" s="450"/>
      <c r="GRK45" s="450"/>
      <c r="GRL45" s="450"/>
      <c r="GRM45" s="450"/>
      <c r="GRN45" s="450"/>
      <c r="GRO45" s="450"/>
      <c r="GRP45" s="450"/>
      <c r="GRQ45" s="450"/>
      <c r="GRR45" s="450"/>
      <c r="GRS45" s="450"/>
      <c r="GRT45" s="450"/>
      <c r="GRU45" s="450"/>
      <c r="GRV45" s="450"/>
      <c r="GRW45" s="450"/>
      <c r="GRX45" s="450"/>
      <c r="GRY45" s="450"/>
      <c r="GRZ45" s="450"/>
      <c r="GSA45" s="450"/>
      <c r="GSB45" s="450"/>
      <c r="GSC45" s="450"/>
      <c r="GSD45" s="450"/>
      <c r="GSE45" s="450"/>
      <c r="GSF45" s="450"/>
      <c r="GSG45" s="450"/>
      <c r="GSH45" s="450"/>
      <c r="GSI45" s="450"/>
      <c r="GSJ45" s="450"/>
      <c r="GSK45" s="450"/>
      <c r="GSL45" s="450"/>
      <c r="GSM45" s="450"/>
      <c r="GSN45" s="450"/>
      <c r="GSO45" s="450"/>
      <c r="GSP45" s="450"/>
      <c r="GSQ45" s="450"/>
      <c r="GSR45" s="450"/>
      <c r="GSS45" s="450"/>
      <c r="GST45" s="450"/>
      <c r="GSU45" s="450"/>
      <c r="GSV45" s="450"/>
      <c r="GSW45" s="450"/>
      <c r="GSX45" s="450"/>
      <c r="GSY45" s="450"/>
      <c r="GSZ45" s="450"/>
      <c r="GTA45" s="450"/>
      <c r="GTB45" s="450"/>
      <c r="GTC45" s="450"/>
      <c r="GTD45" s="450"/>
      <c r="GTE45" s="450"/>
      <c r="GTF45" s="450"/>
      <c r="GTG45" s="450"/>
      <c r="GTH45" s="450"/>
      <c r="GTI45" s="450"/>
      <c r="GTJ45" s="450"/>
      <c r="GTK45" s="450"/>
      <c r="GTL45" s="450"/>
      <c r="GTM45" s="450"/>
      <c r="GTN45" s="450"/>
      <c r="GTO45" s="450"/>
      <c r="GTP45" s="450"/>
      <c r="GTQ45" s="450"/>
      <c r="GTR45" s="450"/>
      <c r="GTS45" s="450"/>
      <c r="GTT45" s="450"/>
      <c r="GTU45" s="450"/>
      <c r="GTV45" s="450"/>
      <c r="GTW45" s="450"/>
      <c r="GTX45" s="450"/>
      <c r="GTY45" s="450"/>
      <c r="GTZ45" s="450"/>
      <c r="GUA45" s="450"/>
      <c r="GUB45" s="450"/>
      <c r="GUC45" s="450"/>
      <c r="GUD45" s="450"/>
      <c r="GUE45" s="450"/>
      <c r="GUF45" s="450"/>
      <c r="GUG45" s="450"/>
      <c r="GUH45" s="450"/>
      <c r="GUI45" s="450"/>
      <c r="GUJ45" s="450"/>
      <c r="GUK45" s="450"/>
      <c r="GUL45" s="450"/>
      <c r="GUM45" s="450"/>
      <c r="GUN45" s="450"/>
      <c r="GUO45" s="450"/>
      <c r="GUP45" s="450"/>
      <c r="GUQ45" s="450"/>
      <c r="GUR45" s="450"/>
      <c r="GUS45" s="450"/>
      <c r="GUT45" s="450"/>
      <c r="GUU45" s="450"/>
      <c r="GUV45" s="450"/>
      <c r="GUW45" s="450"/>
      <c r="GUX45" s="450"/>
      <c r="GUY45" s="450"/>
      <c r="GUZ45" s="450"/>
      <c r="GVA45" s="450"/>
      <c r="GVB45" s="450"/>
      <c r="GVC45" s="450"/>
      <c r="GVD45" s="450"/>
      <c r="GVE45" s="450"/>
      <c r="GVF45" s="450"/>
      <c r="GVG45" s="450"/>
      <c r="GVH45" s="450"/>
      <c r="GVI45" s="450"/>
      <c r="GVJ45" s="450"/>
      <c r="GVK45" s="450"/>
      <c r="GVL45" s="450"/>
      <c r="GVM45" s="450"/>
      <c r="GVN45" s="450"/>
      <c r="GVO45" s="450"/>
      <c r="GVP45" s="450"/>
      <c r="GVQ45" s="450"/>
      <c r="GVR45" s="450"/>
      <c r="GVS45" s="450"/>
      <c r="GVT45" s="450"/>
      <c r="GVU45" s="450"/>
      <c r="GVV45" s="450"/>
      <c r="GVW45" s="450"/>
      <c r="GVX45" s="450"/>
      <c r="GVY45" s="450"/>
      <c r="GVZ45" s="450"/>
      <c r="GWA45" s="450"/>
      <c r="GWB45" s="450"/>
      <c r="GWC45" s="450"/>
      <c r="GWD45" s="450"/>
      <c r="GWE45" s="450"/>
      <c r="GWF45" s="450"/>
      <c r="GWG45" s="450"/>
      <c r="GWH45" s="450"/>
      <c r="GWI45" s="450"/>
      <c r="GWJ45" s="450"/>
      <c r="GWK45" s="450"/>
      <c r="GWL45" s="450"/>
      <c r="GWM45" s="450"/>
      <c r="GWN45" s="450"/>
      <c r="GWO45" s="450"/>
      <c r="GWP45" s="450"/>
      <c r="GWQ45" s="450"/>
      <c r="GWR45" s="450"/>
      <c r="GWS45" s="450"/>
      <c r="GWT45" s="450"/>
      <c r="GWU45" s="450"/>
      <c r="GWV45" s="450"/>
      <c r="GWW45" s="450"/>
      <c r="GWX45" s="450"/>
      <c r="GWY45" s="450"/>
      <c r="GWZ45" s="450"/>
      <c r="GXA45" s="450"/>
      <c r="GXB45" s="450"/>
      <c r="GXC45" s="450"/>
      <c r="GXD45" s="450"/>
      <c r="GXE45" s="450"/>
      <c r="GXF45" s="450"/>
      <c r="GXG45" s="450"/>
      <c r="GXH45" s="450"/>
      <c r="GXI45" s="450"/>
      <c r="GXJ45" s="450"/>
      <c r="GXK45" s="450"/>
      <c r="GXL45" s="450"/>
      <c r="GXM45" s="450"/>
      <c r="GXN45" s="450"/>
      <c r="GXO45" s="450"/>
      <c r="GXP45" s="450"/>
      <c r="GXQ45" s="450"/>
      <c r="GXR45" s="450"/>
      <c r="GXS45" s="450"/>
      <c r="GXT45" s="450"/>
      <c r="GXU45" s="450"/>
      <c r="GXV45" s="450"/>
      <c r="GXW45" s="450"/>
      <c r="GXX45" s="450"/>
      <c r="GXY45" s="450"/>
      <c r="GXZ45" s="450"/>
      <c r="GYA45" s="450"/>
      <c r="GYB45" s="450"/>
      <c r="GYC45" s="450"/>
      <c r="GYD45" s="450"/>
      <c r="GYE45" s="450"/>
      <c r="GYF45" s="450"/>
      <c r="GYG45" s="450"/>
      <c r="GYH45" s="450"/>
      <c r="GYI45" s="450"/>
      <c r="GYJ45" s="450"/>
      <c r="GYK45" s="450"/>
      <c r="GYL45" s="450"/>
      <c r="GYM45" s="450"/>
      <c r="GYN45" s="450"/>
      <c r="GYO45" s="450"/>
      <c r="GYP45" s="450"/>
      <c r="GYQ45" s="450"/>
      <c r="GYR45" s="450"/>
      <c r="GYS45" s="450"/>
      <c r="GYT45" s="450"/>
      <c r="GYU45" s="450"/>
      <c r="GYV45" s="450"/>
      <c r="GYW45" s="450"/>
      <c r="GYX45" s="450"/>
      <c r="GYY45" s="450"/>
      <c r="GYZ45" s="450"/>
      <c r="GZA45" s="450"/>
      <c r="GZB45" s="450"/>
      <c r="GZC45" s="450"/>
      <c r="GZD45" s="450"/>
      <c r="GZE45" s="450"/>
      <c r="GZF45" s="450"/>
      <c r="GZG45" s="450"/>
      <c r="GZH45" s="450"/>
      <c r="GZI45" s="450"/>
      <c r="GZJ45" s="450"/>
      <c r="GZK45" s="450"/>
      <c r="GZL45" s="450"/>
      <c r="GZM45" s="450"/>
      <c r="GZN45" s="450"/>
      <c r="GZO45" s="450"/>
      <c r="GZP45" s="450"/>
      <c r="GZQ45" s="450"/>
      <c r="GZR45" s="450"/>
      <c r="GZS45" s="450"/>
      <c r="GZT45" s="450"/>
      <c r="GZU45" s="450"/>
      <c r="GZV45" s="450"/>
      <c r="GZW45" s="450"/>
      <c r="GZX45" s="450"/>
      <c r="GZY45" s="450"/>
      <c r="GZZ45" s="450"/>
      <c r="HAA45" s="450"/>
      <c r="HAB45" s="450"/>
      <c r="HAC45" s="450"/>
      <c r="HAD45" s="450"/>
      <c r="HAE45" s="450"/>
      <c r="HAF45" s="450"/>
      <c r="HAG45" s="450"/>
      <c r="HAH45" s="450"/>
      <c r="HAI45" s="450"/>
      <c r="HAJ45" s="450"/>
      <c r="HAK45" s="450"/>
      <c r="HAL45" s="450"/>
      <c r="HAM45" s="450"/>
      <c r="HAN45" s="450"/>
      <c r="HAO45" s="450"/>
      <c r="HAP45" s="450"/>
      <c r="HAQ45" s="450"/>
      <c r="HAR45" s="450"/>
      <c r="HAS45" s="450"/>
      <c r="HAT45" s="450"/>
      <c r="HAU45" s="450"/>
      <c r="HAV45" s="450"/>
      <c r="HAW45" s="450"/>
      <c r="HAX45" s="450"/>
      <c r="HAY45" s="450"/>
      <c r="HAZ45" s="450"/>
      <c r="HBA45" s="450"/>
      <c r="HBB45" s="450"/>
      <c r="HBC45" s="450"/>
      <c r="HBD45" s="450"/>
      <c r="HBE45" s="450"/>
      <c r="HBF45" s="450"/>
      <c r="HBG45" s="450"/>
      <c r="HBH45" s="450"/>
      <c r="HBI45" s="450"/>
      <c r="HBJ45" s="450"/>
      <c r="HBK45" s="450"/>
      <c r="HBL45" s="450"/>
      <c r="HBM45" s="450"/>
      <c r="HBN45" s="450"/>
      <c r="HBO45" s="450"/>
      <c r="HBP45" s="450"/>
      <c r="HBQ45" s="450"/>
      <c r="HBR45" s="450"/>
      <c r="HBS45" s="450"/>
      <c r="HBT45" s="450"/>
      <c r="HBU45" s="450"/>
      <c r="HBV45" s="450"/>
      <c r="HBW45" s="450"/>
      <c r="HBX45" s="450"/>
      <c r="HBY45" s="450"/>
      <c r="HBZ45" s="450"/>
      <c r="HCA45" s="450"/>
      <c r="HCB45" s="450"/>
      <c r="HCC45" s="450"/>
      <c r="HCD45" s="450"/>
      <c r="HCE45" s="450"/>
      <c r="HCF45" s="450"/>
      <c r="HCG45" s="450"/>
      <c r="HCH45" s="450"/>
      <c r="HCI45" s="450"/>
      <c r="HCJ45" s="450"/>
      <c r="HCK45" s="450"/>
      <c r="HCL45" s="450"/>
      <c r="HCM45" s="450"/>
      <c r="HCN45" s="450"/>
      <c r="HCO45" s="450"/>
      <c r="HCP45" s="450"/>
      <c r="HCQ45" s="450"/>
      <c r="HCR45" s="450"/>
      <c r="HCS45" s="450"/>
      <c r="HCT45" s="450"/>
      <c r="HCU45" s="450"/>
      <c r="HCV45" s="450"/>
      <c r="HCW45" s="450"/>
      <c r="HCX45" s="450"/>
      <c r="HCY45" s="450"/>
      <c r="HCZ45" s="450"/>
      <c r="HDA45" s="450"/>
      <c r="HDB45" s="450"/>
      <c r="HDC45" s="450"/>
      <c r="HDD45" s="450"/>
      <c r="HDE45" s="450"/>
      <c r="HDF45" s="450"/>
      <c r="HDG45" s="450"/>
      <c r="HDH45" s="450"/>
      <c r="HDI45" s="450"/>
      <c r="HDJ45" s="450"/>
      <c r="HDK45" s="450"/>
      <c r="HDL45" s="450"/>
      <c r="HDM45" s="450"/>
      <c r="HDN45" s="450"/>
      <c r="HDO45" s="450"/>
      <c r="HDP45" s="450"/>
      <c r="HDQ45" s="450"/>
      <c r="HDR45" s="450"/>
      <c r="HDS45" s="450"/>
      <c r="HDT45" s="450"/>
      <c r="HDU45" s="450"/>
      <c r="HDV45" s="450"/>
      <c r="HDW45" s="450"/>
      <c r="HDX45" s="450"/>
      <c r="HDY45" s="450"/>
      <c r="HDZ45" s="450"/>
      <c r="HEA45" s="450"/>
      <c r="HEB45" s="450"/>
      <c r="HEC45" s="450"/>
      <c r="HED45" s="450"/>
      <c r="HEE45" s="450"/>
      <c r="HEF45" s="450"/>
      <c r="HEG45" s="450"/>
      <c r="HEH45" s="450"/>
      <c r="HEI45" s="450"/>
      <c r="HEJ45" s="450"/>
      <c r="HEK45" s="450"/>
      <c r="HEL45" s="450"/>
      <c r="HEM45" s="450"/>
      <c r="HEN45" s="450"/>
      <c r="HEO45" s="450"/>
      <c r="HEP45" s="450"/>
      <c r="HEQ45" s="450"/>
      <c r="HER45" s="450"/>
      <c r="HES45" s="450"/>
      <c r="HET45" s="450"/>
      <c r="HEU45" s="450"/>
      <c r="HEV45" s="450"/>
      <c r="HEW45" s="450"/>
      <c r="HEX45" s="450"/>
      <c r="HEY45" s="450"/>
      <c r="HEZ45" s="450"/>
      <c r="HFA45" s="450"/>
      <c r="HFB45" s="450"/>
      <c r="HFC45" s="450"/>
      <c r="HFD45" s="450"/>
      <c r="HFE45" s="450"/>
      <c r="HFF45" s="450"/>
      <c r="HFG45" s="450"/>
      <c r="HFH45" s="450"/>
      <c r="HFI45" s="450"/>
      <c r="HFJ45" s="450"/>
      <c r="HFK45" s="450"/>
      <c r="HFL45" s="450"/>
      <c r="HFM45" s="450"/>
      <c r="HFN45" s="450"/>
      <c r="HFO45" s="450"/>
      <c r="HFP45" s="450"/>
      <c r="HFQ45" s="450"/>
      <c r="HFR45" s="450"/>
      <c r="HFS45" s="450"/>
      <c r="HFT45" s="450"/>
      <c r="HFU45" s="450"/>
      <c r="HFV45" s="450"/>
      <c r="HFW45" s="450"/>
      <c r="HFX45" s="450"/>
      <c r="HFY45" s="450"/>
      <c r="HFZ45" s="450"/>
      <c r="HGA45" s="450"/>
      <c r="HGB45" s="450"/>
      <c r="HGC45" s="450"/>
      <c r="HGD45" s="450"/>
      <c r="HGE45" s="450"/>
      <c r="HGF45" s="450"/>
      <c r="HGG45" s="450"/>
      <c r="HGH45" s="450"/>
      <c r="HGI45" s="450"/>
      <c r="HGJ45" s="450"/>
      <c r="HGK45" s="450"/>
      <c r="HGL45" s="450"/>
      <c r="HGM45" s="450"/>
      <c r="HGN45" s="450"/>
      <c r="HGO45" s="450"/>
      <c r="HGP45" s="450"/>
      <c r="HGQ45" s="450"/>
      <c r="HGR45" s="450"/>
      <c r="HGS45" s="450"/>
      <c r="HGT45" s="450"/>
      <c r="HGU45" s="450"/>
      <c r="HGV45" s="450"/>
      <c r="HGW45" s="450"/>
      <c r="HGX45" s="450"/>
      <c r="HGY45" s="450"/>
      <c r="HGZ45" s="450"/>
      <c r="HHA45" s="450"/>
      <c r="HHB45" s="450"/>
      <c r="HHC45" s="450"/>
      <c r="HHD45" s="450"/>
      <c r="HHE45" s="450"/>
      <c r="HHF45" s="450"/>
      <c r="HHG45" s="450"/>
      <c r="HHH45" s="450"/>
      <c r="HHI45" s="450"/>
      <c r="HHJ45" s="450"/>
      <c r="HHK45" s="450"/>
      <c r="HHL45" s="450"/>
      <c r="HHM45" s="450"/>
      <c r="HHN45" s="450"/>
      <c r="HHO45" s="450"/>
      <c r="HHP45" s="450"/>
      <c r="HHQ45" s="450"/>
      <c r="HHR45" s="450"/>
      <c r="HHS45" s="450"/>
      <c r="HHT45" s="450"/>
      <c r="HHU45" s="450"/>
      <c r="HHV45" s="450"/>
      <c r="HHW45" s="450"/>
      <c r="HHX45" s="450"/>
      <c r="HHY45" s="450"/>
      <c r="HHZ45" s="450"/>
      <c r="HIA45" s="450"/>
      <c r="HIB45" s="450"/>
      <c r="HIC45" s="450"/>
      <c r="HID45" s="450"/>
      <c r="HIE45" s="450"/>
      <c r="HIF45" s="450"/>
      <c r="HIG45" s="450"/>
      <c r="HIH45" s="450"/>
      <c r="HII45" s="450"/>
      <c r="HIJ45" s="450"/>
      <c r="HIK45" s="450"/>
      <c r="HIL45" s="450"/>
      <c r="HIM45" s="450"/>
      <c r="HIN45" s="450"/>
      <c r="HIO45" s="450"/>
      <c r="HIP45" s="450"/>
      <c r="HIQ45" s="450"/>
      <c r="HIR45" s="450"/>
      <c r="HIS45" s="450"/>
      <c r="HIT45" s="450"/>
      <c r="HIU45" s="450"/>
      <c r="HIV45" s="450"/>
      <c r="HIW45" s="450"/>
      <c r="HIX45" s="450"/>
      <c r="HIY45" s="450"/>
      <c r="HIZ45" s="450"/>
      <c r="HJA45" s="450"/>
      <c r="HJB45" s="450"/>
      <c r="HJC45" s="450"/>
      <c r="HJD45" s="450"/>
      <c r="HJE45" s="450"/>
      <c r="HJF45" s="450"/>
      <c r="HJG45" s="450"/>
      <c r="HJH45" s="450"/>
      <c r="HJI45" s="450"/>
      <c r="HJJ45" s="450"/>
      <c r="HJK45" s="450"/>
      <c r="HJL45" s="450"/>
      <c r="HJM45" s="450"/>
      <c r="HJN45" s="450"/>
      <c r="HJO45" s="450"/>
      <c r="HJP45" s="450"/>
      <c r="HJQ45" s="450"/>
      <c r="HJR45" s="450"/>
      <c r="HJS45" s="450"/>
      <c r="HJT45" s="450"/>
      <c r="HJU45" s="450"/>
      <c r="HJV45" s="450"/>
      <c r="HJW45" s="450"/>
      <c r="HJX45" s="450"/>
      <c r="HJY45" s="450"/>
      <c r="HJZ45" s="450"/>
      <c r="HKA45" s="450"/>
      <c r="HKB45" s="450"/>
      <c r="HKC45" s="450"/>
      <c r="HKD45" s="450"/>
      <c r="HKE45" s="450"/>
      <c r="HKF45" s="450"/>
      <c r="HKG45" s="450"/>
      <c r="HKH45" s="450"/>
      <c r="HKI45" s="450"/>
      <c r="HKJ45" s="450"/>
      <c r="HKK45" s="450"/>
      <c r="HKL45" s="450"/>
      <c r="HKM45" s="450"/>
      <c r="HKN45" s="450"/>
      <c r="HKO45" s="450"/>
      <c r="HKP45" s="450"/>
      <c r="HKQ45" s="450"/>
      <c r="HKR45" s="450"/>
      <c r="HKS45" s="450"/>
      <c r="HKT45" s="450"/>
      <c r="HKU45" s="450"/>
      <c r="HKV45" s="450"/>
      <c r="HKW45" s="450"/>
      <c r="HKX45" s="450"/>
      <c r="HKY45" s="450"/>
      <c r="HKZ45" s="450"/>
      <c r="HLA45" s="450"/>
      <c r="HLB45" s="450"/>
      <c r="HLC45" s="450"/>
      <c r="HLD45" s="450"/>
      <c r="HLE45" s="450"/>
      <c r="HLF45" s="450"/>
      <c r="HLG45" s="450"/>
      <c r="HLH45" s="450"/>
      <c r="HLI45" s="450"/>
      <c r="HLJ45" s="450"/>
      <c r="HLK45" s="450"/>
      <c r="HLL45" s="450"/>
      <c r="HLM45" s="450"/>
      <c r="HLN45" s="450"/>
      <c r="HLO45" s="450"/>
      <c r="HLP45" s="450"/>
      <c r="HLQ45" s="450"/>
      <c r="HLR45" s="450"/>
      <c r="HLS45" s="450"/>
      <c r="HLT45" s="450"/>
      <c r="HLU45" s="450"/>
      <c r="HLV45" s="450"/>
      <c r="HLW45" s="450"/>
      <c r="HLX45" s="450"/>
      <c r="HLY45" s="450"/>
      <c r="HLZ45" s="450"/>
      <c r="HMA45" s="450"/>
      <c r="HMB45" s="450"/>
      <c r="HMC45" s="450"/>
      <c r="HMD45" s="450"/>
      <c r="HME45" s="450"/>
      <c r="HMF45" s="450"/>
      <c r="HMG45" s="450"/>
      <c r="HMH45" s="450"/>
      <c r="HMI45" s="450"/>
      <c r="HMJ45" s="450"/>
      <c r="HMK45" s="450"/>
      <c r="HML45" s="450"/>
      <c r="HMM45" s="450"/>
      <c r="HMN45" s="450"/>
      <c r="HMO45" s="450"/>
      <c r="HMP45" s="450"/>
      <c r="HMQ45" s="450"/>
      <c r="HMR45" s="450"/>
      <c r="HMS45" s="450"/>
      <c r="HMT45" s="450"/>
      <c r="HMU45" s="450"/>
      <c r="HMV45" s="450"/>
      <c r="HMW45" s="450"/>
      <c r="HMX45" s="450"/>
      <c r="HMY45" s="450"/>
      <c r="HMZ45" s="450"/>
      <c r="HNA45" s="450"/>
      <c r="HNB45" s="450"/>
      <c r="HNC45" s="450"/>
      <c r="HND45" s="450"/>
      <c r="HNE45" s="450"/>
      <c r="HNF45" s="450"/>
      <c r="HNG45" s="450"/>
      <c r="HNH45" s="450"/>
      <c r="HNI45" s="450"/>
      <c r="HNJ45" s="450"/>
      <c r="HNK45" s="450"/>
      <c r="HNL45" s="450"/>
      <c r="HNM45" s="450"/>
      <c r="HNN45" s="450"/>
      <c r="HNO45" s="450"/>
      <c r="HNP45" s="450"/>
      <c r="HNQ45" s="450"/>
      <c r="HNR45" s="450"/>
      <c r="HNS45" s="450"/>
      <c r="HNT45" s="450"/>
      <c r="HNU45" s="450"/>
      <c r="HNV45" s="450"/>
      <c r="HNW45" s="450"/>
      <c r="HNX45" s="450"/>
      <c r="HNY45" s="450"/>
      <c r="HNZ45" s="450"/>
      <c r="HOA45" s="450"/>
      <c r="HOB45" s="450"/>
      <c r="HOC45" s="450"/>
      <c r="HOD45" s="450"/>
      <c r="HOE45" s="450"/>
      <c r="HOF45" s="450"/>
      <c r="HOG45" s="450"/>
      <c r="HOH45" s="450"/>
      <c r="HOI45" s="450"/>
      <c r="HOJ45" s="450"/>
      <c r="HOK45" s="450"/>
      <c r="HOL45" s="450"/>
      <c r="HOM45" s="450"/>
      <c r="HON45" s="450"/>
      <c r="HOO45" s="450"/>
      <c r="HOP45" s="450"/>
      <c r="HOQ45" s="450"/>
      <c r="HOR45" s="450"/>
      <c r="HOS45" s="450"/>
      <c r="HOT45" s="450"/>
      <c r="HOU45" s="450"/>
      <c r="HOV45" s="450"/>
      <c r="HOW45" s="450"/>
      <c r="HOX45" s="450"/>
      <c r="HOY45" s="450"/>
      <c r="HOZ45" s="450"/>
      <c r="HPA45" s="450"/>
      <c r="HPB45" s="450"/>
      <c r="HPC45" s="450"/>
      <c r="HPD45" s="450"/>
      <c r="HPE45" s="450"/>
      <c r="HPF45" s="450"/>
      <c r="HPG45" s="450"/>
      <c r="HPH45" s="450"/>
      <c r="HPI45" s="450"/>
      <c r="HPJ45" s="450"/>
      <c r="HPK45" s="450"/>
      <c r="HPL45" s="450"/>
      <c r="HPM45" s="450"/>
      <c r="HPN45" s="450"/>
      <c r="HPO45" s="450"/>
      <c r="HPP45" s="450"/>
      <c r="HPQ45" s="450"/>
      <c r="HPR45" s="450"/>
      <c r="HPS45" s="450"/>
      <c r="HPT45" s="450"/>
      <c r="HPU45" s="450"/>
      <c r="HPV45" s="450"/>
      <c r="HPW45" s="450"/>
      <c r="HPX45" s="450"/>
      <c r="HPY45" s="450"/>
      <c r="HPZ45" s="450"/>
      <c r="HQA45" s="450"/>
      <c r="HQB45" s="450"/>
      <c r="HQC45" s="450"/>
      <c r="HQD45" s="450"/>
      <c r="HQE45" s="450"/>
      <c r="HQF45" s="450"/>
      <c r="HQG45" s="450"/>
      <c r="HQH45" s="450"/>
      <c r="HQI45" s="450"/>
      <c r="HQJ45" s="450"/>
      <c r="HQK45" s="450"/>
      <c r="HQL45" s="450"/>
      <c r="HQM45" s="450"/>
      <c r="HQN45" s="450"/>
      <c r="HQO45" s="450"/>
      <c r="HQP45" s="450"/>
      <c r="HQQ45" s="450"/>
      <c r="HQR45" s="450"/>
      <c r="HQS45" s="450"/>
      <c r="HQT45" s="450"/>
      <c r="HQU45" s="450"/>
      <c r="HQV45" s="450"/>
      <c r="HQW45" s="450"/>
      <c r="HQX45" s="450"/>
      <c r="HQY45" s="450"/>
      <c r="HQZ45" s="450"/>
      <c r="HRA45" s="450"/>
      <c r="HRB45" s="450"/>
      <c r="HRC45" s="450"/>
      <c r="HRD45" s="450"/>
      <c r="HRE45" s="450"/>
      <c r="HRF45" s="450"/>
      <c r="HRG45" s="450"/>
      <c r="HRH45" s="450"/>
      <c r="HRI45" s="450"/>
      <c r="HRJ45" s="450"/>
      <c r="HRK45" s="450"/>
      <c r="HRL45" s="450"/>
      <c r="HRM45" s="450"/>
      <c r="HRN45" s="450"/>
      <c r="HRO45" s="450"/>
      <c r="HRP45" s="450"/>
      <c r="HRQ45" s="450"/>
      <c r="HRR45" s="450"/>
      <c r="HRS45" s="450"/>
      <c r="HRT45" s="450"/>
      <c r="HRU45" s="450"/>
      <c r="HRV45" s="450"/>
      <c r="HRW45" s="450"/>
      <c r="HRX45" s="450"/>
      <c r="HRY45" s="450"/>
      <c r="HRZ45" s="450"/>
      <c r="HSA45" s="450"/>
      <c r="HSB45" s="450"/>
      <c r="HSC45" s="450"/>
      <c r="HSD45" s="450"/>
      <c r="HSE45" s="450"/>
      <c r="HSF45" s="450"/>
      <c r="HSG45" s="450"/>
      <c r="HSH45" s="450"/>
      <c r="HSI45" s="450"/>
      <c r="HSJ45" s="450"/>
      <c r="HSK45" s="450"/>
      <c r="HSL45" s="450"/>
      <c r="HSM45" s="450"/>
      <c r="HSN45" s="450"/>
      <c r="HSO45" s="450"/>
      <c r="HSP45" s="450"/>
      <c r="HSQ45" s="450"/>
      <c r="HSR45" s="450"/>
      <c r="HSS45" s="450"/>
      <c r="HST45" s="450"/>
      <c r="HSU45" s="450"/>
      <c r="HSV45" s="450"/>
      <c r="HSW45" s="450"/>
      <c r="HSX45" s="450"/>
      <c r="HSY45" s="450"/>
      <c r="HSZ45" s="450"/>
      <c r="HTA45" s="450"/>
      <c r="HTB45" s="450"/>
      <c r="HTC45" s="450"/>
      <c r="HTD45" s="450"/>
      <c r="HTE45" s="450"/>
      <c r="HTF45" s="450"/>
      <c r="HTG45" s="450"/>
      <c r="HTH45" s="450"/>
      <c r="HTI45" s="450"/>
      <c r="HTJ45" s="450"/>
      <c r="HTK45" s="450"/>
      <c r="HTL45" s="450"/>
      <c r="HTM45" s="450"/>
      <c r="HTN45" s="450"/>
      <c r="HTO45" s="450"/>
      <c r="HTP45" s="450"/>
      <c r="HTQ45" s="450"/>
      <c r="HTR45" s="450"/>
      <c r="HTS45" s="450"/>
      <c r="HTT45" s="450"/>
      <c r="HTU45" s="450"/>
      <c r="HTV45" s="450"/>
      <c r="HTW45" s="450"/>
      <c r="HTX45" s="450"/>
      <c r="HTY45" s="450"/>
      <c r="HTZ45" s="450"/>
      <c r="HUA45" s="450"/>
      <c r="HUB45" s="450"/>
      <c r="HUC45" s="450"/>
      <c r="HUD45" s="450"/>
      <c r="HUE45" s="450"/>
      <c r="HUF45" s="450"/>
      <c r="HUG45" s="450"/>
      <c r="HUH45" s="450"/>
      <c r="HUI45" s="450"/>
      <c r="HUJ45" s="450"/>
      <c r="HUK45" s="450"/>
      <c r="HUL45" s="450"/>
      <c r="HUM45" s="450"/>
      <c r="HUN45" s="450"/>
      <c r="HUO45" s="450"/>
      <c r="HUP45" s="450"/>
      <c r="HUQ45" s="450"/>
      <c r="HUR45" s="450"/>
      <c r="HUS45" s="450"/>
      <c r="HUT45" s="450"/>
      <c r="HUU45" s="450"/>
      <c r="HUV45" s="450"/>
      <c r="HUW45" s="450"/>
      <c r="HUX45" s="450"/>
      <c r="HUY45" s="450"/>
      <c r="HUZ45" s="450"/>
      <c r="HVA45" s="450"/>
      <c r="HVB45" s="450"/>
      <c r="HVC45" s="450"/>
      <c r="HVD45" s="450"/>
      <c r="HVE45" s="450"/>
      <c r="HVF45" s="450"/>
      <c r="HVG45" s="450"/>
      <c r="HVH45" s="450"/>
      <c r="HVI45" s="450"/>
      <c r="HVJ45" s="450"/>
      <c r="HVK45" s="450"/>
      <c r="HVL45" s="450"/>
      <c r="HVM45" s="450"/>
      <c r="HVN45" s="450"/>
      <c r="HVO45" s="450"/>
      <c r="HVP45" s="450"/>
      <c r="HVQ45" s="450"/>
      <c r="HVR45" s="450"/>
      <c r="HVS45" s="450"/>
      <c r="HVT45" s="450"/>
      <c r="HVU45" s="450"/>
      <c r="HVV45" s="450"/>
      <c r="HVW45" s="450"/>
      <c r="HVX45" s="450"/>
      <c r="HVY45" s="450"/>
      <c r="HVZ45" s="450"/>
      <c r="HWA45" s="450"/>
      <c r="HWB45" s="450"/>
      <c r="HWC45" s="450"/>
      <c r="HWD45" s="450"/>
      <c r="HWE45" s="450"/>
      <c r="HWF45" s="450"/>
      <c r="HWG45" s="450"/>
      <c r="HWH45" s="450"/>
      <c r="HWI45" s="450"/>
      <c r="HWJ45" s="450"/>
      <c r="HWK45" s="450"/>
      <c r="HWL45" s="450"/>
      <c r="HWM45" s="450"/>
      <c r="HWN45" s="450"/>
      <c r="HWO45" s="450"/>
      <c r="HWP45" s="450"/>
      <c r="HWQ45" s="450"/>
      <c r="HWR45" s="450"/>
      <c r="HWS45" s="450"/>
      <c r="HWT45" s="450"/>
      <c r="HWU45" s="450"/>
      <c r="HWV45" s="450"/>
      <c r="HWW45" s="450"/>
      <c r="HWX45" s="450"/>
      <c r="HWY45" s="450"/>
      <c r="HWZ45" s="450"/>
      <c r="HXA45" s="450"/>
      <c r="HXB45" s="450"/>
      <c r="HXC45" s="450"/>
      <c r="HXD45" s="450"/>
      <c r="HXE45" s="450"/>
      <c r="HXF45" s="450"/>
      <c r="HXG45" s="450"/>
      <c r="HXH45" s="450"/>
      <c r="HXI45" s="450"/>
      <c r="HXJ45" s="450"/>
      <c r="HXK45" s="450"/>
      <c r="HXL45" s="450"/>
      <c r="HXM45" s="450"/>
      <c r="HXN45" s="450"/>
      <c r="HXO45" s="450"/>
      <c r="HXP45" s="450"/>
      <c r="HXQ45" s="450"/>
      <c r="HXR45" s="450"/>
      <c r="HXS45" s="450"/>
      <c r="HXT45" s="450"/>
      <c r="HXU45" s="450"/>
      <c r="HXV45" s="450"/>
      <c r="HXW45" s="450"/>
      <c r="HXX45" s="450"/>
      <c r="HXY45" s="450"/>
      <c r="HXZ45" s="450"/>
      <c r="HYA45" s="450"/>
      <c r="HYB45" s="450"/>
      <c r="HYC45" s="450"/>
      <c r="HYD45" s="450"/>
      <c r="HYE45" s="450"/>
      <c r="HYF45" s="450"/>
      <c r="HYG45" s="450"/>
      <c r="HYH45" s="450"/>
      <c r="HYI45" s="450"/>
      <c r="HYJ45" s="450"/>
      <c r="HYK45" s="450"/>
      <c r="HYL45" s="450"/>
      <c r="HYM45" s="450"/>
      <c r="HYN45" s="450"/>
      <c r="HYO45" s="450"/>
      <c r="HYP45" s="450"/>
      <c r="HYQ45" s="450"/>
      <c r="HYR45" s="450"/>
      <c r="HYS45" s="450"/>
      <c r="HYT45" s="450"/>
      <c r="HYU45" s="450"/>
      <c r="HYV45" s="450"/>
      <c r="HYW45" s="450"/>
      <c r="HYX45" s="450"/>
      <c r="HYY45" s="450"/>
      <c r="HYZ45" s="450"/>
      <c r="HZA45" s="450"/>
      <c r="HZB45" s="450"/>
      <c r="HZC45" s="450"/>
      <c r="HZD45" s="450"/>
      <c r="HZE45" s="450"/>
      <c r="HZF45" s="450"/>
      <c r="HZG45" s="450"/>
      <c r="HZH45" s="450"/>
      <c r="HZI45" s="450"/>
      <c r="HZJ45" s="450"/>
      <c r="HZK45" s="450"/>
      <c r="HZL45" s="450"/>
      <c r="HZM45" s="450"/>
      <c r="HZN45" s="450"/>
      <c r="HZO45" s="450"/>
      <c r="HZP45" s="450"/>
      <c r="HZQ45" s="450"/>
      <c r="HZR45" s="450"/>
      <c r="HZS45" s="450"/>
      <c r="HZT45" s="450"/>
      <c r="HZU45" s="450"/>
      <c r="HZV45" s="450"/>
      <c r="HZW45" s="450"/>
      <c r="HZX45" s="450"/>
      <c r="HZY45" s="450"/>
      <c r="HZZ45" s="450"/>
      <c r="IAA45" s="450"/>
      <c r="IAB45" s="450"/>
      <c r="IAC45" s="450"/>
      <c r="IAD45" s="450"/>
      <c r="IAE45" s="450"/>
      <c r="IAF45" s="450"/>
      <c r="IAG45" s="450"/>
      <c r="IAH45" s="450"/>
      <c r="IAI45" s="450"/>
      <c r="IAJ45" s="450"/>
      <c r="IAK45" s="450"/>
      <c r="IAL45" s="450"/>
      <c r="IAM45" s="450"/>
      <c r="IAN45" s="450"/>
      <c r="IAO45" s="450"/>
      <c r="IAP45" s="450"/>
      <c r="IAQ45" s="450"/>
      <c r="IAR45" s="450"/>
      <c r="IAS45" s="450"/>
      <c r="IAT45" s="450"/>
      <c r="IAU45" s="450"/>
      <c r="IAV45" s="450"/>
      <c r="IAW45" s="450"/>
      <c r="IAX45" s="450"/>
      <c r="IAY45" s="450"/>
      <c r="IAZ45" s="450"/>
      <c r="IBA45" s="450"/>
      <c r="IBB45" s="450"/>
      <c r="IBC45" s="450"/>
      <c r="IBD45" s="450"/>
      <c r="IBE45" s="450"/>
      <c r="IBF45" s="450"/>
      <c r="IBG45" s="450"/>
      <c r="IBH45" s="450"/>
      <c r="IBI45" s="450"/>
      <c r="IBJ45" s="450"/>
      <c r="IBK45" s="450"/>
      <c r="IBL45" s="450"/>
      <c r="IBM45" s="450"/>
      <c r="IBN45" s="450"/>
      <c r="IBO45" s="450"/>
      <c r="IBP45" s="450"/>
      <c r="IBQ45" s="450"/>
      <c r="IBR45" s="450"/>
      <c r="IBS45" s="450"/>
      <c r="IBT45" s="450"/>
      <c r="IBU45" s="450"/>
      <c r="IBV45" s="450"/>
      <c r="IBW45" s="450"/>
      <c r="IBX45" s="450"/>
      <c r="IBY45" s="450"/>
      <c r="IBZ45" s="450"/>
      <c r="ICA45" s="450"/>
      <c r="ICB45" s="450"/>
      <c r="ICC45" s="450"/>
      <c r="ICD45" s="450"/>
      <c r="ICE45" s="450"/>
      <c r="ICF45" s="450"/>
      <c r="ICG45" s="450"/>
      <c r="ICH45" s="450"/>
      <c r="ICI45" s="450"/>
      <c r="ICJ45" s="450"/>
      <c r="ICK45" s="450"/>
      <c r="ICL45" s="450"/>
      <c r="ICM45" s="450"/>
      <c r="ICN45" s="450"/>
      <c r="ICO45" s="450"/>
      <c r="ICP45" s="450"/>
      <c r="ICQ45" s="450"/>
      <c r="ICR45" s="450"/>
      <c r="ICS45" s="450"/>
      <c r="ICT45" s="450"/>
      <c r="ICU45" s="450"/>
      <c r="ICV45" s="450"/>
      <c r="ICW45" s="450"/>
      <c r="ICX45" s="450"/>
      <c r="ICY45" s="450"/>
      <c r="ICZ45" s="450"/>
      <c r="IDA45" s="450"/>
      <c r="IDB45" s="450"/>
      <c r="IDC45" s="450"/>
      <c r="IDD45" s="450"/>
      <c r="IDE45" s="450"/>
      <c r="IDF45" s="450"/>
      <c r="IDG45" s="450"/>
      <c r="IDH45" s="450"/>
      <c r="IDI45" s="450"/>
      <c r="IDJ45" s="450"/>
      <c r="IDK45" s="450"/>
      <c r="IDL45" s="450"/>
      <c r="IDM45" s="450"/>
      <c r="IDN45" s="450"/>
      <c r="IDO45" s="450"/>
      <c r="IDP45" s="450"/>
      <c r="IDQ45" s="450"/>
      <c r="IDR45" s="450"/>
      <c r="IDS45" s="450"/>
      <c r="IDT45" s="450"/>
      <c r="IDU45" s="450"/>
      <c r="IDV45" s="450"/>
      <c r="IDW45" s="450"/>
      <c r="IDX45" s="450"/>
      <c r="IDY45" s="450"/>
      <c r="IDZ45" s="450"/>
      <c r="IEA45" s="450"/>
      <c r="IEB45" s="450"/>
      <c r="IEC45" s="450"/>
      <c r="IED45" s="450"/>
      <c r="IEE45" s="450"/>
      <c r="IEF45" s="450"/>
      <c r="IEG45" s="450"/>
      <c r="IEH45" s="450"/>
      <c r="IEI45" s="450"/>
      <c r="IEJ45" s="450"/>
      <c r="IEK45" s="450"/>
      <c r="IEL45" s="450"/>
      <c r="IEM45" s="450"/>
      <c r="IEN45" s="450"/>
      <c r="IEO45" s="450"/>
      <c r="IEP45" s="450"/>
      <c r="IEQ45" s="450"/>
      <c r="IER45" s="450"/>
      <c r="IES45" s="450"/>
      <c r="IET45" s="450"/>
      <c r="IEU45" s="450"/>
      <c r="IEV45" s="450"/>
      <c r="IEW45" s="450"/>
      <c r="IEX45" s="450"/>
      <c r="IEY45" s="450"/>
      <c r="IEZ45" s="450"/>
      <c r="IFA45" s="450"/>
      <c r="IFB45" s="450"/>
      <c r="IFC45" s="450"/>
      <c r="IFD45" s="450"/>
      <c r="IFE45" s="450"/>
      <c r="IFF45" s="450"/>
      <c r="IFG45" s="450"/>
      <c r="IFH45" s="450"/>
      <c r="IFI45" s="450"/>
      <c r="IFJ45" s="450"/>
      <c r="IFK45" s="450"/>
      <c r="IFL45" s="450"/>
      <c r="IFM45" s="450"/>
      <c r="IFN45" s="450"/>
      <c r="IFO45" s="450"/>
      <c r="IFP45" s="450"/>
      <c r="IFQ45" s="450"/>
      <c r="IFR45" s="450"/>
      <c r="IFS45" s="450"/>
      <c r="IFT45" s="450"/>
      <c r="IFU45" s="450"/>
      <c r="IFV45" s="450"/>
      <c r="IFW45" s="450"/>
      <c r="IFX45" s="450"/>
      <c r="IFY45" s="450"/>
      <c r="IFZ45" s="450"/>
      <c r="IGA45" s="450"/>
      <c r="IGB45" s="450"/>
      <c r="IGC45" s="450"/>
      <c r="IGD45" s="450"/>
      <c r="IGE45" s="450"/>
      <c r="IGF45" s="450"/>
      <c r="IGG45" s="450"/>
      <c r="IGH45" s="450"/>
      <c r="IGI45" s="450"/>
      <c r="IGJ45" s="450"/>
      <c r="IGK45" s="450"/>
      <c r="IGL45" s="450"/>
      <c r="IGM45" s="450"/>
      <c r="IGN45" s="450"/>
      <c r="IGO45" s="450"/>
      <c r="IGP45" s="450"/>
      <c r="IGQ45" s="450"/>
      <c r="IGR45" s="450"/>
      <c r="IGS45" s="450"/>
      <c r="IGT45" s="450"/>
      <c r="IGU45" s="450"/>
      <c r="IGV45" s="450"/>
      <c r="IGW45" s="450"/>
      <c r="IGX45" s="450"/>
      <c r="IGY45" s="450"/>
      <c r="IGZ45" s="450"/>
      <c r="IHA45" s="450"/>
      <c r="IHB45" s="450"/>
      <c r="IHC45" s="450"/>
      <c r="IHD45" s="450"/>
      <c r="IHE45" s="450"/>
      <c r="IHF45" s="450"/>
      <c r="IHG45" s="450"/>
      <c r="IHH45" s="450"/>
      <c r="IHI45" s="450"/>
      <c r="IHJ45" s="450"/>
      <c r="IHK45" s="450"/>
      <c r="IHL45" s="450"/>
      <c r="IHM45" s="450"/>
      <c r="IHN45" s="450"/>
      <c r="IHO45" s="450"/>
      <c r="IHP45" s="450"/>
      <c r="IHQ45" s="450"/>
      <c r="IHR45" s="450"/>
      <c r="IHS45" s="450"/>
      <c r="IHT45" s="450"/>
      <c r="IHU45" s="450"/>
      <c r="IHV45" s="450"/>
      <c r="IHW45" s="450"/>
      <c r="IHX45" s="450"/>
      <c r="IHY45" s="450"/>
      <c r="IHZ45" s="450"/>
      <c r="IIA45" s="450"/>
      <c r="IIB45" s="450"/>
      <c r="IIC45" s="450"/>
      <c r="IID45" s="450"/>
      <c r="IIE45" s="450"/>
      <c r="IIF45" s="450"/>
      <c r="IIG45" s="450"/>
      <c r="IIH45" s="450"/>
      <c r="III45" s="450"/>
      <c r="IIJ45" s="450"/>
      <c r="IIK45" s="450"/>
      <c r="IIL45" s="450"/>
      <c r="IIM45" s="450"/>
      <c r="IIN45" s="450"/>
      <c r="IIO45" s="450"/>
      <c r="IIP45" s="450"/>
      <c r="IIQ45" s="450"/>
      <c r="IIR45" s="450"/>
      <c r="IIS45" s="450"/>
      <c r="IIT45" s="450"/>
      <c r="IIU45" s="450"/>
      <c r="IIV45" s="450"/>
      <c r="IIW45" s="450"/>
      <c r="IIX45" s="450"/>
      <c r="IIY45" s="450"/>
      <c r="IIZ45" s="450"/>
      <c r="IJA45" s="450"/>
      <c r="IJB45" s="450"/>
      <c r="IJC45" s="450"/>
      <c r="IJD45" s="450"/>
      <c r="IJE45" s="450"/>
      <c r="IJF45" s="450"/>
      <c r="IJG45" s="450"/>
      <c r="IJH45" s="450"/>
      <c r="IJI45" s="450"/>
      <c r="IJJ45" s="450"/>
      <c r="IJK45" s="450"/>
      <c r="IJL45" s="450"/>
      <c r="IJM45" s="450"/>
      <c r="IJN45" s="450"/>
      <c r="IJO45" s="450"/>
      <c r="IJP45" s="450"/>
      <c r="IJQ45" s="450"/>
      <c r="IJR45" s="450"/>
      <c r="IJS45" s="450"/>
      <c r="IJT45" s="450"/>
      <c r="IJU45" s="450"/>
      <c r="IJV45" s="450"/>
      <c r="IJW45" s="450"/>
      <c r="IJX45" s="450"/>
      <c r="IJY45" s="450"/>
      <c r="IJZ45" s="450"/>
      <c r="IKA45" s="450"/>
      <c r="IKB45" s="450"/>
      <c r="IKC45" s="450"/>
      <c r="IKD45" s="450"/>
      <c r="IKE45" s="450"/>
      <c r="IKF45" s="450"/>
      <c r="IKG45" s="450"/>
      <c r="IKH45" s="450"/>
      <c r="IKI45" s="450"/>
      <c r="IKJ45" s="450"/>
      <c r="IKK45" s="450"/>
      <c r="IKL45" s="450"/>
      <c r="IKM45" s="450"/>
      <c r="IKN45" s="450"/>
      <c r="IKO45" s="450"/>
      <c r="IKP45" s="450"/>
      <c r="IKQ45" s="450"/>
      <c r="IKR45" s="450"/>
      <c r="IKS45" s="450"/>
      <c r="IKT45" s="450"/>
      <c r="IKU45" s="450"/>
      <c r="IKV45" s="450"/>
      <c r="IKW45" s="450"/>
      <c r="IKX45" s="450"/>
      <c r="IKY45" s="450"/>
      <c r="IKZ45" s="450"/>
      <c r="ILA45" s="450"/>
      <c r="ILB45" s="450"/>
      <c r="ILC45" s="450"/>
      <c r="ILD45" s="450"/>
      <c r="ILE45" s="450"/>
      <c r="ILF45" s="450"/>
      <c r="ILG45" s="450"/>
      <c r="ILH45" s="450"/>
      <c r="ILI45" s="450"/>
      <c r="ILJ45" s="450"/>
      <c r="ILK45" s="450"/>
      <c r="ILL45" s="450"/>
      <c r="ILM45" s="450"/>
      <c r="ILN45" s="450"/>
      <c r="ILO45" s="450"/>
      <c r="ILP45" s="450"/>
      <c r="ILQ45" s="450"/>
      <c r="ILR45" s="450"/>
      <c r="ILS45" s="450"/>
      <c r="ILT45" s="450"/>
      <c r="ILU45" s="450"/>
      <c r="ILV45" s="450"/>
      <c r="ILW45" s="450"/>
      <c r="ILX45" s="450"/>
      <c r="ILY45" s="450"/>
      <c r="ILZ45" s="450"/>
      <c r="IMA45" s="450"/>
      <c r="IMB45" s="450"/>
      <c r="IMC45" s="450"/>
      <c r="IMD45" s="450"/>
      <c r="IME45" s="450"/>
      <c r="IMF45" s="450"/>
      <c r="IMG45" s="450"/>
      <c r="IMH45" s="450"/>
      <c r="IMI45" s="450"/>
      <c r="IMJ45" s="450"/>
      <c r="IMK45" s="450"/>
      <c r="IML45" s="450"/>
      <c r="IMM45" s="450"/>
      <c r="IMN45" s="450"/>
      <c r="IMO45" s="450"/>
      <c r="IMP45" s="450"/>
      <c r="IMQ45" s="450"/>
      <c r="IMR45" s="450"/>
      <c r="IMS45" s="450"/>
      <c r="IMT45" s="450"/>
      <c r="IMU45" s="450"/>
      <c r="IMV45" s="450"/>
      <c r="IMW45" s="450"/>
      <c r="IMX45" s="450"/>
      <c r="IMY45" s="450"/>
      <c r="IMZ45" s="450"/>
      <c r="INA45" s="450"/>
      <c r="INB45" s="450"/>
      <c r="INC45" s="450"/>
      <c r="IND45" s="450"/>
      <c r="INE45" s="450"/>
      <c r="INF45" s="450"/>
      <c r="ING45" s="450"/>
      <c r="INH45" s="450"/>
      <c r="INI45" s="450"/>
      <c r="INJ45" s="450"/>
      <c r="INK45" s="450"/>
      <c r="INL45" s="450"/>
      <c r="INM45" s="450"/>
      <c r="INN45" s="450"/>
      <c r="INO45" s="450"/>
      <c r="INP45" s="450"/>
      <c r="INQ45" s="450"/>
      <c r="INR45" s="450"/>
      <c r="INS45" s="450"/>
      <c r="INT45" s="450"/>
      <c r="INU45" s="450"/>
      <c r="INV45" s="450"/>
      <c r="INW45" s="450"/>
      <c r="INX45" s="450"/>
      <c r="INY45" s="450"/>
      <c r="INZ45" s="450"/>
      <c r="IOA45" s="450"/>
      <c r="IOB45" s="450"/>
      <c r="IOC45" s="450"/>
      <c r="IOD45" s="450"/>
      <c r="IOE45" s="450"/>
      <c r="IOF45" s="450"/>
      <c r="IOG45" s="450"/>
      <c r="IOH45" s="450"/>
      <c r="IOI45" s="450"/>
      <c r="IOJ45" s="450"/>
      <c r="IOK45" s="450"/>
      <c r="IOL45" s="450"/>
      <c r="IOM45" s="450"/>
      <c r="ION45" s="450"/>
      <c r="IOO45" s="450"/>
      <c r="IOP45" s="450"/>
      <c r="IOQ45" s="450"/>
      <c r="IOR45" s="450"/>
      <c r="IOS45" s="450"/>
      <c r="IOT45" s="450"/>
      <c r="IOU45" s="450"/>
      <c r="IOV45" s="450"/>
      <c r="IOW45" s="450"/>
      <c r="IOX45" s="450"/>
      <c r="IOY45" s="450"/>
      <c r="IOZ45" s="450"/>
      <c r="IPA45" s="450"/>
      <c r="IPB45" s="450"/>
      <c r="IPC45" s="450"/>
      <c r="IPD45" s="450"/>
      <c r="IPE45" s="450"/>
      <c r="IPF45" s="450"/>
      <c r="IPG45" s="450"/>
      <c r="IPH45" s="450"/>
      <c r="IPI45" s="450"/>
      <c r="IPJ45" s="450"/>
      <c r="IPK45" s="450"/>
      <c r="IPL45" s="450"/>
      <c r="IPM45" s="450"/>
      <c r="IPN45" s="450"/>
      <c r="IPO45" s="450"/>
      <c r="IPP45" s="450"/>
      <c r="IPQ45" s="450"/>
      <c r="IPR45" s="450"/>
      <c r="IPS45" s="450"/>
      <c r="IPT45" s="450"/>
      <c r="IPU45" s="450"/>
      <c r="IPV45" s="450"/>
      <c r="IPW45" s="450"/>
      <c r="IPX45" s="450"/>
      <c r="IPY45" s="450"/>
      <c r="IPZ45" s="450"/>
      <c r="IQA45" s="450"/>
      <c r="IQB45" s="450"/>
      <c r="IQC45" s="450"/>
      <c r="IQD45" s="450"/>
      <c r="IQE45" s="450"/>
      <c r="IQF45" s="450"/>
      <c r="IQG45" s="450"/>
      <c r="IQH45" s="450"/>
      <c r="IQI45" s="450"/>
      <c r="IQJ45" s="450"/>
      <c r="IQK45" s="450"/>
      <c r="IQL45" s="450"/>
      <c r="IQM45" s="450"/>
      <c r="IQN45" s="450"/>
      <c r="IQO45" s="450"/>
      <c r="IQP45" s="450"/>
      <c r="IQQ45" s="450"/>
      <c r="IQR45" s="450"/>
      <c r="IQS45" s="450"/>
      <c r="IQT45" s="450"/>
      <c r="IQU45" s="450"/>
      <c r="IQV45" s="450"/>
      <c r="IQW45" s="450"/>
      <c r="IQX45" s="450"/>
      <c r="IQY45" s="450"/>
      <c r="IQZ45" s="450"/>
      <c r="IRA45" s="450"/>
      <c r="IRB45" s="450"/>
      <c r="IRC45" s="450"/>
      <c r="IRD45" s="450"/>
      <c r="IRE45" s="450"/>
      <c r="IRF45" s="450"/>
      <c r="IRG45" s="450"/>
      <c r="IRH45" s="450"/>
      <c r="IRI45" s="450"/>
      <c r="IRJ45" s="450"/>
      <c r="IRK45" s="450"/>
      <c r="IRL45" s="450"/>
      <c r="IRM45" s="450"/>
      <c r="IRN45" s="450"/>
      <c r="IRO45" s="450"/>
      <c r="IRP45" s="450"/>
      <c r="IRQ45" s="450"/>
      <c r="IRR45" s="450"/>
      <c r="IRS45" s="450"/>
      <c r="IRT45" s="450"/>
      <c r="IRU45" s="450"/>
      <c r="IRV45" s="450"/>
      <c r="IRW45" s="450"/>
      <c r="IRX45" s="450"/>
      <c r="IRY45" s="450"/>
      <c r="IRZ45" s="450"/>
      <c r="ISA45" s="450"/>
      <c r="ISB45" s="450"/>
      <c r="ISC45" s="450"/>
      <c r="ISD45" s="450"/>
      <c r="ISE45" s="450"/>
      <c r="ISF45" s="450"/>
      <c r="ISG45" s="450"/>
      <c r="ISH45" s="450"/>
      <c r="ISI45" s="450"/>
      <c r="ISJ45" s="450"/>
      <c r="ISK45" s="450"/>
      <c r="ISL45" s="450"/>
      <c r="ISM45" s="450"/>
      <c r="ISN45" s="450"/>
      <c r="ISO45" s="450"/>
      <c r="ISP45" s="450"/>
      <c r="ISQ45" s="450"/>
      <c r="ISR45" s="450"/>
      <c r="ISS45" s="450"/>
      <c r="IST45" s="450"/>
      <c r="ISU45" s="450"/>
      <c r="ISV45" s="450"/>
      <c r="ISW45" s="450"/>
      <c r="ISX45" s="450"/>
      <c r="ISY45" s="450"/>
      <c r="ISZ45" s="450"/>
      <c r="ITA45" s="450"/>
      <c r="ITB45" s="450"/>
      <c r="ITC45" s="450"/>
      <c r="ITD45" s="450"/>
      <c r="ITE45" s="450"/>
      <c r="ITF45" s="450"/>
      <c r="ITG45" s="450"/>
      <c r="ITH45" s="450"/>
      <c r="ITI45" s="450"/>
      <c r="ITJ45" s="450"/>
      <c r="ITK45" s="450"/>
      <c r="ITL45" s="450"/>
      <c r="ITM45" s="450"/>
      <c r="ITN45" s="450"/>
      <c r="ITO45" s="450"/>
      <c r="ITP45" s="450"/>
      <c r="ITQ45" s="450"/>
      <c r="ITR45" s="450"/>
      <c r="ITS45" s="450"/>
      <c r="ITT45" s="450"/>
      <c r="ITU45" s="450"/>
      <c r="ITV45" s="450"/>
      <c r="ITW45" s="450"/>
      <c r="ITX45" s="450"/>
      <c r="ITY45" s="450"/>
      <c r="ITZ45" s="450"/>
      <c r="IUA45" s="450"/>
      <c r="IUB45" s="450"/>
      <c r="IUC45" s="450"/>
      <c r="IUD45" s="450"/>
      <c r="IUE45" s="450"/>
      <c r="IUF45" s="450"/>
      <c r="IUG45" s="450"/>
      <c r="IUH45" s="450"/>
      <c r="IUI45" s="450"/>
      <c r="IUJ45" s="450"/>
      <c r="IUK45" s="450"/>
      <c r="IUL45" s="450"/>
      <c r="IUM45" s="450"/>
      <c r="IUN45" s="450"/>
      <c r="IUO45" s="450"/>
      <c r="IUP45" s="450"/>
      <c r="IUQ45" s="450"/>
      <c r="IUR45" s="450"/>
      <c r="IUS45" s="450"/>
      <c r="IUT45" s="450"/>
      <c r="IUU45" s="450"/>
      <c r="IUV45" s="450"/>
      <c r="IUW45" s="450"/>
      <c r="IUX45" s="450"/>
      <c r="IUY45" s="450"/>
      <c r="IUZ45" s="450"/>
      <c r="IVA45" s="450"/>
      <c r="IVB45" s="450"/>
      <c r="IVC45" s="450"/>
      <c r="IVD45" s="450"/>
      <c r="IVE45" s="450"/>
      <c r="IVF45" s="450"/>
      <c r="IVG45" s="450"/>
      <c r="IVH45" s="450"/>
      <c r="IVI45" s="450"/>
      <c r="IVJ45" s="450"/>
      <c r="IVK45" s="450"/>
      <c r="IVL45" s="450"/>
      <c r="IVM45" s="450"/>
      <c r="IVN45" s="450"/>
      <c r="IVO45" s="450"/>
      <c r="IVP45" s="450"/>
      <c r="IVQ45" s="450"/>
      <c r="IVR45" s="450"/>
      <c r="IVS45" s="450"/>
      <c r="IVT45" s="450"/>
      <c r="IVU45" s="450"/>
      <c r="IVV45" s="450"/>
      <c r="IVW45" s="450"/>
      <c r="IVX45" s="450"/>
      <c r="IVY45" s="450"/>
      <c r="IVZ45" s="450"/>
      <c r="IWA45" s="450"/>
      <c r="IWB45" s="450"/>
      <c r="IWC45" s="450"/>
      <c r="IWD45" s="450"/>
      <c r="IWE45" s="450"/>
      <c r="IWF45" s="450"/>
      <c r="IWG45" s="450"/>
      <c r="IWH45" s="450"/>
      <c r="IWI45" s="450"/>
      <c r="IWJ45" s="450"/>
      <c r="IWK45" s="450"/>
      <c r="IWL45" s="450"/>
      <c r="IWM45" s="450"/>
      <c r="IWN45" s="450"/>
      <c r="IWO45" s="450"/>
      <c r="IWP45" s="450"/>
      <c r="IWQ45" s="450"/>
      <c r="IWR45" s="450"/>
      <c r="IWS45" s="450"/>
      <c r="IWT45" s="450"/>
      <c r="IWU45" s="450"/>
      <c r="IWV45" s="450"/>
      <c r="IWW45" s="450"/>
      <c r="IWX45" s="450"/>
      <c r="IWY45" s="450"/>
      <c r="IWZ45" s="450"/>
      <c r="IXA45" s="450"/>
      <c r="IXB45" s="450"/>
      <c r="IXC45" s="450"/>
      <c r="IXD45" s="450"/>
      <c r="IXE45" s="450"/>
      <c r="IXF45" s="450"/>
      <c r="IXG45" s="450"/>
      <c r="IXH45" s="450"/>
      <c r="IXI45" s="450"/>
      <c r="IXJ45" s="450"/>
      <c r="IXK45" s="450"/>
      <c r="IXL45" s="450"/>
      <c r="IXM45" s="450"/>
      <c r="IXN45" s="450"/>
      <c r="IXO45" s="450"/>
      <c r="IXP45" s="450"/>
      <c r="IXQ45" s="450"/>
      <c r="IXR45" s="450"/>
      <c r="IXS45" s="450"/>
      <c r="IXT45" s="450"/>
      <c r="IXU45" s="450"/>
      <c r="IXV45" s="450"/>
      <c r="IXW45" s="450"/>
      <c r="IXX45" s="450"/>
      <c r="IXY45" s="450"/>
      <c r="IXZ45" s="450"/>
      <c r="IYA45" s="450"/>
      <c r="IYB45" s="450"/>
      <c r="IYC45" s="450"/>
      <c r="IYD45" s="450"/>
      <c r="IYE45" s="450"/>
      <c r="IYF45" s="450"/>
      <c r="IYG45" s="450"/>
      <c r="IYH45" s="450"/>
      <c r="IYI45" s="450"/>
      <c r="IYJ45" s="450"/>
      <c r="IYK45" s="450"/>
      <c r="IYL45" s="450"/>
      <c r="IYM45" s="450"/>
      <c r="IYN45" s="450"/>
      <c r="IYO45" s="450"/>
      <c r="IYP45" s="450"/>
      <c r="IYQ45" s="450"/>
      <c r="IYR45" s="450"/>
      <c r="IYS45" s="450"/>
      <c r="IYT45" s="450"/>
      <c r="IYU45" s="450"/>
      <c r="IYV45" s="450"/>
      <c r="IYW45" s="450"/>
      <c r="IYX45" s="450"/>
      <c r="IYY45" s="450"/>
      <c r="IYZ45" s="450"/>
      <c r="IZA45" s="450"/>
      <c r="IZB45" s="450"/>
      <c r="IZC45" s="450"/>
      <c r="IZD45" s="450"/>
      <c r="IZE45" s="450"/>
      <c r="IZF45" s="450"/>
      <c r="IZG45" s="450"/>
      <c r="IZH45" s="450"/>
      <c r="IZI45" s="450"/>
      <c r="IZJ45" s="450"/>
      <c r="IZK45" s="450"/>
      <c r="IZL45" s="450"/>
      <c r="IZM45" s="450"/>
      <c r="IZN45" s="450"/>
      <c r="IZO45" s="450"/>
      <c r="IZP45" s="450"/>
      <c r="IZQ45" s="450"/>
      <c r="IZR45" s="450"/>
      <c r="IZS45" s="450"/>
      <c r="IZT45" s="450"/>
      <c r="IZU45" s="450"/>
      <c r="IZV45" s="450"/>
      <c r="IZW45" s="450"/>
      <c r="IZX45" s="450"/>
      <c r="IZY45" s="450"/>
      <c r="IZZ45" s="450"/>
      <c r="JAA45" s="450"/>
      <c r="JAB45" s="450"/>
      <c r="JAC45" s="450"/>
      <c r="JAD45" s="450"/>
      <c r="JAE45" s="450"/>
      <c r="JAF45" s="450"/>
      <c r="JAG45" s="450"/>
      <c r="JAH45" s="450"/>
      <c r="JAI45" s="450"/>
      <c r="JAJ45" s="450"/>
      <c r="JAK45" s="450"/>
      <c r="JAL45" s="450"/>
      <c r="JAM45" s="450"/>
      <c r="JAN45" s="450"/>
      <c r="JAO45" s="450"/>
      <c r="JAP45" s="450"/>
      <c r="JAQ45" s="450"/>
      <c r="JAR45" s="450"/>
      <c r="JAS45" s="450"/>
      <c r="JAT45" s="450"/>
      <c r="JAU45" s="450"/>
      <c r="JAV45" s="450"/>
      <c r="JAW45" s="450"/>
      <c r="JAX45" s="450"/>
      <c r="JAY45" s="450"/>
      <c r="JAZ45" s="450"/>
      <c r="JBA45" s="450"/>
      <c r="JBB45" s="450"/>
      <c r="JBC45" s="450"/>
      <c r="JBD45" s="450"/>
      <c r="JBE45" s="450"/>
      <c r="JBF45" s="450"/>
      <c r="JBG45" s="450"/>
      <c r="JBH45" s="450"/>
      <c r="JBI45" s="450"/>
      <c r="JBJ45" s="450"/>
      <c r="JBK45" s="450"/>
      <c r="JBL45" s="450"/>
      <c r="JBM45" s="450"/>
      <c r="JBN45" s="450"/>
      <c r="JBO45" s="450"/>
      <c r="JBP45" s="450"/>
      <c r="JBQ45" s="450"/>
      <c r="JBR45" s="450"/>
      <c r="JBS45" s="450"/>
      <c r="JBT45" s="450"/>
      <c r="JBU45" s="450"/>
      <c r="JBV45" s="450"/>
      <c r="JBW45" s="450"/>
      <c r="JBX45" s="450"/>
      <c r="JBY45" s="450"/>
      <c r="JBZ45" s="450"/>
      <c r="JCA45" s="450"/>
      <c r="JCB45" s="450"/>
      <c r="JCC45" s="450"/>
      <c r="JCD45" s="450"/>
      <c r="JCE45" s="450"/>
      <c r="JCF45" s="450"/>
      <c r="JCG45" s="450"/>
      <c r="JCH45" s="450"/>
      <c r="JCI45" s="450"/>
      <c r="JCJ45" s="450"/>
      <c r="JCK45" s="450"/>
      <c r="JCL45" s="450"/>
      <c r="JCM45" s="450"/>
      <c r="JCN45" s="450"/>
      <c r="JCO45" s="450"/>
      <c r="JCP45" s="450"/>
      <c r="JCQ45" s="450"/>
      <c r="JCR45" s="450"/>
      <c r="JCS45" s="450"/>
      <c r="JCT45" s="450"/>
      <c r="JCU45" s="450"/>
      <c r="JCV45" s="450"/>
      <c r="JCW45" s="450"/>
      <c r="JCX45" s="450"/>
      <c r="JCY45" s="450"/>
      <c r="JCZ45" s="450"/>
      <c r="JDA45" s="450"/>
      <c r="JDB45" s="450"/>
      <c r="JDC45" s="450"/>
      <c r="JDD45" s="450"/>
      <c r="JDE45" s="450"/>
      <c r="JDF45" s="450"/>
      <c r="JDG45" s="450"/>
      <c r="JDH45" s="450"/>
      <c r="JDI45" s="450"/>
      <c r="JDJ45" s="450"/>
      <c r="JDK45" s="450"/>
      <c r="JDL45" s="450"/>
      <c r="JDM45" s="450"/>
      <c r="JDN45" s="450"/>
      <c r="JDO45" s="450"/>
      <c r="JDP45" s="450"/>
      <c r="JDQ45" s="450"/>
      <c r="JDR45" s="450"/>
      <c r="JDS45" s="450"/>
      <c r="JDT45" s="450"/>
      <c r="JDU45" s="450"/>
      <c r="JDV45" s="450"/>
      <c r="JDW45" s="450"/>
      <c r="JDX45" s="450"/>
      <c r="JDY45" s="450"/>
      <c r="JDZ45" s="450"/>
      <c r="JEA45" s="450"/>
      <c r="JEB45" s="450"/>
      <c r="JEC45" s="450"/>
      <c r="JED45" s="450"/>
      <c r="JEE45" s="450"/>
      <c r="JEF45" s="450"/>
      <c r="JEG45" s="450"/>
      <c r="JEH45" s="450"/>
      <c r="JEI45" s="450"/>
      <c r="JEJ45" s="450"/>
      <c r="JEK45" s="450"/>
      <c r="JEL45" s="450"/>
      <c r="JEM45" s="450"/>
      <c r="JEN45" s="450"/>
      <c r="JEO45" s="450"/>
      <c r="JEP45" s="450"/>
      <c r="JEQ45" s="450"/>
      <c r="JER45" s="450"/>
      <c r="JES45" s="450"/>
      <c r="JET45" s="450"/>
      <c r="JEU45" s="450"/>
      <c r="JEV45" s="450"/>
      <c r="JEW45" s="450"/>
      <c r="JEX45" s="450"/>
      <c r="JEY45" s="450"/>
      <c r="JEZ45" s="450"/>
      <c r="JFA45" s="450"/>
      <c r="JFB45" s="450"/>
      <c r="JFC45" s="450"/>
      <c r="JFD45" s="450"/>
      <c r="JFE45" s="450"/>
      <c r="JFF45" s="450"/>
      <c r="JFG45" s="450"/>
      <c r="JFH45" s="450"/>
      <c r="JFI45" s="450"/>
      <c r="JFJ45" s="450"/>
      <c r="JFK45" s="450"/>
      <c r="JFL45" s="450"/>
      <c r="JFM45" s="450"/>
      <c r="JFN45" s="450"/>
      <c r="JFO45" s="450"/>
      <c r="JFP45" s="450"/>
      <c r="JFQ45" s="450"/>
      <c r="JFR45" s="450"/>
      <c r="JFS45" s="450"/>
      <c r="JFT45" s="450"/>
      <c r="JFU45" s="450"/>
      <c r="JFV45" s="450"/>
      <c r="JFW45" s="450"/>
      <c r="JFX45" s="450"/>
      <c r="JFY45" s="450"/>
      <c r="JFZ45" s="450"/>
      <c r="JGA45" s="450"/>
      <c r="JGB45" s="450"/>
      <c r="JGC45" s="450"/>
      <c r="JGD45" s="450"/>
      <c r="JGE45" s="450"/>
      <c r="JGF45" s="450"/>
      <c r="JGG45" s="450"/>
      <c r="JGH45" s="450"/>
      <c r="JGI45" s="450"/>
      <c r="JGJ45" s="450"/>
      <c r="JGK45" s="450"/>
      <c r="JGL45" s="450"/>
      <c r="JGM45" s="450"/>
      <c r="JGN45" s="450"/>
      <c r="JGO45" s="450"/>
      <c r="JGP45" s="450"/>
      <c r="JGQ45" s="450"/>
      <c r="JGR45" s="450"/>
      <c r="JGS45" s="450"/>
      <c r="JGT45" s="450"/>
      <c r="JGU45" s="450"/>
      <c r="JGV45" s="450"/>
      <c r="JGW45" s="450"/>
      <c r="JGX45" s="450"/>
      <c r="JGY45" s="450"/>
      <c r="JGZ45" s="450"/>
      <c r="JHA45" s="450"/>
      <c r="JHB45" s="450"/>
      <c r="JHC45" s="450"/>
      <c r="JHD45" s="450"/>
      <c r="JHE45" s="450"/>
      <c r="JHF45" s="450"/>
      <c r="JHG45" s="450"/>
      <c r="JHH45" s="450"/>
      <c r="JHI45" s="450"/>
      <c r="JHJ45" s="450"/>
      <c r="JHK45" s="450"/>
      <c r="JHL45" s="450"/>
      <c r="JHM45" s="450"/>
      <c r="JHN45" s="450"/>
      <c r="JHO45" s="450"/>
      <c r="JHP45" s="450"/>
      <c r="JHQ45" s="450"/>
      <c r="JHR45" s="450"/>
      <c r="JHS45" s="450"/>
      <c r="JHT45" s="450"/>
      <c r="JHU45" s="450"/>
      <c r="JHV45" s="450"/>
      <c r="JHW45" s="450"/>
      <c r="JHX45" s="450"/>
      <c r="JHY45" s="450"/>
      <c r="JHZ45" s="450"/>
      <c r="JIA45" s="450"/>
      <c r="JIB45" s="450"/>
      <c r="JIC45" s="450"/>
      <c r="JID45" s="450"/>
      <c r="JIE45" s="450"/>
      <c r="JIF45" s="450"/>
      <c r="JIG45" s="450"/>
      <c r="JIH45" s="450"/>
      <c r="JII45" s="450"/>
      <c r="JIJ45" s="450"/>
      <c r="JIK45" s="450"/>
      <c r="JIL45" s="450"/>
      <c r="JIM45" s="450"/>
      <c r="JIN45" s="450"/>
      <c r="JIO45" s="450"/>
      <c r="JIP45" s="450"/>
      <c r="JIQ45" s="450"/>
      <c r="JIR45" s="450"/>
      <c r="JIS45" s="450"/>
      <c r="JIT45" s="450"/>
      <c r="JIU45" s="450"/>
      <c r="JIV45" s="450"/>
      <c r="JIW45" s="450"/>
      <c r="JIX45" s="450"/>
      <c r="JIY45" s="450"/>
      <c r="JIZ45" s="450"/>
      <c r="JJA45" s="450"/>
      <c r="JJB45" s="450"/>
      <c r="JJC45" s="450"/>
      <c r="JJD45" s="450"/>
      <c r="JJE45" s="450"/>
      <c r="JJF45" s="450"/>
      <c r="JJG45" s="450"/>
      <c r="JJH45" s="450"/>
      <c r="JJI45" s="450"/>
      <c r="JJJ45" s="450"/>
      <c r="JJK45" s="450"/>
      <c r="JJL45" s="450"/>
      <c r="JJM45" s="450"/>
      <c r="JJN45" s="450"/>
      <c r="JJO45" s="450"/>
      <c r="JJP45" s="450"/>
      <c r="JJQ45" s="450"/>
      <c r="JJR45" s="450"/>
      <c r="JJS45" s="450"/>
      <c r="JJT45" s="450"/>
      <c r="JJU45" s="450"/>
      <c r="JJV45" s="450"/>
      <c r="JJW45" s="450"/>
      <c r="JJX45" s="450"/>
      <c r="JJY45" s="450"/>
      <c r="JJZ45" s="450"/>
      <c r="JKA45" s="450"/>
      <c r="JKB45" s="450"/>
      <c r="JKC45" s="450"/>
      <c r="JKD45" s="450"/>
      <c r="JKE45" s="450"/>
      <c r="JKF45" s="450"/>
      <c r="JKG45" s="450"/>
      <c r="JKH45" s="450"/>
      <c r="JKI45" s="450"/>
      <c r="JKJ45" s="450"/>
      <c r="JKK45" s="450"/>
      <c r="JKL45" s="450"/>
      <c r="JKM45" s="450"/>
      <c r="JKN45" s="450"/>
      <c r="JKO45" s="450"/>
      <c r="JKP45" s="450"/>
      <c r="JKQ45" s="450"/>
      <c r="JKR45" s="450"/>
      <c r="JKS45" s="450"/>
      <c r="JKT45" s="450"/>
      <c r="JKU45" s="450"/>
      <c r="JKV45" s="450"/>
      <c r="JKW45" s="450"/>
      <c r="JKX45" s="450"/>
      <c r="JKY45" s="450"/>
      <c r="JKZ45" s="450"/>
      <c r="JLA45" s="450"/>
      <c r="JLB45" s="450"/>
      <c r="JLC45" s="450"/>
      <c r="JLD45" s="450"/>
      <c r="JLE45" s="450"/>
      <c r="JLF45" s="450"/>
      <c r="JLG45" s="450"/>
      <c r="JLH45" s="450"/>
      <c r="JLI45" s="450"/>
      <c r="JLJ45" s="450"/>
      <c r="JLK45" s="450"/>
      <c r="JLL45" s="450"/>
      <c r="JLM45" s="450"/>
      <c r="JLN45" s="450"/>
      <c r="JLO45" s="450"/>
      <c r="JLP45" s="450"/>
      <c r="JLQ45" s="450"/>
      <c r="JLR45" s="450"/>
      <c r="JLS45" s="450"/>
      <c r="JLT45" s="450"/>
      <c r="JLU45" s="450"/>
      <c r="JLV45" s="450"/>
      <c r="JLW45" s="450"/>
      <c r="JLX45" s="450"/>
      <c r="JLY45" s="450"/>
      <c r="JLZ45" s="450"/>
      <c r="JMA45" s="450"/>
      <c r="JMB45" s="450"/>
      <c r="JMC45" s="450"/>
      <c r="JMD45" s="450"/>
      <c r="JME45" s="450"/>
      <c r="JMF45" s="450"/>
      <c r="JMG45" s="450"/>
      <c r="JMH45" s="450"/>
      <c r="JMI45" s="450"/>
      <c r="JMJ45" s="450"/>
      <c r="JMK45" s="450"/>
      <c r="JML45" s="450"/>
      <c r="JMM45" s="450"/>
      <c r="JMN45" s="450"/>
      <c r="JMO45" s="450"/>
      <c r="JMP45" s="450"/>
      <c r="JMQ45" s="450"/>
      <c r="JMR45" s="450"/>
      <c r="JMS45" s="450"/>
      <c r="JMT45" s="450"/>
      <c r="JMU45" s="450"/>
      <c r="JMV45" s="450"/>
      <c r="JMW45" s="450"/>
      <c r="JMX45" s="450"/>
      <c r="JMY45" s="450"/>
      <c r="JMZ45" s="450"/>
      <c r="JNA45" s="450"/>
      <c r="JNB45" s="450"/>
      <c r="JNC45" s="450"/>
      <c r="JND45" s="450"/>
      <c r="JNE45" s="450"/>
      <c r="JNF45" s="450"/>
      <c r="JNG45" s="450"/>
      <c r="JNH45" s="450"/>
      <c r="JNI45" s="450"/>
      <c r="JNJ45" s="450"/>
      <c r="JNK45" s="450"/>
      <c r="JNL45" s="450"/>
      <c r="JNM45" s="450"/>
      <c r="JNN45" s="450"/>
      <c r="JNO45" s="450"/>
      <c r="JNP45" s="450"/>
      <c r="JNQ45" s="450"/>
      <c r="JNR45" s="450"/>
      <c r="JNS45" s="450"/>
      <c r="JNT45" s="450"/>
      <c r="JNU45" s="450"/>
      <c r="JNV45" s="450"/>
      <c r="JNW45" s="450"/>
      <c r="JNX45" s="450"/>
      <c r="JNY45" s="450"/>
      <c r="JNZ45" s="450"/>
      <c r="JOA45" s="450"/>
      <c r="JOB45" s="450"/>
      <c r="JOC45" s="450"/>
      <c r="JOD45" s="450"/>
      <c r="JOE45" s="450"/>
      <c r="JOF45" s="450"/>
      <c r="JOG45" s="450"/>
      <c r="JOH45" s="450"/>
      <c r="JOI45" s="450"/>
      <c r="JOJ45" s="450"/>
      <c r="JOK45" s="450"/>
      <c r="JOL45" s="450"/>
      <c r="JOM45" s="450"/>
      <c r="JON45" s="450"/>
      <c r="JOO45" s="450"/>
      <c r="JOP45" s="450"/>
      <c r="JOQ45" s="450"/>
      <c r="JOR45" s="450"/>
      <c r="JOS45" s="450"/>
      <c r="JOT45" s="450"/>
      <c r="JOU45" s="450"/>
      <c r="JOV45" s="450"/>
      <c r="JOW45" s="450"/>
      <c r="JOX45" s="450"/>
      <c r="JOY45" s="450"/>
      <c r="JOZ45" s="450"/>
      <c r="JPA45" s="450"/>
      <c r="JPB45" s="450"/>
      <c r="JPC45" s="450"/>
      <c r="JPD45" s="450"/>
      <c r="JPE45" s="450"/>
      <c r="JPF45" s="450"/>
      <c r="JPG45" s="450"/>
      <c r="JPH45" s="450"/>
      <c r="JPI45" s="450"/>
      <c r="JPJ45" s="450"/>
      <c r="JPK45" s="450"/>
      <c r="JPL45" s="450"/>
      <c r="JPM45" s="450"/>
      <c r="JPN45" s="450"/>
      <c r="JPO45" s="450"/>
      <c r="JPP45" s="450"/>
      <c r="JPQ45" s="450"/>
      <c r="JPR45" s="450"/>
      <c r="JPS45" s="450"/>
      <c r="JPT45" s="450"/>
      <c r="JPU45" s="450"/>
      <c r="JPV45" s="450"/>
      <c r="JPW45" s="450"/>
      <c r="JPX45" s="450"/>
      <c r="JPY45" s="450"/>
      <c r="JPZ45" s="450"/>
      <c r="JQA45" s="450"/>
      <c r="JQB45" s="450"/>
      <c r="JQC45" s="450"/>
      <c r="JQD45" s="450"/>
      <c r="JQE45" s="450"/>
      <c r="JQF45" s="450"/>
      <c r="JQG45" s="450"/>
      <c r="JQH45" s="450"/>
      <c r="JQI45" s="450"/>
      <c r="JQJ45" s="450"/>
      <c r="JQK45" s="450"/>
      <c r="JQL45" s="450"/>
      <c r="JQM45" s="450"/>
      <c r="JQN45" s="450"/>
      <c r="JQO45" s="450"/>
      <c r="JQP45" s="450"/>
      <c r="JQQ45" s="450"/>
      <c r="JQR45" s="450"/>
      <c r="JQS45" s="450"/>
      <c r="JQT45" s="450"/>
      <c r="JQU45" s="450"/>
      <c r="JQV45" s="450"/>
      <c r="JQW45" s="450"/>
      <c r="JQX45" s="450"/>
      <c r="JQY45" s="450"/>
      <c r="JQZ45" s="450"/>
      <c r="JRA45" s="450"/>
      <c r="JRB45" s="450"/>
      <c r="JRC45" s="450"/>
      <c r="JRD45" s="450"/>
      <c r="JRE45" s="450"/>
      <c r="JRF45" s="450"/>
      <c r="JRG45" s="450"/>
      <c r="JRH45" s="450"/>
      <c r="JRI45" s="450"/>
      <c r="JRJ45" s="450"/>
      <c r="JRK45" s="450"/>
      <c r="JRL45" s="450"/>
      <c r="JRM45" s="450"/>
      <c r="JRN45" s="450"/>
      <c r="JRO45" s="450"/>
      <c r="JRP45" s="450"/>
      <c r="JRQ45" s="450"/>
      <c r="JRR45" s="450"/>
      <c r="JRS45" s="450"/>
      <c r="JRT45" s="450"/>
      <c r="JRU45" s="450"/>
      <c r="JRV45" s="450"/>
      <c r="JRW45" s="450"/>
      <c r="JRX45" s="450"/>
      <c r="JRY45" s="450"/>
      <c r="JRZ45" s="450"/>
      <c r="JSA45" s="450"/>
      <c r="JSB45" s="450"/>
      <c r="JSC45" s="450"/>
      <c r="JSD45" s="450"/>
      <c r="JSE45" s="450"/>
      <c r="JSF45" s="450"/>
      <c r="JSG45" s="450"/>
      <c r="JSH45" s="450"/>
      <c r="JSI45" s="450"/>
      <c r="JSJ45" s="450"/>
      <c r="JSK45" s="450"/>
      <c r="JSL45" s="450"/>
      <c r="JSM45" s="450"/>
      <c r="JSN45" s="450"/>
      <c r="JSO45" s="450"/>
      <c r="JSP45" s="450"/>
      <c r="JSQ45" s="450"/>
      <c r="JSR45" s="450"/>
      <c r="JSS45" s="450"/>
      <c r="JST45" s="450"/>
      <c r="JSU45" s="450"/>
      <c r="JSV45" s="450"/>
      <c r="JSW45" s="450"/>
      <c r="JSX45" s="450"/>
      <c r="JSY45" s="450"/>
      <c r="JSZ45" s="450"/>
      <c r="JTA45" s="450"/>
      <c r="JTB45" s="450"/>
      <c r="JTC45" s="450"/>
      <c r="JTD45" s="450"/>
      <c r="JTE45" s="450"/>
      <c r="JTF45" s="450"/>
      <c r="JTG45" s="450"/>
      <c r="JTH45" s="450"/>
      <c r="JTI45" s="450"/>
      <c r="JTJ45" s="450"/>
      <c r="JTK45" s="450"/>
      <c r="JTL45" s="450"/>
      <c r="JTM45" s="450"/>
      <c r="JTN45" s="450"/>
      <c r="JTO45" s="450"/>
      <c r="JTP45" s="450"/>
      <c r="JTQ45" s="450"/>
      <c r="JTR45" s="450"/>
      <c r="JTS45" s="450"/>
      <c r="JTT45" s="450"/>
      <c r="JTU45" s="450"/>
      <c r="JTV45" s="450"/>
      <c r="JTW45" s="450"/>
      <c r="JTX45" s="450"/>
      <c r="JTY45" s="450"/>
      <c r="JTZ45" s="450"/>
      <c r="JUA45" s="450"/>
      <c r="JUB45" s="450"/>
      <c r="JUC45" s="450"/>
      <c r="JUD45" s="450"/>
      <c r="JUE45" s="450"/>
      <c r="JUF45" s="450"/>
      <c r="JUG45" s="450"/>
      <c r="JUH45" s="450"/>
      <c r="JUI45" s="450"/>
      <c r="JUJ45" s="450"/>
      <c r="JUK45" s="450"/>
      <c r="JUL45" s="450"/>
      <c r="JUM45" s="450"/>
      <c r="JUN45" s="450"/>
      <c r="JUO45" s="450"/>
      <c r="JUP45" s="450"/>
      <c r="JUQ45" s="450"/>
      <c r="JUR45" s="450"/>
      <c r="JUS45" s="450"/>
      <c r="JUT45" s="450"/>
      <c r="JUU45" s="450"/>
      <c r="JUV45" s="450"/>
      <c r="JUW45" s="450"/>
      <c r="JUX45" s="450"/>
      <c r="JUY45" s="450"/>
      <c r="JUZ45" s="450"/>
      <c r="JVA45" s="450"/>
      <c r="JVB45" s="450"/>
      <c r="JVC45" s="450"/>
      <c r="JVD45" s="450"/>
      <c r="JVE45" s="450"/>
      <c r="JVF45" s="450"/>
      <c r="JVG45" s="450"/>
      <c r="JVH45" s="450"/>
      <c r="JVI45" s="450"/>
      <c r="JVJ45" s="450"/>
      <c r="JVK45" s="450"/>
      <c r="JVL45" s="450"/>
      <c r="JVM45" s="450"/>
      <c r="JVN45" s="450"/>
      <c r="JVO45" s="450"/>
      <c r="JVP45" s="450"/>
      <c r="JVQ45" s="450"/>
      <c r="JVR45" s="450"/>
      <c r="JVS45" s="450"/>
      <c r="JVT45" s="450"/>
      <c r="JVU45" s="450"/>
      <c r="JVV45" s="450"/>
      <c r="JVW45" s="450"/>
      <c r="JVX45" s="450"/>
      <c r="JVY45" s="450"/>
      <c r="JVZ45" s="450"/>
      <c r="JWA45" s="450"/>
      <c r="JWB45" s="450"/>
      <c r="JWC45" s="450"/>
      <c r="JWD45" s="450"/>
      <c r="JWE45" s="450"/>
      <c r="JWF45" s="450"/>
      <c r="JWG45" s="450"/>
      <c r="JWH45" s="450"/>
      <c r="JWI45" s="450"/>
      <c r="JWJ45" s="450"/>
      <c r="JWK45" s="450"/>
      <c r="JWL45" s="450"/>
      <c r="JWM45" s="450"/>
      <c r="JWN45" s="450"/>
      <c r="JWO45" s="450"/>
      <c r="JWP45" s="450"/>
      <c r="JWQ45" s="450"/>
      <c r="JWR45" s="450"/>
      <c r="JWS45" s="450"/>
      <c r="JWT45" s="450"/>
      <c r="JWU45" s="450"/>
      <c r="JWV45" s="450"/>
      <c r="JWW45" s="450"/>
      <c r="JWX45" s="450"/>
      <c r="JWY45" s="450"/>
      <c r="JWZ45" s="450"/>
      <c r="JXA45" s="450"/>
      <c r="JXB45" s="450"/>
      <c r="JXC45" s="450"/>
      <c r="JXD45" s="450"/>
      <c r="JXE45" s="450"/>
      <c r="JXF45" s="450"/>
      <c r="JXG45" s="450"/>
      <c r="JXH45" s="450"/>
      <c r="JXI45" s="450"/>
      <c r="JXJ45" s="450"/>
      <c r="JXK45" s="450"/>
      <c r="JXL45" s="450"/>
      <c r="JXM45" s="450"/>
      <c r="JXN45" s="450"/>
      <c r="JXO45" s="450"/>
      <c r="JXP45" s="450"/>
      <c r="JXQ45" s="450"/>
      <c r="JXR45" s="450"/>
      <c r="JXS45" s="450"/>
      <c r="JXT45" s="450"/>
      <c r="JXU45" s="450"/>
      <c r="JXV45" s="450"/>
      <c r="JXW45" s="450"/>
      <c r="JXX45" s="450"/>
      <c r="JXY45" s="450"/>
      <c r="JXZ45" s="450"/>
      <c r="JYA45" s="450"/>
      <c r="JYB45" s="450"/>
      <c r="JYC45" s="450"/>
      <c r="JYD45" s="450"/>
      <c r="JYE45" s="450"/>
      <c r="JYF45" s="450"/>
      <c r="JYG45" s="450"/>
      <c r="JYH45" s="450"/>
      <c r="JYI45" s="450"/>
      <c r="JYJ45" s="450"/>
      <c r="JYK45" s="450"/>
      <c r="JYL45" s="450"/>
      <c r="JYM45" s="450"/>
      <c r="JYN45" s="450"/>
      <c r="JYO45" s="450"/>
      <c r="JYP45" s="450"/>
      <c r="JYQ45" s="450"/>
      <c r="JYR45" s="450"/>
      <c r="JYS45" s="450"/>
      <c r="JYT45" s="450"/>
      <c r="JYU45" s="450"/>
      <c r="JYV45" s="450"/>
      <c r="JYW45" s="450"/>
      <c r="JYX45" s="450"/>
      <c r="JYY45" s="450"/>
      <c r="JYZ45" s="450"/>
      <c r="JZA45" s="450"/>
      <c r="JZB45" s="450"/>
      <c r="JZC45" s="450"/>
      <c r="JZD45" s="450"/>
      <c r="JZE45" s="450"/>
      <c r="JZF45" s="450"/>
      <c r="JZG45" s="450"/>
      <c r="JZH45" s="450"/>
      <c r="JZI45" s="450"/>
      <c r="JZJ45" s="450"/>
      <c r="JZK45" s="450"/>
      <c r="JZL45" s="450"/>
      <c r="JZM45" s="450"/>
      <c r="JZN45" s="450"/>
      <c r="JZO45" s="450"/>
      <c r="JZP45" s="450"/>
      <c r="JZQ45" s="450"/>
      <c r="JZR45" s="450"/>
      <c r="JZS45" s="450"/>
      <c r="JZT45" s="450"/>
      <c r="JZU45" s="450"/>
      <c r="JZV45" s="450"/>
      <c r="JZW45" s="450"/>
      <c r="JZX45" s="450"/>
      <c r="JZY45" s="450"/>
      <c r="JZZ45" s="450"/>
      <c r="KAA45" s="450"/>
      <c r="KAB45" s="450"/>
      <c r="KAC45" s="450"/>
      <c r="KAD45" s="450"/>
      <c r="KAE45" s="450"/>
      <c r="KAF45" s="450"/>
      <c r="KAG45" s="450"/>
      <c r="KAH45" s="450"/>
      <c r="KAI45" s="450"/>
      <c r="KAJ45" s="450"/>
      <c r="KAK45" s="450"/>
      <c r="KAL45" s="450"/>
      <c r="KAM45" s="450"/>
      <c r="KAN45" s="450"/>
      <c r="KAO45" s="450"/>
      <c r="KAP45" s="450"/>
      <c r="KAQ45" s="450"/>
      <c r="KAR45" s="450"/>
      <c r="KAS45" s="450"/>
      <c r="KAT45" s="450"/>
      <c r="KAU45" s="450"/>
      <c r="KAV45" s="450"/>
      <c r="KAW45" s="450"/>
      <c r="KAX45" s="450"/>
      <c r="KAY45" s="450"/>
      <c r="KAZ45" s="450"/>
      <c r="KBA45" s="450"/>
      <c r="KBB45" s="450"/>
      <c r="KBC45" s="450"/>
      <c r="KBD45" s="450"/>
      <c r="KBE45" s="450"/>
      <c r="KBF45" s="450"/>
      <c r="KBG45" s="450"/>
      <c r="KBH45" s="450"/>
      <c r="KBI45" s="450"/>
      <c r="KBJ45" s="450"/>
      <c r="KBK45" s="450"/>
      <c r="KBL45" s="450"/>
      <c r="KBM45" s="450"/>
      <c r="KBN45" s="450"/>
      <c r="KBO45" s="450"/>
      <c r="KBP45" s="450"/>
      <c r="KBQ45" s="450"/>
      <c r="KBR45" s="450"/>
      <c r="KBS45" s="450"/>
      <c r="KBT45" s="450"/>
      <c r="KBU45" s="450"/>
      <c r="KBV45" s="450"/>
      <c r="KBW45" s="450"/>
      <c r="KBX45" s="450"/>
      <c r="KBY45" s="450"/>
      <c r="KBZ45" s="450"/>
      <c r="KCA45" s="450"/>
      <c r="KCB45" s="450"/>
      <c r="KCC45" s="450"/>
      <c r="KCD45" s="450"/>
      <c r="KCE45" s="450"/>
      <c r="KCF45" s="450"/>
      <c r="KCG45" s="450"/>
      <c r="KCH45" s="450"/>
      <c r="KCI45" s="450"/>
      <c r="KCJ45" s="450"/>
      <c r="KCK45" s="450"/>
      <c r="KCL45" s="450"/>
      <c r="KCM45" s="450"/>
      <c r="KCN45" s="450"/>
      <c r="KCO45" s="450"/>
      <c r="KCP45" s="450"/>
      <c r="KCQ45" s="450"/>
      <c r="KCR45" s="450"/>
      <c r="KCS45" s="450"/>
      <c r="KCT45" s="450"/>
      <c r="KCU45" s="450"/>
      <c r="KCV45" s="450"/>
      <c r="KCW45" s="450"/>
      <c r="KCX45" s="450"/>
      <c r="KCY45" s="450"/>
      <c r="KCZ45" s="450"/>
      <c r="KDA45" s="450"/>
      <c r="KDB45" s="450"/>
      <c r="KDC45" s="450"/>
      <c r="KDD45" s="450"/>
      <c r="KDE45" s="450"/>
      <c r="KDF45" s="450"/>
      <c r="KDG45" s="450"/>
      <c r="KDH45" s="450"/>
      <c r="KDI45" s="450"/>
      <c r="KDJ45" s="450"/>
      <c r="KDK45" s="450"/>
      <c r="KDL45" s="450"/>
      <c r="KDM45" s="450"/>
      <c r="KDN45" s="450"/>
      <c r="KDO45" s="450"/>
      <c r="KDP45" s="450"/>
      <c r="KDQ45" s="450"/>
      <c r="KDR45" s="450"/>
      <c r="KDS45" s="450"/>
      <c r="KDT45" s="450"/>
      <c r="KDU45" s="450"/>
      <c r="KDV45" s="450"/>
      <c r="KDW45" s="450"/>
      <c r="KDX45" s="450"/>
      <c r="KDY45" s="450"/>
      <c r="KDZ45" s="450"/>
      <c r="KEA45" s="450"/>
      <c r="KEB45" s="450"/>
      <c r="KEC45" s="450"/>
      <c r="KED45" s="450"/>
      <c r="KEE45" s="450"/>
      <c r="KEF45" s="450"/>
      <c r="KEG45" s="450"/>
      <c r="KEH45" s="450"/>
      <c r="KEI45" s="450"/>
      <c r="KEJ45" s="450"/>
      <c r="KEK45" s="450"/>
      <c r="KEL45" s="450"/>
      <c r="KEM45" s="450"/>
      <c r="KEN45" s="450"/>
      <c r="KEO45" s="450"/>
      <c r="KEP45" s="450"/>
      <c r="KEQ45" s="450"/>
      <c r="KER45" s="450"/>
      <c r="KES45" s="450"/>
      <c r="KET45" s="450"/>
      <c r="KEU45" s="450"/>
      <c r="KEV45" s="450"/>
      <c r="KEW45" s="450"/>
      <c r="KEX45" s="450"/>
      <c r="KEY45" s="450"/>
      <c r="KEZ45" s="450"/>
      <c r="KFA45" s="450"/>
      <c r="KFB45" s="450"/>
      <c r="KFC45" s="450"/>
      <c r="KFD45" s="450"/>
      <c r="KFE45" s="450"/>
      <c r="KFF45" s="450"/>
      <c r="KFG45" s="450"/>
      <c r="KFH45" s="450"/>
      <c r="KFI45" s="450"/>
      <c r="KFJ45" s="450"/>
      <c r="KFK45" s="450"/>
      <c r="KFL45" s="450"/>
      <c r="KFM45" s="450"/>
      <c r="KFN45" s="450"/>
      <c r="KFO45" s="450"/>
      <c r="KFP45" s="450"/>
      <c r="KFQ45" s="450"/>
      <c r="KFR45" s="450"/>
      <c r="KFS45" s="450"/>
      <c r="KFT45" s="450"/>
      <c r="KFU45" s="450"/>
      <c r="KFV45" s="450"/>
      <c r="KFW45" s="450"/>
      <c r="KFX45" s="450"/>
      <c r="KFY45" s="450"/>
      <c r="KFZ45" s="450"/>
      <c r="KGA45" s="450"/>
      <c r="KGB45" s="450"/>
      <c r="KGC45" s="450"/>
      <c r="KGD45" s="450"/>
      <c r="KGE45" s="450"/>
      <c r="KGF45" s="450"/>
      <c r="KGG45" s="450"/>
      <c r="KGH45" s="450"/>
      <c r="KGI45" s="450"/>
      <c r="KGJ45" s="450"/>
      <c r="KGK45" s="450"/>
      <c r="KGL45" s="450"/>
      <c r="KGM45" s="450"/>
      <c r="KGN45" s="450"/>
      <c r="KGO45" s="450"/>
      <c r="KGP45" s="450"/>
      <c r="KGQ45" s="450"/>
      <c r="KGR45" s="450"/>
      <c r="KGS45" s="450"/>
      <c r="KGT45" s="450"/>
      <c r="KGU45" s="450"/>
      <c r="KGV45" s="450"/>
      <c r="KGW45" s="450"/>
      <c r="KGX45" s="450"/>
      <c r="KGY45" s="450"/>
      <c r="KGZ45" s="450"/>
      <c r="KHA45" s="450"/>
      <c r="KHB45" s="450"/>
      <c r="KHC45" s="450"/>
      <c r="KHD45" s="450"/>
      <c r="KHE45" s="450"/>
      <c r="KHF45" s="450"/>
      <c r="KHG45" s="450"/>
      <c r="KHH45" s="450"/>
      <c r="KHI45" s="450"/>
      <c r="KHJ45" s="450"/>
      <c r="KHK45" s="450"/>
      <c r="KHL45" s="450"/>
      <c r="KHM45" s="450"/>
      <c r="KHN45" s="450"/>
      <c r="KHO45" s="450"/>
      <c r="KHP45" s="450"/>
      <c r="KHQ45" s="450"/>
      <c r="KHR45" s="450"/>
      <c r="KHS45" s="450"/>
      <c r="KHT45" s="450"/>
      <c r="KHU45" s="450"/>
      <c r="KHV45" s="450"/>
      <c r="KHW45" s="450"/>
      <c r="KHX45" s="450"/>
      <c r="KHY45" s="450"/>
      <c r="KHZ45" s="450"/>
      <c r="KIA45" s="450"/>
      <c r="KIB45" s="450"/>
      <c r="KIC45" s="450"/>
      <c r="KID45" s="450"/>
      <c r="KIE45" s="450"/>
      <c r="KIF45" s="450"/>
      <c r="KIG45" s="450"/>
      <c r="KIH45" s="450"/>
      <c r="KII45" s="450"/>
      <c r="KIJ45" s="450"/>
      <c r="KIK45" s="450"/>
      <c r="KIL45" s="450"/>
      <c r="KIM45" s="450"/>
      <c r="KIN45" s="450"/>
      <c r="KIO45" s="450"/>
      <c r="KIP45" s="450"/>
      <c r="KIQ45" s="450"/>
      <c r="KIR45" s="450"/>
      <c r="KIS45" s="450"/>
      <c r="KIT45" s="450"/>
      <c r="KIU45" s="450"/>
      <c r="KIV45" s="450"/>
      <c r="KIW45" s="450"/>
      <c r="KIX45" s="450"/>
      <c r="KIY45" s="450"/>
      <c r="KIZ45" s="450"/>
      <c r="KJA45" s="450"/>
      <c r="KJB45" s="450"/>
      <c r="KJC45" s="450"/>
      <c r="KJD45" s="450"/>
      <c r="KJE45" s="450"/>
      <c r="KJF45" s="450"/>
      <c r="KJG45" s="450"/>
      <c r="KJH45" s="450"/>
      <c r="KJI45" s="450"/>
      <c r="KJJ45" s="450"/>
      <c r="KJK45" s="450"/>
      <c r="KJL45" s="450"/>
      <c r="KJM45" s="450"/>
      <c r="KJN45" s="450"/>
      <c r="KJO45" s="450"/>
      <c r="KJP45" s="450"/>
      <c r="KJQ45" s="450"/>
      <c r="KJR45" s="450"/>
      <c r="KJS45" s="450"/>
      <c r="KJT45" s="450"/>
      <c r="KJU45" s="450"/>
      <c r="KJV45" s="450"/>
      <c r="KJW45" s="450"/>
      <c r="KJX45" s="450"/>
      <c r="KJY45" s="450"/>
      <c r="KJZ45" s="450"/>
      <c r="KKA45" s="450"/>
      <c r="KKB45" s="450"/>
      <c r="KKC45" s="450"/>
      <c r="KKD45" s="450"/>
      <c r="KKE45" s="450"/>
      <c r="KKF45" s="450"/>
      <c r="KKG45" s="450"/>
      <c r="KKH45" s="450"/>
      <c r="KKI45" s="450"/>
      <c r="KKJ45" s="450"/>
      <c r="KKK45" s="450"/>
      <c r="KKL45" s="450"/>
      <c r="KKM45" s="450"/>
      <c r="KKN45" s="450"/>
      <c r="KKO45" s="450"/>
      <c r="KKP45" s="450"/>
      <c r="KKQ45" s="450"/>
      <c r="KKR45" s="450"/>
      <c r="KKS45" s="450"/>
      <c r="KKT45" s="450"/>
      <c r="KKU45" s="450"/>
      <c r="KKV45" s="450"/>
      <c r="KKW45" s="450"/>
      <c r="KKX45" s="450"/>
      <c r="KKY45" s="450"/>
      <c r="KKZ45" s="450"/>
      <c r="KLA45" s="450"/>
      <c r="KLB45" s="450"/>
      <c r="KLC45" s="450"/>
      <c r="KLD45" s="450"/>
      <c r="KLE45" s="450"/>
      <c r="KLF45" s="450"/>
      <c r="KLG45" s="450"/>
      <c r="KLH45" s="450"/>
      <c r="KLI45" s="450"/>
      <c r="KLJ45" s="450"/>
      <c r="KLK45" s="450"/>
      <c r="KLL45" s="450"/>
      <c r="KLM45" s="450"/>
      <c r="KLN45" s="450"/>
      <c r="KLO45" s="450"/>
      <c r="KLP45" s="450"/>
      <c r="KLQ45" s="450"/>
      <c r="KLR45" s="450"/>
      <c r="KLS45" s="450"/>
      <c r="KLT45" s="450"/>
      <c r="KLU45" s="450"/>
      <c r="KLV45" s="450"/>
      <c r="KLW45" s="450"/>
      <c r="KLX45" s="450"/>
      <c r="KLY45" s="450"/>
      <c r="KLZ45" s="450"/>
      <c r="KMA45" s="450"/>
      <c r="KMB45" s="450"/>
      <c r="KMC45" s="450"/>
      <c r="KMD45" s="450"/>
      <c r="KME45" s="450"/>
      <c r="KMF45" s="450"/>
      <c r="KMG45" s="450"/>
      <c r="KMH45" s="450"/>
      <c r="KMI45" s="450"/>
      <c r="KMJ45" s="450"/>
      <c r="KMK45" s="450"/>
      <c r="KML45" s="450"/>
      <c r="KMM45" s="450"/>
      <c r="KMN45" s="450"/>
      <c r="KMO45" s="450"/>
      <c r="KMP45" s="450"/>
      <c r="KMQ45" s="450"/>
      <c r="KMR45" s="450"/>
      <c r="KMS45" s="450"/>
      <c r="KMT45" s="450"/>
      <c r="KMU45" s="450"/>
      <c r="KMV45" s="450"/>
      <c r="KMW45" s="450"/>
      <c r="KMX45" s="450"/>
      <c r="KMY45" s="450"/>
      <c r="KMZ45" s="450"/>
      <c r="KNA45" s="450"/>
      <c r="KNB45" s="450"/>
      <c r="KNC45" s="450"/>
      <c r="KND45" s="450"/>
      <c r="KNE45" s="450"/>
      <c r="KNF45" s="450"/>
      <c r="KNG45" s="450"/>
      <c r="KNH45" s="450"/>
      <c r="KNI45" s="450"/>
      <c r="KNJ45" s="450"/>
      <c r="KNK45" s="450"/>
      <c r="KNL45" s="450"/>
      <c r="KNM45" s="450"/>
      <c r="KNN45" s="450"/>
      <c r="KNO45" s="450"/>
      <c r="KNP45" s="450"/>
      <c r="KNQ45" s="450"/>
      <c r="KNR45" s="450"/>
      <c r="KNS45" s="450"/>
      <c r="KNT45" s="450"/>
      <c r="KNU45" s="450"/>
      <c r="KNV45" s="450"/>
      <c r="KNW45" s="450"/>
      <c r="KNX45" s="450"/>
      <c r="KNY45" s="450"/>
      <c r="KNZ45" s="450"/>
      <c r="KOA45" s="450"/>
      <c r="KOB45" s="450"/>
      <c r="KOC45" s="450"/>
      <c r="KOD45" s="450"/>
      <c r="KOE45" s="450"/>
      <c r="KOF45" s="450"/>
      <c r="KOG45" s="450"/>
      <c r="KOH45" s="450"/>
      <c r="KOI45" s="450"/>
      <c r="KOJ45" s="450"/>
      <c r="KOK45" s="450"/>
      <c r="KOL45" s="450"/>
      <c r="KOM45" s="450"/>
      <c r="KON45" s="450"/>
      <c r="KOO45" s="450"/>
      <c r="KOP45" s="450"/>
      <c r="KOQ45" s="450"/>
      <c r="KOR45" s="450"/>
      <c r="KOS45" s="450"/>
      <c r="KOT45" s="450"/>
      <c r="KOU45" s="450"/>
      <c r="KOV45" s="450"/>
      <c r="KOW45" s="450"/>
      <c r="KOX45" s="450"/>
      <c r="KOY45" s="450"/>
      <c r="KOZ45" s="450"/>
      <c r="KPA45" s="450"/>
      <c r="KPB45" s="450"/>
      <c r="KPC45" s="450"/>
      <c r="KPD45" s="450"/>
      <c r="KPE45" s="450"/>
      <c r="KPF45" s="450"/>
      <c r="KPG45" s="450"/>
      <c r="KPH45" s="450"/>
      <c r="KPI45" s="450"/>
      <c r="KPJ45" s="450"/>
      <c r="KPK45" s="450"/>
      <c r="KPL45" s="450"/>
      <c r="KPM45" s="450"/>
      <c r="KPN45" s="450"/>
      <c r="KPO45" s="450"/>
      <c r="KPP45" s="450"/>
      <c r="KPQ45" s="450"/>
      <c r="KPR45" s="450"/>
      <c r="KPS45" s="450"/>
      <c r="KPT45" s="450"/>
      <c r="KPU45" s="450"/>
      <c r="KPV45" s="450"/>
      <c r="KPW45" s="450"/>
      <c r="KPX45" s="450"/>
      <c r="KPY45" s="450"/>
      <c r="KPZ45" s="450"/>
      <c r="KQA45" s="450"/>
      <c r="KQB45" s="450"/>
      <c r="KQC45" s="450"/>
      <c r="KQD45" s="450"/>
      <c r="KQE45" s="450"/>
      <c r="KQF45" s="450"/>
      <c r="KQG45" s="450"/>
      <c r="KQH45" s="450"/>
      <c r="KQI45" s="450"/>
      <c r="KQJ45" s="450"/>
      <c r="KQK45" s="450"/>
      <c r="KQL45" s="450"/>
      <c r="KQM45" s="450"/>
      <c r="KQN45" s="450"/>
      <c r="KQO45" s="450"/>
      <c r="KQP45" s="450"/>
      <c r="KQQ45" s="450"/>
      <c r="KQR45" s="450"/>
      <c r="KQS45" s="450"/>
      <c r="KQT45" s="450"/>
      <c r="KQU45" s="450"/>
      <c r="KQV45" s="450"/>
      <c r="KQW45" s="450"/>
      <c r="KQX45" s="450"/>
      <c r="KQY45" s="450"/>
      <c r="KQZ45" s="450"/>
      <c r="KRA45" s="450"/>
      <c r="KRB45" s="450"/>
      <c r="KRC45" s="450"/>
      <c r="KRD45" s="450"/>
      <c r="KRE45" s="450"/>
      <c r="KRF45" s="450"/>
      <c r="KRG45" s="450"/>
      <c r="KRH45" s="450"/>
      <c r="KRI45" s="450"/>
      <c r="KRJ45" s="450"/>
      <c r="KRK45" s="450"/>
      <c r="KRL45" s="450"/>
      <c r="KRM45" s="450"/>
      <c r="KRN45" s="450"/>
      <c r="KRO45" s="450"/>
      <c r="KRP45" s="450"/>
      <c r="KRQ45" s="450"/>
      <c r="KRR45" s="450"/>
      <c r="KRS45" s="450"/>
      <c r="KRT45" s="450"/>
      <c r="KRU45" s="450"/>
      <c r="KRV45" s="450"/>
      <c r="KRW45" s="450"/>
      <c r="KRX45" s="450"/>
      <c r="KRY45" s="450"/>
      <c r="KRZ45" s="450"/>
      <c r="KSA45" s="450"/>
      <c r="KSB45" s="450"/>
      <c r="KSC45" s="450"/>
      <c r="KSD45" s="450"/>
      <c r="KSE45" s="450"/>
      <c r="KSF45" s="450"/>
      <c r="KSG45" s="450"/>
      <c r="KSH45" s="450"/>
      <c r="KSI45" s="450"/>
      <c r="KSJ45" s="450"/>
      <c r="KSK45" s="450"/>
      <c r="KSL45" s="450"/>
      <c r="KSM45" s="450"/>
      <c r="KSN45" s="450"/>
      <c r="KSO45" s="450"/>
      <c r="KSP45" s="450"/>
      <c r="KSQ45" s="450"/>
      <c r="KSR45" s="450"/>
      <c r="KSS45" s="450"/>
      <c r="KST45" s="450"/>
      <c r="KSU45" s="450"/>
      <c r="KSV45" s="450"/>
      <c r="KSW45" s="450"/>
      <c r="KSX45" s="450"/>
      <c r="KSY45" s="450"/>
      <c r="KSZ45" s="450"/>
      <c r="KTA45" s="450"/>
      <c r="KTB45" s="450"/>
      <c r="KTC45" s="450"/>
      <c r="KTD45" s="450"/>
      <c r="KTE45" s="450"/>
      <c r="KTF45" s="450"/>
      <c r="KTG45" s="450"/>
      <c r="KTH45" s="450"/>
      <c r="KTI45" s="450"/>
      <c r="KTJ45" s="450"/>
      <c r="KTK45" s="450"/>
      <c r="KTL45" s="450"/>
      <c r="KTM45" s="450"/>
      <c r="KTN45" s="450"/>
      <c r="KTO45" s="450"/>
      <c r="KTP45" s="450"/>
      <c r="KTQ45" s="450"/>
      <c r="KTR45" s="450"/>
      <c r="KTS45" s="450"/>
      <c r="KTT45" s="450"/>
      <c r="KTU45" s="450"/>
      <c r="KTV45" s="450"/>
      <c r="KTW45" s="450"/>
      <c r="KTX45" s="450"/>
      <c r="KTY45" s="450"/>
      <c r="KTZ45" s="450"/>
      <c r="KUA45" s="450"/>
      <c r="KUB45" s="450"/>
      <c r="KUC45" s="450"/>
      <c r="KUD45" s="450"/>
      <c r="KUE45" s="450"/>
      <c r="KUF45" s="450"/>
      <c r="KUG45" s="450"/>
      <c r="KUH45" s="450"/>
      <c r="KUI45" s="450"/>
      <c r="KUJ45" s="450"/>
      <c r="KUK45" s="450"/>
      <c r="KUL45" s="450"/>
      <c r="KUM45" s="450"/>
      <c r="KUN45" s="450"/>
      <c r="KUO45" s="450"/>
      <c r="KUP45" s="450"/>
      <c r="KUQ45" s="450"/>
      <c r="KUR45" s="450"/>
      <c r="KUS45" s="450"/>
      <c r="KUT45" s="450"/>
      <c r="KUU45" s="450"/>
      <c r="KUV45" s="450"/>
      <c r="KUW45" s="450"/>
      <c r="KUX45" s="450"/>
      <c r="KUY45" s="450"/>
      <c r="KUZ45" s="450"/>
      <c r="KVA45" s="450"/>
      <c r="KVB45" s="450"/>
      <c r="KVC45" s="450"/>
      <c r="KVD45" s="450"/>
      <c r="KVE45" s="450"/>
      <c r="KVF45" s="450"/>
      <c r="KVG45" s="450"/>
      <c r="KVH45" s="450"/>
      <c r="KVI45" s="450"/>
      <c r="KVJ45" s="450"/>
      <c r="KVK45" s="450"/>
      <c r="KVL45" s="450"/>
      <c r="KVM45" s="450"/>
      <c r="KVN45" s="450"/>
      <c r="KVO45" s="450"/>
      <c r="KVP45" s="450"/>
      <c r="KVQ45" s="450"/>
      <c r="KVR45" s="450"/>
      <c r="KVS45" s="450"/>
      <c r="KVT45" s="450"/>
      <c r="KVU45" s="450"/>
      <c r="KVV45" s="450"/>
      <c r="KVW45" s="450"/>
      <c r="KVX45" s="450"/>
      <c r="KVY45" s="450"/>
      <c r="KVZ45" s="450"/>
      <c r="KWA45" s="450"/>
      <c r="KWB45" s="450"/>
      <c r="KWC45" s="450"/>
      <c r="KWD45" s="450"/>
      <c r="KWE45" s="450"/>
      <c r="KWF45" s="450"/>
      <c r="KWG45" s="450"/>
      <c r="KWH45" s="450"/>
      <c r="KWI45" s="450"/>
      <c r="KWJ45" s="450"/>
      <c r="KWK45" s="450"/>
      <c r="KWL45" s="450"/>
      <c r="KWM45" s="450"/>
      <c r="KWN45" s="450"/>
      <c r="KWO45" s="450"/>
      <c r="KWP45" s="450"/>
      <c r="KWQ45" s="450"/>
      <c r="KWR45" s="450"/>
      <c r="KWS45" s="450"/>
      <c r="KWT45" s="450"/>
      <c r="KWU45" s="450"/>
      <c r="KWV45" s="450"/>
      <c r="KWW45" s="450"/>
      <c r="KWX45" s="450"/>
      <c r="KWY45" s="450"/>
      <c r="KWZ45" s="450"/>
      <c r="KXA45" s="450"/>
      <c r="KXB45" s="450"/>
      <c r="KXC45" s="450"/>
      <c r="KXD45" s="450"/>
      <c r="KXE45" s="450"/>
      <c r="KXF45" s="450"/>
      <c r="KXG45" s="450"/>
      <c r="KXH45" s="450"/>
      <c r="KXI45" s="450"/>
      <c r="KXJ45" s="450"/>
      <c r="KXK45" s="450"/>
      <c r="KXL45" s="450"/>
      <c r="KXM45" s="450"/>
      <c r="KXN45" s="450"/>
      <c r="KXO45" s="450"/>
      <c r="KXP45" s="450"/>
      <c r="KXQ45" s="450"/>
      <c r="KXR45" s="450"/>
      <c r="KXS45" s="450"/>
      <c r="KXT45" s="450"/>
      <c r="KXU45" s="450"/>
      <c r="KXV45" s="450"/>
      <c r="KXW45" s="450"/>
      <c r="KXX45" s="450"/>
      <c r="KXY45" s="450"/>
      <c r="KXZ45" s="450"/>
      <c r="KYA45" s="450"/>
      <c r="KYB45" s="450"/>
      <c r="KYC45" s="450"/>
      <c r="KYD45" s="450"/>
      <c r="KYE45" s="450"/>
      <c r="KYF45" s="450"/>
      <c r="KYG45" s="450"/>
      <c r="KYH45" s="450"/>
      <c r="KYI45" s="450"/>
      <c r="KYJ45" s="450"/>
      <c r="KYK45" s="450"/>
      <c r="KYL45" s="450"/>
      <c r="KYM45" s="450"/>
      <c r="KYN45" s="450"/>
      <c r="KYO45" s="450"/>
      <c r="KYP45" s="450"/>
      <c r="KYQ45" s="450"/>
      <c r="KYR45" s="450"/>
      <c r="KYS45" s="450"/>
      <c r="KYT45" s="450"/>
      <c r="KYU45" s="450"/>
      <c r="KYV45" s="450"/>
      <c r="KYW45" s="450"/>
      <c r="KYX45" s="450"/>
      <c r="KYY45" s="450"/>
      <c r="KYZ45" s="450"/>
      <c r="KZA45" s="450"/>
      <c r="KZB45" s="450"/>
      <c r="KZC45" s="450"/>
      <c r="KZD45" s="450"/>
      <c r="KZE45" s="450"/>
      <c r="KZF45" s="450"/>
      <c r="KZG45" s="450"/>
      <c r="KZH45" s="450"/>
      <c r="KZI45" s="450"/>
      <c r="KZJ45" s="450"/>
      <c r="KZK45" s="450"/>
      <c r="KZL45" s="450"/>
      <c r="KZM45" s="450"/>
      <c r="KZN45" s="450"/>
      <c r="KZO45" s="450"/>
      <c r="KZP45" s="450"/>
      <c r="KZQ45" s="450"/>
      <c r="KZR45" s="450"/>
      <c r="KZS45" s="450"/>
      <c r="KZT45" s="450"/>
      <c r="KZU45" s="450"/>
      <c r="KZV45" s="450"/>
      <c r="KZW45" s="450"/>
      <c r="KZX45" s="450"/>
      <c r="KZY45" s="450"/>
      <c r="KZZ45" s="450"/>
      <c r="LAA45" s="450"/>
      <c r="LAB45" s="450"/>
      <c r="LAC45" s="450"/>
      <c r="LAD45" s="450"/>
      <c r="LAE45" s="450"/>
      <c r="LAF45" s="450"/>
      <c r="LAG45" s="450"/>
      <c r="LAH45" s="450"/>
      <c r="LAI45" s="450"/>
      <c r="LAJ45" s="450"/>
      <c r="LAK45" s="450"/>
      <c r="LAL45" s="450"/>
      <c r="LAM45" s="450"/>
      <c r="LAN45" s="450"/>
      <c r="LAO45" s="450"/>
      <c r="LAP45" s="450"/>
      <c r="LAQ45" s="450"/>
      <c r="LAR45" s="450"/>
      <c r="LAS45" s="450"/>
      <c r="LAT45" s="450"/>
      <c r="LAU45" s="450"/>
      <c r="LAV45" s="450"/>
      <c r="LAW45" s="450"/>
      <c r="LAX45" s="450"/>
      <c r="LAY45" s="450"/>
      <c r="LAZ45" s="450"/>
      <c r="LBA45" s="450"/>
      <c r="LBB45" s="450"/>
      <c r="LBC45" s="450"/>
      <c r="LBD45" s="450"/>
      <c r="LBE45" s="450"/>
      <c r="LBF45" s="450"/>
      <c r="LBG45" s="450"/>
      <c r="LBH45" s="450"/>
      <c r="LBI45" s="450"/>
      <c r="LBJ45" s="450"/>
      <c r="LBK45" s="450"/>
      <c r="LBL45" s="450"/>
      <c r="LBM45" s="450"/>
      <c r="LBN45" s="450"/>
      <c r="LBO45" s="450"/>
      <c r="LBP45" s="450"/>
      <c r="LBQ45" s="450"/>
      <c r="LBR45" s="450"/>
      <c r="LBS45" s="450"/>
      <c r="LBT45" s="450"/>
      <c r="LBU45" s="450"/>
      <c r="LBV45" s="450"/>
      <c r="LBW45" s="450"/>
      <c r="LBX45" s="450"/>
      <c r="LBY45" s="450"/>
      <c r="LBZ45" s="450"/>
      <c r="LCA45" s="450"/>
      <c r="LCB45" s="450"/>
      <c r="LCC45" s="450"/>
      <c r="LCD45" s="450"/>
      <c r="LCE45" s="450"/>
      <c r="LCF45" s="450"/>
      <c r="LCG45" s="450"/>
      <c r="LCH45" s="450"/>
      <c r="LCI45" s="450"/>
      <c r="LCJ45" s="450"/>
      <c r="LCK45" s="450"/>
      <c r="LCL45" s="450"/>
      <c r="LCM45" s="450"/>
      <c r="LCN45" s="450"/>
      <c r="LCO45" s="450"/>
      <c r="LCP45" s="450"/>
      <c r="LCQ45" s="450"/>
      <c r="LCR45" s="450"/>
      <c r="LCS45" s="450"/>
      <c r="LCT45" s="450"/>
      <c r="LCU45" s="450"/>
      <c r="LCV45" s="450"/>
      <c r="LCW45" s="450"/>
      <c r="LCX45" s="450"/>
      <c r="LCY45" s="450"/>
      <c r="LCZ45" s="450"/>
      <c r="LDA45" s="450"/>
      <c r="LDB45" s="450"/>
      <c r="LDC45" s="450"/>
      <c r="LDD45" s="450"/>
      <c r="LDE45" s="450"/>
      <c r="LDF45" s="450"/>
      <c r="LDG45" s="450"/>
      <c r="LDH45" s="450"/>
      <c r="LDI45" s="450"/>
      <c r="LDJ45" s="450"/>
      <c r="LDK45" s="450"/>
      <c r="LDL45" s="450"/>
      <c r="LDM45" s="450"/>
      <c r="LDN45" s="450"/>
      <c r="LDO45" s="450"/>
      <c r="LDP45" s="450"/>
      <c r="LDQ45" s="450"/>
      <c r="LDR45" s="450"/>
      <c r="LDS45" s="450"/>
      <c r="LDT45" s="450"/>
      <c r="LDU45" s="450"/>
      <c r="LDV45" s="450"/>
      <c r="LDW45" s="450"/>
      <c r="LDX45" s="450"/>
      <c r="LDY45" s="450"/>
      <c r="LDZ45" s="450"/>
      <c r="LEA45" s="450"/>
      <c r="LEB45" s="450"/>
      <c r="LEC45" s="450"/>
      <c r="LED45" s="450"/>
      <c r="LEE45" s="450"/>
      <c r="LEF45" s="450"/>
      <c r="LEG45" s="450"/>
      <c r="LEH45" s="450"/>
      <c r="LEI45" s="450"/>
      <c r="LEJ45" s="450"/>
      <c r="LEK45" s="450"/>
      <c r="LEL45" s="450"/>
      <c r="LEM45" s="450"/>
      <c r="LEN45" s="450"/>
      <c r="LEO45" s="450"/>
      <c r="LEP45" s="450"/>
      <c r="LEQ45" s="450"/>
      <c r="LER45" s="450"/>
      <c r="LES45" s="450"/>
      <c r="LET45" s="450"/>
      <c r="LEU45" s="450"/>
      <c r="LEV45" s="450"/>
      <c r="LEW45" s="450"/>
      <c r="LEX45" s="450"/>
      <c r="LEY45" s="450"/>
      <c r="LEZ45" s="450"/>
      <c r="LFA45" s="450"/>
      <c r="LFB45" s="450"/>
      <c r="LFC45" s="450"/>
      <c r="LFD45" s="450"/>
      <c r="LFE45" s="450"/>
      <c r="LFF45" s="450"/>
      <c r="LFG45" s="450"/>
      <c r="LFH45" s="450"/>
      <c r="LFI45" s="450"/>
      <c r="LFJ45" s="450"/>
      <c r="LFK45" s="450"/>
      <c r="LFL45" s="450"/>
      <c r="LFM45" s="450"/>
      <c r="LFN45" s="450"/>
      <c r="LFO45" s="450"/>
      <c r="LFP45" s="450"/>
      <c r="LFQ45" s="450"/>
      <c r="LFR45" s="450"/>
      <c r="LFS45" s="450"/>
      <c r="LFT45" s="450"/>
      <c r="LFU45" s="450"/>
      <c r="LFV45" s="450"/>
      <c r="LFW45" s="450"/>
      <c r="LFX45" s="450"/>
      <c r="LFY45" s="450"/>
      <c r="LFZ45" s="450"/>
      <c r="LGA45" s="450"/>
      <c r="LGB45" s="450"/>
      <c r="LGC45" s="450"/>
      <c r="LGD45" s="450"/>
      <c r="LGE45" s="450"/>
      <c r="LGF45" s="450"/>
      <c r="LGG45" s="450"/>
      <c r="LGH45" s="450"/>
      <c r="LGI45" s="450"/>
      <c r="LGJ45" s="450"/>
      <c r="LGK45" s="450"/>
      <c r="LGL45" s="450"/>
      <c r="LGM45" s="450"/>
      <c r="LGN45" s="450"/>
      <c r="LGO45" s="450"/>
      <c r="LGP45" s="450"/>
      <c r="LGQ45" s="450"/>
      <c r="LGR45" s="450"/>
      <c r="LGS45" s="450"/>
      <c r="LGT45" s="450"/>
      <c r="LGU45" s="450"/>
      <c r="LGV45" s="450"/>
      <c r="LGW45" s="450"/>
      <c r="LGX45" s="450"/>
      <c r="LGY45" s="450"/>
      <c r="LGZ45" s="450"/>
      <c r="LHA45" s="450"/>
      <c r="LHB45" s="450"/>
      <c r="LHC45" s="450"/>
      <c r="LHD45" s="450"/>
      <c r="LHE45" s="450"/>
      <c r="LHF45" s="450"/>
      <c r="LHG45" s="450"/>
      <c r="LHH45" s="450"/>
      <c r="LHI45" s="450"/>
      <c r="LHJ45" s="450"/>
      <c r="LHK45" s="450"/>
      <c r="LHL45" s="450"/>
      <c r="LHM45" s="450"/>
      <c r="LHN45" s="450"/>
      <c r="LHO45" s="450"/>
      <c r="LHP45" s="450"/>
      <c r="LHQ45" s="450"/>
      <c r="LHR45" s="450"/>
      <c r="LHS45" s="450"/>
      <c r="LHT45" s="450"/>
      <c r="LHU45" s="450"/>
      <c r="LHV45" s="450"/>
      <c r="LHW45" s="450"/>
      <c r="LHX45" s="450"/>
      <c r="LHY45" s="450"/>
      <c r="LHZ45" s="450"/>
      <c r="LIA45" s="450"/>
      <c r="LIB45" s="450"/>
      <c r="LIC45" s="450"/>
      <c r="LID45" s="450"/>
      <c r="LIE45" s="450"/>
      <c r="LIF45" s="450"/>
      <c r="LIG45" s="450"/>
      <c r="LIH45" s="450"/>
      <c r="LII45" s="450"/>
      <c r="LIJ45" s="450"/>
      <c r="LIK45" s="450"/>
      <c r="LIL45" s="450"/>
      <c r="LIM45" s="450"/>
      <c r="LIN45" s="450"/>
      <c r="LIO45" s="450"/>
      <c r="LIP45" s="450"/>
      <c r="LIQ45" s="450"/>
      <c r="LIR45" s="450"/>
      <c r="LIS45" s="450"/>
      <c r="LIT45" s="450"/>
      <c r="LIU45" s="450"/>
      <c r="LIV45" s="450"/>
      <c r="LIW45" s="450"/>
      <c r="LIX45" s="450"/>
      <c r="LIY45" s="450"/>
      <c r="LIZ45" s="450"/>
      <c r="LJA45" s="450"/>
      <c r="LJB45" s="450"/>
      <c r="LJC45" s="450"/>
      <c r="LJD45" s="450"/>
      <c r="LJE45" s="450"/>
      <c r="LJF45" s="450"/>
      <c r="LJG45" s="450"/>
      <c r="LJH45" s="450"/>
      <c r="LJI45" s="450"/>
      <c r="LJJ45" s="450"/>
      <c r="LJK45" s="450"/>
      <c r="LJL45" s="450"/>
      <c r="LJM45" s="450"/>
      <c r="LJN45" s="450"/>
      <c r="LJO45" s="450"/>
      <c r="LJP45" s="450"/>
      <c r="LJQ45" s="450"/>
      <c r="LJR45" s="450"/>
      <c r="LJS45" s="450"/>
      <c r="LJT45" s="450"/>
      <c r="LJU45" s="450"/>
      <c r="LJV45" s="450"/>
      <c r="LJW45" s="450"/>
      <c r="LJX45" s="450"/>
      <c r="LJY45" s="450"/>
      <c r="LJZ45" s="450"/>
      <c r="LKA45" s="450"/>
      <c r="LKB45" s="450"/>
      <c r="LKC45" s="450"/>
      <c r="LKD45" s="450"/>
      <c r="LKE45" s="450"/>
      <c r="LKF45" s="450"/>
      <c r="LKG45" s="450"/>
      <c r="LKH45" s="450"/>
      <c r="LKI45" s="450"/>
      <c r="LKJ45" s="450"/>
      <c r="LKK45" s="450"/>
      <c r="LKL45" s="450"/>
      <c r="LKM45" s="450"/>
      <c r="LKN45" s="450"/>
      <c r="LKO45" s="450"/>
      <c r="LKP45" s="450"/>
      <c r="LKQ45" s="450"/>
      <c r="LKR45" s="450"/>
      <c r="LKS45" s="450"/>
      <c r="LKT45" s="450"/>
      <c r="LKU45" s="450"/>
      <c r="LKV45" s="450"/>
      <c r="LKW45" s="450"/>
      <c r="LKX45" s="450"/>
      <c r="LKY45" s="450"/>
      <c r="LKZ45" s="450"/>
      <c r="LLA45" s="450"/>
      <c r="LLB45" s="450"/>
      <c r="LLC45" s="450"/>
      <c r="LLD45" s="450"/>
      <c r="LLE45" s="450"/>
      <c r="LLF45" s="450"/>
      <c r="LLG45" s="450"/>
      <c r="LLH45" s="450"/>
      <c r="LLI45" s="450"/>
      <c r="LLJ45" s="450"/>
      <c r="LLK45" s="450"/>
      <c r="LLL45" s="450"/>
      <c r="LLM45" s="450"/>
      <c r="LLN45" s="450"/>
      <c r="LLO45" s="450"/>
      <c r="LLP45" s="450"/>
      <c r="LLQ45" s="450"/>
      <c r="LLR45" s="450"/>
      <c r="LLS45" s="450"/>
      <c r="LLT45" s="450"/>
      <c r="LLU45" s="450"/>
      <c r="LLV45" s="450"/>
      <c r="LLW45" s="450"/>
      <c r="LLX45" s="450"/>
      <c r="LLY45" s="450"/>
      <c r="LLZ45" s="450"/>
      <c r="LMA45" s="450"/>
      <c r="LMB45" s="450"/>
      <c r="LMC45" s="450"/>
      <c r="LMD45" s="450"/>
      <c r="LME45" s="450"/>
      <c r="LMF45" s="450"/>
      <c r="LMG45" s="450"/>
      <c r="LMH45" s="450"/>
      <c r="LMI45" s="450"/>
      <c r="LMJ45" s="450"/>
      <c r="LMK45" s="450"/>
      <c r="LML45" s="450"/>
      <c r="LMM45" s="450"/>
      <c r="LMN45" s="450"/>
      <c r="LMO45" s="450"/>
      <c r="LMP45" s="450"/>
      <c r="LMQ45" s="450"/>
      <c r="LMR45" s="450"/>
      <c r="LMS45" s="450"/>
      <c r="LMT45" s="450"/>
      <c r="LMU45" s="450"/>
      <c r="LMV45" s="450"/>
      <c r="LMW45" s="450"/>
      <c r="LMX45" s="450"/>
      <c r="LMY45" s="450"/>
      <c r="LMZ45" s="450"/>
      <c r="LNA45" s="450"/>
      <c r="LNB45" s="450"/>
      <c r="LNC45" s="450"/>
      <c r="LND45" s="450"/>
      <c r="LNE45" s="450"/>
      <c r="LNF45" s="450"/>
      <c r="LNG45" s="450"/>
      <c r="LNH45" s="450"/>
      <c r="LNI45" s="450"/>
      <c r="LNJ45" s="450"/>
      <c r="LNK45" s="450"/>
      <c r="LNL45" s="450"/>
      <c r="LNM45" s="450"/>
      <c r="LNN45" s="450"/>
      <c r="LNO45" s="450"/>
      <c r="LNP45" s="450"/>
      <c r="LNQ45" s="450"/>
      <c r="LNR45" s="450"/>
      <c r="LNS45" s="450"/>
      <c r="LNT45" s="450"/>
      <c r="LNU45" s="450"/>
      <c r="LNV45" s="450"/>
      <c r="LNW45" s="450"/>
      <c r="LNX45" s="450"/>
      <c r="LNY45" s="450"/>
      <c r="LNZ45" s="450"/>
      <c r="LOA45" s="450"/>
      <c r="LOB45" s="450"/>
      <c r="LOC45" s="450"/>
      <c r="LOD45" s="450"/>
      <c r="LOE45" s="450"/>
      <c r="LOF45" s="450"/>
      <c r="LOG45" s="450"/>
      <c r="LOH45" s="450"/>
      <c r="LOI45" s="450"/>
      <c r="LOJ45" s="450"/>
      <c r="LOK45" s="450"/>
      <c r="LOL45" s="450"/>
      <c r="LOM45" s="450"/>
      <c r="LON45" s="450"/>
      <c r="LOO45" s="450"/>
      <c r="LOP45" s="450"/>
      <c r="LOQ45" s="450"/>
      <c r="LOR45" s="450"/>
      <c r="LOS45" s="450"/>
      <c r="LOT45" s="450"/>
      <c r="LOU45" s="450"/>
      <c r="LOV45" s="450"/>
      <c r="LOW45" s="450"/>
      <c r="LOX45" s="450"/>
      <c r="LOY45" s="450"/>
      <c r="LOZ45" s="450"/>
      <c r="LPA45" s="450"/>
      <c r="LPB45" s="450"/>
      <c r="LPC45" s="450"/>
      <c r="LPD45" s="450"/>
      <c r="LPE45" s="450"/>
      <c r="LPF45" s="450"/>
      <c r="LPG45" s="450"/>
      <c r="LPH45" s="450"/>
      <c r="LPI45" s="450"/>
      <c r="LPJ45" s="450"/>
      <c r="LPK45" s="450"/>
      <c r="LPL45" s="450"/>
      <c r="LPM45" s="450"/>
      <c r="LPN45" s="450"/>
      <c r="LPO45" s="450"/>
      <c r="LPP45" s="450"/>
      <c r="LPQ45" s="450"/>
      <c r="LPR45" s="450"/>
      <c r="LPS45" s="450"/>
      <c r="LPT45" s="450"/>
      <c r="LPU45" s="450"/>
      <c r="LPV45" s="450"/>
      <c r="LPW45" s="450"/>
      <c r="LPX45" s="450"/>
      <c r="LPY45" s="450"/>
      <c r="LPZ45" s="450"/>
      <c r="LQA45" s="450"/>
      <c r="LQB45" s="450"/>
      <c r="LQC45" s="450"/>
      <c r="LQD45" s="450"/>
      <c r="LQE45" s="450"/>
      <c r="LQF45" s="450"/>
      <c r="LQG45" s="450"/>
      <c r="LQH45" s="450"/>
      <c r="LQI45" s="450"/>
      <c r="LQJ45" s="450"/>
      <c r="LQK45" s="450"/>
      <c r="LQL45" s="450"/>
      <c r="LQM45" s="450"/>
      <c r="LQN45" s="450"/>
      <c r="LQO45" s="450"/>
      <c r="LQP45" s="450"/>
      <c r="LQQ45" s="450"/>
      <c r="LQR45" s="450"/>
      <c r="LQS45" s="450"/>
      <c r="LQT45" s="450"/>
      <c r="LQU45" s="450"/>
      <c r="LQV45" s="450"/>
      <c r="LQW45" s="450"/>
      <c r="LQX45" s="450"/>
      <c r="LQY45" s="450"/>
      <c r="LQZ45" s="450"/>
      <c r="LRA45" s="450"/>
      <c r="LRB45" s="450"/>
      <c r="LRC45" s="450"/>
      <c r="LRD45" s="450"/>
      <c r="LRE45" s="450"/>
      <c r="LRF45" s="450"/>
      <c r="LRG45" s="450"/>
      <c r="LRH45" s="450"/>
      <c r="LRI45" s="450"/>
      <c r="LRJ45" s="450"/>
      <c r="LRK45" s="450"/>
      <c r="LRL45" s="450"/>
      <c r="LRM45" s="450"/>
      <c r="LRN45" s="450"/>
      <c r="LRO45" s="450"/>
      <c r="LRP45" s="450"/>
      <c r="LRQ45" s="450"/>
      <c r="LRR45" s="450"/>
      <c r="LRS45" s="450"/>
      <c r="LRT45" s="450"/>
      <c r="LRU45" s="450"/>
      <c r="LRV45" s="450"/>
      <c r="LRW45" s="450"/>
      <c r="LRX45" s="450"/>
      <c r="LRY45" s="450"/>
      <c r="LRZ45" s="450"/>
      <c r="LSA45" s="450"/>
      <c r="LSB45" s="450"/>
      <c r="LSC45" s="450"/>
      <c r="LSD45" s="450"/>
      <c r="LSE45" s="450"/>
      <c r="LSF45" s="450"/>
      <c r="LSG45" s="450"/>
      <c r="LSH45" s="450"/>
      <c r="LSI45" s="450"/>
      <c r="LSJ45" s="450"/>
      <c r="LSK45" s="450"/>
      <c r="LSL45" s="450"/>
      <c r="LSM45" s="450"/>
      <c r="LSN45" s="450"/>
      <c r="LSO45" s="450"/>
      <c r="LSP45" s="450"/>
      <c r="LSQ45" s="450"/>
      <c r="LSR45" s="450"/>
      <c r="LSS45" s="450"/>
      <c r="LST45" s="450"/>
      <c r="LSU45" s="450"/>
      <c r="LSV45" s="450"/>
      <c r="LSW45" s="450"/>
      <c r="LSX45" s="450"/>
      <c r="LSY45" s="450"/>
      <c r="LSZ45" s="450"/>
      <c r="LTA45" s="450"/>
      <c r="LTB45" s="450"/>
      <c r="LTC45" s="450"/>
      <c r="LTD45" s="450"/>
      <c r="LTE45" s="450"/>
      <c r="LTF45" s="450"/>
      <c r="LTG45" s="450"/>
      <c r="LTH45" s="450"/>
      <c r="LTI45" s="450"/>
      <c r="LTJ45" s="450"/>
      <c r="LTK45" s="450"/>
      <c r="LTL45" s="450"/>
      <c r="LTM45" s="450"/>
      <c r="LTN45" s="450"/>
      <c r="LTO45" s="450"/>
      <c r="LTP45" s="450"/>
      <c r="LTQ45" s="450"/>
      <c r="LTR45" s="450"/>
      <c r="LTS45" s="450"/>
      <c r="LTT45" s="450"/>
      <c r="LTU45" s="450"/>
      <c r="LTV45" s="450"/>
      <c r="LTW45" s="450"/>
      <c r="LTX45" s="450"/>
      <c r="LTY45" s="450"/>
      <c r="LTZ45" s="450"/>
      <c r="LUA45" s="450"/>
      <c r="LUB45" s="450"/>
      <c r="LUC45" s="450"/>
      <c r="LUD45" s="450"/>
      <c r="LUE45" s="450"/>
      <c r="LUF45" s="450"/>
      <c r="LUG45" s="450"/>
      <c r="LUH45" s="450"/>
      <c r="LUI45" s="450"/>
      <c r="LUJ45" s="450"/>
      <c r="LUK45" s="450"/>
      <c r="LUL45" s="450"/>
      <c r="LUM45" s="450"/>
      <c r="LUN45" s="450"/>
      <c r="LUO45" s="450"/>
      <c r="LUP45" s="450"/>
      <c r="LUQ45" s="450"/>
      <c r="LUR45" s="450"/>
      <c r="LUS45" s="450"/>
      <c r="LUT45" s="450"/>
      <c r="LUU45" s="450"/>
      <c r="LUV45" s="450"/>
      <c r="LUW45" s="450"/>
      <c r="LUX45" s="450"/>
      <c r="LUY45" s="450"/>
      <c r="LUZ45" s="450"/>
      <c r="LVA45" s="450"/>
      <c r="LVB45" s="450"/>
      <c r="LVC45" s="450"/>
      <c r="LVD45" s="450"/>
      <c r="LVE45" s="450"/>
      <c r="LVF45" s="450"/>
      <c r="LVG45" s="450"/>
      <c r="LVH45" s="450"/>
      <c r="LVI45" s="450"/>
      <c r="LVJ45" s="450"/>
      <c r="LVK45" s="450"/>
      <c r="LVL45" s="450"/>
      <c r="LVM45" s="450"/>
      <c r="LVN45" s="450"/>
      <c r="LVO45" s="450"/>
      <c r="LVP45" s="450"/>
      <c r="LVQ45" s="450"/>
      <c r="LVR45" s="450"/>
      <c r="LVS45" s="450"/>
      <c r="LVT45" s="450"/>
      <c r="LVU45" s="450"/>
      <c r="LVV45" s="450"/>
      <c r="LVW45" s="450"/>
      <c r="LVX45" s="450"/>
      <c r="LVY45" s="450"/>
      <c r="LVZ45" s="450"/>
      <c r="LWA45" s="450"/>
      <c r="LWB45" s="450"/>
      <c r="LWC45" s="450"/>
      <c r="LWD45" s="450"/>
      <c r="LWE45" s="450"/>
      <c r="LWF45" s="450"/>
      <c r="LWG45" s="450"/>
      <c r="LWH45" s="450"/>
      <c r="LWI45" s="450"/>
      <c r="LWJ45" s="450"/>
      <c r="LWK45" s="450"/>
      <c r="LWL45" s="450"/>
      <c r="LWM45" s="450"/>
      <c r="LWN45" s="450"/>
      <c r="LWO45" s="450"/>
      <c r="LWP45" s="450"/>
      <c r="LWQ45" s="450"/>
      <c r="LWR45" s="450"/>
      <c r="LWS45" s="450"/>
      <c r="LWT45" s="450"/>
      <c r="LWU45" s="450"/>
      <c r="LWV45" s="450"/>
      <c r="LWW45" s="450"/>
      <c r="LWX45" s="450"/>
      <c r="LWY45" s="450"/>
      <c r="LWZ45" s="450"/>
      <c r="LXA45" s="450"/>
      <c r="LXB45" s="450"/>
      <c r="LXC45" s="450"/>
      <c r="LXD45" s="450"/>
      <c r="LXE45" s="450"/>
      <c r="LXF45" s="450"/>
      <c r="LXG45" s="450"/>
      <c r="LXH45" s="450"/>
      <c r="LXI45" s="450"/>
      <c r="LXJ45" s="450"/>
      <c r="LXK45" s="450"/>
      <c r="LXL45" s="450"/>
      <c r="LXM45" s="450"/>
      <c r="LXN45" s="450"/>
      <c r="LXO45" s="450"/>
      <c r="LXP45" s="450"/>
      <c r="LXQ45" s="450"/>
      <c r="LXR45" s="450"/>
      <c r="LXS45" s="450"/>
      <c r="LXT45" s="450"/>
      <c r="LXU45" s="450"/>
      <c r="LXV45" s="450"/>
      <c r="LXW45" s="450"/>
      <c r="LXX45" s="450"/>
      <c r="LXY45" s="450"/>
      <c r="LXZ45" s="450"/>
      <c r="LYA45" s="450"/>
      <c r="LYB45" s="450"/>
      <c r="LYC45" s="450"/>
      <c r="LYD45" s="450"/>
      <c r="LYE45" s="450"/>
      <c r="LYF45" s="450"/>
      <c r="LYG45" s="450"/>
      <c r="LYH45" s="450"/>
      <c r="LYI45" s="450"/>
      <c r="LYJ45" s="450"/>
      <c r="LYK45" s="450"/>
      <c r="LYL45" s="450"/>
      <c r="LYM45" s="450"/>
      <c r="LYN45" s="450"/>
      <c r="LYO45" s="450"/>
      <c r="LYP45" s="450"/>
      <c r="LYQ45" s="450"/>
      <c r="LYR45" s="450"/>
      <c r="LYS45" s="450"/>
      <c r="LYT45" s="450"/>
      <c r="LYU45" s="450"/>
      <c r="LYV45" s="450"/>
      <c r="LYW45" s="450"/>
      <c r="LYX45" s="450"/>
      <c r="LYY45" s="450"/>
      <c r="LYZ45" s="450"/>
      <c r="LZA45" s="450"/>
      <c r="LZB45" s="450"/>
      <c r="LZC45" s="450"/>
      <c r="LZD45" s="450"/>
      <c r="LZE45" s="450"/>
      <c r="LZF45" s="450"/>
      <c r="LZG45" s="450"/>
      <c r="LZH45" s="450"/>
      <c r="LZI45" s="450"/>
      <c r="LZJ45" s="450"/>
      <c r="LZK45" s="450"/>
      <c r="LZL45" s="450"/>
      <c r="LZM45" s="450"/>
      <c r="LZN45" s="450"/>
      <c r="LZO45" s="450"/>
      <c r="LZP45" s="450"/>
      <c r="LZQ45" s="450"/>
      <c r="LZR45" s="450"/>
      <c r="LZS45" s="450"/>
      <c r="LZT45" s="450"/>
      <c r="LZU45" s="450"/>
      <c r="LZV45" s="450"/>
      <c r="LZW45" s="450"/>
      <c r="LZX45" s="450"/>
      <c r="LZY45" s="450"/>
      <c r="LZZ45" s="450"/>
      <c r="MAA45" s="450"/>
      <c r="MAB45" s="450"/>
      <c r="MAC45" s="450"/>
      <c r="MAD45" s="450"/>
      <c r="MAE45" s="450"/>
      <c r="MAF45" s="450"/>
      <c r="MAG45" s="450"/>
      <c r="MAH45" s="450"/>
      <c r="MAI45" s="450"/>
      <c r="MAJ45" s="450"/>
      <c r="MAK45" s="450"/>
      <c r="MAL45" s="450"/>
      <c r="MAM45" s="450"/>
      <c r="MAN45" s="450"/>
      <c r="MAO45" s="450"/>
      <c r="MAP45" s="450"/>
      <c r="MAQ45" s="450"/>
      <c r="MAR45" s="450"/>
      <c r="MAS45" s="450"/>
      <c r="MAT45" s="450"/>
      <c r="MAU45" s="450"/>
      <c r="MAV45" s="450"/>
      <c r="MAW45" s="450"/>
      <c r="MAX45" s="450"/>
      <c r="MAY45" s="450"/>
      <c r="MAZ45" s="450"/>
      <c r="MBA45" s="450"/>
      <c r="MBB45" s="450"/>
      <c r="MBC45" s="450"/>
      <c r="MBD45" s="450"/>
      <c r="MBE45" s="450"/>
      <c r="MBF45" s="450"/>
      <c r="MBG45" s="450"/>
      <c r="MBH45" s="450"/>
      <c r="MBI45" s="450"/>
      <c r="MBJ45" s="450"/>
      <c r="MBK45" s="450"/>
      <c r="MBL45" s="450"/>
      <c r="MBM45" s="450"/>
      <c r="MBN45" s="450"/>
      <c r="MBO45" s="450"/>
      <c r="MBP45" s="450"/>
      <c r="MBQ45" s="450"/>
      <c r="MBR45" s="450"/>
      <c r="MBS45" s="450"/>
      <c r="MBT45" s="450"/>
      <c r="MBU45" s="450"/>
      <c r="MBV45" s="450"/>
      <c r="MBW45" s="450"/>
      <c r="MBX45" s="450"/>
      <c r="MBY45" s="450"/>
      <c r="MBZ45" s="450"/>
      <c r="MCA45" s="450"/>
      <c r="MCB45" s="450"/>
      <c r="MCC45" s="450"/>
      <c r="MCD45" s="450"/>
      <c r="MCE45" s="450"/>
      <c r="MCF45" s="450"/>
      <c r="MCG45" s="450"/>
      <c r="MCH45" s="450"/>
      <c r="MCI45" s="450"/>
      <c r="MCJ45" s="450"/>
      <c r="MCK45" s="450"/>
      <c r="MCL45" s="450"/>
      <c r="MCM45" s="450"/>
      <c r="MCN45" s="450"/>
      <c r="MCO45" s="450"/>
      <c r="MCP45" s="450"/>
      <c r="MCQ45" s="450"/>
      <c r="MCR45" s="450"/>
      <c r="MCS45" s="450"/>
      <c r="MCT45" s="450"/>
      <c r="MCU45" s="450"/>
      <c r="MCV45" s="450"/>
      <c r="MCW45" s="450"/>
      <c r="MCX45" s="450"/>
      <c r="MCY45" s="450"/>
      <c r="MCZ45" s="450"/>
      <c r="MDA45" s="450"/>
      <c r="MDB45" s="450"/>
      <c r="MDC45" s="450"/>
      <c r="MDD45" s="450"/>
      <c r="MDE45" s="450"/>
      <c r="MDF45" s="450"/>
      <c r="MDG45" s="450"/>
      <c r="MDH45" s="450"/>
      <c r="MDI45" s="450"/>
      <c r="MDJ45" s="450"/>
      <c r="MDK45" s="450"/>
      <c r="MDL45" s="450"/>
      <c r="MDM45" s="450"/>
      <c r="MDN45" s="450"/>
      <c r="MDO45" s="450"/>
      <c r="MDP45" s="450"/>
      <c r="MDQ45" s="450"/>
      <c r="MDR45" s="450"/>
      <c r="MDS45" s="450"/>
      <c r="MDT45" s="450"/>
      <c r="MDU45" s="450"/>
      <c r="MDV45" s="450"/>
      <c r="MDW45" s="450"/>
      <c r="MDX45" s="450"/>
      <c r="MDY45" s="450"/>
      <c r="MDZ45" s="450"/>
      <c r="MEA45" s="450"/>
      <c r="MEB45" s="450"/>
      <c r="MEC45" s="450"/>
      <c r="MED45" s="450"/>
      <c r="MEE45" s="450"/>
      <c r="MEF45" s="450"/>
      <c r="MEG45" s="450"/>
      <c r="MEH45" s="450"/>
      <c r="MEI45" s="450"/>
      <c r="MEJ45" s="450"/>
      <c r="MEK45" s="450"/>
      <c r="MEL45" s="450"/>
      <c r="MEM45" s="450"/>
      <c r="MEN45" s="450"/>
      <c r="MEO45" s="450"/>
      <c r="MEP45" s="450"/>
      <c r="MEQ45" s="450"/>
      <c r="MER45" s="450"/>
      <c r="MES45" s="450"/>
      <c r="MET45" s="450"/>
      <c r="MEU45" s="450"/>
      <c r="MEV45" s="450"/>
      <c r="MEW45" s="450"/>
      <c r="MEX45" s="450"/>
      <c r="MEY45" s="450"/>
      <c r="MEZ45" s="450"/>
      <c r="MFA45" s="450"/>
      <c r="MFB45" s="450"/>
      <c r="MFC45" s="450"/>
      <c r="MFD45" s="450"/>
      <c r="MFE45" s="450"/>
      <c r="MFF45" s="450"/>
      <c r="MFG45" s="450"/>
      <c r="MFH45" s="450"/>
      <c r="MFI45" s="450"/>
      <c r="MFJ45" s="450"/>
      <c r="MFK45" s="450"/>
      <c r="MFL45" s="450"/>
      <c r="MFM45" s="450"/>
      <c r="MFN45" s="450"/>
      <c r="MFO45" s="450"/>
      <c r="MFP45" s="450"/>
      <c r="MFQ45" s="450"/>
      <c r="MFR45" s="450"/>
      <c r="MFS45" s="450"/>
      <c r="MFT45" s="450"/>
      <c r="MFU45" s="450"/>
      <c r="MFV45" s="450"/>
      <c r="MFW45" s="450"/>
      <c r="MFX45" s="450"/>
      <c r="MFY45" s="450"/>
      <c r="MFZ45" s="450"/>
      <c r="MGA45" s="450"/>
      <c r="MGB45" s="450"/>
      <c r="MGC45" s="450"/>
      <c r="MGD45" s="450"/>
      <c r="MGE45" s="450"/>
      <c r="MGF45" s="450"/>
      <c r="MGG45" s="450"/>
      <c r="MGH45" s="450"/>
      <c r="MGI45" s="450"/>
      <c r="MGJ45" s="450"/>
      <c r="MGK45" s="450"/>
      <c r="MGL45" s="450"/>
      <c r="MGM45" s="450"/>
      <c r="MGN45" s="450"/>
      <c r="MGO45" s="450"/>
      <c r="MGP45" s="450"/>
      <c r="MGQ45" s="450"/>
      <c r="MGR45" s="450"/>
      <c r="MGS45" s="450"/>
      <c r="MGT45" s="450"/>
      <c r="MGU45" s="450"/>
      <c r="MGV45" s="450"/>
      <c r="MGW45" s="450"/>
      <c r="MGX45" s="450"/>
      <c r="MGY45" s="450"/>
      <c r="MGZ45" s="450"/>
      <c r="MHA45" s="450"/>
      <c r="MHB45" s="450"/>
      <c r="MHC45" s="450"/>
      <c r="MHD45" s="450"/>
      <c r="MHE45" s="450"/>
      <c r="MHF45" s="450"/>
      <c r="MHG45" s="450"/>
      <c r="MHH45" s="450"/>
      <c r="MHI45" s="450"/>
      <c r="MHJ45" s="450"/>
      <c r="MHK45" s="450"/>
      <c r="MHL45" s="450"/>
      <c r="MHM45" s="450"/>
      <c r="MHN45" s="450"/>
      <c r="MHO45" s="450"/>
      <c r="MHP45" s="450"/>
      <c r="MHQ45" s="450"/>
      <c r="MHR45" s="450"/>
      <c r="MHS45" s="450"/>
      <c r="MHT45" s="450"/>
      <c r="MHU45" s="450"/>
      <c r="MHV45" s="450"/>
      <c r="MHW45" s="450"/>
      <c r="MHX45" s="450"/>
      <c r="MHY45" s="450"/>
      <c r="MHZ45" s="450"/>
      <c r="MIA45" s="450"/>
      <c r="MIB45" s="450"/>
      <c r="MIC45" s="450"/>
      <c r="MID45" s="450"/>
      <c r="MIE45" s="450"/>
      <c r="MIF45" s="450"/>
      <c r="MIG45" s="450"/>
      <c r="MIH45" s="450"/>
      <c r="MII45" s="450"/>
      <c r="MIJ45" s="450"/>
      <c r="MIK45" s="450"/>
      <c r="MIL45" s="450"/>
      <c r="MIM45" s="450"/>
      <c r="MIN45" s="450"/>
      <c r="MIO45" s="450"/>
      <c r="MIP45" s="450"/>
      <c r="MIQ45" s="450"/>
      <c r="MIR45" s="450"/>
      <c r="MIS45" s="450"/>
      <c r="MIT45" s="450"/>
      <c r="MIU45" s="450"/>
      <c r="MIV45" s="450"/>
      <c r="MIW45" s="450"/>
      <c r="MIX45" s="450"/>
      <c r="MIY45" s="450"/>
      <c r="MIZ45" s="450"/>
      <c r="MJA45" s="450"/>
      <c r="MJB45" s="450"/>
      <c r="MJC45" s="450"/>
      <c r="MJD45" s="450"/>
      <c r="MJE45" s="450"/>
      <c r="MJF45" s="450"/>
      <c r="MJG45" s="450"/>
      <c r="MJH45" s="450"/>
      <c r="MJI45" s="450"/>
      <c r="MJJ45" s="450"/>
      <c r="MJK45" s="450"/>
      <c r="MJL45" s="450"/>
      <c r="MJM45" s="450"/>
      <c r="MJN45" s="450"/>
      <c r="MJO45" s="450"/>
      <c r="MJP45" s="450"/>
      <c r="MJQ45" s="450"/>
      <c r="MJR45" s="450"/>
      <c r="MJS45" s="450"/>
      <c r="MJT45" s="450"/>
      <c r="MJU45" s="450"/>
      <c r="MJV45" s="450"/>
      <c r="MJW45" s="450"/>
      <c r="MJX45" s="450"/>
      <c r="MJY45" s="450"/>
      <c r="MJZ45" s="450"/>
      <c r="MKA45" s="450"/>
      <c r="MKB45" s="450"/>
      <c r="MKC45" s="450"/>
      <c r="MKD45" s="450"/>
      <c r="MKE45" s="450"/>
      <c r="MKF45" s="450"/>
      <c r="MKG45" s="450"/>
      <c r="MKH45" s="450"/>
      <c r="MKI45" s="450"/>
      <c r="MKJ45" s="450"/>
      <c r="MKK45" s="450"/>
      <c r="MKL45" s="450"/>
      <c r="MKM45" s="450"/>
      <c r="MKN45" s="450"/>
      <c r="MKO45" s="450"/>
      <c r="MKP45" s="450"/>
      <c r="MKQ45" s="450"/>
      <c r="MKR45" s="450"/>
      <c r="MKS45" s="450"/>
      <c r="MKT45" s="450"/>
      <c r="MKU45" s="450"/>
      <c r="MKV45" s="450"/>
      <c r="MKW45" s="450"/>
      <c r="MKX45" s="450"/>
      <c r="MKY45" s="450"/>
      <c r="MKZ45" s="450"/>
      <c r="MLA45" s="450"/>
      <c r="MLB45" s="450"/>
      <c r="MLC45" s="450"/>
      <c r="MLD45" s="450"/>
      <c r="MLE45" s="450"/>
      <c r="MLF45" s="450"/>
      <c r="MLG45" s="450"/>
      <c r="MLH45" s="450"/>
      <c r="MLI45" s="450"/>
      <c r="MLJ45" s="450"/>
      <c r="MLK45" s="450"/>
      <c r="MLL45" s="450"/>
      <c r="MLM45" s="450"/>
      <c r="MLN45" s="450"/>
      <c r="MLO45" s="450"/>
      <c r="MLP45" s="450"/>
      <c r="MLQ45" s="450"/>
      <c r="MLR45" s="450"/>
      <c r="MLS45" s="450"/>
      <c r="MLT45" s="450"/>
      <c r="MLU45" s="450"/>
      <c r="MLV45" s="450"/>
      <c r="MLW45" s="450"/>
      <c r="MLX45" s="450"/>
      <c r="MLY45" s="450"/>
      <c r="MLZ45" s="450"/>
      <c r="MMA45" s="450"/>
      <c r="MMB45" s="450"/>
      <c r="MMC45" s="450"/>
      <c r="MMD45" s="450"/>
      <c r="MME45" s="450"/>
      <c r="MMF45" s="450"/>
      <c r="MMG45" s="450"/>
      <c r="MMH45" s="450"/>
      <c r="MMI45" s="450"/>
      <c r="MMJ45" s="450"/>
      <c r="MMK45" s="450"/>
      <c r="MML45" s="450"/>
      <c r="MMM45" s="450"/>
      <c r="MMN45" s="450"/>
      <c r="MMO45" s="450"/>
      <c r="MMP45" s="450"/>
      <c r="MMQ45" s="450"/>
      <c r="MMR45" s="450"/>
      <c r="MMS45" s="450"/>
      <c r="MMT45" s="450"/>
      <c r="MMU45" s="450"/>
      <c r="MMV45" s="450"/>
      <c r="MMW45" s="450"/>
      <c r="MMX45" s="450"/>
      <c r="MMY45" s="450"/>
      <c r="MMZ45" s="450"/>
      <c r="MNA45" s="450"/>
      <c r="MNB45" s="450"/>
      <c r="MNC45" s="450"/>
      <c r="MND45" s="450"/>
      <c r="MNE45" s="450"/>
      <c r="MNF45" s="450"/>
      <c r="MNG45" s="450"/>
      <c r="MNH45" s="450"/>
      <c r="MNI45" s="450"/>
      <c r="MNJ45" s="450"/>
      <c r="MNK45" s="450"/>
      <c r="MNL45" s="450"/>
      <c r="MNM45" s="450"/>
      <c r="MNN45" s="450"/>
      <c r="MNO45" s="450"/>
      <c r="MNP45" s="450"/>
      <c r="MNQ45" s="450"/>
      <c r="MNR45" s="450"/>
      <c r="MNS45" s="450"/>
      <c r="MNT45" s="450"/>
      <c r="MNU45" s="450"/>
      <c r="MNV45" s="450"/>
      <c r="MNW45" s="450"/>
      <c r="MNX45" s="450"/>
      <c r="MNY45" s="450"/>
      <c r="MNZ45" s="450"/>
      <c r="MOA45" s="450"/>
      <c r="MOB45" s="450"/>
      <c r="MOC45" s="450"/>
      <c r="MOD45" s="450"/>
      <c r="MOE45" s="450"/>
      <c r="MOF45" s="450"/>
      <c r="MOG45" s="450"/>
      <c r="MOH45" s="450"/>
      <c r="MOI45" s="450"/>
      <c r="MOJ45" s="450"/>
      <c r="MOK45" s="450"/>
      <c r="MOL45" s="450"/>
      <c r="MOM45" s="450"/>
      <c r="MON45" s="450"/>
      <c r="MOO45" s="450"/>
      <c r="MOP45" s="450"/>
      <c r="MOQ45" s="450"/>
      <c r="MOR45" s="450"/>
      <c r="MOS45" s="450"/>
      <c r="MOT45" s="450"/>
      <c r="MOU45" s="450"/>
      <c r="MOV45" s="450"/>
      <c r="MOW45" s="450"/>
      <c r="MOX45" s="450"/>
      <c r="MOY45" s="450"/>
      <c r="MOZ45" s="450"/>
      <c r="MPA45" s="450"/>
      <c r="MPB45" s="450"/>
      <c r="MPC45" s="450"/>
      <c r="MPD45" s="450"/>
      <c r="MPE45" s="450"/>
      <c r="MPF45" s="450"/>
      <c r="MPG45" s="450"/>
      <c r="MPH45" s="450"/>
      <c r="MPI45" s="450"/>
      <c r="MPJ45" s="450"/>
      <c r="MPK45" s="450"/>
      <c r="MPL45" s="450"/>
      <c r="MPM45" s="450"/>
      <c r="MPN45" s="450"/>
      <c r="MPO45" s="450"/>
      <c r="MPP45" s="450"/>
      <c r="MPQ45" s="450"/>
      <c r="MPR45" s="450"/>
      <c r="MPS45" s="450"/>
      <c r="MPT45" s="450"/>
      <c r="MPU45" s="450"/>
      <c r="MPV45" s="450"/>
      <c r="MPW45" s="450"/>
      <c r="MPX45" s="450"/>
      <c r="MPY45" s="450"/>
      <c r="MPZ45" s="450"/>
      <c r="MQA45" s="450"/>
      <c r="MQB45" s="450"/>
      <c r="MQC45" s="450"/>
      <c r="MQD45" s="450"/>
      <c r="MQE45" s="450"/>
      <c r="MQF45" s="450"/>
      <c r="MQG45" s="450"/>
      <c r="MQH45" s="450"/>
      <c r="MQI45" s="450"/>
      <c r="MQJ45" s="450"/>
      <c r="MQK45" s="450"/>
      <c r="MQL45" s="450"/>
      <c r="MQM45" s="450"/>
      <c r="MQN45" s="450"/>
      <c r="MQO45" s="450"/>
      <c r="MQP45" s="450"/>
      <c r="MQQ45" s="450"/>
      <c r="MQR45" s="450"/>
      <c r="MQS45" s="450"/>
      <c r="MQT45" s="450"/>
      <c r="MQU45" s="450"/>
      <c r="MQV45" s="450"/>
      <c r="MQW45" s="450"/>
      <c r="MQX45" s="450"/>
      <c r="MQY45" s="450"/>
      <c r="MQZ45" s="450"/>
      <c r="MRA45" s="450"/>
      <c r="MRB45" s="450"/>
      <c r="MRC45" s="450"/>
      <c r="MRD45" s="450"/>
      <c r="MRE45" s="450"/>
      <c r="MRF45" s="450"/>
      <c r="MRG45" s="450"/>
      <c r="MRH45" s="450"/>
      <c r="MRI45" s="450"/>
      <c r="MRJ45" s="450"/>
      <c r="MRK45" s="450"/>
      <c r="MRL45" s="450"/>
      <c r="MRM45" s="450"/>
      <c r="MRN45" s="450"/>
      <c r="MRO45" s="450"/>
      <c r="MRP45" s="450"/>
      <c r="MRQ45" s="450"/>
      <c r="MRR45" s="450"/>
      <c r="MRS45" s="450"/>
      <c r="MRT45" s="450"/>
      <c r="MRU45" s="450"/>
      <c r="MRV45" s="450"/>
      <c r="MRW45" s="450"/>
      <c r="MRX45" s="450"/>
      <c r="MRY45" s="450"/>
      <c r="MRZ45" s="450"/>
      <c r="MSA45" s="450"/>
      <c r="MSB45" s="450"/>
      <c r="MSC45" s="450"/>
      <c r="MSD45" s="450"/>
      <c r="MSE45" s="450"/>
      <c r="MSF45" s="450"/>
      <c r="MSG45" s="450"/>
      <c r="MSH45" s="450"/>
      <c r="MSI45" s="450"/>
      <c r="MSJ45" s="450"/>
      <c r="MSK45" s="450"/>
      <c r="MSL45" s="450"/>
      <c r="MSM45" s="450"/>
      <c r="MSN45" s="450"/>
      <c r="MSO45" s="450"/>
      <c r="MSP45" s="450"/>
      <c r="MSQ45" s="450"/>
      <c r="MSR45" s="450"/>
      <c r="MSS45" s="450"/>
      <c r="MST45" s="450"/>
      <c r="MSU45" s="450"/>
      <c r="MSV45" s="450"/>
      <c r="MSW45" s="450"/>
      <c r="MSX45" s="450"/>
      <c r="MSY45" s="450"/>
      <c r="MSZ45" s="450"/>
      <c r="MTA45" s="450"/>
      <c r="MTB45" s="450"/>
      <c r="MTC45" s="450"/>
      <c r="MTD45" s="450"/>
      <c r="MTE45" s="450"/>
      <c r="MTF45" s="450"/>
      <c r="MTG45" s="450"/>
      <c r="MTH45" s="450"/>
      <c r="MTI45" s="450"/>
      <c r="MTJ45" s="450"/>
      <c r="MTK45" s="450"/>
      <c r="MTL45" s="450"/>
      <c r="MTM45" s="450"/>
      <c r="MTN45" s="450"/>
      <c r="MTO45" s="450"/>
      <c r="MTP45" s="450"/>
      <c r="MTQ45" s="450"/>
      <c r="MTR45" s="450"/>
      <c r="MTS45" s="450"/>
      <c r="MTT45" s="450"/>
      <c r="MTU45" s="450"/>
      <c r="MTV45" s="450"/>
      <c r="MTW45" s="450"/>
      <c r="MTX45" s="450"/>
      <c r="MTY45" s="450"/>
      <c r="MTZ45" s="450"/>
      <c r="MUA45" s="450"/>
      <c r="MUB45" s="450"/>
      <c r="MUC45" s="450"/>
      <c r="MUD45" s="450"/>
      <c r="MUE45" s="450"/>
      <c r="MUF45" s="450"/>
      <c r="MUG45" s="450"/>
      <c r="MUH45" s="450"/>
      <c r="MUI45" s="450"/>
      <c r="MUJ45" s="450"/>
      <c r="MUK45" s="450"/>
      <c r="MUL45" s="450"/>
      <c r="MUM45" s="450"/>
      <c r="MUN45" s="450"/>
      <c r="MUO45" s="450"/>
      <c r="MUP45" s="450"/>
      <c r="MUQ45" s="450"/>
      <c r="MUR45" s="450"/>
      <c r="MUS45" s="450"/>
      <c r="MUT45" s="450"/>
      <c r="MUU45" s="450"/>
      <c r="MUV45" s="450"/>
      <c r="MUW45" s="450"/>
      <c r="MUX45" s="450"/>
      <c r="MUY45" s="450"/>
      <c r="MUZ45" s="450"/>
      <c r="MVA45" s="450"/>
      <c r="MVB45" s="450"/>
      <c r="MVC45" s="450"/>
      <c r="MVD45" s="450"/>
      <c r="MVE45" s="450"/>
      <c r="MVF45" s="450"/>
      <c r="MVG45" s="450"/>
      <c r="MVH45" s="450"/>
      <c r="MVI45" s="450"/>
      <c r="MVJ45" s="450"/>
      <c r="MVK45" s="450"/>
      <c r="MVL45" s="450"/>
      <c r="MVM45" s="450"/>
      <c r="MVN45" s="450"/>
      <c r="MVO45" s="450"/>
      <c r="MVP45" s="450"/>
      <c r="MVQ45" s="450"/>
      <c r="MVR45" s="450"/>
      <c r="MVS45" s="450"/>
      <c r="MVT45" s="450"/>
      <c r="MVU45" s="450"/>
      <c r="MVV45" s="450"/>
      <c r="MVW45" s="450"/>
      <c r="MVX45" s="450"/>
      <c r="MVY45" s="450"/>
      <c r="MVZ45" s="450"/>
      <c r="MWA45" s="450"/>
      <c r="MWB45" s="450"/>
      <c r="MWC45" s="450"/>
      <c r="MWD45" s="450"/>
      <c r="MWE45" s="450"/>
      <c r="MWF45" s="450"/>
      <c r="MWG45" s="450"/>
      <c r="MWH45" s="450"/>
      <c r="MWI45" s="450"/>
      <c r="MWJ45" s="450"/>
      <c r="MWK45" s="450"/>
      <c r="MWL45" s="450"/>
      <c r="MWM45" s="450"/>
      <c r="MWN45" s="450"/>
      <c r="MWO45" s="450"/>
      <c r="MWP45" s="450"/>
      <c r="MWQ45" s="450"/>
      <c r="MWR45" s="450"/>
      <c r="MWS45" s="450"/>
      <c r="MWT45" s="450"/>
      <c r="MWU45" s="450"/>
      <c r="MWV45" s="450"/>
      <c r="MWW45" s="450"/>
      <c r="MWX45" s="450"/>
      <c r="MWY45" s="450"/>
      <c r="MWZ45" s="450"/>
      <c r="MXA45" s="450"/>
      <c r="MXB45" s="450"/>
      <c r="MXC45" s="450"/>
      <c r="MXD45" s="450"/>
      <c r="MXE45" s="450"/>
      <c r="MXF45" s="450"/>
      <c r="MXG45" s="450"/>
      <c r="MXH45" s="450"/>
      <c r="MXI45" s="450"/>
      <c r="MXJ45" s="450"/>
      <c r="MXK45" s="450"/>
      <c r="MXL45" s="450"/>
      <c r="MXM45" s="450"/>
      <c r="MXN45" s="450"/>
      <c r="MXO45" s="450"/>
      <c r="MXP45" s="450"/>
      <c r="MXQ45" s="450"/>
      <c r="MXR45" s="450"/>
      <c r="MXS45" s="450"/>
      <c r="MXT45" s="450"/>
      <c r="MXU45" s="450"/>
      <c r="MXV45" s="450"/>
      <c r="MXW45" s="450"/>
      <c r="MXX45" s="450"/>
      <c r="MXY45" s="450"/>
      <c r="MXZ45" s="450"/>
      <c r="MYA45" s="450"/>
      <c r="MYB45" s="450"/>
      <c r="MYC45" s="450"/>
      <c r="MYD45" s="450"/>
      <c r="MYE45" s="450"/>
      <c r="MYF45" s="450"/>
      <c r="MYG45" s="450"/>
      <c r="MYH45" s="450"/>
      <c r="MYI45" s="450"/>
      <c r="MYJ45" s="450"/>
      <c r="MYK45" s="450"/>
      <c r="MYL45" s="450"/>
      <c r="MYM45" s="450"/>
      <c r="MYN45" s="450"/>
      <c r="MYO45" s="450"/>
      <c r="MYP45" s="450"/>
      <c r="MYQ45" s="450"/>
      <c r="MYR45" s="450"/>
      <c r="MYS45" s="450"/>
      <c r="MYT45" s="450"/>
      <c r="MYU45" s="450"/>
      <c r="MYV45" s="450"/>
      <c r="MYW45" s="450"/>
      <c r="MYX45" s="450"/>
      <c r="MYY45" s="450"/>
      <c r="MYZ45" s="450"/>
      <c r="MZA45" s="450"/>
      <c r="MZB45" s="450"/>
      <c r="MZC45" s="450"/>
      <c r="MZD45" s="450"/>
      <c r="MZE45" s="450"/>
      <c r="MZF45" s="450"/>
      <c r="MZG45" s="450"/>
      <c r="MZH45" s="450"/>
      <c r="MZI45" s="450"/>
      <c r="MZJ45" s="450"/>
      <c r="MZK45" s="450"/>
      <c r="MZL45" s="450"/>
      <c r="MZM45" s="450"/>
      <c r="MZN45" s="450"/>
      <c r="MZO45" s="450"/>
      <c r="MZP45" s="450"/>
      <c r="MZQ45" s="450"/>
      <c r="MZR45" s="450"/>
      <c r="MZS45" s="450"/>
      <c r="MZT45" s="450"/>
      <c r="MZU45" s="450"/>
      <c r="MZV45" s="450"/>
      <c r="MZW45" s="450"/>
      <c r="MZX45" s="450"/>
      <c r="MZY45" s="450"/>
      <c r="MZZ45" s="450"/>
      <c r="NAA45" s="450"/>
      <c r="NAB45" s="450"/>
      <c r="NAC45" s="450"/>
      <c r="NAD45" s="450"/>
      <c r="NAE45" s="450"/>
      <c r="NAF45" s="450"/>
      <c r="NAG45" s="450"/>
      <c r="NAH45" s="450"/>
      <c r="NAI45" s="450"/>
      <c r="NAJ45" s="450"/>
      <c r="NAK45" s="450"/>
      <c r="NAL45" s="450"/>
      <c r="NAM45" s="450"/>
      <c r="NAN45" s="450"/>
      <c r="NAO45" s="450"/>
      <c r="NAP45" s="450"/>
      <c r="NAQ45" s="450"/>
      <c r="NAR45" s="450"/>
      <c r="NAS45" s="450"/>
      <c r="NAT45" s="450"/>
      <c r="NAU45" s="450"/>
      <c r="NAV45" s="450"/>
      <c r="NAW45" s="450"/>
      <c r="NAX45" s="450"/>
      <c r="NAY45" s="450"/>
      <c r="NAZ45" s="450"/>
      <c r="NBA45" s="450"/>
      <c r="NBB45" s="450"/>
      <c r="NBC45" s="450"/>
      <c r="NBD45" s="450"/>
      <c r="NBE45" s="450"/>
      <c r="NBF45" s="450"/>
      <c r="NBG45" s="450"/>
      <c r="NBH45" s="450"/>
      <c r="NBI45" s="450"/>
      <c r="NBJ45" s="450"/>
      <c r="NBK45" s="450"/>
      <c r="NBL45" s="450"/>
      <c r="NBM45" s="450"/>
      <c r="NBN45" s="450"/>
      <c r="NBO45" s="450"/>
      <c r="NBP45" s="450"/>
      <c r="NBQ45" s="450"/>
      <c r="NBR45" s="450"/>
      <c r="NBS45" s="450"/>
      <c r="NBT45" s="450"/>
      <c r="NBU45" s="450"/>
      <c r="NBV45" s="450"/>
      <c r="NBW45" s="450"/>
      <c r="NBX45" s="450"/>
      <c r="NBY45" s="450"/>
      <c r="NBZ45" s="450"/>
      <c r="NCA45" s="450"/>
      <c r="NCB45" s="450"/>
      <c r="NCC45" s="450"/>
      <c r="NCD45" s="450"/>
      <c r="NCE45" s="450"/>
      <c r="NCF45" s="450"/>
      <c r="NCG45" s="450"/>
      <c r="NCH45" s="450"/>
      <c r="NCI45" s="450"/>
      <c r="NCJ45" s="450"/>
      <c r="NCK45" s="450"/>
      <c r="NCL45" s="450"/>
      <c r="NCM45" s="450"/>
      <c r="NCN45" s="450"/>
      <c r="NCO45" s="450"/>
      <c r="NCP45" s="450"/>
      <c r="NCQ45" s="450"/>
      <c r="NCR45" s="450"/>
      <c r="NCS45" s="450"/>
      <c r="NCT45" s="450"/>
      <c r="NCU45" s="450"/>
      <c r="NCV45" s="450"/>
      <c r="NCW45" s="450"/>
      <c r="NCX45" s="450"/>
      <c r="NCY45" s="450"/>
      <c r="NCZ45" s="450"/>
      <c r="NDA45" s="450"/>
      <c r="NDB45" s="450"/>
      <c r="NDC45" s="450"/>
      <c r="NDD45" s="450"/>
      <c r="NDE45" s="450"/>
      <c r="NDF45" s="450"/>
      <c r="NDG45" s="450"/>
      <c r="NDH45" s="450"/>
      <c r="NDI45" s="450"/>
      <c r="NDJ45" s="450"/>
      <c r="NDK45" s="450"/>
      <c r="NDL45" s="450"/>
      <c r="NDM45" s="450"/>
      <c r="NDN45" s="450"/>
      <c r="NDO45" s="450"/>
      <c r="NDP45" s="450"/>
      <c r="NDQ45" s="450"/>
      <c r="NDR45" s="450"/>
      <c r="NDS45" s="450"/>
      <c r="NDT45" s="450"/>
      <c r="NDU45" s="450"/>
      <c r="NDV45" s="450"/>
      <c r="NDW45" s="450"/>
      <c r="NDX45" s="450"/>
      <c r="NDY45" s="450"/>
      <c r="NDZ45" s="450"/>
      <c r="NEA45" s="450"/>
      <c r="NEB45" s="450"/>
      <c r="NEC45" s="450"/>
      <c r="NED45" s="450"/>
      <c r="NEE45" s="450"/>
      <c r="NEF45" s="450"/>
      <c r="NEG45" s="450"/>
      <c r="NEH45" s="450"/>
      <c r="NEI45" s="450"/>
      <c r="NEJ45" s="450"/>
      <c r="NEK45" s="450"/>
      <c r="NEL45" s="450"/>
      <c r="NEM45" s="450"/>
      <c r="NEN45" s="450"/>
      <c r="NEO45" s="450"/>
      <c r="NEP45" s="450"/>
      <c r="NEQ45" s="450"/>
      <c r="NER45" s="450"/>
      <c r="NES45" s="450"/>
      <c r="NET45" s="450"/>
      <c r="NEU45" s="450"/>
      <c r="NEV45" s="450"/>
      <c r="NEW45" s="450"/>
      <c r="NEX45" s="450"/>
      <c r="NEY45" s="450"/>
      <c r="NEZ45" s="450"/>
      <c r="NFA45" s="450"/>
      <c r="NFB45" s="450"/>
      <c r="NFC45" s="450"/>
      <c r="NFD45" s="450"/>
      <c r="NFE45" s="450"/>
      <c r="NFF45" s="450"/>
      <c r="NFG45" s="450"/>
      <c r="NFH45" s="450"/>
      <c r="NFI45" s="450"/>
      <c r="NFJ45" s="450"/>
      <c r="NFK45" s="450"/>
      <c r="NFL45" s="450"/>
      <c r="NFM45" s="450"/>
      <c r="NFN45" s="450"/>
      <c r="NFO45" s="450"/>
      <c r="NFP45" s="450"/>
      <c r="NFQ45" s="450"/>
      <c r="NFR45" s="450"/>
      <c r="NFS45" s="450"/>
      <c r="NFT45" s="450"/>
      <c r="NFU45" s="450"/>
      <c r="NFV45" s="450"/>
      <c r="NFW45" s="450"/>
      <c r="NFX45" s="450"/>
      <c r="NFY45" s="450"/>
      <c r="NFZ45" s="450"/>
      <c r="NGA45" s="450"/>
      <c r="NGB45" s="450"/>
      <c r="NGC45" s="450"/>
      <c r="NGD45" s="450"/>
      <c r="NGE45" s="450"/>
      <c r="NGF45" s="450"/>
      <c r="NGG45" s="450"/>
      <c r="NGH45" s="450"/>
      <c r="NGI45" s="450"/>
      <c r="NGJ45" s="450"/>
      <c r="NGK45" s="450"/>
      <c r="NGL45" s="450"/>
      <c r="NGM45" s="450"/>
      <c r="NGN45" s="450"/>
      <c r="NGO45" s="450"/>
      <c r="NGP45" s="450"/>
      <c r="NGQ45" s="450"/>
      <c r="NGR45" s="450"/>
      <c r="NGS45" s="450"/>
      <c r="NGT45" s="450"/>
      <c r="NGU45" s="450"/>
      <c r="NGV45" s="450"/>
      <c r="NGW45" s="450"/>
      <c r="NGX45" s="450"/>
      <c r="NGY45" s="450"/>
      <c r="NGZ45" s="450"/>
      <c r="NHA45" s="450"/>
      <c r="NHB45" s="450"/>
      <c r="NHC45" s="450"/>
      <c r="NHD45" s="450"/>
      <c r="NHE45" s="450"/>
      <c r="NHF45" s="450"/>
      <c r="NHG45" s="450"/>
      <c r="NHH45" s="450"/>
      <c r="NHI45" s="450"/>
      <c r="NHJ45" s="450"/>
      <c r="NHK45" s="450"/>
      <c r="NHL45" s="450"/>
      <c r="NHM45" s="450"/>
      <c r="NHN45" s="450"/>
      <c r="NHO45" s="450"/>
      <c r="NHP45" s="450"/>
      <c r="NHQ45" s="450"/>
      <c r="NHR45" s="450"/>
      <c r="NHS45" s="450"/>
      <c r="NHT45" s="450"/>
      <c r="NHU45" s="450"/>
      <c r="NHV45" s="450"/>
      <c r="NHW45" s="450"/>
      <c r="NHX45" s="450"/>
      <c r="NHY45" s="450"/>
      <c r="NHZ45" s="450"/>
      <c r="NIA45" s="450"/>
      <c r="NIB45" s="450"/>
      <c r="NIC45" s="450"/>
      <c r="NID45" s="450"/>
      <c r="NIE45" s="450"/>
      <c r="NIF45" s="450"/>
      <c r="NIG45" s="450"/>
      <c r="NIH45" s="450"/>
      <c r="NII45" s="450"/>
      <c r="NIJ45" s="450"/>
      <c r="NIK45" s="450"/>
      <c r="NIL45" s="450"/>
      <c r="NIM45" s="450"/>
      <c r="NIN45" s="450"/>
      <c r="NIO45" s="450"/>
      <c r="NIP45" s="450"/>
      <c r="NIQ45" s="450"/>
      <c r="NIR45" s="450"/>
      <c r="NIS45" s="450"/>
      <c r="NIT45" s="450"/>
      <c r="NIU45" s="450"/>
      <c r="NIV45" s="450"/>
      <c r="NIW45" s="450"/>
      <c r="NIX45" s="450"/>
      <c r="NIY45" s="450"/>
      <c r="NIZ45" s="450"/>
      <c r="NJA45" s="450"/>
      <c r="NJB45" s="450"/>
      <c r="NJC45" s="450"/>
      <c r="NJD45" s="450"/>
      <c r="NJE45" s="450"/>
      <c r="NJF45" s="450"/>
      <c r="NJG45" s="450"/>
      <c r="NJH45" s="450"/>
      <c r="NJI45" s="450"/>
      <c r="NJJ45" s="450"/>
      <c r="NJK45" s="450"/>
      <c r="NJL45" s="450"/>
      <c r="NJM45" s="450"/>
      <c r="NJN45" s="450"/>
      <c r="NJO45" s="450"/>
      <c r="NJP45" s="450"/>
      <c r="NJQ45" s="450"/>
      <c r="NJR45" s="450"/>
      <c r="NJS45" s="450"/>
      <c r="NJT45" s="450"/>
      <c r="NJU45" s="450"/>
      <c r="NJV45" s="450"/>
      <c r="NJW45" s="450"/>
      <c r="NJX45" s="450"/>
      <c r="NJY45" s="450"/>
      <c r="NJZ45" s="450"/>
      <c r="NKA45" s="450"/>
      <c r="NKB45" s="450"/>
      <c r="NKC45" s="450"/>
      <c r="NKD45" s="450"/>
      <c r="NKE45" s="450"/>
      <c r="NKF45" s="450"/>
      <c r="NKG45" s="450"/>
      <c r="NKH45" s="450"/>
      <c r="NKI45" s="450"/>
      <c r="NKJ45" s="450"/>
      <c r="NKK45" s="450"/>
      <c r="NKL45" s="450"/>
      <c r="NKM45" s="450"/>
      <c r="NKN45" s="450"/>
      <c r="NKO45" s="450"/>
      <c r="NKP45" s="450"/>
      <c r="NKQ45" s="450"/>
      <c r="NKR45" s="450"/>
      <c r="NKS45" s="450"/>
      <c r="NKT45" s="450"/>
      <c r="NKU45" s="450"/>
      <c r="NKV45" s="450"/>
      <c r="NKW45" s="450"/>
      <c r="NKX45" s="450"/>
      <c r="NKY45" s="450"/>
      <c r="NKZ45" s="450"/>
      <c r="NLA45" s="450"/>
      <c r="NLB45" s="450"/>
      <c r="NLC45" s="450"/>
      <c r="NLD45" s="450"/>
      <c r="NLE45" s="450"/>
      <c r="NLF45" s="450"/>
      <c r="NLG45" s="450"/>
      <c r="NLH45" s="450"/>
      <c r="NLI45" s="450"/>
      <c r="NLJ45" s="450"/>
      <c r="NLK45" s="450"/>
      <c r="NLL45" s="450"/>
      <c r="NLM45" s="450"/>
      <c r="NLN45" s="450"/>
      <c r="NLO45" s="450"/>
      <c r="NLP45" s="450"/>
      <c r="NLQ45" s="450"/>
      <c r="NLR45" s="450"/>
      <c r="NLS45" s="450"/>
      <c r="NLT45" s="450"/>
      <c r="NLU45" s="450"/>
      <c r="NLV45" s="450"/>
      <c r="NLW45" s="450"/>
      <c r="NLX45" s="450"/>
      <c r="NLY45" s="450"/>
      <c r="NLZ45" s="450"/>
      <c r="NMA45" s="450"/>
      <c r="NMB45" s="450"/>
      <c r="NMC45" s="450"/>
      <c r="NMD45" s="450"/>
      <c r="NME45" s="450"/>
      <c r="NMF45" s="450"/>
      <c r="NMG45" s="450"/>
      <c r="NMH45" s="450"/>
      <c r="NMI45" s="450"/>
      <c r="NMJ45" s="450"/>
      <c r="NMK45" s="450"/>
      <c r="NML45" s="450"/>
      <c r="NMM45" s="450"/>
      <c r="NMN45" s="450"/>
      <c r="NMO45" s="450"/>
      <c r="NMP45" s="450"/>
      <c r="NMQ45" s="450"/>
      <c r="NMR45" s="450"/>
      <c r="NMS45" s="450"/>
      <c r="NMT45" s="450"/>
      <c r="NMU45" s="450"/>
      <c r="NMV45" s="450"/>
      <c r="NMW45" s="450"/>
      <c r="NMX45" s="450"/>
      <c r="NMY45" s="450"/>
      <c r="NMZ45" s="450"/>
      <c r="NNA45" s="450"/>
      <c r="NNB45" s="450"/>
      <c r="NNC45" s="450"/>
      <c r="NND45" s="450"/>
      <c r="NNE45" s="450"/>
      <c r="NNF45" s="450"/>
      <c r="NNG45" s="450"/>
      <c r="NNH45" s="450"/>
      <c r="NNI45" s="450"/>
      <c r="NNJ45" s="450"/>
      <c r="NNK45" s="450"/>
      <c r="NNL45" s="450"/>
      <c r="NNM45" s="450"/>
      <c r="NNN45" s="450"/>
      <c r="NNO45" s="450"/>
      <c r="NNP45" s="450"/>
      <c r="NNQ45" s="450"/>
      <c r="NNR45" s="450"/>
      <c r="NNS45" s="450"/>
      <c r="NNT45" s="450"/>
      <c r="NNU45" s="450"/>
      <c r="NNV45" s="450"/>
      <c r="NNW45" s="450"/>
      <c r="NNX45" s="450"/>
      <c r="NNY45" s="450"/>
      <c r="NNZ45" s="450"/>
      <c r="NOA45" s="450"/>
      <c r="NOB45" s="450"/>
      <c r="NOC45" s="450"/>
      <c r="NOD45" s="450"/>
      <c r="NOE45" s="450"/>
      <c r="NOF45" s="450"/>
      <c r="NOG45" s="450"/>
      <c r="NOH45" s="450"/>
      <c r="NOI45" s="450"/>
      <c r="NOJ45" s="450"/>
      <c r="NOK45" s="450"/>
      <c r="NOL45" s="450"/>
      <c r="NOM45" s="450"/>
      <c r="NON45" s="450"/>
      <c r="NOO45" s="450"/>
      <c r="NOP45" s="450"/>
      <c r="NOQ45" s="450"/>
      <c r="NOR45" s="450"/>
      <c r="NOS45" s="450"/>
      <c r="NOT45" s="450"/>
      <c r="NOU45" s="450"/>
      <c r="NOV45" s="450"/>
      <c r="NOW45" s="450"/>
      <c r="NOX45" s="450"/>
      <c r="NOY45" s="450"/>
      <c r="NOZ45" s="450"/>
      <c r="NPA45" s="450"/>
      <c r="NPB45" s="450"/>
      <c r="NPC45" s="450"/>
      <c r="NPD45" s="450"/>
      <c r="NPE45" s="450"/>
      <c r="NPF45" s="450"/>
      <c r="NPG45" s="450"/>
      <c r="NPH45" s="450"/>
      <c r="NPI45" s="450"/>
      <c r="NPJ45" s="450"/>
      <c r="NPK45" s="450"/>
      <c r="NPL45" s="450"/>
      <c r="NPM45" s="450"/>
      <c r="NPN45" s="450"/>
      <c r="NPO45" s="450"/>
      <c r="NPP45" s="450"/>
      <c r="NPQ45" s="450"/>
      <c r="NPR45" s="450"/>
      <c r="NPS45" s="450"/>
      <c r="NPT45" s="450"/>
      <c r="NPU45" s="450"/>
      <c r="NPV45" s="450"/>
      <c r="NPW45" s="450"/>
      <c r="NPX45" s="450"/>
      <c r="NPY45" s="450"/>
      <c r="NPZ45" s="450"/>
      <c r="NQA45" s="450"/>
      <c r="NQB45" s="450"/>
      <c r="NQC45" s="450"/>
      <c r="NQD45" s="450"/>
      <c r="NQE45" s="450"/>
      <c r="NQF45" s="450"/>
      <c r="NQG45" s="450"/>
      <c r="NQH45" s="450"/>
      <c r="NQI45" s="450"/>
      <c r="NQJ45" s="450"/>
      <c r="NQK45" s="450"/>
      <c r="NQL45" s="450"/>
      <c r="NQM45" s="450"/>
      <c r="NQN45" s="450"/>
      <c r="NQO45" s="450"/>
      <c r="NQP45" s="450"/>
      <c r="NQQ45" s="450"/>
      <c r="NQR45" s="450"/>
      <c r="NQS45" s="450"/>
      <c r="NQT45" s="450"/>
      <c r="NQU45" s="450"/>
      <c r="NQV45" s="450"/>
      <c r="NQW45" s="450"/>
      <c r="NQX45" s="450"/>
      <c r="NQY45" s="450"/>
      <c r="NQZ45" s="450"/>
      <c r="NRA45" s="450"/>
      <c r="NRB45" s="450"/>
      <c r="NRC45" s="450"/>
      <c r="NRD45" s="450"/>
      <c r="NRE45" s="450"/>
      <c r="NRF45" s="450"/>
      <c r="NRG45" s="450"/>
      <c r="NRH45" s="450"/>
      <c r="NRI45" s="450"/>
      <c r="NRJ45" s="450"/>
      <c r="NRK45" s="450"/>
      <c r="NRL45" s="450"/>
      <c r="NRM45" s="450"/>
      <c r="NRN45" s="450"/>
      <c r="NRO45" s="450"/>
      <c r="NRP45" s="450"/>
      <c r="NRQ45" s="450"/>
      <c r="NRR45" s="450"/>
      <c r="NRS45" s="450"/>
      <c r="NRT45" s="450"/>
      <c r="NRU45" s="450"/>
      <c r="NRV45" s="450"/>
      <c r="NRW45" s="450"/>
      <c r="NRX45" s="450"/>
      <c r="NRY45" s="450"/>
      <c r="NRZ45" s="450"/>
      <c r="NSA45" s="450"/>
      <c r="NSB45" s="450"/>
      <c r="NSC45" s="450"/>
      <c r="NSD45" s="450"/>
      <c r="NSE45" s="450"/>
      <c r="NSF45" s="450"/>
      <c r="NSG45" s="450"/>
      <c r="NSH45" s="450"/>
      <c r="NSI45" s="450"/>
      <c r="NSJ45" s="450"/>
      <c r="NSK45" s="450"/>
      <c r="NSL45" s="450"/>
      <c r="NSM45" s="450"/>
      <c r="NSN45" s="450"/>
      <c r="NSO45" s="450"/>
      <c r="NSP45" s="450"/>
      <c r="NSQ45" s="450"/>
      <c r="NSR45" s="450"/>
      <c r="NSS45" s="450"/>
      <c r="NST45" s="450"/>
      <c r="NSU45" s="450"/>
      <c r="NSV45" s="450"/>
      <c r="NSW45" s="450"/>
      <c r="NSX45" s="450"/>
      <c r="NSY45" s="450"/>
      <c r="NSZ45" s="450"/>
      <c r="NTA45" s="450"/>
      <c r="NTB45" s="450"/>
      <c r="NTC45" s="450"/>
      <c r="NTD45" s="450"/>
      <c r="NTE45" s="450"/>
      <c r="NTF45" s="450"/>
      <c r="NTG45" s="450"/>
      <c r="NTH45" s="450"/>
      <c r="NTI45" s="450"/>
      <c r="NTJ45" s="450"/>
      <c r="NTK45" s="450"/>
      <c r="NTL45" s="450"/>
      <c r="NTM45" s="450"/>
      <c r="NTN45" s="450"/>
      <c r="NTO45" s="450"/>
      <c r="NTP45" s="450"/>
      <c r="NTQ45" s="450"/>
      <c r="NTR45" s="450"/>
      <c r="NTS45" s="450"/>
      <c r="NTT45" s="450"/>
      <c r="NTU45" s="450"/>
      <c r="NTV45" s="450"/>
      <c r="NTW45" s="450"/>
      <c r="NTX45" s="450"/>
      <c r="NTY45" s="450"/>
      <c r="NTZ45" s="450"/>
      <c r="NUA45" s="450"/>
      <c r="NUB45" s="450"/>
      <c r="NUC45" s="450"/>
      <c r="NUD45" s="450"/>
      <c r="NUE45" s="450"/>
      <c r="NUF45" s="450"/>
      <c r="NUG45" s="450"/>
      <c r="NUH45" s="450"/>
      <c r="NUI45" s="450"/>
      <c r="NUJ45" s="450"/>
      <c r="NUK45" s="450"/>
      <c r="NUL45" s="450"/>
      <c r="NUM45" s="450"/>
      <c r="NUN45" s="450"/>
      <c r="NUO45" s="450"/>
      <c r="NUP45" s="450"/>
      <c r="NUQ45" s="450"/>
      <c r="NUR45" s="450"/>
      <c r="NUS45" s="450"/>
      <c r="NUT45" s="450"/>
      <c r="NUU45" s="450"/>
      <c r="NUV45" s="450"/>
      <c r="NUW45" s="450"/>
      <c r="NUX45" s="450"/>
      <c r="NUY45" s="450"/>
      <c r="NUZ45" s="450"/>
      <c r="NVA45" s="450"/>
      <c r="NVB45" s="450"/>
      <c r="NVC45" s="450"/>
      <c r="NVD45" s="450"/>
      <c r="NVE45" s="450"/>
      <c r="NVF45" s="450"/>
      <c r="NVG45" s="450"/>
      <c r="NVH45" s="450"/>
      <c r="NVI45" s="450"/>
      <c r="NVJ45" s="450"/>
      <c r="NVK45" s="450"/>
      <c r="NVL45" s="450"/>
      <c r="NVM45" s="450"/>
      <c r="NVN45" s="450"/>
      <c r="NVO45" s="450"/>
      <c r="NVP45" s="450"/>
      <c r="NVQ45" s="450"/>
      <c r="NVR45" s="450"/>
      <c r="NVS45" s="450"/>
      <c r="NVT45" s="450"/>
      <c r="NVU45" s="450"/>
      <c r="NVV45" s="450"/>
      <c r="NVW45" s="450"/>
      <c r="NVX45" s="450"/>
      <c r="NVY45" s="450"/>
      <c r="NVZ45" s="450"/>
      <c r="NWA45" s="450"/>
      <c r="NWB45" s="450"/>
      <c r="NWC45" s="450"/>
      <c r="NWD45" s="450"/>
      <c r="NWE45" s="450"/>
      <c r="NWF45" s="450"/>
      <c r="NWG45" s="450"/>
      <c r="NWH45" s="450"/>
      <c r="NWI45" s="450"/>
      <c r="NWJ45" s="450"/>
      <c r="NWK45" s="450"/>
      <c r="NWL45" s="450"/>
      <c r="NWM45" s="450"/>
      <c r="NWN45" s="450"/>
      <c r="NWO45" s="450"/>
      <c r="NWP45" s="450"/>
      <c r="NWQ45" s="450"/>
      <c r="NWR45" s="450"/>
      <c r="NWS45" s="450"/>
      <c r="NWT45" s="450"/>
      <c r="NWU45" s="450"/>
      <c r="NWV45" s="450"/>
      <c r="NWW45" s="450"/>
      <c r="NWX45" s="450"/>
      <c r="NWY45" s="450"/>
      <c r="NWZ45" s="450"/>
      <c r="NXA45" s="450"/>
      <c r="NXB45" s="450"/>
      <c r="NXC45" s="450"/>
      <c r="NXD45" s="450"/>
      <c r="NXE45" s="450"/>
      <c r="NXF45" s="450"/>
      <c r="NXG45" s="450"/>
      <c r="NXH45" s="450"/>
      <c r="NXI45" s="450"/>
      <c r="NXJ45" s="450"/>
      <c r="NXK45" s="450"/>
      <c r="NXL45" s="450"/>
      <c r="NXM45" s="450"/>
      <c r="NXN45" s="450"/>
      <c r="NXO45" s="450"/>
      <c r="NXP45" s="450"/>
      <c r="NXQ45" s="450"/>
      <c r="NXR45" s="450"/>
      <c r="NXS45" s="450"/>
      <c r="NXT45" s="450"/>
      <c r="NXU45" s="450"/>
      <c r="NXV45" s="450"/>
      <c r="NXW45" s="450"/>
      <c r="NXX45" s="450"/>
      <c r="NXY45" s="450"/>
      <c r="NXZ45" s="450"/>
      <c r="NYA45" s="450"/>
      <c r="NYB45" s="450"/>
      <c r="NYC45" s="450"/>
      <c r="NYD45" s="450"/>
      <c r="NYE45" s="450"/>
      <c r="NYF45" s="450"/>
      <c r="NYG45" s="450"/>
      <c r="NYH45" s="450"/>
      <c r="NYI45" s="450"/>
      <c r="NYJ45" s="450"/>
      <c r="NYK45" s="450"/>
      <c r="NYL45" s="450"/>
      <c r="NYM45" s="450"/>
      <c r="NYN45" s="450"/>
      <c r="NYO45" s="450"/>
      <c r="NYP45" s="450"/>
      <c r="NYQ45" s="450"/>
      <c r="NYR45" s="450"/>
      <c r="NYS45" s="450"/>
      <c r="NYT45" s="450"/>
      <c r="NYU45" s="450"/>
      <c r="NYV45" s="450"/>
      <c r="NYW45" s="450"/>
      <c r="NYX45" s="450"/>
      <c r="NYY45" s="450"/>
      <c r="NYZ45" s="450"/>
      <c r="NZA45" s="450"/>
      <c r="NZB45" s="450"/>
      <c r="NZC45" s="450"/>
      <c r="NZD45" s="450"/>
      <c r="NZE45" s="450"/>
      <c r="NZF45" s="450"/>
      <c r="NZG45" s="450"/>
      <c r="NZH45" s="450"/>
      <c r="NZI45" s="450"/>
      <c r="NZJ45" s="450"/>
      <c r="NZK45" s="450"/>
      <c r="NZL45" s="450"/>
      <c r="NZM45" s="450"/>
      <c r="NZN45" s="450"/>
      <c r="NZO45" s="450"/>
      <c r="NZP45" s="450"/>
      <c r="NZQ45" s="450"/>
      <c r="NZR45" s="450"/>
      <c r="NZS45" s="450"/>
      <c r="NZT45" s="450"/>
      <c r="NZU45" s="450"/>
      <c r="NZV45" s="450"/>
      <c r="NZW45" s="450"/>
      <c r="NZX45" s="450"/>
      <c r="NZY45" s="450"/>
      <c r="NZZ45" s="450"/>
      <c r="OAA45" s="450"/>
      <c r="OAB45" s="450"/>
      <c r="OAC45" s="450"/>
      <c r="OAD45" s="450"/>
      <c r="OAE45" s="450"/>
      <c r="OAF45" s="450"/>
      <c r="OAG45" s="450"/>
      <c r="OAH45" s="450"/>
      <c r="OAI45" s="450"/>
      <c r="OAJ45" s="450"/>
      <c r="OAK45" s="450"/>
      <c r="OAL45" s="450"/>
      <c r="OAM45" s="450"/>
      <c r="OAN45" s="450"/>
      <c r="OAO45" s="450"/>
      <c r="OAP45" s="450"/>
      <c r="OAQ45" s="450"/>
      <c r="OAR45" s="450"/>
      <c r="OAS45" s="450"/>
      <c r="OAT45" s="450"/>
      <c r="OAU45" s="450"/>
      <c r="OAV45" s="450"/>
      <c r="OAW45" s="450"/>
      <c r="OAX45" s="450"/>
      <c r="OAY45" s="450"/>
      <c r="OAZ45" s="450"/>
      <c r="OBA45" s="450"/>
      <c r="OBB45" s="450"/>
      <c r="OBC45" s="450"/>
      <c r="OBD45" s="450"/>
      <c r="OBE45" s="450"/>
      <c r="OBF45" s="450"/>
      <c r="OBG45" s="450"/>
      <c r="OBH45" s="450"/>
      <c r="OBI45" s="450"/>
      <c r="OBJ45" s="450"/>
      <c r="OBK45" s="450"/>
      <c r="OBL45" s="450"/>
      <c r="OBM45" s="450"/>
      <c r="OBN45" s="450"/>
      <c r="OBO45" s="450"/>
      <c r="OBP45" s="450"/>
      <c r="OBQ45" s="450"/>
      <c r="OBR45" s="450"/>
      <c r="OBS45" s="450"/>
      <c r="OBT45" s="450"/>
      <c r="OBU45" s="450"/>
      <c r="OBV45" s="450"/>
      <c r="OBW45" s="450"/>
      <c r="OBX45" s="450"/>
      <c r="OBY45" s="450"/>
      <c r="OBZ45" s="450"/>
      <c r="OCA45" s="450"/>
      <c r="OCB45" s="450"/>
      <c r="OCC45" s="450"/>
      <c r="OCD45" s="450"/>
      <c r="OCE45" s="450"/>
      <c r="OCF45" s="450"/>
      <c r="OCG45" s="450"/>
      <c r="OCH45" s="450"/>
      <c r="OCI45" s="450"/>
      <c r="OCJ45" s="450"/>
      <c r="OCK45" s="450"/>
      <c r="OCL45" s="450"/>
      <c r="OCM45" s="450"/>
      <c r="OCN45" s="450"/>
      <c r="OCO45" s="450"/>
      <c r="OCP45" s="450"/>
      <c r="OCQ45" s="450"/>
      <c r="OCR45" s="450"/>
      <c r="OCS45" s="450"/>
      <c r="OCT45" s="450"/>
      <c r="OCU45" s="450"/>
      <c r="OCV45" s="450"/>
      <c r="OCW45" s="450"/>
      <c r="OCX45" s="450"/>
      <c r="OCY45" s="450"/>
      <c r="OCZ45" s="450"/>
      <c r="ODA45" s="450"/>
      <c r="ODB45" s="450"/>
      <c r="ODC45" s="450"/>
      <c r="ODD45" s="450"/>
      <c r="ODE45" s="450"/>
      <c r="ODF45" s="450"/>
      <c r="ODG45" s="450"/>
      <c r="ODH45" s="450"/>
      <c r="ODI45" s="450"/>
      <c r="ODJ45" s="450"/>
      <c r="ODK45" s="450"/>
      <c r="ODL45" s="450"/>
      <c r="ODM45" s="450"/>
      <c r="ODN45" s="450"/>
      <c r="ODO45" s="450"/>
      <c r="ODP45" s="450"/>
      <c r="ODQ45" s="450"/>
      <c r="ODR45" s="450"/>
      <c r="ODS45" s="450"/>
      <c r="ODT45" s="450"/>
      <c r="ODU45" s="450"/>
      <c r="ODV45" s="450"/>
      <c r="ODW45" s="450"/>
      <c r="ODX45" s="450"/>
      <c r="ODY45" s="450"/>
      <c r="ODZ45" s="450"/>
      <c r="OEA45" s="450"/>
      <c r="OEB45" s="450"/>
      <c r="OEC45" s="450"/>
      <c r="OED45" s="450"/>
      <c r="OEE45" s="450"/>
      <c r="OEF45" s="450"/>
      <c r="OEG45" s="450"/>
      <c r="OEH45" s="450"/>
      <c r="OEI45" s="450"/>
      <c r="OEJ45" s="450"/>
      <c r="OEK45" s="450"/>
      <c r="OEL45" s="450"/>
      <c r="OEM45" s="450"/>
      <c r="OEN45" s="450"/>
      <c r="OEO45" s="450"/>
      <c r="OEP45" s="450"/>
      <c r="OEQ45" s="450"/>
      <c r="OER45" s="450"/>
      <c r="OES45" s="450"/>
      <c r="OET45" s="450"/>
      <c r="OEU45" s="450"/>
      <c r="OEV45" s="450"/>
      <c r="OEW45" s="450"/>
      <c r="OEX45" s="450"/>
      <c r="OEY45" s="450"/>
      <c r="OEZ45" s="450"/>
      <c r="OFA45" s="450"/>
      <c r="OFB45" s="450"/>
      <c r="OFC45" s="450"/>
      <c r="OFD45" s="450"/>
      <c r="OFE45" s="450"/>
      <c r="OFF45" s="450"/>
      <c r="OFG45" s="450"/>
      <c r="OFH45" s="450"/>
      <c r="OFI45" s="450"/>
      <c r="OFJ45" s="450"/>
      <c r="OFK45" s="450"/>
      <c r="OFL45" s="450"/>
      <c r="OFM45" s="450"/>
      <c r="OFN45" s="450"/>
      <c r="OFO45" s="450"/>
      <c r="OFP45" s="450"/>
      <c r="OFQ45" s="450"/>
      <c r="OFR45" s="450"/>
      <c r="OFS45" s="450"/>
      <c r="OFT45" s="450"/>
      <c r="OFU45" s="450"/>
      <c r="OFV45" s="450"/>
      <c r="OFW45" s="450"/>
      <c r="OFX45" s="450"/>
      <c r="OFY45" s="450"/>
      <c r="OFZ45" s="450"/>
      <c r="OGA45" s="450"/>
      <c r="OGB45" s="450"/>
      <c r="OGC45" s="450"/>
      <c r="OGD45" s="450"/>
      <c r="OGE45" s="450"/>
      <c r="OGF45" s="450"/>
      <c r="OGG45" s="450"/>
      <c r="OGH45" s="450"/>
      <c r="OGI45" s="450"/>
      <c r="OGJ45" s="450"/>
      <c r="OGK45" s="450"/>
      <c r="OGL45" s="450"/>
      <c r="OGM45" s="450"/>
      <c r="OGN45" s="450"/>
      <c r="OGO45" s="450"/>
      <c r="OGP45" s="450"/>
      <c r="OGQ45" s="450"/>
      <c r="OGR45" s="450"/>
      <c r="OGS45" s="450"/>
      <c r="OGT45" s="450"/>
      <c r="OGU45" s="450"/>
      <c r="OGV45" s="450"/>
      <c r="OGW45" s="450"/>
      <c r="OGX45" s="450"/>
      <c r="OGY45" s="450"/>
      <c r="OGZ45" s="450"/>
      <c r="OHA45" s="450"/>
      <c r="OHB45" s="450"/>
      <c r="OHC45" s="450"/>
      <c r="OHD45" s="450"/>
      <c r="OHE45" s="450"/>
      <c r="OHF45" s="450"/>
      <c r="OHG45" s="450"/>
      <c r="OHH45" s="450"/>
      <c r="OHI45" s="450"/>
      <c r="OHJ45" s="450"/>
      <c r="OHK45" s="450"/>
      <c r="OHL45" s="450"/>
      <c r="OHM45" s="450"/>
      <c r="OHN45" s="450"/>
      <c r="OHO45" s="450"/>
      <c r="OHP45" s="450"/>
      <c r="OHQ45" s="450"/>
      <c r="OHR45" s="450"/>
      <c r="OHS45" s="450"/>
      <c r="OHT45" s="450"/>
      <c r="OHU45" s="450"/>
      <c r="OHV45" s="450"/>
      <c r="OHW45" s="450"/>
      <c r="OHX45" s="450"/>
      <c r="OHY45" s="450"/>
      <c r="OHZ45" s="450"/>
      <c r="OIA45" s="450"/>
      <c r="OIB45" s="450"/>
      <c r="OIC45" s="450"/>
      <c r="OID45" s="450"/>
      <c r="OIE45" s="450"/>
      <c r="OIF45" s="450"/>
      <c r="OIG45" s="450"/>
      <c r="OIH45" s="450"/>
      <c r="OII45" s="450"/>
      <c r="OIJ45" s="450"/>
      <c r="OIK45" s="450"/>
      <c r="OIL45" s="450"/>
      <c r="OIM45" s="450"/>
      <c r="OIN45" s="450"/>
      <c r="OIO45" s="450"/>
      <c r="OIP45" s="450"/>
      <c r="OIQ45" s="450"/>
      <c r="OIR45" s="450"/>
      <c r="OIS45" s="450"/>
      <c r="OIT45" s="450"/>
      <c r="OIU45" s="450"/>
      <c r="OIV45" s="450"/>
      <c r="OIW45" s="450"/>
      <c r="OIX45" s="450"/>
      <c r="OIY45" s="450"/>
      <c r="OIZ45" s="450"/>
      <c r="OJA45" s="450"/>
      <c r="OJB45" s="450"/>
      <c r="OJC45" s="450"/>
      <c r="OJD45" s="450"/>
      <c r="OJE45" s="450"/>
      <c r="OJF45" s="450"/>
      <c r="OJG45" s="450"/>
      <c r="OJH45" s="450"/>
      <c r="OJI45" s="450"/>
      <c r="OJJ45" s="450"/>
      <c r="OJK45" s="450"/>
      <c r="OJL45" s="450"/>
      <c r="OJM45" s="450"/>
      <c r="OJN45" s="450"/>
      <c r="OJO45" s="450"/>
      <c r="OJP45" s="450"/>
      <c r="OJQ45" s="450"/>
      <c r="OJR45" s="450"/>
      <c r="OJS45" s="450"/>
      <c r="OJT45" s="450"/>
      <c r="OJU45" s="450"/>
      <c r="OJV45" s="450"/>
      <c r="OJW45" s="450"/>
      <c r="OJX45" s="450"/>
      <c r="OJY45" s="450"/>
      <c r="OJZ45" s="450"/>
      <c r="OKA45" s="450"/>
      <c r="OKB45" s="450"/>
      <c r="OKC45" s="450"/>
      <c r="OKD45" s="450"/>
      <c r="OKE45" s="450"/>
      <c r="OKF45" s="450"/>
      <c r="OKG45" s="450"/>
      <c r="OKH45" s="450"/>
      <c r="OKI45" s="450"/>
      <c r="OKJ45" s="450"/>
      <c r="OKK45" s="450"/>
      <c r="OKL45" s="450"/>
      <c r="OKM45" s="450"/>
      <c r="OKN45" s="450"/>
      <c r="OKO45" s="450"/>
      <c r="OKP45" s="450"/>
      <c r="OKQ45" s="450"/>
      <c r="OKR45" s="450"/>
      <c r="OKS45" s="450"/>
      <c r="OKT45" s="450"/>
      <c r="OKU45" s="450"/>
      <c r="OKV45" s="450"/>
      <c r="OKW45" s="450"/>
      <c r="OKX45" s="450"/>
      <c r="OKY45" s="450"/>
      <c r="OKZ45" s="450"/>
      <c r="OLA45" s="450"/>
      <c r="OLB45" s="450"/>
      <c r="OLC45" s="450"/>
      <c r="OLD45" s="450"/>
      <c r="OLE45" s="450"/>
      <c r="OLF45" s="450"/>
      <c r="OLG45" s="450"/>
      <c r="OLH45" s="450"/>
      <c r="OLI45" s="450"/>
      <c r="OLJ45" s="450"/>
      <c r="OLK45" s="450"/>
      <c r="OLL45" s="450"/>
      <c r="OLM45" s="450"/>
      <c r="OLN45" s="450"/>
      <c r="OLO45" s="450"/>
      <c r="OLP45" s="450"/>
      <c r="OLQ45" s="450"/>
      <c r="OLR45" s="450"/>
      <c r="OLS45" s="450"/>
      <c r="OLT45" s="450"/>
      <c r="OLU45" s="450"/>
      <c r="OLV45" s="450"/>
      <c r="OLW45" s="450"/>
      <c r="OLX45" s="450"/>
      <c r="OLY45" s="450"/>
      <c r="OLZ45" s="450"/>
      <c r="OMA45" s="450"/>
      <c r="OMB45" s="450"/>
      <c r="OMC45" s="450"/>
      <c r="OMD45" s="450"/>
      <c r="OME45" s="450"/>
      <c r="OMF45" s="450"/>
      <c r="OMG45" s="450"/>
      <c r="OMH45" s="450"/>
      <c r="OMI45" s="450"/>
      <c r="OMJ45" s="450"/>
      <c r="OMK45" s="450"/>
      <c r="OML45" s="450"/>
      <c r="OMM45" s="450"/>
      <c r="OMN45" s="450"/>
      <c r="OMO45" s="450"/>
      <c r="OMP45" s="450"/>
      <c r="OMQ45" s="450"/>
      <c r="OMR45" s="450"/>
      <c r="OMS45" s="450"/>
      <c r="OMT45" s="450"/>
      <c r="OMU45" s="450"/>
      <c r="OMV45" s="450"/>
      <c r="OMW45" s="450"/>
      <c r="OMX45" s="450"/>
      <c r="OMY45" s="450"/>
      <c r="OMZ45" s="450"/>
      <c r="ONA45" s="450"/>
      <c r="ONB45" s="450"/>
      <c r="ONC45" s="450"/>
      <c r="OND45" s="450"/>
      <c r="ONE45" s="450"/>
      <c r="ONF45" s="450"/>
      <c r="ONG45" s="450"/>
      <c r="ONH45" s="450"/>
      <c r="ONI45" s="450"/>
      <c r="ONJ45" s="450"/>
      <c r="ONK45" s="450"/>
      <c r="ONL45" s="450"/>
      <c r="ONM45" s="450"/>
      <c r="ONN45" s="450"/>
      <c r="ONO45" s="450"/>
      <c r="ONP45" s="450"/>
      <c r="ONQ45" s="450"/>
      <c r="ONR45" s="450"/>
      <c r="ONS45" s="450"/>
      <c r="ONT45" s="450"/>
      <c r="ONU45" s="450"/>
      <c r="ONV45" s="450"/>
      <c r="ONW45" s="450"/>
      <c r="ONX45" s="450"/>
      <c r="ONY45" s="450"/>
      <c r="ONZ45" s="450"/>
      <c r="OOA45" s="450"/>
      <c r="OOB45" s="450"/>
      <c r="OOC45" s="450"/>
      <c r="OOD45" s="450"/>
      <c r="OOE45" s="450"/>
      <c r="OOF45" s="450"/>
      <c r="OOG45" s="450"/>
      <c r="OOH45" s="450"/>
      <c r="OOI45" s="450"/>
      <c r="OOJ45" s="450"/>
      <c r="OOK45" s="450"/>
      <c r="OOL45" s="450"/>
      <c r="OOM45" s="450"/>
      <c r="OON45" s="450"/>
      <c r="OOO45" s="450"/>
      <c r="OOP45" s="450"/>
      <c r="OOQ45" s="450"/>
      <c r="OOR45" s="450"/>
      <c r="OOS45" s="450"/>
      <c r="OOT45" s="450"/>
      <c r="OOU45" s="450"/>
      <c r="OOV45" s="450"/>
      <c r="OOW45" s="450"/>
      <c r="OOX45" s="450"/>
      <c r="OOY45" s="450"/>
      <c r="OOZ45" s="450"/>
      <c r="OPA45" s="450"/>
      <c r="OPB45" s="450"/>
      <c r="OPC45" s="450"/>
      <c r="OPD45" s="450"/>
      <c r="OPE45" s="450"/>
      <c r="OPF45" s="450"/>
      <c r="OPG45" s="450"/>
      <c r="OPH45" s="450"/>
      <c r="OPI45" s="450"/>
      <c r="OPJ45" s="450"/>
      <c r="OPK45" s="450"/>
      <c r="OPL45" s="450"/>
      <c r="OPM45" s="450"/>
      <c r="OPN45" s="450"/>
      <c r="OPO45" s="450"/>
      <c r="OPP45" s="450"/>
      <c r="OPQ45" s="450"/>
      <c r="OPR45" s="450"/>
      <c r="OPS45" s="450"/>
      <c r="OPT45" s="450"/>
      <c r="OPU45" s="450"/>
      <c r="OPV45" s="450"/>
      <c r="OPW45" s="450"/>
      <c r="OPX45" s="450"/>
      <c r="OPY45" s="450"/>
      <c r="OPZ45" s="450"/>
      <c r="OQA45" s="450"/>
      <c r="OQB45" s="450"/>
      <c r="OQC45" s="450"/>
      <c r="OQD45" s="450"/>
      <c r="OQE45" s="450"/>
      <c r="OQF45" s="450"/>
      <c r="OQG45" s="450"/>
      <c r="OQH45" s="450"/>
      <c r="OQI45" s="450"/>
      <c r="OQJ45" s="450"/>
      <c r="OQK45" s="450"/>
      <c r="OQL45" s="450"/>
      <c r="OQM45" s="450"/>
      <c r="OQN45" s="450"/>
      <c r="OQO45" s="450"/>
      <c r="OQP45" s="450"/>
      <c r="OQQ45" s="450"/>
      <c r="OQR45" s="450"/>
      <c r="OQS45" s="450"/>
      <c r="OQT45" s="450"/>
      <c r="OQU45" s="450"/>
      <c r="OQV45" s="450"/>
      <c r="OQW45" s="450"/>
      <c r="OQX45" s="450"/>
      <c r="OQY45" s="450"/>
      <c r="OQZ45" s="450"/>
      <c r="ORA45" s="450"/>
      <c r="ORB45" s="450"/>
      <c r="ORC45" s="450"/>
      <c r="ORD45" s="450"/>
      <c r="ORE45" s="450"/>
      <c r="ORF45" s="450"/>
      <c r="ORG45" s="450"/>
      <c r="ORH45" s="450"/>
      <c r="ORI45" s="450"/>
      <c r="ORJ45" s="450"/>
      <c r="ORK45" s="450"/>
      <c r="ORL45" s="450"/>
      <c r="ORM45" s="450"/>
      <c r="ORN45" s="450"/>
      <c r="ORO45" s="450"/>
      <c r="ORP45" s="450"/>
      <c r="ORQ45" s="450"/>
      <c r="ORR45" s="450"/>
      <c r="ORS45" s="450"/>
      <c r="ORT45" s="450"/>
      <c r="ORU45" s="450"/>
      <c r="ORV45" s="450"/>
      <c r="ORW45" s="450"/>
      <c r="ORX45" s="450"/>
      <c r="ORY45" s="450"/>
      <c r="ORZ45" s="450"/>
      <c r="OSA45" s="450"/>
      <c r="OSB45" s="450"/>
      <c r="OSC45" s="450"/>
      <c r="OSD45" s="450"/>
      <c r="OSE45" s="450"/>
      <c r="OSF45" s="450"/>
      <c r="OSG45" s="450"/>
      <c r="OSH45" s="450"/>
      <c r="OSI45" s="450"/>
      <c r="OSJ45" s="450"/>
      <c r="OSK45" s="450"/>
      <c r="OSL45" s="450"/>
      <c r="OSM45" s="450"/>
      <c r="OSN45" s="450"/>
      <c r="OSO45" s="450"/>
      <c r="OSP45" s="450"/>
      <c r="OSQ45" s="450"/>
      <c r="OSR45" s="450"/>
      <c r="OSS45" s="450"/>
      <c r="OST45" s="450"/>
      <c r="OSU45" s="450"/>
      <c r="OSV45" s="450"/>
      <c r="OSW45" s="450"/>
      <c r="OSX45" s="450"/>
      <c r="OSY45" s="450"/>
      <c r="OSZ45" s="450"/>
      <c r="OTA45" s="450"/>
      <c r="OTB45" s="450"/>
      <c r="OTC45" s="450"/>
      <c r="OTD45" s="450"/>
      <c r="OTE45" s="450"/>
      <c r="OTF45" s="450"/>
      <c r="OTG45" s="450"/>
      <c r="OTH45" s="450"/>
      <c r="OTI45" s="450"/>
      <c r="OTJ45" s="450"/>
      <c r="OTK45" s="450"/>
      <c r="OTL45" s="450"/>
      <c r="OTM45" s="450"/>
      <c r="OTN45" s="450"/>
      <c r="OTO45" s="450"/>
      <c r="OTP45" s="450"/>
      <c r="OTQ45" s="450"/>
      <c r="OTR45" s="450"/>
      <c r="OTS45" s="450"/>
      <c r="OTT45" s="450"/>
      <c r="OTU45" s="450"/>
      <c r="OTV45" s="450"/>
      <c r="OTW45" s="450"/>
      <c r="OTX45" s="450"/>
      <c r="OTY45" s="450"/>
      <c r="OTZ45" s="450"/>
      <c r="OUA45" s="450"/>
      <c r="OUB45" s="450"/>
      <c r="OUC45" s="450"/>
      <c r="OUD45" s="450"/>
      <c r="OUE45" s="450"/>
      <c r="OUF45" s="450"/>
      <c r="OUG45" s="450"/>
      <c r="OUH45" s="450"/>
      <c r="OUI45" s="450"/>
      <c r="OUJ45" s="450"/>
      <c r="OUK45" s="450"/>
      <c r="OUL45" s="450"/>
      <c r="OUM45" s="450"/>
      <c r="OUN45" s="450"/>
      <c r="OUO45" s="450"/>
      <c r="OUP45" s="450"/>
      <c r="OUQ45" s="450"/>
      <c r="OUR45" s="450"/>
      <c r="OUS45" s="450"/>
      <c r="OUT45" s="450"/>
      <c r="OUU45" s="450"/>
      <c r="OUV45" s="450"/>
      <c r="OUW45" s="450"/>
      <c r="OUX45" s="450"/>
      <c r="OUY45" s="450"/>
      <c r="OUZ45" s="450"/>
      <c r="OVA45" s="450"/>
      <c r="OVB45" s="450"/>
      <c r="OVC45" s="450"/>
      <c r="OVD45" s="450"/>
      <c r="OVE45" s="450"/>
      <c r="OVF45" s="450"/>
      <c r="OVG45" s="450"/>
      <c r="OVH45" s="450"/>
      <c r="OVI45" s="450"/>
      <c r="OVJ45" s="450"/>
      <c r="OVK45" s="450"/>
      <c r="OVL45" s="450"/>
      <c r="OVM45" s="450"/>
      <c r="OVN45" s="450"/>
      <c r="OVO45" s="450"/>
      <c r="OVP45" s="450"/>
      <c r="OVQ45" s="450"/>
      <c r="OVR45" s="450"/>
      <c r="OVS45" s="450"/>
      <c r="OVT45" s="450"/>
      <c r="OVU45" s="450"/>
      <c r="OVV45" s="450"/>
      <c r="OVW45" s="450"/>
      <c r="OVX45" s="450"/>
      <c r="OVY45" s="450"/>
      <c r="OVZ45" s="450"/>
      <c r="OWA45" s="450"/>
      <c r="OWB45" s="450"/>
      <c r="OWC45" s="450"/>
      <c r="OWD45" s="450"/>
      <c r="OWE45" s="450"/>
      <c r="OWF45" s="450"/>
      <c r="OWG45" s="450"/>
      <c r="OWH45" s="450"/>
      <c r="OWI45" s="450"/>
      <c r="OWJ45" s="450"/>
      <c r="OWK45" s="450"/>
      <c r="OWL45" s="450"/>
      <c r="OWM45" s="450"/>
      <c r="OWN45" s="450"/>
      <c r="OWO45" s="450"/>
      <c r="OWP45" s="450"/>
      <c r="OWQ45" s="450"/>
      <c r="OWR45" s="450"/>
      <c r="OWS45" s="450"/>
      <c r="OWT45" s="450"/>
      <c r="OWU45" s="450"/>
      <c r="OWV45" s="450"/>
      <c r="OWW45" s="450"/>
      <c r="OWX45" s="450"/>
      <c r="OWY45" s="450"/>
      <c r="OWZ45" s="450"/>
      <c r="OXA45" s="450"/>
      <c r="OXB45" s="450"/>
      <c r="OXC45" s="450"/>
      <c r="OXD45" s="450"/>
      <c r="OXE45" s="450"/>
      <c r="OXF45" s="450"/>
      <c r="OXG45" s="450"/>
      <c r="OXH45" s="450"/>
      <c r="OXI45" s="450"/>
      <c r="OXJ45" s="450"/>
      <c r="OXK45" s="450"/>
      <c r="OXL45" s="450"/>
      <c r="OXM45" s="450"/>
      <c r="OXN45" s="450"/>
      <c r="OXO45" s="450"/>
      <c r="OXP45" s="450"/>
      <c r="OXQ45" s="450"/>
      <c r="OXR45" s="450"/>
      <c r="OXS45" s="450"/>
      <c r="OXT45" s="450"/>
      <c r="OXU45" s="450"/>
      <c r="OXV45" s="450"/>
      <c r="OXW45" s="450"/>
      <c r="OXX45" s="450"/>
      <c r="OXY45" s="450"/>
      <c r="OXZ45" s="450"/>
      <c r="OYA45" s="450"/>
      <c r="OYB45" s="450"/>
      <c r="OYC45" s="450"/>
      <c r="OYD45" s="450"/>
      <c r="OYE45" s="450"/>
      <c r="OYF45" s="450"/>
      <c r="OYG45" s="450"/>
      <c r="OYH45" s="450"/>
      <c r="OYI45" s="450"/>
      <c r="OYJ45" s="450"/>
      <c r="OYK45" s="450"/>
      <c r="OYL45" s="450"/>
      <c r="OYM45" s="450"/>
      <c r="OYN45" s="450"/>
      <c r="OYO45" s="450"/>
      <c r="OYP45" s="450"/>
      <c r="OYQ45" s="450"/>
      <c r="OYR45" s="450"/>
      <c r="OYS45" s="450"/>
      <c r="OYT45" s="450"/>
      <c r="OYU45" s="450"/>
      <c r="OYV45" s="450"/>
      <c r="OYW45" s="450"/>
      <c r="OYX45" s="450"/>
      <c r="OYY45" s="450"/>
      <c r="OYZ45" s="450"/>
      <c r="OZA45" s="450"/>
      <c r="OZB45" s="450"/>
      <c r="OZC45" s="450"/>
      <c r="OZD45" s="450"/>
      <c r="OZE45" s="450"/>
      <c r="OZF45" s="450"/>
      <c r="OZG45" s="450"/>
      <c r="OZH45" s="450"/>
      <c r="OZI45" s="450"/>
      <c r="OZJ45" s="450"/>
      <c r="OZK45" s="450"/>
      <c r="OZL45" s="450"/>
      <c r="OZM45" s="450"/>
      <c r="OZN45" s="450"/>
      <c r="OZO45" s="450"/>
      <c r="OZP45" s="450"/>
      <c r="OZQ45" s="450"/>
      <c r="OZR45" s="450"/>
      <c r="OZS45" s="450"/>
      <c r="OZT45" s="450"/>
      <c r="OZU45" s="450"/>
      <c r="OZV45" s="450"/>
      <c r="OZW45" s="450"/>
      <c r="OZX45" s="450"/>
      <c r="OZY45" s="450"/>
      <c r="OZZ45" s="450"/>
      <c r="PAA45" s="450"/>
      <c r="PAB45" s="450"/>
      <c r="PAC45" s="450"/>
      <c r="PAD45" s="450"/>
      <c r="PAE45" s="450"/>
      <c r="PAF45" s="450"/>
      <c r="PAG45" s="450"/>
      <c r="PAH45" s="450"/>
      <c r="PAI45" s="450"/>
      <c r="PAJ45" s="450"/>
      <c r="PAK45" s="450"/>
      <c r="PAL45" s="450"/>
      <c r="PAM45" s="450"/>
      <c r="PAN45" s="450"/>
      <c r="PAO45" s="450"/>
      <c r="PAP45" s="450"/>
      <c r="PAQ45" s="450"/>
      <c r="PAR45" s="450"/>
      <c r="PAS45" s="450"/>
      <c r="PAT45" s="450"/>
      <c r="PAU45" s="450"/>
      <c r="PAV45" s="450"/>
      <c r="PAW45" s="450"/>
      <c r="PAX45" s="450"/>
      <c r="PAY45" s="450"/>
      <c r="PAZ45" s="450"/>
      <c r="PBA45" s="450"/>
      <c r="PBB45" s="450"/>
      <c r="PBC45" s="450"/>
      <c r="PBD45" s="450"/>
      <c r="PBE45" s="450"/>
      <c r="PBF45" s="450"/>
      <c r="PBG45" s="450"/>
      <c r="PBH45" s="450"/>
      <c r="PBI45" s="450"/>
      <c r="PBJ45" s="450"/>
      <c r="PBK45" s="450"/>
      <c r="PBL45" s="450"/>
      <c r="PBM45" s="450"/>
      <c r="PBN45" s="450"/>
      <c r="PBO45" s="450"/>
      <c r="PBP45" s="450"/>
      <c r="PBQ45" s="450"/>
      <c r="PBR45" s="450"/>
      <c r="PBS45" s="450"/>
      <c r="PBT45" s="450"/>
      <c r="PBU45" s="450"/>
      <c r="PBV45" s="450"/>
      <c r="PBW45" s="450"/>
      <c r="PBX45" s="450"/>
      <c r="PBY45" s="450"/>
      <c r="PBZ45" s="450"/>
      <c r="PCA45" s="450"/>
      <c r="PCB45" s="450"/>
      <c r="PCC45" s="450"/>
      <c r="PCD45" s="450"/>
      <c r="PCE45" s="450"/>
      <c r="PCF45" s="450"/>
      <c r="PCG45" s="450"/>
      <c r="PCH45" s="450"/>
      <c r="PCI45" s="450"/>
      <c r="PCJ45" s="450"/>
      <c r="PCK45" s="450"/>
      <c r="PCL45" s="450"/>
      <c r="PCM45" s="450"/>
      <c r="PCN45" s="450"/>
      <c r="PCO45" s="450"/>
      <c r="PCP45" s="450"/>
      <c r="PCQ45" s="450"/>
      <c r="PCR45" s="450"/>
      <c r="PCS45" s="450"/>
      <c r="PCT45" s="450"/>
      <c r="PCU45" s="450"/>
      <c r="PCV45" s="450"/>
      <c r="PCW45" s="450"/>
      <c r="PCX45" s="450"/>
      <c r="PCY45" s="450"/>
      <c r="PCZ45" s="450"/>
      <c r="PDA45" s="450"/>
      <c r="PDB45" s="450"/>
      <c r="PDC45" s="450"/>
      <c r="PDD45" s="450"/>
      <c r="PDE45" s="450"/>
      <c r="PDF45" s="450"/>
      <c r="PDG45" s="450"/>
      <c r="PDH45" s="450"/>
      <c r="PDI45" s="450"/>
      <c r="PDJ45" s="450"/>
      <c r="PDK45" s="450"/>
      <c r="PDL45" s="450"/>
      <c r="PDM45" s="450"/>
      <c r="PDN45" s="450"/>
      <c r="PDO45" s="450"/>
      <c r="PDP45" s="450"/>
      <c r="PDQ45" s="450"/>
      <c r="PDR45" s="450"/>
      <c r="PDS45" s="450"/>
      <c r="PDT45" s="450"/>
      <c r="PDU45" s="450"/>
      <c r="PDV45" s="450"/>
      <c r="PDW45" s="450"/>
      <c r="PDX45" s="450"/>
      <c r="PDY45" s="450"/>
      <c r="PDZ45" s="450"/>
      <c r="PEA45" s="450"/>
      <c r="PEB45" s="450"/>
      <c r="PEC45" s="450"/>
      <c r="PED45" s="450"/>
      <c r="PEE45" s="450"/>
      <c r="PEF45" s="450"/>
      <c r="PEG45" s="450"/>
      <c r="PEH45" s="450"/>
      <c r="PEI45" s="450"/>
      <c r="PEJ45" s="450"/>
      <c r="PEK45" s="450"/>
      <c r="PEL45" s="450"/>
      <c r="PEM45" s="450"/>
      <c r="PEN45" s="450"/>
      <c r="PEO45" s="450"/>
      <c r="PEP45" s="450"/>
      <c r="PEQ45" s="450"/>
      <c r="PER45" s="450"/>
      <c r="PES45" s="450"/>
      <c r="PET45" s="450"/>
      <c r="PEU45" s="450"/>
      <c r="PEV45" s="450"/>
      <c r="PEW45" s="450"/>
      <c r="PEX45" s="450"/>
      <c r="PEY45" s="450"/>
      <c r="PEZ45" s="450"/>
      <c r="PFA45" s="450"/>
      <c r="PFB45" s="450"/>
      <c r="PFC45" s="450"/>
      <c r="PFD45" s="450"/>
      <c r="PFE45" s="450"/>
      <c r="PFF45" s="450"/>
      <c r="PFG45" s="450"/>
      <c r="PFH45" s="450"/>
      <c r="PFI45" s="450"/>
      <c r="PFJ45" s="450"/>
      <c r="PFK45" s="450"/>
      <c r="PFL45" s="450"/>
      <c r="PFM45" s="450"/>
      <c r="PFN45" s="450"/>
      <c r="PFO45" s="450"/>
      <c r="PFP45" s="450"/>
      <c r="PFQ45" s="450"/>
      <c r="PFR45" s="450"/>
      <c r="PFS45" s="450"/>
      <c r="PFT45" s="450"/>
      <c r="PFU45" s="450"/>
      <c r="PFV45" s="450"/>
      <c r="PFW45" s="450"/>
      <c r="PFX45" s="450"/>
      <c r="PFY45" s="450"/>
      <c r="PFZ45" s="450"/>
      <c r="PGA45" s="450"/>
      <c r="PGB45" s="450"/>
      <c r="PGC45" s="450"/>
      <c r="PGD45" s="450"/>
      <c r="PGE45" s="450"/>
      <c r="PGF45" s="450"/>
      <c r="PGG45" s="450"/>
      <c r="PGH45" s="450"/>
      <c r="PGI45" s="450"/>
      <c r="PGJ45" s="450"/>
      <c r="PGK45" s="450"/>
      <c r="PGL45" s="450"/>
      <c r="PGM45" s="450"/>
      <c r="PGN45" s="450"/>
      <c r="PGO45" s="450"/>
      <c r="PGP45" s="450"/>
      <c r="PGQ45" s="450"/>
      <c r="PGR45" s="450"/>
      <c r="PGS45" s="450"/>
      <c r="PGT45" s="450"/>
      <c r="PGU45" s="450"/>
      <c r="PGV45" s="450"/>
      <c r="PGW45" s="450"/>
      <c r="PGX45" s="450"/>
      <c r="PGY45" s="450"/>
      <c r="PGZ45" s="450"/>
      <c r="PHA45" s="450"/>
      <c r="PHB45" s="450"/>
      <c r="PHC45" s="450"/>
      <c r="PHD45" s="450"/>
      <c r="PHE45" s="450"/>
      <c r="PHF45" s="450"/>
      <c r="PHG45" s="450"/>
      <c r="PHH45" s="450"/>
      <c r="PHI45" s="450"/>
      <c r="PHJ45" s="450"/>
      <c r="PHK45" s="450"/>
      <c r="PHL45" s="450"/>
      <c r="PHM45" s="450"/>
      <c r="PHN45" s="450"/>
      <c r="PHO45" s="450"/>
      <c r="PHP45" s="450"/>
      <c r="PHQ45" s="450"/>
      <c r="PHR45" s="450"/>
      <c r="PHS45" s="450"/>
      <c r="PHT45" s="450"/>
      <c r="PHU45" s="450"/>
      <c r="PHV45" s="450"/>
      <c r="PHW45" s="450"/>
      <c r="PHX45" s="450"/>
      <c r="PHY45" s="450"/>
      <c r="PHZ45" s="450"/>
      <c r="PIA45" s="450"/>
      <c r="PIB45" s="450"/>
      <c r="PIC45" s="450"/>
      <c r="PID45" s="450"/>
      <c r="PIE45" s="450"/>
      <c r="PIF45" s="450"/>
      <c r="PIG45" s="450"/>
      <c r="PIH45" s="450"/>
      <c r="PII45" s="450"/>
      <c r="PIJ45" s="450"/>
      <c r="PIK45" s="450"/>
      <c r="PIL45" s="450"/>
      <c r="PIM45" s="450"/>
      <c r="PIN45" s="450"/>
      <c r="PIO45" s="450"/>
      <c r="PIP45" s="450"/>
      <c r="PIQ45" s="450"/>
      <c r="PIR45" s="450"/>
      <c r="PIS45" s="450"/>
      <c r="PIT45" s="450"/>
      <c r="PIU45" s="450"/>
      <c r="PIV45" s="450"/>
      <c r="PIW45" s="450"/>
      <c r="PIX45" s="450"/>
      <c r="PIY45" s="450"/>
      <c r="PIZ45" s="450"/>
      <c r="PJA45" s="450"/>
      <c r="PJB45" s="450"/>
      <c r="PJC45" s="450"/>
      <c r="PJD45" s="450"/>
      <c r="PJE45" s="450"/>
      <c r="PJF45" s="450"/>
      <c r="PJG45" s="450"/>
      <c r="PJH45" s="450"/>
      <c r="PJI45" s="450"/>
      <c r="PJJ45" s="450"/>
      <c r="PJK45" s="450"/>
      <c r="PJL45" s="450"/>
      <c r="PJM45" s="450"/>
      <c r="PJN45" s="450"/>
      <c r="PJO45" s="450"/>
      <c r="PJP45" s="450"/>
      <c r="PJQ45" s="450"/>
      <c r="PJR45" s="450"/>
      <c r="PJS45" s="450"/>
      <c r="PJT45" s="450"/>
      <c r="PJU45" s="450"/>
      <c r="PJV45" s="450"/>
      <c r="PJW45" s="450"/>
      <c r="PJX45" s="450"/>
      <c r="PJY45" s="450"/>
      <c r="PJZ45" s="450"/>
      <c r="PKA45" s="450"/>
      <c r="PKB45" s="450"/>
      <c r="PKC45" s="450"/>
      <c r="PKD45" s="450"/>
      <c r="PKE45" s="450"/>
      <c r="PKF45" s="450"/>
      <c r="PKG45" s="450"/>
      <c r="PKH45" s="450"/>
      <c r="PKI45" s="450"/>
      <c r="PKJ45" s="450"/>
      <c r="PKK45" s="450"/>
      <c r="PKL45" s="450"/>
      <c r="PKM45" s="450"/>
      <c r="PKN45" s="450"/>
      <c r="PKO45" s="450"/>
      <c r="PKP45" s="450"/>
      <c r="PKQ45" s="450"/>
      <c r="PKR45" s="450"/>
      <c r="PKS45" s="450"/>
      <c r="PKT45" s="450"/>
      <c r="PKU45" s="450"/>
      <c r="PKV45" s="450"/>
      <c r="PKW45" s="450"/>
      <c r="PKX45" s="450"/>
      <c r="PKY45" s="450"/>
      <c r="PKZ45" s="450"/>
      <c r="PLA45" s="450"/>
      <c r="PLB45" s="450"/>
      <c r="PLC45" s="450"/>
      <c r="PLD45" s="450"/>
      <c r="PLE45" s="450"/>
      <c r="PLF45" s="450"/>
      <c r="PLG45" s="450"/>
      <c r="PLH45" s="450"/>
      <c r="PLI45" s="450"/>
      <c r="PLJ45" s="450"/>
      <c r="PLK45" s="450"/>
      <c r="PLL45" s="450"/>
      <c r="PLM45" s="450"/>
      <c r="PLN45" s="450"/>
      <c r="PLO45" s="450"/>
      <c r="PLP45" s="450"/>
      <c r="PLQ45" s="450"/>
      <c r="PLR45" s="450"/>
      <c r="PLS45" s="450"/>
      <c r="PLT45" s="450"/>
      <c r="PLU45" s="450"/>
      <c r="PLV45" s="450"/>
      <c r="PLW45" s="450"/>
      <c r="PLX45" s="450"/>
      <c r="PLY45" s="450"/>
      <c r="PLZ45" s="450"/>
      <c r="PMA45" s="450"/>
      <c r="PMB45" s="450"/>
      <c r="PMC45" s="450"/>
      <c r="PMD45" s="450"/>
      <c r="PME45" s="450"/>
      <c r="PMF45" s="450"/>
      <c r="PMG45" s="450"/>
      <c r="PMH45" s="450"/>
      <c r="PMI45" s="450"/>
      <c r="PMJ45" s="450"/>
      <c r="PMK45" s="450"/>
      <c r="PML45" s="450"/>
      <c r="PMM45" s="450"/>
      <c r="PMN45" s="450"/>
      <c r="PMO45" s="450"/>
      <c r="PMP45" s="450"/>
      <c r="PMQ45" s="450"/>
      <c r="PMR45" s="450"/>
      <c r="PMS45" s="450"/>
      <c r="PMT45" s="450"/>
      <c r="PMU45" s="450"/>
      <c r="PMV45" s="450"/>
      <c r="PMW45" s="450"/>
      <c r="PMX45" s="450"/>
      <c r="PMY45" s="450"/>
      <c r="PMZ45" s="450"/>
      <c r="PNA45" s="450"/>
      <c r="PNB45" s="450"/>
      <c r="PNC45" s="450"/>
      <c r="PND45" s="450"/>
      <c r="PNE45" s="450"/>
      <c r="PNF45" s="450"/>
      <c r="PNG45" s="450"/>
      <c r="PNH45" s="450"/>
      <c r="PNI45" s="450"/>
      <c r="PNJ45" s="450"/>
      <c r="PNK45" s="450"/>
      <c r="PNL45" s="450"/>
      <c r="PNM45" s="450"/>
      <c r="PNN45" s="450"/>
      <c r="PNO45" s="450"/>
      <c r="PNP45" s="450"/>
      <c r="PNQ45" s="450"/>
      <c r="PNR45" s="450"/>
      <c r="PNS45" s="450"/>
      <c r="PNT45" s="450"/>
      <c r="PNU45" s="450"/>
      <c r="PNV45" s="450"/>
      <c r="PNW45" s="450"/>
      <c r="PNX45" s="450"/>
      <c r="PNY45" s="450"/>
      <c r="PNZ45" s="450"/>
      <c r="POA45" s="450"/>
      <c r="POB45" s="450"/>
      <c r="POC45" s="450"/>
      <c r="POD45" s="450"/>
      <c r="POE45" s="450"/>
      <c r="POF45" s="450"/>
      <c r="POG45" s="450"/>
      <c r="POH45" s="450"/>
      <c r="POI45" s="450"/>
      <c r="POJ45" s="450"/>
      <c r="POK45" s="450"/>
      <c r="POL45" s="450"/>
      <c r="POM45" s="450"/>
      <c r="PON45" s="450"/>
      <c r="POO45" s="450"/>
      <c r="POP45" s="450"/>
      <c r="POQ45" s="450"/>
      <c r="POR45" s="450"/>
      <c r="POS45" s="450"/>
      <c r="POT45" s="450"/>
      <c r="POU45" s="450"/>
      <c r="POV45" s="450"/>
      <c r="POW45" s="450"/>
      <c r="POX45" s="450"/>
      <c r="POY45" s="450"/>
      <c r="POZ45" s="450"/>
      <c r="PPA45" s="450"/>
      <c r="PPB45" s="450"/>
      <c r="PPC45" s="450"/>
      <c r="PPD45" s="450"/>
      <c r="PPE45" s="450"/>
      <c r="PPF45" s="450"/>
      <c r="PPG45" s="450"/>
      <c r="PPH45" s="450"/>
      <c r="PPI45" s="450"/>
      <c r="PPJ45" s="450"/>
      <c r="PPK45" s="450"/>
      <c r="PPL45" s="450"/>
      <c r="PPM45" s="450"/>
      <c r="PPN45" s="450"/>
      <c r="PPO45" s="450"/>
      <c r="PPP45" s="450"/>
      <c r="PPQ45" s="450"/>
      <c r="PPR45" s="450"/>
      <c r="PPS45" s="450"/>
      <c r="PPT45" s="450"/>
      <c r="PPU45" s="450"/>
      <c r="PPV45" s="450"/>
      <c r="PPW45" s="450"/>
      <c r="PPX45" s="450"/>
      <c r="PPY45" s="450"/>
      <c r="PPZ45" s="450"/>
      <c r="PQA45" s="450"/>
      <c r="PQB45" s="450"/>
      <c r="PQC45" s="450"/>
      <c r="PQD45" s="450"/>
      <c r="PQE45" s="450"/>
      <c r="PQF45" s="450"/>
      <c r="PQG45" s="450"/>
      <c r="PQH45" s="450"/>
      <c r="PQI45" s="450"/>
      <c r="PQJ45" s="450"/>
      <c r="PQK45" s="450"/>
      <c r="PQL45" s="450"/>
      <c r="PQM45" s="450"/>
      <c r="PQN45" s="450"/>
      <c r="PQO45" s="450"/>
      <c r="PQP45" s="450"/>
      <c r="PQQ45" s="450"/>
      <c r="PQR45" s="450"/>
      <c r="PQS45" s="450"/>
      <c r="PQT45" s="450"/>
      <c r="PQU45" s="450"/>
      <c r="PQV45" s="450"/>
      <c r="PQW45" s="450"/>
      <c r="PQX45" s="450"/>
      <c r="PQY45" s="450"/>
      <c r="PQZ45" s="450"/>
      <c r="PRA45" s="450"/>
      <c r="PRB45" s="450"/>
      <c r="PRC45" s="450"/>
      <c r="PRD45" s="450"/>
      <c r="PRE45" s="450"/>
      <c r="PRF45" s="450"/>
      <c r="PRG45" s="450"/>
      <c r="PRH45" s="450"/>
      <c r="PRI45" s="450"/>
      <c r="PRJ45" s="450"/>
      <c r="PRK45" s="450"/>
      <c r="PRL45" s="450"/>
      <c r="PRM45" s="450"/>
      <c r="PRN45" s="450"/>
      <c r="PRO45" s="450"/>
      <c r="PRP45" s="450"/>
      <c r="PRQ45" s="450"/>
      <c r="PRR45" s="450"/>
      <c r="PRS45" s="450"/>
      <c r="PRT45" s="450"/>
      <c r="PRU45" s="450"/>
      <c r="PRV45" s="450"/>
      <c r="PRW45" s="450"/>
      <c r="PRX45" s="450"/>
      <c r="PRY45" s="450"/>
      <c r="PRZ45" s="450"/>
      <c r="PSA45" s="450"/>
      <c r="PSB45" s="450"/>
      <c r="PSC45" s="450"/>
      <c r="PSD45" s="450"/>
      <c r="PSE45" s="450"/>
      <c r="PSF45" s="450"/>
      <c r="PSG45" s="450"/>
      <c r="PSH45" s="450"/>
      <c r="PSI45" s="450"/>
      <c r="PSJ45" s="450"/>
      <c r="PSK45" s="450"/>
      <c r="PSL45" s="450"/>
      <c r="PSM45" s="450"/>
      <c r="PSN45" s="450"/>
      <c r="PSO45" s="450"/>
      <c r="PSP45" s="450"/>
      <c r="PSQ45" s="450"/>
      <c r="PSR45" s="450"/>
      <c r="PSS45" s="450"/>
      <c r="PST45" s="450"/>
      <c r="PSU45" s="450"/>
      <c r="PSV45" s="450"/>
      <c r="PSW45" s="450"/>
      <c r="PSX45" s="450"/>
      <c r="PSY45" s="450"/>
      <c r="PSZ45" s="450"/>
      <c r="PTA45" s="450"/>
      <c r="PTB45" s="450"/>
      <c r="PTC45" s="450"/>
      <c r="PTD45" s="450"/>
      <c r="PTE45" s="450"/>
      <c r="PTF45" s="450"/>
      <c r="PTG45" s="450"/>
      <c r="PTH45" s="450"/>
      <c r="PTI45" s="450"/>
      <c r="PTJ45" s="450"/>
      <c r="PTK45" s="450"/>
      <c r="PTL45" s="450"/>
      <c r="PTM45" s="450"/>
      <c r="PTN45" s="450"/>
      <c r="PTO45" s="450"/>
      <c r="PTP45" s="450"/>
      <c r="PTQ45" s="450"/>
      <c r="PTR45" s="450"/>
      <c r="PTS45" s="450"/>
      <c r="PTT45" s="450"/>
      <c r="PTU45" s="450"/>
      <c r="PTV45" s="450"/>
      <c r="PTW45" s="450"/>
      <c r="PTX45" s="450"/>
      <c r="PTY45" s="450"/>
      <c r="PTZ45" s="450"/>
      <c r="PUA45" s="450"/>
      <c r="PUB45" s="450"/>
      <c r="PUC45" s="450"/>
      <c r="PUD45" s="450"/>
      <c r="PUE45" s="450"/>
      <c r="PUF45" s="450"/>
      <c r="PUG45" s="450"/>
      <c r="PUH45" s="450"/>
      <c r="PUI45" s="450"/>
      <c r="PUJ45" s="450"/>
      <c r="PUK45" s="450"/>
      <c r="PUL45" s="450"/>
      <c r="PUM45" s="450"/>
      <c r="PUN45" s="450"/>
      <c r="PUO45" s="450"/>
      <c r="PUP45" s="450"/>
      <c r="PUQ45" s="450"/>
      <c r="PUR45" s="450"/>
      <c r="PUS45" s="450"/>
      <c r="PUT45" s="450"/>
      <c r="PUU45" s="450"/>
      <c r="PUV45" s="450"/>
      <c r="PUW45" s="450"/>
      <c r="PUX45" s="450"/>
      <c r="PUY45" s="450"/>
      <c r="PUZ45" s="450"/>
      <c r="PVA45" s="450"/>
      <c r="PVB45" s="450"/>
      <c r="PVC45" s="450"/>
      <c r="PVD45" s="450"/>
      <c r="PVE45" s="450"/>
      <c r="PVF45" s="450"/>
      <c r="PVG45" s="450"/>
      <c r="PVH45" s="450"/>
      <c r="PVI45" s="450"/>
      <c r="PVJ45" s="450"/>
      <c r="PVK45" s="450"/>
      <c r="PVL45" s="450"/>
      <c r="PVM45" s="450"/>
      <c r="PVN45" s="450"/>
      <c r="PVO45" s="450"/>
      <c r="PVP45" s="450"/>
      <c r="PVQ45" s="450"/>
      <c r="PVR45" s="450"/>
      <c r="PVS45" s="450"/>
      <c r="PVT45" s="450"/>
      <c r="PVU45" s="450"/>
      <c r="PVV45" s="450"/>
      <c r="PVW45" s="450"/>
      <c r="PVX45" s="450"/>
      <c r="PVY45" s="450"/>
      <c r="PVZ45" s="450"/>
      <c r="PWA45" s="450"/>
      <c r="PWB45" s="450"/>
      <c r="PWC45" s="450"/>
      <c r="PWD45" s="450"/>
      <c r="PWE45" s="450"/>
      <c r="PWF45" s="450"/>
      <c r="PWG45" s="450"/>
      <c r="PWH45" s="450"/>
      <c r="PWI45" s="450"/>
      <c r="PWJ45" s="450"/>
      <c r="PWK45" s="450"/>
      <c r="PWL45" s="450"/>
      <c r="PWM45" s="450"/>
      <c r="PWN45" s="450"/>
      <c r="PWO45" s="450"/>
      <c r="PWP45" s="450"/>
      <c r="PWQ45" s="450"/>
      <c r="PWR45" s="450"/>
      <c r="PWS45" s="450"/>
      <c r="PWT45" s="450"/>
      <c r="PWU45" s="450"/>
      <c r="PWV45" s="450"/>
      <c r="PWW45" s="450"/>
      <c r="PWX45" s="450"/>
      <c r="PWY45" s="450"/>
      <c r="PWZ45" s="450"/>
      <c r="PXA45" s="450"/>
      <c r="PXB45" s="450"/>
      <c r="PXC45" s="450"/>
      <c r="PXD45" s="450"/>
      <c r="PXE45" s="450"/>
      <c r="PXF45" s="450"/>
      <c r="PXG45" s="450"/>
      <c r="PXH45" s="450"/>
      <c r="PXI45" s="450"/>
      <c r="PXJ45" s="450"/>
      <c r="PXK45" s="450"/>
      <c r="PXL45" s="450"/>
      <c r="PXM45" s="450"/>
      <c r="PXN45" s="450"/>
      <c r="PXO45" s="450"/>
      <c r="PXP45" s="450"/>
      <c r="PXQ45" s="450"/>
      <c r="PXR45" s="450"/>
      <c r="PXS45" s="450"/>
      <c r="PXT45" s="450"/>
      <c r="PXU45" s="450"/>
      <c r="PXV45" s="450"/>
      <c r="PXW45" s="450"/>
      <c r="PXX45" s="450"/>
      <c r="PXY45" s="450"/>
      <c r="PXZ45" s="450"/>
      <c r="PYA45" s="450"/>
      <c r="PYB45" s="450"/>
      <c r="PYC45" s="450"/>
      <c r="PYD45" s="450"/>
      <c r="PYE45" s="450"/>
      <c r="PYF45" s="450"/>
      <c r="PYG45" s="450"/>
      <c r="PYH45" s="450"/>
      <c r="PYI45" s="450"/>
      <c r="PYJ45" s="450"/>
      <c r="PYK45" s="450"/>
      <c r="PYL45" s="450"/>
      <c r="PYM45" s="450"/>
      <c r="PYN45" s="450"/>
      <c r="PYO45" s="450"/>
      <c r="PYP45" s="450"/>
      <c r="PYQ45" s="450"/>
      <c r="PYR45" s="450"/>
      <c r="PYS45" s="450"/>
      <c r="PYT45" s="450"/>
      <c r="PYU45" s="450"/>
      <c r="PYV45" s="450"/>
      <c r="PYW45" s="450"/>
      <c r="PYX45" s="450"/>
      <c r="PYY45" s="450"/>
      <c r="PYZ45" s="450"/>
      <c r="PZA45" s="450"/>
      <c r="PZB45" s="450"/>
      <c r="PZC45" s="450"/>
      <c r="PZD45" s="450"/>
      <c r="PZE45" s="450"/>
      <c r="PZF45" s="450"/>
      <c r="PZG45" s="450"/>
      <c r="PZH45" s="450"/>
      <c r="PZI45" s="450"/>
      <c r="PZJ45" s="450"/>
      <c r="PZK45" s="450"/>
      <c r="PZL45" s="450"/>
      <c r="PZM45" s="450"/>
      <c r="PZN45" s="450"/>
      <c r="PZO45" s="450"/>
      <c r="PZP45" s="450"/>
      <c r="PZQ45" s="450"/>
      <c r="PZR45" s="450"/>
      <c r="PZS45" s="450"/>
      <c r="PZT45" s="450"/>
      <c r="PZU45" s="450"/>
      <c r="PZV45" s="450"/>
      <c r="PZW45" s="450"/>
      <c r="PZX45" s="450"/>
      <c r="PZY45" s="450"/>
      <c r="PZZ45" s="450"/>
      <c r="QAA45" s="450"/>
      <c r="QAB45" s="450"/>
      <c r="QAC45" s="450"/>
      <c r="QAD45" s="450"/>
      <c r="QAE45" s="450"/>
      <c r="QAF45" s="450"/>
      <c r="QAG45" s="450"/>
      <c r="QAH45" s="450"/>
      <c r="QAI45" s="450"/>
      <c r="QAJ45" s="450"/>
      <c r="QAK45" s="450"/>
      <c r="QAL45" s="450"/>
      <c r="QAM45" s="450"/>
      <c r="QAN45" s="450"/>
      <c r="QAO45" s="450"/>
      <c r="QAP45" s="450"/>
      <c r="QAQ45" s="450"/>
      <c r="QAR45" s="450"/>
      <c r="QAS45" s="450"/>
      <c r="QAT45" s="450"/>
      <c r="QAU45" s="450"/>
      <c r="QAV45" s="450"/>
      <c r="QAW45" s="450"/>
      <c r="QAX45" s="450"/>
      <c r="QAY45" s="450"/>
      <c r="QAZ45" s="450"/>
      <c r="QBA45" s="450"/>
      <c r="QBB45" s="450"/>
      <c r="QBC45" s="450"/>
      <c r="QBD45" s="450"/>
      <c r="QBE45" s="450"/>
      <c r="QBF45" s="450"/>
      <c r="QBG45" s="450"/>
      <c r="QBH45" s="450"/>
      <c r="QBI45" s="450"/>
      <c r="QBJ45" s="450"/>
      <c r="QBK45" s="450"/>
      <c r="QBL45" s="450"/>
      <c r="QBM45" s="450"/>
      <c r="QBN45" s="450"/>
      <c r="QBO45" s="450"/>
      <c r="QBP45" s="450"/>
      <c r="QBQ45" s="450"/>
      <c r="QBR45" s="450"/>
      <c r="QBS45" s="450"/>
      <c r="QBT45" s="450"/>
      <c r="QBU45" s="450"/>
      <c r="QBV45" s="450"/>
      <c r="QBW45" s="450"/>
      <c r="QBX45" s="450"/>
      <c r="QBY45" s="450"/>
      <c r="QBZ45" s="450"/>
      <c r="QCA45" s="450"/>
      <c r="QCB45" s="450"/>
      <c r="QCC45" s="450"/>
      <c r="QCD45" s="450"/>
      <c r="QCE45" s="450"/>
      <c r="QCF45" s="450"/>
      <c r="QCG45" s="450"/>
      <c r="QCH45" s="450"/>
      <c r="QCI45" s="450"/>
      <c r="QCJ45" s="450"/>
      <c r="QCK45" s="450"/>
      <c r="QCL45" s="450"/>
      <c r="QCM45" s="450"/>
      <c r="QCN45" s="450"/>
      <c r="QCO45" s="450"/>
      <c r="QCP45" s="450"/>
      <c r="QCQ45" s="450"/>
      <c r="QCR45" s="450"/>
      <c r="QCS45" s="450"/>
      <c r="QCT45" s="450"/>
      <c r="QCU45" s="450"/>
      <c r="QCV45" s="450"/>
      <c r="QCW45" s="450"/>
      <c r="QCX45" s="450"/>
      <c r="QCY45" s="450"/>
      <c r="QCZ45" s="450"/>
      <c r="QDA45" s="450"/>
      <c r="QDB45" s="450"/>
      <c r="QDC45" s="450"/>
      <c r="QDD45" s="450"/>
      <c r="QDE45" s="450"/>
      <c r="QDF45" s="450"/>
      <c r="QDG45" s="450"/>
      <c r="QDH45" s="450"/>
      <c r="QDI45" s="450"/>
      <c r="QDJ45" s="450"/>
      <c r="QDK45" s="450"/>
      <c r="QDL45" s="450"/>
      <c r="QDM45" s="450"/>
      <c r="QDN45" s="450"/>
      <c r="QDO45" s="450"/>
      <c r="QDP45" s="450"/>
      <c r="QDQ45" s="450"/>
      <c r="QDR45" s="450"/>
      <c r="QDS45" s="450"/>
      <c r="QDT45" s="450"/>
      <c r="QDU45" s="450"/>
      <c r="QDV45" s="450"/>
      <c r="QDW45" s="450"/>
      <c r="QDX45" s="450"/>
      <c r="QDY45" s="450"/>
      <c r="QDZ45" s="450"/>
      <c r="QEA45" s="450"/>
      <c r="QEB45" s="450"/>
      <c r="QEC45" s="450"/>
      <c r="QED45" s="450"/>
      <c r="QEE45" s="450"/>
      <c r="QEF45" s="450"/>
      <c r="QEG45" s="450"/>
      <c r="QEH45" s="450"/>
      <c r="QEI45" s="450"/>
      <c r="QEJ45" s="450"/>
      <c r="QEK45" s="450"/>
      <c r="QEL45" s="450"/>
      <c r="QEM45" s="450"/>
      <c r="QEN45" s="450"/>
      <c r="QEO45" s="450"/>
      <c r="QEP45" s="450"/>
      <c r="QEQ45" s="450"/>
      <c r="QER45" s="450"/>
      <c r="QES45" s="450"/>
      <c r="QET45" s="450"/>
      <c r="QEU45" s="450"/>
      <c r="QEV45" s="450"/>
      <c r="QEW45" s="450"/>
      <c r="QEX45" s="450"/>
      <c r="QEY45" s="450"/>
      <c r="QEZ45" s="450"/>
      <c r="QFA45" s="450"/>
      <c r="QFB45" s="450"/>
      <c r="QFC45" s="450"/>
      <c r="QFD45" s="450"/>
      <c r="QFE45" s="450"/>
      <c r="QFF45" s="450"/>
      <c r="QFG45" s="450"/>
      <c r="QFH45" s="450"/>
      <c r="QFI45" s="450"/>
      <c r="QFJ45" s="450"/>
      <c r="QFK45" s="450"/>
      <c r="QFL45" s="450"/>
      <c r="QFM45" s="450"/>
      <c r="QFN45" s="450"/>
      <c r="QFO45" s="450"/>
      <c r="QFP45" s="450"/>
      <c r="QFQ45" s="450"/>
      <c r="QFR45" s="450"/>
      <c r="QFS45" s="450"/>
      <c r="QFT45" s="450"/>
      <c r="QFU45" s="450"/>
      <c r="QFV45" s="450"/>
      <c r="QFW45" s="450"/>
      <c r="QFX45" s="450"/>
      <c r="QFY45" s="450"/>
      <c r="QFZ45" s="450"/>
      <c r="QGA45" s="450"/>
      <c r="QGB45" s="450"/>
      <c r="QGC45" s="450"/>
      <c r="QGD45" s="450"/>
      <c r="QGE45" s="450"/>
      <c r="QGF45" s="450"/>
      <c r="QGG45" s="450"/>
      <c r="QGH45" s="450"/>
      <c r="QGI45" s="450"/>
      <c r="QGJ45" s="450"/>
      <c r="QGK45" s="450"/>
      <c r="QGL45" s="450"/>
      <c r="QGM45" s="450"/>
      <c r="QGN45" s="450"/>
      <c r="QGO45" s="450"/>
      <c r="QGP45" s="450"/>
      <c r="QGQ45" s="450"/>
      <c r="QGR45" s="450"/>
      <c r="QGS45" s="450"/>
      <c r="QGT45" s="450"/>
      <c r="QGU45" s="450"/>
      <c r="QGV45" s="450"/>
      <c r="QGW45" s="450"/>
      <c r="QGX45" s="450"/>
      <c r="QGY45" s="450"/>
      <c r="QGZ45" s="450"/>
      <c r="QHA45" s="450"/>
      <c r="QHB45" s="450"/>
      <c r="QHC45" s="450"/>
      <c r="QHD45" s="450"/>
      <c r="QHE45" s="450"/>
      <c r="QHF45" s="450"/>
      <c r="QHG45" s="450"/>
      <c r="QHH45" s="450"/>
      <c r="QHI45" s="450"/>
      <c r="QHJ45" s="450"/>
      <c r="QHK45" s="450"/>
      <c r="QHL45" s="450"/>
      <c r="QHM45" s="450"/>
      <c r="QHN45" s="450"/>
      <c r="QHO45" s="450"/>
      <c r="QHP45" s="450"/>
      <c r="QHQ45" s="450"/>
      <c r="QHR45" s="450"/>
      <c r="QHS45" s="450"/>
      <c r="QHT45" s="450"/>
      <c r="QHU45" s="450"/>
      <c r="QHV45" s="450"/>
      <c r="QHW45" s="450"/>
      <c r="QHX45" s="450"/>
      <c r="QHY45" s="450"/>
      <c r="QHZ45" s="450"/>
      <c r="QIA45" s="450"/>
      <c r="QIB45" s="450"/>
      <c r="QIC45" s="450"/>
      <c r="QID45" s="450"/>
      <c r="QIE45" s="450"/>
      <c r="QIF45" s="450"/>
      <c r="QIG45" s="450"/>
      <c r="QIH45" s="450"/>
      <c r="QII45" s="450"/>
      <c r="QIJ45" s="450"/>
      <c r="QIK45" s="450"/>
      <c r="QIL45" s="450"/>
      <c r="QIM45" s="450"/>
      <c r="QIN45" s="450"/>
      <c r="QIO45" s="450"/>
      <c r="QIP45" s="450"/>
      <c r="QIQ45" s="450"/>
      <c r="QIR45" s="450"/>
      <c r="QIS45" s="450"/>
      <c r="QIT45" s="450"/>
      <c r="QIU45" s="450"/>
      <c r="QIV45" s="450"/>
      <c r="QIW45" s="450"/>
      <c r="QIX45" s="450"/>
      <c r="QIY45" s="450"/>
      <c r="QIZ45" s="450"/>
      <c r="QJA45" s="450"/>
      <c r="QJB45" s="450"/>
      <c r="QJC45" s="450"/>
      <c r="QJD45" s="450"/>
      <c r="QJE45" s="450"/>
      <c r="QJF45" s="450"/>
      <c r="QJG45" s="450"/>
      <c r="QJH45" s="450"/>
      <c r="QJI45" s="450"/>
      <c r="QJJ45" s="450"/>
      <c r="QJK45" s="450"/>
      <c r="QJL45" s="450"/>
      <c r="QJM45" s="450"/>
      <c r="QJN45" s="450"/>
      <c r="QJO45" s="450"/>
      <c r="QJP45" s="450"/>
      <c r="QJQ45" s="450"/>
      <c r="QJR45" s="450"/>
      <c r="QJS45" s="450"/>
      <c r="QJT45" s="450"/>
      <c r="QJU45" s="450"/>
      <c r="QJV45" s="450"/>
      <c r="QJW45" s="450"/>
      <c r="QJX45" s="450"/>
      <c r="QJY45" s="450"/>
      <c r="QJZ45" s="450"/>
      <c r="QKA45" s="450"/>
      <c r="QKB45" s="450"/>
      <c r="QKC45" s="450"/>
      <c r="QKD45" s="450"/>
      <c r="QKE45" s="450"/>
      <c r="QKF45" s="450"/>
      <c r="QKG45" s="450"/>
      <c r="QKH45" s="450"/>
      <c r="QKI45" s="450"/>
      <c r="QKJ45" s="450"/>
      <c r="QKK45" s="450"/>
      <c r="QKL45" s="450"/>
      <c r="QKM45" s="450"/>
      <c r="QKN45" s="450"/>
      <c r="QKO45" s="450"/>
      <c r="QKP45" s="450"/>
      <c r="QKQ45" s="450"/>
      <c r="QKR45" s="450"/>
      <c r="QKS45" s="450"/>
      <c r="QKT45" s="450"/>
      <c r="QKU45" s="450"/>
      <c r="QKV45" s="450"/>
      <c r="QKW45" s="450"/>
      <c r="QKX45" s="450"/>
      <c r="QKY45" s="450"/>
      <c r="QKZ45" s="450"/>
      <c r="QLA45" s="450"/>
      <c r="QLB45" s="450"/>
      <c r="QLC45" s="450"/>
      <c r="QLD45" s="450"/>
      <c r="QLE45" s="450"/>
      <c r="QLF45" s="450"/>
      <c r="QLG45" s="450"/>
      <c r="QLH45" s="450"/>
      <c r="QLI45" s="450"/>
      <c r="QLJ45" s="450"/>
      <c r="QLK45" s="450"/>
      <c r="QLL45" s="450"/>
      <c r="QLM45" s="450"/>
      <c r="QLN45" s="450"/>
      <c r="QLO45" s="450"/>
      <c r="QLP45" s="450"/>
      <c r="QLQ45" s="450"/>
      <c r="QLR45" s="450"/>
      <c r="QLS45" s="450"/>
      <c r="QLT45" s="450"/>
      <c r="QLU45" s="450"/>
      <c r="QLV45" s="450"/>
      <c r="QLW45" s="450"/>
      <c r="QLX45" s="450"/>
      <c r="QLY45" s="450"/>
      <c r="QLZ45" s="450"/>
      <c r="QMA45" s="450"/>
      <c r="QMB45" s="450"/>
      <c r="QMC45" s="450"/>
      <c r="QMD45" s="450"/>
      <c r="QME45" s="450"/>
      <c r="QMF45" s="450"/>
      <c r="QMG45" s="450"/>
      <c r="QMH45" s="450"/>
      <c r="QMI45" s="450"/>
      <c r="QMJ45" s="450"/>
      <c r="QMK45" s="450"/>
      <c r="QML45" s="450"/>
      <c r="QMM45" s="450"/>
      <c r="QMN45" s="450"/>
      <c r="QMO45" s="450"/>
      <c r="QMP45" s="450"/>
      <c r="QMQ45" s="450"/>
      <c r="QMR45" s="450"/>
      <c r="QMS45" s="450"/>
      <c r="QMT45" s="450"/>
      <c r="QMU45" s="450"/>
      <c r="QMV45" s="450"/>
      <c r="QMW45" s="450"/>
      <c r="QMX45" s="450"/>
      <c r="QMY45" s="450"/>
      <c r="QMZ45" s="450"/>
      <c r="QNA45" s="450"/>
      <c r="QNB45" s="450"/>
      <c r="QNC45" s="450"/>
      <c r="QND45" s="450"/>
      <c r="QNE45" s="450"/>
      <c r="QNF45" s="450"/>
      <c r="QNG45" s="450"/>
      <c r="QNH45" s="450"/>
      <c r="QNI45" s="450"/>
      <c r="QNJ45" s="450"/>
      <c r="QNK45" s="450"/>
      <c r="QNL45" s="450"/>
      <c r="QNM45" s="450"/>
      <c r="QNN45" s="450"/>
      <c r="QNO45" s="450"/>
      <c r="QNP45" s="450"/>
      <c r="QNQ45" s="450"/>
      <c r="QNR45" s="450"/>
      <c r="QNS45" s="450"/>
      <c r="QNT45" s="450"/>
      <c r="QNU45" s="450"/>
      <c r="QNV45" s="450"/>
      <c r="QNW45" s="450"/>
      <c r="QNX45" s="450"/>
      <c r="QNY45" s="450"/>
      <c r="QNZ45" s="450"/>
      <c r="QOA45" s="450"/>
      <c r="QOB45" s="450"/>
      <c r="QOC45" s="450"/>
      <c r="QOD45" s="450"/>
      <c r="QOE45" s="450"/>
      <c r="QOF45" s="450"/>
      <c r="QOG45" s="450"/>
      <c r="QOH45" s="450"/>
      <c r="QOI45" s="450"/>
      <c r="QOJ45" s="450"/>
      <c r="QOK45" s="450"/>
      <c r="QOL45" s="450"/>
      <c r="QOM45" s="450"/>
      <c r="QON45" s="450"/>
      <c r="QOO45" s="450"/>
      <c r="QOP45" s="450"/>
      <c r="QOQ45" s="450"/>
      <c r="QOR45" s="450"/>
      <c r="QOS45" s="450"/>
      <c r="QOT45" s="450"/>
      <c r="QOU45" s="450"/>
      <c r="QOV45" s="450"/>
      <c r="QOW45" s="450"/>
      <c r="QOX45" s="450"/>
      <c r="QOY45" s="450"/>
      <c r="QOZ45" s="450"/>
      <c r="QPA45" s="450"/>
      <c r="QPB45" s="450"/>
      <c r="QPC45" s="450"/>
      <c r="QPD45" s="450"/>
      <c r="QPE45" s="450"/>
      <c r="QPF45" s="450"/>
      <c r="QPG45" s="450"/>
      <c r="QPH45" s="450"/>
      <c r="QPI45" s="450"/>
      <c r="QPJ45" s="450"/>
      <c r="QPK45" s="450"/>
      <c r="QPL45" s="450"/>
      <c r="QPM45" s="450"/>
      <c r="QPN45" s="450"/>
      <c r="QPO45" s="450"/>
      <c r="QPP45" s="450"/>
      <c r="QPQ45" s="450"/>
      <c r="QPR45" s="450"/>
      <c r="QPS45" s="450"/>
      <c r="QPT45" s="450"/>
      <c r="QPU45" s="450"/>
      <c r="QPV45" s="450"/>
      <c r="QPW45" s="450"/>
      <c r="QPX45" s="450"/>
      <c r="QPY45" s="450"/>
      <c r="QPZ45" s="450"/>
      <c r="QQA45" s="450"/>
      <c r="QQB45" s="450"/>
      <c r="QQC45" s="450"/>
      <c r="QQD45" s="450"/>
      <c r="QQE45" s="450"/>
      <c r="QQF45" s="450"/>
      <c r="QQG45" s="450"/>
      <c r="QQH45" s="450"/>
      <c r="QQI45" s="450"/>
      <c r="QQJ45" s="450"/>
      <c r="QQK45" s="450"/>
      <c r="QQL45" s="450"/>
      <c r="QQM45" s="450"/>
      <c r="QQN45" s="450"/>
      <c r="QQO45" s="450"/>
      <c r="QQP45" s="450"/>
      <c r="QQQ45" s="450"/>
      <c r="QQR45" s="450"/>
      <c r="QQS45" s="450"/>
      <c r="QQT45" s="450"/>
      <c r="QQU45" s="450"/>
      <c r="QQV45" s="450"/>
      <c r="QQW45" s="450"/>
      <c r="QQX45" s="450"/>
      <c r="QQY45" s="450"/>
      <c r="QQZ45" s="450"/>
      <c r="QRA45" s="450"/>
      <c r="QRB45" s="450"/>
      <c r="QRC45" s="450"/>
      <c r="QRD45" s="450"/>
      <c r="QRE45" s="450"/>
      <c r="QRF45" s="450"/>
      <c r="QRG45" s="450"/>
      <c r="QRH45" s="450"/>
      <c r="QRI45" s="450"/>
      <c r="QRJ45" s="450"/>
      <c r="QRK45" s="450"/>
      <c r="QRL45" s="450"/>
      <c r="QRM45" s="450"/>
      <c r="QRN45" s="450"/>
      <c r="QRO45" s="450"/>
      <c r="QRP45" s="450"/>
      <c r="QRQ45" s="450"/>
      <c r="QRR45" s="450"/>
      <c r="QRS45" s="450"/>
      <c r="QRT45" s="450"/>
      <c r="QRU45" s="450"/>
      <c r="QRV45" s="450"/>
      <c r="QRW45" s="450"/>
      <c r="QRX45" s="450"/>
      <c r="QRY45" s="450"/>
      <c r="QRZ45" s="450"/>
      <c r="QSA45" s="450"/>
      <c r="QSB45" s="450"/>
      <c r="QSC45" s="450"/>
      <c r="QSD45" s="450"/>
      <c r="QSE45" s="450"/>
      <c r="QSF45" s="450"/>
      <c r="QSG45" s="450"/>
      <c r="QSH45" s="450"/>
      <c r="QSI45" s="450"/>
      <c r="QSJ45" s="450"/>
      <c r="QSK45" s="450"/>
      <c r="QSL45" s="450"/>
      <c r="QSM45" s="450"/>
      <c r="QSN45" s="450"/>
      <c r="QSO45" s="450"/>
      <c r="QSP45" s="450"/>
      <c r="QSQ45" s="450"/>
      <c r="QSR45" s="450"/>
      <c r="QSS45" s="450"/>
      <c r="QST45" s="450"/>
      <c r="QSU45" s="450"/>
      <c r="QSV45" s="450"/>
      <c r="QSW45" s="450"/>
      <c r="QSX45" s="450"/>
      <c r="QSY45" s="450"/>
      <c r="QSZ45" s="450"/>
      <c r="QTA45" s="450"/>
      <c r="QTB45" s="450"/>
      <c r="QTC45" s="450"/>
      <c r="QTD45" s="450"/>
      <c r="QTE45" s="450"/>
      <c r="QTF45" s="450"/>
      <c r="QTG45" s="450"/>
      <c r="QTH45" s="450"/>
      <c r="QTI45" s="450"/>
      <c r="QTJ45" s="450"/>
      <c r="QTK45" s="450"/>
      <c r="QTL45" s="450"/>
      <c r="QTM45" s="450"/>
      <c r="QTN45" s="450"/>
      <c r="QTO45" s="450"/>
      <c r="QTP45" s="450"/>
      <c r="QTQ45" s="450"/>
      <c r="QTR45" s="450"/>
      <c r="QTS45" s="450"/>
      <c r="QTT45" s="450"/>
      <c r="QTU45" s="450"/>
      <c r="QTV45" s="450"/>
      <c r="QTW45" s="450"/>
      <c r="QTX45" s="450"/>
      <c r="QTY45" s="450"/>
      <c r="QTZ45" s="450"/>
      <c r="QUA45" s="450"/>
      <c r="QUB45" s="450"/>
      <c r="QUC45" s="450"/>
      <c r="QUD45" s="450"/>
      <c r="QUE45" s="450"/>
      <c r="QUF45" s="450"/>
      <c r="QUG45" s="450"/>
      <c r="QUH45" s="450"/>
      <c r="QUI45" s="450"/>
      <c r="QUJ45" s="450"/>
      <c r="QUK45" s="450"/>
      <c r="QUL45" s="450"/>
      <c r="QUM45" s="450"/>
      <c r="QUN45" s="450"/>
      <c r="QUO45" s="450"/>
      <c r="QUP45" s="450"/>
      <c r="QUQ45" s="450"/>
      <c r="QUR45" s="450"/>
      <c r="QUS45" s="450"/>
      <c r="QUT45" s="450"/>
      <c r="QUU45" s="450"/>
      <c r="QUV45" s="450"/>
      <c r="QUW45" s="450"/>
      <c r="QUX45" s="450"/>
      <c r="QUY45" s="450"/>
      <c r="QUZ45" s="450"/>
      <c r="QVA45" s="450"/>
      <c r="QVB45" s="450"/>
      <c r="QVC45" s="450"/>
      <c r="QVD45" s="450"/>
      <c r="QVE45" s="450"/>
      <c r="QVF45" s="450"/>
      <c r="QVG45" s="450"/>
      <c r="QVH45" s="450"/>
      <c r="QVI45" s="450"/>
      <c r="QVJ45" s="450"/>
      <c r="QVK45" s="450"/>
      <c r="QVL45" s="450"/>
      <c r="QVM45" s="450"/>
      <c r="QVN45" s="450"/>
      <c r="QVO45" s="450"/>
      <c r="QVP45" s="450"/>
      <c r="QVQ45" s="450"/>
      <c r="QVR45" s="450"/>
      <c r="QVS45" s="450"/>
      <c r="QVT45" s="450"/>
      <c r="QVU45" s="450"/>
      <c r="QVV45" s="450"/>
      <c r="QVW45" s="450"/>
      <c r="QVX45" s="450"/>
      <c r="QVY45" s="450"/>
      <c r="QVZ45" s="450"/>
      <c r="QWA45" s="450"/>
      <c r="QWB45" s="450"/>
      <c r="QWC45" s="450"/>
      <c r="QWD45" s="450"/>
      <c r="QWE45" s="450"/>
      <c r="QWF45" s="450"/>
      <c r="QWG45" s="450"/>
      <c r="QWH45" s="450"/>
      <c r="QWI45" s="450"/>
      <c r="QWJ45" s="450"/>
      <c r="QWK45" s="450"/>
      <c r="QWL45" s="450"/>
      <c r="QWM45" s="450"/>
      <c r="QWN45" s="450"/>
      <c r="QWO45" s="450"/>
      <c r="QWP45" s="450"/>
      <c r="QWQ45" s="450"/>
      <c r="QWR45" s="450"/>
      <c r="QWS45" s="450"/>
      <c r="QWT45" s="450"/>
      <c r="QWU45" s="450"/>
      <c r="QWV45" s="450"/>
      <c r="QWW45" s="450"/>
      <c r="QWX45" s="450"/>
      <c r="QWY45" s="450"/>
      <c r="QWZ45" s="450"/>
      <c r="QXA45" s="450"/>
      <c r="QXB45" s="450"/>
      <c r="QXC45" s="450"/>
      <c r="QXD45" s="450"/>
      <c r="QXE45" s="450"/>
      <c r="QXF45" s="450"/>
      <c r="QXG45" s="450"/>
      <c r="QXH45" s="450"/>
      <c r="QXI45" s="450"/>
      <c r="QXJ45" s="450"/>
      <c r="QXK45" s="450"/>
      <c r="QXL45" s="450"/>
      <c r="QXM45" s="450"/>
      <c r="QXN45" s="450"/>
      <c r="QXO45" s="450"/>
      <c r="QXP45" s="450"/>
      <c r="QXQ45" s="450"/>
      <c r="QXR45" s="450"/>
      <c r="QXS45" s="450"/>
      <c r="QXT45" s="450"/>
      <c r="QXU45" s="450"/>
      <c r="QXV45" s="450"/>
      <c r="QXW45" s="450"/>
      <c r="QXX45" s="450"/>
      <c r="QXY45" s="450"/>
      <c r="QXZ45" s="450"/>
      <c r="QYA45" s="450"/>
      <c r="QYB45" s="450"/>
      <c r="QYC45" s="450"/>
      <c r="QYD45" s="450"/>
      <c r="QYE45" s="450"/>
      <c r="QYF45" s="450"/>
      <c r="QYG45" s="450"/>
      <c r="QYH45" s="450"/>
      <c r="QYI45" s="450"/>
      <c r="QYJ45" s="450"/>
      <c r="QYK45" s="450"/>
      <c r="QYL45" s="450"/>
      <c r="QYM45" s="450"/>
      <c r="QYN45" s="450"/>
      <c r="QYO45" s="450"/>
      <c r="QYP45" s="450"/>
      <c r="QYQ45" s="450"/>
      <c r="QYR45" s="450"/>
      <c r="QYS45" s="450"/>
      <c r="QYT45" s="450"/>
      <c r="QYU45" s="450"/>
      <c r="QYV45" s="450"/>
      <c r="QYW45" s="450"/>
      <c r="QYX45" s="450"/>
      <c r="QYY45" s="450"/>
      <c r="QYZ45" s="450"/>
      <c r="QZA45" s="450"/>
      <c r="QZB45" s="450"/>
      <c r="QZC45" s="450"/>
      <c r="QZD45" s="450"/>
      <c r="QZE45" s="450"/>
      <c r="QZF45" s="450"/>
      <c r="QZG45" s="450"/>
      <c r="QZH45" s="450"/>
      <c r="QZI45" s="450"/>
      <c r="QZJ45" s="450"/>
      <c r="QZK45" s="450"/>
      <c r="QZL45" s="450"/>
      <c r="QZM45" s="450"/>
      <c r="QZN45" s="450"/>
      <c r="QZO45" s="450"/>
      <c r="QZP45" s="450"/>
      <c r="QZQ45" s="450"/>
      <c r="QZR45" s="450"/>
      <c r="QZS45" s="450"/>
      <c r="QZT45" s="450"/>
      <c r="QZU45" s="450"/>
      <c r="QZV45" s="450"/>
      <c r="QZW45" s="450"/>
      <c r="QZX45" s="450"/>
      <c r="QZY45" s="450"/>
      <c r="QZZ45" s="450"/>
      <c r="RAA45" s="450"/>
      <c r="RAB45" s="450"/>
      <c r="RAC45" s="450"/>
      <c r="RAD45" s="450"/>
      <c r="RAE45" s="450"/>
      <c r="RAF45" s="450"/>
      <c r="RAG45" s="450"/>
      <c r="RAH45" s="450"/>
      <c r="RAI45" s="450"/>
      <c r="RAJ45" s="450"/>
      <c r="RAK45" s="450"/>
      <c r="RAL45" s="450"/>
      <c r="RAM45" s="450"/>
      <c r="RAN45" s="450"/>
      <c r="RAO45" s="450"/>
      <c r="RAP45" s="450"/>
      <c r="RAQ45" s="450"/>
      <c r="RAR45" s="450"/>
      <c r="RAS45" s="450"/>
      <c r="RAT45" s="450"/>
      <c r="RAU45" s="450"/>
      <c r="RAV45" s="450"/>
      <c r="RAW45" s="450"/>
      <c r="RAX45" s="450"/>
      <c r="RAY45" s="450"/>
      <c r="RAZ45" s="450"/>
      <c r="RBA45" s="450"/>
      <c r="RBB45" s="450"/>
      <c r="RBC45" s="450"/>
      <c r="RBD45" s="450"/>
      <c r="RBE45" s="450"/>
      <c r="RBF45" s="450"/>
      <c r="RBG45" s="450"/>
      <c r="RBH45" s="450"/>
      <c r="RBI45" s="450"/>
      <c r="RBJ45" s="450"/>
      <c r="RBK45" s="450"/>
      <c r="RBL45" s="450"/>
      <c r="RBM45" s="450"/>
      <c r="RBN45" s="450"/>
      <c r="RBO45" s="450"/>
      <c r="RBP45" s="450"/>
      <c r="RBQ45" s="450"/>
      <c r="RBR45" s="450"/>
      <c r="RBS45" s="450"/>
      <c r="RBT45" s="450"/>
      <c r="RBU45" s="450"/>
      <c r="RBV45" s="450"/>
      <c r="RBW45" s="450"/>
      <c r="RBX45" s="450"/>
      <c r="RBY45" s="450"/>
      <c r="RBZ45" s="450"/>
      <c r="RCA45" s="450"/>
      <c r="RCB45" s="450"/>
      <c r="RCC45" s="450"/>
      <c r="RCD45" s="450"/>
      <c r="RCE45" s="450"/>
      <c r="RCF45" s="450"/>
      <c r="RCG45" s="450"/>
      <c r="RCH45" s="450"/>
      <c r="RCI45" s="450"/>
      <c r="RCJ45" s="450"/>
      <c r="RCK45" s="450"/>
      <c r="RCL45" s="450"/>
      <c r="RCM45" s="450"/>
      <c r="RCN45" s="450"/>
      <c r="RCO45" s="450"/>
      <c r="RCP45" s="450"/>
      <c r="RCQ45" s="450"/>
      <c r="RCR45" s="450"/>
      <c r="RCS45" s="450"/>
      <c r="RCT45" s="450"/>
      <c r="RCU45" s="450"/>
      <c r="RCV45" s="450"/>
      <c r="RCW45" s="450"/>
      <c r="RCX45" s="450"/>
      <c r="RCY45" s="450"/>
      <c r="RCZ45" s="450"/>
      <c r="RDA45" s="450"/>
      <c r="RDB45" s="450"/>
      <c r="RDC45" s="450"/>
      <c r="RDD45" s="450"/>
      <c r="RDE45" s="450"/>
      <c r="RDF45" s="450"/>
      <c r="RDG45" s="450"/>
      <c r="RDH45" s="450"/>
      <c r="RDI45" s="450"/>
      <c r="RDJ45" s="450"/>
      <c r="RDK45" s="450"/>
      <c r="RDL45" s="450"/>
      <c r="RDM45" s="450"/>
      <c r="RDN45" s="450"/>
      <c r="RDO45" s="450"/>
      <c r="RDP45" s="450"/>
      <c r="RDQ45" s="450"/>
      <c r="RDR45" s="450"/>
      <c r="RDS45" s="450"/>
      <c r="RDT45" s="450"/>
      <c r="RDU45" s="450"/>
      <c r="RDV45" s="450"/>
      <c r="RDW45" s="450"/>
      <c r="RDX45" s="450"/>
      <c r="RDY45" s="450"/>
      <c r="RDZ45" s="450"/>
      <c r="REA45" s="450"/>
      <c r="REB45" s="450"/>
      <c r="REC45" s="450"/>
      <c r="RED45" s="450"/>
      <c r="REE45" s="450"/>
      <c r="REF45" s="450"/>
      <c r="REG45" s="450"/>
      <c r="REH45" s="450"/>
      <c r="REI45" s="450"/>
      <c r="REJ45" s="450"/>
      <c r="REK45" s="450"/>
      <c r="REL45" s="450"/>
      <c r="REM45" s="450"/>
      <c r="REN45" s="450"/>
      <c r="REO45" s="450"/>
      <c r="REP45" s="450"/>
      <c r="REQ45" s="450"/>
      <c r="RER45" s="450"/>
      <c r="RES45" s="450"/>
      <c r="RET45" s="450"/>
      <c r="REU45" s="450"/>
      <c r="REV45" s="450"/>
      <c r="REW45" s="450"/>
      <c r="REX45" s="450"/>
      <c r="REY45" s="450"/>
      <c r="REZ45" s="450"/>
      <c r="RFA45" s="450"/>
      <c r="RFB45" s="450"/>
      <c r="RFC45" s="450"/>
      <c r="RFD45" s="450"/>
      <c r="RFE45" s="450"/>
      <c r="RFF45" s="450"/>
      <c r="RFG45" s="450"/>
      <c r="RFH45" s="450"/>
      <c r="RFI45" s="450"/>
      <c r="RFJ45" s="450"/>
      <c r="RFK45" s="450"/>
      <c r="RFL45" s="450"/>
      <c r="RFM45" s="450"/>
      <c r="RFN45" s="450"/>
      <c r="RFO45" s="450"/>
      <c r="RFP45" s="450"/>
      <c r="RFQ45" s="450"/>
      <c r="RFR45" s="450"/>
      <c r="RFS45" s="450"/>
      <c r="RFT45" s="450"/>
      <c r="RFU45" s="450"/>
      <c r="RFV45" s="450"/>
      <c r="RFW45" s="450"/>
      <c r="RFX45" s="450"/>
      <c r="RFY45" s="450"/>
      <c r="RFZ45" s="450"/>
      <c r="RGA45" s="450"/>
      <c r="RGB45" s="450"/>
      <c r="RGC45" s="450"/>
      <c r="RGD45" s="450"/>
      <c r="RGE45" s="450"/>
      <c r="RGF45" s="450"/>
      <c r="RGG45" s="450"/>
      <c r="RGH45" s="450"/>
      <c r="RGI45" s="450"/>
      <c r="RGJ45" s="450"/>
      <c r="RGK45" s="450"/>
      <c r="RGL45" s="450"/>
      <c r="RGM45" s="450"/>
      <c r="RGN45" s="450"/>
      <c r="RGO45" s="450"/>
      <c r="RGP45" s="450"/>
      <c r="RGQ45" s="450"/>
      <c r="RGR45" s="450"/>
      <c r="RGS45" s="450"/>
      <c r="RGT45" s="450"/>
      <c r="RGU45" s="450"/>
      <c r="RGV45" s="450"/>
      <c r="RGW45" s="450"/>
      <c r="RGX45" s="450"/>
      <c r="RGY45" s="450"/>
      <c r="RGZ45" s="450"/>
      <c r="RHA45" s="450"/>
      <c r="RHB45" s="450"/>
      <c r="RHC45" s="450"/>
      <c r="RHD45" s="450"/>
      <c r="RHE45" s="450"/>
      <c r="RHF45" s="450"/>
      <c r="RHG45" s="450"/>
      <c r="RHH45" s="450"/>
      <c r="RHI45" s="450"/>
      <c r="RHJ45" s="450"/>
      <c r="RHK45" s="450"/>
      <c r="RHL45" s="450"/>
      <c r="RHM45" s="450"/>
      <c r="RHN45" s="450"/>
      <c r="RHO45" s="450"/>
      <c r="RHP45" s="450"/>
      <c r="RHQ45" s="450"/>
      <c r="RHR45" s="450"/>
      <c r="RHS45" s="450"/>
      <c r="RHT45" s="450"/>
      <c r="RHU45" s="450"/>
      <c r="RHV45" s="450"/>
      <c r="RHW45" s="450"/>
      <c r="RHX45" s="450"/>
      <c r="RHY45" s="450"/>
      <c r="RHZ45" s="450"/>
      <c r="RIA45" s="450"/>
      <c r="RIB45" s="450"/>
      <c r="RIC45" s="450"/>
      <c r="RID45" s="450"/>
      <c r="RIE45" s="450"/>
      <c r="RIF45" s="450"/>
      <c r="RIG45" s="450"/>
      <c r="RIH45" s="450"/>
      <c r="RII45" s="450"/>
      <c r="RIJ45" s="450"/>
      <c r="RIK45" s="450"/>
      <c r="RIL45" s="450"/>
      <c r="RIM45" s="450"/>
      <c r="RIN45" s="450"/>
      <c r="RIO45" s="450"/>
      <c r="RIP45" s="450"/>
      <c r="RIQ45" s="450"/>
      <c r="RIR45" s="450"/>
      <c r="RIS45" s="450"/>
      <c r="RIT45" s="450"/>
      <c r="RIU45" s="450"/>
      <c r="RIV45" s="450"/>
      <c r="RIW45" s="450"/>
      <c r="RIX45" s="450"/>
      <c r="RIY45" s="450"/>
      <c r="RIZ45" s="450"/>
      <c r="RJA45" s="450"/>
      <c r="RJB45" s="450"/>
      <c r="RJC45" s="450"/>
      <c r="RJD45" s="450"/>
      <c r="RJE45" s="450"/>
      <c r="RJF45" s="450"/>
      <c r="RJG45" s="450"/>
      <c r="RJH45" s="450"/>
      <c r="RJI45" s="450"/>
      <c r="RJJ45" s="450"/>
      <c r="RJK45" s="450"/>
      <c r="RJL45" s="450"/>
      <c r="RJM45" s="450"/>
      <c r="RJN45" s="450"/>
      <c r="RJO45" s="450"/>
      <c r="RJP45" s="450"/>
      <c r="RJQ45" s="450"/>
      <c r="RJR45" s="450"/>
      <c r="RJS45" s="450"/>
      <c r="RJT45" s="450"/>
      <c r="RJU45" s="450"/>
      <c r="RJV45" s="450"/>
      <c r="RJW45" s="450"/>
      <c r="RJX45" s="450"/>
      <c r="RJY45" s="450"/>
      <c r="RJZ45" s="450"/>
      <c r="RKA45" s="450"/>
      <c r="RKB45" s="450"/>
      <c r="RKC45" s="450"/>
      <c r="RKD45" s="450"/>
      <c r="RKE45" s="450"/>
      <c r="RKF45" s="450"/>
      <c r="RKG45" s="450"/>
      <c r="RKH45" s="450"/>
      <c r="RKI45" s="450"/>
      <c r="RKJ45" s="450"/>
      <c r="RKK45" s="450"/>
      <c r="RKL45" s="450"/>
      <c r="RKM45" s="450"/>
      <c r="RKN45" s="450"/>
      <c r="RKO45" s="450"/>
      <c r="RKP45" s="450"/>
      <c r="RKQ45" s="450"/>
      <c r="RKR45" s="450"/>
      <c r="RKS45" s="450"/>
      <c r="RKT45" s="450"/>
      <c r="RKU45" s="450"/>
      <c r="RKV45" s="450"/>
      <c r="RKW45" s="450"/>
      <c r="RKX45" s="450"/>
      <c r="RKY45" s="450"/>
      <c r="RKZ45" s="450"/>
      <c r="RLA45" s="450"/>
      <c r="RLB45" s="450"/>
      <c r="RLC45" s="450"/>
      <c r="RLD45" s="450"/>
      <c r="RLE45" s="450"/>
      <c r="RLF45" s="450"/>
      <c r="RLG45" s="450"/>
      <c r="RLH45" s="450"/>
      <c r="RLI45" s="450"/>
      <c r="RLJ45" s="450"/>
      <c r="RLK45" s="450"/>
      <c r="RLL45" s="450"/>
      <c r="RLM45" s="450"/>
      <c r="RLN45" s="450"/>
      <c r="RLO45" s="450"/>
      <c r="RLP45" s="450"/>
      <c r="RLQ45" s="450"/>
      <c r="RLR45" s="450"/>
      <c r="RLS45" s="450"/>
      <c r="RLT45" s="450"/>
      <c r="RLU45" s="450"/>
      <c r="RLV45" s="450"/>
      <c r="RLW45" s="450"/>
      <c r="RLX45" s="450"/>
      <c r="RLY45" s="450"/>
      <c r="RLZ45" s="450"/>
      <c r="RMA45" s="450"/>
      <c r="RMB45" s="450"/>
      <c r="RMC45" s="450"/>
      <c r="RMD45" s="450"/>
      <c r="RME45" s="450"/>
      <c r="RMF45" s="450"/>
      <c r="RMG45" s="450"/>
      <c r="RMH45" s="450"/>
      <c r="RMI45" s="450"/>
      <c r="RMJ45" s="450"/>
      <c r="RMK45" s="450"/>
      <c r="RML45" s="450"/>
      <c r="RMM45" s="450"/>
      <c r="RMN45" s="450"/>
      <c r="RMO45" s="450"/>
      <c r="RMP45" s="450"/>
      <c r="RMQ45" s="450"/>
      <c r="RMR45" s="450"/>
      <c r="RMS45" s="450"/>
      <c r="RMT45" s="450"/>
      <c r="RMU45" s="450"/>
      <c r="RMV45" s="450"/>
      <c r="RMW45" s="450"/>
      <c r="RMX45" s="450"/>
      <c r="RMY45" s="450"/>
      <c r="RMZ45" s="450"/>
      <c r="RNA45" s="450"/>
      <c r="RNB45" s="450"/>
      <c r="RNC45" s="450"/>
      <c r="RND45" s="450"/>
      <c r="RNE45" s="450"/>
      <c r="RNF45" s="450"/>
      <c r="RNG45" s="450"/>
      <c r="RNH45" s="450"/>
      <c r="RNI45" s="450"/>
      <c r="RNJ45" s="450"/>
      <c r="RNK45" s="450"/>
      <c r="RNL45" s="450"/>
      <c r="RNM45" s="450"/>
      <c r="RNN45" s="450"/>
      <c r="RNO45" s="450"/>
      <c r="RNP45" s="450"/>
      <c r="RNQ45" s="450"/>
      <c r="RNR45" s="450"/>
      <c r="RNS45" s="450"/>
      <c r="RNT45" s="450"/>
      <c r="RNU45" s="450"/>
      <c r="RNV45" s="450"/>
      <c r="RNW45" s="450"/>
      <c r="RNX45" s="450"/>
      <c r="RNY45" s="450"/>
      <c r="RNZ45" s="450"/>
      <c r="ROA45" s="450"/>
      <c r="ROB45" s="450"/>
      <c r="ROC45" s="450"/>
      <c r="ROD45" s="450"/>
      <c r="ROE45" s="450"/>
      <c r="ROF45" s="450"/>
      <c r="ROG45" s="450"/>
      <c r="ROH45" s="450"/>
      <c r="ROI45" s="450"/>
      <c r="ROJ45" s="450"/>
      <c r="ROK45" s="450"/>
      <c r="ROL45" s="450"/>
      <c r="ROM45" s="450"/>
      <c r="RON45" s="450"/>
      <c r="ROO45" s="450"/>
      <c r="ROP45" s="450"/>
      <c r="ROQ45" s="450"/>
      <c r="ROR45" s="450"/>
      <c r="ROS45" s="450"/>
      <c r="ROT45" s="450"/>
      <c r="ROU45" s="450"/>
      <c r="ROV45" s="450"/>
      <c r="ROW45" s="450"/>
      <c r="ROX45" s="450"/>
      <c r="ROY45" s="450"/>
      <c r="ROZ45" s="450"/>
      <c r="RPA45" s="450"/>
      <c r="RPB45" s="450"/>
      <c r="RPC45" s="450"/>
      <c r="RPD45" s="450"/>
      <c r="RPE45" s="450"/>
      <c r="RPF45" s="450"/>
      <c r="RPG45" s="450"/>
      <c r="RPH45" s="450"/>
      <c r="RPI45" s="450"/>
      <c r="RPJ45" s="450"/>
      <c r="RPK45" s="450"/>
      <c r="RPL45" s="450"/>
      <c r="RPM45" s="450"/>
      <c r="RPN45" s="450"/>
      <c r="RPO45" s="450"/>
      <c r="RPP45" s="450"/>
      <c r="RPQ45" s="450"/>
      <c r="RPR45" s="450"/>
      <c r="RPS45" s="450"/>
      <c r="RPT45" s="450"/>
      <c r="RPU45" s="450"/>
      <c r="RPV45" s="450"/>
      <c r="RPW45" s="450"/>
      <c r="RPX45" s="450"/>
      <c r="RPY45" s="450"/>
      <c r="RPZ45" s="450"/>
      <c r="RQA45" s="450"/>
      <c r="RQB45" s="450"/>
      <c r="RQC45" s="450"/>
      <c r="RQD45" s="450"/>
      <c r="RQE45" s="450"/>
      <c r="RQF45" s="450"/>
      <c r="RQG45" s="450"/>
      <c r="RQH45" s="450"/>
      <c r="RQI45" s="450"/>
      <c r="RQJ45" s="450"/>
      <c r="RQK45" s="450"/>
      <c r="RQL45" s="450"/>
      <c r="RQM45" s="450"/>
      <c r="RQN45" s="450"/>
      <c r="RQO45" s="450"/>
      <c r="RQP45" s="450"/>
      <c r="RQQ45" s="450"/>
      <c r="RQR45" s="450"/>
      <c r="RQS45" s="450"/>
      <c r="RQT45" s="450"/>
      <c r="RQU45" s="450"/>
      <c r="RQV45" s="450"/>
      <c r="RQW45" s="450"/>
      <c r="RQX45" s="450"/>
      <c r="RQY45" s="450"/>
      <c r="RQZ45" s="450"/>
      <c r="RRA45" s="450"/>
      <c r="RRB45" s="450"/>
      <c r="RRC45" s="450"/>
      <c r="RRD45" s="450"/>
      <c r="RRE45" s="450"/>
      <c r="RRF45" s="450"/>
      <c r="RRG45" s="450"/>
      <c r="RRH45" s="450"/>
      <c r="RRI45" s="450"/>
      <c r="RRJ45" s="450"/>
      <c r="RRK45" s="450"/>
      <c r="RRL45" s="450"/>
      <c r="RRM45" s="450"/>
      <c r="RRN45" s="450"/>
      <c r="RRO45" s="450"/>
      <c r="RRP45" s="450"/>
      <c r="RRQ45" s="450"/>
      <c r="RRR45" s="450"/>
      <c r="RRS45" s="450"/>
      <c r="RRT45" s="450"/>
      <c r="RRU45" s="450"/>
      <c r="RRV45" s="450"/>
      <c r="RRW45" s="450"/>
      <c r="RRX45" s="450"/>
      <c r="RRY45" s="450"/>
      <c r="RRZ45" s="450"/>
      <c r="RSA45" s="450"/>
      <c r="RSB45" s="450"/>
      <c r="RSC45" s="450"/>
      <c r="RSD45" s="450"/>
      <c r="RSE45" s="450"/>
      <c r="RSF45" s="450"/>
      <c r="RSG45" s="450"/>
      <c r="RSH45" s="450"/>
      <c r="RSI45" s="450"/>
      <c r="RSJ45" s="450"/>
      <c r="RSK45" s="450"/>
      <c r="RSL45" s="450"/>
      <c r="RSM45" s="450"/>
      <c r="RSN45" s="450"/>
      <c r="RSO45" s="450"/>
      <c r="RSP45" s="450"/>
      <c r="RSQ45" s="450"/>
      <c r="RSR45" s="450"/>
      <c r="RSS45" s="450"/>
      <c r="RST45" s="450"/>
      <c r="RSU45" s="450"/>
      <c r="RSV45" s="450"/>
      <c r="RSW45" s="450"/>
      <c r="RSX45" s="450"/>
      <c r="RSY45" s="450"/>
      <c r="RSZ45" s="450"/>
      <c r="RTA45" s="450"/>
      <c r="RTB45" s="450"/>
      <c r="RTC45" s="450"/>
      <c r="RTD45" s="450"/>
      <c r="RTE45" s="450"/>
      <c r="RTF45" s="450"/>
      <c r="RTG45" s="450"/>
      <c r="RTH45" s="450"/>
      <c r="RTI45" s="450"/>
      <c r="RTJ45" s="450"/>
      <c r="RTK45" s="450"/>
      <c r="RTL45" s="450"/>
      <c r="RTM45" s="450"/>
      <c r="RTN45" s="450"/>
      <c r="RTO45" s="450"/>
      <c r="RTP45" s="450"/>
      <c r="RTQ45" s="450"/>
      <c r="RTR45" s="450"/>
      <c r="RTS45" s="450"/>
      <c r="RTT45" s="450"/>
      <c r="RTU45" s="450"/>
      <c r="RTV45" s="450"/>
      <c r="RTW45" s="450"/>
      <c r="RTX45" s="450"/>
      <c r="RTY45" s="450"/>
      <c r="RTZ45" s="450"/>
      <c r="RUA45" s="450"/>
      <c r="RUB45" s="450"/>
      <c r="RUC45" s="450"/>
      <c r="RUD45" s="450"/>
      <c r="RUE45" s="450"/>
      <c r="RUF45" s="450"/>
      <c r="RUG45" s="450"/>
      <c r="RUH45" s="450"/>
      <c r="RUI45" s="450"/>
      <c r="RUJ45" s="450"/>
      <c r="RUK45" s="450"/>
      <c r="RUL45" s="450"/>
      <c r="RUM45" s="450"/>
      <c r="RUN45" s="450"/>
      <c r="RUO45" s="450"/>
      <c r="RUP45" s="450"/>
      <c r="RUQ45" s="450"/>
      <c r="RUR45" s="450"/>
      <c r="RUS45" s="450"/>
      <c r="RUT45" s="450"/>
      <c r="RUU45" s="450"/>
      <c r="RUV45" s="450"/>
      <c r="RUW45" s="450"/>
      <c r="RUX45" s="450"/>
      <c r="RUY45" s="450"/>
      <c r="RUZ45" s="450"/>
      <c r="RVA45" s="450"/>
      <c r="RVB45" s="450"/>
      <c r="RVC45" s="450"/>
      <c r="RVD45" s="450"/>
      <c r="RVE45" s="450"/>
      <c r="RVF45" s="450"/>
      <c r="RVG45" s="450"/>
      <c r="RVH45" s="450"/>
      <c r="RVI45" s="450"/>
      <c r="RVJ45" s="450"/>
      <c r="RVK45" s="450"/>
      <c r="RVL45" s="450"/>
      <c r="RVM45" s="450"/>
      <c r="RVN45" s="450"/>
      <c r="RVO45" s="450"/>
      <c r="RVP45" s="450"/>
      <c r="RVQ45" s="450"/>
      <c r="RVR45" s="450"/>
      <c r="RVS45" s="450"/>
      <c r="RVT45" s="450"/>
      <c r="RVU45" s="450"/>
      <c r="RVV45" s="450"/>
      <c r="RVW45" s="450"/>
      <c r="RVX45" s="450"/>
      <c r="RVY45" s="450"/>
      <c r="RVZ45" s="450"/>
      <c r="RWA45" s="450"/>
      <c r="RWB45" s="450"/>
      <c r="RWC45" s="450"/>
      <c r="RWD45" s="450"/>
      <c r="RWE45" s="450"/>
      <c r="RWF45" s="450"/>
      <c r="RWG45" s="450"/>
      <c r="RWH45" s="450"/>
      <c r="RWI45" s="450"/>
      <c r="RWJ45" s="450"/>
      <c r="RWK45" s="450"/>
      <c r="RWL45" s="450"/>
      <c r="RWM45" s="450"/>
      <c r="RWN45" s="450"/>
      <c r="RWO45" s="450"/>
      <c r="RWP45" s="450"/>
      <c r="RWQ45" s="450"/>
      <c r="RWR45" s="450"/>
      <c r="RWS45" s="450"/>
      <c r="RWT45" s="450"/>
      <c r="RWU45" s="450"/>
      <c r="RWV45" s="450"/>
      <c r="RWW45" s="450"/>
      <c r="RWX45" s="450"/>
      <c r="RWY45" s="450"/>
      <c r="RWZ45" s="450"/>
      <c r="RXA45" s="450"/>
      <c r="RXB45" s="450"/>
      <c r="RXC45" s="450"/>
      <c r="RXD45" s="450"/>
      <c r="RXE45" s="450"/>
      <c r="RXF45" s="450"/>
      <c r="RXG45" s="450"/>
      <c r="RXH45" s="450"/>
      <c r="RXI45" s="450"/>
      <c r="RXJ45" s="450"/>
      <c r="RXK45" s="450"/>
      <c r="RXL45" s="450"/>
      <c r="RXM45" s="450"/>
      <c r="RXN45" s="450"/>
      <c r="RXO45" s="450"/>
      <c r="RXP45" s="450"/>
      <c r="RXQ45" s="450"/>
      <c r="RXR45" s="450"/>
      <c r="RXS45" s="450"/>
      <c r="RXT45" s="450"/>
      <c r="RXU45" s="450"/>
      <c r="RXV45" s="450"/>
      <c r="RXW45" s="450"/>
      <c r="RXX45" s="450"/>
      <c r="RXY45" s="450"/>
      <c r="RXZ45" s="450"/>
      <c r="RYA45" s="450"/>
      <c r="RYB45" s="450"/>
      <c r="RYC45" s="450"/>
      <c r="RYD45" s="450"/>
      <c r="RYE45" s="450"/>
      <c r="RYF45" s="450"/>
      <c r="RYG45" s="450"/>
      <c r="RYH45" s="450"/>
      <c r="RYI45" s="450"/>
      <c r="RYJ45" s="450"/>
      <c r="RYK45" s="450"/>
      <c r="RYL45" s="450"/>
      <c r="RYM45" s="450"/>
      <c r="RYN45" s="450"/>
      <c r="RYO45" s="450"/>
      <c r="RYP45" s="450"/>
      <c r="RYQ45" s="450"/>
      <c r="RYR45" s="450"/>
      <c r="RYS45" s="450"/>
      <c r="RYT45" s="450"/>
      <c r="RYU45" s="450"/>
      <c r="RYV45" s="450"/>
      <c r="RYW45" s="450"/>
      <c r="RYX45" s="450"/>
      <c r="RYY45" s="450"/>
      <c r="RYZ45" s="450"/>
      <c r="RZA45" s="450"/>
      <c r="RZB45" s="450"/>
      <c r="RZC45" s="450"/>
      <c r="RZD45" s="450"/>
      <c r="RZE45" s="450"/>
      <c r="RZF45" s="450"/>
      <c r="RZG45" s="450"/>
      <c r="RZH45" s="450"/>
      <c r="RZI45" s="450"/>
      <c r="RZJ45" s="450"/>
      <c r="RZK45" s="450"/>
      <c r="RZL45" s="450"/>
      <c r="RZM45" s="450"/>
      <c r="RZN45" s="450"/>
      <c r="RZO45" s="450"/>
      <c r="RZP45" s="450"/>
      <c r="RZQ45" s="450"/>
      <c r="RZR45" s="450"/>
      <c r="RZS45" s="450"/>
      <c r="RZT45" s="450"/>
      <c r="RZU45" s="450"/>
      <c r="RZV45" s="450"/>
      <c r="RZW45" s="450"/>
      <c r="RZX45" s="450"/>
      <c r="RZY45" s="450"/>
      <c r="RZZ45" s="450"/>
      <c r="SAA45" s="450"/>
      <c r="SAB45" s="450"/>
      <c r="SAC45" s="450"/>
      <c r="SAD45" s="450"/>
      <c r="SAE45" s="450"/>
      <c r="SAF45" s="450"/>
      <c r="SAG45" s="450"/>
      <c r="SAH45" s="450"/>
      <c r="SAI45" s="450"/>
      <c r="SAJ45" s="450"/>
      <c r="SAK45" s="450"/>
      <c r="SAL45" s="450"/>
      <c r="SAM45" s="450"/>
      <c r="SAN45" s="450"/>
      <c r="SAO45" s="450"/>
      <c r="SAP45" s="450"/>
      <c r="SAQ45" s="450"/>
      <c r="SAR45" s="450"/>
      <c r="SAS45" s="450"/>
      <c r="SAT45" s="450"/>
      <c r="SAU45" s="450"/>
      <c r="SAV45" s="450"/>
      <c r="SAW45" s="450"/>
      <c r="SAX45" s="450"/>
      <c r="SAY45" s="450"/>
      <c r="SAZ45" s="450"/>
      <c r="SBA45" s="450"/>
      <c r="SBB45" s="450"/>
      <c r="SBC45" s="450"/>
      <c r="SBD45" s="450"/>
      <c r="SBE45" s="450"/>
      <c r="SBF45" s="450"/>
      <c r="SBG45" s="450"/>
      <c r="SBH45" s="450"/>
      <c r="SBI45" s="450"/>
      <c r="SBJ45" s="450"/>
      <c r="SBK45" s="450"/>
      <c r="SBL45" s="450"/>
      <c r="SBM45" s="450"/>
      <c r="SBN45" s="450"/>
      <c r="SBO45" s="450"/>
      <c r="SBP45" s="450"/>
      <c r="SBQ45" s="450"/>
      <c r="SBR45" s="450"/>
      <c r="SBS45" s="450"/>
      <c r="SBT45" s="450"/>
      <c r="SBU45" s="450"/>
      <c r="SBV45" s="450"/>
      <c r="SBW45" s="450"/>
      <c r="SBX45" s="450"/>
      <c r="SBY45" s="450"/>
      <c r="SBZ45" s="450"/>
      <c r="SCA45" s="450"/>
      <c r="SCB45" s="450"/>
      <c r="SCC45" s="450"/>
      <c r="SCD45" s="450"/>
      <c r="SCE45" s="450"/>
      <c r="SCF45" s="450"/>
      <c r="SCG45" s="450"/>
      <c r="SCH45" s="450"/>
      <c r="SCI45" s="450"/>
      <c r="SCJ45" s="450"/>
      <c r="SCK45" s="450"/>
      <c r="SCL45" s="450"/>
      <c r="SCM45" s="450"/>
      <c r="SCN45" s="450"/>
      <c r="SCO45" s="450"/>
      <c r="SCP45" s="450"/>
      <c r="SCQ45" s="450"/>
      <c r="SCR45" s="450"/>
      <c r="SCS45" s="450"/>
      <c r="SCT45" s="450"/>
      <c r="SCU45" s="450"/>
      <c r="SCV45" s="450"/>
      <c r="SCW45" s="450"/>
      <c r="SCX45" s="450"/>
      <c r="SCY45" s="450"/>
      <c r="SCZ45" s="450"/>
      <c r="SDA45" s="450"/>
      <c r="SDB45" s="450"/>
      <c r="SDC45" s="450"/>
      <c r="SDD45" s="450"/>
      <c r="SDE45" s="450"/>
      <c r="SDF45" s="450"/>
      <c r="SDG45" s="450"/>
      <c r="SDH45" s="450"/>
      <c r="SDI45" s="450"/>
      <c r="SDJ45" s="450"/>
      <c r="SDK45" s="450"/>
      <c r="SDL45" s="450"/>
      <c r="SDM45" s="450"/>
      <c r="SDN45" s="450"/>
      <c r="SDO45" s="450"/>
      <c r="SDP45" s="450"/>
      <c r="SDQ45" s="450"/>
      <c r="SDR45" s="450"/>
      <c r="SDS45" s="450"/>
      <c r="SDT45" s="450"/>
      <c r="SDU45" s="450"/>
      <c r="SDV45" s="450"/>
      <c r="SDW45" s="450"/>
      <c r="SDX45" s="450"/>
      <c r="SDY45" s="450"/>
      <c r="SDZ45" s="450"/>
      <c r="SEA45" s="450"/>
      <c r="SEB45" s="450"/>
      <c r="SEC45" s="450"/>
      <c r="SED45" s="450"/>
      <c r="SEE45" s="450"/>
      <c r="SEF45" s="450"/>
      <c r="SEG45" s="450"/>
      <c r="SEH45" s="450"/>
      <c r="SEI45" s="450"/>
      <c r="SEJ45" s="450"/>
      <c r="SEK45" s="450"/>
      <c r="SEL45" s="450"/>
      <c r="SEM45" s="450"/>
      <c r="SEN45" s="450"/>
      <c r="SEO45" s="450"/>
      <c r="SEP45" s="450"/>
      <c r="SEQ45" s="450"/>
      <c r="SER45" s="450"/>
      <c r="SES45" s="450"/>
      <c r="SET45" s="450"/>
      <c r="SEU45" s="450"/>
      <c r="SEV45" s="450"/>
      <c r="SEW45" s="450"/>
      <c r="SEX45" s="450"/>
      <c r="SEY45" s="450"/>
      <c r="SEZ45" s="450"/>
      <c r="SFA45" s="450"/>
      <c r="SFB45" s="450"/>
      <c r="SFC45" s="450"/>
      <c r="SFD45" s="450"/>
      <c r="SFE45" s="450"/>
      <c r="SFF45" s="450"/>
      <c r="SFG45" s="450"/>
      <c r="SFH45" s="450"/>
      <c r="SFI45" s="450"/>
      <c r="SFJ45" s="450"/>
      <c r="SFK45" s="450"/>
      <c r="SFL45" s="450"/>
      <c r="SFM45" s="450"/>
      <c r="SFN45" s="450"/>
      <c r="SFO45" s="450"/>
      <c r="SFP45" s="450"/>
      <c r="SFQ45" s="450"/>
      <c r="SFR45" s="450"/>
      <c r="SFS45" s="450"/>
      <c r="SFT45" s="450"/>
      <c r="SFU45" s="450"/>
      <c r="SFV45" s="450"/>
      <c r="SFW45" s="450"/>
      <c r="SFX45" s="450"/>
      <c r="SFY45" s="450"/>
      <c r="SFZ45" s="450"/>
      <c r="SGA45" s="450"/>
      <c r="SGB45" s="450"/>
      <c r="SGC45" s="450"/>
      <c r="SGD45" s="450"/>
      <c r="SGE45" s="450"/>
      <c r="SGF45" s="450"/>
      <c r="SGG45" s="450"/>
      <c r="SGH45" s="450"/>
      <c r="SGI45" s="450"/>
      <c r="SGJ45" s="450"/>
      <c r="SGK45" s="450"/>
      <c r="SGL45" s="450"/>
      <c r="SGM45" s="450"/>
      <c r="SGN45" s="450"/>
      <c r="SGO45" s="450"/>
      <c r="SGP45" s="450"/>
      <c r="SGQ45" s="450"/>
      <c r="SGR45" s="450"/>
      <c r="SGS45" s="450"/>
      <c r="SGT45" s="450"/>
      <c r="SGU45" s="450"/>
      <c r="SGV45" s="450"/>
      <c r="SGW45" s="450"/>
      <c r="SGX45" s="450"/>
      <c r="SGY45" s="450"/>
      <c r="SGZ45" s="450"/>
      <c r="SHA45" s="450"/>
      <c r="SHB45" s="450"/>
      <c r="SHC45" s="450"/>
      <c r="SHD45" s="450"/>
      <c r="SHE45" s="450"/>
      <c r="SHF45" s="450"/>
      <c r="SHG45" s="450"/>
      <c r="SHH45" s="450"/>
      <c r="SHI45" s="450"/>
      <c r="SHJ45" s="450"/>
      <c r="SHK45" s="450"/>
      <c r="SHL45" s="450"/>
      <c r="SHM45" s="450"/>
      <c r="SHN45" s="450"/>
      <c r="SHO45" s="450"/>
      <c r="SHP45" s="450"/>
      <c r="SHQ45" s="450"/>
      <c r="SHR45" s="450"/>
      <c r="SHS45" s="450"/>
      <c r="SHT45" s="450"/>
      <c r="SHU45" s="450"/>
      <c r="SHV45" s="450"/>
      <c r="SHW45" s="450"/>
      <c r="SHX45" s="450"/>
      <c r="SHY45" s="450"/>
      <c r="SHZ45" s="450"/>
      <c r="SIA45" s="450"/>
      <c r="SIB45" s="450"/>
      <c r="SIC45" s="450"/>
      <c r="SID45" s="450"/>
      <c r="SIE45" s="450"/>
      <c r="SIF45" s="450"/>
      <c r="SIG45" s="450"/>
      <c r="SIH45" s="450"/>
      <c r="SII45" s="450"/>
      <c r="SIJ45" s="450"/>
      <c r="SIK45" s="450"/>
      <c r="SIL45" s="450"/>
      <c r="SIM45" s="450"/>
      <c r="SIN45" s="450"/>
      <c r="SIO45" s="450"/>
      <c r="SIP45" s="450"/>
      <c r="SIQ45" s="450"/>
      <c r="SIR45" s="450"/>
      <c r="SIS45" s="450"/>
      <c r="SIT45" s="450"/>
      <c r="SIU45" s="450"/>
      <c r="SIV45" s="450"/>
      <c r="SIW45" s="450"/>
      <c r="SIX45" s="450"/>
      <c r="SIY45" s="450"/>
      <c r="SIZ45" s="450"/>
      <c r="SJA45" s="450"/>
      <c r="SJB45" s="450"/>
      <c r="SJC45" s="450"/>
      <c r="SJD45" s="450"/>
      <c r="SJE45" s="450"/>
      <c r="SJF45" s="450"/>
      <c r="SJG45" s="450"/>
      <c r="SJH45" s="450"/>
      <c r="SJI45" s="450"/>
      <c r="SJJ45" s="450"/>
      <c r="SJK45" s="450"/>
      <c r="SJL45" s="450"/>
      <c r="SJM45" s="450"/>
      <c r="SJN45" s="450"/>
      <c r="SJO45" s="450"/>
      <c r="SJP45" s="450"/>
      <c r="SJQ45" s="450"/>
      <c r="SJR45" s="450"/>
      <c r="SJS45" s="450"/>
      <c r="SJT45" s="450"/>
      <c r="SJU45" s="450"/>
      <c r="SJV45" s="450"/>
      <c r="SJW45" s="450"/>
      <c r="SJX45" s="450"/>
      <c r="SJY45" s="450"/>
      <c r="SJZ45" s="450"/>
      <c r="SKA45" s="450"/>
      <c r="SKB45" s="450"/>
      <c r="SKC45" s="450"/>
      <c r="SKD45" s="450"/>
      <c r="SKE45" s="450"/>
      <c r="SKF45" s="450"/>
      <c r="SKG45" s="450"/>
      <c r="SKH45" s="450"/>
      <c r="SKI45" s="450"/>
      <c r="SKJ45" s="450"/>
      <c r="SKK45" s="450"/>
      <c r="SKL45" s="450"/>
      <c r="SKM45" s="450"/>
      <c r="SKN45" s="450"/>
      <c r="SKO45" s="450"/>
      <c r="SKP45" s="450"/>
      <c r="SKQ45" s="450"/>
      <c r="SKR45" s="450"/>
      <c r="SKS45" s="450"/>
      <c r="SKT45" s="450"/>
      <c r="SKU45" s="450"/>
      <c r="SKV45" s="450"/>
      <c r="SKW45" s="450"/>
      <c r="SKX45" s="450"/>
      <c r="SKY45" s="450"/>
      <c r="SKZ45" s="450"/>
      <c r="SLA45" s="450"/>
      <c r="SLB45" s="450"/>
      <c r="SLC45" s="450"/>
      <c r="SLD45" s="450"/>
      <c r="SLE45" s="450"/>
      <c r="SLF45" s="450"/>
      <c r="SLG45" s="450"/>
      <c r="SLH45" s="450"/>
      <c r="SLI45" s="450"/>
      <c r="SLJ45" s="450"/>
      <c r="SLK45" s="450"/>
      <c r="SLL45" s="450"/>
      <c r="SLM45" s="450"/>
      <c r="SLN45" s="450"/>
      <c r="SLO45" s="450"/>
      <c r="SLP45" s="450"/>
      <c r="SLQ45" s="450"/>
      <c r="SLR45" s="450"/>
      <c r="SLS45" s="450"/>
      <c r="SLT45" s="450"/>
      <c r="SLU45" s="450"/>
      <c r="SLV45" s="450"/>
      <c r="SLW45" s="450"/>
      <c r="SLX45" s="450"/>
      <c r="SLY45" s="450"/>
      <c r="SLZ45" s="450"/>
      <c r="SMA45" s="450"/>
      <c r="SMB45" s="450"/>
      <c r="SMC45" s="450"/>
      <c r="SMD45" s="450"/>
      <c r="SME45" s="450"/>
      <c r="SMF45" s="450"/>
      <c r="SMG45" s="450"/>
      <c r="SMH45" s="450"/>
      <c r="SMI45" s="450"/>
      <c r="SMJ45" s="450"/>
      <c r="SMK45" s="450"/>
      <c r="SML45" s="450"/>
      <c r="SMM45" s="450"/>
      <c r="SMN45" s="450"/>
      <c r="SMO45" s="450"/>
      <c r="SMP45" s="450"/>
      <c r="SMQ45" s="450"/>
      <c r="SMR45" s="450"/>
      <c r="SMS45" s="450"/>
      <c r="SMT45" s="450"/>
      <c r="SMU45" s="450"/>
      <c r="SMV45" s="450"/>
      <c r="SMW45" s="450"/>
      <c r="SMX45" s="450"/>
      <c r="SMY45" s="450"/>
      <c r="SMZ45" s="450"/>
      <c r="SNA45" s="450"/>
      <c r="SNB45" s="450"/>
      <c r="SNC45" s="450"/>
      <c r="SND45" s="450"/>
      <c r="SNE45" s="450"/>
      <c r="SNF45" s="450"/>
      <c r="SNG45" s="450"/>
      <c r="SNH45" s="450"/>
      <c r="SNI45" s="450"/>
      <c r="SNJ45" s="450"/>
      <c r="SNK45" s="450"/>
      <c r="SNL45" s="450"/>
      <c r="SNM45" s="450"/>
      <c r="SNN45" s="450"/>
      <c r="SNO45" s="450"/>
      <c r="SNP45" s="450"/>
      <c r="SNQ45" s="450"/>
      <c r="SNR45" s="450"/>
      <c r="SNS45" s="450"/>
      <c r="SNT45" s="450"/>
      <c r="SNU45" s="450"/>
      <c r="SNV45" s="450"/>
      <c r="SNW45" s="450"/>
      <c r="SNX45" s="450"/>
      <c r="SNY45" s="450"/>
      <c r="SNZ45" s="450"/>
      <c r="SOA45" s="450"/>
      <c r="SOB45" s="450"/>
      <c r="SOC45" s="450"/>
      <c r="SOD45" s="450"/>
      <c r="SOE45" s="450"/>
      <c r="SOF45" s="450"/>
      <c r="SOG45" s="450"/>
      <c r="SOH45" s="450"/>
      <c r="SOI45" s="450"/>
      <c r="SOJ45" s="450"/>
      <c r="SOK45" s="450"/>
      <c r="SOL45" s="450"/>
      <c r="SOM45" s="450"/>
      <c r="SON45" s="450"/>
      <c r="SOO45" s="450"/>
      <c r="SOP45" s="450"/>
      <c r="SOQ45" s="450"/>
      <c r="SOR45" s="450"/>
      <c r="SOS45" s="450"/>
      <c r="SOT45" s="450"/>
      <c r="SOU45" s="450"/>
      <c r="SOV45" s="450"/>
      <c r="SOW45" s="450"/>
      <c r="SOX45" s="450"/>
      <c r="SOY45" s="450"/>
      <c r="SOZ45" s="450"/>
      <c r="SPA45" s="450"/>
      <c r="SPB45" s="450"/>
      <c r="SPC45" s="450"/>
      <c r="SPD45" s="450"/>
      <c r="SPE45" s="450"/>
      <c r="SPF45" s="450"/>
      <c r="SPG45" s="450"/>
      <c r="SPH45" s="450"/>
      <c r="SPI45" s="450"/>
      <c r="SPJ45" s="450"/>
      <c r="SPK45" s="450"/>
      <c r="SPL45" s="450"/>
      <c r="SPM45" s="450"/>
      <c r="SPN45" s="450"/>
      <c r="SPO45" s="450"/>
      <c r="SPP45" s="450"/>
      <c r="SPQ45" s="450"/>
      <c r="SPR45" s="450"/>
      <c r="SPS45" s="450"/>
      <c r="SPT45" s="450"/>
      <c r="SPU45" s="450"/>
      <c r="SPV45" s="450"/>
      <c r="SPW45" s="450"/>
      <c r="SPX45" s="450"/>
      <c r="SPY45" s="450"/>
      <c r="SPZ45" s="450"/>
      <c r="SQA45" s="450"/>
      <c r="SQB45" s="450"/>
      <c r="SQC45" s="450"/>
      <c r="SQD45" s="450"/>
      <c r="SQE45" s="450"/>
      <c r="SQF45" s="450"/>
      <c r="SQG45" s="450"/>
      <c r="SQH45" s="450"/>
      <c r="SQI45" s="450"/>
      <c r="SQJ45" s="450"/>
      <c r="SQK45" s="450"/>
      <c r="SQL45" s="450"/>
      <c r="SQM45" s="450"/>
      <c r="SQN45" s="450"/>
      <c r="SQO45" s="450"/>
      <c r="SQP45" s="450"/>
      <c r="SQQ45" s="450"/>
      <c r="SQR45" s="450"/>
      <c r="SQS45" s="450"/>
      <c r="SQT45" s="450"/>
      <c r="SQU45" s="450"/>
      <c r="SQV45" s="450"/>
      <c r="SQW45" s="450"/>
      <c r="SQX45" s="450"/>
      <c r="SQY45" s="450"/>
      <c r="SQZ45" s="450"/>
      <c r="SRA45" s="450"/>
      <c r="SRB45" s="450"/>
      <c r="SRC45" s="450"/>
      <c r="SRD45" s="450"/>
      <c r="SRE45" s="450"/>
      <c r="SRF45" s="450"/>
      <c r="SRG45" s="450"/>
      <c r="SRH45" s="450"/>
      <c r="SRI45" s="450"/>
      <c r="SRJ45" s="450"/>
      <c r="SRK45" s="450"/>
      <c r="SRL45" s="450"/>
      <c r="SRM45" s="450"/>
      <c r="SRN45" s="450"/>
      <c r="SRO45" s="450"/>
      <c r="SRP45" s="450"/>
      <c r="SRQ45" s="450"/>
      <c r="SRR45" s="450"/>
      <c r="SRS45" s="450"/>
      <c r="SRT45" s="450"/>
      <c r="SRU45" s="450"/>
      <c r="SRV45" s="450"/>
      <c r="SRW45" s="450"/>
      <c r="SRX45" s="450"/>
      <c r="SRY45" s="450"/>
      <c r="SRZ45" s="450"/>
      <c r="SSA45" s="450"/>
      <c r="SSB45" s="450"/>
      <c r="SSC45" s="450"/>
      <c r="SSD45" s="450"/>
      <c r="SSE45" s="450"/>
      <c r="SSF45" s="450"/>
      <c r="SSG45" s="450"/>
      <c r="SSH45" s="450"/>
      <c r="SSI45" s="450"/>
      <c r="SSJ45" s="450"/>
      <c r="SSK45" s="450"/>
      <c r="SSL45" s="450"/>
      <c r="SSM45" s="450"/>
      <c r="SSN45" s="450"/>
      <c r="SSO45" s="450"/>
      <c r="SSP45" s="450"/>
      <c r="SSQ45" s="450"/>
      <c r="SSR45" s="450"/>
      <c r="SSS45" s="450"/>
      <c r="SST45" s="450"/>
      <c r="SSU45" s="450"/>
      <c r="SSV45" s="450"/>
      <c r="SSW45" s="450"/>
      <c r="SSX45" s="450"/>
      <c r="SSY45" s="450"/>
      <c r="SSZ45" s="450"/>
      <c r="STA45" s="450"/>
      <c r="STB45" s="450"/>
      <c r="STC45" s="450"/>
      <c r="STD45" s="450"/>
      <c r="STE45" s="450"/>
      <c r="STF45" s="450"/>
      <c r="STG45" s="450"/>
      <c r="STH45" s="450"/>
      <c r="STI45" s="450"/>
      <c r="STJ45" s="450"/>
      <c r="STK45" s="450"/>
      <c r="STL45" s="450"/>
      <c r="STM45" s="450"/>
      <c r="STN45" s="450"/>
      <c r="STO45" s="450"/>
      <c r="STP45" s="450"/>
      <c r="STQ45" s="450"/>
      <c r="STR45" s="450"/>
      <c r="STS45" s="450"/>
      <c r="STT45" s="450"/>
      <c r="STU45" s="450"/>
      <c r="STV45" s="450"/>
      <c r="STW45" s="450"/>
      <c r="STX45" s="450"/>
      <c r="STY45" s="450"/>
      <c r="STZ45" s="450"/>
      <c r="SUA45" s="450"/>
      <c r="SUB45" s="450"/>
      <c r="SUC45" s="450"/>
      <c r="SUD45" s="450"/>
      <c r="SUE45" s="450"/>
      <c r="SUF45" s="450"/>
      <c r="SUG45" s="450"/>
      <c r="SUH45" s="450"/>
      <c r="SUI45" s="450"/>
      <c r="SUJ45" s="450"/>
      <c r="SUK45" s="450"/>
      <c r="SUL45" s="450"/>
      <c r="SUM45" s="450"/>
      <c r="SUN45" s="450"/>
      <c r="SUO45" s="450"/>
      <c r="SUP45" s="450"/>
      <c r="SUQ45" s="450"/>
      <c r="SUR45" s="450"/>
      <c r="SUS45" s="450"/>
      <c r="SUT45" s="450"/>
      <c r="SUU45" s="450"/>
      <c r="SUV45" s="450"/>
      <c r="SUW45" s="450"/>
      <c r="SUX45" s="450"/>
      <c r="SUY45" s="450"/>
      <c r="SUZ45" s="450"/>
      <c r="SVA45" s="450"/>
      <c r="SVB45" s="450"/>
      <c r="SVC45" s="450"/>
      <c r="SVD45" s="450"/>
      <c r="SVE45" s="450"/>
      <c r="SVF45" s="450"/>
      <c r="SVG45" s="450"/>
      <c r="SVH45" s="450"/>
      <c r="SVI45" s="450"/>
      <c r="SVJ45" s="450"/>
      <c r="SVK45" s="450"/>
      <c r="SVL45" s="450"/>
      <c r="SVM45" s="450"/>
      <c r="SVN45" s="450"/>
      <c r="SVO45" s="450"/>
      <c r="SVP45" s="450"/>
      <c r="SVQ45" s="450"/>
      <c r="SVR45" s="450"/>
      <c r="SVS45" s="450"/>
      <c r="SVT45" s="450"/>
      <c r="SVU45" s="450"/>
      <c r="SVV45" s="450"/>
      <c r="SVW45" s="450"/>
      <c r="SVX45" s="450"/>
      <c r="SVY45" s="450"/>
      <c r="SVZ45" s="450"/>
      <c r="SWA45" s="450"/>
      <c r="SWB45" s="450"/>
      <c r="SWC45" s="450"/>
      <c r="SWD45" s="450"/>
      <c r="SWE45" s="450"/>
      <c r="SWF45" s="450"/>
      <c r="SWG45" s="450"/>
      <c r="SWH45" s="450"/>
      <c r="SWI45" s="450"/>
      <c r="SWJ45" s="450"/>
      <c r="SWK45" s="450"/>
      <c r="SWL45" s="450"/>
      <c r="SWM45" s="450"/>
      <c r="SWN45" s="450"/>
      <c r="SWO45" s="450"/>
      <c r="SWP45" s="450"/>
      <c r="SWQ45" s="450"/>
      <c r="SWR45" s="450"/>
      <c r="SWS45" s="450"/>
      <c r="SWT45" s="450"/>
      <c r="SWU45" s="450"/>
      <c r="SWV45" s="450"/>
      <c r="SWW45" s="450"/>
      <c r="SWX45" s="450"/>
      <c r="SWY45" s="450"/>
      <c r="SWZ45" s="450"/>
      <c r="SXA45" s="450"/>
      <c r="SXB45" s="450"/>
      <c r="SXC45" s="450"/>
      <c r="SXD45" s="450"/>
      <c r="SXE45" s="450"/>
      <c r="SXF45" s="450"/>
      <c r="SXG45" s="450"/>
      <c r="SXH45" s="450"/>
      <c r="SXI45" s="450"/>
      <c r="SXJ45" s="450"/>
      <c r="SXK45" s="450"/>
      <c r="SXL45" s="450"/>
      <c r="SXM45" s="450"/>
      <c r="SXN45" s="450"/>
      <c r="SXO45" s="450"/>
      <c r="SXP45" s="450"/>
      <c r="SXQ45" s="450"/>
      <c r="SXR45" s="450"/>
      <c r="SXS45" s="450"/>
      <c r="SXT45" s="450"/>
      <c r="SXU45" s="450"/>
      <c r="SXV45" s="450"/>
      <c r="SXW45" s="450"/>
      <c r="SXX45" s="450"/>
      <c r="SXY45" s="450"/>
      <c r="SXZ45" s="450"/>
      <c r="SYA45" s="450"/>
      <c r="SYB45" s="450"/>
      <c r="SYC45" s="450"/>
      <c r="SYD45" s="450"/>
      <c r="SYE45" s="450"/>
      <c r="SYF45" s="450"/>
      <c r="SYG45" s="450"/>
      <c r="SYH45" s="450"/>
      <c r="SYI45" s="450"/>
      <c r="SYJ45" s="450"/>
      <c r="SYK45" s="450"/>
      <c r="SYL45" s="450"/>
      <c r="SYM45" s="450"/>
      <c r="SYN45" s="450"/>
      <c r="SYO45" s="450"/>
      <c r="SYP45" s="450"/>
      <c r="SYQ45" s="450"/>
      <c r="SYR45" s="450"/>
      <c r="SYS45" s="450"/>
      <c r="SYT45" s="450"/>
      <c r="SYU45" s="450"/>
      <c r="SYV45" s="450"/>
      <c r="SYW45" s="450"/>
      <c r="SYX45" s="450"/>
      <c r="SYY45" s="450"/>
      <c r="SYZ45" s="450"/>
      <c r="SZA45" s="450"/>
      <c r="SZB45" s="450"/>
      <c r="SZC45" s="450"/>
      <c r="SZD45" s="450"/>
      <c r="SZE45" s="450"/>
      <c r="SZF45" s="450"/>
      <c r="SZG45" s="450"/>
      <c r="SZH45" s="450"/>
      <c r="SZI45" s="450"/>
      <c r="SZJ45" s="450"/>
      <c r="SZK45" s="450"/>
      <c r="SZL45" s="450"/>
      <c r="SZM45" s="450"/>
      <c r="SZN45" s="450"/>
      <c r="SZO45" s="450"/>
      <c r="SZP45" s="450"/>
      <c r="SZQ45" s="450"/>
      <c r="SZR45" s="450"/>
      <c r="SZS45" s="450"/>
      <c r="SZT45" s="450"/>
      <c r="SZU45" s="450"/>
      <c r="SZV45" s="450"/>
      <c r="SZW45" s="450"/>
      <c r="SZX45" s="450"/>
      <c r="SZY45" s="450"/>
      <c r="SZZ45" s="450"/>
      <c r="TAA45" s="450"/>
      <c r="TAB45" s="450"/>
      <c r="TAC45" s="450"/>
      <c r="TAD45" s="450"/>
      <c r="TAE45" s="450"/>
      <c r="TAF45" s="450"/>
      <c r="TAG45" s="450"/>
      <c r="TAH45" s="450"/>
      <c r="TAI45" s="450"/>
      <c r="TAJ45" s="450"/>
      <c r="TAK45" s="450"/>
      <c r="TAL45" s="450"/>
      <c r="TAM45" s="450"/>
      <c r="TAN45" s="450"/>
      <c r="TAO45" s="450"/>
      <c r="TAP45" s="450"/>
      <c r="TAQ45" s="450"/>
      <c r="TAR45" s="450"/>
      <c r="TAS45" s="450"/>
      <c r="TAT45" s="450"/>
      <c r="TAU45" s="450"/>
      <c r="TAV45" s="450"/>
      <c r="TAW45" s="450"/>
      <c r="TAX45" s="450"/>
      <c r="TAY45" s="450"/>
      <c r="TAZ45" s="450"/>
      <c r="TBA45" s="450"/>
      <c r="TBB45" s="450"/>
      <c r="TBC45" s="450"/>
      <c r="TBD45" s="450"/>
      <c r="TBE45" s="450"/>
      <c r="TBF45" s="450"/>
      <c r="TBG45" s="450"/>
      <c r="TBH45" s="450"/>
      <c r="TBI45" s="450"/>
      <c r="TBJ45" s="450"/>
      <c r="TBK45" s="450"/>
      <c r="TBL45" s="450"/>
      <c r="TBM45" s="450"/>
      <c r="TBN45" s="450"/>
      <c r="TBO45" s="450"/>
      <c r="TBP45" s="450"/>
      <c r="TBQ45" s="450"/>
      <c r="TBR45" s="450"/>
      <c r="TBS45" s="450"/>
      <c r="TBT45" s="450"/>
      <c r="TBU45" s="450"/>
      <c r="TBV45" s="450"/>
      <c r="TBW45" s="450"/>
      <c r="TBX45" s="450"/>
      <c r="TBY45" s="450"/>
      <c r="TBZ45" s="450"/>
      <c r="TCA45" s="450"/>
      <c r="TCB45" s="450"/>
      <c r="TCC45" s="450"/>
      <c r="TCD45" s="450"/>
      <c r="TCE45" s="450"/>
      <c r="TCF45" s="450"/>
      <c r="TCG45" s="450"/>
      <c r="TCH45" s="450"/>
      <c r="TCI45" s="450"/>
      <c r="TCJ45" s="450"/>
      <c r="TCK45" s="450"/>
      <c r="TCL45" s="450"/>
      <c r="TCM45" s="450"/>
      <c r="TCN45" s="450"/>
      <c r="TCO45" s="450"/>
      <c r="TCP45" s="450"/>
      <c r="TCQ45" s="450"/>
      <c r="TCR45" s="450"/>
      <c r="TCS45" s="450"/>
      <c r="TCT45" s="450"/>
      <c r="TCU45" s="450"/>
      <c r="TCV45" s="450"/>
      <c r="TCW45" s="450"/>
      <c r="TCX45" s="450"/>
      <c r="TCY45" s="450"/>
      <c r="TCZ45" s="450"/>
      <c r="TDA45" s="450"/>
      <c r="TDB45" s="450"/>
      <c r="TDC45" s="450"/>
      <c r="TDD45" s="450"/>
      <c r="TDE45" s="450"/>
      <c r="TDF45" s="450"/>
      <c r="TDG45" s="450"/>
      <c r="TDH45" s="450"/>
      <c r="TDI45" s="450"/>
      <c r="TDJ45" s="450"/>
      <c r="TDK45" s="450"/>
      <c r="TDL45" s="450"/>
      <c r="TDM45" s="450"/>
      <c r="TDN45" s="450"/>
      <c r="TDO45" s="450"/>
      <c r="TDP45" s="450"/>
      <c r="TDQ45" s="450"/>
      <c r="TDR45" s="450"/>
      <c r="TDS45" s="450"/>
      <c r="TDT45" s="450"/>
      <c r="TDU45" s="450"/>
      <c r="TDV45" s="450"/>
      <c r="TDW45" s="450"/>
      <c r="TDX45" s="450"/>
      <c r="TDY45" s="450"/>
      <c r="TDZ45" s="450"/>
      <c r="TEA45" s="450"/>
      <c r="TEB45" s="450"/>
      <c r="TEC45" s="450"/>
      <c r="TED45" s="450"/>
      <c r="TEE45" s="450"/>
      <c r="TEF45" s="450"/>
      <c r="TEG45" s="450"/>
      <c r="TEH45" s="450"/>
      <c r="TEI45" s="450"/>
      <c r="TEJ45" s="450"/>
      <c r="TEK45" s="450"/>
      <c r="TEL45" s="450"/>
      <c r="TEM45" s="450"/>
      <c r="TEN45" s="450"/>
      <c r="TEO45" s="450"/>
      <c r="TEP45" s="450"/>
      <c r="TEQ45" s="450"/>
      <c r="TER45" s="450"/>
      <c r="TES45" s="450"/>
      <c r="TET45" s="450"/>
      <c r="TEU45" s="450"/>
      <c r="TEV45" s="450"/>
      <c r="TEW45" s="450"/>
      <c r="TEX45" s="450"/>
      <c r="TEY45" s="450"/>
      <c r="TEZ45" s="450"/>
      <c r="TFA45" s="450"/>
      <c r="TFB45" s="450"/>
      <c r="TFC45" s="450"/>
      <c r="TFD45" s="450"/>
      <c r="TFE45" s="450"/>
      <c r="TFF45" s="450"/>
      <c r="TFG45" s="450"/>
      <c r="TFH45" s="450"/>
      <c r="TFI45" s="450"/>
      <c r="TFJ45" s="450"/>
      <c r="TFK45" s="450"/>
      <c r="TFL45" s="450"/>
      <c r="TFM45" s="450"/>
      <c r="TFN45" s="450"/>
      <c r="TFO45" s="450"/>
      <c r="TFP45" s="450"/>
      <c r="TFQ45" s="450"/>
      <c r="TFR45" s="450"/>
      <c r="TFS45" s="450"/>
      <c r="TFT45" s="450"/>
      <c r="TFU45" s="450"/>
      <c r="TFV45" s="450"/>
      <c r="TFW45" s="450"/>
      <c r="TFX45" s="450"/>
      <c r="TFY45" s="450"/>
      <c r="TFZ45" s="450"/>
      <c r="TGA45" s="450"/>
      <c r="TGB45" s="450"/>
      <c r="TGC45" s="450"/>
      <c r="TGD45" s="450"/>
      <c r="TGE45" s="450"/>
      <c r="TGF45" s="450"/>
      <c r="TGG45" s="450"/>
      <c r="TGH45" s="450"/>
      <c r="TGI45" s="450"/>
      <c r="TGJ45" s="450"/>
      <c r="TGK45" s="450"/>
      <c r="TGL45" s="450"/>
      <c r="TGM45" s="450"/>
      <c r="TGN45" s="450"/>
      <c r="TGO45" s="450"/>
      <c r="TGP45" s="450"/>
      <c r="TGQ45" s="450"/>
      <c r="TGR45" s="450"/>
      <c r="TGS45" s="450"/>
      <c r="TGT45" s="450"/>
      <c r="TGU45" s="450"/>
      <c r="TGV45" s="450"/>
      <c r="TGW45" s="450"/>
      <c r="TGX45" s="450"/>
      <c r="TGY45" s="450"/>
      <c r="TGZ45" s="450"/>
      <c r="THA45" s="450"/>
      <c r="THB45" s="450"/>
      <c r="THC45" s="450"/>
      <c r="THD45" s="450"/>
      <c r="THE45" s="450"/>
      <c r="THF45" s="450"/>
      <c r="THG45" s="450"/>
      <c r="THH45" s="450"/>
      <c r="THI45" s="450"/>
      <c r="THJ45" s="450"/>
      <c r="THK45" s="450"/>
      <c r="THL45" s="450"/>
      <c r="THM45" s="450"/>
      <c r="THN45" s="450"/>
      <c r="THO45" s="450"/>
      <c r="THP45" s="450"/>
      <c r="THQ45" s="450"/>
      <c r="THR45" s="450"/>
      <c r="THS45" s="450"/>
      <c r="THT45" s="450"/>
      <c r="THU45" s="450"/>
      <c r="THV45" s="450"/>
      <c r="THW45" s="450"/>
      <c r="THX45" s="450"/>
      <c r="THY45" s="450"/>
      <c r="THZ45" s="450"/>
      <c r="TIA45" s="450"/>
      <c r="TIB45" s="450"/>
      <c r="TIC45" s="450"/>
      <c r="TID45" s="450"/>
      <c r="TIE45" s="450"/>
      <c r="TIF45" s="450"/>
      <c r="TIG45" s="450"/>
      <c r="TIH45" s="450"/>
      <c r="TII45" s="450"/>
      <c r="TIJ45" s="450"/>
      <c r="TIK45" s="450"/>
      <c r="TIL45" s="450"/>
      <c r="TIM45" s="450"/>
      <c r="TIN45" s="450"/>
      <c r="TIO45" s="450"/>
      <c r="TIP45" s="450"/>
      <c r="TIQ45" s="450"/>
      <c r="TIR45" s="450"/>
      <c r="TIS45" s="450"/>
      <c r="TIT45" s="450"/>
      <c r="TIU45" s="450"/>
      <c r="TIV45" s="450"/>
      <c r="TIW45" s="450"/>
      <c r="TIX45" s="450"/>
      <c r="TIY45" s="450"/>
      <c r="TIZ45" s="450"/>
      <c r="TJA45" s="450"/>
      <c r="TJB45" s="450"/>
      <c r="TJC45" s="450"/>
      <c r="TJD45" s="450"/>
      <c r="TJE45" s="450"/>
      <c r="TJF45" s="450"/>
      <c r="TJG45" s="450"/>
      <c r="TJH45" s="450"/>
      <c r="TJI45" s="450"/>
      <c r="TJJ45" s="450"/>
      <c r="TJK45" s="450"/>
      <c r="TJL45" s="450"/>
      <c r="TJM45" s="450"/>
      <c r="TJN45" s="450"/>
      <c r="TJO45" s="450"/>
      <c r="TJP45" s="450"/>
      <c r="TJQ45" s="450"/>
      <c r="TJR45" s="450"/>
      <c r="TJS45" s="450"/>
      <c r="TJT45" s="450"/>
      <c r="TJU45" s="450"/>
      <c r="TJV45" s="450"/>
      <c r="TJW45" s="450"/>
      <c r="TJX45" s="450"/>
      <c r="TJY45" s="450"/>
      <c r="TJZ45" s="450"/>
      <c r="TKA45" s="450"/>
      <c r="TKB45" s="450"/>
      <c r="TKC45" s="450"/>
      <c r="TKD45" s="450"/>
      <c r="TKE45" s="450"/>
      <c r="TKF45" s="450"/>
      <c r="TKG45" s="450"/>
      <c r="TKH45" s="450"/>
      <c r="TKI45" s="450"/>
      <c r="TKJ45" s="450"/>
      <c r="TKK45" s="450"/>
      <c r="TKL45" s="450"/>
      <c r="TKM45" s="450"/>
      <c r="TKN45" s="450"/>
      <c r="TKO45" s="450"/>
      <c r="TKP45" s="450"/>
      <c r="TKQ45" s="450"/>
      <c r="TKR45" s="450"/>
      <c r="TKS45" s="450"/>
      <c r="TKT45" s="450"/>
      <c r="TKU45" s="450"/>
      <c r="TKV45" s="450"/>
      <c r="TKW45" s="450"/>
      <c r="TKX45" s="450"/>
      <c r="TKY45" s="450"/>
      <c r="TKZ45" s="450"/>
      <c r="TLA45" s="450"/>
      <c r="TLB45" s="450"/>
      <c r="TLC45" s="450"/>
      <c r="TLD45" s="450"/>
      <c r="TLE45" s="450"/>
      <c r="TLF45" s="450"/>
      <c r="TLG45" s="450"/>
      <c r="TLH45" s="450"/>
      <c r="TLI45" s="450"/>
      <c r="TLJ45" s="450"/>
      <c r="TLK45" s="450"/>
      <c r="TLL45" s="450"/>
      <c r="TLM45" s="450"/>
      <c r="TLN45" s="450"/>
      <c r="TLO45" s="450"/>
      <c r="TLP45" s="450"/>
      <c r="TLQ45" s="450"/>
      <c r="TLR45" s="450"/>
      <c r="TLS45" s="450"/>
      <c r="TLT45" s="450"/>
      <c r="TLU45" s="450"/>
      <c r="TLV45" s="450"/>
      <c r="TLW45" s="450"/>
      <c r="TLX45" s="450"/>
      <c r="TLY45" s="450"/>
      <c r="TLZ45" s="450"/>
      <c r="TMA45" s="450"/>
      <c r="TMB45" s="450"/>
      <c r="TMC45" s="450"/>
      <c r="TMD45" s="450"/>
      <c r="TME45" s="450"/>
      <c r="TMF45" s="450"/>
      <c r="TMG45" s="450"/>
      <c r="TMH45" s="450"/>
      <c r="TMI45" s="450"/>
      <c r="TMJ45" s="450"/>
      <c r="TMK45" s="450"/>
      <c r="TML45" s="450"/>
      <c r="TMM45" s="450"/>
      <c r="TMN45" s="450"/>
      <c r="TMO45" s="450"/>
      <c r="TMP45" s="450"/>
      <c r="TMQ45" s="450"/>
      <c r="TMR45" s="450"/>
      <c r="TMS45" s="450"/>
      <c r="TMT45" s="450"/>
      <c r="TMU45" s="450"/>
      <c r="TMV45" s="450"/>
      <c r="TMW45" s="450"/>
      <c r="TMX45" s="450"/>
      <c r="TMY45" s="450"/>
      <c r="TMZ45" s="450"/>
      <c r="TNA45" s="450"/>
      <c r="TNB45" s="450"/>
      <c r="TNC45" s="450"/>
      <c r="TND45" s="450"/>
      <c r="TNE45" s="450"/>
      <c r="TNF45" s="450"/>
      <c r="TNG45" s="450"/>
      <c r="TNH45" s="450"/>
      <c r="TNI45" s="450"/>
      <c r="TNJ45" s="450"/>
      <c r="TNK45" s="450"/>
      <c r="TNL45" s="450"/>
      <c r="TNM45" s="450"/>
      <c r="TNN45" s="450"/>
      <c r="TNO45" s="450"/>
      <c r="TNP45" s="450"/>
      <c r="TNQ45" s="450"/>
      <c r="TNR45" s="450"/>
      <c r="TNS45" s="450"/>
      <c r="TNT45" s="450"/>
      <c r="TNU45" s="450"/>
      <c r="TNV45" s="450"/>
      <c r="TNW45" s="450"/>
      <c r="TNX45" s="450"/>
      <c r="TNY45" s="450"/>
      <c r="TNZ45" s="450"/>
      <c r="TOA45" s="450"/>
      <c r="TOB45" s="450"/>
      <c r="TOC45" s="450"/>
      <c r="TOD45" s="450"/>
      <c r="TOE45" s="450"/>
      <c r="TOF45" s="450"/>
      <c r="TOG45" s="450"/>
      <c r="TOH45" s="450"/>
      <c r="TOI45" s="450"/>
      <c r="TOJ45" s="450"/>
      <c r="TOK45" s="450"/>
      <c r="TOL45" s="450"/>
      <c r="TOM45" s="450"/>
      <c r="TON45" s="450"/>
      <c r="TOO45" s="450"/>
      <c r="TOP45" s="450"/>
      <c r="TOQ45" s="450"/>
      <c r="TOR45" s="450"/>
      <c r="TOS45" s="450"/>
      <c r="TOT45" s="450"/>
      <c r="TOU45" s="450"/>
      <c r="TOV45" s="450"/>
      <c r="TOW45" s="450"/>
      <c r="TOX45" s="450"/>
      <c r="TOY45" s="450"/>
      <c r="TOZ45" s="450"/>
      <c r="TPA45" s="450"/>
      <c r="TPB45" s="450"/>
      <c r="TPC45" s="450"/>
      <c r="TPD45" s="450"/>
      <c r="TPE45" s="450"/>
      <c r="TPF45" s="450"/>
      <c r="TPG45" s="450"/>
      <c r="TPH45" s="450"/>
      <c r="TPI45" s="450"/>
      <c r="TPJ45" s="450"/>
      <c r="TPK45" s="450"/>
      <c r="TPL45" s="450"/>
      <c r="TPM45" s="450"/>
      <c r="TPN45" s="450"/>
      <c r="TPO45" s="450"/>
      <c r="TPP45" s="450"/>
      <c r="TPQ45" s="450"/>
      <c r="TPR45" s="450"/>
      <c r="TPS45" s="450"/>
      <c r="TPT45" s="450"/>
      <c r="TPU45" s="450"/>
      <c r="TPV45" s="450"/>
      <c r="TPW45" s="450"/>
      <c r="TPX45" s="450"/>
      <c r="TPY45" s="450"/>
      <c r="TPZ45" s="450"/>
      <c r="TQA45" s="450"/>
      <c r="TQB45" s="450"/>
      <c r="TQC45" s="450"/>
      <c r="TQD45" s="450"/>
      <c r="TQE45" s="450"/>
      <c r="TQF45" s="450"/>
      <c r="TQG45" s="450"/>
      <c r="TQH45" s="450"/>
      <c r="TQI45" s="450"/>
      <c r="TQJ45" s="450"/>
      <c r="TQK45" s="450"/>
      <c r="TQL45" s="450"/>
      <c r="TQM45" s="450"/>
      <c r="TQN45" s="450"/>
      <c r="TQO45" s="450"/>
      <c r="TQP45" s="450"/>
      <c r="TQQ45" s="450"/>
      <c r="TQR45" s="450"/>
      <c r="TQS45" s="450"/>
      <c r="TQT45" s="450"/>
      <c r="TQU45" s="450"/>
      <c r="TQV45" s="450"/>
      <c r="TQW45" s="450"/>
      <c r="TQX45" s="450"/>
      <c r="TQY45" s="450"/>
      <c r="TQZ45" s="450"/>
      <c r="TRA45" s="450"/>
      <c r="TRB45" s="450"/>
      <c r="TRC45" s="450"/>
      <c r="TRD45" s="450"/>
      <c r="TRE45" s="450"/>
      <c r="TRF45" s="450"/>
      <c r="TRG45" s="450"/>
      <c r="TRH45" s="450"/>
      <c r="TRI45" s="450"/>
      <c r="TRJ45" s="450"/>
      <c r="TRK45" s="450"/>
      <c r="TRL45" s="450"/>
      <c r="TRM45" s="450"/>
      <c r="TRN45" s="450"/>
      <c r="TRO45" s="450"/>
      <c r="TRP45" s="450"/>
      <c r="TRQ45" s="450"/>
      <c r="TRR45" s="450"/>
      <c r="TRS45" s="450"/>
      <c r="TRT45" s="450"/>
      <c r="TRU45" s="450"/>
      <c r="TRV45" s="450"/>
      <c r="TRW45" s="450"/>
      <c r="TRX45" s="450"/>
      <c r="TRY45" s="450"/>
      <c r="TRZ45" s="450"/>
      <c r="TSA45" s="450"/>
      <c r="TSB45" s="450"/>
      <c r="TSC45" s="450"/>
      <c r="TSD45" s="450"/>
      <c r="TSE45" s="450"/>
      <c r="TSF45" s="450"/>
      <c r="TSG45" s="450"/>
      <c r="TSH45" s="450"/>
      <c r="TSI45" s="450"/>
      <c r="TSJ45" s="450"/>
      <c r="TSK45" s="450"/>
      <c r="TSL45" s="450"/>
      <c r="TSM45" s="450"/>
      <c r="TSN45" s="450"/>
      <c r="TSO45" s="450"/>
      <c r="TSP45" s="450"/>
      <c r="TSQ45" s="450"/>
      <c r="TSR45" s="450"/>
      <c r="TSS45" s="450"/>
      <c r="TST45" s="450"/>
      <c r="TSU45" s="450"/>
      <c r="TSV45" s="450"/>
      <c r="TSW45" s="450"/>
      <c r="TSX45" s="450"/>
      <c r="TSY45" s="450"/>
      <c r="TSZ45" s="450"/>
      <c r="TTA45" s="450"/>
      <c r="TTB45" s="450"/>
      <c r="TTC45" s="450"/>
      <c r="TTD45" s="450"/>
      <c r="TTE45" s="450"/>
      <c r="TTF45" s="450"/>
      <c r="TTG45" s="450"/>
      <c r="TTH45" s="450"/>
      <c r="TTI45" s="450"/>
      <c r="TTJ45" s="450"/>
      <c r="TTK45" s="450"/>
      <c r="TTL45" s="450"/>
      <c r="TTM45" s="450"/>
      <c r="TTN45" s="450"/>
      <c r="TTO45" s="450"/>
      <c r="TTP45" s="450"/>
      <c r="TTQ45" s="450"/>
      <c r="TTR45" s="450"/>
      <c r="TTS45" s="450"/>
      <c r="TTT45" s="450"/>
      <c r="TTU45" s="450"/>
      <c r="TTV45" s="450"/>
      <c r="TTW45" s="450"/>
      <c r="TTX45" s="450"/>
      <c r="TTY45" s="450"/>
      <c r="TTZ45" s="450"/>
      <c r="TUA45" s="450"/>
      <c r="TUB45" s="450"/>
      <c r="TUC45" s="450"/>
      <c r="TUD45" s="450"/>
      <c r="TUE45" s="450"/>
      <c r="TUF45" s="450"/>
      <c r="TUG45" s="450"/>
      <c r="TUH45" s="450"/>
      <c r="TUI45" s="450"/>
      <c r="TUJ45" s="450"/>
      <c r="TUK45" s="450"/>
      <c r="TUL45" s="450"/>
      <c r="TUM45" s="450"/>
      <c r="TUN45" s="450"/>
      <c r="TUO45" s="450"/>
      <c r="TUP45" s="450"/>
      <c r="TUQ45" s="450"/>
      <c r="TUR45" s="450"/>
      <c r="TUS45" s="450"/>
      <c r="TUT45" s="450"/>
      <c r="TUU45" s="450"/>
      <c r="TUV45" s="450"/>
      <c r="TUW45" s="450"/>
      <c r="TUX45" s="450"/>
      <c r="TUY45" s="450"/>
      <c r="TUZ45" s="450"/>
      <c r="TVA45" s="450"/>
      <c r="TVB45" s="450"/>
      <c r="TVC45" s="450"/>
      <c r="TVD45" s="450"/>
      <c r="TVE45" s="450"/>
      <c r="TVF45" s="450"/>
      <c r="TVG45" s="450"/>
      <c r="TVH45" s="450"/>
      <c r="TVI45" s="450"/>
      <c r="TVJ45" s="450"/>
      <c r="TVK45" s="450"/>
      <c r="TVL45" s="450"/>
      <c r="TVM45" s="450"/>
      <c r="TVN45" s="450"/>
      <c r="TVO45" s="450"/>
      <c r="TVP45" s="450"/>
      <c r="TVQ45" s="450"/>
      <c r="TVR45" s="450"/>
      <c r="TVS45" s="450"/>
      <c r="TVT45" s="450"/>
      <c r="TVU45" s="450"/>
      <c r="TVV45" s="450"/>
      <c r="TVW45" s="450"/>
      <c r="TVX45" s="450"/>
      <c r="TVY45" s="450"/>
      <c r="TVZ45" s="450"/>
      <c r="TWA45" s="450"/>
      <c r="TWB45" s="450"/>
      <c r="TWC45" s="450"/>
      <c r="TWD45" s="450"/>
      <c r="TWE45" s="450"/>
      <c r="TWF45" s="450"/>
      <c r="TWG45" s="450"/>
      <c r="TWH45" s="450"/>
      <c r="TWI45" s="450"/>
      <c r="TWJ45" s="450"/>
      <c r="TWK45" s="450"/>
      <c r="TWL45" s="450"/>
      <c r="TWM45" s="450"/>
      <c r="TWN45" s="450"/>
      <c r="TWO45" s="450"/>
      <c r="TWP45" s="450"/>
      <c r="TWQ45" s="450"/>
      <c r="TWR45" s="450"/>
      <c r="TWS45" s="450"/>
      <c r="TWT45" s="450"/>
      <c r="TWU45" s="450"/>
      <c r="TWV45" s="450"/>
      <c r="TWW45" s="450"/>
      <c r="TWX45" s="450"/>
      <c r="TWY45" s="450"/>
      <c r="TWZ45" s="450"/>
      <c r="TXA45" s="450"/>
      <c r="TXB45" s="450"/>
      <c r="TXC45" s="450"/>
      <c r="TXD45" s="450"/>
      <c r="TXE45" s="450"/>
      <c r="TXF45" s="450"/>
      <c r="TXG45" s="450"/>
      <c r="TXH45" s="450"/>
      <c r="TXI45" s="450"/>
      <c r="TXJ45" s="450"/>
      <c r="TXK45" s="450"/>
      <c r="TXL45" s="450"/>
      <c r="TXM45" s="450"/>
      <c r="TXN45" s="450"/>
      <c r="TXO45" s="450"/>
      <c r="TXP45" s="450"/>
      <c r="TXQ45" s="450"/>
      <c r="TXR45" s="450"/>
      <c r="TXS45" s="450"/>
      <c r="TXT45" s="450"/>
      <c r="TXU45" s="450"/>
      <c r="TXV45" s="450"/>
      <c r="TXW45" s="450"/>
      <c r="TXX45" s="450"/>
      <c r="TXY45" s="450"/>
      <c r="TXZ45" s="450"/>
      <c r="TYA45" s="450"/>
      <c r="TYB45" s="450"/>
      <c r="TYC45" s="450"/>
      <c r="TYD45" s="450"/>
      <c r="TYE45" s="450"/>
      <c r="TYF45" s="450"/>
      <c r="TYG45" s="450"/>
      <c r="TYH45" s="450"/>
      <c r="TYI45" s="450"/>
      <c r="TYJ45" s="450"/>
      <c r="TYK45" s="450"/>
      <c r="TYL45" s="450"/>
      <c r="TYM45" s="450"/>
      <c r="TYN45" s="450"/>
      <c r="TYO45" s="450"/>
      <c r="TYP45" s="450"/>
      <c r="TYQ45" s="450"/>
      <c r="TYR45" s="450"/>
      <c r="TYS45" s="450"/>
      <c r="TYT45" s="450"/>
      <c r="TYU45" s="450"/>
      <c r="TYV45" s="450"/>
      <c r="TYW45" s="450"/>
      <c r="TYX45" s="450"/>
      <c r="TYY45" s="450"/>
      <c r="TYZ45" s="450"/>
      <c r="TZA45" s="450"/>
      <c r="TZB45" s="450"/>
      <c r="TZC45" s="450"/>
      <c r="TZD45" s="450"/>
      <c r="TZE45" s="450"/>
      <c r="TZF45" s="450"/>
      <c r="TZG45" s="450"/>
      <c r="TZH45" s="450"/>
      <c r="TZI45" s="450"/>
      <c r="TZJ45" s="450"/>
      <c r="TZK45" s="450"/>
      <c r="TZL45" s="450"/>
      <c r="TZM45" s="450"/>
      <c r="TZN45" s="450"/>
      <c r="TZO45" s="450"/>
      <c r="TZP45" s="450"/>
      <c r="TZQ45" s="450"/>
      <c r="TZR45" s="450"/>
      <c r="TZS45" s="450"/>
      <c r="TZT45" s="450"/>
      <c r="TZU45" s="450"/>
      <c r="TZV45" s="450"/>
      <c r="TZW45" s="450"/>
      <c r="TZX45" s="450"/>
      <c r="TZY45" s="450"/>
      <c r="TZZ45" s="450"/>
      <c r="UAA45" s="450"/>
      <c r="UAB45" s="450"/>
      <c r="UAC45" s="450"/>
      <c r="UAD45" s="450"/>
      <c r="UAE45" s="450"/>
      <c r="UAF45" s="450"/>
      <c r="UAG45" s="450"/>
      <c r="UAH45" s="450"/>
      <c r="UAI45" s="450"/>
      <c r="UAJ45" s="450"/>
      <c r="UAK45" s="450"/>
      <c r="UAL45" s="450"/>
      <c r="UAM45" s="450"/>
      <c r="UAN45" s="450"/>
      <c r="UAO45" s="450"/>
      <c r="UAP45" s="450"/>
      <c r="UAQ45" s="450"/>
      <c r="UAR45" s="450"/>
      <c r="UAS45" s="450"/>
      <c r="UAT45" s="450"/>
      <c r="UAU45" s="450"/>
      <c r="UAV45" s="450"/>
      <c r="UAW45" s="450"/>
      <c r="UAX45" s="450"/>
      <c r="UAY45" s="450"/>
      <c r="UAZ45" s="450"/>
      <c r="UBA45" s="450"/>
      <c r="UBB45" s="450"/>
      <c r="UBC45" s="450"/>
      <c r="UBD45" s="450"/>
      <c r="UBE45" s="450"/>
      <c r="UBF45" s="450"/>
      <c r="UBG45" s="450"/>
      <c r="UBH45" s="450"/>
      <c r="UBI45" s="450"/>
      <c r="UBJ45" s="450"/>
      <c r="UBK45" s="450"/>
      <c r="UBL45" s="450"/>
      <c r="UBM45" s="450"/>
      <c r="UBN45" s="450"/>
      <c r="UBO45" s="450"/>
      <c r="UBP45" s="450"/>
      <c r="UBQ45" s="450"/>
      <c r="UBR45" s="450"/>
      <c r="UBS45" s="450"/>
      <c r="UBT45" s="450"/>
      <c r="UBU45" s="450"/>
      <c r="UBV45" s="450"/>
      <c r="UBW45" s="450"/>
      <c r="UBX45" s="450"/>
      <c r="UBY45" s="450"/>
      <c r="UBZ45" s="450"/>
      <c r="UCA45" s="450"/>
      <c r="UCB45" s="450"/>
      <c r="UCC45" s="450"/>
      <c r="UCD45" s="450"/>
      <c r="UCE45" s="450"/>
      <c r="UCF45" s="450"/>
      <c r="UCG45" s="450"/>
      <c r="UCH45" s="450"/>
      <c r="UCI45" s="450"/>
      <c r="UCJ45" s="450"/>
      <c r="UCK45" s="450"/>
      <c r="UCL45" s="450"/>
      <c r="UCM45" s="450"/>
      <c r="UCN45" s="450"/>
      <c r="UCO45" s="450"/>
      <c r="UCP45" s="450"/>
      <c r="UCQ45" s="450"/>
      <c r="UCR45" s="450"/>
      <c r="UCS45" s="450"/>
      <c r="UCT45" s="450"/>
      <c r="UCU45" s="450"/>
      <c r="UCV45" s="450"/>
      <c r="UCW45" s="450"/>
      <c r="UCX45" s="450"/>
      <c r="UCY45" s="450"/>
      <c r="UCZ45" s="450"/>
      <c r="UDA45" s="450"/>
      <c r="UDB45" s="450"/>
      <c r="UDC45" s="450"/>
      <c r="UDD45" s="450"/>
      <c r="UDE45" s="450"/>
      <c r="UDF45" s="450"/>
      <c r="UDG45" s="450"/>
      <c r="UDH45" s="450"/>
      <c r="UDI45" s="450"/>
      <c r="UDJ45" s="450"/>
      <c r="UDK45" s="450"/>
      <c r="UDL45" s="450"/>
      <c r="UDM45" s="450"/>
      <c r="UDN45" s="450"/>
      <c r="UDO45" s="450"/>
      <c r="UDP45" s="450"/>
      <c r="UDQ45" s="450"/>
      <c r="UDR45" s="450"/>
      <c r="UDS45" s="450"/>
      <c r="UDT45" s="450"/>
      <c r="UDU45" s="450"/>
      <c r="UDV45" s="450"/>
      <c r="UDW45" s="450"/>
      <c r="UDX45" s="450"/>
      <c r="UDY45" s="450"/>
      <c r="UDZ45" s="450"/>
      <c r="UEA45" s="450"/>
      <c r="UEB45" s="450"/>
      <c r="UEC45" s="450"/>
      <c r="UED45" s="450"/>
      <c r="UEE45" s="450"/>
      <c r="UEF45" s="450"/>
      <c r="UEG45" s="450"/>
      <c r="UEH45" s="450"/>
      <c r="UEI45" s="450"/>
      <c r="UEJ45" s="450"/>
      <c r="UEK45" s="450"/>
      <c r="UEL45" s="450"/>
      <c r="UEM45" s="450"/>
      <c r="UEN45" s="450"/>
      <c r="UEO45" s="450"/>
      <c r="UEP45" s="450"/>
      <c r="UEQ45" s="450"/>
      <c r="UER45" s="450"/>
      <c r="UES45" s="450"/>
      <c r="UET45" s="450"/>
      <c r="UEU45" s="450"/>
      <c r="UEV45" s="450"/>
      <c r="UEW45" s="450"/>
      <c r="UEX45" s="450"/>
      <c r="UEY45" s="450"/>
      <c r="UEZ45" s="450"/>
      <c r="UFA45" s="450"/>
      <c r="UFB45" s="450"/>
      <c r="UFC45" s="450"/>
      <c r="UFD45" s="450"/>
      <c r="UFE45" s="450"/>
      <c r="UFF45" s="450"/>
      <c r="UFG45" s="450"/>
      <c r="UFH45" s="450"/>
      <c r="UFI45" s="450"/>
      <c r="UFJ45" s="450"/>
      <c r="UFK45" s="450"/>
      <c r="UFL45" s="450"/>
      <c r="UFM45" s="450"/>
      <c r="UFN45" s="450"/>
      <c r="UFO45" s="450"/>
      <c r="UFP45" s="450"/>
      <c r="UFQ45" s="450"/>
      <c r="UFR45" s="450"/>
      <c r="UFS45" s="450"/>
      <c r="UFT45" s="450"/>
      <c r="UFU45" s="450"/>
      <c r="UFV45" s="450"/>
      <c r="UFW45" s="450"/>
      <c r="UFX45" s="450"/>
      <c r="UFY45" s="450"/>
      <c r="UFZ45" s="450"/>
      <c r="UGA45" s="450"/>
      <c r="UGB45" s="450"/>
      <c r="UGC45" s="450"/>
      <c r="UGD45" s="450"/>
      <c r="UGE45" s="450"/>
      <c r="UGF45" s="450"/>
      <c r="UGG45" s="450"/>
      <c r="UGH45" s="450"/>
      <c r="UGI45" s="450"/>
      <c r="UGJ45" s="450"/>
      <c r="UGK45" s="450"/>
      <c r="UGL45" s="450"/>
      <c r="UGM45" s="450"/>
      <c r="UGN45" s="450"/>
      <c r="UGO45" s="450"/>
      <c r="UGP45" s="450"/>
      <c r="UGQ45" s="450"/>
      <c r="UGR45" s="450"/>
      <c r="UGS45" s="450"/>
      <c r="UGT45" s="450"/>
      <c r="UGU45" s="450"/>
      <c r="UGV45" s="450"/>
      <c r="UGW45" s="450"/>
      <c r="UGX45" s="450"/>
      <c r="UGY45" s="450"/>
      <c r="UGZ45" s="450"/>
      <c r="UHA45" s="450"/>
      <c r="UHB45" s="450"/>
      <c r="UHC45" s="450"/>
      <c r="UHD45" s="450"/>
      <c r="UHE45" s="450"/>
      <c r="UHF45" s="450"/>
      <c r="UHG45" s="450"/>
      <c r="UHH45" s="450"/>
      <c r="UHI45" s="450"/>
      <c r="UHJ45" s="450"/>
      <c r="UHK45" s="450"/>
      <c r="UHL45" s="450"/>
      <c r="UHM45" s="450"/>
      <c r="UHN45" s="450"/>
      <c r="UHO45" s="450"/>
      <c r="UHP45" s="450"/>
      <c r="UHQ45" s="450"/>
      <c r="UHR45" s="450"/>
      <c r="UHS45" s="450"/>
      <c r="UHT45" s="450"/>
      <c r="UHU45" s="450"/>
      <c r="UHV45" s="450"/>
      <c r="UHW45" s="450"/>
      <c r="UHX45" s="450"/>
      <c r="UHY45" s="450"/>
      <c r="UHZ45" s="450"/>
      <c r="UIA45" s="450"/>
      <c r="UIB45" s="450"/>
      <c r="UIC45" s="450"/>
      <c r="UID45" s="450"/>
      <c r="UIE45" s="450"/>
      <c r="UIF45" s="450"/>
      <c r="UIG45" s="450"/>
      <c r="UIH45" s="450"/>
      <c r="UII45" s="450"/>
      <c r="UIJ45" s="450"/>
      <c r="UIK45" s="450"/>
      <c r="UIL45" s="450"/>
      <c r="UIM45" s="450"/>
      <c r="UIN45" s="450"/>
      <c r="UIO45" s="450"/>
      <c r="UIP45" s="450"/>
      <c r="UIQ45" s="450"/>
      <c r="UIR45" s="450"/>
      <c r="UIS45" s="450"/>
      <c r="UIT45" s="450"/>
      <c r="UIU45" s="450"/>
      <c r="UIV45" s="450"/>
      <c r="UIW45" s="450"/>
      <c r="UIX45" s="450"/>
      <c r="UIY45" s="450"/>
      <c r="UIZ45" s="450"/>
      <c r="UJA45" s="450"/>
      <c r="UJB45" s="450"/>
      <c r="UJC45" s="450"/>
      <c r="UJD45" s="450"/>
      <c r="UJE45" s="450"/>
      <c r="UJF45" s="450"/>
      <c r="UJG45" s="450"/>
      <c r="UJH45" s="450"/>
      <c r="UJI45" s="450"/>
      <c r="UJJ45" s="450"/>
      <c r="UJK45" s="450"/>
      <c r="UJL45" s="450"/>
      <c r="UJM45" s="450"/>
      <c r="UJN45" s="450"/>
      <c r="UJO45" s="450"/>
      <c r="UJP45" s="450"/>
      <c r="UJQ45" s="450"/>
      <c r="UJR45" s="450"/>
      <c r="UJS45" s="450"/>
      <c r="UJT45" s="450"/>
      <c r="UJU45" s="450"/>
      <c r="UJV45" s="450"/>
      <c r="UJW45" s="450"/>
      <c r="UJX45" s="450"/>
      <c r="UJY45" s="450"/>
      <c r="UJZ45" s="450"/>
      <c r="UKA45" s="450"/>
      <c r="UKB45" s="450"/>
      <c r="UKC45" s="450"/>
      <c r="UKD45" s="450"/>
      <c r="UKE45" s="450"/>
      <c r="UKF45" s="450"/>
      <c r="UKG45" s="450"/>
      <c r="UKH45" s="450"/>
      <c r="UKI45" s="450"/>
      <c r="UKJ45" s="450"/>
      <c r="UKK45" s="450"/>
      <c r="UKL45" s="450"/>
      <c r="UKM45" s="450"/>
      <c r="UKN45" s="450"/>
      <c r="UKO45" s="450"/>
      <c r="UKP45" s="450"/>
      <c r="UKQ45" s="450"/>
      <c r="UKR45" s="450"/>
      <c r="UKS45" s="450"/>
      <c r="UKT45" s="450"/>
      <c r="UKU45" s="450"/>
      <c r="UKV45" s="450"/>
      <c r="UKW45" s="450"/>
      <c r="UKX45" s="450"/>
      <c r="UKY45" s="450"/>
      <c r="UKZ45" s="450"/>
      <c r="ULA45" s="450"/>
      <c r="ULB45" s="450"/>
      <c r="ULC45" s="450"/>
      <c r="ULD45" s="450"/>
      <c r="ULE45" s="450"/>
      <c r="ULF45" s="450"/>
      <c r="ULG45" s="450"/>
      <c r="ULH45" s="450"/>
      <c r="ULI45" s="450"/>
      <c r="ULJ45" s="450"/>
      <c r="ULK45" s="450"/>
      <c r="ULL45" s="450"/>
      <c r="ULM45" s="450"/>
      <c r="ULN45" s="450"/>
      <c r="ULO45" s="450"/>
      <c r="ULP45" s="450"/>
      <c r="ULQ45" s="450"/>
      <c r="ULR45" s="450"/>
      <c r="ULS45" s="450"/>
      <c r="ULT45" s="450"/>
      <c r="ULU45" s="450"/>
      <c r="ULV45" s="450"/>
      <c r="ULW45" s="450"/>
      <c r="ULX45" s="450"/>
      <c r="ULY45" s="450"/>
      <c r="ULZ45" s="450"/>
      <c r="UMA45" s="450"/>
      <c r="UMB45" s="450"/>
      <c r="UMC45" s="450"/>
      <c r="UMD45" s="450"/>
      <c r="UME45" s="450"/>
      <c r="UMF45" s="450"/>
      <c r="UMG45" s="450"/>
      <c r="UMH45" s="450"/>
      <c r="UMI45" s="450"/>
      <c r="UMJ45" s="450"/>
      <c r="UMK45" s="450"/>
      <c r="UML45" s="450"/>
      <c r="UMM45" s="450"/>
      <c r="UMN45" s="450"/>
      <c r="UMO45" s="450"/>
      <c r="UMP45" s="450"/>
      <c r="UMQ45" s="450"/>
      <c r="UMR45" s="450"/>
      <c r="UMS45" s="450"/>
      <c r="UMT45" s="450"/>
      <c r="UMU45" s="450"/>
      <c r="UMV45" s="450"/>
      <c r="UMW45" s="450"/>
      <c r="UMX45" s="450"/>
      <c r="UMY45" s="450"/>
      <c r="UMZ45" s="450"/>
      <c r="UNA45" s="450"/>
      <c r="UNB45" s="450"/>
      <c r="UNC45" s="450"/>
      <c r="UND45" s="450"/>
      <c r="UNE45" s="450"/>
      <c r="UNF45" s="450"/>
      <c r="UNG45" s="450"/>
      <c r="UNH45" s="450"/>
      <c r="UNI45" s="450"/>
      <c r="UNJ45" s="450"/>
      <c r="UNK45" s="450"/>
      <c r="UNL45" s="450"/>
      <c r="UNM45" s="450"/>
      <c r="UNN45" s="450"/>
      <c r="UNO45" s="450"/>
      <c r="UNP45" s="450"/>
      <c r="UNQ45" s="450"/>
      <c r="UNR45" s="450"/>
      <c r="UNS45" s="450"/>
      <c r="UNT45" s="450"/>
      <c r="UNU45" s="450"/>
      <c r="UNV45" s="450"/>
      <c r="UNW45" s="450"/>
      <c r="UNX45" s="450"/>
      <c r="UNY45" s="450"/>
      <c r="UNZ45" s="450"/>
      <c r="UOA45" s="450"/>
      <c r="UOB45" s="450"/>
      <c r="UOC45" s="450"/>
      <c r="UOD45" s="450"/>
      <c r="UOE45" s="450"/>
      <c r="UOF45" s="450"/>
      <c r="UOG45" s="450"/>
      <c r="UOH45" s="450"/>
      <c r="UOI45" s="450"/>
      <c r="UOJ45" s="450"/>
      <c r="UOK45" s="450"/>
      <c r="UOL45" s="450"/>
      <c r="UOM45" s="450"/>
      <c r="UON45" s="450"/>
      <c r="UOO45" s="450"/>
      <c r="UOP45" s="450"/>
      <c r="UOQ45" s="450"/>
      <c r="UOR45" s="450"/>
      <c r="UOS45" s="450"/>
      <c r="UOT45" s="450"/>
      <c r="UOU45" s="450"/>
      <c r="UOV45" s="450"/>
      <c r="UOW45" s="450"/>
      <c r="UOX45" s="450"/>
      <c r="UOY45" s="450"/>
      <c r="UOZ45" s="450"/>
      <c r="UPA45" s="450"/>
      <c r="UPB45" s="450"/>
      <c r="UPC45" s="450"/>
      <c r="UPD45" s="450"/>
      <c r="UPE45" s="450"/>
      <c r="UPF45" s="450"/>
      <c r="UPG45" s="450"/>
      <c r="UPH45" s="450"/>
      <c r="UPI45" s="450"/>
      <c r="UPJ45" s="450"/>
      <c r="UPK45" s="450"/>
      <c r="UPL45" s="450"/>
      <c r="UPM45" s="450"/>
      <c r="UPN45" s="450"/>
      <c r="UPO45" s="450"/>
      <c r="UPP45" s="450"/>
      <c r="UPQ45" s="450"/>
      <c r="UPR45" s="450"/>
      <c r="UPS45" s="450"/>
      <c r="UPT45" s="450"/>
      <c r="UPU45" s="450"/>
      <c r="UPV45" s="450"/>
      <c r="UPW45" s="450"/>
      <c r="UPX45" s="450"/>
      <c r="UPY45" s="450"/>
      <c r="UPZ45" s="450"/>
      <c r="UQA45" s="450"/>
      <c r="UQB45" s="450"/>
      <c r="UQC45" s="450"/>
      <c r="UQD45" s="450"/>
      <c r="UQE45" s="450"/>
      <c r="UQF45" s="450"/>
      <c r="UQG45" s="450"/>
      <c r="UQH45" s="450"/>
      <c r="UQI45" s="450"/>
      <c r="UQJ45" s="450"/>
      <c r="UQK45" s="450"/>
      <c r="UQL45" s="450"/>
      <c r="UQM45" s="450"/>
      <c r="UQN45" s="450"/>
      <c r="UQO45" s="450"/>
      <c r="UQP45" s="450"/>
      <c r="UQQ45" s="450"/>
      <c r="UQR45" s="450"/>
      <c r="UQS45" s="450"/>
      <c r="UQT45" s="450"/>
      <c r="UQU45" s="450"/>
      <c r="UQV45" s="450"/>
      <c r="UQW45" s="450"/>
      <c r="UQX45" s="450"/>
      <c r="UQY45" s="450"/>
      <c r="UQZ45" s="450"/>
      <c r="URA45" s="450"/>
      <c r="URB45" s="450"/>
      <c r="URC45" s="450"/>
      <c r="URD45" s="450"/>
      <c r="URE45" s="450"/>
      <c r="URF45" s="450"/>
      <c r="URG45" s="450"/>
      <c r="URH45" s="450"/>
      <c r="URI45" s="450"/>
      <c r="URJ45" s="450"/>
      <c r="URK45" s="450"/>
      <c r="URL45" s="450"/>
      <c r="URM45" s="450"/>
      <c r="URN45" s="450"/>
      <c r="URO45" s="450"/>
      <c r="URP45" s="450"/>
      <c r="URQ45" s="450"/>
      <c r="URR45" s="450"/>
      <c r="URS45" s="450"/>
      <c r="URT45" s="450"/>
      <c r="URU45" s="450"/>
      <c r="URV45" s="450"/>
      <c r="URW45" s="450"/>
      <c r="URX45" s="450"/>
      <c r="URY45" s="450"/>
      <c r="URZ45" s="450"/>
      <c r="USA45" s="450"/>
      <c r="USB45" s="450"/>
      <c r="USC45" s="450"/>
      <c r="USD45" s="450"/>
      <c r="USE45" s="450"/>
      <c r="USF45" s="450"/>
      <c r="USG45" s="450"/>
      <c r="USH45" s="450"/>
      <c r="USI45" s="450"/>
      <c r="USJ45" s="450"/>
      <c r="USK45" s="450"/>
      <c r="USL45" s="450"/>
      <c r="USM45" s="450"/>
      <c r="USN45" s="450"/>
      <c r="USO45" s="450"/>
      <c r="USP45" s="450"/>
      <c r="USQ45" s="450"/>
      <c r="USR45" s="450"/>
      <c r="USS45" s="450"/>
      <c r="UST45" s="450"/>
      <c r="USU45" s="450"/>
      <c r="USV45" s="450"/>
      <c r="USW45" s="450"/>
      <c r="USX45" s="450"/>
      <c r="USY45" s="450"/>
      <c r="USZ45" s="450"/>
      <c r="UTA45" s="450"/>
      <c r="UTB45" s="450"/>
      <c r="UTC45" s="450"/>
      <c r="UTD45" s="450"/>
      <c r="UTE45" s="450"/>
      <c r="UTF45" s="450"/>
      <c r="UTG45" s="450"/>
      <c r="UTH45" s="450"/>
      <c r="UTI45" s="450"/>
      <c r="UTJ45" s="450"/>
      <c r="UTK45" s="450"/>
      <c r="UTL45" s="450"/>
      <c r="UTM45" s="450"/>
      <c r="UTN45" s="450"/>
      <c r="UTO45" s="450"/>
      <c r="UTP45" s="450"/>
      <c r="UTQ45" s="450"/>
      <c r="UTR45" s="450"/>
      <c r="UTS45" s="450"/>
      <c r="UTT45" s="450"/>
      <c r="UTU45" s="450"/>
      <c r="UTV45" s="450"/>
      <c r="UTW45" s="450"/>
      <c r="UTX45" s="450"/>
      <c r="UTY45" s="450"/>
      <c r="UTZ45" s="450"/>
      <c r="UUA45" s="450"/>
      <c r="UUB45" s="450"/>
      <c r="UUC45" s="450"/>
      <c r="UUD45" s="450"/>
      <c r="UUE45" s="450"/>
      <c r="UUF45" s="450"/>
      <c r="UUG45" s="450"/>
      <c r="UUH45" s="450"/>
      <c r="UUI45" s="450"/>
      <c r="UUJ45" s="450"/>
      <c r="UUK45" s="450"/>
      <c r="UUL45" s="450"/>
      <c r="UUM45" s="450"/>
      <c r="UUN45" s="450"/>
      <c r="UUO45" s="450"/>
      <c r="UUP45" s="450"/>
      <c r="UUQ45" s="450"/>
      <c r="UUR45" s="450"/>
      <c r="UUS45" s="450"/>
      <c r="UUT45" s="450"/>
      <c r="UUU45" s="450"/>
      <c r="UUV45" s="450"/>
      <c r="UUW45" s="450"/>
      <c r="UUX45" s="450"/>
      <c r="UUY45" s="450"/>
      <c r="UUZ45" s="450"/>
      <c r="UVA45" s="450"/>
      <c r="UVB45" s="450"/>
      <c r="UVC45" s="450"/>
      <c r="UVD45" s="450"/>
      <c r="UVE45" s="450"/>
      <c r="UVF45" s="450"/>
      <c r="UVG45" s="450"/>
      <c r="UVH45" s="450"/>
      <c r="UVI45" s="450"/>
      <c r="UVJ45" s="450"/>
      <c r="UVK45" s="450"/>
      <c r="UVL45" s="450"/>
      <c r="UVM45" s="450"/>
      <c r="UVN45" s="450"/>
      <c r="UVO45" s="450"/>
      <c r="UVP45" s="450"/>
      <c r="UVQ45" s="450"/>
      <c r="UVR45" s="450"/>
      <c r="UVS45" s="450"/>
      <c r="UVT45" s="450"/>
      <c r="UVU45" s="450"/>
      <c r="UVV45" s="450"/>
      <c r="UVW45" s="450"/>
      <c r="UVX45" s="450"/>
      <c r="UVY45" s="450"/>
      <c r="UVZ45" s="450"/>
      <c r="UWA45" s="450"/>
      <c r="UWB45" s="450"/>
      <c r="UWC45" s="450"/>
      <c r="UWD45" s="450"/>
      <c r="UWE45" s="450"/>
      <c r="UWF45" s="450"/>
      <c r="UWG45" s="450"/>
      <c r="UWH45" s="450"/>
      <c r="UWI45" s="450"/>
      <c r="UWJ45" s="450"/>
      <c r="UWK45" s="450"/>
      <c r="UWL45" s="450"/>
      <c r="UWM45" s="450"/>
      <c r="UWN45" s="450"/>
      <c r="UWO45" s="450"/>
      <c r="UWP45" s="450"/>
      <c r="UWQ45" s="450"/>
      <c r="UWR45" s="450"/>
      <c r="UWS45" s="450"/>
      <c r="UWT45" s="450"/>
      <c r="UWU45" s="450"/>
      <c r="UWV45" s="450"/>
      <c r="UWW45" s="450"/>
      <c r="UWX45" s="450"/>
      <c r="UWY45" s="450"/>
      <c r="UWZ45" s="450"/>
      <c r="UXA45" s="450"/>
      <c r="UXB45" s="450"/>
      <c r="UXC45" s="450"/>
      <c r="UXD45" s="450"/>
      <c r="UXE45" s="450"/>
      <c r="UXF45" s="450"/>
      <c r="UXG45" s="450"/>
      <c r="UXH45" s="450"/>
      <c r="UXI45" s="450"/>
      <c r="UXJ45" s="450"/>
      <c r="UXK45" s="450"/>
      <c r="UXL45" s="450"/>
      <c r="UXM45" s="450"/>
      <c r="UXN45" s="450"/>
      <c r="UXO45" s="450"/>
      <c r="UXP45" s="450"/>
      <c r="UXQ45" s="450"/>
      <c r="UXR45" s="450"/>
      <c r="UXS45" s="450"/>
      <c r="UXT45" s="450"/>
      <c r="UXU45" s="450"/>
      <c r="UXV45" s="450"/>
      <c r="UXW45" s="450"/>
      <c r="UXX45" s="450"/>
      <c r="UXY45" s="450"/>
      <c r="UXZ45" s="450"/>
      <c r="UYA45" s="450"/>
      <c r="UYB45" s="450"/>
      <c r="UYC45" s="450"/>
      <c r="UYD45" s="450"/>
      <c r="UYE45" s="450"/>
      <c r="UYF45" s="450"/>
      <c r="UYG45" s="450"/>
      <c r="UYH45" s="450"/>
      <c r="UYI45" s="450"/>
      <c r="UYJ45" s="450"/>
      <c r="UYK45" s="450"/>
      <c r="UYL45" s="450"/>
      <c r="UYM45" s="450"/>
      <c r="UYN45" s="450"/>
      <c r="UYO45" s="450"/>
      <c r="UYP45" s="450"/>
      <c r="UYQ45" s="450"/>
      <c r="UYR45" s="450"/>
      <c r="UYS45" s="450"/>
      <c r="UYT45" s="450"/>
      <c r="UYU45" s="450"/>
      <c r="UYV45" s="450"/>
      <c r="UYW45" s="450"/>
      <c r="UYX45" s="450"/>
      <c r="UYY45" s="450"/>
      <c r="UYZ45" s="450"/>
      <c r="UZA45" s="450"/>
      <c r="UZB45" s="450"/>
      <c r="UZC45" s="450"/>
      <c r="UZD45" s="450"/>
      <c r="UZE45" s="450"/>
      <c r="UZF45" s="450"/>
      <c r="UZG45" s="450"/>
      <c r="UZH45" s="450"/>
      <c r="UZI45" s="450"/>
      <c r="UZJ45" s="450"/>
      <c r="UZK45" s="450"/>
      <c r="UZL45" s="450"/>
      <c r="UZM45" s="450"/>
      <c r="UZN45" s="450"/>
      <c r="UZO45" s="450"/>
      <c r="UZP45" s="450"/>
      <c r="UZQ45" s="450"/>
      <c r="UZR45" s="450"/>
      <c r="UZS45" s="450"/>
      <c r="UZT45" s="450"/>
      <c r="UZU45" s="450"/>
      <c r="UZV45" s="450"/>
      <c r="UZW45" s="450"/>
      <c r="UZX45" s="450"/>
      <c r="UZY45" s="450"/>
      <c r="UZZ45" s="450"/>
      <c r="VAA45" s="450"/>
      <c r="VAB45" s="450"/>
      <c r="VAC45" s="450"/>
      <c r="VAD45" s="450"/>
      <c r="VAE45" s="450"/>
      <c r="VAF45" s="450"/>
      <c r="VAG45" s="450"/>
      <c r="VAH45" s="450"/>
      <c r="VAI45" s="450"/>
      <c r="VAJ45" s="450"/>
      <c r="VAK45" s="450"/>
      <c r="VAL45" s="450"/>
      <c r="VAM45" s="450"/>
      <c r="VAN45" s="450"/>
      <c r="VAO45" s="450"/>
      <c r="VAP45" s="450"/>
      <c r="VAQ45" s="450"/>
      <c r="VAR45" s="450"/>
      <c r="VAS45" s="450"/>
      <c r="VAT45" s="450"/>
      <c r="VAU45" s="450"/>
      <c r="VAV45" s="450"/>
      <c r="VAW45" s="450"/>
      <c r="VAX45" s="450"/>
      <c r="VAY45" s="450"/>
      <c r="VAZ45" s="450"/>
      <c r="VBA45" s="450"/>
      <c r="VBB45" s="450"/>
      <c r="VBC45" s="450"/>
      <c r="VBD45" s="450"/>
      <c r="VBE45" s="450"/>
      <c r="VBF45" s="450"/>
      <c r="VBG45" s="450"/>
      <c r="VBH45" s="450"/>
      <c r="VBI45" s="450"/>
      <c r="VBJ45" s="450"/>
      <c r="VBK45" s="450"/>
      <c r="VBL45" s="450"/>
      <c r="VBM45" s="450"/>
      <c r="VBN45" s="450"/>
      <c r="VBO45" s="450"/>
      <c r="VBP45" s="450"/>
      <c r="VBQ45" s="450"/>
      <c r="VBR45" s="450"/>
      <c r="VBS45" s="450"/>
      <c r="VBT45" s="450"/>
      <c r="VBU45" s="450"/>
      <c r="VBV45" s="450"/>
      <c r="VBW45" s="450"/>
      <c r="VBX45" s="450"/>
      <c r="VBY45" s="450"/>
      <c r="VBZ45" s="450"/>
      <c r="VCA45" s="450"/>
      <c r="VCB45" s="450"/>
      <c r="VCC45" s="450"/>
      <c r="VCD45" s="450"/>
      <c r="VCE45" s="450"/>
      <c r="VCF45" s="450"/>
      <c r="VCG45" s="450"/>
      <c r="VCH45" s="450"/>
      <c r="VCI45" s="450"/>
      <c r="VCJ45" s="450"/>
      <c r="VCK45" s="450"/>
      <c r="VCL45" s="450"/>
      <c r="VCM45" s="450"/>
      <c r="VCN45" s="450"/>
      <c r="VCO45" s="450"/>
      <c r="VCP45" s="450"/>
      <c r="VCQ45" s="450"/>
      <c r="VCR45" s="450"/>
      <c r="VCS45" s="450"/>
      <c r="VCT45" s="450"/>
      <c r="VCU45" s="450"/>
      <c r="VCV45" s="450"/>
      <c r="VCW45" s="450"/>
      <c r="VCX45" s="450"/>
      <c r="VCY45" s="450"/>
      <c r="VCZ45" s="450"/>
      <c r="VDA45" s="450"/>
      <c r="VDB45" s="450"/>
      <c r="VDC45" s="450"/>
      <c r="VDD45" s="450"/>
      <c r="VDE45" s="450"/>
      <c r="VDF45" s="450"/>
      <c r="VDG45" s="450"/>
      <c r="VDH45" s="450"/>
      <c r="VDI45" s="450"/>
      <c r="VDJ45" s="450"/>
      <c r="VDK45" s="450"/>
      <c r="VDL45" s="450"/>
      <c r="VDM45" s="450"/>
      <c r="VDN45" s="450"/>
      <c r="VDO45" s="450"/>
      <c r="VDP45" s="450"/>
      <c r="VDQ45" s="450"/>
      <c r="VDR45" s="450"/>
      <c r="VDS45" s="450"/>
      <c r="VDT45" s="450"/>
      <c r="VDU45" s="450"/>
      <c r="VDV45" s="450"/>
      <c r="VDW45" s="450"/>
      <c r="VDX45" s="450"/>
      <c r="VDY45" s="450"/>
      <c r="VDZ45" s="450"/>
      <c r="VEA45" s="450"/>
      <c r="VEB45" s="450"/>
      <c r="VEC45" s="450"/>
      <c r="VED45" s="450"/>
      <c r="VEE45" s="450"/>
      <c r="VEF45" s="450"/>
      <c r="VEG45" s="450"/>
      <c r="VEH45" s="450"/>
      <c r="VEI45" s="450"/>
      <c r="VEJ45" s="450"/>
      <c r="VEK45" s="450"/>
      <c r="VEL45" s="450"/>
      <c r="VEM45" s="450"/>
      <c r="VEN45" s="450"/>
      <c r="VEO45" s="450"/>
      <c r="VEP45" s="450"/>
      <c r="VEQ45" s="450"/>
      <c r="VER45" s="450"/>
      <c r="VES45" s="450"/>
      <c r="VET45" s="450"/>
      <c r="VEU45" s="450"/>
      <c r="VEV45" s="450"/>
      <c r="VEW45" s="450"/>
      <c r="VEX45" s="450"/>
      <c r="VEY45" s="450"/>
      <c r="VEZ45" s="450"/>
      <c r="VFA45" s="450"/>
      <c r="VFB45" s="450"/>
      <c r="VFC45" s="450"/>
      <c r="VFD45" s="450"/>
      <c r="VFE45" s="450"/>
      <c r="VFF45" s="450"/>
      <c r="VFG45" s="450"/>
      <c r="VFH45" s="450"/>
      <c r="VFI45" s="450"/>
      <c r="VFJ45" s="450"/>
      <c r="VFK45" s="450"/>
      <c r="VFL45" s="450"/>
      <c r="VFM45" s="450"/>
      <c r="VFN45" s="450"/>
      <c r="VFO45" s="450"/>
      <c r="VFP45" s="450"/>
      <c r="VFQ45" s="450"/>
      <c r="VFR45" s="450"/>
      <c r="VFS45" s="450"/>
      <c r="VFT45" s="450"/>
      <c r="VFU45" s="450"/>
      <c r="VFV45" s="450"/>
      <c r="VFW45" s="450"/>
      <c r="VFX45" s="450"/>
      <c r="VFY45" s="450"/>
      <c r="VFZ45" s="450"/>
      <c r="VGA45" s="450"/>
      <c r="VGB45" s="450"/>
      <c r="VGC45" s="450"/>
      <c r="VGD45" s="450"/>
      <c r="VGE45" s="450"/>
      <c r="VGF45" s="450"/>
      <c r="VGG45" s="450"/>
      <c r="VGH45" s="450"/>
      <c r="VGI45" s="450"/>
      <c r="VGJ45" s="450"/>
      <c r="VGK45" s="450"/>
      <c r="VGL45" s="450"/>
      <c r="VGM45" s="450"/>
      <c r="VGN45" s="450"/>
      <c r="VGO45" s="450"/>
      <c r="VGP45" s="450"/>
      <c r="VGQ45" s="450"/>
      <c r="VGR45" s="450"/>
      <c r="VGS45" s="450"/>
      <c r="VGT45" s="450"/>
      <c r="VGU45" s="450"/>
      <c r="VGV45" s="450"/>
      <c r="VGW45" s="450"/>
      <c r="VGX45" s="450"/>
      <c r="VGY45" s="450"/>
      <c r="VGZ45" s="450"/>
      <c r="VHA45" s="450"/>
      <c r="VHB45" s="450"/>
      <c r="VHC45" s="450"/>
      <c r="VHD45" s="450"/>
      <c r="VHE45" s="450"/>
      <c r="VHF45" s="450"/>
      <c r="VHG45" s="450"/>
      <c r="VHH45" s="450"/>
      <c r="VHI45" s="450"/>
      <c r="VHJ45" s="450"/>
      <c r="VHK45" s="450"/>
      <c r="VHL45" s="450"/>
      <c r="VHM45" s="450"/>
      <c r="VHN45" s="450"/>
      <c r="VHO45" s="450"/>
      <c r="VHP45" s="450"/>
      <c r="VHQ45" s="450"/>
      <c r="VHR45" s="450"/>
      <c r="VHS45" s="450"/>
      <c r="VHT45" s="450"/>
      <c r="VHU45" s="450"/>
      <c r="VHV45" s="450"/>
      <c r="VHW45" s="450"/>
      <c r="VHX45" s="450"/>
      <c r="VHY45" s="450"/>
      <c r="VHZ45" s="450"/>
      <c r="VIA45" s="450"/>
      <c r="VIB45" s="450"/>
      <c r="VIC45" s="450"/>
      <c r="VID45" s="450"/>
      <c r="VIE45" s="450"/>
      <c r="VIF45" s="450"/>
      <c r="VIG45" s="450"/>
      <c r="VIH45" s="450"/>
      <c r="VII45" s="450"/>
      <c r="VIJ45" s="450"/>
      <c r="VIK45" s="450"/>
      <c r="VIL45" s="450"/>
      <c r="VIM45" s="450"/>
      <c r="VIN45" s="450"/>
      <c r="VIO45" s="450"/>
      <c r="VIP45" s="450"/>
      <c r="VIQ45" s="450"/>
      <c r="VIR45" s="450"/>
      <c r="VIS45" s="450"/>
      <c r="VIT45" s="450"/>
      <c r="VIU45" s="450"/>
      <c r="VIV45" s="450"/>
      <c r="VIW45" s="450"/>
      <c r="VIX45" s="450"/>
      <c r="VIY45" s="450"/>
      <c r="VIZ45" s="450"/>
      <c r="VJA45" s="450"/>
      <c r="VJB45" s="450"/>
      <c r="VJC45" s="450"/>
      <c r="VJD45" s="450"/>
      <c r="VJE45" s="450"/>
      <c r="VJF45" s="450"/>
      <c r="VJG45" s="450"/>
      <c r="VJH45" s="450"/>
      <c r="VJI45" s="450"/>
      <c r="VJJ45" s="450"/>
      <c r="VJK45" s="450"/>
      <c r="VJL45" s="450"/>
      <c r="VJM45" s="450"/>
      <c r="VJN45" s="450"/>
      <c r="VJO45" s="450"/>
      <c r="VJP45" s="450"/>
      <c r="VJQ45" s="450"/>
      <c r="VJR45" s="450"/>
      <c r="VJS45" s="450"/>
      <c r="VJT45" s="450"/>
      <c r="VJU45" s="450"/>
      <c r="VJV45" s="450"/>
      <c r="VJW45" s="450"/>
      <c r="VJX45" s="450"/>
      <c r="VJY45" s="450"/>
      <c r="VJZ45" s="450"/>
      <c r="VKA45" s="450"/>
      <c r="VKB45" s="450"/>
      <c r="VKC45" s="450"/>
      <c r="VKD45" s="450"/>
      <c r="VKE45" s="450"/>
      <c r="VKF45" s="450"/>
      <c r="VKG45" s="450"/>
      <c r="VKH45" s="450"/>
      <c r="VKI45" s="450"/>
      <c r="VKJ45" s="450"/>
      <c r="VKK45" s="450"/>
      <c r="VKL45" s="450"/>
      <c r="VKM45" s="450"/>
      <c r="VKN45" s="450"/>
      <c r="VKO45" s="450"/>
      <c r="VKP45" s="450"/>
      <c r="VKQ45" s="450"/>
      <c r="VKR45" s="450"/>
      <c r="VKS45" s="450"/>
      <c r="VKT45" s="450"/>
      <c r="VKU45" s="450"/>
      <c r="VKV45" s="450"/>
      <c r="VKW45" s="450"/>
      <c r="VKX45" s="450"/>
      <c r="VKY45" s="450"/>
      <c r="VKZ45" s="450"/>
      <c r="VLA45" s="450"/>
      <c r="VLB45" s="450"/>
      <c r="VLC45" s="450"/>
      <c r="VLD45" s="450"/>
      <c r="VLE45" s="450"/>
      <c r="VLF45" s="450"/>
      <c r="VLG45" s="450"/>
      <c r="VLH45" s="450"/>
      <c r="VLI45" s="450"/>
      <c r="VLJ45" s="450"/>
      <c r="VLK45" s="450"/>
      <c r="VLL45" s="450"/>
      <c r="VLM45" s="450"/>
      <c r="VLN45" s="450"/>
      <c r="VLO45" s="450"/>
      <c r="VLP45" s="450"/>
      <c r="VLQ45" s="450"/>
      <c r="VLR45" s="450"/>
      <c r="VLS45" s="450"/>
      <c r="VLT45" s="450"/>
      <c r="VLU45" s="450"/>
      <c r="VLV45" s="450"/>
      <c r="VLW45" s="450"/>
      <c r="VLX45" s="450"/>
      <c r="VLY45" s="450"/>
      <c r="VLZ45" s="450"/>
      <c r="VMA45" s="450"/>
      <c r="VMB45" s="450"/>
      <c r="VMC45" s="450"/>
      <c r="VMD45" s="450"/>
      <c r="VME45" s="450"/>
      <c r="VMF45" s="450"/>
      <c r="VMG45" s="450"/>
      <c r="VMH45" s="450"/>
      <c r="VMI45" s="450"/>
      <c r="VMJ45" s="450"/>
      <c r="VMK45" s="450"/>
      <c r="VML45" s="450"/>
      <c r="VMM45" s="450"/>
      <c r="VMN45" s="450"/>
      <c r="VMO45" s="450"/>
      <c r="VMP45" s="450"/>
      <c r="VMQ45" s="450"/>
      <c r="VMR45" s="450"/>
      <c r="VMS45" s="450"/>
      <c r="VMT45" s="450"/>
      <c r="VMU45" s="450"/>
      <c r="VMV45" s="450"/>
      <c r="VMW45" s="450"/>
      <c r="VMX45" s="450"/>
      <c r="VMY45" s="450"/>
      <c r="VMZ45" s="450"/>
      <c r="VNA45" s="450"/>
      <c r="VNB45" s="450"/>
      <c r="VNC45" s="450"/>
      <c r="VND45" s="450"/>
      <c r="VNE45" s="450"/>
      <c r="VNF45" s="450"/>
      <c r="VNG45" s="450"/>
      <c r="VNH45" s="450"/>
      <c r="VNI45" s="450"/>
      <c r="VNJ45" s="450"/>
      <c r="VNK45" s="450"/>
      <c r="VNL45" s="450"/>
      <c r="VNM45" s="450"/>
      <c r="VNN45" s="450"/>
      <c r="VNO45" s="450"/>
      <c r="VNP45" s="450"/>
      <c r="VNQ45" s="450"/>
      <c r="VNR45" s="450"/>
      <c r="VNS45" s="450"/>
      <c r="VNT45" s="450"/>
      <c r="VNU45" s="450"/>
      <c r="VNV45" s="450"/>
      <c r="VNW45" s="450"/>
      <c r="VNX45" s="450"/>
      <c r="VNY45" s="450"/>
      <c r="VNZ45" s="450"/>
      <c r="VOA45" s="450"/>
      <c r="VOB45" s="450"/>
      <c r="VOC45" s="450"/>
      <c r="VOD45" s="450"/>
      <c r="VOE45" s="450"/>
      <c r="VOF45" s="450"/>
      <c r="VOG45" s="450"/>
      <c r="VOH45" s="450"/>
      <c r="VOI45" s="450"/>
      <c r="VOJ45" s="450"/>
      <c r="VOK45" s="450"/>
      <c r="VOL45" s="450"/>
      <c r="VOM45" s="450"/>
      <c r="VON45" s="450"/>
      <c r="VOO45" s="450"/>
      <c r="VOP45" s="450"/>
      <c r="VOQ45" s="450"/>
      <c r="VOR45" s="450"/>
      <c r="VOS45" s="450"/>
      <c r="VOT45" s="450"/>
      <c r="VOU45" s="450"/>
      <c r="VOV45" s="450"/>
      <c r="VOW45" s="450"/>
      <c r="VOX45" s="450"/>
      <c r="VOY45" s="450"/>
      <c r="VOZ45" s="450"/>
      <c r="VPA45" s="450"/>
      <c r="VPB45" s="450"/>
      <c r="VPC45" s="450"/>
      <c r="VPD45" s="450"/>
      <c r="VPE45" s="450"/>
      <c r="VPF45" s="450"/>
      <c r="VPG45" s="450"/>
      <c r="VPH45" s="450"/>
      <c r="VPI45" s="450"/>
      <c r="VPJ45" s="450"/>
      <c r="VPK45" s="450"/>
      <c r="VPL45" s="450"/>
      <c r="VPM45" s="450"/>
      <c r="VPN45" s="450"/>
      <c r="VPO45" s="450"/>
      <c r="VPP45" s="450"/>
      <c r="VPQ45" s="450"/>
      <c r="VPR45" s="450"/>
      <c r="VPS45" s="450"/>
      <c r="VPT45" s="450"/>
      <c r="VPU45" s="450"/>
      <c r="VPV45" s="450"/>
      <c r="VPW45" s="450"/>
      <c r="VPX45" s="450"/>
      <c r="VPY45" s="450"/>
      <c r="VPZ45" s="450"/>
      <c r="VQA45" s="450"/>
      <c r="VQB45" s="450"/>
      <c r="VQC45" s="450"/>
      <c r="VQD45" s="450"/>
      <c r="VQE45" s="450"/>
      <c r="VQF45" s="450"/>
      <c r="VQG45" s="450"/>
      <c r="VQH45" s="450"/>
      <c r="VQI45" s="450"/>
      <c r="VQJ45" s="450"/>
      <c r="VQK45" s="450"/>
      <c r="VQL45" s="450"/>
      <c r="VQM45" s="450"/>
      <c r="VQN45" s="450"/>
      <c r="VQO45" s="450"/>
      <c r="VQP45" s="450"/>
      <c r="VQQ45" s="450"/>
      <c r="VQR45" s="450"/>
      <c r="VQS45" s="450"/>
      <c r="VQT45" s="450"/>
      <c r="VQU45" s="450"/>
      <c r="VQV45" s="450"/>
      <c r="VQW45" s="450"/>
      <c r="VQX45" s="450"/>
      <c r="VQY45" s="450"/>
      <c r="VQZ45" s="450"/>
      <c r="VRA45" s="450"/>
      <c r="VRB45" s="450"/>
      <c r="VRC45" s="450"/>
      <c r="VRD45" s="450"/>
      <c r="VRE45" s="450"/>
      <c r="VRF45" s="450"/>
      <c r="VRG45" s="450"/>
      <c r="VRH45" s="450"/>
      <c r="VRI45" s="450"/>
      <c r="VRJ45" s="450"/>
      <c r="VRK45" s="450"/>
      <c r="VRL45" s="450"/>
      <c r="VRM45" s="450"/>
      <c r="VRN45" s="450"/>
      <c r="VRO45" s="450"/>
      <c r="VRP45" s="450"/>
      <c r="VRQ45" s="450"/>
      <c r="VRR45" s="450"/>
      <c r="VRS45" s="450"/>
      <c r="VRT45" s="450"/>
      <c r="VRU45" s="450"/>
      <c r="VRV45" s="450"/>
      <c r="VRW45" s="450"/>
      <c r="VRX45" s="450"/>
      <c r="VRY45" s="450"/>
      <c r="VRZ45" s="450"/>
      <c r="VSA45" s="450"/>
      <c r="VSB45" s="450"/>
      <c r="VSC45" s="450"/>
      <c r="VSD45" s="450"/>
      <c r="VSE45" s="450"/>
      <c r="VSF45" s="450"/>
      <c r="VSG45" s="450"/>
      <c r="VSH45" s="450"/>
      <c r="VSI45" s="450"/>
      <c r="VSJ45" s="450"/>
      <c r="VSK45" s="450"/>
      <c r="VSL45" s="450"/>
      <c r="VSM45" s="450"/>
      <c r="VSN45" s="450"/>
      <c r="VSO45" s="450"/>
      <c r="VSP45" s="450"/>
      <c r="VSQ45" s="450"/>
      <c r="VSR45" s="450"/>
      <c r="VSS45" s="450"/>
      <c r="VST45" s="450"/>
      <c r="VSU45" s="450"/>
      <c r="VSV45" s="450"/>
      <c r="VSW45" s="450"/>
      <c r="VSX45" s="450"/>
      <c r="VSY45" s="450"/>
      <c r="VSZ45" s="450"/>
      <c r="VTA45" s="450"/>
      <c r="VTB45" s="450"/>
      <c r="VTC45" s="450"/>
      <c r="VTD45" s="450"/>
      <c r="VTE45" s="450"/>
      <c r="VTF45" s="450"/>
      <c r="VTG45" s="450"/>
      <c r="VTH45" s="450"/>
      <c r="VTI45" s="450"/>
      <c r="VTJ45" s="450"/>
      <c r="VTK45" s="450"/>
      <c r="VTL45" s="450"/>
      <c r="VTM45" s="450"/>
      <c r="VTN45" s="450"/>
      <c r="VTO45" s="450"/>
      <c r="VTP45" s="450"/>
      <c r="VTQ45" s="450"/>
      <c r="VTR45" s="450"/>
      <c r="VTS45" s="450"/>
      <c r="VTT45" s="450"/>
      <c r="VTU45" s="450"/>
      <c r="VTV45" s="450"/>
      <c r="VTW45" s="450"/>
      <c r="VTX45" s="450"/>
      <c r="VTY45" s="450"/>
      <c r="VTZ45" s="450"/>
      <c r="VUA45" s="450"/>
      <c r="VUB45" s="450"/>
      <c r="VUC45" s="450"/>
      <c r="VUD45" s="450"/>
      <c r="VUE45" s="450"/>
      <c r="VUF45" s="450"/>
      <c r="VUG45" s="450"/>
      <c r="VUH45" s="450"/>
      <c r="VUI45" s="450"/>
      <c r="VUJ45" s="450"/>
      <c r="VUK45" s="450"/>
      <c r="VUL45" s="450"/>
      <c r="VUM45" s="450"/>
      <c r="VUN45" s="450"/>
      <c r="VUO45" s="450"/>
      <c r="VUP45" s="450"/>
      <c r="VUQ45" s="450"/>
      <c r="VUR45" s="450"/>
      <c r="VUS45" s="450"/>
      <c r="VUT45" s="450"/>
      <c r="VUU45" s="450"/>
      <c r="VUV45" s="450"/>
      <c r="VUW45" s="450"/>
      <c r="VUX45" s="450"/>
      <c r="VUY45" s="450"/>
      <c r="VUZ45" s="450"/>
      <c r="VVA45" s="450"/>
      <c r="VVB45" s="450"/>
      <c r="VVC45" s="450"/>
      <c r="VVD45" s="450"/>
      <c r="VVE45" s="450"/>
      <c r="VVF45" s="450"/>
      <c r="VVG45" s="450"/>
      <c r="VVH45" s="450"/>
      <c r="VVI45" s="450"/>
      <c r="VVJ45" s="450"/>
      <c r="VVK45" s="450"/>
      <c r="VVL45" s="450"/>
      <c r="VVM45" s="450"/>
      <c r="VVN45" s="450"/>
      <c r="VVO45" s="450"/>
      <c r="VVP45" s="450"/>
      <c r="VVQ45" s="450"/>
      <c r="VVR45" s="450"/>
      <c r="VVS45" s="450"/>
      <c r="VVT45" s="450"/>
      <c r="VVU45" s="450"/>
      <c r="VVV45" s="450"/>
      <c r="VVW45" s="450"/>
      <c r="VVX45" s="450"/>
      <c r="VVY45" s="450"/>
      <c r="VVZ45" s="450"/>
      <c r="VWA45" s="450"/>
      <c r="VWB45" s="450"/>
      <c r="VWC45" s="450"/>
      <c r="VWD45" s="450"/>
      <c r="VWE45" s="450"/>
      <c r="VWF45" s="450"/>
      <c r="VWG45" s="450"/>
      <c r="VWH45" s="450"/>
      <c r="VWI45" s="450"/>
      <c r="VWJ45" s="450"/>
      <c r="VWK45" s="450"/>
      <c r="VWL45" s="450"/>
      <c r="VWM45" s="450"/>
      <c r="VWN45" s="450"/>
      <c r="VWO45" s="450"/>
      <c r="VWP45" s="450"/>
      <c r="VWQ45" s="450"/>
      <c r="VWR45" s="450"/>
      <c r="VWS45" s="450"/>
      <c r="VWT45" s="450"/>
      <c r="VWU45" s="450"/>
      <c r="VWV45" s="450"/>
      <c r="VWW45" s="450"/>
      <c r="VWX45" s="450"/>
      <c r="VWY45" s="450"/>
      <c r="VWZ45" s="450"/>
      <c r="VXA45" s="450"/>
      <c r="VXB45" s="450"/>
      <c r="VXC45" s="450"/>
      <c r="VXD45" s="450"/>
      <c r="VXE45" s="450"/>
      <c r="VXF45" s="450"/>
      <c r="VXG45" s="450"/>
      <c r="VXH45" s="450"/>
      <c r="VXI45" s="450"/>
      <c r="VXJ45" s="450"/>
      <c r="VXK45" s="450"/>
      <c r="VXL45" s="450"/>
      <c r="VXM45" s="450"/>
      <c r="VXN45" s="450"/>
      <c r="VXO45" s="450"/>
      <c r="VXP45" s="450"/>
      <c r="VXQ45" s="450"/>
      <c r="VXR45" s="450"/>
      <c r="VXS45" s="450"/>
      <c r="VXT45" s="450"/>
      <c r="VXU45" s="450"/>
      <c r="VXV45" s="450"/>
      <c r="VXW45" s="450"/>
      <c r="VXX45" s="450"/>
      <c r="VXY45" s="450"/>
      <c r="VXZ45" s="450"/>
      <c r="VYA45" s="450"/>
      <c r="VYB45" s="450"/>
      <c r="VYC45" s="450"/>
      <c r="VYD45" s="450"/>
      <c r="VYE45" s="450"/>
      <c r="VYF45" s="450"/>
      <c r="VYG45" s="450"/>
      <c r="VYH45" s="450"/>
      <c r="VYI45" s="450"/>
      <c r="VYJ45" s="450"/>
      <c r="VYK45" s="450"/>
      <c r="VYL45" s="450"/>
      <c r="VYM45" s="450"/>
      <c r="VYN45" s="450"/>
      <c r="VYO45" s="450"/>
      <c r="VYP45" s="450"/>
      <c r="VYQ45" s="450"/>
      <c r="VYR45" s="450"/>
      <c r="VYS45" s="450"/>
      <c r="VYT45" s="450"/>
      <c r="VYU45" s="450"/>
      <c r="VYV45" s="450"/>
      <c r="VYW45" s="450"/>
      <c r="VYX45" s="450"/>
      <c r="VYY45" s="450"/>
      <c r="VYZ45" s="450"/>
      <c r="VZA45" s="450"/>
      <c r="VZB45" s="450"/>
      <c r="VZC45" s="450"/>
      <c r="VZD45" s="450"/>
      <c r="VZE45" s="450"/>
      <c r="VZF45" s="450"/>
      <c r="VZG45" s="450"/>
      <c r="VZH45" s="450"/>
      <c r="VZI45" s="450"/>
      <c r="VZJ45" s="450"/>
      <c r="VZK45" s="450"/>
      <c r="VZL45" s="450"/>
      <c r="VZM45" s="450"/>
      <c r="VZN45" s="450"/>
      <c r="VZO45" s="450"/>
      <c r="VZP45" s="450"/>
      <c r="VZQ45" s="450"/>
      <c r="VZR45" s="450"/>
      <c r="VZS45" s="450"/>
      <c r="VZT45" s="450"/>
      <c r="VZU45" s="450"/>
      <c r="VZV45" s="450"/>
      <c r="VZW45" s="450"/>
      <c r="VZX45" s="450"/>
      <c r="VZY45" s="450"/>
      <c r="VZZ45" s="450"/>
      <c r="WAA45" s="450"/>
      <c r="WAB45" s="450"/>
      <c r="WAC45" s="450"/>
      <c r="WAD45" s="450"/>
      <c r="WAE45" s="450"/>
      <c r="WAF45" s="450"/>
      <c r="WAG45" s="450"/>
      <c r="WAH45" s="450"/>
      <c r="WAI45" s="450"/>
      <c r="WAJ45" s="450"/>
      <c r="WAK45" s="450"/>
      <c r="WAL45" s="450"/>
      <c r="WAM45" s="450"/>
      <c r="WAN45" s="450"/>
      <c r="WAO45" s="450"/>
      <c r="WAP45" s="450"/>
      <c r="WAQ45" s="450"/>
      <c r="WAR45" s="450"/>
      <c r="WAS45" s="450"/>
      <c r="WAT45" s="450"/>
      <c r="WAU45" s="450"/>
      <c r="WAV45" s="450"/>
      <c r="WAW45" s="450"/>
      <c r="WAX45" s="450"/>
      <c r="WAY45" s="450"/>
      <c r="WAZ45" s="450"/>
      <c r="WBA45" s="450"/>
      <c r="WBB45" s="450"/>
      <c r="WBC45" s="450"/>
      <c r="WBD45" s="450"/>
      <c r="WBE45" s="450"/>
      <c r="WBF45" s="450"/>
      <c r="WBG45" s="450"/>
      <c r="WBH45" s="450"/>
      <c r="WBI45" s="450"/>
      <c r="WBJ45" s="450"/>
      <c r="WBK45" s="450"/>
      <c r="WBL45" s="450"/>
      <c r="WBM45" s="450"/>
      <c r="WBN45" s="450"/>
      <c r="WBO45" s="450"/>
      <c r="WBP45" s="450"/>
      <c r="WBQ45" s="450"/>
      <c r="WBR45" s="450"/>
      <c r="WBS45" s="450"/>
      <c r="WBT45" s="450"/>
      <c r="WBU45" s="450"/>
      <c r="WBV45" s="450"/>
      <c r="WBW45" s="450"/>
      <c r="WBX45" s="450"/>
      <c r="WBY45" s="450"/>
      <c r="WBZ45" s="450"/>
      <c r="WCA45" s="450"/>
      <c r="WCB45" s="450"/>
      <c r="WCC45" s="450"/>
      <c r="WCD45" s="450"/>
      <c r="WCE45" s="450"/>
      <c r="WCF45" s="450"/>
      <c r="WCG45" s="450"/>
      <c r="WCH45" s="450"/>
      <c r="WCI45" s="450"/>
      <c r="WCJ45" s="450"/>
      <c r="WCK45" s="450"/>
      <c r="WCL45" s="450"/>
      <c r="WCM45" s="450"/>
      <c r="WCN45" s="450"/>
      <c r="WCO45" s="450"/>
      <c r="WCP45" s="450"/>
      <c r="WCQ45" s="450"/>
      <c r="WCR45" s="450"/>
      <c r="WCS45" s="450"/>
      <c r="WCT45" s="450"/>
      <c r="WCU45" s="450"/>
      <c r="WCV45" s="450"/>
      <c r="WCW45" s="450"/>
      <c r="WCX45" s="450"/>
      <c r="WCY45" s="450"/>
      <c r="WCZ45" s="450"/>
      <c r="WDA45" s="450"/>
      <c r="WDB45" s="450"/>
      <c r="WDC45" s="450"/>
      <c r="WDD45" s="450"/>
      <c r="WDE45" s="450"/>
      <c r="WDF45" s="450"/>
      <c r="WDG45" s="450"/>
      <c r="WDH45" s="450"/>
      <c r="WDI45" s="450"/>
      <c r="WDJ45" s="450"/>
      <c r="WDK45" s="450"/>
      <c r="WDL45" s="450"/>
      <c r="WDM45" s="450"/>
      <c r="WDN45" s="450"/>
      <c r="WDO45" s="450"/>
      <c r="WDP45" s="450"/>
      <c r="WDQ45" s="450"/>
      <c r="WDR45" s="450"/>
      <c r="WDS45" s="450"/>
      <c r="WDT45" s="450"/>
      <c r="WDU45" s="450"/>
      <c r="WDV45" s="450"/>
      <c r="WDW45" s="450"/>
      <c r="WDX45" s="450"/>
      <c r="WDY45" s="450"/>
      <c r="WDZ45" s="450"/>
      <c r="WEA45" s="450"/>
      <c r="WEB45" s="450"/>
      <c r="WEC45" s="450"/>
      <c r="WED45" s="450"/>
      <c r="WEE45" s="450"/>
      <c r="WEF45" s="450"/>
      <c r="WEG45" s="450"/>
      <c r="WEH45" s="450"/>
      <c r="WEI45" s="450"/>
      <c r="WEJ45" s="450"/>
      <c r="WEK45" s="450"/>
      <c r="WEL45" s="450"/>
      <c r="WEM45" s="450"/>
      <c r="WEN45" s="450"/>
      <c r="WEO45" s="450"/>
      <c r="WEP45" s="450"/>
      <c r="WEQ45" s="450"/>
      <c r="WER45" s="450"/>
      <c r="WES45" s="450"/>
      <c r="WET45" s="450"/>
      <c r="WEU45" s="450"/>
      <c r="WEV45" s="450"/>
      <c r="WEW45" s="450"/>
      <c r="WEX45" s="450"/>
      <c r="WEY45" s="450"/>
      <c r="WEZ45" s="450"/>
      <c r="WFA45" s="450"/>
      <c r="WFB45" s="450"/>
      <c r="WFC45" s="450"/>
      <c r="WFD45" s="450"/>
      <c r="WFE45" s="450"/>
      <c r="WFF45" s="450"/>
      <c r="WFG45" s="450"/>
      <c r="WFH45" s="450"/>
      <c r="WFI45" s="450"/>
      <c r="WFJ45" s="450"/>
      <c r="WFK45" s="450"/>
      <c r="WFL45" s="450"/>
      <c r="WFM45" s="450"/>
      <c r="WFN45" s="450"/>
      <c r="WFO45" s="450"/>
      <c r="WFP45" s="450"/>
      <c r="WFQ45" s="450"/>
      <c r="WFR45" s="450"/>
      <c r="WFS45" s="450"/>
      <c r="WFT45" s="450"/>
      <c r="WFU45" s="450"/>
      <c r="WFV45" s="450"/>
      <c r="WFW45" s="450"/>
      <c r="WFX45" s="450"/>
      <c r="WFY45" s="450"/>
      <c r="WFZ45" s="450"/>
      <c r="WGA45" s="450"/>
      <c r="WGB45" s="450"/>
      <c r="WGC45" s="450"/>
      <c r="WGD45" s="450"/>
      <c r="WGE45" s="450"/>
      <c r="WGF45" s="450"/>
      <c r="WGG45" s="450"/>
      <c r="WGH45" s="450"/>
      <c r="WGI45" s="450"/>
      <c r="WGJ45" s="450"/>
      <c r="WGK45" s="450"/>
      <c r="WGL45" s="450"/>
      <c r="WGM45" s="450"/>
      <c r="WGN45" s="450"/>
      <c r="WGO45" s="450"/>
      <c r="WGP45" s="450"/>
      <c r="WGQ45" s="450"/>
      <c r="WGR45" s="450"/>
      <c r="WGS45" s="450"/>
      <c r="WGT45" s="450"/>
      <c r="WGU45" s="450"/>
      <c r="WGV45" s="450"/>
      <c r="WGW45" s="450"/>
      <c r="WGX45" s="450"/>
      <c r="WGY45" s="450"/>
      <c r="WGZ45" s="450"/>
      <c r="WHA45" s="450"/>
      <c r="WHB45" s="450"/>
      <c r="WHC45" s="450"/>
      <c r="WHD45" s="450"/>
      <c r="WHE45" s="450"/>
      <c r="WHF45" s="450"/>
      <c r="WHG45" s="450"/>
      <c r="WHH45" s="450"/>
      <c r="WHI45" s="450"/>
      <c r="WHJ45" s="450"/>
      <c r="WHK45" s="450"/>
      <c r="WHL45" s="450"/>
      <c r="WHM45" s="450"/>
      <c r="WHN45" s="450"/>
      <c r="WHO45" s="450"/>
      <c r="WHP45" s="450"/>
      <c r="WHQ45" s="450"/>
      <c r="WHR45" s="450"/>
      <c r="WHS45" s="450"/>
      <c r="WHT45" s="450"/>
      <c r="WHU45" s="450"/>
      <c r="WHV45" s="450"/>
      <c r="WHW45" s="450"/>
      <c r="WHX45" s="450"/>
      <c r="WHY45" s="450"/>
      <c r="WHZ45" s="450"/>
      <c r="WIA45" s="450"/>
      <c r="WIB45" s="450"/>
      <c r="WIC45" s="450"/>
      <c r="WID45" s="450"/>
      <c r="WIE45" s="450"/>
      <c r="WIF45" s="450"/>
      <c r="WIG45" s="450"/>
      <c r="WIH45" s="450"/>
      <c r="WII45" s="450"/>
      <c r="WIJ45" s="450"/>
      <c r="WIK45" s="450"/>
      <c r="WIL45" s="450"/>
      <c r="WIM45" s="450"/>
      <c r="WIN45" s="450"/>
      <c r="WIO45" s="450"/>
      <c r="WIP45" s="450"/>
      <c r="WIQ45" s="450"/>
      <c r="WIR45" s="450"/>
      <c r="WIS45" s="450"/>
      <c r="WIT45" s="450"/>
      <c r="WIU45" s="450"/>
      <c r="WIV45" s="450"/>
      <c r="WIW45" s="450"/>
      <c r="WIX45" s="450"/>
      <c r="WIY45" s="450"/>
      <c r="WIZ45" s="450"/>
      <c r="WJA45" s="450"/>
      <c r="WJB45" s="450"/>
      <c r="WJC45" s="450"/>
      <c r="WJD45" s="450"/>
      <c r="WJE45" s="450"/>
      <c r="WJF45" s="450"/>
      <c r="WJG45" s="450"/>
      <c r="WJH45" s="450"/>
      <c r="WJI45" s="450"/>
      <c r="WJJ45" s="450"/>
      <c r="WJK45" s="450"/>
      <c r="WJL45" s="450"/>
      <c r="WJM45" s="450"/>
      <c r="WJN45" s="450"/>
      <c r="WJO45" s="450"/>
      <c r="WJP45" s="450"/>
      <c r="WJQ45" s="450"/>
      <c r="WJR45" s="450"/>
      <c r="WJS45" s="450"/>
      <c r="WJT45" s="450"/>
      <c r="WJU45" s="450"/>
      <c r="WJV45" s="450"/>
      <c r="WJW45" s="450"/>
      <c r="WJX45" s="450"/>
      <c r="WJY45" s="450"/>
      <c r="WJZ45" s="450"/>
      <c r="WKA45" s="450"/>
      <c r="WKB45" s="450"/>
      <c r="WKC45" s="450"/>
      <c r="WKD45" s="450"/>
      <c r="WKE45" s="450"/>
      <c r="WKF45" s="450"/>
      <c r="WKG45" s="450"/>
      <c r="WKH45" s="450"/>
      <c r="WKI45" s="450"/>
      <c r="WKJ45" s="450"/>
      <c r="WKK45" s="450"/>
      <c r="WKL45" s="450"/>
      <c r="WKM45" s="450"/>
      <c r="WKN45" s="450"/>
      <c r="WKO45" s="450"/>
      <c r="WKP45" s="450"/>
      <c r="WKQ45" s="450"/>
      <c r="WKR45" s="450"/>
      <c r="WKS45" s="450"/>
      <c r="WKT45" s="450"/>
      <c r="WKU45" s="450"/>
      <c r="WKV45" s="450"/>
      <c r="WKW45" s="450"/>
      <c r="WKX45" s="450"/>
      <c r="WKY45" s="450"/>
      <c r="WKZ45" s="450"/>
      <c r="WLA45" s="450"/>
      <c r="WLB45" s="450"/>
      <c r="WLC45" s="450"/>
      <c r="WLD45" s="450"/>
      <c r="WLE45" s="450"/>
      <c r="WLF45" s="450"/>
      <c r="WLG45" s="450"/>
      <c r="WLH45" s="450"/>
      <c r="WLI45" s="450"/>
      <c r="WLJ45" s="450"/>
      <c r="WLK45" s="450"/>
      <c r="WLL45" s="450"/>
      <c r="WLM45" s="450"/>
      <c r="WLN45" s="450"/>
      <c r="WLO45" s="450"/>
      <c r="WLP45" s="450"/>
      <c r="WLQ45" s="450"/>
      <c r="WLR45" s="450"/>
      <c r="WLS45" s="450"/>
      <c r="WLT45" s="450"/>
      <c r="WLU45" s="450"/>
      <c r="WLV45" s="450"/>
      <c r="WLW45" s="450"/>
      <c r="WLX45" s="450"/>
      <c r="WLY45" s="450"/>
      <c r="WLZ45" s="450"/>
      <c r="WMA45" s="450"/>
      <c r="WMB45" s="450"/>
      <c r="WMC45" s="450"/>
      <c r="WMD45" s="450"/>
      <c r="WME45" s="450"/>
      <c r="WMF45" s="450"/>
      <c r="WMG45" s="450"/>
      <c r="WMH45" s="450"/>
      <c r="WMI45" s="450"/>
      <c r="WMJ45" s="450"/>
      <c r="WMK45" s="450"/>
      <c r="WML45" s="450"/>
      <c r="WMM45" s="450"/>
      <c r="WMN45" s="450"/>
      <c r="WMO45" s="450"/>
      <c r="WMP45" s="450"/>
      <c r="WMQ45" s="450"/>
      <c r="WMR45" s="450"/>
      <c r="WMS45" s="450"/>
      <c r="WMT45" s="450"/>
      <c r="WMU45" s="450"/>
      <c r="WMV45" s="450"/>
      <c r="WMW45" s="450"/>
      <c r="WMX45" s="450"/>
      <c r="WMY45" s="450"/>
      <c r="WMZ45" s="450"/>
      <c r="WNA45" s="450"/>
      <c r="WNB45" s="450"/>
      <c r="WNC45" s="450"/>
      <c r="WND45" s="450"/>
      <c r="WNE45" s="450"/>
      <c r="WNF45" s="450"/>
      <c r="WNG45" s="450"/>
      <c r="WNH45" s="450"/>
      <c r="WNI45" s="450"/>
      <c r="WNJ45" s="450"/>
      <c r="WNK45" s="450"/>
      <c r="WNL45" s="450"/>
      <c r="WNM45" s="450"/>
      <c r="WNN45" s="450"/>
      <c r="WNO45" s="450"/>
      <c r="WNP45" s="450"/>
      <c r="WNQ45" s="450"/>
      <c r="WNR45" s="450"/>
      <c r="WNS45" s="450"/>
      <c r="WNT45" s="450"/>
      <c r="WNU45" s="450"/>
      <c r="WNV45" s="450"/>
      <c r="WNW45" s="450"/>
      <c r="WNX45" s="450"/>
      <c r="WNY45" s="450"/>
      <c r="WNZ45" s="450"/>
      <c r="WOA45" s="450"/>
      <c r="WOB45" s="450"/>
      <c r="WOC45" s="450"/>
      <c r="WOD45" s="450"/>
      <c r="WOE45" s="450"/>
      <c r="WOF45" s="450"/>
      <c r="WOG45" s="450"/>
      <c r="WOH45" s="450"/>
      <c r="WOI45" s="450"/>
      <c r="WOJ45" s="450"/>
      <c r="WOK45" s="450"/>
      <c r="WOL45" s="450"/>
      <c r="WOM45" s="450"/>
      <c r="WON45" s="450"/>
      <c r="WOO45" s="450"/>
      <c r="WOP45" s="450"/>
      <c r="WOQ45" s="450"/>
      <c r="WOR45" s="450"/>
      <c r="WOS45" s="450"/>
      <c r="WOT45" s="450"/>
      <c r="WOU45" s="450"/>
      <c r="WOV45" s="450"/>
      <c r="WOW45" s="450"/>
      <c r="WOX45" s="450"/>
      <c r="WOY45" s="450"/>
      <c r="WOZ45" s="450"/>
      <c r="WPA45" s="450"/>
      <c r="WPB45" s="450"/>
      <c r="WPC45" s="450"/>
      <c r="WPD45" s="450"/>
      <c r="WPE45" s="450"/>
      <c r="WPF45" s="450"/>
      <c r="WPG45" s="450"/>
      <c r="WPH45" s="450"/>
      <c r="WPI45" s="450"/>
      <c r="WPJ45" s="450"/>
      <c r="WPK45" s="450"/>
      <c r="WPL45" s="450"/>
      <c r="WPM45" s="450"/>
      <c r="WPN45" s="450"/>
      <c r="WPO45" s="450"/>
      <c r="WPP45" s="450"/>
      <c r="WPQ45" s="450"/>
      <c r="WPR45" s="450"/>
      <c r="WPS45" s="450"/>
      <c r="WPT45" s="450"/>
      <c r="WPU45" s="450"/>
      <c r="WPV45" s="450"/>
      <c r="WPW45" s="450"/>
      <c r="WPX45" s="450"/>
      <c r="WPY45" s="450"/>
      <c r="WPZ45" s="450"/>
      <c r="WQA45" s="450"/>
      <c r="WQB45" s="450"/>
      <c r="WQC45" s="450"/>
      <c r="WQD45" s="450"/>
      <c r="WQE45" s="450"/>
      <c r="WQF45" s="450"/>
      <c r="WQG45" s="450"/>
      <c r="WQH45" s="450"/>
      <c r="WQI45" s="450"/>
      <c r="WQJ45" s="450"/>
      <c r="WQK45" s="450"/>
      <c r="WQL45" s="450"/>
      <c r="WQM45" s="450"/>
      <c r="WQN45" s="450"/>
      <c r="WQO45" s="450"/>
      <c r="WQP45" s="450"/>
      <c r="WQQ45" s="450"/>
      <c r="WQR45" s="450"/>
      <c r="WQS45" s="450"/>
      <c r="WQT45" s="450"/>
      <c r="WQU45" s="450"/>
      <c r="WQV45" s="450"/>
      <c r="WQW45" s="450"/>
      <c r="WQX45" s="450"/>
      <c r="WQY45" s="450"/>
      <c r="WQZ45" s="450"/>
      <c r="WRA45" s="450"/>
      <c r="WRB45" s="450"/>
      <c r="WRC45" s="450"/>
      <c r="WRD45" s="450"/>
      <c r="WRE45" s="450"/>
      <c r="WRF45" s="450"/>
      <c r="WRG45" s="450"/>
      <c r="WRH45" s="450"/>
      <c r="WRI45" s="450"/>
      <c r="WRJ45" s="450"/>
      <c r="WRK45" s="450"/>
      <c r="WRL45" s="450"/>
      <c r="WRM45" s="450"/>
      <c r="WRN45" s="450"/>
      <c r="WRO45" s="450"/>
      <c r="WRP45" s="450"/>
      <c r="WRQ45" s="450"/>
      <c r="WRR45" s="450"/>
      <c r="WRS45" s="450"/>
      <c r="WRT45" s="450"/>
      <c r="WRU45" s="450"/>
      <c r="WRV45" s="450"/>
      <c r="WRW45" s="450"/>
      <c r="WRX45" s="450"/>
      <c r="WRY45" s="450"/>
      <c r="WRZ45" s="450"/>
      <c r="WSA45" s="450"/>
      <c r="WSB45" s="450"/>
      <c r="WSC45" s="450"/>
      <c r="WSD45" s="450"/>
      <c r="WSE45" s="450"/>
      <c r="WSF45" s="450"/>
      <c r="WSG45" s="450"/>
      <c r="WSH45" s="450"/>
      <c r="WSI45" s="450"/>
      <c r="WSJ45" s="450"/>
      <c r="WSK45" s="450"/>
      <c r="WSL45" s="450"/>
      <c r="WSM45" s="450"/>
      <c r="WSN45" s="450"/>
      <c r="WSO45" s="450"/>
      <c r="WSP45" s="450"/>
      <c r="WSQ45" s="450"/>
      <c r="WSR45" s="450"/>
      <c r="WSS45" s="450"/>
      <c r="WST45" s="450"/>
      <c r="WSU45" s="450"/>
      <c r="WSV45" s="450"/>
      <c r="WSW45" s="450"/>
      <c r="WSX45" s="450"/>
      <c r="WSY45" s="450"/>
      <c r="WSZ45" s="450"/>
      <c r="WTA45" s="450"/>
      <c r="WTB45" s="450"/>
      <c r="WTC45" s="450"/>
      <c r="WTD45" s="450"/>
      <c r="WTE45" s="450"/>
      <c r="WTF45" s="450"/>
      <c r="WTG45" s="450"/>
      <c r="WTH45" s="450"/>
      <c r="WTI45" s="450"/>
      <c r="WTJ45" s="450"/>
      <c r="WTK45" s="450"/>
      <c r="WTL45" s="450"/>
      <c r="WTM45" s="450"/>
      <c r="WTN45" s="450"/>
      <c r="WTO45" s="450"/>
      <c r="WTP45" s="450"/>
      <c r="WTQ45" s="450"/>
      <c r="WTR45" s="450"/>
      <c r="WTS45" s="450"/>
      <c r="WTT45" s="450"/>
      <c r="WTU45" s="450"/>
      <c r="WTV45" s="450"/>
      <c r="WTW45" s="450"/>
      <c r="WTX45" s="450"/>
      <c r="WTY45" s="450"/>
      <c r="WTZ45" s="450"/>
      <c r="WUA45" s="450"/>
      <c r="WUB45" s="450"/>
      <c r="WUC45" s="450"/>
      <c r="WUD45" s="450"/>
      <c r="WUE45" s="450"/>
      <c r="WUF45" s="450"/>
      <c r="WUG45" s="450"/>
      <c r="WUH45" s="450"/>
      <c r="WUI45" s="450"/>
      <c r="WUJ45" s="450"/>
      <c r="WUK45" s="450"/>
      <c r="WUL45" s="450"/>
      <c r="WUM45" s="450"/>
      <c r="WUN45" s="450"/>
      <c r="WUO45" s="450"/>
      <c r="WUP45" s="450"/>
      <c r="WUQ45" s="450"/>
      <c r="WUR45" s="450"/>
      <c r="WUS45" s="450"/>
      <c r="WUT45" s="450"/>
      <c r="WUU45" s="450"/>
      <c r="WUV45" s="450"/>
      <c r="WUW45" s="450"/>
      <c r="WUX45" s="450"/>
      <c r="WUY45" s="450"/>
      <c r="WUZ45" s="450"/>
      <c r="WVA45" s="450"/>
      <c r="WVB45" s="450"/>
      <c r="WVC45" s="450"/>
      <c r="WVD45" s="450"/>
      <c r="WVE45" s="450"/>
      <c r="WVF45" s="450"/>
      <c r="WVG45" s="450"/>
      <c r="WVH45" s="450"/>
      <c r="WVI45" s="450"/>
      <c r="WVJ45" s="450"/>
      <c r="WVK45" s="450"/>
      <c r="WVL45" s="450"/>
      <c r="WVM45" s="450"/>
      <c r="WVN45" s="450"/>
      <c r="WVO45" s="450"/>
      <c r="WVP45" s="450"/>
      <c r="WVQ45" s="450"/>
      <c r="WVR45" s="450"/>
      <c r="WVS45" s="450"/>
      <c r="WVT45" s="450"/>
      <c r="WVU45" s="450"/>
      <c r="WVV45" s="450"/>
      <c r="WVW45" s="450"/>
      <c r="WVX45" s="450"/>
      <c r="WVY45" s="450"/>
      <c r="WVZ45" s="450"/>
      <c r="WWA45" s="450"/>
      <c r="WWB45" s="450"/>
      <c r="WWC45" s="450"/>
      <c r="WWD45" s="450"/>
      <c r="WWE45" s="450"/>
      <c r="WWF45" s="450"/>
      <c r="WWG45" s="450"/>
      <c r="WWH45" s="450"/>
      <c r="WWI45" s="450"/>
    </row>
    <row r="46" spans="1:16155" ht="21" customHeight="1">
      <c r="C46" s="528"/>
      <c r="D46" s="2072" t="s">
        <v>2748</v>
      </c>
      <c r="E46" s="2072"/>
      <c r="F46" s="2072"/>
      <c r="G46" s="2072"/>
      <c r="H46" s="2072"/>
      <c r="I46" s="2072"/>
      <c r="J46" s="2073"/>
      <c r="K46" s="528"/>
      <c r="L46" s="2076" t="s">
        <v>2651</v>
      </c>
      <c r="M46" s="2076"/>
      <c r="N46" s="2076"/>
      <c r="O46" s="2076"/>
      <c r="P46" s="548" t="s">
        <v>2652</v>
      </c>
      <c r="Q46" s="2077">
        <f>第7号様式!Q34</f>
        <v>0</v>
      </c>
      <c r="R46" s="2078"/>
      <c r="S46" s="549" t="s">
        <v>2487</v>
      </c>
      <c r="T46" s="752">
        <f>第7号様式!T34</f>
        <v>0</v>
      </c>
      <c r="U46" s="548" t="s">
        <v>2653</v>
      </c>
      <c r="V46" s="752">
        <f>第7号様式!V34</f>
        <v>0</v>
      </c>
      <c r="W46" s="549" t="s">
        <v>2654</v>
      </c>
      <c r="X46" s="551"/>
      <c r="AB46" s="536"/>
    </row>
    <row r="47" spans="1:16155" ht="2.25" customHeight="1">
      <c r="C47" s="451"/>
      <c r="D47" s="2010"/>
      <c r="E47" s="2010"/>
      <c r="F47" s="2010"/>
      <c r="G47" s="2010"/>
      <c r="H47" s="2010"/>
      <c r="I47" s="2010"/>
      <c r="J47" s="2011"/>
      <c r="K47" s="451"/>
      <c r="L47" s="530"/>
      <c r="M47" s="530"/>
      <c r="N47" s="530"/>
      <c r="O47" s="530"/>
      <c r="P47" s="520"/>
      <c r="Q47" s="531"/>
      <c r="R47" s="527"/>
      <c r="S47" s="532"/>
      <c r="T47" s="527"/>
      <c r="U47" s="520"/>
      <c r="V47" s="527"/>
      <c r="W47" s="532"/>
      <c r="X47" s="529"/>
    </row>
    <row r="48" spans="1:16155" ht="21" customHeight="1">
      <c r="C48" s="552"/>
      <c r="D48" s="2074"/>
      <c r="E48" s="2074"/>
      <c r="F48" s="2074"/>
      <c r="G48" s="2074"/>
      <c r="H48" s="2074"/>
      <c r="I48" s="2074"/>
      <c r="J48" s="2075"/>
      <c r="K48" s="552"/>
      <c r="L48" s="2079" t="s">
        <v>2749</v>
      </c>
      <c r="M48" s="2079"/>
      <c r="N48" s="2079"/>
      <c r="O48" s="2079"/>
      <c r="P48" s="554" t="s">
        <v>2652</v>
      </c>
      <c r="Q48" s="2028"/>
      <c r="R48" s="2029"/>
      <c r="S48" s="555" t="s">
        <v>2487</v>
      </c>
      <c r="T48" s="556"/>
      <c r="U48" s="555" t="s">
        <v>2653</v>
      </c>
      <c r="V48" s="556"/>
      <c r="W48" s="555" t="s">
        <v>2654</v>
      </c>
      <c r="X48" s="557"/>
      <c r="AB48" s="536"/>
    </row>
    <row r="49" spans="3:31" ht="4.5" customHeight="1">
      <c r="C49" s="528"/>
      <c r="D49" s="2072" t="s">
        <v>2656</v>
      </c>
      <c r="E49" s="2072"/>
      <c r="F49" s="2072"/>
      <c r="G49" s="2072"/>
      <c r="H49" s="2072"/>
      <c r="I49" s="2072"/>
      <c r="J49" s="2073"/>
      <c r="K49" s="453"/>
      <c r="L49" s="559"/>
      <c r="M49" s="2012"/>
      <c r="N49" s="2012"/>
      <c r="O49" s="2012"/>
      <c r="P49" s="2012"/>
      <c r="Q49" s="2012"/>
      <c r="R49" s="2012"/>
      <c r="S49" s="560"/>
      <c r="T49" s="560"/>
      <c r="U49" s="560"/>
      <c r="V49" s="560"/>
      <c r="W49" s="560"/>
      <c r="X49" s="586"/>
    </row>
    <row r="50" spans="3:31" ht="13.5" customHeight="1">
      <c r="C50" s="451"/>
      <c r="D50" s="2010"/>
      <c r="E50" s="2010"/>
      <c r="F50" s="2010"/>
      <c r="G50" s="2010"/>
      <c r="H50" s="2010"/>
      <c r="I50" s="2010"/>
      <c r="J50" s="2011"/>
      <c r="K50" s="453"/>
      <c r="L50" s="453" t="s">
        <v>2750</v>
      </c>
      <c r="M50" s="453"/>
      <c r="N50" s="453"/>
      <c r="O50" s="453"/>
      <c r="P50" s="453"/>
      <c r="Q50" s="453"/>
      <c r="R50" s="453" t="s">
        <v>2751</v>
      </c>
      <c r="S50" s="453"/>
      <c r="T50" s="453"/>
      <c r="U50" s="453"/>
      <c r="V50" s="453"/>
      <c r="W50" s="453"/>
      <c r="X50" s="529"/>
    </row>
    <row r="51" spans="3:31" ht="13.5" customHeight="1">
      <c r="C51" s="451"/>
      <c r="D51" s="2010"/>
      <c r="E51" s="2010"/>
      <c r="F51" s="2010"/>
      <c r="G51" s="2010"/>
      <c r="H51" s="2010"/>
      <c r="I51" s="2010"/>
      <c r="J51" s="2011"/>
      <c r="K51" s="453"/>
      <c r="L51" s="453" t="s">
        <v>2752</v>
      </c>
      <c r="M51" s="453"/>
      <c r="N51" s="453"/>
      <c r="O51" s="453"/>
      <c r="P51" s="453"/>
      <c r="Q51" s="453"/>
      <c r="R51" s="453" t="s">
        <v>3142</v>
      </c>
      <c r="S51" s="453"/>
      <c r="T51" s="453"/>
      <c r="U51" s="453"/>
      <c r="V51" s="453"/>
      <c r="W51" s="453"/>
      <c r="X51" s="529"/>
    </row>
    <row r="52" spans="3:31" ht="13.5" customHeight="1">
      <c r="C52" s="451"/>
      <c r="D52" s="2010"/>
      <c r="E52" s="2010"/>
      <c r="F52" s="2010"/>
      <c r="G52" s="2010"/>
      <c r="H52" s="2010"/>
      <c r="I52" s="2010"/>
      <c r="J52" s="2011"/>
      <c r="K52" s="453"/>
      <c r="L52" s="453" t="s">
        <v>2753</v>
      </c>
      <c r="M52" s="453"/>
      <c r="N52" s="453"/>
      <c r="O52" s="453"/>
      <c r="P52" s="453"/>
      <c r="Q52" s="453"/>
      <c r="R52" s="453"/>
      <c r="S52" s="453"/>
      <c r="T52" s="453"/>
      <c r="U52" s="453"/>
      <c r="V52" s="453"/>
      <c r="W52" s="453"/>
      <c r="X52" s="529"/>
    </row>
    <row r="53" spans="3:31" ht="13.5" customHeight="1">
      <c r="C53" s="451"/>
      <c r="D53" s="2010"/>
      <c r="E53" s="2010"/>
      <c r="F53" s="2010"/>
      <c r="G53" s="2010"/>
      <c r="H53" s="2010"/>
      <c r="I53" s="2010"/>
      <c r="J53" s="2011"/>
      <c r="K53" s="453"/>
      <c r="L53" s="561" t="s">
        <v>2754</v>
      </c>
      <c r="M53" s="453"/>
      <c r="N53" s="453"/>
      <c r="O53" s="453"/>
      <c r="P53" s="453"/>
      <c r="Q53" s="453"/>
      <c r="R53" s="453"/>
      <c r="S53" s="453"/>
      <c r="T53" s="453"/>
      <c r="U53" s="453"/>
      <c r="V53" s="453"/>
      <c r="W53" s="453"/>
      <c r="X53" s="529"/>
    </row>
    <row r="54" spans="3:31" ht="13.5" customHeight="1">
      <c r="C54" s="451"/>
      <c r="D54" s="2010"/>
      <c r="E54" s="2010"/>
      <c r="F54" s="2010"/>
      <c r="G54" s="2010"/>
      <c r="H54" s="2010"/>
      <c r="I54" s="2010"/>
      <c r="J54" s="2011"/>
      <c r="K54" s="453"/>
      <c r="L54" s="587" t="s">
        <v>2755</v>
      </c>
      <c r="M54" s="561"/>
      <c r="N54" s="561"/>
      <c r="O54" s="453"/>
      <c r="P54" s="453"/>
      <c r="Q54" s="453"/>
      <c r="R54" s="453"/>
      <c r="S54" s="453"/>
      <c r="T54" s="453"/>
      <c r="U54" s="453"/>
      <c r="V54" s="453"/>
      <c r="W54" s="453"/>
      <c r="X54" s="529"/>
      <c r="AB54" s="2030"/>
      <c r="AC54" s="2030"/>
      <c r="AD54" s="2030"/>
      <c r="AE54" s="2030"/>
    </row>
    <row r="55" spans="3:31" ht="13.5" customHeight="1">
      <c r="C55" s="451"/>
      <c r="D55" s="2010"/>
      <c r="E55" s="2010"/>
      <c r="F55" s="2010"/>
      <c r="G55" s="2010"/>
      <c r="H55" s="2010"/>
      <c r="I55" s="2010"/>
      <c r="J55" s="2011"/>
      <c r="K55" s="453"/>
      <c r="L55" s="561" t="s">
        <v>2756</v>
      </c>
      <c r="M55" s="587"/>
      <c r="N55" s="587"/>
      <c r="O55" s="587"/>
      <c r="P55" s="587"/>
      <c r="Q55" s="587"/>
      <c r="R55" s="587"/>
      <c r="S55" s="587"/>
      <c r="T55" s="587"/>
      <c r="U55" s="587"/>
      <c r="V55" s="587"/>
      <c r="W55" s="587"/>
      <c r="X55" s="588"/>
      <c r="AB55" s="2030"/>
      <c r="AC55" s="2030"/>
      <c r="AD55" s="2030"/>
      <c r="AE55" s="2030"/>
    </row>
    <row r="56" spans="3:31" ht="13.5" customHeight="1">
      <c r="C56" s="451"/>
      <c r="D56" s="2010"/>
      <c r="E56" s="2010"/>
      <c r="F56" s="2010"/>
      <c r="G56" s="2010"/>
      <c r="H56" s="2010"/>
      <c r="I56" s="2010"/>
      <c r="J56" s="2011"/>
      <c r="K56" s="453"/>
      <c r="L56" s="561" t="s">
        <v>2757</v>
      </c>
      <c r="M56" s="561"/>
      <c r="N56" s="561"/>
      <c r="O56" s="561"/>
      <c r="P56" s="561"/>
      <c r="Q56" s="561"/>
      <c r="R56" s="561"/>
      <c r="S56" s="561"/>
      <c r="T56" s="561"/>
      <c r="U56" s="561"/>
      <c r="V56" s="561"/>
      <c r="W56" s="561"/>
      <c r="X56" s="589"/>
      <c r="AB56" s="2030"/>
      <c r="AC56" s="2030"/>
      <c r="AD56" s="2030"/>
      <c r="AE56" s="2030"/>
    </row>
    <row r="57" spans="3:31" ht="13.5" customHeight="1">
      <c r="C57" s="451"/>
      <c r="D57" s="2010"/>
      <c r="E57" s="2010"/>
      <c r="F57" s="2010"/>
      <c r="G57" s="2010"/>
      <c r="H57" s="2010"/>
      <c r="I57" s="2010"/>
      <c r="J57" s="2011"/>
      <c r="K57" s="453"/>
      <c r="L57" s="453" t="s">
        <v>2758</v>
      </c>
      <c r="M57" s="561"/>
      <c r="N57" s="561"/>
      <c r="O57" s="561"/>
      <c r="P57" s="561"/>
      <c r="Q57" s="561"/>
      <c r="R57" s="561"/>
      <c r="S57" s="561"/>
      <c r="T57" s="561"/>
      <c r="U57" s="561"/>
      <c r="V57" s="561"/>
      <c r="W57" s="561"/>
      <c r="X57" s="589"/>
      <c r="AB57" s="2030"/>
      <c r="AC57" s="2030"/>
      <c r="AD57" s="2030"/>
      <c r="AE57" s="2030"/>
    </row>
    <row r="58" spans="3:31" ht="13.5" customHeight="1">
      <c r="C58" s="451"/>
      <c r="D58" s="2010"/>
      <c r="E58" s="2010"/>
      <c r="F58" s="2010"/>
      <c r="G58" s="2010"/>
      <c r="H58" s="2010"/>
      <c r="I58" s="2010"/>
      <c r="J58" s="2011"/>
      <c r="K58" s="453"/>
      <c r="L58" s="453" t="s">
        <v>2759</v>
      </c>
      <c r="M58" s="561"/>
      <c r="N58" s="561"/>
      <c r="O58" s="561"/>
      <c r="P58" s="561"/>
      <c r="Q58" s="561"/>
      <c r="R58" s="561"/>
      <c r="S58" s="561"/>
      <c r="T58" s="561"/>
      <c r="U58" s="561"/>
      <c r="V58" s="561"/>
      <c r="W58" s="561"/>
      <c r="X58" s="589"/>
      <c r="AB58" s="2030"/>
      <c r="AC58" s="2030"/>
      <c r="AD58" s="2030"/>
      <c r="AE58" s="2030"/>
    </row>
    <row r="59" spans="3:31" ht="13.5" customHeight="1">
      <c r="C59" s="451"/>
      <c r="D59" s="2010"/>
      <c r="E59" s="2010"/>
      <c r="F59" s="2010"/>
      <c r="G59" s="2010"/>
      <c r="H59" s="2010"/>
      <c r="I59" s="2010"/>
      <c r="J59" s="2011"/>
      <c r="K59" s="453"/>
      <c r="L59" s="453" t="s">
        <v>2760</v>
      </c>
      <c r="M59" s="453"/>
      <c r="N59" s="453"/>
      <c r="O59" s="453"/>
      <c r="P59" s="453"/>
      <c r="Q59" s="453"/>
      <c r="R59" s="453"/>
      <c r="S59" s="453"/>
      <c r="T59" s="453"/>
      <c r="U59" s="453"/>
      <c r="V59" s="453"/>
      <c r="W59" s="453"/>
      <c r="X59" s="529"/>
      <c r="AB59" s="2030"/>
      <c r="AC59" s="2030"/>
      <c r="AD59" s="2030"/>
      <c r="AE59" s="2030"/>
    </row>
    <row r="60" spans="3:31" ht="13.5" customHeight="1">
      <c r="C60" s="451"/>
      <c r="D60" s="2010"/>
      <c r="E60" s="2010"/>
      <c r="F60" s="2010"/>
      <c r="G60" s="2010"/>
      <c r="H60" s="2010"/>
      <c r="I60" s="2010"/>
      <c r="J60" s="2011"/>
      <c r="K60" s="453"/>
      <c r="L60" s="453" t="s">
        <v>2761</v>
      </c>
      <c r="M60" s="453"/>
      <c r="N60" s="453"/>
      <c r="O60" s="453"/>
      <c r="P60" s="453"/>
      <c r="Q60" s="453"/>
      <c r="R60" s="453"/>
      <c r="S60" s="453"/>
      <c r="T60" s="453"/>
      <c r="U60" s="453"/>
      <c r="V60" s="453"/>
      <c r="W60" s="453"/>
      <c r="X60" s="529"/>
    </row>
    <row r="61" spans="3:31" ht="13.5" customHeight="1">
      <c r="C61" s="451"/>
      <c r="D61" s="2010"/>
      <c r="E61" s="2010"/>
      <c r="F61" s="2010"/>
      <c r="G61" s="2010"/>
      <c r="H61" s="2010"/>
      <c r="I61" s="2010"/>
      <c r="J61" s="2011"/>
      <c r="K61" s="453"/>
      <c r="L61" s="453" t="s">
        <v>2762</v>
      </c>
      <c r="M61" s="453"/>
      <c r="N61" s="453"/>
      <c r="O61" s="453"/>
      <c r="P61" s="453"/>
      <c r="Q61" s="453"/>
      <c r="R61" s="453"/>
      <c r="S61" s="453"/>
      <c r="T61" s="453"/>
      <c r="U61" s="453"/>
      <c r="V61" s="453"/>
      <c r="W61" s="453"/>
      <c r="X61" s="529"/>
      <c r="AA61" s="450"/>
    </row>
    <row r="62" spans="3:31" ht="14.4" customHeight="1">
      <c r="C62" s="451"/>
      <c r="D62" s="2010"/>
      <c r="E62" s="2010"/>
      <c r="F62" s="2010"/>
      <c r="G62" s="2010"/>
      <c r="H62" s="2010"/>
      <c r="I62" s="2010"/>
      <c r="J62" s="2011"/>
      <c r="K62" s="453"/>
      <c r="L62" s="562" t="s">
        <v>2763</v>
      </c>
      <c r="M62" s="564"/>
      <c r="N62" s="564"/>
      <c r="O62" s="564"/>
      <c r="P62" s="564"/>
      <c r="Q62" s="564"/>
      <c r="R62" s="564"/>
      <c r="S62" s="564"/>
      <c r="T62" s="564"/>
      <c r="U62" s="564"/>
      <c r="V62" s="564"/>
      <c r="W62" s="564"/>
      <c r="X62" s="590"/>
      <c r="AB62" s="536"/>
    </row>
    <row r="63" spans="3:31" ht="14.4" customHeight="1">
      <c r="C63" s="451"/>
      <c r="D63" s="2010"/>
      <c r="E63" s="2010"/>
      <c r="F63" s="2010"/>
      <c r="G63" s="2010"/>
      <c r="H63" s="2010"/>
      <c r="I63" s="2010"/>
      <c r="J63" s="2011"/>
      <c r="K63" s="453"/>
      <c r="L63" s="2080" t="s">
        <v>2764</v>
      </c>
      <c r="M63" s="2080"/>
      <c r="N63" s="2080"/>
      <c r="O63" s="2080"/>
      <c r="P63" s="2080"/>
      <c r="Q63" s="2080"/>
      <c r="R63" s="2080"/>
      <c r="S63" s="2080"/>
      <c r="T63" s="2080"/>
      <c r="U63" s="2080"/>
      <c r="V63" s="2080"/>
      <c r="W63" s="2080"/>
      <c r="X63" s="2081"/>
      <c r="AB63" s="536"/>
    </row>
    <row r="64" spans="3:31" ht="14.4" customHeight="1">
      <c r="C64" s="451"/>
      <c r="D64" s="2010"/>
      <c r="E64" s="2010"/>
      <c r="F64" s="2010"/>
      <c r="G64" s="2010"/>
      <c r="H64" s="2010"/>
      <c r="I64" s="2010"/>
      <c r="J64" s="2011"/>
      <c r="L64" s="2080" t="s">
        <v>2764</v>
      </c>
      <c r="M64" s="2080"/>
      <c r="N64" s="2080"/>
      <c r="O64" s="2080"/>
      <c r="P64" s="2080"/>
      <c r="Q64" s="2080"/>
      <c r="R64" s="2080"/>
      <c r="S64" s="2080"/>
      <c r="T64" s="2080"/>
      <c r="U64" s="2080"/>
      <c r="V64" s="2080"/>
      <c r="W64" s="2080"/>
      <c r="X64" s="2081"/>
    </row>
    <row r="65" spans="2:32" ht="14.4" customHeight="1">
      <c r="C65" s="451"/>
      <c r="D65" s="2010"/>
      <c r="E65" s="2010"/>
      <c r="F65" s="2010"/>
      <c r="G65" s="2010"/>
      <c r="H65" s="2010"/>
      <c r="I65" s="2010"/>
      <c r="J65" s="2011"/>
      <c r="K65" s="453"/>
      <c r="L65" s="2080" t="s">
        <v>2764</v>
      </c>
      <c r="M65" s="2080"/>
      <c r="N65" s="2080"/>
      <c r="O65" s="2080"/>
      <c r="P65" s="2080"/>
      <c r="Q65" s="2080"/>
      <c r="R65" s="2080"/>
      <c r="S65" s="2080"/>
      <c r="T65" s="2080"/>
      <c r="U65" s="2080"/>
      <c r="V65" s="2080"/>
      <c r="W65" s="2080"/>
      <c r="X65" s="2081"/>
      <c r="AB65" s="536"/>
    </row>
    <row r="66" spans="2:32" ht="14.4" customHeight="1">
      <c r="C66" s="451"/>
      <c r="D66" s="2010"/>
      <c r="E66" s="2010"/>
      <c r="F66" s="2010"/>
      <c r="G66" s="2010"/>
      <c r="H66" s="2010"/>
      <c r="I66" s="2010"/>
      <c r="J66" s="2011"/>
      <c r="K66" s="453"/>
      <c r="L66" s="2080" t="s">
        <v>2764</v>
      </c>
      <c r="M66" s="2080"/>
      <c r="N66" s="2080"/>
      <c r="O66" s="2080"/>
      <c r="P66" s="2080"/>
      <c r="Q66" s="2080"/>
      <c r="R66" s="2080"/>
      <c r="S66" s="2080"/>
      <c r="T66" s="2080"/>
      <c r="U66" s="2080"/>
      <c r="V66" s="2080"/>
      <c r="W66" s="2080"/>
      <c r="X66" s="2081"/>
      <c r="AB66" s="536"/>
    </row>
    <row r="67" spans="2:32" ht="4.5" customHeight="1">
      <c r="C67" s="552"/>
      <c r="D67" s="2074"/>
      <c r="E67" s="2074"/>
      <c r="F67" s="2074"/>
      <c r="G67" s="2074"/>
      <c r="H67" s="2074"/>
      <c r="I67" s="2074"/>
      <c r="J67" s="2075"/>
      <c r="K67" s="453"/>
      <c r="L67" s="570"/>
      <c r="M67" s="570"/>
      <c r="N67" s="570"/>
      <c r="O67" s="570"/>
      <c r="P67" s="570"/>
      <c r="Q67" s="570"/>
      <c r="R67" s="570"/>
      <c r="S67" s="591"/>
      <c r="T67" s="591"/>
      <c r="U67" s="591"/>
      <c r="V67" s="591"/>
      <c r="W67" s="591"/>
      <c r="X67" s="592"/>
    </row>
    <row r="68" spans="2:32" ht="3.75" customHeight="1">
      <c r="C68" s="558"/>
      <c r="D68" s="559"/>
      <c r="E68" s="559"/>
      <c r="F68" s="559"/>
      <c r="G68" s="559"/>
      <c r="H68" s="559"/>
      <c r="I68" s="559"/>
      <c r="J68" s="559"/>
      <c r="K68" s="559"/>
      <c r="L68" s="559"/>
      <c r="M68" s="559"/>
      <c r="N68" s="559"/>
      <c r="O68" s="559"/>
      <c r="P68" s="559"/>
      <c r="Q68" s="559"/>
      <c r="R68" s="559"/>
      <c r="S68" s="558"/>
      <c r="T68" s="559"/>
      <c r="U68" s="450"/>
      <c r="V68" s="548"/>
      <c r="W68" s="548"/>
      <c r="X68" s="548"/>
    </row>
    <row r="69" spans="2:32" ht="11.25" customHeight="1">
      <c r="B69" s="2032" t="s">
        <v>2765</v>
      </c>
      <c r="C69" s="2033"/>
      <c r="D69" s="2033"/>
      <c r="E69" s="2033"/>
      <c r="F69" s="2033"/>
      <c r="G69" s="2033"/>
      <c r="H69" s="2033"/>
      <c r="I69" s="2033"/>
      <c r="J69" s="2033"/>
      <c r="K69" s="2033"/>
      <c r="L69" s="2033"/>
      <c r="M69" s="2033"/>
      <c r="N69" s="2033"/>
      <c r="O69" s="2033"/>
      <c r="P69" s="2033"/>
      <c r="Q69" s="2033"/>
      <c r="R69" s="2033"/>
      <c r="S69" s="2033"/>
      <c r="T69" s="2033"/>
      <c r="U69" s="2033"/>
      <c r="V69" s="2033"/>
      <c r="W69" s="2033"/>
      <c r="X69" s="2033"/>
      <c r="Y69" s="2033"/>
      <c r="Z69" s="2033"/>
    </row>
    <row r="70" spans="2:32" ht="22.2" customHeight="1">
      <c r="B70" s="2032"/>
      <c r="C70" s="2033"/>
      <c r="D70" s="2033"/>
      <c r="E70" s="2033"/>
      <c r="F70" s="2033"/>
      <c r="G70" s="2033"/>
      <c r="H70" s="2033"/>
      <c r="I70" s="2033"/>
      <c r="J70" s="2033"/>
      <c r="K70" s="2033"/>
      <c r="L70" s="2033"/>
      <c r="M70" s="2033"/>
      <c r="N70" s="2033"/>
      <c r="O70" s="2033"/>
      <c r="P70" s="2033"/>
      <c r="Q70" s="2033"/>
      <c r="R70" s="2033"/>
      <c r="S70" s="2033"/>
      <c r="T70" s="2033"/>
      <c r="U70" s="2033"/>
      <c r="V70" s="2033"/>
      <c r="W70" s="2033"/>
      <c r="X70" s="2033"/>
      <c r="Y70" s="2033"/>
      <c r="Z70" s="2033"/>
      <c r="AF70" s="438"/>
    </row>
    <row r="71" spans="2:32" ht="9" customHeight="1">
      <c r="B71" s="2033"/>
      <c r="C71" s="2033"/>
      <c r="D71" s="2033"/>
      <c r="E71" s="2033"/>
      <c r="F71" s="2033"/>
      <c r="G71" s="2033"/>
      <c r="H71" s="2033"/>
      <c r="I71" s="2033"/>
      <c r="J71" s="2033"/>
      <c r="K71" s="2033"/>
      <c r="L71" s="2033"/>
      <c r="M71" s="2033"/>
      <c r="N71" s="2033"/>
      <c r="O71" s="2033"/>
      <c r="P71" s="2033"/>
      <c r="Q71" s="2033"/>
      <c r="R71" s="2033"/>
      <c r="S71" s="2033"/>
      <c r="T71" s="2033"/>
      <c r="U71" s="2033"/>
      <c r="V71" s="2033"/>
      <c r="W71" s="2033"/>
      <c r="X71" s="2033"/>
      <c r="Y71" s="2033"/>
      <c r="Z71" s="2033"/>
      <c r="AA71" s="450"/>
    </row>
    <row r="72" spans="2:32" ht="1.8" hidden="1" customHeight="1">
      <c r="C72" s="453"/>
      <c r="D72" s="453"/>
      <c r="E72" s="453"/>
      <c r="F72" s="453"/>
      <c r="G72" s="530"/>
      <c r="H72" s="530"/>
      <c r="I72" s="530"/>
      <c r="J72" s="520"/>
      <c r="K72" s="520"/>
      <c r="L72" s="531"/>
      <c r="M72" s="531"/>
      <c r="N72" s="527"/>
      <c r="O72" s="532"/>
      <c r="P72" s="527"/>
      <c r="Q72" s="520"/>
      <c r="R72" s="527"/>
      <c r="S72" s="532"/>
      <c r="T72" s="532"/>
      <c r="U72" s="453"/>
      <c r="Y72" s="450"/>
      <c r="Z72" s="450"/>
      <c r="AA72" s="450"/>
    </row>
    <row r="73" spans="2:32" ht="21" hidden="1" customHeight="1">
      <c r="B73" s="2034"/>
      <c r="C73" s="2034"/>
      <c r="D73" s="2034"/>
      <c r="E73" s="2034"/>
      <c r="F73" s="453"/>
      <c r="G73" s="533"/>
      <c r="H73" s="2035"/>
      <c r="I73" s="2035"/>
      <c r="J73" s="2035"/>
      <c r="K73" s="2035"/>
      <c r="L73" s="2035"/>
      <c r="M73" s="454"/>
      <c r="N73" s="454"/>
      <c r="O73" s="454"/>
      <c r="P73" s="454"/>
      <c r="Q73" s="454"/>
      <c r="R73" s="454"/>
      <c r="S73" s="454"/>
      <c r="T73" s="454"/>
      <c r="U73" s="454"/>
      <c r="Y73" s="450"/>
      <c r="Z73" s="450"/>
      <c r="AA73" s="450"/>
    </row>
    <row r="74" spans="2:32" ht="18" hidden="1" customHeight="1">
      <c r="B74" s="569"/>
      <c r="C74" s="570"/>
      <c r="D74" s="570"/>
      <c r="E74" s="570"/>
      <c r="F74" s="570"/>
      <c r="G74" s="570"/>
      <c r="H74" s="570"/>
      <c r="I74" s="570"/>
      <c r="J74" s="570"/>
      <c r="K74" s="571"/>
      <c r="L74" s="572"/>
      <c r="M74" s="572"/>
      <c r="N74" s="572"/>
      <c r="O74" s="572"/>
      <c r="P74" s="573"/>
      <c r="Q74" s="573"/>
      <c r="R74" s="573"/>
      <c r="S74" s="573"/>
      <c r="T74" s="573"/>
      <c r="U74" s="573"/>
      <c r="V74" s="573"/>
      <c r="W74" s="573"/>
      <c r="X74" s="573"/>
      <c r="Y74" s="573"/>
      <c r="Z74" s="574"/>
      <c r="AB74" s="457"/>
    </row>
    <row r="75" spans="2:32" ht="33" customHeight="1">
      <c r="B75" s="2036" t="s">
        <v>2766</v>
      </c>
      <c r="C75" s="2037"/>
      <c r="D75" s="2037"/>
      <c r="E75" s="2038"/>
      <c r="F75" s="575"/>
      <c r="G75" s="576" t="s">
        <v>2767</v>
      </c>
      <c r="H75" s="2039"/>
      <c r="I75" s="2039"/>
      <c r="J75" s="2039"/>
      <c r="K75" s="2039"/>
      <c r="L75" s="2039"/>
      <c r="M75" s="2039"/>
      <c r="N75" s="2039"/>
      <c r="O75" s="576" t="s">
        <v>2768</v>
      </c>
      <c r="P75" s="577"/>
      <c r="Q75" s="577"/>
      <c r="R75" s="577"/>
      <c r="S75" s="577"/>
      <c r="T75" s="577"/>
      <c r="U75" s="577"/>
      <c r="V75" s="577"/>
      <c r="W75" s="578"/>
      <c r="X75" s="578"/>
      <c r="Y75" s="578"/>
      <c r="Z75" s="579"/>
      <c r="AA75" s="450"/>
      <c r="AB75" s="1005" t="s">
        <v>3518</v>
      </c>
    </row>
    <row r="76" spans="2:32" ht="27" customHeight="1">
      <c r="B76" s="558"/>
      <c r="C76" s="559"/>
      <c r="D76" s="559"/>
      <c r="E76" s="559"/>
      <c r="F76" s="559"/>
      <c r="G76" s="559"/>
      <c r="H76" s="559"/>
      <c r="I76" s="559"/>
      <c r="J76" s="559"/>
      <c r="K76" s="580"/>
      <c r="L76" s="581"/>
      <c r="M76" s="581"/>
      <c r="N76" s="581"/>
      <c r="O76" s="581"/>
      <c r="P76" s="540"/>
      <c r="Q76" s="540"/>
      <c r="R76" s="540"/>
      <c r="S76" s="540"/>
      <c r="T76" s="540"/>
      <c r="U76" s="540"/>
      <c r="V76" s="540"/>
      <c r="W76" s="540"/>
      <c r="X76" s="540"/>
      <c r="Y76" s="540"/>
      <c r="Z76" s="582"/>
      <c r="AB76" s="457"/>
    </row>
    <row r="77" spans="2:32" ht="18" customHeight="1">
      <c r="B77" s="569" t="s">
        <v>2769</v>
      </c>
      <c r="C77" s="570"/>
      <c r="D77" s="570"/>
      <c r="E77" s="570"/>
      <c r="F77" s="570"/>
      <c r="G77" s="570"/>
      <c r="H77" s="570"/>
      <c r="I77" s="570"/>
      <c r="J77" s="570"/>
      <c r="K77" s="571"/>
      <c r="L77" s="572"/>
      <c r="M77" s="572"/>
      <c r="N77" s="572"/>
      <c r="O77" s="572"/>
      <c r="P77" s="573"/>
      <c r="Q77" s="573"/>
      <c r="R77" s="573"/>
      <c r="S77" s="573"/>
      <c r="T77" s="573"/>
      <c r="U77" s="573"/>
      <c r="V77" s="573"/>
      <c r="W77" s="573"/>
      <c r="X77" s="573"/>
      <c r="Y77" s="573"/>
      <c r="Z77" s="574"/>
      <c r="AB77" s="457"/>
    </row>
    <row r="78" spans="2:32" ht="28.2" hidden="1" customHeight="1">
      <c r="B78" s="2049" t="s">
        <v>2770</v>
      </c>
      <c r="C78" s="2050"/>
      <c r="D78" s="2050"/>
      <c r="E78" s="2050"/>
      <c r="F78" s="2051"/>
      <c r="G78" s="2051"/>
      <c r="H78" s="2052"/>
      <c r="I78" s="2057"/>
      <c r="J78" s="2058"/>
      <c r="K78" s="2058"/>
      <c r="L78" s="2058"/>
      <c r="M78" s="2058"/>
      <c r="N78" s="2058"/>
      <c r="O78" s="2058"/>
      <c r="P78" s="2058"/>
      <c r="Q78" s="2058"/>
      <c r="R78" s="2058"/>
      <c r="S78" s="2058"/>
      <c r="T78" s="2058"/>
      <c r="U78" s="2058"/>
      <c r="V78" s="2058"/>
      <c r="W78" s="2058"/>
      <c r="X78" s="2058"/>
      <c r="Y78" s="2058"/>
      <c r="Z78" s="2059"/>
      <c r="AB78" s="457"/>
      <c r="AC78" s="457"/>
      <c r="AD78" s="521"/>
    </row>
    <row r="79" spans="2:32" ht="28.2" hidden="1" customHeight="1">
      <c r="B79" s="2053"/>
      <c r="C79" s="2054"/>
      <c r="D79" s="2054"/>
      <c r="E79" s="2054"/>
      <c r="F79" s="2055"/>
      <c r="G79" s="2055"/>
      <c r="H79" s="2056"/>
      <c r="I79" s="2060"/>
      <c r="J79" s="2061"/>
      <c r="K79" s="2061"/>
      <c r="L79" s="2061"/>
      <c r="M79" s="2061"/>
      <c r="N79" s="2061"/>
      <c r="O79" s="2061"/>
      <c r="P79" s="2061"/>
      <c r="Q79" s="2061"/>
      <c r="R79" s="2061"/>
      <c r="S79" s="2061"/>
      <c r="T79" s="2061"/>
      <c r="U79" s="2061"/>
      <c r="V79" s="2061"/>
      <c r="W79" s="2061"/>
      <c r="X79" s="2061"/>
      <c r="Y79" s="2061"/>
      <c r="Z79" s="2062"/>
      <c r="AB79" s="457"/>
      <c r="AC79" s="457"/>
    </row>
    <row r="80" spans="2:32" ht="27.6" hidden="1" customHeight="1">
      <c r="B80" s="2063" t="s">
        <v>2772</v>
      </c>
      <c r="C80" s="2050"/>
      <c r="D80" s="2050"/>
      <c r="E80" s="2050"/>
      <c r="F80" s="2051"/>
      <c r="G80" s="2051"/>
      <c r="H80" s="2052"/>
      <c r="I80" s="2057"/>
      <c r="J80" s="2058"/>
      <c r="K80" s="2058"/>
      <c r="L80" s="2058"/>
      <c r="M80" s="2058"/>
      <c r="N80" s="2058"/>
      <c r="O80" s="2058"/>
      <c r="P80" s="2058"/>
      <c r="Q80" s="2058"/>
      <c r="R80" s="2058"/>
      <c r="S80" s="2058"/>
      <c r="T80" s="2058"/>
      <c r="U80" s="2058"/>
      <c r="V80" s="2058"/>
      <c r="W80" s="2058"/>
      <c r="X80" s="2058"/>
      <c r="Y80" s="2058"/>
      <c r="Z80" s="2059"/>
      <c r="AB80" s="457"/>
      <c r="AC80" s="457"/>
    </row>
    <row r="81" spans="1:32" ht="27.6" hidden="1" customHeight="1">
      <c r="B81" s="2053"/>
      <c r="C81" s="2054"/>
      <c r="D81" s="2054"/>
      <c r="E81" s="2054"/>
      <c r="F81" s="2055"/>
      <c r="G81" s="2055"/>
      <c r="H81" s="2056"/>
      <c r="I81" s="2060"/>
      <c r="J81" s="2061"/>
      <c r="K81" s="2061"/>
      <c r="L81" s="2061"/>
      <c r="M81" s="2061"/>
      <c r="N81" s="2061"/>
      <c r="O81" s="2061"/>
      <c r="P81" s="2061"/>
      <c r="Q81" s="2061"/>
      <c r="R81" s="2061"/>
      <c r="S81" s="2061"/>
      <c r="T81" s="2061"/>
      <c r="U81" s="2061"/>
      <c r="V81" s="2061"/>
      <c r="W81" s="2061"/>
      <c r="X81" s="2061"/>
      <c r="Y81" s="2061"/>
      <c r="Z81" s="2062"/>
      <c r="AB81" s="514"/>
      <c r="AC81" s="514"/>
    </row>
    <row r="82" spans="1:32" ht="30" customHeight="1">
      <c r="B82" s="1925" t="s">
        <v>3132</v>
      </c>
      <c r="C82" s="1926"/>
      <c r="D82" s="1926"/>
      <c r="E82" s="1927"/>
      <c r="F82" s="496"/>
      <c r="G82" s="497"/>
      <c r="H82" s="497"/>
      <c r="I82" s="498"/>
      <c r="J82" s="1928" t="s">
        <v>2773</v>
      </c>
      <c r="K82" s="1929"/>
      <c r="L82" s="1929"/>
      <c r="M82" s="1930"/>
      <c r="N82" s="496"/>
      <c r="O82" s="497"/>
      <c r="P82" s="498"/>
      <c r="Q82" s="1931" t="s">
        <v>2774</v>
      </c>
      <c r="R82" s="1932"/>
      <c r="S82" s="1933"/>
      <c r="T82" s="1934" t="s">
        <v>2775</v>
      </c>
      <c r="U82" s="1935"/>
      <c r="V82" s="1935"/>
      <c r="W82" s="1935"/>
      <c r="X82" s="1935"/>
      <c r="Y82" s="1935"/>
      <c r="Z82" s="1936"/>
      <c r="AB82" s="457"/>
      <c r="AC82" s="457"/>
    </row>
    <row r="83" spans="1:32" ht="15.75" customHeight="1">
      <c r="B83" s="1890" t="s">
        <v>2776</v>
      </c>
      <c r="C83" s="1891"/>
      <c r="D83" s="1891"/>
      <c r="E83" s="1892"/>
      <c r="F83" s="499" t="s">
        <v>2777</v>
      </c>
      <c r="G83" s="500"/>
      <c r="H83" s="500"/>
      <c r="I83" s="500"/>
      <c r="J83" s="501"/>
      <c r="K83" s="501"/>
      <c r="L83" s="501"/>
      <c r="M83" s="501"/>
      <c r="N83" s="501"/>
      <c r="O83" s="501"/>
      <c r="P83" s="501"/>
      <c r="Q83" s="501"/>
      <c r="R83" s="501"/>
      <c r="S83" s="501"/>
      <c r="T83" s="501"/>
      <c r="U83" s="501"/>
      <c r="V83" s="501"/>
      <c r="W83" s="501"/>
      <c r="X83" s="501"/>
      <c r="Y83" s="501"/>
      <c r="Z83" s="502"/>
      <c r="AB83" s="457"/>
      <c r="AC83" s="457"/>
    </row>
    <row r="84" spans="1:32" ht="34.200000000000003" customHeight="1">
      <c r="B84" s="1893"/>
      <c r="C84" s="1894"/>
      <c r="D84" s="1894"/>
      <c r="E84" s="1895"/>
      <c r="F84" s="1994"/>
      <c r="G84" s="1995"/>
      <c r="H84" s="1995"/>
      <c r="I84" s="1995"/>
      <c r="J84" s="1995"/>
      <c r="K84" s="1995"/>
      <c r="L84" s="1995"/>
      <c r="M84" s="1995"/>
      <c r="N84" s="1995"/>
      <c r="O84" s="1995"/>
      <c r="P84" s="1995"/>
      <c r="Q84" s="1995"/>
      <c r="R84" s="1995"/>
      <c r="S84" s="1995"/>
      <c r="T84" s="1995"/>
      <c r="U84" s="1995"/>
      <c r="V84" s="1995"/>
      <c r="W84" s="1995"/>
      <c r="X84" s="1995"/>
      <c r="Y84" s="1995"/>
      <c r="Z84" s="1996"/>
      <c r="AB84" s="457"/>
      <c r="AC84" s="457"/>
    </row>
    <row r="85" spans="1:32" ht="30" customHeight="1">
      <c r="B85" s="503"/>
      <c r="C85" s="1899" t="s">
        <v>2778</v>
      </c>
      <c r="D85" s="1899"/>
      <c r="E85" s="1900"/>
      <c r="F85" s="496"/>
      <c r="G85" s="497"/>
      <c r="H85" s="497"/>
      <c r="I85" s="497"/>
      <c r="J85" s="497"/>
      <c r="K85" s="497"/>
      <c r="L85" s="498"/>
      <c r="M85" s="504" t="s">
        <v>474</v>
      </c>
      <c r="N85" s="505"/>
      <c r="O85" s="504"/>
      <c r="P85" s="504"/>
      <c r="Q85" s="504"/>
      <c r="R85" s="504"/>
      <c r="S85" s="504"/>
      <c r="T85" s="504"/>
      <c r="U85" s="504"/>
      <c r="V85" s="504"/>
      <c r="W85" s="504"/>
      <c r="X85" s="504"/>
      <c r="Y85" s="504"/>
      <c r="Z85" s="504"/>
      <c r="AB85" s="457"/>
      <c r="AC85" s="457"/>
    </row>
    <row r="86" spans="1:32" ht="12" customHeight="1">
      <c r="B86" s="558"/>
      <c r="C86" s="559"/>
      <c r="D86" s="559"/>
      <c r="E86" s="559"/>
      <c r="F86" s="559"/>
      <c r="G86" s="559"/>
      <c r="H86" s="559"/>
      <c r="I86" s="559"/>
      <c r="J86" s="559"/>
      <c r="K86" s="559"/>
      <c r="L86" s="559"/>
      <c r="M86" s="453"/>
      <c r="N86" s="453"/>
      <c r="O86" s="453"/>
      <c r="P86" s="453"/>
      <c r="Q86" s="453"/>
      <c r="R86" s="453"/>
      <c r="S86" s="453"/>
      <c r="U86" s="453"/>
      <c r="V86" s="450"/>
      <c r="W86" s="520"/>
      <c r="X86" s="520"/>
      <c r="Y86" s="520"/>
      <c r="Z86" s="520"/>
      <c r="AB86" s="457"/>
      <c r="AC86" s="457"/>
    </row>
    <row r="87" spans="1:32" ht="18" customHeight="1">
      <c r="B87" s="453"/>
      <c r="C87" s="453" t="s">
        <v>2779</v>
      </c>
      <c r="D87" s="453"/>
      <c r="E87" s="453"/>
      <c r="F87" s="453"/>
      <c r="G87" s="453"/>
      <c r="H87" s="453"/>
      <c r="I87" s="453"/>
      <c r="J87" s="453"/>
      <c r="K87" s="453"/>
      <c r="L87" s="453"/>
      <c r="M87" s="453"/>
      <c r="N87" s="453"/>
      <c r="O87" s="453"/>
      <c r="P87" s="453"/>
      <c r="Q87" s="453"/>
      <c r="R87" s="453"/>
      <c r="S87" s="453"/>
      <c r="T87" s="453"/>
      <c r="U87" s="453"/>
      <c r="V87" s="520"/>
      <c r="W87" s="520"/>
      <c r="X87" s="520"/>
      <c r="Y87" s="520"/>
      <c r="Z87" s="520"/>
      <c r="AB87" s="457"/>
      <c r="AC87" s="457"/>
    </row>
    <row r="88" spans="1:32" ht="13.5" customHeight="1" thickBot="1">
      <c r="U88" s="514"/>
      <c r="Z88" s="568"/>
      <c r="AB88" s="457"/>
      <c r="AC88" s="457"/>
    </row>
    <row r="89" spans="1:32" ht="22.8" customHeight="1" thickTop="1">
      <c r="A89" s="507"/>
      <c r="B89" s="2040" t="s">
        <v>3133</v>
      </c>
      <c r="C89" s="2041"/>
      <c r="D89" s="2041"/>
      <c r="E89" s="2041"/>
      <c r="F89" s="2041"/>
      <c r="G89" s="2041"/>
      <c r="H89" s="2041"/>
      <c r="I89" s="2041"/>
      <c r="J89" s="2041"/>
      <c r="K89" s="2041"/>
      <c r="L89" s="2041"/>
      <c r="M89" s="2041"/>
      <c r="N89" s="2041"/>
      <c r="O89" s="2041"/>
      <c r="P89" s="2041"/>
      <c r="Q89" s="2041"/>
      <c r="R89" s="2041"/>
      <c r="S89" s="2041"/>
      <c r="T89" s="2041"/>
      <c r="U89" s="2041"/>
      <c r="V89" s="2041"/>
      <c r="W89" s="2041"/>
      <c r="X89" s="2041"/>
      <c r="Y89" s="2042"/>
      <c r="Z89" s="583"/>
      <c r="AA89" s="509"/>
      <c r="AB89" s="509"/>
      <c r="AC89" s="509"/>
      <c r="AD89" s="509"/>
      <c r="AE89" s="509"/>
      <c r="AF89" s="509"/>
    </row>
    <row r="90" spans="1:32" ht="22.8" customHeight="1">
      <c r="A90" s="583"/>
      <c r="B90" s="2043"/>
      <c r="C90" s="2044"/>
      <c r="D90" s="2044"/>
      <c r="E90" s="2044"/>
      <c r="F90" s="2044"/>
      <c r="G90" s="2044"/>
      <c r="H90" s="2044"/>
      <c r="I90" s="2044"/>
      <c r="J90" s="2044"/>
      <c r="K90" s="2044"/>
      <c r="L90" s="2044"/>
      <c r="M90" s="2044"/>
      <c r="N90" s="2044"/>
      <c r="O90" s="2044"/>
      <c r="P90" s="2044"/>
      <c r="Q90" s="2044"/>
      <c r="R90" s="2044"/>
      <c r="S90" s="2044"/>
      <c r="T90" s="2044"/>
      <c r="U90" s="2044"/>
      <c r="V90" s="2044"/>
      <c r="W90" s="2044"/>
      <c r="X90" s="2044"/>
      <c r="Y90" s="2045"/>
      <c r="Z90" s="583"/>
      <c r="AA90" s="509"/>
      <c r="AB90" s="509"/>
      <c r="AC90" s="509"/>
      <c r="AD90" s="509"/>
      <c r="AE90" s="509"/>
      <c r="AF90" s="509"/>
    </row>
    <row r="91" spans="1:32" ht="22.8" customHeight="1">
      <c r="A91" s="583"/>
      <c r="B91" s="2043"/>
      <c r="C91" s="2044"/>
      <c r="D91" s="2044"/>
      <c r="E91" s="2044"/>
      <c r="F91" s="2044"/>
      <c r="G91" s="2044"/>
      <c r="H91" s="2044"/>
      <c r="I91" s="2044"/>
      <c r="J91" s="2044"/>
      <c r="K91" s="2044"/>
      <c r="L91" s="2044"/>
      <c r="M91" s="2044"/>
      <c r="N91" s="2044"/>
      <c r="O91" s="2044"/>
      <c r="P91" s="2044"/>
      <c r="Q91" s="2044"/>
      <c r="R91" s="2044"/>
      <c r="S91" s="2044"/>
      <c r="T91" s="2044"/>
      <c r="U91" s="2044"/>
      <c r="V91" s="2044"/>
      <c r="W91" s="2044"/>
      <c r="X91" s="2044"/>
      <c r="Y91" s="2045"/>
      <c r="Z91" s="583"/>
      <c r="AA91" s="509"/>
      <c r="AB91" s="509"/>
      <c r="AC91" s="509"/>
      <c r="AD91" s="509"/>
      <c r="AE91" s="509"/>
      <c r="AF91" s="509"/>
    </row>
    <row r="92" spans="1:32" ht="22.8" customHeight="1">
      <c r="A92" s="583"/>
      <c r="B92" s="2043"/>
      <c r="C92" s="2044"/>
      <c r="D92" s="2044"/>
      <c r="E92" s="2044"/>
      <c r="F92" s="2044"/>
      <c r="G92" s="2044"/>
      <c r="H92" s="2044"/>
      <c r="I92" s="2044"/>
      <c r="J92" s="2044"/>
      <c r="K92" s="2044"/>
      <c r="L92" s="2044"/>
      <c r="M92" s="2044"/>
      <c r="N92" s="2044"/>
      <c r="O92" s="2044"/>
      <c r="P92" s="2044"/>
      <c r="Q92" s="2044"/>
      <c r="R92" s="2044"/>
      <c r="S92" s="2044"/>
      <c r="T92" s="2044"/>
      <c r="U92" s="2044"/>
      <c r="V92" s="2044"/>
      <c r="W92" s="2044"/>
      <c r="X92" s="2044"/>
      <c r="Y92" s="2045"/>
      <c r="Z92" s="583"/>
      <c r="AA92" s="509"/>
      <c r="AB92" s="509"/>
      <c r="AC92" s="509"/>
      <c r="AD92" s="509"/>
      <c r="AE92" s="509"/>
      <c r="AF92" s="509"/>
    </row>
    <row r="93" spans="1:32" ht="22.8" customHeight="1">
      <c r="A93" s="583"/>
      <c r="B93" s="2043"/>
      <c r="C93" s="2044"/>
      <c r="D93" s="2044"/>
      <c r="E93" s="2044"/>
      <c r="F93" s="2044"/>
      <c r="G93" s="2044"/>
      <c r="H93" s="2044"/>
      <c r="I93" s="2044"/>
      <c r="J93" s="2044"/>
      <c r="K93" s="2044"/>
      <c r="L93" s="2044"/>
      <c r="M93" s="2044"/>
      <c r="N93" s="2044"/>
      <c r="O93" s="2044"/>
      <c r="P93" s="2044"/>
      <c r="Q93" s="2044"/>
      <c r="R93" s="2044"/>
      <c r="S93" s="2044"/>
      <c r="T93" s="2044"/>
      <c r="U93" s="2044"/>
      <c r="V93" s="2044"/>
      <c r="W93" s="2044"/>
      <c r="X93" s="2044"/>
      <c r="Y93" s="2045"/>
      <c r="Z93" s="583"/>
      <c r="AA93" s="509"/>
      <c r="AB93" s="509"/>
      <c r="AC93" s="509"/>
      <c r="AD93" s="509"/>
      <c r="AE93" s="509"/>
      <c r="AF93" s="509"/>
    </row>
    <row r="94" spans="1:32" ht="22.8" customHeight="1">
      <c r="A94" s="583"/>
      <c r="B94" s="2043"/>
      <c r="C94" s="2044"/>
      <c r="D94" s="2044"/>
      <c r="E94" s="2044"/>
      <c r="F94" s="2044"/>
      <c r="G94" s="2044"/>
      <c r="H94" s="2044"/>
      <c r="I94" s="2044"/>
      <c r="J94" s="2044"/>
      <c r="K94" s="2044"/>
      <c r="L94" s="2044"/>
      <c r="M94" s="2044"/>
      <c r="N94" s="2044"/>
      <c r="O94" s="2044"/>
      <c r="P94" s="2044"/>
      <c r="Q94" s="2044"/>
      <c r="R94" s="2044"/>
      <c r="S94" s="2044"/>
      <c r="T94" s="2044"/>
      <c r="U94" s="2044"/>
      <c r="V94" s="2044"/>
      <c r="W94" s="2044"/>
      <c r="X94" s="2044"/>
      <c r="Y94" s="2045"/>
      <c r="Z94" s="583"/>
      <c r="AA94" s="509"/>
      <c r="AB94" s="509"/>
      <c r="AC94" s="509"/>
      <c r="AD94" s="509"/>
      <c r="AE94" s="509"/>
      <c r="AF94" s="509"/>
    </row>
    <row r="95" spans="1:32" ht="22.8" customHeight="1">
      <c r="A95" s="583"/>
      <c r="B95" s="2043"/>
      <c r="C95" s="2044"/>
      <c r="D95" s="2044"/>
      <c r="E95" s="2044"/>
      <c r="F95" s="2044"/>
      <c r="G95" s="2044"/>
      <c r="H95" s="2044"/>
      <c r="I95" s="2044"/>
      <c r="J95" s="2044"/>
      <c r="K95" s="2044"/>
      <c r="L95" s="2044"/>
      <c r="M95" s="2044"/>
      <c r="N95" s="2044"/>
      <c r="O95" s="2044"/>
      <c r="P95" s="2044"/>
      <c r="Q95" s="2044"/>
      <c r="R95" s="2044"/>
      <c r="S95" s="2044"/>
      <c r="T95" s="2044"/>
      <c r="U95" s="2044"/>
      <c r="V95" s="2044"/>
      <c r="W95" s="2044"/>
      <c r="X95" s="2044"/>
      <c r="Y95" s="2045"/>
      <c r="Z95" s="583"/>
      <c r="AA95" s="509"/>
      <c r="AB95" s="509"/>
      <c r="AC95" s="509"/>
      <c r="AD95" s="509"/>
      <c r="AE95" s="509"/>
      <c r="AF95" s="509"/>
    </row>
    <row r="96" spans="1:32" ht="22.8" customHeight="1">
      <c r="A96" s="583"/>
      <c r="B96" s="2043"/>
      <c r="C96" s="2044"/>
      <c r="D96" s="2044"/>
      <c r="E96" s="2044"/>
      <c r="F96" s="2044"/>
      <c r="G96" s="2044"/>
      <c r="H96" s="2044"/>
      <c r="I96" s="2044"/>
      <c r="J96" s="2044"/>
      <c r="K96" s="2044"/>
      <c r="L96" s="2044"/>
      <c r="M96" s="2044"/>
      <c r="N96" s="2044"/>
      <c r="O96" s="2044"/>
      <c r="P96" s="2044"/>
      <c r="Q96" s="2044"/>
      <c r="R96" s="2044"/>
      <c r="S96" s="2044"/>
      <c r="T96" s="2044"/>
      <c r="U96" s="2044"/>
      <c r="V96" s="2044"/>
      <c r="W96" s="2044"/>
      <c r="X96" s="2044"/>
      <c r="Y96" s="2045"/>
      <c r="Z96" s="583"/>
      <c r="AA96" s="509"/>
      <c r="AB96" s="509"/>
      <c r="AC96" s="509"/>
      <c r="AD96" s="509"/>
      <c r="AE96" s="509"/>
      <c r="AF96" s="509"/>
    </row>
    <row r="97" spans="1:32" ht="4.8" customHeight="1">
      <c r="A97" s="583"/>
      <c r="B97" s="2043"/>
      <c r="C97" s="2044"/>
      <c r="D97" s="2044"/>
      <c r="E97" s="2044"/>
      <c r="F97" s="2044"/>
      <c r="G97" s="2044"/>
      <c r="H97" s="2044"/>
      <c r="I97" s="2044"/>
      <c r="J97" s="2044"/>
      <c r="K97" s="2044"/>
      <c r="L97" s="2044"/>
      <c r="M97" s="2044"/>
      <c r="N97" s="2044"/>
      <c r="O97" s="2044"/>
      <c r="P97" s="2044"/>
      <c r="Q97" s="2044"/>
      <c r="R97" s="2044"/>
      <c r="S97" s="2044"/>
      <c r="T97" s="2044"/>
      <c r="U97" s="2044"/>
      <c r="V97" s="2044"/>
      <c r="W97" s="2044"/>
      <c r="X97" s="2044"/>
      <c r="Y97" s="2045"/>
      <c r="Z97" s="583"/>
      <c r="AA97" s="509"/>
      <c r="AB97" s="509"/>
      <c r="AC97" s="509"/>
      <c r="AD97" s="509"/>
      <c r="AE97" s="509"/>
      <c r="AF97" s="509"/>
    </row>
    <row r="98" spans="1:32" ht="4.8" customHeight="1">
      <c r="A98" s="583"/>
      <c r="B98" s="2043"/>
      <c r="C98" s="2044"/>
      <c r="D98" s="2044"/>
      <c r="E98" s="2044"/>
      <c r="F98" s="2044"/>
      <c r="G98" s="2044"/>
      <c r="H98" s="2044"/>
      <c r="I98" s="2044"/>
      <c r="J98" s="2044"/>
      <c r="K98" s="2044"/>
      <c r="L98" s="2044"/>
      <c r="M98" s="2044"/>
      <c r="N98" s="2044"/>
      <c r="O98" s="2044"/>
      <c r="P98" s="2044"/>
      <c r="Q98" s="2044"/>
      <c r="R98" s="2044"/>
      <c r="S98" s="2044"/>
      <c r="T98" s="2044"/>
      <c r="U98" s="2044"/>
      <c r="V98" s="2044"/>
      <c r="W98" s="2044"/>
      <c r="X98" s="2044"/>
      <c r="Y98" s="2045"/>
      <c r="Z98" s="583"/>
      <c r="AA98" s="509"/>
      <c r="AB98" s="509"/>
      <c r="AC98" s="509"/>
      <c r="AD98" s="509"/>
      <c r="AE98" s="509"/>
      <c r="AF98" s="509"/>
    </row>
    <row r="99" spans="1:32" ht="4.8" customHeight="1">
      <c r="A99" s="583"/>
      <c r="B99" s="2043"/>
      <c r="C99" s="2044"/>
      <c r="D99" s="2044"/>
      <c r="E99" s="2044"/>
      <c r="F99" s="2044"/>
      <c r="G99" s="2044"/>
      <c r="H99" s="2044"/>
      <c r="I99" s="2044"/>
      <c r="J99" s="2044"/>
      <c r="K99" s="2044"/>
      <c r="L99" s="2044"/>
      <c r="M99" s="2044"/>
      <c r="N99" s="2044"/>
      <c r="O99" s="2044"/>
      <c r="P99" s="2044"/>
      <c r="Q99" s="2044"/>
      <c r="R99" s="2044"/>
      <c r="S99" s="2044"/>
      <c r="T99" s="2044"/>
      <c r="U99" s="2044"/>
      <c r="V99" s="2044"/>
      <c r="W99" s="2044"/>
      <c r="X99" s="2044"/>
      <c r="Y99" s="2045"/>
      <c r="Z99" s="583"/>
      <c r="AA99" s="509"/>
      <c r="AB99" s="509"/>
      <c r="AC99" s="509"/>
      <c r="AD99" s="509"/>
      <c r="AE99" s="509"/>
      <c r="AF99" s="509"/>
    </row>
    <row r="100" spans="1:32" ht="11.4" customHeight="1" thickBot="1">
      <c r="A100" s="583"/>
      <c r="B100" s="2046"/>
      <c r="C100" s="2047"/>
      <c r="D100" s="2047"/>
      <c r="E100" s="2047"/>
      <c r="F100" s="2047"/>
      <c r="G100" s="2047"/>
      <c r="H100" s="2047"/>
      <c r="I100" s="2047"/>
      <c r="J100" s="2047"/>
      <c r="K100" s="2047"/>
      <c r="L100" s="2047"/>
      <c r="M100" s="2047"/>
      <c r="N100" s="2047"/>
      <c r="O100" s="2047"/>
      <c r="P100" s="2047"/>
      <c r="Q100" s="2047"/>
      <c r="R100" s="2047"/>
      <c r="S100" s="2047"/>
      <c r="T100" s="2047"/>
      <c r="U100" s="2047"/>
      <c r="V100" s="2047"/>
      <c r="W100" s="2047"/>
      <c r="X100" s="2047"/>
      <c r="Y100" s="2048"/>
      <c r="Z100" s="583"/>
      <c r="AA100" s="509"/>
      <c r="AB100" s="509"/>
      <c r="AC100" s="509"/>
      <c r="AD100" s="509"/>
      <c r="AE100" s="509"/>
      <c r="AF100" s="509"/>
    </row>
    <row r="101" spans="1:32" ht="13.8" thickTop="1"/>
    <row r="103" spans="1:32">
      <c r="X103" s="514"/>
      <c r="Y103" s="514"/>
      <c r="Z103" s="515"/>
    </row>
  </sheetData>
  <sheetProtection algorithmName="SHA-512" hashValue="0jWtueHTliaUklW15Kaa+BiIkAalMFEesf1EjFpN2T2WWv86OGMPYG/FdLFplVuVC/x8Xbf3TZsYhq/5ZCetOw==" saltValue="ZUKANJfjLhXpN0BkKeZrDg==" spinCount="100000" sheet="1" formatCells="0" insertRows="0" deleteRows="0" selectLockedCells="1"/>
  <mergeCells count="73">
    <mergeCell ref="C85:E85"/>
    <mergeCell ref="B89:Y100"/>
    <mergeCell ref="P10:S10"/>
    <mergeCell ref="T10:X10"/>
    <mergeCell ref="P17:S17"/>
    <mergeCell ref="T17:X17"/>
    <mergeCell ref="P24:S24"/>
    <mergeCell ref="T24:X24"/>
    <mergeCell ref="K33:P33"/>
    <mergeCell ref="Q33:T33"/>
    <mergeCell ref="B82:E82"/>
    <mergeCell ref="J82:M82"/>
    <mergeCell ref="Q82:S82"/>
    <mergeCell ref="T82:Z82"/>
    <mergeCell ref="B83:E84"/>
    <mergeCell ref="F84:Z84"/>
    <mergeCell ref="B75:E75"/>
    <mergeCell ref="H75:N75"/>
    <mergeCell ref="B78:H79"/>
    <mergeCell ref="I78:Z79"/>
    <mergeCell ref="B80:H81"/>
    <mergeCell ref="I80:Z81"/>
    <mergeCell ref="AB54:AE59"/>
    <mergeCell ref="L65:X65"/>
    <mergeCell ref="L66:X66"/>
    <mergeCell ref="B69:Z71"/>
    <mergeCell ref="B73:E73"/>
    <mergeCell ref="H73:L73"/>
    <mergeCell ref="D49:J67"/>
    <mergeCell ref="M49:R49"/>
    <mergeCell ref="L63:X63"/>
    <mergeCell ref="L64:X64"/>
    <mergeCell ref="D46:J48"/>
    <mergeCell ref="L46:O46"/>
    <mergeCell ref="Q46:R46"/>
    <mergeCell ref="L48:O48"/>
    <mergeCell ref="Q48:R48"/>
    <mergeCell ref="D36:J36"/>
    <mergeCell ref="L36:X36"/>
    <mergeCell ref="D37:J45"/>
    <mergeCell ref="R37:V37"/>
    <mergeCell ref="R39:V39"/>
    <mergeCell ref="R41:V41"/>
    <mergeCell ref="R43:V43"/>
    <mergeCell ref="R45:V45"/>
    <mergeCell ref="C31:X31"/>
    <mergeCell ref="D32:X32"/>
    <mergeCell ref="D33:J33"/>
    <mergeCell ref="D35:J35"/>
    <mergeCell ref="M35:P35"/>
    <mergeCell ref="U33:X33"/>
    <mergeCell ref="C26:X26"/>
    <mergeCell ref="D30:E30"/>
    <mergeCell ref="K30:L30"/>
    <mergeCell ref="M30:O30"/>
    <mergeCell ref="P30:Q30"/>
    <mergeCell ref="R30:X30"/>
    <mergeCell ref="N20:O20"/>
    <mergeCell ref="P20:X20"/>
    <mergeCell ref="N22:O22"/>
    <mergeCell ref="P22:X22"/>
    <mergeCell ref="N24:O24"/>
    <mergeCell ref="N13:O13"/>
    <mergeCell ref="P13:X13"/>
    <mergeCell ref="N15:O15"/>
    <mergeCell ref="P15:X15"/>
    <mergeCell ref="N17:O17"/>
    <mergeCell ref="N10:O10"/>
    <mergeCell ref="R3:S3"/>
    <mergeCell ref="N6:O6"/>
    <mergeCell ref="P6:X6"/>
    <mergeCell ref="N8:O8"/>
    <mergeCell ref="P8:X8"/>
  </mergeCells>
  <phoneticPr fontId="65"/>
  <pageMargins left="0.70866141732283472" right="0.70866141732283472" top="0.74803149606299213" bottom="0.74803149606299213" header="0.31496062992125984" footer="0.31496062992125984"/>
  <pageSetup paperSize="9" scale="84" orientation="portrait" blackAndWhite="1" r:id="rId1"/>
  <rowBreaks count="1" manualBreakCount="1">
    <brk id="68"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19</xdr:col>
                    <xdr:colOff>53340</xdr:colOff>
                    <xdr:row>76</xdr:row>
                    <xdr:rowOff>129540</xdr:rowOff>
                  </from>
                  <to>
                    <xdr:col>20</xdr:col>
                    <xdr:colOff>205740</xdr:colOff>
                    <xdr:row>82</xdr:row>
                    <xdr:rowOff>167640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21</xdr:col>
                    <xdr:colOff>0</xdr:colOff>
                    <xdr:row>76</xdr:row>
                    <xdr:rowOff>144780</xdr:rowOff>
                  </from>
                  <to>
                    <xdr:col>22</xdr:col>
                    <xdr:colOff>167640</xdr:colOff>
                    <xdr:row>82</xdr:row>
                    <xdr:rowOff>152400</xdr:rowOff>
                  </to>
                </anchor>
              </controlPr>
            </control>
          </mc:Choice>
        </mc:AlternateContent>
        <mc:AlternateContent xmlns:mc="http://schemas.openxmlformats.org/markup-compatibility/2006">
          <mc:Choice Requires="x14">
            <control shapeId="75779" r:id="rId6" name="Check Box 3">
              <controlPr defaultSize="0" autoFill="0" autoLine="0" autoPict="0">
                <anchor moveWithCells="1">
                  <from>
                    <xdr:col>22</xdr:col>
                    <xdr:colOff>213360</xdr:colOff>
                    <xdr:row>76</xdr:row>
                    <xdr:rowOff>137160</xdr:rowOff>
                  </from>
                  <to>
                    <xdr:col>24</xdr:col>
                    <xdr:colOff>129540</xdr:colOff>
                    <xdr:row>82</xdr:row>
                    <xdr:rowOff>160020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sheetPr>
  <dimension ref="B1:CA52"/>
  <sheetViews>
    <sheetView showGridLines="0" showZeros="0" view="pageBreakPreview" topLeftCell="K1" zoomScaleNormal="100" zoomScaleSheetLayoutView="100" workbookViewId="0">
      <selection activeCell="S3" sqref="S3"/>
    </sheetView>
  </sheetViews>
  <sheetFormatPr defaultRowHeight="13.2"/>
  <cols>
    <col min="1" max="2" width="1.6640625" style="450" customWidth="1"/>
    <col min="3" max="3" width="1.109375" style="450" customWidth="1"/>
    <col min="4" max="4" width="5.6640625" style="450" customWidth="1"/>
    <col min="5" max="5" width="3.6640625" style="450" customWidth="1"/>
    <col min="6" max="6" width="2.6640625" style="450" customWidth="1"/>
    <col min="7" max="7" width="3.6640625" style="450" customWidth="1"/>
    <col min="8" max="8" width="2.6640625" style="450" customWidth="1"/>
    <col min="9" max="10" width="3.6640625" style="450" customWidth="1"/>
    <col min="11" max="11" width="1.21875" style="450" customWidth="1"/>
    <col min="12" max="13" width="4.109375" style="450" customWidth="1"/>
    <col min="14" max="17" width="3.6640625" style="450" customWidth="1"/>
    <col min="18" max="19" width="3.109375" style="450" customWidth="1"/>
    <col min="20" max="20" width="4.109375" style="450" customWidth="1"/>
    <col min="21" max="22" width="3.6640625" style="450" customWidth="1"/>
    <col min="23" max="26" width="3.6640625" style="457" customWidth="1"/>
    <col min="27" max="28" width="1.6640625" style="457" customWidth="1"/>
    <col min="29" max="29" width="2.109375" style="457" customWidth="1"/>
    <col min="30" max="30" width="7.21875" style="450" hidden="1" customWidth="1"/>
    <col min="31" max="51" width="0" style="450" hidden="1" customWidth="1"/>
    <col min="52" max="52" width="15" style="450" customWidth="1"/>
    <col min="53" max="54" width="1.6640625" style="450" customWidth="1"/>
    <col min="55" max="55" width="1.109375" style="450" customWidth="1"/>
    <col min="56" max="56" width="5.6640625" style="450" customWidth="1"/>
    <col min="57" max="57" width="3.6640625" style="450" customWidth="1"/>
    <col min="58" max="58" width="2.6640625" style="450" customWidth="1"/>
    <col min="59" max="59" width="3.6640625" style="450" customWidth="1"/>
    <col min="60" max="60" width="2.6640625" style="450" customWidth="1"/>
    <col min="61" max="62" width="3.6640625" style="450" customWidth="1"/>
    <col min="63" max="63" width="1.21875" style="450" customWidth="1"/>
    <col min="64" max="65" width="4.109375" style="450" customWidth="1"/>
    <col min="66" max="69" width="3.6640625" style="450" customWidth="1"/>
    <col min="70" max="71" width="3.109375" style="450" customWidth="1"/>
    <col min="72" max="72" width="4.109375" style="450" customWidth="1"/>
    <col min="73" max="74" width="3.6640625" style="450" customWidth="1"/>
    <col min="75" max="78" width="3.6640625" style="457" customWidth="1"/>
    <col min="79" max="79" width="1.6640625" style="457" customWidth="1"/>
    <col min="80" max="292" width="8.88671875" style="450"/>
    <col min="293" max="293" width="2.44140625" style="450" customWidth="1"/>
    <col min="294" max="294" width="2.33203125" style="450" customWidth="1"/>
    <col min="295" max="295" width="1.109375" style="450" customWidth="1"/>
    <col min="296" max="296" width="22.6640625" style="450" customWidth="1"/>
    <col min="297" max="297" width="1.21875" style="450" customWidth="1"/>
    <col min="298" max="299" width="11.77734375" style="450" customWidth="1"/>
    <col min="300" max="300" width="1.77734375" style="450" customWidth="1"/>
    <col min="301" max="301" width="6.88671875" style="450" customWidth="1"/>
    <col min="302" max="302" width="4.44140625" style="450" customWidth="1"/>
    <col min="303" max="303" width="3.6640625" style="450" customWidth="1"/>
    <col min="304" max="304" width="0.77734375" style="450" customWidth="1"/>
    <col min="305" max="305" width="3.33203125" style="450" customWidth="1"/>
    <col min="306" max="306" width="3.6640625" style="450" customWidth="1"/>
    <col min="307" max="307" width="3" style="450" customWidth="1"/>
    <col min="308" max="308" width="3.6640625" style="450" customWidth="1"/>
    <col min="309" max="309" width="3.109375" style="450" customWidth="1"/>
    <col min="310" max="310" width="1.88671875" style="450" customWidth="1"/>
    <col min="311" max="312" width="2.21875" style="450" customWidth="1"/>
    <col min="313" max="313" width="7.21875" style="450" customWidth="1"/>
    <col min="314" max="548" width="8.88671875" style="450"/>
    <col min="549" max="549" width="2.44140625" style="450" customWidth="1"/>
    <col min="550" max="550" width="2.33203125" style="450" customWidth="1"/>
    <col min="551" max="551" width="1.109375" style="450" customWidth="1"/>
    <col min="552" max="552" width="22.6640625" style="450" customWidth="1"/>
    <col min="553" max="553" width="1.21875" style="450" customWidth="1"/>
    <col min="554" max="555" width="11.77734375" style="450" customWidth="1"/>
    <col min="556" max="556" width="1.77734375" style="450" customWidth="1"/>
    <col min="557" max="557" width="6.88671875" style="450" customWidth="1"/>
    <col min="558" max="558" width="4.44140625" style="450" customWidth="1"/>
    <col min="559" max="559" width="3.6640625" style="450" customWidth="1"/>
    <col min="560" max="560" width="0.77734375" style="450" customWidth="1"/>
    <col min="561" max="561" width="3.33203125" style="450" customWidth="1"/>
    <col min="562" max="562" width="3.6640625" style="450" customWidth="1"/>
    <col min="563" max="563" width="3" style="450" customWidth="1"/>
    <col min="564" max="564" width="3.6640625" style="450" customWidth="1"/>
    <col min="565" max="565" width="3.109375" style="450" customWidth="1"/>
    <col min="566" max="566" width="1.88671875" style="450" customWidth="1"/>
    <col min="567" max="568" width="2.21875" style="450" customWidth="1"/>
    <col min="569" max="569" width="7.21875" style="450" customWidth="1"/>
    <col min="570" max="804" width="8.88671875" style="450"/>
    <col min="805" max="805" width="2.44140625" style="450" customWidth="1"/>
    <col min="806" max="806" width="2.33203125" style="450" customWidth="1"/>
    <col min="807" max="807" width="1.109375" style="450" customWidth="1"/>
    <col min="808" max="808" width="22.6640625" style="450" customWidth="1"/>
    <col min="809" max="809" width="1.21875" style="450" customWidth="1"/>
    <col min="810" max="811" width="11.77734375" style="450" customWidth="1"/>
    <col min="812" max="812" width="1.77734375" style="450" customWidth="1"/>
    <col min="813" max="813" width="6.88671875" style="450" customWidth="1"/>
    <col min="814" max="814" width="4.44140625" style="450" customWidth="1"/>
    <col min="815" max="815" width="3.6640625" style="450" customWidth="1"/>
    <col min="816" max="816" width="0.77734375" style="450" customWidth="1"/>
    <col min="817" max="817" width="3.33203125" style="450" customWidth="1"/>
    <col min="818" max="818" width="3.6640625" style="450" customWidth="1"/>
    <col min="819" max="819" width="3" style="450" customWidth="1"/>
    <col min="820" max="820" width="3.6640625" style="450" customWidth="1"/>
    <col min="821" max="821" width="3.109375" style="450" customWidth="1"/>
    <col min="822" max="822" width="1.88671875" style="450" customWidth="1"/>
    <col min="823" max="824" width="2.21875" style="450" customWidth="1"/>
    <col min="825" max="825" width="7.21875" style="450" customWidth="1"/>
    <col min="826" max="1060" width="8.88671875" style="450"/>
    <col min="1061" max="1061" width="2.44140625" style="450" customWidth="1"/>
    <col min="1062" max="1062" width="2.33203125" style="450" customWidth="1"/>
    <col min="1063" max="1063" width="1.109375" style="450" customWidth="1"/>
    <col min="1064" max="1064" width="22.6640625" style="450" customWidth="1"/>
    <col min="1065" max="1065" width="1.21875" style="450" customWidth="1"/>
    <col min="1066" max="1067" width="11.77734375" style="450" customWidth="1"/>
    <col min="1068" max="1068" width="1.77734375" style="450" customWidth="1"/>
    <col min="1069" max="1069" width="6.88671875" style="450" customWidth="1"/>
    <col min="1070" max="1070" width="4.44140625" style="450" customWidth="1"/>
    <col min="1071" max="1071" width="3.6640625" style="450" customWidth="1"/>
    <col min="1072" max="1072" width="0.77734375" style="450" customWidth="1"/>
    <col min="1073" max="1073" width="3.33203125" style="450" customWidth="1"/>
    <col min="1074" max="1074" width="3.6640625" style="450" customWidth="1"/>
    <col min="1075" max="1075" width="3" style="450" customWidth="1"/>
    <col min="1076" max="1076" width="3.6640625" style="450" customWidth="1"/>
    <col min="1077" max="1077" width="3.109375" style="450" customWidth="1"/>
    <col min="1078" max="1078" width="1.88671875" style="450" customWidth="1"/>
    <col min="1079" max="1080" width="2.21875" style="450" customWidth="1"/>
    <col min="1081" max="1081" width="7.21875" style="450" customWidth="1"/>
    <col min="1082" max="1316" width="8.88671875" style="450"/>
    <col min="1317" max="1317" width="2.44140625" style="450" customWidth="1"/>
    <col min="1318" max="1318" width="2.33203125" style="450" customWidth="1"/>
    <col min="1319" max="1319" width="1.109375" style="450" customWidth="1"/>
    <col min="1320" max="1320" width="22.6640625" style="450" customWidth="1"/>
    <col min="1321" max="1321" width="1.21875" style="450" customWidth="1"/>
    <col min="1322" max="1323" width="11.77734375" style="450" customWidth="1"/>
    <col min="1324" max="1324" width="1.77734375" style="450" customWidth="1"/>
    <col min="1325" max="1325" width="6.88671875" style="450" customWidth="1"/>
    <col min="1326" max="1326" width="4.44140625" style="450" customWidth="1"/>
    <col min="1327" max="1327" width="3.6640625" style="450" customWidth="1"/>
    <col min="1328" max="1328" width="0.77734375" style="450" customWidth="1"/>
    <col min="1329" max="1329" width="3.33203125" style="450" customWidth="1"/>
    <col min="1330" max="1330" width="3.6640625" style="450" customWidth="1"/>
    <col min="1331" max="1331" width="3" style="450" customWidth="1"/>
    <col min="1332" max="1332" width="3.6640625" style="450" customWidth="1"/>
    <col min="1333" max="1333" width="3.109375" style="450" customWidth="1"/>
    <col min="1334" max="1334" width="1.88671875" style="450" customWidth="1"/>
    <col min="1335" max="1336" width="2.21875" style="450" customWidth="1"/>
    <col min="1337" max="1337" width="7.21875" style="450" customWidth="1"/>
    <col min="1338" max="1572" width="8.88671875" style="450"/>
    <col min="1573" max="1573" width="2.44140625" style="450" customWidth="1"/>
    <col min="1574" max="1574" width="2.33203125" style="450" customWidth="1"/>
    <col min="1575" max="1575" width="1.109375" style="450" customWidth="1"/>
    <col min="1576" max="1576" width="22.6640625" style="450" customWidth="1"/>
    <col min="1577" max="1577" width="1.21875" style="450" customWidth="1"/>
    <col min="1578" max="1579" width="11.77734375" style="450" customWidth="1"/>
    <col min="1580" max="1580" width="1.77734375" style="450" customWidth="1"/>
    <col min="1581" max="1581" width="6.88671875" style="450" customWidth="1"/>
    <col min="1582" max="1582" width="4.44140625" style="450" customWidth="1"/>
    <col min="1583" max="1583" width="3.6640625" style="450" customWidth="1"/>
    <col min="1584" max="1584" width="0.77734375" style="450" customWidth="1"/>
    <col min="1585" max="1585" width="3.33203125" style="450" customWidth="1"/>
    <col min="1586" max="1586" width="3.6640625" style="450" customWidth="1"/>
    <col min="1587" max="1587" width="3" style="450" customWidth="1"/>
    <col min="1588" max="1588" width="3.6640625" style="450" customWidth="1"/>
    <col min="1589" max="1589" width="3.109375" style="450" customWidth="1"/>
    <col min="1590" max="1590" width="1.88671875" style="450" customWidth="1"/>
    <col min="1591" max="1592" width="2.21875" style="450" customWidth="1"/>
    <col min="1593" max="1593" width="7.21875" style="450" customWidth="1"/>
    <col min="1594" max="1828" width="8.88671875" style="450"/>
    <col min="1829" max="1829" width="2.44140625" style="450" customWidth="1"/>
    <col min="1830" max="1830" width="2.33203125" style="450" customWidth="1"/>
    <col min="1831" max="1831" width="1.109375" style="450" customWidth="1"/>
    <col min="1832" max="1832" width="22.6640625" style="450" customWidth="1"/>
    <col min="1833" max="1833" width="1.21875" style="450" customWidth="1"/>
    <col min="1834" max="1835" width="11.77734375" style="450" customWidth="1"/>
    <col min="1836" max="1836" width="1.77734375" style="450" customWidth="1"/>
    <col min="1837" max="1837" width="6.88671875" style="450" customWidth="1"/>
    <col min="1838" max="1838" width="4.44140625" style="450" customWidth="1"/>
    <col min="1839" max="1839" width="3.6640625" style="450" customWidth="1"/>
    <col min="1840" max="1840" width="0.77734375" style="450" customWidth="1"/>
    <col min="1841" max="1841" width="3.33203125" style="450" customWidth="1"/>
    <col min="1842" max="1842" width="3.6640625" style="450" customWidth="1"/>
    <col min="1843" max="1843" width="3" style="450" customWidth="1"/>
    <col min="1844" max="1844" width="3.6640625" style="450" customWidth="1"/>
    <col min="1845" max="1845" width="3.109375" style="450" customWidth="1"/>
    <col min="1846" max="1846" width="1.88671875" style="450" customWidth="1"/>
    <col min="1847" max="1848" width="2.21875" style="450" customWidth="1"/>
    <col min="1849" max="1849" width="7.21875" style="450" customWidth="1"/>
    <col min="1850" max="2084" width="8.88671875" style="450"/>
    <col min="2085" max="2085" width="2.44140625" style="450" customWidth="1"/>
    <col min="2086" max="2086" width="2.33203125" style="450" customWidth="1"/>
    <col min="2087" max="2087" width="1.109375" style="450" customWidth="1"/>
    <col min="2088" max="2088" width="22.6640625" style="450" customWidth="1"/>
    <col min="2089" max="2089" width="1.21875" style="450" customWidth="1"/>
    <col min="2090" max="2091" width="11.77734375" style="450" customWidth="1"/>
    <col min="2092" max="2092" width="1.77734375" style="450" customWidth="1"/>
    <col min="2093" max="2093" width="6.88671875" style="450" customWidth="1"/>
    <col min="2094" max="2094" width="4.44140625" style="450" customWidth="1"/>
    <col min="2095" max="2095" width="3.6640625" style="450" customWidth="1"/>
    <col min="2096" max="2096" width="0.77734375" style="450" customWidth="1"/>
    <col min="2097" max="2097" width="3.33203125" style="450" customWidth="1"/>
    <col min="2098" max="2098" width="3.6640625" style="450" customWidth="1"/>
    <col min="2099" max="2099" width="3" style="450" customWidth="1"/>
    <col min="2100" max="2100" width="3.6640625" style="450" customWidth="1"/>
    <col min="2101" max="2101" width="3.109375" style="450" customWidth="1"/>
    <col min="2102" max="2102" width="1.88671875" style="450" customWidth="1"/>
    <col min="2103" max="2104" width="2.21875" style="450" customWidth="1"/>
    <col min="2105" max="2105" width="7.21875" style="450" customWidth="1"/>
    <col min="2106" max="2340" width="8.88671875" style="450"/>
    <col min="2341" max="2341" width="2.44140625" style="450" customWidth="1"/>
    <col min="2342" max="2342" width="2.33203125" style="450" customWidth="1"/>
    <col min="2343" max="2343" width="1.109375" style="450" customWidth="1"/>
    <col min="2344" max="2344" width="22.6640625" style="450" customWidth="1"/>
    <col min="2345" max="2345" width="1.21875" style="450" customWidth="1"/>
    <col min="2346" max="2347" width="11.77734375" style="450" customWidth="1"/>
    <col min="2348" max="2348" width="1.77734375" style="450" customWidth="1"/>
    <col min="2349" max="2349" width="6.88671875" style="450" customWidth="1"/>
    <col min="2350" max="2350" width="4.44140625" style="450" customWidth="1"/>
    <col min="2351" max="2351" width="3.6640625" style="450" customWidth="1"/>
    <col min="2352" max="2352" width="0.77734375" style="450" customWidth="1"/>
    <col min="2353" max="2353" width="3.33203125" style="450" customWidth="1"/>
    <col min="2354" max="2354" width="3.6640625" style="450" customWidth="1"/>
    <col min="2355" max="2355" width="3" style="450" customWidth="1"/>
    <col min="2356" max="2356" width="3.6640625" style="450" customWidth="1"/>
    <col min="2357" max="2357" width="3.109375" style="450" customWidth="1"/>
    <col min="2358" max="2358" width="1.88671875" style="450" customWidth="1"/>
    <col min="2359" max="2360" width="2.21875" style="450" customWidth="1"/>
    <col min="2361" max="2361" width="7.21875" style="450" customWidth="1"/>
    <col min="2362" max="2596" width="8.88671875" style="450"/>
    <col min="2597" max="2597" width="2.44140625" style="450" customWidth="1"/>
    <col min="2598" max="2598" width="2.33203125" style="450" customWidth="1"/>
    <col min="2599" max="2599" width="1.109375" style="450" customWidth="1"/>
    <col min="2600" max="2600" width="22.6640625" style="450" customWidth="1"/>
    <col min="2601" max="2601" width="1.21875" style="450" customWidth="1"/>
    <col min="2602" max="2603" width="11.77734375" style="450" customWidth="1"/>
    <col min="2604" max="2604" width="1.77734375" style="450" customWidth="1"/>
    <col min="2605" max="2605" width="6.88671875" style="450" customWidth="1"/>
    <col min="2606" max="2606" width="4.44140625" style="450" customWidth="1"/>
    <col min="2607" max="2607" width="3.6640625" style="450" customWidth="1"/>
    <col min="2608" max="2608" width="0.77734375" style="450" customWidth="1"/>
    <col min="2609" max="2609" width="3.33203125" style="450" customWidth="1"/>
    <col min="2610" max="2610" width="3.6640625" style="450" customWidth="1"/>
    <col min="2611" max="2611" width="3" style="450" customWidth="1"/>
    <col min="2612" max="2612" width="3.6640625" style="450" customWidth="1"/>
    <col min="2613" max="2613" width="3.109375" style="450" customWidth="1"/>
    <col min="2614" max="2614" width="1.88671875" style="450" customWidth="1"/>
    <col min="2615" max="2616" width="2.21875" style="450" customWidth="1"/>
    <col min="2617" max="2617" width="7.21875" style="450" customWidth="1"/>
    <col min="2618" max="2852" width="8.88671875" style="450"/>
    <col min="2853" max="2853" width="2.44140625" style="450" customWidth="1"/>
    <col min="2854" max="2854" width="2.33203125" style="450" customWidth="1"/>
    <col min="2855" max="2855" width="1.109375" style="450" customWidth="1"/>
    <col min="2856" max="2856" width="22.6640625" style="450" customWidth="1"/>
    <col min="2857" max="2857" width="1.21875" style="450" customWidth="1"/>
    <col min="2858" max="2859" width="11.77734375" style="450" customWidth="1"/>
    <col min="2860" max="2860" width="1.77734375" style="450" customWidth="1"/>
    <col min="2861" max="2861" width="6.88671875" style="450" customWidth="1"/>
    <col min="2862" max="2862" width="4.44140625" style="450" customWidth="1"/>
    <col min="2863" max="2863" width="3.6640625" style="450" customWidth="1"/>
    <col min="2864" max="2864" width="0.77734375" style="450" customWidth="1"/>
    <col min="2865" max="2865" width="3.33203125" style="450" customWidth="1"/>
    <col min="2866" max="2866" width="3.6640625" style="450" customWidth="1"/>
    <col min="2867" max="2867" width="3" style="450" customWidth="1"/>
    <col min="2868" max="2868" width="3.6640625" style="450" customWidth="1"/>
    <col min="2869" max="2869" width="3.109375" style="450" customWidth="1"/>
    <col min="2870" max="2870" width="1.88671875" style="450" customWidth="1"/>
    <col min="2871" max="2872" width="2.21875" style="450" customWidth="1"/>
    <col min="2873" max="2873" width="7.21875" style="450" customWidth="1"/>
    <col min="2874" max="3108" width="8.88671875" style="450"/>
    <col min="3109" max="3109" width="2.44140625" style="450" customWidth="1"/>
    <col min="3110" max="3110" width="2.33203125" style="450" customWidth="1"/>
    <col min="3111" max="3111" width="1.109375" style="450" customWidth="1"/>
    <col min="3112" max="3112" width="22.6640625" style="450" customWidth="1"/>
    <col min="3113" max="3113" width="1.21875" style="450" customWidth="1"/>
    <col min="3114" max="3115" width="11.77734375" style="450" customWidth="1"/>
    <col min="3116" max="3116" width="1.77734375" style="450" customWidth="1"/>
    <col min="3117" max="3117" width="6.88671875" style="450" customWidth="1"/>
    <col min="3118" max="3118" width="4.44140625" style="450" customWidth="1"/>
    <col min="3119" max="3119" width="3.6640625" style="450" customWidth="1"/>
    <col min="3120" max="3120" width="0.77734375" style="450" customWidth="1"/>
    <col min="3121" max="3121" width="3.33203125" style="450" customWidth="1"/>
    <col min="3122" max="3122" width="3.6640625" style="450" customWidth="1"/>
    <col min="3123" max="3123" width="3" style="450" customWidth="1"/>
    <col min="3124" max="3124" width="3.6640625" style="450" customWidth="1"/>
    <col min="3125" max="3125" width="3.109375" style="450" customWidth="1"/>
    <col min="3126" max="3126" width="1.88671875" style="450" customWidth="1"/>
    <col min="3127" max="3128" width="2.21875" style="450" customWidth="1"/>
    <col min="3129" max="3129" width="7.21875" style="450" customWidth="1"/>
    <col min="3130" max="3364" width="8.88671875" style="450"/>
    <col min="3365" max="3365" width="2.44140625" style="450" customWidth="1"/>
    <col min="3366" max="3366" width="2.33203125" style="450" customWidth="1"/>
    <col min="3367" max="3367" width="1.109375" style="450" customWidth="1"/>
    <col min="3368" max="3368" width="22.6640625" style="450" customWidth="1"/>
    <col min="3369" max="3369" width="1.21875" style="450" customWidth="1"/>
    <col min="3370" max="3371" width="11.77734375" style="450" customWidth="1"/>
    <col min="3372" max="3372" width="1.77734375" style="450" customWidth="1"/>
    <col min="3373" max="3373" width="6.88671875" style="450" customWidth="1"/>
    <col min="3374" max="3374" width="4.44140625" style="450" customWidth="1"/>
    <col min="3375" max="3375" width="3.6640625" style="450" customWidth="1"/>
    <col min="3376" max="3376" width="0.77734375" style="450" customWidth="1"/>
    <col min="3377" max="3377" width="3.33203125" style="450" customWidth="1"/>
    <col min="3378" max="3378" width="3.6640625" style="450" customWidth="1"/>
    <col min="3379" max="3379" width="3" style="450" customWidth="1"/>
    <col min="3380" max="3380" width="3.6640625" style="450" customWidth="1"/>
    <col min="3381" max="3381" width="3.109375" style="450" customWidth="1"/>
    <col min="3382" max="3382" width="1.88671875" style="450" customWidth="1"/>
    <col min="3383" max="3384" width="2.21875" style="450" customWidth="1"/>
    <col min="3385" max="3385" width="7.21875" style="450" customWidth="1"/>
    <col min="3386" max="3620" width="8.88671875" style="450"/>
    <col min="3621" max="3621" width="2.44140625" style="450" customWidth="1"/>
    <col min="3622" max="3622" width="2.33203125" style="450" customWidth="1"/>
    <col min="3623" max="3623" width="1.109375" style="450" customWidth="1"/>
    <col min="3624" max="3624" width="22.6640625" style="450" customWidth="1"/>
    <col min="3625" max="3625" width="1.21875" style="450" customWidth="1"/>
    <col min="3626" max="3627" width="11.77734375" style="450" customWidth="1"/>
    <col min="3628" max="3628" width="1.77734375" style="450" customWidth="1"/>
    <col min="3629" max="3629" width="6.88671875" style="450" customWidth="1"/>
    <col min="3630" max="3630" width="4.44140625" style="450" customWidth="1"/>
    <col min="3631" max="3631" width="3.6640625" style="450" customWidth="1"/>
    <col min="3632" max="3632" width="0.77734375" style="450" customWidth="1"/>
    <col min="3633" max="3633" width="3.33203125" style="450" customWidth="1"/>
    <col min="3634" max="3634" width="3.6640625" style="450" customWidth="1"/>
    <col min="3635" max="3635" width="3" style="450" customWidth="1"/>
    <col min="3636" max="3636" width="3.6640625" style="450" customWidth="1"/>
    <col min="3637" max="3637" width="3.109375" style="450" customWidth="1"/>
    <col min="3638" max="3638" width="1.88671875" style="450" customWidth="1"/>
    <col min="3639" max="3640" width="2.21875" style="450" customWidth="1"/>
    <col min="3641" max="3641" width="7.21875" style="450" customWidth="1"/>
    <col min="3642" max="3876" width="8.88671875" style="450"/>
    <col min="3877" max="3877" width="2.44140625" style="450" customWidth="1"/>
    <col min="3878" max="3878" width="2.33203125" style="450" customWidth="1"/>
    <col min="3879" max="3879" width="1.109375" style="450" customWidth="1"/>
    <col min="3880" max="3880" width="22.6640625" style="450" customWidth="1"/>
    <col min="3881" max="3881" width="1.21875" style="450" customWidth="1"/>
    <col min="3882" max="3883" width="11.77734375" style="450" customWidth="1"/>
    <col min="3884" max="3884" width="1.77734375" style="450" customWidth="1"/>
    <col min="3885" max="3885" width="6.88671875" style="450" customWidth="1"/>
    <col min="3886" max="3886" width="4.44140625" style="450" customWidth="1"/>
    <col min="3887" max="3887" width="3.6640625" style="450" customWidth="1"/>
    <col min="3888" max="3888" width="0.77734375" style="450" customWidth="1"/>
    <col min="3889" max="3889" width="3.33203125" style="450" customWidth="1"/>
    <col min="3890" max="3890" width="3.6640625" style="450" customWidth="1"/>
    <col min="3891" max="3891" width="3" style="450" customWidth="1"/>
    <col min="3892" max="3892" width="3.6640625" style="450" customWidth="1"/>
    <col min="3893" max="3893" width="3.109375" style="450" customWidth="1"/>
    <col min="3894" max="3894" width="1.88671875" style="450" customWidth="1"/>
    <col min="3895" max="3896" width="2.21875" style="450" customWidth="1"/>
    <col min="3897" max="3897" width="7.21875" style="450" customWidth="1"/>
    <col min="3898" max="4132" width="8.88671875" style="450"/>
    <col min="4133" max="4133" width="2.44140625" style="450" customWidth="1"/>
    <col min="4134" max="4134" width="2.33203125" style="450" customWidth="1"/>
    <col min="4135" max="4135" width="1.109375" style="450" customWidth="1"/>
    <col min="4136" max="4136" width="22.6640625" style="450" customWidth="1"/>
    <col min="4137" max="4137" width="1.21875" style="450" customWidth="1"/>
    <col min="4138" max="4139" width="11.77734375" style="450" customWidth="1"/>
    <col min="4140" max="4140" width="1.77734375" style="450" customWidth="1"/>
    <col min="4141" max="4141" width="6.88671875" style="450" customWidth="1"/>
    <col min="4142" max="4142" width="4.44140625" style="450" customWidth="1"/>
    <col min="4143" max="4143" width="3.6640625" style="450" customWidth="1"/>
    <col min="4144" max="4144" width="0.77734375" style="450" customWidth="1"/>
    <col min="4145" max="4145" width="3.33203125" style="450" customWidth="1"/>
    <col min="4146" max="4146" width="3.6640625" style="450" customWidth="1"/>
    <col min="4147" max="4147" width="3" style="450" customWidth="1"/>
    <col min="4148" max="4148" width="3.6640625" style="450" customWidth="1"/>
    <col min="4149" max="4149" width="3.109375" style="450" customWidth="1"/>
    <col min="4150" max="4150" width="1.88671875" style="450" customWidth="1"/>
    <col min="4151" max="4152" width="2.21875" style="450" customWidth="1"/>
    <col min="4153" max="4153" width="7.21875" style="450" customWidth="1"/>
    <col min="4154" max="4388" width="8.88671875" style="450"/>
    <col min="4389" max="4389" width="2.44140625" style="450" customWidth="1"/>
    <col min="4390" max="4390" width="2.33203125" style="450" customWidth="1"/>
    <col min="4391" max="4391" width="1.109375" style="450" customWidth="1"/>
    <col min="4392" max="4392" width="22.6640625" style="450" customWidth="1"/>
    <col min="4393" max="4393" width="1.21875" style="450" customWidth="1"/>
    <col min="4394" max="4395" width="11.77734375" style="450" customWidth="1"/>
    <col min="4396" max="4396" width="1.77734375" style="450" customWidth="1"/>
    <col min="4397" max="4397" width="6.88671875" style="450" customWidth="1"/>
    <col min="4398" max="4398" width="4.44140625" style="450" customWidth="1"/>
    <col min="4399" max="4399" width="3.6640625" style="450" customWidth="1"/>
    <col min="4400" max="4400" width="0.77734375" style="450" customWidth="1"/>
    <col min="4401" max="4401" width="3.33203125" style="450" customWidth="1"/>
    <col min="4402" max="4402" width="3.6640625" style="450" customWidth="1"/>
    <col min="4403" max="4403" width="3" style="450" customWidth="1"/>
    <col min="4404" max="4404" width="3.6640625" style="450" customWidth="1"/>
    <col min="4405" max="4405" width="3.109375" style="450" customWidth="1"/>
    <col min="4406" max="4406" width="1.88671875" style="450" customWidth="1"/>
    <col min="4407" max="4408" width="2.21875" style="450" customWidth="1"/>
    <col min="4409" max="4409" width="7.21875" style="450" customWidth="1"/>
    <col min="4410" max="4644" width="8.88671875" style="450"/>
    <col min="4645" max="4645" width="2.44140625" style="450" customWidth="1"/>
    <col min="4646" max="4646" width="2.33203125" style="450" customWidth="1"/>
    <col min="4647" max="4647" width="1.109375" style="450" customWidth="1"/>
    <col min="4648" max="4648" width="22.6640625" style="450" customWidth="1"/>
    <col min="4649" max="4649" width="1.21875" style="450" customWidth="1"/>
    <col min="4650" max="4651" width="11.77734375" style="450" customWidth="1"/>
    <col min="4652" max="4652" width="1.77734375" style="450" customWidth="1"/>
    <col min="4653" max="4653" width="6.88671875" style="450" customWidth="1"/>
    <col min="4654" max="4654" width="4.44140625" style="450" customWidth="1"/>
    <col min="4655" max="4655" width="3.6640625" style="450" customWidth="1"/>
    <col min="4656" max="4656" width="0.77734375" style="450" customWidth="1"/>
    <col min="4657" max="4657" width="3.33203125" style="450" customWidth="1"/>
    <col min="4658" max="4658" width="3.6640625" style="450" customWidth="1"/>
    <col min="4659" max="4659" width="3" style="450" customWidth="1"/>
    <col min="4660" max="4660" width="3.6640625" style="450" customWidth="1"/>
    <col min="4661" max="4661" width="3.109375" style="450" customWidth="1"/>
    <col min="4662" max="4662" width="1.88671875" style="450" customWidth="1"/>
    <col min="4663" max="4664" width="2.21875" style="450" customWidth="1"/>
    <col min="4665" max="4665" width="7.21875" style="450" customWidth="1"/>
    <col min="4666" max="4900" width="8.88671875" style="450"/>
    <col min="4901" max="4901" width="2.44140625" style="450" customWidth="1"/>
    <col min="4902" max="4902" width="2.33203125" style="450" customWidth="1"/>
    <col min="4903" max="4903" width="1.109375" style="450" customWidth="1"/>
    <col min="4904" max="4904" width="22.6640625" style="450" customWidth="1"/>
    <col min="4905" max="4905" width="1.21875" style="450" customWidth="1"/>
    <col min="4906" max="4907" width="11.77734375" style="450" customWidth="1"/>
    <col min="4908" max="4908" width="1.77734375" style="450" customWidth="1"/>
    <col min="4909" max="4909" width="6.88671875" style="450" customWidth="1"/>
    <col min="4910" max="4910" width="4.44140625" style="450" customWidth="1"/>
    <col min="4911" max="4911" width="3.6640625" style="450" customWidth="1"/>
    <col min="4912" max="4912" width="0.77734375" style="450" customWidth="1"/>
    <col min="4913" max="4913" width="3.33203125" style="450" customWidth="1"/>
    <col min="4914" max="4914" width="3.6640625" style="450" customWidth="1"/>
    <col min="4915" max="4915" width="3" style="450" customWidth="1"/>
    <col min="4916" max="4916" width="3.6640625" style="450" customWidth="1"/>
    <col min="4917" max="4917" width="3.109375" style="450" customWidth="1"/>
    <col min="4918" max="4918" width="1.88671875" style="450" customWidth="1"/>
    <col min="4919" max="4920" width="2.21875" style="450" customWidth="1"/>
    <col min="4921" max="4921" width="7.21875" style="450" customWidth="1"/>
    <col min="4922" max="5156" width="8.88671875" style="450"/>
    <col min="5157" max="5157" width="2.44140625" style="450" customWidth="1"/>
    <col min="5158" max="5158" width="2.33203125" style="450" customWidth="1"/>
    <col min="5159" max="5159" width="1.109375" style="450" customWidth="1"/>
    <col min="5160" max="5160" width="22.6640625" style="450" customWidth="1"/>
    <col min="5161" max="5161" width="1.21875" style="450" customWidth="1"/>
    <col min="5162" max="5163" width="11.77734375" style="450" customWidth="1"/>
    <col min="5164" max="5164" width="1.77734375" style="450" customWidth="1"/>
    <col min="5165" max="5165" width="6.88671875" style="450" customWidth="1"/>
    <col min="5166" max="5166" width="4.44140625" style="450" customWidth="1"/>
    <col min="5167" max="5167" width="3.6640625" style="450" customWidth="1"/>
    <col min="5168" max="5168" width="0.77734375" style="450" customWidth="1"/>
    <col min="5169" max="5169" width="3.33203125" style="450" customWidth="1"/>
    <col min="5170" max="5170" width="3.6640625" style="450" customWidth="1"/>
    <col min="5171" max="5171" width="3" style="450" customWidth="1"/>
    <col min="5172" max="5172" width="3.6640625" style="450" customWidth="1"/>
    <col min="5173" max="5173" width="3.109375" style="450" customWidth="1"/>
    <col min="5174" max="5174" width="1.88671875" style="450" customWidth="1"/>
    <col min="5175" max="5176" width="2.21875" style="450" customWidth="1"/>
    <col min="5177" max="5177" width="7.21875" style="450" customWidth="1"/>
    <col min="5178" max="5412" width="8.88671875" style="450"/>
    <col min="5413" max="5413" width="2.44140625" style="450" customWidth="1"/>
    <col min="5414" max="5414" width="2.33203125" style="450" customWidth="1"/>
    <col min="5415" max="5415" width="1.109375" style="450" customWidth="1"/>
    <col min="5416" max="5416" width="22.6640625" style="450" customWidth="1"/>
    <col min="5417" max="5417" width="1.21875" style="450" customWidth="1"/>
    <col min="5418" max="5419" width="11.77734375" style="450" customWidth="1"/>
    <col min="5420" max="5420" width="1.77734375" style="450" customWidth="1"/>
    <col min="5421" max="5421" width="6.88671875" style="450" customWidth="1"/>
    <col min="5422" max="5422" width="4.44140625" style="450" customWidth="1"/>
    <col min="5423" max="5423" width="3.6640625" style="450" customWidth="1"/>
    <col min="5424" max="5424" width="0.77734375" style="450" customWidth="1"/>
    <col min="5425" max="5425" width="3.33203125" style="450" customWidth="1"/>
    <col min="5426" max="5426" width="3.6640625" style="450" customWidth="1"/>
    <col min="5427" max="5427" width="3" style="450" customWidth="1"/>
    <col min="5428" max="5428" width="3.6640625" style="450" customWidth="1"/>
    <col min="5429" max="5429" width="3.109375" style="450" customWidth="1"/>
    <col min="5430" max="5430" width="1.88671875" style="450" customWidth="1"/>
    <col min="5431" max="5432" width="2.21875" style="450" customWidth="1"/>
    <col min="5433" max="5433" width="7.21875" style="450" customWidth="1"/>
    <col min="5434" max="5668" width="8.88671875" style="450"/>
    <col min="5669" max="5669" width="2.44140625" style="450" customWidth="1"/>
    <col min="5670" max="5670" width="2.33203125" style="450" customWidth="1"/>
    <col min="5671" max="5671" width="1.109375" style="450" customWidth="1"/>
    <col min="5672" max="5672" width="22.6640625" style="450" customWidth="1"/>
    <col min="5673" max="5673" width="1.21875" style="450" customWidth="1"/>
    <col min="5674" max="5675" width="11.77734375" style="450" customWidth="1"/>
    <col min="5676" max="5676" width="1.77734375" style="450" customWidth="1"/>
    <col min="5677" max="5677" width="6.88671875" style="450" customWidth="1"/>
    <col min="5678" max="5678" width="4.44140625" style="450" customWidth="1"/>
    <col min="5679" max="5679" width="3.6640625" style="450" customWidth="1"/>
    <col min="5680" max="5680" width="0.77734375" style="450" customWidth="1"/>
    <col min="5681" max="5681" width="3.33203125" style="450" customWidth="1"/>
    <col min="5682" max="5682" width="3.6640625" style="450" customWidth="1"/>
    <col min="5683" max="5683" width="3" style="450" customWidth="1"/>
    <col min="5684" max="5684" width="3.6640625" style="450" customWidth="1"/>
    <col min="5685" max="5685" width="3.109375" style="450" customWidth="1"/>
    <col min="5686" max="5686" width="1.88671875" style="450" customWidth="1"/>
    <col min="5687" max="5688" width="2.21875" style="450" customWidth="1"/>
    <col min="5689" max="5689" width="7.21875" style="450" customWidth="1"/>
    <col min="5690" max="5924" width="8.88671875" style="450"/>
    <col min="5925" max="5925" width="2.44140625" style="450" customWidth="1"/>
    <col min="5926" max="5926" width="2.33203125" style="450" customWidth="1"/>
    <col min="5927" max="5927" width="1.109375" style="450" customWidth="1"/>
    <col min="5928" max="5928" width="22.6640625" style="450" customWidth="1"/>
    <col min="5929" max="5929" width="1.21875" style="450" customWidth="1"/>
    <col min="5930" max="5931" width="11.77734375" style="450" customWidth="1"/>
    <col min="5932" max="5932" width="1.77734375" style="450" customWidth="1"/>
    <col min="5933" max="5933" width="6.88671875" style="450" customWidth="1"/>
    <col min="5934" max="5934" width="4.44140625" style="450" customWidth="1"/>
    <col min="5935" max="5935" width="3.6640625" style="450" customWidth="1"/>
    <col min="5936" max="5936" width="0.77734375" style="450" customWidth="1"/>
    <col min="5937" max="5937" width="3.33203125" style="450" customWidth="1"/>
    <col min="5938" max="5938" width="3.6640625" style="450" customWidth="1"/>
    <col min="5939" max="5939" width="3" style="450" customWidth="1"/>
    <col min="5940" max="5940" width="3.6640625" style="450" customWidth="1"/>
    <col min="5941" max="5941" width="3.109375" style="450" customWidth="1"/>
    <col min="5942" max="5942" width="1.88671875" style="450" customWidth="1"/>
    <col min="5943" max="5944" width="2.21875" style="450" customWidth="1"/>
    <col min="5945" max="5945" width="7.21875" style="450" customWidth="1"/>
    <col min="5946" max="6180" width="8.88671875" style="450"/>
    <col min="6181" max="6181" width="2.44140625" style="450" customWidth="1"/>
    <col min="6182" max="6182" width="2.33203125" style="450" customWidth="1"/>
    <col min="6183" max="6183" width="1.109375" style="450" customWidth="1"/>
    <col min="6184" max="6184" width="22.6640625" style="450" customWidth="1"/>
    <col min="6185" max="6185" width="1.21875" style="450" customWidth="1"/>
    <col min="6186" max="6187" width="11.77734375" style="450" customWidth="1"/>
    <col min="6188" max="6188" width="1.77734375" style="450" customWidth="1"/>
    <col min="6189" max="6189" width="6.88671875" style="450" customWidth="1"/>
    <col min="6190" max="6190" width="4.44140625" style="450" customWidth="1"/>
    <col min="6191" max="6191" width="3.6640625" style="450" customWidth="1"/>
    <col min="6192" max="6192" width="0.77734375" style="450" customWidth="1"/>
    <col min="6193" max="6193" width="3.33203125" style="450" customWidth="1"/>
    <col min="6194" max="6194" width="3.6640625" style="450" customWidth="1"/>
    <col min="6195" max="6195" width="3" style="450" customWidth="1"/>
    <col min="6196" max="6196" width="3.6640625" style="450" customWidth="1"/>
    <col min="6197" max="6197" width="3.109375" style="450" customWidth="1"/>
    <col min="6198" max="6198" width="1.88671875" style="450" customWidth="1"/>
    <col min="6199" max="6200" width="2.21875" style="450" customWidth="1"/>
    <col min="6201" max="6201" width="7.21875" style="450" customWidth="1"/>
    <col min="6202" max="6436" width="8.88671875" style="450"/>
    <col min="6437" max="6437" width="2.44140625" style="450" customWidth="1"/>
    <col min="6438" max="6438" width="2.33203125" style="450" customWidth="1"/>
    <col min="6439" max="6439" width="1.109375" style="450" customWidth="1"/>
    <col min="6440" max="6440" width="22.6640625" style="450" customWidth="1"/>
    <col min="6441" max="6441" width="1.21875" style="450" customWidth="1"/>
    <col min="6442" max="6443" width="11.77734375" style="450" customWidth="1"/>
    <col min="6444" max="6444" width="1.77734375" style="450" customWidth="1"/>
    <col min="6445" max="6445" width="6.88671875" style="450" customWidth="1"/>
    <col min="6446" max="6446" width="4.44140625" style="450" customWidth="1"/>
    <col min="6447" max="6447" width="3.6640625" style="450" customWidth="1"/>
    <col min="6448" max="6448" width="0.77734375" style="450" customWidth="1"/>
    <col min="6449" max="6449" width="3.33203125" style="450" customWidth="1"/>
    <col min="6450" max="6450" width="3.6640625" style="450" customWidth="1"/>
    <col min="6451" max="6451" width="3" style="450" customWidth="1"/>
    <col min="6452" max="6452" width="3.6640625" style="450" customWidth="1"/>
    <col min="6453" max="6453" width="3.109375" style="450" customWidth="1"/>
    <col min="6454" max="6454" width="1.88671875" style="450" customWidth="1"/>
    <col min="6455" max="6456" width="2.21875" style="450" customWidth="1"/>
    <col min="6457" max="6457" width="7.21875" style="450" customWidth="1"/>
    <col min="6458" max="6692" width="8.88671875" style="450"/>
    <col min="6693" max="6693" width="2.44140625" style="450" customWidth="1"/>
    <col min="6694" max="6694" width="2.33203125" style="450" customWidth="1"/>
    <col min="6695" max="6695" width="1.109375" style="450" customWidth="1"/>
    <col min="6696" max="6696" width="22.6640625" style="450" customWidth="1"/>
    <col min="6697" max="6697" width="1.21875" style="450" customWidth="1"/>
    <col min="6698" max="6699" width="11.77734375" style="450" customWidth="1"/>
    <col min="6700" max="6700" width="1.77734375" style="450" customWidth="1"/>
    <col min="6701" max="6701" width="6.88671875" style="450" customWidth="1"/>
    <col min="6702" max="6702" width="4.44140625" style="450" customWidth="1"/>
    <col min="6703" max="6703" width="3.6640625" style="450" customWidth="1"/>
    <col min="6704" max="6704" width="0.77734375" style="450" customWidth="1"/>
    <col min="6705" max="6705" width="3.33203125" style="450" customWidth="1"/>
    <col min="6706" max="6706" width="3.6640625" style="450" customWidth="1"/>
    <col min="6707" max="6707" width="3" style="450" customWidth="1"/>
    <col min="6708" max="6708" width="3.6640625" style="450" customWidth="1"/>
    <col min="6709" max="6709" width="3.109375" style="450" customWidth="1"/>
    <col min="6710" max="6710" width="1.88671875" style="450" customWidth="1"/>
    <col min="6711" max="6712" width="2.21875" style="450" customWidth="1"/>
    <col min="6713" max="6713" width="7.21875" style="450" customWidth="1"/>
    <col min="6714" max="6948" width="8.88671875" style="450"/>
    <col min="6949" max="6949" width="2.44140625" style="450" customWidth="1"/>
    <col min="6950" max="6950" width="2.33203125" style="450" customWidth="1"/>
    <col min="6951" max="6951" width="1.109375" style="450" customWidth="1"/>
    <col min="6952" max="6952" width="22.6640625" style="450" customWidth="1"/>
    <col min="6953" max="6953" width="1.21875" style="450" customWidth="1"/>
    <col min="6954" max="6955" width="11.77734375" style="450" customWidth="1"/>
    <col min="6956" max="6956" width="1.77734375" style="450" customWidth="1"/>
    <col min="6957" max="6957" width="6.88671875" style="450" customWidth="1"/>
    <col min="6958" max="6958" width="4.44140625" style="450" customWidth="1"/>
    <col min="6959" max="6959" width="3.6640625" style="450" customWidth="1"/>
    <col min="6960" max="6960" width="0.77734375" style="450" customWidth="1"/>
    <col min="6961" max="6961" width="3.33203125" style="450" customWidth="1"/>
    <col min="6962" max="6962" width="3.6640625" style="450" customWidth="1"/>
    <col min="6963" max="6963" width="3" style="450" customWidth="1"/>
    <col min="6964" max="6964" width="3.6640625" style="450" customWidth="1"/>
    <col min="6965" max="6965" width="3.109375" style="450" customWidth="1"/>
    <col min="6966" max="6966" width="1.88671875" style="450" customWidth="1"/>
    <col min="6967" max="6968" width="2.21875" style="450" customWidth="1"/>
    <col min="6969" max="6969" width="7.21875" style="450" customWidth="1"/>
    <col min="6970" max="7204" width="8.88671875" style="450"/>
    <col min="7205" max="7205" width="2.44140625" style="450" customWidth="1"/>
    <col min="7206" max="7206" width="2.33203125" style="450" customWidth="1"/>
    <col min="7207" max="7207" width="1.109375" style="450" customWidth="1"/>
    <col min="7208" max="7208" width="22.6640625" style="450" customWidth="1"/>
    <col min="7209" max="7209" width="1.21875" style="450" customWidth="1"/>
    <col min="7210" max="7211" width="11.77734375" style="450" customWidth="1"/>
    <col min="7212" max="7212" width="1.77734375" style="450" customWidth="1"/>
    <col min="7213" max="7213" width="6.88671875" style="450" customWidth="1"/>
    <col min="7214" max="7214" width="4.44140625" style="450" customWidth="1"/>
    <col min="7215" max="7215" width="3.6640625" style="450" customWidth="1"/>
    <col min="7216" max="7216" width="0.77734375" style="450" customWidth="1"/>
    <col min="7217" max="7217" width="3.33203125" style="450" customWidth="1"/>
    <col min="7218" max="7218" width="3.6640625" style="450" customWidth="1"/>
    <col min="7219" max="7219" width="3" style="450" customWidth="1"/>
    <col min="7220" max="7220" width="3.6640625" style="450" customWidth="1"/>
    <col min="7221" max="7221" width="3.109375" style="450" customWidth="1"/>
    <col min="7222" max="7222" width="1.88671875" style="450" customWidth="1"/>
    <col min="7223" max="7224" width="2.21875" style="450" customWidth="1"/>
    <col min="7225" max="7225" width="7.21875" style="450" customWidth="1"/>
    <col min="7226" max="7460" width="8.88671875" style="450"/>
    <col min="7461" max="7461" width="2.44140625" style="450" customWidth="1"/>
    <col min="7462" max="7462" width="2.33203125" style="450" customWidth="1"/>
    <col min="7463" max="7463" width="1.109375" style="450" customWidth="1"/>
    <col min="7464" max="7464" width="22.6640625" style="450" customWidth="1"/>
    <col min="7465" max="7465" width="1.21875" style="450" customWidth="1"/>
    <col min="7466" max="7467" width="11.77734375" style="450" customWidth="1"/>
    <col min="7468" max="7468" width="1.77734375" style="450" customWidth="1"/>
    <col min="7469" max="7469" width="6.88671875" style="450" customWidth="1"/>
    <col min="7470" max="7470" width="4.44140625" style="450" customWidth="1"/>
    <col min="7471" max="7471" width="3.6640625" style="450" customWidth="1"/>
    <col min="7472" max="7472" width="0.77734375" style="450" customWidth="1"/>
    <col min="7473" max="7473" width="3.33203125" style="450" customWidth="1"/>
    <col min="7474" max="7474" width="3.6640625" style="450" customWidth="1"/>
    <col min="7475" max="7475" width="3" style="450" customWidth="1"/>
    <col min="7476" max="7476" width="3.6640625" style="450" customWidth="1"/>
    <col min="7477" max="7477" width="3.109375" style="450" customWidth="1"/>
    <col min="7478" max="7478" width="1.88671875" style="450" customWidth="1"/>
    <col min="7479" max="7480" width="2.21875" style="450" customWidth="1"/>
    <col min="7481" max="7481" width="7.21875" style="450" customWidth="1"/>
    <col min="7482" max="7716" width="8.88671875" style="450"/>
    <col min="7717" max="7717" width="2.44140625" style="450" customWidth="1"/>
    <col min="7718" max="7718" width="2.33203125" style="450" customWidth="1"/>
    <col min="7719" max="7719" width="1.109375" style="450" customWidth="1"/>
    <col min="7720" max="7720" width="22.6640625" style="450" customWidth="1"/>
    <col min="7721" max="7721" width="1.21875" style="450" customWidth="1"/>
    <col min="7722" max="7723" width="11.77734375" style="450" customWidth="1"/>
    <col min="7724" max="7724" width="1.77734375" style="450" customWidth="1"/>
    <col min="7725" max="7725" width="6.88671875" style="450" customWidth="1"/>
    <col min="7726" max="7726" width="4.44140625" style="450" customWidth="1"/>
    <col min="7727" max="7727" width="3.6640625" style="450" customWidth="1"/>
    <col min="7728" max="7728" width="0.77734375" style="450" customWidth="1"/>
    <col min="7729" max="7729" width="3.33203125" style="450" customWidth="1"/>
    <col min="7730" max="7730" width="3.6640625" style="450" customWidth="1"/>
    <col min="7731" max="7731" width="3" style="450" customWidth="1"/>
    <col min="7732" max="7732" width="3.6640625" style="450" customWidth="1"/>
    <col min="7733" max="7733" width="3.109375" style="450" customWidth="1"/>
    <col min="7734" max="7734" width="1.88671875" style="450" customWidth="1"/>
    <col min="7735" max="7736" width="2.21875" style="450" customWidth="1"/>
    <col min="7737" max="7737" width="7.21875" style="450" customWidth="1"/>
    <col min="7738" max="7972" width="8.88671875" style="450"/>
    <col min="7973" max="7973" width="2.44140625" style="450" customWidth="1"/>
    <col min="7974" max="7974" width="2.33203125" style="450" customWidth="1"/>
    <col min="7975" max="7975" width="1.109375" style="450" customWidth="1"/>
    <col min="7976" max="7976" width="22.6640625" style="450" customWidth="1"/>
    <col min="7977" max="7977" width="1.21875" style="450" customWidth="1"/>
    <col min="7978" max="7979" width="11.77734375" style="450" customWidth="1"/>
    <col min="7980" max="7980" width="1.77734375" style="450" customWidth="1"/>
    <col min="7981" max="7981" width="6.88671875" style="450" customWidth="1"/>
    <col min="7982" max="7982" width="4.44140625" style="450" customWidth="1"/>
    <col min="7983" max="7983" width="3.6640625" style="450" customWidth="1"/>
    <col min="7984" max="7984" width="0.77734375" style="450" customWidth="1"/>
    <col min="7985" max="7985" width="3.33203125" style="450" customWidth="1"/>
    <col min="7986" max="7986" width="3.6640625" style="450" customWidth="1"/>
    <col min="7987" max="7987" width="3" style="450" customWidth="1"/>
    <col min="7988" max="7988" width="3.6640625" style="450" customWidth="1"/>
    <col min="7989" max="7989" width="3.109375" style="450" customWidth="1"/>
    <col min="7990" max="7990" width="1.88671875" style="450" customWidth="1"/>
    <col min="7991" max="7992" width="2.21875" style="450" customWidth="1"/>
    <col min="7993" max="7993" width="7.21875" style="450" customWidth="1"/>
    <col min="7994" max="8228" width="8.88671875" style="450"/>
    <col min="8229" max="8229" width="2.44140625" style="450" customWidth="1"/>
    <col min="8230" max="8230" width="2.33203125" style="450" customWidth="1"/>
    <col min="8231" max="8231" width="1.109375" style="450" customWidth="1"/>
    <col min="8232" max="8232" width="22.6640625" style="450" customWidth="1"/>
    <col min="8233" max="8233" width="1.21875" style="450" customWidth="1"/>
    <col min="8234" max="8235" width="11.77734375" style="450" customWidth="1"/>
    <col min="8236" max="8236" width="1.77734375" style="450" customWidth="1"/>
    <col min="8237" max="8237" width="6.88671875" style="450" customWidth="1"/>
    <col min="8238" max="8238" width="4.44140625" style="450" customWidth="1"/>
    <col min="8239" max="8239" width="3.6640625" style="450" customWidth="1"/>
    <col min="8240" max="8240" width="0.77734375" style="450" customWidth="1"/>
    <col min="8241" max="8241" width="3.33203125" style="450" customWidth="1"/>
    <col min="8242" max="8242" width="3.6640625" style="450" customWidth="1"/>
    <col min="8243" max="8243" width="3" style="450" customWidth="1"/>
    <col min="8244" max="8244" width="3.6640625" style="450" customWidth="1"/>
    <col min="8245" max="8245" width="3.109375" style="450" customWidth="1"/>
    <col min="8246" max="8246" width="1.88671875" style="450" customWidth="1"/>
    <col min="8247" max="8248" width="2.21875" style="450" customWidth="1"/>
    <col min="8249" max="8249" width="7.21875" style="450" customWidth="1"/>
    <col min="8250" max="8484" width="8.88671875" style="450"/>
    <col min="8485" max="8485" width="2.44140625" style="450" customWidth="1"/>
    <col min="8486" max="8486" width="2.33203125" style="450" customWidth="1"/>
    <col min="8487" max="8487" width="1.109375" style="450" customWidth="1"/>
    <col min="8488" max="8488" width="22.6640625" style="450" customWidth="1"/>
    <col min="8489" max="8489" width="1.21875" style="450" customWidth="1"/>
    <col min="8490" max="8491" width="11.77734375" style="450" customWidth="1"/>
    <col min="8492" max="8492" width="1.77734375" style="450" customWidth="1"/>
    <col min="8493" max="8493" width="6.88671875" style="450" customWidth="1"/>
    <col min="8494" max="8494" width="4.44140625" style="450" customWidth="1"/>
    <col min="8495" max="8495" width="3.6640625" style="450" customWidth="1"/>
    <col min="8496" max="8496" width="0.77734375" style="450" customWidth="1"/>
    <col min="8497" max="8497" width="3.33203125" style="450" customWidth="1"/>
    <col min="8498" max="8498" width="3.6640625" style="450" customWidth="1"/>
    <col min="8499" max="8499" width="3" style="450" customWidth="1"/>
    <col min="8500" max="8500" width="3.6640625" style="450" customWidth="1"/>
    <col min="8501" max="8501" width="3.109375" style="450" customWidth="1"/>
    <col min="8502" max="8502" width="1.88671875" style="450" customWidth="1"/>
    <col min="8503" max="8504" width="2.21875" style="450" customWidth="1"/>
    <col min="8505" max="8505" width="7.21875" style="450" customWidth="1"/>
    <col min="8506" max="8740" width="8.88671875" style="450"/>
    <col min="8741" max="8741" width="2.44140625" style="450" customWidth="1"/>
    <col min="8742" max="8742" width="2.33203125" style="450" customWidth="1"/>
    <col min="8743" max="8743" width="1.109375" style="450" customWidth="1"/>
    <col min="8744" max="8744" width="22.6640625" style="450" customWidth="1"/>
    <col min="8745" max="8745" width="1.21875" style="450" customWidth="1"/>
    <col min="8746" max="8747" width="11.77734375" style="450" customWidth="1"/>
    <col min="8748" max="8748" width="1.77734375" style="450" customWidth="1"/>
    <col min="8749" max="8749" width="6.88671875" style="450" customWidth="1"/>
    <col min="8750" max="8750" width="4.44140625" style="450" customWidth="1"/>
    <col min="8751" max="8751" width="3.6640625" style="450" customWidth="1"/>
    <col min="8752" max="8752" width="0.77734375" style="450" customWidth="1"/>
    <col min="8753" max="8753" width="3.33203125" style="450" customWidth="1"/>
    <col min="8754" max="8754" width="3.6640625" style="450" customWidth="1"/>
    <col min="8755" max="8755" width="3" style="450" customWidth="1"/>
    <col min="8756" max="8756" width="3.6640625" style="450" customWidth="1"/>
    <col min="8757" max="8757" width="3.109375" style="450" customWidth="1"/>
    <col min="8758" max="8758" width="1.88671875" style="450" customWidth="1"/>
    <col min="8759" max="8760" width="2.21875" style="450" customWidth="1"/>
    <col min="8761" max="8761" width="7.21875" style="450" customWidth="1"/>
    <col min="8762" max="8996" width="8.88671875" style="450"/>
    <col min="8997" max="8997" width="2.44140625" style="450" customWidth="1"/>
    <col min="8998" max="8998" width="2.33203125" style="450" customWidth="1"/>
    <col min="8999" max="8999" width="1.109375" style="450" customWidth="1"/>
    <col min="9000" max="9000" width="22.6640625" style="450" customWidth="1"/>
    <col min="9001" max="9001" width="1.21875" style="450" customWidth="1"/>
    <col min="9002" max="9003" width="11.77734375" style="450" customWidth="1"/>
    <col min="9004" max="9004" width="1.77734375" style="450" customWidth="1"/>
    <col min="9005" max="9005" width="6.88671875" style="450" customWidth="1"/>
    <col min="9006" max="9006" width="4.44140625" style="450" customWidth="1"/>
    <col min="9007" max="9007" width="3.6640625" style="450" customWidth="1"/>
    <col min="9008" max="9008" width="0.77734375" style="450" customWidth="1"/>
    <col min="9009" max="9009" width="3.33203125" style="450" customWidth="1"/>
    <col min="9010" max="9010" width="3.6640625" style="450" customWidth="1"/>
    <col min="9011" max="9011" width="3" style="450" customWidth="1"/>
    <col min="9012" max="9012" width="3.6640625" style="450" customWidth="1"/>
    <col min="9013" max="9013" width="3.109375" style="450" customWidth="1"/>
    <col min="9014" max="9014" width="1.88671875" style="450" customWidth="1"/>
    <col min="9015" max="9016" width="2.21875" style="450" customWidth="1"/>
    <col min="9017" max="9017" width="7.21875" style="450" customWidth="1"/>
    <col min="9018" max="9252" width="8.88671875" style="450"/>
    <col min="9253" max="9253" width="2.44140625" style="450" customWidth="1"/>
    <col min="9254" max="9254" width="2.33203125" style="450" customWidth="1"/>
    <col min="9255" max="9255" width="1.109375" style="450" customWidth="1"/>
    <col min="9256" max="9256" width="22.6640625" style="450" customWidth="1"/>
    <col min="9257" max="9257" width="1.21875" style="450" customWidth="1"/>
    <col min="9258" max="9259" width="11.77734375" style="450" customWidth="1"/>
    <col min="9260" max="9260" width="1.77734375" style="450" customWidth="1"/>
    <col min="9261" max="9261" width="6.88671875" style="450" customWidth="1"/>
    <col min="9262" max="9262" width="4.44140625" style="450" customWidth="1"/>
    <col min="9263" max="9263" width="3.6640625" style="450" customWidth="1"/>
    <col min="9264" max="9264" width="0.77734375" style="450" customWidth="1"/>
    <col min="9265" max="9265" width="3.33203125" style="450" customWidth="1"/>
    <col min="9266" max="9266" width="3.6640625" style="450" customWidth="1"/>
    <col min="9267" max="9267" width="3" style="450" customWidth="1"/>
    <col min="9268" max="9268" width="3.6640625" style="450" customWidth="1"/>
    <col min="9269" max="9269" width="3.109375" style="450" customWidth="1"/>
    <col min="9270" max="9270" width="1.88671875" style="450" customWidth="1"/>
    <col min="9271" max="9272" width="2.21875" style="450" customWidth="1"/>
    <col min="9273" max="9273" width="7.21875" style="450" customWidth="1"/>
    <col min="9274" max="9508" width="8.88671875" style="450"/>
    <col min="9509" max="9509" width="2.44140625" style="450" customWidth="1"/>
    <col min="9510" max="9510" width="2.33203125" style="450" customWidth="1"/>
    <col min="9511" max="9511" width="1.109375" style="450" customWidth="1"/>
    <col min="9512" max="9512" width="22.6640625" style="450" customWidth="1"/>
    <col min="9513" max="9513" width="1.21875" style="450" customWidth="1"/>
    <col min="9514" max="9515" width="11.77734375" style="450" customWidth="1"/>
    <col min="9516" max="9516" width="1.77734375" style="450" customWidth="1"/>
    <col min="9517" max="9517" width="6.88671875" style="450" customWidth="1"/>
    <col min="9518" max="9518" width="4.44140625" style="450" customWidth="1"/>
    <col min="9519" max="9519" width="3.6640625" style="450" customWidth="1"/>
    <col min="9520" max="9520" width="0.77734375" style="450" customWidth="1"/>
    <col min="9521" max="9521" width="3.33203125" style="450" customWidth="1"/>
    <col min="9522" max="9522" width="3.6640625" style="450" customWidth="1"/>
    <col min="9523" max="9523" width="3" style="450" customWidth="1"/>
    <col min="9524" max="9524" width="3.6640625" style="450" customWidth="1"/>
    <col min="9525" max="9525" width="3.109375" style="450" customWidth="1"/>
    <col min="9526" max="9526" width="1.88671875" style="450" customWidth="1"/>
    <col min="9527" max="9528" width="2.21875" style="450" customWidth="1"/>
    <col min="9529" max="9529" width="7.21875" style="450" customWidth="1"/>
    <col min="9530" max="9764" width="8.88671875" style="450"/>
    <col min="9765" max="9765" width="2.44140625" style="450" customWidth="1"/>
    <col min="9766" max="9766" width="2.33203125" style="450" customWidth="1"/>
    <col min="9767" max="9767" width="1.109375" style="450" customWidth="1"/>
    <col min="9768" max="9768" width="22.6640625" style="450" customWidth="1"/>
    <col min="9769" max="9769" width="1.21875" style="450" customWidth="1"/>
    <col min="9770" max="9771" width="11.77734375" style="450" customWidth="1"/>
    <col min="9772" max="9772" width="1.77734375" style="450" customWidth="1"/>
    <col min="9773" max="9773" width="6.88671875" style="450" customWidth="1"/>
    <col min="9774" max="9774" width="4.44140625" style="450" customWidth="1"/>
    <col min="9775" max="9775" width="3.6640625" style="450" customWidth="1"/>
    <col min="9776" max="9776" width="0.77734375" style="450" customWidth="1"/>
    <col min="9777" max="9777" width="3.33203125" style="450" customWidth="1"/>
    <col min="9778" max="9778" width="3.6640625" style="450" customWidth="1"/>
    <col min="9779" max="9779" width="3" style="450" customWidth="1"/>
    <col min="9780" max="9780" width="3.6640625" style="450" customWidth="1"/>
    <col min="9781" max="9781" width="3.109375" style="450" customWidth="1"/>
    <col min="9782" max="9782" width="1.88671875" style="450" customWidth="1"/>
    <col min="9783" max="9784" width="2.21875" style="450" customWidth="1"/>
    <col min="9785" max="9785" width="7.21875" style="450" customWidth="1"/>
    <col min="9786" max="10020" width="8.88671875" style="450"/>
    <col min="10021" max="10021" width="2.44140625" style="450" customWidth="1"/>
    <col min="10022" max="10022" width="2.33203125" style="450" customWidth="1"/>
    <col min="10023" max="10023" width="1.109375" style="450" customWidth="1"/>
    <col min="10024" max="10024" width="22.6640625" style="450" customWidth="1"/>
    <col min="10025" max="10025" width="1.21875" style="450" customWidth="1"/>
    <col min="10026" max="10027" width="11.77734375" style="450" customWidth="1"/>
    <col min="10028" max="10028" width="1.77734375" style="450" customWidth="1"/>
    <col min="10029" max="10029" width="6.88671875" style="450" customWidth="1"/>
    <col min="10030" max="10030" width="4.44140625" style="450" customWidth="1"/>
    <col min="10031" max="10031" width="3.6640625" style="450" customWidth="1"/>
    <col min="10032" max="10032" width="0.77734375" style="450" customWidth="1"/>
    <col min="10033" max="10033" width="3.33203125" style="450" customWidth="1"/>
    <col min="10034" max="10034" width="3.6640625" style="450" customWidth="1"/>
    <col min="10035" max="10035" width="3" style="450" customWidth="1"/>
    <col min="10036" max="10036" width="3.6640625" style="450" customWidth="1"/>
    <col min="10037" max="10037" width="3.109375" style="450" customWidth="1"/>
    <col min="10038" max="10038" width="1.88671875" style="450" customWidth="1"/>
    <col min="10039" max="10040" width="2.21875" style="450" customWidth="1"/>
    <col min="10041" max="10041" width="7.21875" style="450" customWidth="1"/>
    <col min="10042" max="10276" width="8.88671875" style="450"/>
    <col min="10277" max="10277" width="2.44140625" style="450" customWidth="1"/>
    <col min="10278" max="10278" width="2.33203125" style="450" customWidth="1"/>
    <col min="10279" max="10279" width="1.109375" style="450" customWidth="1"/>
    <col min="10280" max="10280" width="22.6640625" style="450" customWidth="1"/>
    <col min="10281" max="10281" width="1.21875" style="450" customWidth="1"/>
    <col min="10282" max="10283" width="11.77734375" style="450" customWidth="1"/>
    <col min="10284" max="10284" width="1.77734375" style="450" customWidth="1"/>
    <col min="10285" max="10285" width="6.88671875" style="450" customWidth="1"/>
    <col min="10286" max="10286" width="4.44140625" style="450" customWidth="1"/>
    <col min="10287" max="10287" width="3.6640625" style="450" customWidth="1"/>
    <col min="10288" max="10288" width="0.77734375" style="450" customWidth="1"/>
    <col min="10289" max="10289" width="3.33203125" style="450" customWidth="1"/>
    <col min="10290" max="10290" width="3.6640625" style="450" customWidth="1"/>
    <col min="10291" max="10291" width="3" style="450" customWidth="1"/>
    <col min="10292" max="10292" width="3.6640625" style="450" customWidth="1"/>
    <col min="10293" max="10293" width="3.109375" style="450" customWidth="1"/>
    <col min="10294" max="10294" width="1.88671875" style="450" customWidth="1"/>
    <col min="10295" max="10296" width="2.21875" style="450" customWidth="1"/>
    <col min="10297" max="10297" width="7.21875" style="450" customWidth="1"/>
    <col min="10298" max="10532" width="8.88671875" style="450"/>
    <col min="10533" max="10533" width="2.44140625" style="450" customWidth="1"/>
    <col min="10534" max="10534" width="2.33203125" style="450" customWidth="1"/>
    <col min="10535" max="10535" width="1.109375" style="450" customWidth="1"/>
    <col min="10536" max="10536" width="22.6640625" style="450" customWidth="1"/>
    <col min="10537" max="10537" width="1.21875" style="450" customWidth="1"/>
    <col min="10538" max="10539" width="11.77734375" style="450" customWidth="1"/>
    <col min="10540" max="10540" width="1.77734375" style="450" customWidth="1"/>
    <col min="10541" max="10541" width="6.88671875" style="450" customWidth="1"/>
    <col min="10542" max="10542" width="4.44140625" style="450" customWidth="1"/>
    <col min="10543" max="10543" width="3.6640625" style="450" customWidth="1"/>
    <col min="10544" max="10544" width="0.77734375" style="450" customWidth="1"/>
    <col min="10545" max="10545" width="3.33203125" style="450" customWidth="1"/>
    <col min="10546" max="10546" width="3.6640625" style="450" customWidth="1"/>
    <col min="10547" max="10547" width="3" style="450" customWidth="1"/>
    <col min="10548" max="10548" width="3.6640625" style="450" customWidth="1"/>
    <col min="10549" max="10549" width="3.109375" style="450" customWidth="1"/>
    <col min="10550" max="10550" width="1.88671875" style="450" customWidth="1"/>
    <col min="10551" max="10552" width="2.21875" style="450" customWidth="1"/>
    <col min="10553" max="10553" width="7.21875" style="450" customWidth="1"/>
    <col min="10554" max="10788" width="8.88671875" style="450"/>
    <col min="10789" max="10789" width="2.44140625" style="450" customWidth="1"/>
    <col min="10790" max="10790" width="2.33203125" style="450" customWidth="1"/>
    <col min="10791" max="10791" width="1.109375" style="450" customWidth="1"/>
    <col min="10792" max="10792" width="22.6640625" style="450" customWidth="1"/>
    <col min="10793" max="10793" width="1.21875" style="450" customWidth="1"/>
    <col min="10794" max="10795" width="11.77734375" style="450" customWidth="1"/>
    <col min="10796" max="10796" width="1.77734375" style="450" customWidth="1"/>
    <col min="10797" max="10797" width="6.88671875" style="450" customWidth="1"/>
    <col min="10798" max="10798" width="4.44140625" style="450" customWidth="1"/>
    <col min="10799" max="10799" width="3.6640625" style="450" customWidth="1"/>
    <col min="10800" max="10800" width="0.77734375" style="450" customWidth="1"/>
    <col min="10801" max="10801" width="3.33203125" style="450" customWidth="1"/>
    <col min="10802" max="10802" width="3.6640625" style="450" customWidth="1"/>
    <col min="10803" max="10803" width="3" style="450" customWidth="1"/>
    <col min="10804" max="10804" width="3.6640625" style="450" customWidth="1"/>
    <col min="10805" max="10805" width="3.109375" style="450" customWidth="1"/>
    <col min="10806" max="10806" width="1.88671875" style="450" customWidth="1"/>
    <col min="10807" max="10808" width="2.21875" style="450" customWidth="1"/>
    <col min="10809" max="10809" width="7.21875" style="450" customWidth="1"/>
    <col min="10810" max="11044" width="8.88671875" style="450"/>
    <col min="11045" max="11045" width="2.44140625" style="450" customWidth="1"/>
    <col min="11046" max="11046" width="2.33203125" style="450" customWidth="1"/>
    <col min="11047" max="11047" width="1.109375" style="450" customWidth="1"/>
    <col min="11048" max="11048" width="22.6640625" style="450" customWidth="1"/>
    <col min="11049" max="11049" width="1.21875" style="450" customWidth="1"/>
    <col min="11050" max="11051" width="11.77734375" style="450" customWidth="1"/>
    <col min="11052" max="11052" width="1.77734375" style="450" customWidth="1"/>
    <col min="11053" max="11053" width="6.88671875" style="450" customWidth="1"/>
    <col min="11054" max="11054" width="4.44140625" style="450" customWidth="1"/>
    <col min="11055" max="11055" width="3.6640625" style="450" customWidth="1"/>
    <col min="11056" max="11056" width="0.77734375" style="450" customWidth="1"/>
    <col min="11057" max="11057" width="3.33203125" style="450" customWidth="1"/>
    <col min="11058" max="11058" width="3.6640625" style="450" customWidth="1"/>
    <col min="11059" max="11059" width="3" style="450" customWidth="1"/>
    <col min="11060" max="11060" width="3.6640625" style="450" customWidth="1"/>
    <col min="11061" max="11061" width="3.109375" style="450" customWidth="1"/>
    <col min="11062" max="11062" width="1.88671875" style="450" customWidth="1"/>
    <col min="11063" max="11064" width="2.21875" style="450" customWidth="1"/>
    <col min="11065" max="11065" width="7.21875" style="450" customWidth="1"/>
    <col min="11066" max="11300" width="8.88671875" style="450"/>
    <col min="11301" max="11301" width="2.44140625" style="450" customWidth="1"/>
    <col min="11302" max="11302" width="2.33203125" style="450" customWidth="1"/>
    <col min="11303" max="11303" width="1.109375" style="450" customWidth="1"/>
    <col min="11304" max="11304" width="22.6640625" style="450" customWidth="1"/>
    <col min="11305" max="11305" width="1.21875" style="450" customWidth="1"/>
    <col min="11306" max="11307" width="11.77734375" style="450" customWidth="1"/>
    <col min="11308" max="11308" width="1.77734375" style="450" customWidth="1"/>
    <col min="11309" max="11309" width="6.88671875" style="450" customWidth="1"/>
    <col min="11310" max="11310" width="4.44140625" style="450" customWidth="1"/>
    <col min="11311" max="11311" width="3.6640625" style="450" customWidth="1"/>
    <col min="11312" max="11312" width="0.77734375" style="450" customWidth="1"/>
    <col min="11313" max="11313" width="3.33203125" style="450" customWidth="1"/>
    <col min="11314" max="11314" width="3.6640625" style="450" customWidth="1"/>
    <col min="11315" max="11315" width="3" style="450" customWidth="1"/>
    <col min="11316" max="11316" width="3.6640625" style="450" customWidth="1"/>
    <col min="11317" max="11317" width="3.109375" style="450" customWidth="1"/>
    <col min="11318" max="11318" width="1.88671875" style="450" customWidth="1"/>
    <col min="11319" max="11320" width="2.21875" style="450" customWidth="1"/>
    <col min="11321" max="11321" width="7.21875" style="450" customWidth="1"/>
    <col min="11322" max="11556" width="8.88671875" style="450"/>
    <col min="11557" max="11557" width="2.44140625" style="450" customWidth="1"/>
    <col min="11558" max="11558" width="2.33203125" style="450" customWidth="1"/>
    <col min="11559" max="11559" width="1.109375" style="450" customWidth="1"/>
    <col min="11560" max="11560" width="22.6640625" style="450" customWidth="1"/>
    <col min="11561" max="11561" width="1.21875" style="450" customWidth="1"/>
    <col min="11562" max="11563" width="11.77734375" style="450" customWidth="1"/>
    <col min="11564" max="11564" width="1.77734375" style="450" customWidth="1"/>
    <col min="11565" max="11565" width="6.88671875" style="450" customWidth="1"/>
    <col min="11566" max="11566" width="4.44140625" style="450" customWidth="1"/>
    <col min="11567" max="11567" width="3.6640625" style="450" customWidth="1"/>
    <col min="11568" max="11568" width="0.77734375" style="450" customWidth="1"/>
    <col min="11569" max="11569" width="3.33203125" style="450" customWidth="1"/>
    <col min="11570" max="11570" width="3.6640625" style="450" customWidth="1"/>
    <col min="11571" max="11571" width="3" style="450" customWidth="1"/>
    <col min="11572" max="11572" width="3.6640625" style="450" customWidth="1"/>
    <col min="11573" max="11573" width="3.109375" style="450" customWidth="1"/>
    <col min="11574" max="11574" width="1.88671875" style="450" customWidth="1"/>
    <col min="11575" max="11576" width="2.21875" style="450" customWidth="1"/>
    <col min="11577" max="11577" width="7.21875" style="450" customWidth="1"/>
    <col min="11578" max="11812" width="8.88671875" style="450"/>
    <col min="11813" max="11813" width="2.44140625" style="450" customWidth="1"/>
    <col min="11814" max="11814" width="2.33203125" style="450" customWidth="1"/>
    <col min="11815" max="11815" width="1.109375" style="450" customWidth="1"/>
    <col min="11816" max="11816" width="22.6640625" style="450" customWidth="1"/>
    <col min="11817" max="11817" width="1.21875" style="450" customWidth="1"/>
    <col min="11818" max="11819" width="11.77734375" style="450" customWidth="1"/>
    <col min="11820" max="11820" width="1.77734375" style="450" customWidth="1"/>
    <col min="11821" max="11821" width="6.88671875" style="450" customWidth="1"/>
    <col min="11822" max="11822" width="4.44140625" style="450" customWidth="1"/>
    <col min="11823" max="11823" width="3.6640625" style="450" customWidth="1"/>
    <col min="11824" max="11824" width="0.77734375" style="450" customWidth="1"/>
    <col min="11825" max="11825" width="3.33203125" style="450" customWidth="1"/>
    <col min="11826" max="11826" width="3.6640625" style="450" customWidth="1"/>
    <col min="11827" max="11827" width="3" style="450" customWidth="1"/>
    <col min="11828" max="11828" width="3.6640625" style="450" customWidth="1"/>
    <col min="11829" max="11829" width="3.109375" style="450" customWidth="1"/>
    <col min="11830" max="11830" width="1.88671875" style="450" customWidth="1"/>
    <col min="11831" max="11832" width="2.21875" style="450" customWidth="1"/>
    <col min="11833" max="11833" width="7.21875" style="450" customWidth="1"/>
    <col min="11834" max="12068" width="8.88671875" style="450"/>
    <col min="12069" max="12069" width="2.44140625" style="450" customWidth="1"/>
    <col min="12070" max="12070" width="2.33203125" style="450" customWidth="1"/>
    <col min="12071" max="12071" width="1.109375" style="450" customWidth="1"/>
    <col min="12072" max="12072" width="22.6640625" style="450" customWidth="1"/>
    <col min="12073" max="12073" width="1.21875" style="450" customWidth="1"/>
    <col min="12074" max="12075" width="11.77734375" style="450" customWidth="1"/>
    <col min="12076" max="12076" width="1.77734375" style="450" customWidth="1"/>
    <col min="12077" max="12077" width="6.88671875" style="450" customWidth="1"/>
    <col min="12078" max="12078" width="4.44140625" style="450" customWidth="1"/>
    <col min="12079" max="12079" width="3.6640625" style="450" customWidth="1"/>
    <col min="12080" max="12080" width="0.77734375" style="450" customWidth="1"/>
    <col min="12081" max="12081" width="3.33203125" style="450" customWidth="1"/>
    <col min="12082" max="12082" width="3.6640625" style="450" customWidth="1"/>
    <col min="12083" max="12083" width="3" style="450" customWidth="1"/>
    <col min="12084" max="12084" width="3.6640625" style="450" customWidth="1"/>
    <col min="12085" max="12085" width="3.109375" style="450" customWidth="1"/>
    <col min="12086" max="12086" width="1.88671875" style="450" customWidth="1"/>
    <col min="12087" max="12088" width="2.21875" style="450" customWidth="1"/>
    <col min="12089" max="12089" width="7.21875" style="450" customWidth="1"/>
    <col min="12090" max="12324" width="8.88671875" style="450"/>
    <col min="12325" max="12325" width="2.44140625" style="450" customWidth="1"/>
    <col min="12326" max="12326" width="2.33203125" style="450" customWidth="1"/>
    <col min="12327" max="12327" width="1.109375" style="450" customWidth="1"/>
    <col min="12328" max="12328" width="22.6640625" style="450" customWidth="1"/>
    <col min="12329" max="12329" width="1.21875" style="450" customWidth="1"/>
    <col min="12330" max="12331" width="11.77734375" style="450" customWidth="1"/>
    <col min="12332" max="12332" width="1.77734375" style="450" customWidth="1"/>
    <col min="12333" max="12333" width="6.88671875" style="450" customWidth="1"/>
    <col min="12334" max="12334" width="4.44140625" style="450" customWidth="1"/>
    <col min="12335" max="12335" width="3.6640625" style="450" customWidth="1"/>
    <col min="12336" max="12336" width="0.77734375" style="450" customWidth="1"/>
    <col min="12337" max="12337" width="3.33203125" style="450" customWidth="1"/>
    <col min="12338" max="12338" width="3.6640625" style="450" customWidth="1"/>
    <col min="12339" max="12339" width="3" style="450" customWidth="1"/>
    <col min="12340" max="12340" width="3.6640625" style="450" customWidth="1"/>
    <col min="12341" max="12341" width="3.109375" style="450" customWidth="1"/>
    <col min="12342" max="12342" width="1.88671875" style="450" customWidth="1"/>
    <col min="12343" max="12344" width="2.21875" style="450" customWidth="1"/>
    <col min="12345" max="12345" width="7.21875" style="450" customWidth="1"/>
    <col min="12346" max="12580" width="8.88671875" style="450"/>
    <col min="12581" max="12581" width="2.44140625" style="450" customWidth="1"/>
    <col min="12582" max="12582" width="2.33203125" style="450" customWidth="1"/>
    <col min="12583" max="12583" width="1.109375" style="450" customWidth="1"/>
    <col min="12584" max="12584" width="22.6640625" style="450" customWidth="1"/>
    <col min="12585" max="12585" width="1.21875" style="450" customWidth="1"/>
    <col min="12586" max="12587" width="11.77734375" style="450" customWidth="1"/>
    <col min="12588" max="12588" width="1.77734375" style="450" customWidth="1"/>
    <col min="12589" max="12589" width="6.88671875" style="450" customWidth="1"/>
    <col min="12590" max="12590" width="4.44140625" style="450" customWidth="1"/>
    <col min="12591" max="12591" width="3.6640625" style="450" customWidth="1"/>
    <col min="12592" max="12592" width="0.77734375" style="450" customWidth="1"/>
    <col min="12593" max="12593" width="3.33203125" style="450" customWidth="1"/>
    <col min="12594" max="12594" width="3.6640625" style="450" customWidth="1"/>
    <col min="12595" max="12595" width="3" style="450" customWidth="1"/>
    <col min="12596" max="12596" width="3.6640625" style="450" customWidth="1"/>
    <col min="12597" max="12597" width="3.109375" style="450" customWidth="1"/>
    <col min="12598" max="12598" width="1.88671875" style="450" customWidth="1"/>
    <col min="12599" max="12600" width="2.21875" style="450" customWidth="1"/>
    <col min="12601" max="12601" width="7.21875" style="450" customWidth="1"/>
    <col min="12602" max="12836" width="8.88671875" style="450"/>
    <col min="12837" max="12837" width="2.44140625" style="450" customWidth="1"/>
    <col min="12838" max="12838" width="2.33203125" style="450" customWidth="1"/>
    <col min="12839" max="12839" width="1.109375" style="450" customWidth="1"/>
    <col min="12840" max="12840" width="22.6640625" style="450" customWidth="1"/>
    <col min="12841" max="12841" width="1.21875" style="450" customWidth="1"/>
    <col min="12842" max="12843" width="11.77734375" style="450" customWidth="1"/>
    <col min="12844" max="12844" width="1.77734375" style="450" customWidth="1"/>
    <col min="12845" max="12845" width="6.88671875" style="450" customWidth="1"/>
    <col min="12846" max="12846" width="4.44140625" style="450" customWidth="1"/>
    <col min="12847" max="12847" width="3.6640625" style="450" customWidth="1"/>
    <col min="12848" max="12848" width="0.77734375" style="450" customWidth="1"/>
    <col min="12849" max="12849" width="3.33203125" style="450" customWidth="1"/>
    <col min="12850" max="12850" width="3.6640625" style="450" customWidth="1"/>
    <col min="12851" max="12851" width="3" style="450" customWidth="1"/>
    <col min="12852" max="12852" width="3.6640625" style="450" customWidth="1"/>
    <col min="12853" max="12853" width="3.109375" style="450" customWidth="1"/>
    <col min="12854" max="12854" width="1.88671875" style="450" customWidth="1"/>
    <col min="12855" max="12856" width="2.21875" style="450" customWidth="1"/>
    <col min="12857" max="12857" width="7.21875" style="450" customWidth="1"/>
    <col min="12858" max="13092" width="8.88671875" style="450"/>
    <col min="13093" max="13093" width="2.44140625" style="450" customWidth="1"/>
    <col min="13094" max="13094" width="2.33203125" style="450" customWidth="1"/>
    <col min="13095" max="13095" width="1.109375" style="450" customWidth="1"/>
    <col min="13096" max="13096" width="22.6640625" style="450" customWidth="1"/>
    <col min="13097" max="13097" width="1.21875" style="450" customWidth="1"/>
    <col min="13098" max="13099" width="11.77734375" style="450" customWidth="1"/>
    <col min="13100" max="13100" width="1.77734375" style="450" customWidth="1"/>
    <col min="13101" max="13101" width="6.88671875" style="450" customWidth="1"/>
    <col min="13102" max="13102" width="4.44140625" style="450" customWidth="1"/>
    <col min="13103" max="13103" width="3.6640625" style="450" customWidth="1"/>
    <col min="13104" max="13104" width="0.77734375" style="450" customWidth="1"/>
    <col min="13105" max="13105" width="3.33203125" style="450" customWidth="1"/>
    <col min="13106" max="13106" width="3.6640625" style="450" customWidth="1"/>
    <col min="13107" max="13107" width="3" style="450" customWidth="1"/>
    <col min="13108" max="13108" width="3.6640625" style="450" customWidth="1"/>
    <col min="13109" max="13109" width="3.109375" style="450" customWidth="1"/>
    <col min="13110" max="13110" width="1.88671875" style="450" customWidth="1"/>
    <col min="13111" max="13112" width="2.21875" style="450" customWidth="1"/>
    <col min="13113" max="13113" width="7.21875" style="450" customWidth="1"/>
    <col min="13114" max="13348" width="8.88671875" style="450"/>
    <col min="13349" max="13349" width="2.44140625" style="450" customWidth="1"/>
    <col min="13350" max="13350" width="2.33203125" style="450" customWidth="1"/>
    <col min="13351" max="13351" width="1.109375" style="450" customWidth="1"/>
    <col min="13352" max="13352" width="22.6640625" style="450" customWidth="1"/>
    <col min="13353" max="13353" width="1.21875" style="450" customWidth="1"/>
    <col min="13354" max="13355" width="11.77734375" style="450" customWidth="1"/>
    <col min="13356" max="13356" width="1.77734375" style="450" customWidth="1"/>
    <col min="13357" max="13357" width="6.88671875" style="450" customWidth="1"/>
    <col min="13358" max="13358" width="4.44140625" style="450" customWidth="1"/>
    <col min="13359" max="13359" width="3.6640625" style="450" customWidth="1"/>
    <col min="13360" max="13360" width="0.77734375" style="450" customWidth="1"/>
    <col min="13361" max="13361" width="3.33203125" style="450" customWidth="1"/>
    <col min="13362" max="13362" width="3.6640625" style="450" customWidth="1"/>
    <col min="13363" max="13363" width="3" style="450" customWidth="1"/>
    <col min="13364" max="13364" width="3.6640625" style="450" customWidth="1"/>
    <col min="13365" max="13365" width="3.109375" style="450" customWidth="1"/>
    <col min="13366" max="13366" width="1.88671875" style="450" customWidth="1"/>
    <col min="13367" max="13368" width="2.21875" style="450" customWidth="1"/>
    <col min="13369" max="13369" width="7.21875" style="450" customWidth="1"/>
    <col min="13370" max="13604" width="8.88671875" style="450"/>
    <col min="13605" max="13605" width="2.44140625" style="450" customWidth="1"/>
    <col min="13606" max="13606" width="2.33203125" style="450" customWidth="1"/>
    <col min="13607" max="13607" width="1.109375" style="450" customWidth="1"/>
    <col min="13608" max="13608" width="22.6640625" style="450" customWidth="1"/>
    <col min="13609" max="13609" width="1.21875" style="450" customWidth="1"/>
    <col min="13610" max="13611" width="11.77734375" style="450" customWidth="1"/>
    <col min="13612" max="13612" width="1.77734375" style="450" customWidth="1"/>
    <col min="13613" max="13613" width="6.88671875" style="450" customWidth="1"/>
    <col min="13614" max="13614" width="4.44140625" style="450" customWidth="1"/>
    <col min="13615" max="13615" width="3.6640625" style="450" customWidth="1"/>
    <col min="13616" max="13616" width="0.77734375" style="450" customWidth="1"/>
    <col min="13617" max="13617" width="3.33203125" style="450" customWidth="1"/>
    <col min="13618" max="13618" width="3.6640625" style="450" customWidth="1"/>
    <col min="13619" max="13619" width="3" style="450" customWidth="1"/>
    <col min="13620" max="13620" width="3.6640625" style="450" customWidth="1"/>
    <col min="13621" max="13621" width="3.109375" style="450" customWidth="1"/>
    <col min="13622" max="13622" width="1.88671875" style="450" customWidth="1"/>
    <col min="13623" max="13624" width="2.21875" style="450" customWidth="1"/>
    <col min="13625" max="13625" width="7.21875" style="450" customWidth="1"/>
    <col min="13626" max="13860" width="8.88671875" style="450"/>
    <col min="13861" max="13861" width="2.44140625" style="450" customWidth="1"/>
    <col min="13862" max="13862" width="2.33203125" style="450" customWidth="1"/>
    <col min="13863" max="13863" width="1.109375" style="450" customWidth="1"/>
    <col min="13864" max="13864" width="22.6640625" style="450" customWidth="1"/>
    <col min="13865" max="13865" width="1.21875" style="450" customWidth="1"/>
    <col min="13866" max="13867" width="11.77734375" style="450" customWidth="1"/>
    <col min="13868" max="13868" width="1.77734375" style="450" customWidth="1"/>
    <col min="13869" max="13869" width="6.88671875" style="450" customWidth="1"/>
    <col min="13870" max="13870" width="4.44140625" style="450" customWidth="1"/>
    <col min="13871" max="13871" width="3.6640625" style="450" customWidth="1"/>
    <col min="13872" max="13872" width="0.77734375" style="450" customWidth="1"/>
    <col min="13873" max="13873" width="3.33203125" style="450" customWidth="1"/>
    <col min="13874" max="13874" width="3.6640625" style="450" customWidth="1"/>
    <col min="13875" max="13875" width="3" style="450" customWidth="1"/>
    <col min="13876" max="13876" width="3.6640625" style="450" customWidth="1"/>
    <col min="13877" max="13877" width="3.109375" style="450" customWidth="1"/>
    <col min="13878" max="13878" width="1.88671875" style="450" customWidth="1"/>
    <col min="13879" max="13880" width="2.21875" style="450" customWidth="1"/>
    <col min="13881" max="13881" width="7.21875" style="450" customWidth="1"/>
    <col min="13882" max="14116" width="8.88671875" style="450"/>
    <col min="14117" max="14117" width="2.44140625" style="450" customWidth="1"/>
    <col min="14118" max="14118" width="2.33203125" style="450" customWidth="1"/>
    <col min="14119" max="14119" width="1.109375" style="450" customWidth="1"/>
    <col min="14120" max="14120" width="22.6640625" style="450" customWidth="1"/>
    <col min="14121" max="14121" width="1.21875" style="450" customWidth="1"/>
    <col min="14122" max="14123" width="11.77734375" style="450" customWidth="1"/>
    <col min="14124" max="14124" width="1.77734375" style="450" customWidth="1"/>
    <col min="14125" max="14125" width="6.88671875" style="450" customWidth="1"/>
    <col min="14126" max="14126" width="4.44140625" style="450" customWidth="1"/>
    <col min="14127" max="14127" width="3.6640625" style="450" customWidth="1"/>
    <col min="14128" max="14128" width="0.77734375" style="450" customWidth="1"/>
    <col min="14129" max="14129" width="3.33203125" style="450" customWidth="1"/>
    <col min="14130" max="14130" width="3.6640625" style="450" customWidth="1"/>
    <col min="14131" max="14131" width="3" style="450" customWidth="1"/>
    <col min="14132" max="14132" width="3.6640625" style="450" customWidth="1"/>
    <col min="14133" max="14133" width="3.109375" style="450" customWidth="1"/>
    <col min="14134" max="14134" width="1.88671875" style="450" customWidth="1"/>
    <col min="14135" max="14136" width="2.21875" style="450" customWidth="1"/>
    <col min="14137" max="14137" width="7.21875" style="450" customWidth="1"/>
    <col min="14138" max="14372" width="8.88671875" style="450"/>
    <col min="14373" max="14373" width="2.44140625" style="450" customWidth="1"/>
    <col min="14374" max="14374" width="2.33203125" style="450" customWidth="1"/>
    <col min="14375" max="14375" width="1.109375" style="450" customWidth="1"/>
    <col min="14376" max="14376" width="22.6640625" style="450" customWidth="1"/>
    <col min="14377" max="14377" width="1.21875" style="450" customWidth="1"/>
    <col min="14378" max="14379" width="11.77734375" style="450" customWidth="1"/>
    <col min="14380" max="14380" width="1.77734375" style="450" customWidth="1"/>
    <col min="14381" max="14381" width="6.88671875" style="450" customWidth="1"/>
    <col min="14382" max="14382" width="4.44140625" style="450" customWidth="1"/>
    <col min="14383" max="14383" width="3.6640625" style="450" customWidth="1"/>
    <col min="14384" max="14384" width="0.77734375" style="450" customWidth="1"/>
    <col min="14385" max="14385" width="3.33203125" style="450" customWidth="1"/>
    <col min="14386" max="14386" width="3.6640625" style="450" customWidth="1"/>
    <col min="14387" max="14387" width="3" style="450" customWidth="1"/>
    <col min="14388" max="14388" width="3.6640625" style="450" customWidth="1"/>
    <col min="14389" max="14389" width="3.109375" style="450" customWidth="1"/>
    <col min="14390" max="14390" width="1.88671875" style="450" customWidth="1"/>
    <col min="14391" max="14392" width="2.21875" style="450" customWidth="1"/>
    <col min="14393" max="14393" width="7.21875" style="450" customWidth="1"/>
    <col min="14394" max="14628" width="8.88671875" style="450"/>
    <col min="14629" max="14629" width="2.44140625" style="450" customWidth="1"/>
    <col min="14630" max="14630" width="2.33203125" style="450" customWidth="1"/>
    <col min="14631" max="14631" width="1.109375" style="450" customWidth="1"/>
    <col min="14632" max="14632" width="22.6640625" style="450" customWidth="1"/>
    <col min="14633" max="14633" width="1.21875" style="450" customWidth="1"/>
    <col min="14634" max="14635" width="11.77734375" style="450" customWidth="1"/>
    <col min="14636" max="14636" width="1.77734375" style="450" customWidth="1"/>
    <col min="14637" max="14637" width="6.88671875" style="450" customWidth="1"/>
    <col min="14638" max="14638" width="4.44140625" style="450" customWidth="1"/>
    <col min="14639" max="14639" width="3.6640625" style="450" customWidth="1"/>
    <col min="14640" max="14640" width="0.77734375" style="450" customWidth="1"/>
    <col min="14641" max="14641" width="3.33203125" style="450" customWidth="1"/>
    <col min="14642" max="14642" width="3.6640625" style="450" customWidth="1"/>
    <col min="14643" max="14643" width="3" style="450" customWidth="1"/>
    <col min="14644" max="14644" width="3.6640625" style="450" customWidth="1"/>
    <col min="14645" max="14645" width="3.109375" style="450" customWidth="1"/>
    <col min="14646" max="14646" width="1.88671875" style="450" customWidth="1"/>
    <col min="14647" max="14648" width="2.21875" style="450" customWidth="1"/>
    <col min="14649" max="14649" width="7.21875" style="450" customWidth="1"/>
    <col min="14650" max="14884" width="8.88671875" style="450"/>
    <col min="14885" max="14885" width="2.44140625" style="450" customWidth="1"/>
    <col min="14886" max="14886" width="2.33203125" style="450" customWidth="1"/>
    <col min="14887" max="14887" width="1.109375" style="450" customWidth="1"/>
    <col min="14888" max="14888" width="22.6640625" style="450" customWidth="1"/>
    <col min="14889" max="14889" width="1.21875" style="450" customWidth="1"/>
    <col min="14890" max="14891" width="11.77734375" style="450" customWidth="1"/>
    <col min="14892" max="14892" width="1.77734375" style="450" customWidth="1"/>
    <col min="14893" max="14893" width="6.88671875" style="450" customWidth="1"/>
    <col min="14894" max="14894" width="4.44140625" style="450" customWidth="1"/>
    <col min="14895" max="14895" width="3.6640625" style="450" customWidth="1"/>
    <col min="14896" max="14896" width="0.77734375" style="450" customWidth="1"/>
    <col min="14897" max="14897" width="3.33203125" style="450" customWidth="1"/>
    <col min="14898" max="14898" width="3.6640625" style="450" customWidth="1"/>
    <col min="14899" max="14899" width="3" style="450" customWidth="1"/>
    <col min="14900" max="14900" width="3.6640625" style="450" customWidth="1"/>
    <col min="14901" max="14901" width="3.109375" style="450" customWidth="1"/>
    <col min="14902" max="14902" width="1.88671875" style="450" customWidth="1"/>
    <col min="14903" max="14904" width="2.21875" style="450" customWidth="1"/>
    <col min="14905" max="14905" width="7.21875" style="450" customWidth="1"/>
    <col min="14906" max="15140" width="8.88671875" style="450"/>
    <col min="15141" max="15141" width="2.44140625" style="450" customWidth="1"/>
    <col min="15142" max="15142" width="2.33203125" style="450" customWidth="1"/>
    <col min="15143" max="15143" width="1.109375" style="450" customWidth="1"/>
    <col min="15144" max="15144" width="22.6640625" style="450" customWidth="1"/>
    <col min="15145" max="15145" width="1.21875" style="450" customWidth="1"/>
    <col min="15146" max="15147" width="11.77734375" style="450" customWidth="1"/>
    <col min="15148" max="15148" width="1.77734375" style="450" customWidth="1"/>
    <col min="15149" max="15149" width="6.88671875" style="450" customWidth="1"/>
    <col min="15150" max="15150" width="4.44140625" style="450" customWidth="1"/>
    <col min="15151" max="15151" width="3.6640625" style="450" customWidth="1"/>
    <col min="15152" max="15152" width="0.77734375" style="450" customWidth="1"/>
    <col min="15153" max="15153" width="3.33203125" style="450" customWidth="1"/>
    <col min="15154" max="15154" width="3.6640625" style="450" customWidth="1"/>
    <col min="15155" max="15155" width="3" style="450" customWidth="1"/>
    <col min="15156" max="15156" width="3.6640625" style="450" customWidth="1"/>
    <col min="15157" max="15157" width="3.109375" style="450" customWidth="1"/>
    <col min="15158" max="15158" width="1.88671875" style="450" customWidth="1"/>
    <col min="15159" max="15160" width="2.21875" style="450" customWidth="1"/>
    <col min="15161" max="15161" width="7.21875" style="450" customWidth="1"/>
    <col min="15162" max="15396" width="8.88671875" style="450"/>
    <col min="15397" max="15397" width="2.44140625" style="450" customWidth="1"/>
    <col min="15398" max="15398" width="2.33203125" style="450" customWidth="1"/>
    <col min="15399" max="15399" width="1.109375" style="450" customWidth="1"/>
    <col min="15400" max="15400" width="22.6640625" style="450" customWidth="1"/>
    <col min="15401" max="15401" width="1.21875" style="450" customWidth="1"/>
    <col min="15402" max="15403" width="11.77734375" style="450" customWidth="1"/>
    <col min="15404" max="15404" width="1.77734375" style="450" customWidth="1"/>
    <col min="15405" max="15405" width="6.88671875" style="450" customWidth="1"/>
    <col min="15406" max="15406" width="4.44140625" style="450" customWidth="1"/>
    <col min="15407" max="15407" width="3.6640625" style="450" customWidth="1"/>
    <col min="15408" max="15408" width="0.77734375" style="450" customWidth="1"/>
    <col min="15409" max="15409" width="3.33203125" style="450" customWidth="1"/>
    <col min="15410" max="15410" width="3.6640625" style="450" customWidth="1"/>
    <col min="15411" max="15411" width="3" style="450" customWidth="1"/>
    <col min="15412" max="15412" width="3.6640625" style="450" customWidth="1"/>
    <col min="15413" max="15413" width="3.109375" style="450" customWidth="1"/>
    <col min="15414" max="15414" width="1.88671875" style="450" customWidth="1"/>
    <col min="15415" max="15416" width="2.21875" style="450" customWidth="1"/>
    <col min="15417" max="15417" width="7.21875" style="450" customWidth="1"/>
    <col min="15418" max="15652" width="8.88671875" style="450"/>
    <col min="15653" max="15653" width="2.44140625" style="450" customWidth="1"/>
    <col min="15654" max="15654" width="2.33203125" style="450" customWidth="1"/>
    <col min="15655" max="15655" width="1.109375" style="450" customWidth="1"/>
    <col min="15656" max="15656" width="22.6640625" style="450" customWidth="1"/>
    <col min="15657" max="15657" width="1.21875" style="450" customWidth="1"/>
    <col min="15658" max="15659" width="11.77734375" style="450" customWidth="1"/>
    <col min="15660" max="15660" width="1.77734375" style="450" customWidth="1"/>
    <col min="15661" max="15661" width="6.88671875" style="450" customWidth="1"/>
    <col min="15662" max="15662" width="4.44140625" style="450" customWidth="1"/>
    <col min="15663" max="15663" width="3.6640625" style="450" customWidth="1"/>
    <col min="15664" max="15664" width="0.77734375" style="450" customWidth="1"/>
    <col min="15665" max="15665" width="3.33203125" style="450" customWidth="1"/>
    <col min="15666" max="15666" width="3.6640625" style="450" customWidth="1"/>
    <col min="15667" max="15667" width="3" style="450" customWidth="1"/>
    <col min="15668" max="15668" width="3.6640625" style="450" customWidth="1"/>
    <col min="15669" max="15669" width="3.109375" style="450" customWidth="1"/>
    <col min="15670" max="15670" width="1.88671875" style="450" customWidth="1"/>
    <col min="15671" max="15672" width="2.21875" style="450" customWidth="1"/>
    <col min="15673" max="15673" width="7.21875" style="450" customWidth="1"/>
    <col min="15674" max="15908" width="8.88671875" style="450"/>
    <col min="15909" max="15909" width="2.44140625" style="450" customWidth="1"/>
    <col min="15910" max="15910" width="2.33203125" style="450" customWidth="1"/>
    <col min="15911" max="15911" width="1.109375" style="450" customWidth="1"/>
    <col min="15912" max="15912" width="22.6640625" style="450" customWidth="1"/>
    <col min="15913" max="15913" width="1.21875" style="450" customWidth="1"/>
    <col min="15914" max="15915" width="11.77734375" style="450" customWidth="1"/>
    <col min="15916" max="15916" width="1.77734375" style="450" customWidth="1"/>
    <col min="15917" max="15917" width="6.88671875" style="450" customWidth="1"/>
    <col min="15918" max="15918" width="4.44140625" style="450" customWidth="1"/>
    <col min="15919" max="15919" width="3.6640625" style="450" customWidth="1"/>
    <col min="15920" max="15920" width="0.77734375" style="450" customWidth="1"/>
    <col min="15921" max="15921" width="3.33203125" style="450" customWidth="1"/>
    <col min="15922" max="15922" width="3.6640625" style="450" customWidth="1"/>
    <col min="15923" max="15923" width="3" style="450" customWidth="1"/>
    <col min="15924" max="15924" width="3.6640625" style="450" customWidth="1"/>
    <col min="15925" max="15925" width="3.109375" style="450" customWidth="1"/>
    <col min="15926" max="15926" width="1.88671875" style="450" customWidth="1"/>
    <col min="15927" max="15928" width="2.21875" style="450" customWidth="1"/>
    <col min="15929" max="15929" width="7.21875" style="450" customWidth="1"/>
    <col min="15930" max="16164" width="8.88671875" style="450"/>
    <col min="16165" max="16165" width="2.44140625" style="450" customWidth="1"/>
    <col min="16166" max="16166" width="2.33203125" style="450" customWidth="1"/>
    <col min="16167" max="16167" width="1.109375" style="450" customWidth="1"/>
    <col min="16168" max="16168" width="22.6640625" style="450" customWidth="1"/>
    <col min="16169" max="16169" width="1.21875" style="450" customWidth="1"/>
    <col min="16170" max="16171" width="11.77734375" style="450" customWidth="1"/>
    <col min="16172" max="16172" width="1.77734375" style="450" customWidth="1"/>
    <col min="16173" max="16173" width="6.88671875" style="450" customWidth="1"/>
    <col min="16174" max="16174" width="4.44140625" style="450" customWidth="1"/>
    <col min="16175" max="16175" width="3.6640625" style="450" customWidth="1"/>
    <col min="16176" max="16176" width="0.77734375" style="450" customWidth="1"/>
    <col min="16177" max="16177" width="3.33203125" style="450" customWidth="1"/>
    <col min="16178" max="16178" width="3.6640625" style="450" customWidth="1"/>
    <col min="16179" max="16179" width="3" style="450" customWidth="1"/>
    <col min="16180" max="16180" width="3.6640625" style="450" customWidth="1"/>
    <col min="16181" max="16181" width="3.109375" style="450" customWidth="1"/>
    <col min="16182" max="16182" width="1.88671875" style="450" customWidth="1"/>
    <col min="16183" max="16184" width="2.21875" style="450" customWidth="1"/>
    <col min="16185" max="16185" width="7.21875" style="450" customWidth="1"/>
    <col min="16186" max="16384" width="8.88671875" style="450"/>
  </cols>
  <sheetData>
    <row r="1" spans="2:78" ht="20.25" customHeight="1">
      <c r="B1" s="453" t="s">
        <v>2790</v>
      </c>
      <c r="BB1" s="453" t="s">
        <v>2790</v>
      </c>
    </row>
    <row r="2" spans="2:78" ht="12" customHeight="1">
      <c r="U2" s="514"/>
      <c r="V2" s="514"/>
      <c r="Z2" s="514"/>
      <c r="AD2" s="981"/>
      <c r="BU2" s="514"/>
      <c r="BV2" s="514"/>
      <c r="BZ2" s="514"/>
    </row>
    <row r="3" spans="2:78">
      <c r="S3" s="749"/>
      <c r="T3" s="2000"/>
      <c r="U3" s="1797"/>
      <c r="V3" s="516" t="s">
        <v>2633</v>
      </c>
      <c r="W3" s="517"/>
      <c r="X3" s="516" t="s">
        <v>2634</v>
      </c>
      <c r="Y3" s="517"/>
      <c r="Z3" s="516" t="s">
        <v>2635</v>
      </c>
      <c r="BS3" s="749"/>
      <c r="BT3" s="1794" t="s">
        <v>3409</v>
      </c>
      <c r="BU3" s="1795"/>
      <c r="BV3" s="351" t="s">
        <v>2633</v>
      </c>
      <c r="BW3" s="977" t="s">
        <v>3406</v>
      </c>
      <c r="BX3" s="351" t="s">
        <v>2634</v>
      </c>
      <c r="BY3" s="977" t="s">
        <v>3406</v>
      </c>
      <c r="BZ3" s="351" t="s">
        <v>2635</v>
      </c>
    </row>
    <row r="4" spans="2:78" ht="12" customHeight="1">
      <c r="V4" s="519"/>
      <c r="W4" s="519"/>
      <c r="X4" s="519"/>
      <c r="Y4" s="519"/>
      <c r="Z4" s="519"/>
      <c r="BV4" s="519"/>
      <c r="BW4" s="519"/>
      <c r="BX4" s="519"/>
      <c r="BY4" s="519"/>
      <c r="BZ4" s="519"/>
    </row>
    <row r="5" spans="2:78" ht="24" customHeight="1">
      <c r="C5" s="450" t="s">
        <v>2636</v>
      </c>
      <c r="O5" s="593" t="s">
        <v>2791</v>
      </c>
      <c r="P5" s="594"/>
      <c r="Q5" s="593"/>
      <c r="R5" s="593"/>
      <c r="S5" s="595"/>
      <c r="T5" s="595"/>
      <c r="U5" s="595"/>
      <c r="V5" s="595"/>
      <c r="W5" s="595"/>
      <c r="X5" s="595"/>
      <c r="Y5" s="595"/>
      <c r="BC5" s="450" t="s">
        <v>2636</v>
      </c>
      <c r="BO5" s="593" t="s">
        <v>2791</v>
      </c>
      <c r="BP5" s="594"/>
      <c r="BQ5" s="593"/>
      <c r="BR5" s="593"/>
      <c r="BS5" s="595"/>
      <c r="BT5" s="595"/>
      <c r="BU5" s="595"/>
      <c r="BV5" s="595"/>
      <c r="BW5" s="595"/>
      <c r="BX5" s="595"/>
      <c r="BY5" s="595"/>
    </row>
    <row r="6" spans="2:78" ht="24" customHeight="1">
      <c r="C6" s="450" t="s">
        <v>2677</v>
      </c>
      <c r="O6" s="2108" t="s">
        <v>2792</v>
      </c>
      <c r="P6" s="2109"/>
      <c r="Q6" s="2112">
        <f>第17の３号様式!P6</f>
        <v>0</v>
      </c>
      <c r="R6" s="2113"/>
      <c r="S6" s="2113"/>
      <c r="T6" s="2113"/>
      <c r="U6" s="2113"/>
      <c r="V6" s="2113"/>
      <c r="W6" s="2113"/>
      <c r="X6" s="2113"/>
      <c r="Y6" s="2113"/>
      <c r="BC6" s="450" t="s">
        <v>2677</v>
      </c>
      <c r="BO6" s="2108" t="s">
        <v>2792</v>
      </c>
      <c r="BP6" s="2109"/>
      <c r="BQ6" s="1788" t="str">
        <f>第17の１号様式!BP6</f>
        <v>東京都新宿区西新宿○-○○-○○</v>
      </c>
      <c r="BR6" s="1123"/>
      <c r="BS6" s="1123"/>
      <c r="BT6" s="1123"/>
      <c r="BU6" s="1123"/>
      <c r="BV6" s="1123"/>
      <c r="BW6" s="1123"/>
      <c r="BX6" s="1123"/>
      <c r="BY6" s="1123"/>
    </row>
    <row r="7" spans="2:78" ht="2.4" customHeight="1">
      <c r="E7" s="453"/>
      <c r="F7" s="453"/>
      <c r="G7" s="453"/>
      <c r="H7" s="453"/>
      <c r="I7" s="453"/>
      <c r="J7" s="453"/>
      <c r="O7" s="594"/>
      <c r="P7" s="593"/>
      <c r="Q7" s="520"/>
      <c r="R7" s="595"/>
      <c r="S7" s="595"/>
      <c r="T7" s="595"/>
      <c r="U7" s="595"/>
      <c r="V7" s="595"/>
      <c r="W7" s="595"/>
      <c r="X7" s="595"/>
      <c r="Y7" s="595"/>
      <c r="BE7" s="453"/>
      <c r="BF7" s="453"/>
      <c r="BG7" s="453"/>
      <c r="BH7" s="453"/>
      <c r="BI7" s="453"/>
      <c r="BJ7" s="453"/>
      <c r="BO7" s="594"/>
      <c r="BP7" s="593"/>
      <c r="BQ7" s="355"/>
      <c r="BR7" s="355"/>
      <c r="BS7" s="355"/>
      <c r="BT7" s="355"/>
      <c r="BU7" s="355"/>
      <c r="BV7" s="355"/>
      <c r="BW7" s="355"/>
      <c r="BX7" s="355"/>
      <c r="BY7" s="355"/>
    </row>
    <row r="8" spans="2:78" ht="24" customHeight="1">
      <c r="D8" s="453"/>
      <c r="E8" s="453"/>
      <c r="F8" s="453"/>
      <c r="G8" s="453"/>
      <c r="H8" s="453"/>
      <c r="I8" s="453"/>
      <c r="J8" s="453"/>
      <c r="O8" s="2108" t="s">
        <v>2640</v>
      </c>
      <c r="P8" s="2109"/>
      <c r="Q8" s="2112">
        <f>第17の３号様式!P8</f>
        <v>0</v>
      </c>
      <c r="R8" s="2113"/>
      <c r="S8" s="2113"/>
      <c r="T8" s="2113"/>
      <c r="U8" s="2113"/>
      <c r="V8" s="2113"/>
      <c r="W8" s="2113"/>
      <c r="X8" s="2113"/>
      <c r="Y8" s="2113"/>
      <c r="BD8" s="453"/>
      <c r="BE8" s="453"/>
      <c r="BF8" s="453"/>
      <c r="BG8" s="453"/>
      <c r="BH8" s="453"/>
      <c r="BI8" s="453"/>
      <c r="BJ8" s="453"/>
      <c r="BO8" s="2108" t="s">
        <v>2640</v>
      </c>
      <c r="BP8" s="2109"/>
      <c r="BQ8" s="1788" t="str">
        <f>第17の１号様式!BP8</f>
        <v>○○株式会社</v>
      </c>
      <c r="BR8" s="1123"/>
      <c r="BS8" s="1123"/>
      <c r="BT8" s="1123"/>
      <c r="BU8" s="1123"/>
      <c r="BV8" s="1123"/>
      <c r="BW8" s="1123"/>
      <c r="BX8" s="1123"/>
      <c r="BY8" s="1123"/>
    </row>
    <row r="9" spans="2:78" ht="2.4" customHeight="1">
      <c r="O9" s="594"/>
      <c r="P9" s="593"/>
      <c r="Q9" s="520"/>
      <c r="R9" s="595"/>
      <c r="S9" s="595"/>
      <c r="T9" s="595"/>
      <c r="U9" s="595"/>
      <c r="V9" s="595"/>
      <c r="W9" s="595"/>
      <c r="X9" s="595"/>
      <c r="Y9" s="595"/>
      <c r="Z9" s="520"/>
      <c r="BO9" s="594"/>
      <c r="BP9" s="593"/>
      <c r="BQ9" s="355"/>
      <c r="BR9" s="355"/>
      <c r="BS9" s="355"/>
      <c r="BT9" s="355"/>
      <c r="BU9" s="355"/>
      <c r="BV9" s="355"/>
      <c r="BW9" s="355"/>
      <c r="BX9" s="355"/>
      <c r="BY9" s="355"/>
      <c r="BZ9" s="520"/>
    </row>
    <row r="10" spans="2:78" ht="24" customHeight="1">
      <c r="O10" s="2110" t="s">
        <v>2491</v>
      </c>
      <c r="P10" s="2111"/>
      <c r="Q10" s="2112">
        <f>第17の３号様式!P10</f>
        <v>0</v>
      </c>
      <c r="R10" s="1123"/>
      <c r="S10" s="1123"/>
      <c r="T10" s="1123"/>
      <c r="U10" s="2113">
        <f>第17の３号様式!T10</f>
        <v>0</v>
      </c>
      <c r="V10" s="1123"/>
      <c r="W10" s="1123"/>
      <c r="X10" s="1123"/>
      <c r="Y10" s="1123"/>
      <c r="Z10" s="563"/>
      <c r="AD10" s="521"/>
      <c r="BO10" s="2110" t="s">
        <v>2491</v>
      </c>
      <c r="BP10" s="2111"/>
      <c r="BQ10" s="1788" t="str">
        <f>第17の１号様式!BP10</f>
        <v>代表取締役</v>
      </c>
      <c r="BR10" s="1123"/>
      <c r="BS10" s="1123"/>
      <c r="BT10" s="1123"/>
      <c r="BU10" s="1788" t="str">
        <f>第17の１号様式!BT10</f>
        <v>環境　太郎</v>
      </c>
      <c r="BV10" s="1123"/>
      <c r="BW10" s="1123"/>
      <c r="BX10" s="1123"/>
      <c r="BY10" s="1123"/>
      <c r="BZ10" s="563"/>
    </row>
    <row r="11" spans="2:78" ht="6.6" customHeight="1">
      <c r="O11" s="594"/>
      <c r="P11" s="593"/>
      <c r="Q11" s="595"/>
      <c r="R11" s="595"/>
      <c r="S11" s="595"/>
      <c r="T11" s="595"/>
      <c r="U11" s="595"/>
      <c r="V11" s="595"/>
      <c r="W11" s="595"/>
      <c r="X11" s="595"/>
      <c r="Y11" s="595"/>
      <c r="Z11" s="520"/>
      <c r="BO11" s="594"/>
      <c r="BP11" s="593"/>
      <c r="BQ11" s="355"/>
      <c r="BR11" s="355"/>
      <c r="BS11" s="355"/>
      <c r="BT11" s="355"/>
      <c r="BU11" s="355"/>
      <c r="BV11" s="355"/>
      <c r="BW11" s="355"/>
      <c r="BX11" s="355"/>
      <c r="BY11" s="355"/>
      <c r="BZ11" s="520"/>
    </row>
    <row r="12" spans="2:78" ht="24" customHeight="1">
      <c r="O12" s="594" t="s">
        <v>2716</v>
      </c>
      <c r="P12" s="594"/>
      <c r="Q12" s="593"/>
      <c r="R12" s="593"/>
      <c r="S12" s="595"/>
      <c r="T12" s="595"/>
      <c r="U12" s="595"/>
      <c r="V12" s="595"/>
      <c r="W12" s="595"/>
      <c r="X12" s="595"/>
      <c r="Y12" s="595"/>
      <c r="Z12" s="563"/>
      <c r="BO12" s="594" t="s">
        <v>2716</v>
      </c>
      <c r="BP12" s="594"/>
      <c r="BQ12" s="357"/>
      <c r="BR12" s="357"/>
      <c r="BS12" s="355"/>
      <c r="BT12" s="355"/>
      <c r="BU12" s="355"/>
      <c r="BV12" s="355"/>
      <c r="BW12" s="355"/>
      <c r="BX12" s="355"/>
      <c r="BY12" s="355"/>
      <c r="BZ12" s="563"/>
    </row>
    <row r="13" spans="2:78" ht="24" customHeight="1">
      <c r="O13" s="2108" t="s">
        <v>2792</v>
      </c>
      <c r="P13" s="2109"/>
      <c r="Q13" s="2112">
        <f>第17の３号様式!P13</f>
        <v>0</v>
      </c>
      <c r="R13" s="2113"/>
      <c r="S13" s="2113"/>
      <c r="T13" s="2113"/>
      <c r="U13" s="2113"/>
      <c r="V13" s="2113"/>
      <c r="W13" s="2113"/>
      <c r="X13" s="2113"/>
      <c r="Y13" s="2113"/>
      <c r="Z13" s="520"/>
      <c r="BO13" s="2108" t="s">
        <v>2792</v>
      </c>
      <c r="BP13" s="2109"/>
      <c r="BQ13" s="1788" t="str">
        <f>第17の１号様式!BP13</f>
        <v>東京都新宿区新宿○-○○-○○</v>
      </c>
      <c r="BR13" s="1123"/>
      <c r="BS13" s="1123"/>
      <c r="BT13" s="1123"/>
      <c r="BU13" s="1123"/>
      <c r="BV13" s="1123"/>
      <c r="BW13" s="1123"/>
      <c r="BX13" s="1123"/>
      <c r="BY13" s="1123"/>
      <c r="BZ13" s="520"/>
    </row>
    <row r="14" spans="2:78" ht="2.4" customHeight="1">
      <c r="O14" s="594"/>
      <c r="P14" s="593"/>
      <c r="Q14" s="520"/>
      <c r="R14" s="595"/>
      <c r="S14" s="595"/>
      <c r="T14" s="595"/>
      <c r="U14" s="595"/>
      <c r="V14" s="595"/>
      <c r="W14" s="595"/>
      <c r="X14" s="595"/>
      <c r="Y14" s="595"/>
      <c r="Z14" s="520"/>
      <c r="AD14" s="521"/>
      <c r="BO14" s="594"/>
      <c r="BP14" s="593"/>
      <c r="BQ14" s="355"/>
      <c r="BR14" s="355"/>
      <c r="BS14" s="355"/>
      <c r="BT14" s="355"/>
      <c r="BU14" s="355"/>
      <c r="BV14" s="355"/>
      <c r="BW14" s="355"/>
      <c r="BX14" s="355"/>
      <c r="BY14" s="355"/>
      <c r="BZ14" s="520"/>
    </row>
    <row r="15" spans="2:78" ht="24" customHeight="1">
      <c r="O15" s="2108" t="s">
        <v>2640</v>
      </c>
      <c r="P15" s="2108"/>
      <c r="Q15" s="2112">
        <f>第17の３号様式!P15</f>
        <v>0</v>
      </c>
      <c r="R15" s="2113"/>
      <c r="S15" s="2113"/>
      <c r="T15" s="2113"/>
      <c r="U15" s="2113"/>
      <c r="V15" s="2113"/>
      <c r="W15" s="2113"/>
      <c r="X15" s="2113"/>
      <c r="Y15" s="2113"/>
      <c r="Z15" s="520"/>
      <c r="AD15" s="521"/>
      <c r="BO15" s="2108" t="s">
        <v>2640</v>
      </c>
      <c r="BP15" s="2108"/>
      <c r="BQ15" s="1788" t="str">
        <f>第17の１号様式!BP15</f>
        <v>株式会社××</v>
      </c>
      <c r="BR15" s="1123"/>
      <c r="BS15" s="1123"/>
      <c r="BT15" s="1123"/>
      <c r="BU15" s="1123"/>
      <c r="BV15" s="1123"/>
      <c r="BW15" s="1123"/>
      <c r="BX15" s="1123"/>
      <c r="BY15" s="1123"/>
      <c r="BZ15" s="520"/>
    </row>
    <row r="16" spans="2:78" ht="2.4" customHeight="1">
      <c r="O16" s="594"/>
      <c r="P16" s="593"/>
      <c r="Q16" s="520"/>
      <c r="R16" s="595"/>
      <c r="S16" s="595"/>
      <c r="T16" s="595"/>
      <c r="U16" s="595"/>
      <c r="V16" s="595"/>
      <c r="W16" s="595"/>
      <c r="X16" s="595"/>
      <c r="Y16" s="595"/>
      <c r="Z16" s="520"/>
      <c r="BO16" s="594"/>
      <c r="BP16" s="593"/>
      <c r="BQ16" s="355"/>
      <c r="BR16" s="355"/>
      <c r="BS16" s="355"/>
      <c r="BT16" s="355"/>
      <c r="BU16" s="355"/>
      <c r="BV16" s="355"/>
      <c r="BW16" s="355"/>
      <c r="BX16" s="355"/>
      <c r="BY16" s="355"/>
      <c r="BZ16" s="520"/>
    </row>
    <row r="17" spans="3:79" ht="24" customHeight="1">
      <c r="O17" s="2110" t="s">
        <v>2491</v>
      </c>
      <c r="P17" s="2110"/>
      <c r="Q17" s="2112">
        <f>第17の３号様式!P17</f>
        <v>0</v>
      </c>
      <c r="R17" s="1123"/>
      <c r="S17" s="1123"/>
      <c r="T17" s="1123"/>
      <c r="U17" s="2113">
        <f>第17の３号様式!T17</f>
        <v>0</v>
      </c>
      <c r="V17" s="1123"/>
      <c r="W17" s="1123"/>
      <c r="X17" s="1123"/>
      <c r="Y17" s="1123"/>
      <c r="Z17" s="563"/>
      <c r="AD17" s="521"/>
      <c r="BO17" s="2110" t="s">
        <v>2491</v>
      </c>
      <c r="BP17" s="2110"/>
      <c r="BQ17" s="1788" t="str">
        <f>第17の１号様式!BP17</f>
        <v>代表取締役</v>
      </c>
      <c r="BR17" s="1123"/>
      <c r="BS17" s="1123"/>
      <c r="BT17" s="1123"/>
      <c r="BU17" s="1788" t="str">
        <f>第17の１号様式!BT17</f>
        <v>東京　太郎</v>
      </c>
      <c r="BV17" s="1123"/>
      <c r="BW17" s="1123"/>
      <c r="BX17" s="1123"/>
      <c r="BY17" s="1123"/>
      <c r="BZ17" s="563"/>
    </row>
    <row r="18" spans="3:79" ht="2.4" customHeight="1">
      <c r="O18" s="594"/>
      <c r="P18" s="593"/>
      <c r="Q18" s="595"/>
      <c r="R18" s="595"/>
      <c r="S18" s="595"/>
      <c r="T18" s="595"/>
      <c r="U18" s="595"/>
      <c r="V18" s="595"/>
      <c r="W18" s="595"/>
      <c r="X18" s="595"/>
      <c r="Y18" s="595"/>
      <c r="Z18" s="520"/>
      <c r="BO18" s="594"/>
      <c r="BP18" s="593"/>
      <c r="BQ18" s="355"/>
      <c r="BR18" s="355"/>
      <c r="BS18" s="355"/>
      <c r="BT18" s="355"/>
      <c r="BU18" s="355"/>
      <c r="BV18" s="355"/>
      <c r="BW18" s="355"/>
      <c r="BX18" s="355"/>
      <c r="BY18" s="355"/>
      <c r="BZ18" s="520"/>
    </row>
    <row r="19" spans="3:79" ht="24" customHeight="1">
      <c r="O19" s="594" t="s">
        <v>2432</v>
      </c>
      <c r="P19" s="594"/>
      <c r="Q19" s="593"/>
      <c r="R19" s="593"/>
      <c r="S19" s="595"/>
      <c r="T19" s="595"/>
      <c r="U19" s="595"/>
      <c r="V19" s="595"/>
      <c r="W19" s="595"/>
      <c r="X19" s="595"/>
      <c r="Y19" s="595"/>
      <c r="Z19" s="563"/>
      <c r="BO19" s="594" t="s">
        <v>2432</v>
      </c>
      <c r="BP19" s="594"/>
      <c r="BQ19" s="357"/>
      <c r="BR19" s="357"/>
      <c r="BS19" s="355"/>
      <c r="BT19" s="355"/>
      <c r="BU19" s="355"/>
      <c r="BV19" s="355"/>
      <c r="BW19" s="355"/>
      <c r="BX19" s="355"/>
      <c r="BY19" s="355"/>
      <c r="BZ19" s="563"/>
    </row>
    <row r="20" spans="3:79" ht="24" customHeight="1">
      <c r="O20" s="2108" t="s">
        <v>2792</v>
      </c>
      <c r="P20" s="2109"/>
      <c r="Q20" s="2112">
        <f>第17の３号様式!P20</f>
        <v>0</v>
      </c>
      <c r="R20" s="2113"/>
      <c r="S20" s="2113"/>
      <c r="T20" s="2113"/>
      <c r="U20" s="2113"/>
      <c r="V20" s="2113"/>
      <c r="W20" s="2113"/>
      <c r="X20" s="2113"/>
      <c r="Y20" s="2113"/>
      <c r="Z20" s="520"/>
      <c r="BO20" s="2108" t="s">
        <v>2792</v>
      </c>
      <c r="BP20" s="2109"/>
      <c r="BQ20" s="1788" t="str">
        <f>第17の１号様式!BP20</f>
        <v>東京都新宿区新宿○-○○-○○</v>
      </c>
      <c r="BR20" s="1123"/>
      <c r="BS20" s="1123"/>
      <c r="BT20" s="1123"/>
      <c r="BU20" s="1123"/>
      <c r="BV20" s="1123"/>
      <c r="BW20" s="1123"/>
      <c r="BX20" s="1123"/>
      <c r="BY20" s="1123"/>
      <c r="BZ20" s="520"/>
    </row>
    <row r="21" spans="3:79" ht="2.4" customHeight="1">
      <c r="O21" s="594"/>
      <c r="P21" s="593"/>
      <c r="Q21" s="520"/>
      <c r="R21" s="595"/>
      <c r="S21" s="595"/>
      <c r="T21" s="595"/>
      <c r="U21" s="595"/>
      <c r="V21" s="595"/>
      <c r="W21" s="595"/>
      <c r="X21" s="595"/>
      <c r="Y21" s="595"/>
      <c r="Z21" s="520"/>
      <c r="AD21" s="521"/>
      <c r="BO21" s="594"/>
      <c r="BP21" s="593"/>
      <c r="BQ21" s="355"/>
      <c r="BR21" s="355"/>
      <c r="BS21" s="355"/>
      <c r="BT21" s="355"/>
      <c r="BU21" s="355"/>
      <c r="BV21" s="355"/>
      <c r="BW21" s="355"/>
      <c r="BX21" s="355"/>
      <c r="BY21" s="355"/>
      <c r="BZ21" s="520"/>
    </row>
    <row r="22" spans="3:79" ht="24" customHeight="1">
      <c r="O22" s="2108" t="s">
        <v>2640</v>
      </c>
      <c r="P22" s="2108"/>
      <c r="Q22" s="2112">
        <f>第17の３号様式!P22</f>
        <v>0</v>
      </c>
      <c r="R22" s="2113"/>
      <c r="S22" s="2113"/>
      <c r="T22" s="2113"/>
      <c r="U22" s="2113"/>
      <c r="V22" s="2113"/>
      <c r="W22" s="2113"/>
      <c r="X22" s="2113"/>
      <c r="Y22" s="2113"/>
      <c r="AD22" s="457"/>
      <c r="BO22" s="2108" t="s">
        <v>2640</v>
      </c>
      <c r="BP22" s="2108"/>
      <c r="BQ22" s="1788" t="str">
        <f>第17の１号様式!BP22</f>
        <v>××株式会社</v>
      </c>
      <c r="BR22" s="1123"/>
      <c r="BS22" s="1123"/>
      <c r="BT22" s="1123"/>
      <c r="BU22" s="1123"/>
      <c r="BV22" s="1123"/>
      <c r="BW22" s="1123"/>
      <c r="BX22" s="1123"/>
      <c r="BY22" s="1123"/>
    </row>
    <row r="23" spans="3:79" ht="2.4" customHeight="1">
      <c r="O23" s="594"/>
      <c r="P23" s="593"/>
      <c r="Q23" s="520"/>
      <c r="R23" s="595"/>
      <c r="S23" s="595"/>
      <c r="T23" s="595"/>
      <c r="U23" s="595"/>
      <c r="V23" s="595"/>
      <c r="W23" s="595"/>
      <c r="X23" s="595"/>
      <c r="Y23" s="595"/>
      <c r="BO23" s="594"/>
      <c r="BP23" s="593"/>
      <c r="BQ23" s="355"/>
      <c r="BR23" s="355"/>
      <c r="BS23" s="355"/>
      <c r="BT23" s="355"/>
      <c r="BU23" s="355"/>
      <c r="BV23" s="355"/>
      <c r="BW23" s="355"/>
      <c r="BX23" s="355"/>
      <c r="BY23" s="355"/>
    </row>
    <row r="24" spans="3:79" ht="24" customHeight="1">
      <c r="O24" s="2110" t="s">
        <v>2491</v>
      </c>
      <c r="P24" s="2110"/>
      <c r="Q24" s="2112">
        <f>第17の３号様式!P24</f>
        <v>0</v>
      </c>
      <c r="R24" s="1123"/>
      <c r="S24" s="1123"/>
      <c r="T24" s="1123"/>
      <c r="U24" s="2113">
        <f>第17の３号様式!T24</f>
        <v>0</v>
      </c>
      <c r="V24" s="1123"/>
      <c r="W24" s="1123"/>
      <c r="X24" s="1123"/>
      <c r="Y24" s="1123"/>
      <c r="AD24" s="521"/>
      <c r="BO24" s="2110" t="s">
        <v>2491</v>
      </c>
      <c r="BP24" s="2110"/>
      <c r="BQ24" s="1788" t="str">
        <f>第17の１号様式!BP24</f>
        <v>代表取締役</v>
      </c>
      <c r="BR24" s="1123"/>
      <c r="BS24" s="1123"/>
      <c r="BT24" s="1123"/>
      <c r="BU24" s="1788" t="str">
        <f>第17の１号様式!BT24</f>
        <v>新宿　太郎</v>
      </c>
      <c r="BV24" s="1123"/>
      <c r="BW24" s="1123"/>
      <c r="BX24" s="1123"/>
      <c r="BY24" s="1123"/>
    </row>
    <row r="25" spans="3:79" ht="11.4" customHeight="1">
      <c r="O25" s="597"/>
      <c r="P25" s="597"/>
      <c r="Q25" s="598"/>
      <c r="R25" s="561"/>
      <c r="S25" s="599"/>
      <c r="T25" s="599"/>
      <c r="U25" s="598"/>
      <c r="V25" s="599"/>
      <c r="W25" s="599"/>
      <c r="X25" s="599"/>
      <c r="Y25" s="595"/>
      <c r="AD25" s="521"/>
      <c r="BO25" s="597"/>
      <c r="BP25" s="597"/>
      <c r="BQ25" s="598"/>
      <c r="BR25" s="561"/>
      <c r="BS25" s="599"/>
      <c r="BT25" s="599"/>
      <c r="BU25" s="598"/>
      <c r="BV25" s="599"/>
      <c r="BW25" s="599"/>
      <c r="BX25" s="599"/>
      <c r="BY25" s="595"/>
    </row>
    <row r="26" spans="3:79" ht="20.399999999999999" customHeight="1">
      <c r="C26" s="2101" t="s">
        <v>2793</v>
      </c>
      <c r="D26" s="2101"/>
      <c r="E26" s="2101"/>
      <c r="F26" s="2101"/>
      <c r="G26" s="2101"/>
      <c r="H26" s="2101"/>
      <c r="I26" s="2101"/>
      <c r="J26" s="2101"/>
      <c r="K26" s="2101"/>
      <c r="L26" s="2101"/>
      <c r="M26" s="2101"/>
      <c r="N26" s="2101"/>
      <c r="O26" s="2101"/>
      <c r="P26" s="2101"/>
      <c r="Q26" s="2101"/>
      <c r="R26" s="2101"/>
      <c r="S26" s="2101"/>
      <c r="T26" s="2101"/>
      <c r="U26" s="2101"/>
      <c r="V26" s="2101"/>
      <c r="W26" s="2101"/>
      <c r="X26" s="2101"/>
      <c r="Y26" s="2101"/>
      <c r="Z26" s="2101"/>
      <c r="AD26" s="521"/>
      <c r="BC26" s="2101" t="s">
        <v>2793</v>
      </c>
      <c r="BD26" s="2101"/>
      <c r="BE26" s="2101"/>
      <c r="BF26" s="2101"/>
      <c r="BG26" s="2101"/>
      <c r="BH26" s="2101"/>
      <c r="BI26" s="2101"/>
      <c r="BJ26" s="2101"/>
      <c r="BK26" s="2101"/>
      <c r="BL26" s="2101"/>
      <c r="BM26" s="2101"/>
      <c r="BN26" s="2101"/>
      <c r="BO26" s="2101"/>
      <c r="BP26" s="2101"/>
      <c r="BQ26" s="2101"/>
      <c r="BR26" s="2101"/>
      <c r="BS26" s="2101"/>
      <c r="BT26" s="2101"/>
      <c r="BU26" s="2101"/>
      <c r="BV26" s="2101"/>
      <c r="BW26" s="2101"/>
      <c r="BX26" s="2101"/>
      <c r="BY26" s="2101"/>
      <c r="BZ26" s="2101"/>
    </row>
    <row r="27" spans="3:79" ht="9.6" customHeight="1"/>
    <row r="28" spans="3:79" ht="18" customHeight="1">
      <c r="D28" s="2115"/>
      <c r="E28" s="2116"/>
      <c r="F28" s="516" t="s">
        <v>2633</v>
      </c>
      <c r="G28" s="600"/>
      <c r="H28" s="516" t="s">
        <v>2634</v>
      </c>
      <c r="I28" s="600"/>
      <c r="J28" s="2104" t="s">
        <v>2642</v>
      </c>
      <c r="K28" s="2104"/>
      <c r="L28" s="601"/>
      <c r="M28" s="2105" t="s">
        <v>2643</v>
      </c>
      <c r="N28" s="2105"/>
      <c r="O28" s="2105"/>
      <c r="P28" s="2114"/>
      <c r="Q28" s="2114"/>
      <c r="R28" s="2107" t="s">
        <v>2794</v>
      </c>
      <c r="S28" s="2107"/>
      <c r="T28" s="2107"/>
      <c r="U28" s="2107"/>
      <c r="V28" s="2107"/>
      <c r="W28" s="2107"/>
      <c r="X28" s="2107"/>
      <c r="Y28" s="2107"/>
      <c r="Z28" s="2107"/>
      <c r="AA28" s="2107"/>
      <c r="AD28" s="521"/>
      <c r="BD28" s="2102" t="s">
        <v>3421</v>
      </c>
      <c r="BE28" s="2103"/>
      <c r="BF28" s="516" t="s">
        <v>2633</v>
      </c>
      <c r="BG28" s="982" t="s">
        <v>3406</v>
      </c>
      <c r="BH28" s="516" t="s">
        <v>2634</v>
      </c>
      <c r="BI28" s="982" t="s">
        <v>3419</v>
      </c>
      <c r="BJ28" s="2104" t="s">
        <v>2642</v>
      </c>
      <c r="BK28" s="2104"/>
      <c r="BL28" s="983" t="s">
        <v>3422</v>
      </c>
      <c r="BM28" s="2105" t="s">
        <v>2643</v>
      </c>
      <c r="BN28" s="2105"/>
      <c r="BO28" s="2105"/>
      <c r="BP28" s="2106" t="s">
        <v>3423</v>
      </c>
      <c r="BQ28" s="2106"/>
      <c r="BR28" s="2107" t="s">
        <v>2794</v>
      </c>
      <c r="BS28" s="2107"/>
      <c r="BT28" s="2107"/>
      <c r="BU28" s="2107"/>
      <c r="BV28" s="2107"/>
      <c r="BW28" s="2107"/>
      <c r="BX28" s="2107"/>
      <c r="BY28" s="2107"/>
      <c r="BZ28" s="2107"/>
      <c r="CA28" s="2107"/>
    </row>
    <row r="29" spans="3:79" ht="45.6" customHeight="1">
      <c r="C29" s="2099" t="s">
        <v>3164</v>
      </c>
      <c r="D29" s="2099"/>
      <c r="E29" s="2099"/>
      <c r="F29" s="2099"/>
      <c r="G29" s="2099"/>
      <c r="H29" s="2099"/>
      <c r="I29" s="2099"/>
      <c r="J29" s="2099"/>
      <c r="K29" s="2099"/>
      <c r="L29" s="2099"/>
      <c r="M29" s="2099"/>
      <c r="N29" s="2099"/>
      <c r="O29" s="2099"/>
      <c r="P29" s="2099"/>
      <c r="Q29" s="2099"/>
      <c r="R29" s="2099"/>
      <c r="S29" s="2099"/>
      <c r="T29" s="2099"/>
      <c r="U29" s="2099"/>
      <c r="V29" s="2099"/>
      <c r="W29" s="2099"/>
      <c r="X29" s="2099"/>
      <c r="Y29" s="2099"/>
      <c r="Z29" s="2099"/>
      <c r="BC29" s="2099" t="s">
        <v>3164</v>
      </c>
      <c r="BD29" s="2099"/>
      <c r="BE29" s="2099"/>
      <c r="BF29" s="2099"/>
      <c r="BG29" s="2099"/>
      <c r="BH29" s="2099"/>
      <c r="BI29" s="2099"/>
      <c r="BJ29" s="2099"/>
      <c r="BK29" s="2099"/>
      <c r="BL29" s="2099"/>
      <c r="BM29" s="2099"/>
      <c r="BN29" s="2099"/>
      <c r="BO29" s="2099"/>
      <c r="BP29" s="2099"/>
      <c r="BQ29" s="2099"/>
      <c r="BR29" s="2099"/>
      <c r="BS29" s="2099"/>
      <c r="BT29" s="2099"/>
      <c r="BU29" s="2099"/>
      <c r="BV29" s="2099"/>
      <c r="BW29" s="2099"/>
      <c r="BX29" s="2099"/>
      <c r="BY29" s="2099"/>
      <c r="BZ29" s="2099"/>
    </row>
    <row r="30" spans="3:79" ht="16.2" customHeight="1">
      <c r="C30" s="2100" t="s">
        <v>2645</v>
      </c>
      <c r="D30" s="2100"/>
      <c r="E30" s="2100"/>
      <c r="F30" s="2100"/>
      <c r="G30" s="2100"/>
      <c r="H30" s="2100"/>
      <c r="I30" s="2100"/>
      <c r="J30" s="2100"/>
      <c r="K30" s="2100"/>
      <c r="L30" s="2100"/>
      <c r="M30" s="2100"/>
      <c r="N30" s="2100"/>
      <c r="O30" s="2100"/>
      <c r="P30" s="2100"/>
      <c r="Q30" s="2100"/>
      <c r="R30" s="2100"/>
      <c r="S30" s="2100"/>
      <c r="T30" s="2100"/>
      <c r="U30" s="2100"/>
      <c r="V30" s="2100"/>
      <c r="W30" s="2100"/>
      <c r="X30" s="2100"/>
      <c r="Y30" s="2100"/>
      <c r="Z30" s="2100"/>
      <c r="BC30" s="2100" t="s">
        <v>2645</v>
      </c>
      <c r="BD30" s="2100"/>
      <c r="BE30" s="2100"/>
      <c r="BF30" s="2100"/>
      <c r="BG30" s="2100"/>
      <c r="BH30" s="2100"/>
      <c r="BI30" s="2100"/>
      <c r="BJ30" s="2100"/>
      <c r="BK30" s="2100"/>
      <c r="BL30" s="2100"/>
      <c r="BM30" s="2100"/>
      <c r="BN30" s="2100"/>
      <c r="BO30" s="2100"/>
      <c r="BP30" s="2100"/>
      <c r="BQ30" s="2100"/>
      <c r="BR30" s="2100"/>
      <c r="BS30" s="2100"/>
      <c r="BT30" s="2100"/>
      <c r="BU30" s="2100"/>
      <c r="BV30" s="2100"/>
      <c r="BW30" s="2100"/>
      <c r="BX30" s="2100"/>
      <c r="BY30" s="2100"/>
      <c r="BZ30" s="2100"/>
    </row>
    <row r="31" spans="3:79" ht="30" customHeight="1">
      <c r="C31" s="528"/>
      <c r="D31" s="2008" t="s">
        <v>2646</v>
      </c>
      <c r="E31" s="2008"/>
      <c r="F31" s="2008"/>
      <c r="G31" s="2008"/>
      <c r="H31" s="2008"/>
      <c r="I31" s="2008"/>
      <c r="J31" s="2009"/>
      <c r="K31" s="1979">
        <f>第17の３号様式!K33</f>
        <v>0</v>
      </c>
      <c r="L31" s="1493"/>
      <c r="M31" s="1493"/>
      <c r="N31" s="1493"/>
      <c r="O31" s="1493"/>
      <c r="P31" s="1493"/>
      <c r="Q31" s="1980">
        <f>第17の３号様式!Q33</f>
        <v>0</v>
      </c>
      <c r="R31" s="1367"/>
      <c r="S31" s="1367"/>
      <c r="T31" s="1367"/>
      <c r="U31" s="1367"/>
      <c r="V31" s="1493" t="str">
        <f>第17の３号様式!U33</f>
        <v>　</v>
      </c>
      <c r="W31" s="1367"/>
      <c r="X31" s="1367"/>
      <c r="Y31" s="1367"/>
      <c r="Z31" s="1368"/>
      <c r="AC31" s="450"/>
      <c r="BC31" s="528"/>
      <c r="BD31" s="2008" t="s">
        <v>2646</v>
      </c>
      <c r="BE31" s="2008"/>
      <c r="BF31" s="2008"/>
      <c r="BG31" s="2008"/>
      <c r="BH31" s="2008"/>
      <c r="BI31" s="2008"/>
      <c r="BJ31" s="2009"/>
      <c r="BK31" s="1979" t="str">
        <f>第17の１号様式!BK33</f>
        <v>○○株式会社 本社工場</v>
      </c>
      <c r="BL31" s="1493"/>
      <c r="BM31" s="1493"/>
      <c r="BN31" s="1493"/>
      <c r="BO31" s="1493"/>
      <c r="BP31" s="1493"/>
      <c r="BQ31" s="1980" t="str">
        <f>第17の１号様式!BQ33</f>
        <v>太陽光発電・蓄電池</v>
      </c>
      <c r="BR31" s="1367"/>
      <c r="BS31" s="1367"/>
      <c r="BT31" s="1367"/>
      <c r="BU31" s="1367"/>
      <c r="BV31" s="1493" t="str">
        <f>第17の１号様式!BU33</f>
        <v>設備導入事業</v>
      </c>
      <c r="BW31" s="1367"/>
      <c r="BX31" s="1367"/>
      <c r="BY31" s="1367"/>
      <c r="BZ31" s="1368"/>
    </row>
    <row r="32" spans="3:79" ht="2.25" customHeight="1">
      <c r="C32" s="451"/>
      <c r="D32" s="453"/>
      <c r="E32" s="453"/>
      <c r="F32" s="453"/>
      <c r="G32" s="453"/>
      <c r="H32" s="453"/>
      <c r="I32" s="453"/>
      <c r="J32" s="529"/>
      <c r="K32" s="451"/>
      <c r="L32" s="530"/>
      <c r="M32" s="530"/>
      <c r="N32" s="530"/>
      <c r="O32" s="520"/>
      <c r="P32" s="520"/>
      <c r="Q32" s="531"/>
      <c r="R32" s="531"/>
      <c r="S32" s="527"/>
      <c r="T32" s="532"/>
      <c r="U32" s="527"/>
      <c r="V32" s="520"/>
      <c r="W32" s="527"/>
      <c r="X32" s="532"/>
      <c r="Y32" s="453"/>
      <c r="Z32" s="750"/>
      <c r="AC32" s="450"/>
      <c r="BC32" s="451"/>
      <c r="BD32" s="453"/>
      <c r="BE32" s="453"/>
      <c r="BF32" s="453"/>
      <c r="BG32" s="453"/>
      <c r="BH32" s="453"/>
      <c r="BI32" s="453"/>
      <c r="BJ32" s="529"/>
      <c r="BK32" s="451"/>
      <c r="BL32" s="530"/>
      <c r="BM32" s="530"/>
      <c r="BN32" s="530"/>
      <c r="BO32" s="520"/>
      <c r="BP32" s="520"/>
      <c r="BQ32" s="531"/>
      <c r="BR32" s="531"/>
      <c r="BS32" s="527"/>
      <c r="BT32" s="532"/>
      <c r="BU32" s="527"/>
      <c r="BV32" s="520"/>
      <c r="BW32" s="527"/>
      <c r="BX32" s="532"/>
      <c r="BY32" s="453"/>
      <c r="BZ32" s="750"/>
    </row>
    <row r="33" spans="3:78" ht="21" customHeight="1">
      <c r="C33" s="451"/>
      <c r="D33" s="2074" t="s">
        <v>2647</v>
      </c>
      <c r="E33" s="2074"/>
      <c r="F33" s="2074"/>
      <c r="G33" s="2074"/>
      <c r="H33" s="2074"/>
      <c r="I33" s="2074"/>
      <c r="J33" s="2075"/>
      <c r="K33" s="453"/>
      <c r="L33" s="571" t="s">
        <v>2648</v>
      </c>
      <c r="M33" s="2094">
        <f>第17の３号様式!M35</f>
        <v>0</v>
      </c>
      <c r="N33" s="2094"/>
      <c r="O33" s="2094"/>
      <c r="P33" s="2095"/>
      <c r="Q33" s="2095"/>
      <c r="R33" s="573" t="s">
        <v>2649</v>
      </c>
      <c r="S33" s="573"/>
      <c r="T33" s="573"/>
      <c r="U33" s="573"/>
      <c r="V33" s="573"/>
      <c r="W33" s="573"/>
      <c r="X33" s="573"/>
      <c r="Y33" s="573"/>
      <c r="Z33" s="751"/>
      <c r="AC33" s="450"/>
      <c r="BC33" s="451"/>
      <c r="BD33" s="2074" t="s">
        <v>2647</v>
      </c>
      <c r="BE33" s="2074"/>
      <c r="BF33" s="2074"/>
      <c r="BG33" s="2074"/>
      <c r="BH33" s="2074"/>
      <c r="BI33" s="2074"/>
      <c r="BJ33" s="2075"/>
      <c r="BK33" s="453"/>
      <c r="BL33" s="571" t="s">
        <v>2648</v>
      </c>
      <c r="BM33" s="2094" t="str">
        <f>第17の１号様式!BM35</f>
        <v>AB●●●●</v>
      </c>
      <c r="BN33" s="2094"/>
      <c r="BO33" s="2094"/>
      <c r="BP33" s="2095"/>
      <c r="BQ33" s="2095"/>
      <c r="BR33" s="573" t="s">
        <v>2649</v>
      </c>
      <c r="BS33" s="573"/>
      <c r="BT33" s="573"/>
      <c r="BU33" s="573"/>
      <c r="BV33" s="573"/>
      <c r="BW33" s="573"/>
      <c r="BX33" s="573"/>
      <c r="BY33" s="573"/>
      <c r="BZ33" s="751"/>
    </row>
    <row r="34" spans="3:78" ht="36" customHeight="1">
      <c r="C34" s="575"/>
      <c r="D34" s="2096" t="s">
        <v>2795</v>
      </c>
      <c r="E34" s="2096"/>
      <c r="F34" s="2096"/>
      <c r="G34" s="2096"/>
      <c r="H34" s="2096"/>
      <c r="I34" s="2096"/>
      <c r="J34" s="2097"/>
      <c r="K34" s="602"/>
      <c r="L34" s="603" t="s">
        <v>2767</v>
      </c>
      <c r="M34" s="2119"/>
      <c r="N34" s="2119"/>
      <c r="O34" s="2119"/>
      <c r="P34" s="2119"/>
      <c r="Q34" s="2119"/>
      <c r="R34" s="2119"/>
      <c r="S34" s="603" t="s">
        <v>2768</v>
      </c>
      <c r="T34" s="602"/>
      <c r="U34" s="602"/>
      <c r="V34" s="602"/>
      <c r="W34" s="602"/>
      <c r="X34" s="602"/>
      <c r="Y34" s="602"/>
      <c r="Z34" s="604"/>
      <c r="BC34" s="575"/>
      <c r="BD34" s="2096" t="s">
        <v>2795</v>
      </c>
      <c r="BE34" s="2096"/>
      <c r="BF34" s="2096"/>
      <c r="BG34" s="2096"/>
      <c r="BH34" s="2096"/>
      <c r="BI34" s="2096"/>
      <c r="BJ34" s="2097"/>
      <c r="BK34" s="602"/>
      <c r="BL34" s="603" t="s">
        <v>2767</v>
      </c>
      <c r="BM34" s="2098" t="s">
        <v>3425</v>
      </c>
      <c r="BN34" s="2098"/>
      <c r="BO34" s="2098"/>
      <c r="BP34" s="2098"/>
      <c r="BQ34" s="2098"/>
      <c r="BR34" s="2098"/>
      <c r="BS34" s="603" t="s">
        <v>2768</v>
      </c>
      <c r="BT34" s="602"/>
      <c r="BU34" s="602"/>
      <c r="BV34" s="602"/>
      <c r="BW34" s="602"/>
      <c r="BX34" s="602"/>
      <c r="BY34" s="602"/>
      <c r="BZ34" s="604"/>
    </row>
    <row r="35" spans="3:78" ht="21" customHeight="1">
      <c r="C35" s="528"/>
      <c r="D35" s="2086" t="s">
        <v>2796</v>
      </c>
      <c r="E35" s="2086"/>
      <c r="F35" s="2086"/>
      <c r="G35" s="2086"/>
      <c r="H35" s="2086"/>
      <c r="I35" s="2086"/>
      <c r="J35" s="2087"/>
      <c r="K35" s="2092" t="s">
        <v>2797</v>
      </c>
      <c r="L35" s="2093"/>
      <c r="M35" s="550"/>
      <c r="N35" s="605" t="s">
        <v>2633</v>
      </c>
      <c r="O35" s="550"/>
      <c r="P35" s="605" t="s">
        <v>2634</v>
      </c>
      <c r="Q35" s="550"/>
      <c r="R35" s="606" t="s">
        <v>2635</v>
      </c>
      <c r="S35" s="606"/>
      <c r="T35" s="605"/>
      <c r="U35" s="605"/>
      <c r="V35" s="605"/>
      <c r="W35" s="605"/>
      <c r="X35" s="605"/>
      <c r="Y35" s="605"/>
      <c r="Z35" s="607"/>
      <c r="BC35" s="528"/>
      <c r="BD35" s="2086" t="s">
        <v>2796</v>
      </c>
      <c r="BE35" s="2086"/>
      <c r="BF35" s="2086"/>
      <c r="BG35" s="2086"/>
      <c r="BH35" s="2086"/>
      <c r="BI35" s="2086"/>
      <c r="BJ35" s="2087"/>
      <c r="BK35" s="2092" t="s">
        <v>2797</v>
      </c>
      <c r="BL35" s="2093"/>
      <c r="BM35" s="984" t="s">
        <v>3419</v>
      </c>
      <c r="BN35" s="605" t="s">
        <v>2633</v>
      </c>
      <c r="BO35" s="984" t="s">
        <v>3419</v>
      </c>
      <c r="BP35" s="605" t="s">
        <v>2634</v>
      </c>
      <c r="BQ35" s="984" t="s">
        <v>3419</v>
      </c>
      <c r="BR35" s="606" t="s">
        <v>2635</v>
      </c>
      <c r="BS35" s="606"/>
      <c r="BT35" s="605"/>
      <c r="BU35" s="605"/>
      <c r="BV35" s="605"/>
      <c r="BW35" s="605"/>
      <c r="BX35" s="605"/>
      <c r="BY35" s="605"/>
      <c r="BZ35" s="607"/>
    </row>
    <row r="36" spans="3:78" ht="2.25" customHeight="1">
      <c r="C36" s="451"/>
      <c r="D36" s="2088"/>
      <c r="E36" s="2088"/>
      <c r="F36" s="2088"/>
      <c r="G36" s="2088"/>
      <c r="H36" s="2088"/>
      <c r="I36" s="2088"/>
      <c r="J36" s="2089"/>
      <c r="K36" s="453"/>
      <c r="L36" s="527"/>
      <c r="M36" s="527"/>
      <c r="N36" s="527"/>
      <c r="O36" s="527"/>
      <c r="P36" s="527"/>
      <c r="Q36" s="527"/>
      <c r="R36" s="608"/>
      <c r="S36" s="608"/>
      <c r="T36" s="527"/>
      <c r="U36" s="527"/>
      <c r="V36" s="527"/>
      <c r="W36" s="527"/>
      <c r="X36" s="527"/>
      <c r="Y36" s="527"/>
      <c r="Z36" s="456"/>
      <c r="BC36" s="451"/>
      <c r="BD36" s="2088"/>
      <c r="BE36" s="2088"/>
      <c r="BF36" s="2088"/>
      <c r="BG36" s="2088"/>
      <c r="BH36" s="2088"/>
      <c r="BI36" s="2088"/>
      <c r="BJ36" s="2089"/>
      <c r="BK36" s="453"/>
      <c r="BL36" s="527"/>
      <c r="BM36" s="527"/>
      <c r="BN36" s="527"/>
      <c r="BO36" s="527"/>
      <c r="BP36" s="527"/>
      <c r="BQ36" s="527"/>
      <c r="BR36" s="608"/>
      <c r="BS36" s="608"/>
      <c r="BT36" s="527"/>
      <c r="BU36" s="527"/>
      <c r="BV36" s="527"/>
      <c r="BW36" s="527"/>
      <c r="BX36" s="527"/>
      <c r="BY36" s="527"/>
      <c r="BZ36" s="456"/>
    </row>
    <row r="37" spans="3:78" ht="21" customHeight="1">
      <c r="C37" s="552"/>
      <c r="D37" s="2090"/>
      <c r="E37" s="2090"/>
      <c r="F37" s="2090"/>
      <c r="G37" s="2090"/>
      <c r="H37" s="2090"/>
      <c r="I37" s="2090"/>
      <c r="J37" s="2091"/>
      <c r="K37" s="570"/>
      <c r="L37" s="609" t="s">
        <v>2767</v>
      </c>
      <c r="M37" s="2118"/>
      <c r="N37" s="2118"/>
      <c r="O37" s="2118"/>
      <c r="P37" s="2118"/>
      <c r="Q37" s="2118"/>
      <c r="R37" s="2118"/>
      <c r="S37" s="609" t="s">
        <v>2768</v>
      </c>
      <c r="T37" s="570"/>
      <c r="U37" s="570"/>
      <c r="V37" s="570"/>
      <c r="W37" s="570"/>
      <c r="X37" s="570"/>
      <c r="Y37" s="570"/>
      <c r="Z37" s="557"/>
      <c r="BC37" s="552"/>
      <c r="BD37" s="2090"/>
      <c r="BE37" s="2090"/>
      <c r="BF37" s="2090"/>
      <c r="BG37" s="2090"/>
      <c r="BH37" s="2090"/>
      <c r="BI37" s="2090"/>
      <c r="BJ37" s="2091"/>
      <c r="BK37" s="570"/>
      <c r="BL37" s="609" t="s">
        <v>2767</v>
      </c>
      <c r="BM37" s="2085" t="s">
        <v>3425</v>
      </c>
      <c r="BN37" s="2085"/>
      <c r="BO37" s="2085"/>
      <c r="BP37" s="2085"/>
      <c r="BQ37" s="2085"/>
      <c r="BR37" s="2085"/>
      <c r="BS37" s="609" t="s">
        <v>2768</v>
      </c>
      <c r="BT37" s="570"/>
      <c r="BU37" s="570"/>
      <c r="BV37" s="570"/>
      <c r="BW37" s="570"/>
      <c r="BX37" s="570"/>
      <c r="BY37" s="570"/>
      <c r="BZ37" s="557"/>
    </row>
    <row r="38" spans="3:78" ht="21" customHeight="1">
      <c r="C38" s="528"/>
      <c r="D38" s="2086" t="s">
        <v>2798</v>
      </c>
      <c r="E38" s="2086"/>
      <c r="F38" s="2086"/>
      <c r="G38" s="2086"/>
      <c r="H38" s="2086"/>
      <c r="I38" s="2086"/>
      <c r="J38" s="2087"/>
      <c r="K38" s="2092" t="s">
        <v>2797</v>
      </c>
      <c r="L38" s="2093"/>
      <c r="M38" s="550"/>
      <c r="N38" s="605" t="s">
        <v>2633</v>
      </c>
      <c r="O38" s="550"/>
      <c r="P38" s="605" t="s">
        <v>2634</v>
      </c>
      <c r="Q38" s="550"/>
      <c r="R38" s="606" t="s">
        <v>2635</v>
      </c>
      <c r="S38" s="606"/>
      <c r="T38" s="605"/>
      <c r="U38" s="605"/>
      <c r="V38" s="605"/>
      <c r="W38" s="605"/>
      <c r="X38" s="605"/>
      <c r="Y38" s="605"/>
      <c r="Z38" s="607"/>
      <c r="BC38" s="528"/>
      <c r="BD38" s="2086" t="s">
        <v>2798</v>
      </c>
      <c r="BE38" s="2086"/>
      <c r="BF38" s="2086"/>
      <c r="BG38" s="2086"/>
      <c r="BH38" s="2086"/>
      <c r="BI38" s="2086"/>
      <c r="BJ38" s="2087"/>
      <c r="BK38" s="2092" t="s">
        <v>2797</v>
      </c>
      <c r="BL38" s="2093"/>
      <c r="BM38" s="984" t="s">
        <v>3419</v>
      </c>
      <c r="BN38" s="605" t="s">
        <v>2633</v>
      </c>
      <c r="BO38" s="984" t="s">
        <v>3419</v>
      </c>
      <c r="BP38" s="605" t="s">
        <v>2634</v>
      </c>
      <c r="BQ38" s="984" t="s">
        <v>3419</v>
      </c>
      <c r="BR38" s="606" t="s">
        <v>2635</v>
      </c>
      <c r="BS38" s="606"/>
      <c r="BT38" s="605"/>
      <c r="BU38" s="605"/>
      <c r="BV38" s="605"/>
      <c r="BW38" s="605"/>
      <c r="BX38" s="605"/>
      <c r="BY38" s="605"/>
      <c r="BZ38" s="607"/>
    </row>
    <row r="39" spans="3:78" ht="2.25" customHeight="1">
      <c r="C39" s="451"/>
      <c r="D39" s="2088"/>
      <c r="E39" s="2088"/>
      <c r="F39" s="2088"/>
      <c r="G39" s="2088"/>
      <c r="H39" s="2088"/>
      <c r="I39" s="2088"/>
      <c r="J39" s="2089"/>
      <c r="K39" s="453"/>
      <c r="L39" s="527"/>
      <c r="M39" s="527"/>
      <c r="N39" s="527"/>
      <c r="O39" s="527"/>
      <c r="P39" s="527"/>
      <c r="Q39" s="527"/>
      <c r="R39" s="608"/>
      <c r="S39" s="608"/>
      <c r="T39" s="527"/>
      <c r="U39" s="527"/>
      <c r="V39" s="527"/>
      <c r="W39" s="527"/>
      <c r="X39" s="527"/>
      <c r="Y39" s="527"/>
      <c r="Z39" s="456"/>
      <c r="BC39" s="451"/>
      <c r="BD39" s="2088"/>
      <c r="BE39" s="2088"/>
      <c r="BF39" s="2088"/>
      <c r="BG39" s="2088"/>
      <c r="BH39" s="2088"/>
      <c r="BI39" s="2088"/>
      <c r="BJ39" s="2089"/>
      <c r="BK39" s="453"/>
      <c r="BL39" s="527"/>
      <c r="BM39" s="527"/>
      <c r="BN39" s="527"/>
      <c r="BO39" s="527"/>
      <c r="BP39" s="527"/>
      <c r="BQ39" s="527"/>
      <c r="BR39" s="608"/>
      <c r="BS39" s="608"/>
      <c r="BT39" s="527"/>
      <c r="BU39" s="527"/>
      <c r="BV39" s="527"/>
      <c r="BW39" s="527"/>
      <c r="BX39" s="527"/>
      <c r="BY39" s="527"/>
      <c r="BZ39" s="456"/>
    </row>
    <row r="40" spans="3:78" ht="21" customHeight="1">
      <c r="C40" s="451"/>
      <c r="D40" s="2088"/>
      <c r="E40" s="2088"/>
      <c r="F40" s="2088"/>
      <c r="G40" s="2088"/>
      <c r="H40" s="2088"/>
      <c r="I40" s="2088"/>
      <c r="J40" s="2089"/>
      <c r="K40" s="452"/>
      <c r="L40" s="513" t="s">
        <v>2799</v>
      </c>
      <c r="M40" s="610"/>
      <c r="N40" s="610"/>
      <c r="O40" s="611" t="s">
        <v>2767</v>
      </c>
      <c r="P40" s="2117"/>
      <c r="Q40" s="2117"/>
      <c r="R40" s="2117"/>
      <c r="S40" s="2117"/>
      <c r="T40" s="2117"/>
      <c r="U40" s="453" t="s">
        <v>2768</v>
      </c>
      <c r="V40" s="453"/>
      <c r="W40" s="453"/>
      <c r="X40" s="453"/>
      <c r="Y40" s="453"/>
      <c r="Z40" s="529"/>
      <c r="BC40" s="451"/>
      <c r="BD40" s="2088"/>
      <c r="BE40" s="2088"/>
      <c r="BF40" s="2088"/>
      <c r="BG40" s="2088"/>
      <c r="BH40" s="2088"/>
      <c r="BI40" s="2088"/>
      <c r="BJ40" s="2089"/>
      <c r="BK40" s="452"/>
      <c r="BL40" s="513" t="s">
        <v>2799</v>
      </c>
      <c r="BM40" s="610"/>
      <c r="BN40" s="610"/>
      <c r="BO40" s="611" t="s">
        <v>2767</v>
      </c>
      <c r="BP40" s="2084" t="s">
        <v>3424</v>
      </c>
      <c r="BQ40" s="2084"/>
      <c r="BR40" s="2084"/>
      <c r="BS40" s="2084"/>
      <c r="BT40" s="2084"/>
      <c r="BU40" s="453" t="s">
        <v>2768</v>
      </c>
      <c r="BV40" s="453"/>
      <c r="BW40" s="453"/>
      <c r="BX40" s="453"/>
      <c r="BY40" s="453"/>
      <c r="BZ40" s="529"/>
    </row>
    <row r="41" spans="3:78" ht="2.25" customHeight="1">
      <c r="C41" s="451"/>
      <c r="D41" s="2088"/>
      <c r="E41" s="2088"/>
      <c r="F41" s="2088"/>
      <c r="G41" s="2088"/>
      <c r="H41" s="2088"/>
      <c r="I41" s="2088"/>
      <c r="J41" s="2089"/>
      <c r="K41" s="453"/>
      <c r="L41" s="527"/>
      <c r="M41" s="527"/>
      <c r="N41" s="527"/>
      <c r="O41" s="527"/>
      <c r="P41" s="527"/>
      <c r="Q41" s="527"/>
      <c r="R41" s="608"/>
      <c r="S41" s="612"/>
      <c r="T41" s="527"/>
      <c r="U41" s="527"/>
      <c r="V41" s="527"/>
      <c r="W41" s="527"/>
      <c r="X41" s="527"/>
      <c r="Y41" s="527"/>
      <c r="Z41" s="456"/>
      <c r="BC41" s="451"/>
      <c r="BD41" s="2088"/>
      <c r="BE41" s="2088"/>
      <c r="BF41" s="2088"/>
      <c r="BG41" s="2088"/>
      <c r="BH41" s="2088"/>
      <c r="BI41" s="2088"/>
      <c r="BJ41" s="2089"/>
      <c r="BK41" s="453"/>
      <c r="BL41" s="527"/>
      <c r="BM41" s="527"/>
      <c r="BN41" s="527"/>
      <c r="BO41" s="527"/>
      <c r="BP41" s="985"/>
      <c r="BQ41" s="985"/>
      <c r="BR41" s="986"/>
      <c r="BS41" s="987"/>
      <c r="BT41" s="985"/>
      <c r="BU41" s="527"/>
      <c r="BV41" s="527"/>
      <c r="BW41" s="527"/>
      <c r="BX41" s="527"/>
      <c r="BY41" s="527"/>
      <c r="BZ41" s="456"/>
    </row>
    <row r="42" spans="3:78" ht="21" customHeight="1">
      <c r="C42" s="451"/>
      <c r="D42" s="2088"/>
      <c r="E42" s="2088"/>
      <c r="F42" s="2088"/>
      <c r="G42" s="2088"/>
      <c r="H42" s="2088"/>
      <c r="I42" s="2088"/>
      <c r="J42" s="2089"/>
      <c r="K42" s="453"/>
      <c r="L42" s="513" t="s">
        <v>2800</v>
      </c>
      <c r="M42" s="610"/>
      <c r="N42" s="610"/>
      <c r="O42" s="611" t="s">
        <v>2767</v>
      </c>
      <c r="P42" s="2117"/>
      <c r="Q42" s="2117"/>
      <c r="R42" s="2117"/>
      <c r="S42" s="2117"/>
      <c r="T42" s="2117"/>
      <c r="U42" s="453" t="s">
        <v>2768</v>
      </c>
      <c r="V42" s="453"/>
      <c r="W42" s="453"/>
      <c r="X42" s="453"/>
      <c r="Y42" s="453"/>
      <c r="Z42" s="529"/>
      <c r="BC42" s="451"/>
      <c r="BD42" s="2088"/>
      <c r="BE42" s="2088"/>
      <c r="BF42" s="2088"/>
      <c r="BG42" s="2088"/>
      <c r="BH42" s="2088"/>
      <c r="BI42" s="2088"/>
      <c r="BJ42" s="2089"/>
      <c r="BK42" s="453"/>
      <c r="BL42" s="513" t="s">
        <v>2800</v>
      </c>
      <c r="BM42" s="610"/>
      <c r="BN42" s="610"/>
      <c r="BO42" s="611" t="s">
        <v>2767</v>
      </c>
      <c r="BP42" s="2084" t="s">
        <v>3424</v>
      </c>
      <c r="BQ42" s="2084"/>
      <c r="BR42" s="2084"/>
      <c r="BS42" s="2084"/>
      <c r="BT42" s="2084"/>
      <c r="BU42" s="453" t="s">
        <v>2768</v>
      </c>
      <c r="BV42" s="453"/>
      <c r="BW42" s="453"/>
      <c r="BX42" s="453"/>
      <c r="BY42" s="453"/>
      <c r="BZ42" s="529"/>
    </row>
    <row r="43" spans="3:78" ht="2.25" customHeight="1">
      <c r="C43" s="451"/>
      <c r="D43" s="2088"/>
      <c r="E43" s="2088"/>
      <c r="F43" s="2088"/>
      <c r="G43" s="2088"/>
      <c r="H43" s="2088"/>
      <c r="I43" s="2088"/>
      <c r="J43" s="2089"/>
      <c r="K43" s="453"/>
      <c r="L43" s="527"/>
      <c r="M43" s="527"/>
      <c r="N43" s="527"/>
      <c r="O43" s="527"/>
      <c r="P43" s="527"/>
      <c r="Q43" s="527"/>
      <c r="R43" s="608"/>
      <c r="S43" s="612"/>
      <c r="T43" s="527"/>
      <c r="U43" s="527"/>
      <c r="V43" s="527"/>
      <c r="W43" s="527"/>
      <c r="X43" s="527"/>
      <c r="Y43" s="527"/>
      <c r="Z43" s="456"/>
      <c r="BC43" s="451"/>
      <c r="BD43" s="2088"/>
      <c r="BE43" s="2088"/>
      <c r="BF43" s="2088"/>
      <c r="BG43" s="2088"/>
      <c r="BH43" s="2088"/>
      <c r="BI43" s="2088"/>
      <c r="BJ43" s="2089"/>
      <c r="BK43" s="453"/>
      <c r="BL43" s="527"/>
      <c r="BM43" s="527"/>
      <c r="BN43" s="527"/>
      <c r="BO43" s="527"/>
      <c r="BP43" s="985"/>
      <c r="BQ43" s="985"/>
      <c r="BR43" s="986"/>
      <c r="BS43" s="987"/>
      <c r="BT43" s="985"/>
      <c r="BU43" s="527"/>
      <c r="BV43" s="527"/>
      <c r="BW43" s="527"/>
      <c r="BX43" s="527"/>
      <c r="BY43" s="527"/>
      <c r="BZ43" s="456"/>
    </row>
    <row r="44" spans="3:78" ht="21" customHeight="1">
      <c r="C44" s="552"/>
      <c r="D44" s="2090"/>
      <c r="E44" s="2090"/>
      <c r="F44" s="2090"/>
      <c r="G44" s="2090"/>
      <c r="H44" s="2090"/>
      <c r="I44" s="2090"/>
      <c r="J44" s="2091"/>
      <c r="K44" s="570"/>
      <c r="L44" s="613" t="s">
        <v>2801</v>
      </c>
      <c r="M44" s="614"/>
      <c r="N44" s="614"/>
      <c r="O44" s="615" t="s">
        <v>2767</v>
      </c>
      <c r="P44" s="2118"/>
      <c r="Q44" s="2118"/>
      <c r="R44" s="2118"/>
      <c r="S44" s="2118"/>
      <c r="T44" s="2118"/>
      <c r="U44" s="570" t="s">
        <v>2768</v>
      </c>
      <c r="V44" s="570"/>
      <c r="W44" s="570"/>
      <c r="X44" s="570"/>
      <c r="Y44" s="570"/>
      <c r="Z44" s="557"/>
      <c r="BC44" s="552"/>
      <c r="BD44" s="2090"/>
      <c r="BE44" s="2090"/>
      <c r="BF44" s="2090"/>
      <c r="BG44" s="2090"/>
      <c r="BH44" s="2090"/>
      <c r="BI44" s="2090"/>
      <c r="BJ44" s="2091"/>
      <c r="BK44" s="570"/>
      <c r="BL44" s="613" t="s">
        <v>2801</v>
      </c>
      <c r="BM44" s="614"/>
      <c r="BN44" s="614"/>
      <c r="BO44" s="615" t="s">
        <v>2767</v>
      </c>
      <c r="BP44" s="2085" t="s">
        <v>3424</v>
      </c>
      <c r="BQ44" s="2085"/>
      <c r="BR44" s="2085"/>
      <c r="BS44" s="2085"/>
      <c r="BT44" s="2085"/>
      <c r="BU44" s="570" t="s">
        <v>2768</v>
      </c>
      <c r="BV44" s="570"/>
      <c r="BW44" s="570"/>
      <c r="BX44" s="570"/>
      <c r="BY44" s="570"/>
      <c r="BZ44" s="557"/>
    </row>
    <row r="45" spans="3:78" ht="27" customHeight="1">
      <c r="C45" s="575"/>
      <c r="D45" s="2082" t="s">
        <v>2802</v>
      </c>
      <c r="E45" s="2082"/>
      <c r="F45" s="2082"/>
      <c r="G45" s="2082"/>
      <c r="H45" s="2082"/>
      <c r="I45" s="2082"/>
      <c r="J45" s="2083"/>
      <c r="K45" s="575"/>
      <c r="L45" s="616" t="s">
        <v>2803</v>
      </c>
      <c r="M45" s="617"/>
      <c r="N45" s="617"/>
      <c r="O45" s="617"/>
      <c r="P45" s="617"/>
      <c r="Q45" s="617"/>
      <c r="R45" s="617"/>
      <c r="S45" s="617"/>
      <c r="T45" s="603"/>
      <c r="U45" s="616"/>
      <c r="V45" s="616"/>
      <c r="W45" s="577"/>
      <c r="X45" s="577"/>
      <c r="Y45" s="577"/>
      <c r="Z45" s="618"/>
      <c r="BC45" s="575"/>
      <c r="BD45" s="2082" t="s">
        <v>2802</v>
      </c>
      <c r="BE45" s="2082"/>
      <c r="BF45" s="2082"/>
      <c r="BG45" s="2082"/>
      <c r="BH45" s="2082"/>
      <c r="BI45" s="2082"/>
      <c r="BJ45" s="2083"/>
      <c r="BK45" s="575"/>
      <c r="BL45" s="616" t="s">
        <v>2803</v>
      </c>
      <c r="BM45" s="617"/>
      <c r="BN45" s="617"/>
      <c r="BO45" s="617"/>
      <c r="BP45" s="617"/>
      <c r="BQ45" s="617"/>
      <c r="BR45" s="617"/>
      <c r="BS45" s="617"/>
      <c r="BT45" s="603"/>
      <c r="BU45" s="616"/>
      <c r="BV45" s="616"/>
      <c r="BW45" s="577"/>
      <c r="BX45" s="577"/>
      <c r="BY45" s="577"/>
      <c r="BZ45" s="618"/>
    </row>
    <row r="46" spans="3:78" ht="21" customHeight="1">
      <c r="C46" s="528"/>
      <c r="D46" s="2072" t="s">
        <v>2804</v>
      </c>
      <c r="E46" s="2072"/>
      <c r="F46" s="2072"/>
      <c r="G46" s="2072"/>
      <c r="H46" s="2072"/>
      <c r="I46" s="2072"/>
      <c r="J46" s="2073"/>
      <c r="K46" s="453"/>
      <c r="L46" s="513" t="s">
        <v>2799</v>
      </c>
      <c r="M46" s="610"/>
      <c r="N46" s="610"/>
      <c r="O46" s="611" t="s">
        <v>2767</v>
      </c>
      <c r="P46" s="2117"/>
      <c r="Q46" s="2117"/>
      <c r="R46" s="2117"/>
      <c r="S46" s="2117"/>
      <c r="T46" s="2117"/>
      <c r="U46" s="453" t="s">
        <v>2768</v>
      </c>
      <c r="V46" s="453"/>
      <c r="W46" s="453"/>
      <c r="X46" s="453"/>
      <c r="Y46" s="453"/>
      <c r="Z46" s="529"/>
      <c r="BC46" s="528"/>
      <c r="BD46" s="2072" t="s">
        <v>2804</v>
      </c>
      <c r="BE46" s="2072"/>
      <c r="BF46" s="2072"/>
      <c r="BG46" s="2072"/>
      <c r="BH46" s="2072"/>
      <c r="BI46" s="2072"/>
      <c r="BJ46" s="2073"/>
      <c r="BK46" s="453"/>
      <c r="BL46" s="513" t="s">
        <v>2799</v>
      </c>
      <c r="BM46" s="610"/>
      <c r="BN46" s="610"/>
      <c r="BO46" s="611" t="s">
        <v>2767</v>
      </c>
      <c r="BP46" s="2084" t="s">
        <v>3424</v>
      </c>
      <c r="BQ46" s="2084"/>
      <c r="BR46" s="2084"/>
      <c r="BS46" s="2084"/>
      <c r="BT46" s="2084"/>
      <c r="BU46" s="453" t="s">
        <v>2768</v>
      </c>
      <c r="BV46" s="453"/>
      <c r="BW46" s="453"/>
      <c r="BX46" s="453"/>
      <c r="BY46" s="453"/>
      <c r="BZ46" s="529"/>
    </row>
    <row r="47" spans="3:78" ht="2.25" customHeight="1">
      <c r="C47" s="451"/>
      <c r="D47" s="2010"/>
      <c r="E47" s="2010"/>
      <c r="F47" s="2010"/>
      <c r="G47" s="2010"/>
      <c r="H47" s="2010"/>
      <c r="I47" s="2010"/>
      <c r="J47" s="2011"/>
      <c r="K47" s="453"/>
      <c r="L47" s="527"/>
      <c r="M47" s="527"/>
      <c r="N47" s="527"/>
      <c r="O47" s="527"/>
      <c r="P47" s="527"/>
      <c r="Q47" s="527"/>
      <c r="R47" s="608"/>
      <c r="S47" s="612"/>
      <c r="T47" s="527"/>
      <c r="U47" s="527"/>
      <c r="V47" s="527"/>
      <c r="W47" s="527"/>
      <c r="X47" s="527"/>
      <c r="Y47" s="527"/>
      <c r="Z47" s="456"/>
      <c r="BC47" s="451"/>
      <c r="BD47" s="2010"/>
      <c r="BE47" s="2010"/>
      <c r="BF47" s="2010"/>
      <c r="BG47" s="2010"/>
      <c r="BH47" s="2010"/>
      <c r="BI47" s="2010"/>
      <c r="BJ47" s="2011"/>
      <c r="BK47" s="453"/>
      <c r="BL47" s="527"/>
      <c r="BM47" s="527"/>
      <c r="BN47" s="527"/>
      <c r="BO47" s="527"/>
      <c r="BP47" s="985"/>
      <c r="BQ47" s="985"/>
      <c r="BR47" s="986"/>
      <c r="BS47" s="987"/>
      <c r="BT47" s="985"/>
      <c r="BU47" s="527"/>
      <c r="BV47" s="527"/>
      <c r="BW47" s="527"/>
      <c r="BX47" s="527"/>
      <c r="BY47" s="527"/>
      <c r="BZ47" s="456"/>
    </row>
    <row r="48" spans="3:78" ht="21" customHeight="1">
      <c r="C48" s="451"/>
      <c r="D48" s="2010"/>
      <c r="E48" s="2010"/>
      <c r="F48" s="2010"/>
      <c r="G48" s="2010"/>
      <c r="H48" s="2010"/>
      <c r="I48" s="2010"/>
      <c r="J48" s="2011"/>
      <c r="K48" s="453"/>
      <c r="L48" s="513" t="s">
        <v>2800</v>
      </c>
      <c r="M48" s="610"/>
      <c r="N48" s="610"/>
      <c r="O48" s="611" t="s">
        <v>2767</v>
      </c>
      <c r="P48" s="2117"/>
      <c r="Q48" s="2117"/>
      <c r="R48" s="2117"/>
      <c r="S48" s="2117"/>
      <c r="T48" s="2117"/>
      <c r="U48" s="453" t="s">
        <v>2768</v>
      </c>
      <c r="V48" s="453"/>
      <c r="W48" s="453"/>
      <c r="X48" s="453"/>
      <c r="Y48" s="453"/>
      <c r="Z48" s="529"/>
      <c r="BC48" s="451"/>
      <c r="BD48" s="2010"/>
      <c r="BE48" s="2010"/>
      <c r="BF48" s="2010"/>
      <c r="BG48" s="2010"/>
      <c r="BH48" s="2010"/>
      <c r="BI48" s="2010"/>
      <c r="BJ48" s="2011"/>
      <c r="BK48" s="453"/>
      <c r="BL48" s="513" t="s">
        <v>2800</v>
      </c>
      <c r="BM48" s="610"/>
      <c r="BN48" s="610"/>
      <c r="BO48" s="611" t="s">
        <v>2767</v>
      </c>
      <c r="BP48" s="2084" t="s">
        <v>3424</v>
      </c>
      <c r="BQ48" s="2084"/>
      <c r="BR48" s="2084"/>
      <c r="BS48" s="2084"/>
      <c r="BT48" s="2084"/>
      <c r="BU48" s="453" t="s">
        <v>2768</v>
      </c>
      <c r="BV48" s="453"/>
      <c r="BW48" s="453"/>
      <c r="BX48" s="453"/>
      <c r="BY48" s="453"/>
      <c r="BZ48" s="529"/>
    </row>
    <row r="49" spans="2:78" ht="2.25" customHeight="1">
      <c r="C49" s="451"/>
      <c r="D49" s="2010"/>
      <c r="E49" s="2010"/>
      <c r="F49" s="2010"/>
      <c r="G49" s="2010"/>
      <c r="H49" s="2010"/>
      <c r="I49" s="2010"/>
      <c r="J49" s="2011"/>
      <c r="K49" s="453"/>
      <c r="L49" s="527"/>
      <c r="M49" s="527"/>
      <c r="N49" s="527"/>
      <c r="O49" s="527"/>
      <c r="P49" s="527"/>
      <c r="Q49" s="527"/>
      <c r="R49" s="608"/>
      <c r="S49" s="612"/>
      <c r="T49" s="527"/>
      <c r="U49" s="527"/>
      <c r="V49" s="527"/>
      <c r="W49" s="527"/>
      <c r="X49" s="527"/>
      <c r="Y49" s="527"/>
      <c r="Z49" s="456"/>
      <c r="BC49" s="451"/>
      <c r="BD49" s="2010"/>
      <c r="BE49" s="2010"/>
      <c r="BF49" s="2010"/>
      <c r="BG49" s="2010"/>
      <c r="BH49" s="2010"/>
      <c r="BI49" s="2010"/>
      <c r="BJ49" s="2011"/>
      <c r="BK49" s="453"/>
      <c r="BL49" s="527"/>
      <c r="BM49" s="527"/>
      <c r="BN49" s="527"/>
      <c r="BO49" s="527"/>
      <c r="BP49" s="985"/>
      <c r="BQ49" s="985"/>
      <c r="BR49" s="986"/>
      <c r="BS49" s="987"/>
      <c r="BT49" s="985"/>
      <c r="BU49" s="527"/>
      <c r="BV49" s="527"/>
      <c r="BW49" s="527"/>
      <c r="BX49" s="527"/>
      <c r="BY49" s="527"/>
      <c r="BZ49" s="456"/>
    </row>
    <row r="50" spans="2:78" ht="21" customHeight="1">
      <c r="C50" s="552"/>
      <c r="D50" s="2074"/>
      <c r="E50" s="2074"/>
      <c r="F50" s="2074"/>
      <c r="G50" s="2074"/>
      <c r="H50" s="2074"/>
      <c r="I50" s="2074"/>
      <c r="J50" s="2075"/>
      <c r="K50" s="570"/>
      <c r="L50" s="613" t="s">
        <v>2801</v>
      </c>
      <c r="M50" s="614"/>
      <c r="N50" s="614"/>
      <c r="O50" s="615" t="s">
        <v>2767</v>
      </c>
      <c r="P50" s="2118"/>
      <c r="Q50" s="2118"/>
      <c r="R50" s="2118"/>
      <c r="S50" s="2118"/>
      <c r="T50" s="2118"/>
      <c r="U50" s="570" t="s">
        <v>2768</v>
      </c>
      <c r="V50" s="570"/>
      <c r="W50" s="570"/>
      <c r="X50" s="570"/>
      <c r="Y50" s="570"/>
      <c r="Z50" s="557"/>
      <c r="BC50" s="552"/>
      <c r="BD50" s="2074"/>
      <c r="BE50" s="2074"/>
      <c r="BF50" s="2074"/>
      <c r="BG50" s="2074"/>
      <c r="BH50" s="2074"/>
      <c r="BI50" s="2074"/>
      <c r="BJ50" s="2075"/>
      <c r="BK50" s="570"/>
      <c r="BL50" s="613" t="s">
        <v>2801</v>
      </c>
      <c r="BM50" s="614"/>
      <c r="BN50" s="614"/>
      <c r="BO50" s="615" t="s">
        <v>2767</v>
      </c>
      <c r="BP50" s="2085" t="s">
        <v>3424</v>
      </c>
      <c r="BQ50" s="2085"/>
      <c r="BR50" s="2085"/>
      <c r="BS50" s="2085"/>
      <c r="BT50" s="2085"/>
      <c r="BU50" s="570" t="s">
        <v>2768</v>
      </c>
      <c r="BV50" s="570"/>
      <c r="BW50" s="570"/>
      <c r="BX50" s="570"/>
      <c r="BY50" s="570"/>
      <c r="BZ50" s="557"/>
    </row>
    <row r="51" spans="2:78" ht="9" customHeight="1">
      <c r="B51" s="453"/>
      <c r="C51" s="453"/>
      <c r="D51" s="453"/>
      <c r="E51" s="453"/>
      <c r="F51" s="453"/>
      <c r="G51" s="453"/>
      <c r="H51" s="453"/>
      <c r="I51" s="453"/>
      <c r="J51" s="453"/>
      <c r="K51" s="453"/>
      <c r="L51" s="453"/>
      <c r="M51" s="453"/>
      <c r="N51" s="453"/>
      <c r="O51" s="453"/>
      <c r="P51" s="453"/>
      <c r="Q51" s="453"/>
      <c r="R51" s="453"/>
      <c r="S51" s="453"/>
      <c r="T51" s="453"/>
      <c r="U51" s="453"/>
      <c r="V51" s="453"/>
      <c r="W51" s="520"/>
      <c r="X51" s="520"/>
      <c r="Y51" s="520"/>
      <c r="Z51" s="520"/>
      <c r="BB51" s="453"/>
      <c r="BC51" s="453"/>
      <c r="BD51" s="453"/>
      <c r="BE51" s="453"/>
      <c r="BF51" s="453"/>
      <c r="BG51" s="453"/>
      <c r="BH51" s="453"/>
      <c r="BI51" s="453"/>
      <c r="BJ51" s="453"/>
      <c r="BK51" s="453"/>
      <c r="BL51" s="453"/>
      <c r="BM51" s="453"/>
      <c r="BN51" s="453"/>
      <c r="BO51" s="453"/>
      <c r="BP51" s="453"/>
      <c r="BQ51" s="453"/>
      <c r="BR51" s="453"/>
      <c r="BS51" s="453"/>
      <c r="BT51" s="453"/>
      <c r="BU51" s="453"/>
      <c r="BV51" s="453"/>
      <c r="BW51" s="520"/>
      <c r="BX51" s="520"/>
      <c r="BY51" s="520"/>
      <c r="BZ51" s="520"/>
    </row>
    <row r="52" spans="2:78" ht="13.5" customHeight="1">
      <c r="V52" s="514"/>
      <c r="Z52" s="568"/>
      <c r="BV52" s="514"/>
      <c r="BZ52" s="568"/>
    </row>
  </sheetData>
  <sheetProtection algorithmName="SHA-512" hashValue="dHLcYtY6fSuyO5BLB5jdSGTYGrZJct6KurYX/NjljXr38UI5Uqqi8j7PIQkbuQ2LYZCimaTYLWJleDx6fnEoHA==" saltValue="dWyLs8uej+xtRqLps/+a9w==" spinCount="100000" sheet="1" formatCells="0" selectLockedCells="1"/>
  <mergeCells count="102">
    <mergeCell ref="C29:Z29"/>
    <mergeCell ref="C30:Z30"/>
    <mergeCell ref="D31:J31"/>
    <mergeCell ref="D33:J33"/>
    <mergeCell ref="M33:Q33"/>
    <mergeCell ref="Q31:U31"/>
    <mergeCell ref="V31:Z31"/>
    <mergeCell ref="D45:J45"/>
    <mergeCell ref="D46:J50"/>
    <mergeCell ref="P46:T46"/>
    <mergeCell ref="P48:T48"/>
    <mergeCell ref="P50:T50"/>
    <mergeCell ref="D35:J37"/>
    <mergeCell ref="K35:L35"/>
    <mergeCell ref="M37:R37"/>
    <mergeCell ref="D38:J44"/>
    <mergeCell ref="K38:L38"/>
    <mergeCell ref="P40:T40"/>
    <mergeCell ref="P42:T42"/>
    <mergeCell ref="P44:T44"/>
    <mergeCell ref="K31:P31"/>
    <mergeCell ref="D34:J34"/>
    <mergeCell ref="M34:R34"/>
    <mergeCell ref="M28:O28"/>
    <mergeCell ref="P28:Q28"/>
    <mergeCell ref="R28:AA28"/>
    <mergeCell ref="O20:P20"/>
    <mergeCell ref="Q20:Y20"/>
    <mergeCell ref="O22:P22"/>
    <mergeCell ref="Q22:Y22"/>
    <mergeCell ref="O24:P24"/>
    <mergeCell ref="U24:Y24"/>
    <mergeCell ref="Q24:T24"/>
    <mergeCell ref="C26:Z26"/>
    <mergeCell ref="D28:E28"/>
    <mergeCell ref="J28:K28"/>
    <mergeCell ref="O10:P10"/>
    <mergeCell ref="U10:Y10"/>
    <mergeCell ref="O13:P13"/>
    <mergeCell ref="Q13:Y13"/>
    <mergeCell ref="O15:P15"/>
    <mergeCell ref="Q15:Y15"/>
    <mergeCell ref="Q10:T10"/>
    <mergeCell ref="O17:P17"/>
    <mergeCell ref="U17:Y17"/>
    <mergeCell ref="Q17:T17"/>
    <mergeCell ref="BT3:BU3"/>
    <mergeCell ref="BO6:BP6"/>
    <mergeCell ref="BQ6:BY6"/>
    <mergeCell ref="BO8:BP8"/>
    <mergeCell ref="BQ8:BY8"/>
    <mergeCell ref="T3:U3"/>
    <mergeCell ref="O6:P6"/>
    <mergeCell ref="Q6:Y6"/>
    <mergeCell ref="O8:P8"/>
    <mergeCell ref="Q8:Y8"/>
    <mergeCell ref="BO15:BP15"/>
    <mergeCell ref="BQ15:BY15"/>
    <mergeCell ref="BO17:BP17"/>
    <mergeCell ref="BQ17:BT17"/>
    <mergeCell ref="BU17:BY17"/>
    <mergeCell ref="BO10:BP10"/>
    <mergeCell ref="BQ10:BT10"/>
    <mergeCell ref="BU10:BY10"/>
    <mergeCell ref="BO13:BP13"/>
    <mergeCell ref="BQ13:BY13"/>
    <mergeCell ref="BC26:BZ26"/>
    <mergeCell ref="BD28:BE28"/>
    <mergeCell ref="BJ28:BK28"/>
    <mergeCell ref="BM28:BO28"/>
    <mergeCell ref="BP28:BQ28"/>
    <mergeCell ref="BR28:CA28"/>
    <mergeCell ref="BO20:BP20"/>
    <mergeCell ref="BQ20:BY20"/>
    <mergeCell ref="BO22:BP22"/>
    <mergeCell ref="BQ22:BY22"/>
    <mergeCell ref="BO24:BP24"/>
    <mergeCell ref="BQ24:BT24"/>
    <mergeCell ref="BU24:BY24"/>
    <mergeCell ref="BD33:BJ33"/>
    <mergeCell ref="BM33:BQ33"/>
    <mergeCell ref="BD34:BJ34"/>
    <mergeCell ref="BM34:BR34"/>
    <mergeCell ref="BD35:BJ37"/>
    <mergeCell ref="BK35:BL35"/>
    <mergeCell ref="BM37:BR37"/>
    <mergeCell ref="BC29:BZ29"/>
    <mergeCell ref="BC30:BZ30"/>
    <mergeCell ref="BD31:BJ31"/>
    <mergeCell ref="BK31:BP31"/>
    <mergeCell ref="BQ31:BU31"/>
    <mergeCell ref="BV31:BZ31"/>
    <mergeCell ref="BD45:BJ45"/>
    <mergeCell ref="BD46:BJ50"/>
    <mergeCell ref="BP46:BT46"/>
    <mergeCell ref="BP48:BT48"/>
    <mergeCell ref="BP50:BT50"/>
    <mergeCell ref="BD38:BJ44"/>
    <mergeCell ref="BK38:BL38"/>
    <mergeCell ref="BP40:BT40"/>
    <mergeCell ref="BP42:BT42"/>
    <mergeCell ref="BP44:BT44"/>
  </mergeCells>
  <phoneticPr fontId="65"/>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B1:BZ51"/>
  <sheetViews>
    <sheetView showGridLines="0" showZeros="0" view="pageBreakPreview" topLeftCell="N1" zoomScaleNormal="100" zoomScaleSheetLayoutView="100" workbookViewId="0">
      <selection activeCell="Y23" sqref="Y23"/>
    </sheetView>
  </sheetViews>
  <sheetFormatPr defaultRowHeight="13.2" outlineLevelRow="1"/>
  <cols>
    <col min="1" max="2" width="0.88671875" style="450" customWidth="1"/>
    <col min="3" max="3" width="1.109375" style="450" customWidth="1"/>
    <col min="4" max="4" width="4.109375" style="450" customWidth="1"/>
    <col min="5" max="5" width="3.6640625" style="450" customWidth="1"/>
    <col min="6" max="6" width="2.6640625" style="450" customWidth="1"/>
    <col min="7" max="7" width="3.6640625" style="450" customWidth="1"/>
    <col min="8" max="8" width="2.6640625" style="450" customWidth="1"/>
    <col min="9" max="9" width="3.6640625" style="450" customWidth="1"/>
    <col min="10" max="10" width="4.6640625" style="450" customWidth="1"/>
    <col min="11" max="11" width="1.21875" style="450" customWidth="1"/>
    <col min="12" max="12" width="3.109375" style="450" customWidth="1"/>
    <col min="13" max="13" width="4.44140625" style="450" customWidth="1"/>
    <col min="14" max="14" width="3.6640625" style="450" customWidth="1"/>
    <col min="15" max="15" width="5.6640625" style="450" customWidth="1"/>
    <col min="16" max="16" width="3.6640625" style="450" customWidth="1"/>
    <col min="17" max="17" width="4.6640625" style="450" customWidth="1"/>
    <col min="18" max="20" width="3.6640625" style="450" customWidth="1"/>
    <col min="21" max="21" width="3.6640625" style="457" customWidth="1"/>
    <col min="22" max="22" width="4.88671875" style="457" customWidth="1"/>
    <col min="23" max="23" width="3.6640625" style="457" customWidth="1"/>
    <col min="24" max="24" width="9.33203125" style="457" customWidth="1"/>
    <col min="25" max="26" width="0.77734375" style="457" customWidth="1"/>
    <col min="27" max="27" width="2.109375" style="457" customWidth="1"/>
    <col min="28" max="28" width="7.21875" style="450" customWidth="1"/>
    <col min="29" max="51" width="0" style="450" hidden="1" customWidth="1"/>
    <col min="52" max="52" width="14.33203125" style="450" customWidth="1"/>
    <col min="53" max="54" width="0.88671875" style="450" customWidth="1"/>
    <col min="55" max="55" width="1.109375" style="450" customWidth="1"/>
    <col min="56" max="56" width="4.109375" style="450" customWidth="1"/>
    <col min="57" max="57" width="3.6640625" style="450" customWidth="1"/>
    <col min="58" max="58" width="2.6640625" style="450" customWidth="1"/>
    <col min="59" max="59" width="3.6640625" style="450" customWidth="1"/>
    <col min="60" max="60" width="2.6640625" style="450" customWidth="1"/>
    <col min="61" max="61" width="3.6640625" style="450" customWidth="1"/>
    <col min="62" max="62" width="4.6640625" style="450" customWidth="1"/>
    <col min="63" max="63" width="1.21875" style="450" customWidth="1"/>
    <col min="64" max="64" width="3.109375" style="450" customWidth="1"/>
    <col min="65" max="65" width="4.44140625" style="450" customWidth="1"/>
    <col min="66" max="66" width="3.6640625" style="450" customWidth="1"/>
    <col min="67" max="67" width="5.6640625" style="450" customWidth="1"/>
    <col min="68" max="68" width="3.6640625" style="450" customWidth="1"/>
    <col min="69" max="69" width="4.6640625" style="450" customWidth="1"/>
    <col min="70" max="72" width="3.6640625" style="450" customWidth="1"/>
    <col min="73" max="73" width="3.6640625" style="457" customWidth="1"/>
    <col min="74" max="74" width="4.88671875" style="457" customWidth="1"/>
    <col min="75" max="75" width="3.6640625" style="457" customWidth="1"/>
    <col min="76" max="76" width="9.33203125" style="457" customWidth="1"/>
    <col min="77" max="78" width="0.77734375" style="457" customWidth="1"/>
    <col min="79" max="289" width="8.88671875" style="450"/>
    <col min="290" max="290" width="2.44140625" style="450" customWidth="1"/>
    <col min="291" max="291" width="2.33203125" style="450" customWidth="1"/>
    <col min="292" max="292" width="1.109375" style="450" customWidth="1"/>
    <col min="293" max="293" width="22.6640625" style="450" customWidth="1"/>
    <col min="294" max="294" width="1.21875" style="450" customWidth="1"/>
    <col min="295" max="296" width="11.77734375" style="450" customWidth="1"/>
    <col min="297" max="297" width="1.77734375" style="450" customWidth="1"/>
    <col min="298" max="298" width="6.88671875" style="450" customWidth="1"/>
    <col min="299" max="299" width="4.44140625" style="450" customWidth="1"/>
    <col min="300" max="300" width="3.6640625" style="450" customWidth="1"/>
    <col min="301" max="301" width="0.77734375" style="450" customWidth="1"/>
    <col min="302" max="302" width="3.33203125" style="450" customWidth="1"/>
    <col min="303" max="303" width="3.6640625" style="450" customWidth="1"/>
    <col min="304" max="304" width="3" style="450" customWidth="1"/>
    <col min="305" max="305" width="3.6640625" style="450" customWidth="1"/>
    <col min="306" max="306" width="3.109375" style="450" customWidth="1"/>
    <col min="307" max="307" width="1.88671875" style="450" customWidth="1"/>
    <col min="308" max="309" width="2.21875" style="450" customWidth="1"/>
    <col min="310" max="310" width="7.21875" style="450" customWidth="1"/>
    <col min="311" max="545" width="8.88671875" style="450"/>
    <col min="546" max="546" width="2.44140625" style="450" customWidth="1"/>
    <col min="547" max="547" width="2.33203125" style="450" customWidth="1"/>
    <col min="548" max="548" width="1.109375" style="450" customWidth="1"/>
    <col min="549" max="549" width="22.6640625" style="450" customWidth="1"/>
    <col min="550" max="550" width="1.21875" style="450" customWidth="1"/>
    <col min="551" max="552" width="11.77734375" style="450" customWidth="1"/>
    <col min="553" max="553" width="1.77734375" style="450" customWidth="1"/>
    <col min="554" max="554" width="6.88671875" style="450" customWidth="1"/>
    <col min="555" max="555" width="4.44140625" style="450" customWidth="1"/>
    <col min="556" max="556" width="3.6640625" style="450" customWidth="1"/>
    <col min="557" max="557" width="0.77734375" style="450" customWidth="1"/>
    <col min="558" max="558" width="3.33203125" style="450" customWidth="1"/>
    <col min="559" max="559" width="3.6640625" style="450" customWidth="1"/>
    <col min="560" max="560" width="3" style="450" customWidth="1"/>
    <col min="561" max="561" width="3.6640625" style="450" customWidth="1"/>
    <col min="562" max="562" width="3.109375" style="450" customWidth="1"/>
    <col min="563" max="563" width="1.88671875" style="450" customWidth="1"/>
    <col min="564" max="565" width="2.21875" style="450" customWidth="1"/>
    <col min="566" max="566" width="7.21875" style="450" customWidth="1"/>
    <col min="567" max="801" width="8.88671875" style="450"/>
    <col min="802" max="802" width="2.44140625" style="450" customWidth="1"/>
    <col min="803" max="803" width="2.33203125" style="450" customWidth="1"/>
    <col min="804" max="804" width="1.109375" style="450" customWidth="1"/>
    <col min="805" max="805" width="22.6640625" style="450" customWidth="1"/>
    <col min="806" max="806" width="1.21875" style="450" customWidth="1"/>
    <col min="807" max="808" width="11.77734375" style="450" customWidth="1"/>
    <col min="809" max="809" width="1.77734375" style="450" customWidth="1"/>
    <col min="810" max="810" width="6.88671875" style="450" customWidth="1"/>
    <col min="811" max="811" width="4.44140625" style="450" customWidth="1"/>
    <col min="812" max="812" width="3.6640625" style="450" customWidth="1"/>
    <col min="813" max="813" width="0.77734375" style="450" customWidth="1"/>
    <col min="814" max="814" width="3.33203125" style="450" customWidth="1"/>
    <col min="815" max="815" width="3.6640625" style="450" customWidth="1"/>
    <col min="816" max="816" width="3" style="450" customWidth="1"/>
    <col min="817" max="817" width="3.6640625" style="450" customWidth="1"/>
    <col min="818" max="818" width="3.109375" style="450" customWidth="1"/>
    <col min="819" max="819" width="1.88671875" style="450" customWidth="1"/>
    <col min="820" max="821" width="2.21875" style="450" customWidth="1"/>
    <col min="822" max="822" width="7.21875" style="450" customWidth="1"/>
    <col min="823" max="1057" width="8.88671875" style="450"/>
    <col min="1058" max="1058" width="2.44140625" style="450" customWidth="1"/>
    <col min="1059" max="1059" width="2.33203125" style="450" customWidth="1"/>
    <col min="1060" max="1060" width="1.109375" style="450" customWidth="1"/>
    <col min="1061" max="1061" width="22.6640625" style="450" customWidth="1"/>
    <col min="1062" max="1062" width="1.21875" style="450" customWidth="1"/>
    <col min="1063" max="1064" width="11.77734375" style="450" customWidth="1"/>
    <col min="1065" max="1065" width="1.77734375" style="450" customWidth="1"/>
    <col min="1066" max="1066" width="6.88671875" style="450" customWidth="1"/>
    <col min="1067" max="1067" width="4.44140625" style="450" customWidth="1"/>
    <col min="1068" max="1068" width="3.6640625" style="450" customWidth="1"/>
    <col min="1069" max="1069" width="0.77734375" style="450" customWidth="1"/>
    <col min="1070" max="1070" width="3.33203125" style="450" customWidth="1"/>
    <col min="1071" max="1071" width="3.6640625" style="450" customWidth="1"/>
    <col min="1072" max="1072" width="3" style="450" customWidth="1"/>
    <col min="1073" max="1073" width="3.6640625" style="450" customWidth="1"/>
    <col min="1074" max="1074" width="3.109375" style="450" customWidth="1"/>
    <col min="1075" max="1075" width="1.88671875" style="450" customWidth="1"/>
    <col min="1076" max="1077" width="2.21875" style="450" customWidth="1"/>
    <col min="1078" max="1078" width="7.21875" style="450" customWidth="1"/>
    <col min="1079" max="1313" width="8.88671875" style="450"/>
    <col min="1314" max="1314" width="2.44140625" style="450" customWidth="1"/>
    <col min="1315" max="1315" width="2.33203125" style="450" customWidth="1"/>
    <col min="1316" max="1316" width="1.109375" style="450" customWidth="1"/>
    <col min="1317" max="1317" width="22.6640625" style="450" customWidth="1"/>
    <col min="1318" max="1318" width="1.21875" style="450" customWidth="1"/>
    <col min="1319" max="1320" width="11.77734375" style="450" customWidth="1"/>
    <col min="1321" max="1321" width="1.77734375" style="450" customWidth="1"/>
    <col min="1322" max="1322" width="6.88671875" style="450" customWidth="1"/>
    <col min="1323" max="1323" width="4.44140625" style="450" customWidth="1"/>
    <col min="1324" max="1324" width="3.6640625" style="450" customWidth="1"/>
    <col min="1325" max="1325" width="0.77734375" style="450" customWidth="1"/>
    <col min="1326" max="1326" width="3.33203125" style="450" customWidth="1"/>
    <col min="1327" max="1327" width="3.6640625" style="450" customWidth="1"/>
    <col min="1328" max="1328" width="3" style="450" customWidth="1"/>
    <col min="1329" max="1329" width="3.6640625" style="450" customWidth="1"/>
    <col min="1330" max="1330" width="3.109375" style="450" customWidth="1"/>
    <col min="1331" max="1331" width="1.88671875" style="450" customWidth="1"/>
    <col min="1332" max="1333" width="2.21875" style="450" customWidth="1"/>
    <col min="1334" max="1334" width="7.21875" style="450" customWidth="1"/>
    <col min="1335" max="1569" width="8.88671875" style="450"/>
    <col min="1570" max="1570" width="2.44140625" style="450" customWidth="1"/>
    <col min="1571" max="1571" width="2.33203125" style="450" customWidth="1"/>
    <col min="1572" max="1572" width="1.109375" style="450" customWidth="1"/>
    <col min="1573" max="1573" width="22.6640625" style="450" customWidth="1"/>
    <col min="1574" max="1574" width="1.21875" style="450" customWidth="1"/>
    <col min="1575" max="1576" width="11.77734375" style="450" customWidth="1"/>
    <col min="1577" max="1577" width="1.77734375" style="450" customWidth="1"/>
    <col min="1578" max="1578" width="6.88671875" style="450" customWidth="1"/>
    <col min="1579" max="1579" width="4.44140625" style="450" customWidth="1"/>
    <col min="1580" max="1580" width="3.6640625" style="450" customWidth="1"/>
    <col min="1581" max="1581" width="0.77734375" style="450" customWidth="1"/>
    <col min="1582" max="1582" width="3.33203125" style="450" customWidth="1"/>
    <col min="1583" max="1583" width="3.6640625" style="450" customWidth="1"/>
    <col min="1584" max="1584" width="3" style="450" customWidth="1"/>
    <col min="1585" max="1585" width="3.6640625" style="450" customWidth="1"/>
    <col min="1586" max="1586" width="3.109375" style="450" customWidth="1"/>
    <col min="1587" max="1587" width="1.88671875" style="450" customWidth="1"/>
    <col min="1588" max="1589" width="2.21875" style="450" customWidth="1"/>
    <col min="1590" max="1590" width="7.21875" style="450" customWidth="1"/>
    <col min="1591" max="1825" width="8.88671875" style="450"/>
    <col min="1826" max="1826" width="2.44140625" style="450" customWidth="1"/>
    <col min="1827" max="1827" width="2.33203125" style="450" customWidth="1"/>
    <col min="1828" max="1828" width="1.109375" style="450" customWidth="1"/>
    <col min="1829" max="1829" width="22.6640625" style="450" customWidth="1"/>
    <col min="1830" max="1830" width="1.21875" style="450" customWidth="1"/>
    <col min="1831" max="1832" width="11.77734375" style="450" customWidth="1"/>
    <col min="1833" max="1833" width="1.77734375" style="450" customWidth="1"/>
    <col min="1834" max="1834" width="6.88671875" style="450" customWidth="1"/>
    <col min="1835" max="1835" width="4.44140625" style="450" customWidth="1"/>
    <col min="1836" max="1836" width="3.6640625" style="450" customWidth="1"/>
    <col min="1837" max="1837" width="0.77734375" style="450" customWidth="1"/>
    <col min="1838" max="1838" width="3.33203125" style="450" customWidth="1"/>
    <col min="1839" max="1839" width="3.6640625" style="450" customWidth="1"/>
    <col min="1840" max="1840" width="3" style="450" customWidth="1"/>
    <col min="1841" max="1841" width="3.6640625" style="450" customWidth="1"/>
    <col min="1842" max="1842" width="3.109375" style="450" customWidth="1"/>
    <col min="1843" max="1843" width="1.88671875" style="450" customWidth="1"/>
    <col min="1844" max="1845" width="2.21875" style="450" customWidth="1"/>
    <col min="1846" max="1846" width="7.21875" style="450" customWidth="1"/>
    <col min="1847" max="2081" width="8.88671875" style="450"/>
    <col min="2082" max="2082" width="2.44140625" style="450" customWidth="1"/>
    <col min="2083" max="2083" width="2.33203125" style="450" customWidth="1"/>
    <col min="2084" max="2084" width="1.109375" style="450" customWidth="1"/>
    <col min="2085" max="2085" width="22.6640625" style="450" customWidth="1"/>
    <col min="2086" max="2086" width="1.21875" style="450" customWidth="1"/>
    <col min="2087" max="2088" width="11.77734375" style="450" customWidth="1"/>
    <col min="2089" max="2089" width="1.77734375" style="450" customWidth="1"/>
    <col min="2090" max="2090" width="6.88671875" style="450" customWidth="1"/>
    <col min="2091" max="2091" width="4.44140625" style="450" customWidth="1"/>
    <col min="2092" max="2092" width="3.6640625" style="450" customWidth="1"/>
    <col min="2093" max="2093" width="0.77734375" style="450" customWidth="1"/>
    <col min="2094" max="2094" width="3.33203125" style="450" customWidth="1"/>
    <col min="2095" max="2095" width="3.6640625" style="450" customWidth="1"/>
    <col min="2096" max="2096" width="3" style="450" customWidth="1"/>
    <col min="2097" max="2097" width="3.6640625" style="450" customWidth="1"/>
    <col min="2098" max="2098" width="3.109375" style="450" customWidth="1"/>
    <col min="2099" max="2099" width="1.88671875" style="450" customWidth="1"/>
    <col min="2100" max="2101" width="2.21875" style="450" customWidth="1"/>
    <col min="2102" max="2102" width="7.21875" style="450" customWidth="1"/>
    <col min="2103" max="2337" width="8.88671875" style="450"/>
    <col min="2338" max="2338" width="2.44140625" style="450" customWidth="1"/>
    <col min="2339" max="2339" width="2.33203125" style="450" customWidth="1"/>
    <col min="2340" max="2340" width="1.109375" style="450" customWidth="1"/>
    <col min="2341" max="2341" width="22.6640625" style="450" customWidth="1"/>
    <col min="2342" max="2342" width="1.21875" style="450" customWidth="1"/>
    <col min="2343" max="2344" width="11.77734375" style="450" customWidth="1"/>
    <col min="2345" max="2345" width="1.77734375" style="450" customWidth="1"/>
    <col min="2346" max="2346" width="6.88671875" style="450" customWidth="1"/>
    <col min="2347" max="2347" width="4.44140625" style="450" customWidth="1"/>
    <col min="2348" max="2348" width="3.6640625" style="450" customWidth="1"/>
    <col min="2349" max="2349" width="0.77734375" style="450" customWidth="1"/>
    <col min="2350" max="2350" width="3.33203125" style="450" customWidth="1"/>
    <col min="2351" max="2351" width="3.6640625" style="450" customWidth="1"/>
    <col min="2352" max="2352" width="3" style="450" customWidth="1"/>
    <col min="2353" max="2353" width="3.6640625" style="450" customWidth="1"/>
    <col min="2354" max="2354" width="3.109375" style="450" customWidth="1"/>
    <col min="2355" max="2355" width="1.88671875" style="450" customWidth="1"/>
    <col min="2356" max="2357" width="2.21875" style="450" customWidth="1"/>
    <col min="2358" max="2358" width="7.21875" style="450" customWidth="1"/>
    <col min="2359" max="2593" width="8.88671875" style="450"/>
    <col min="2594" max="2594" width="2.44140625" style="450" customWidth="1"/>
    <col min="2595" max="2595" width="2.33203125" style="450" customWidth="1"/>
    <col min="2596" max="2596" width="1.109375" style="450" customWidth="1"/>
    <col min="2597" max="2597" width="22.6640625" style="450" customWidth="1"/>
    <col min="2598" max="2598" width="1.21875" style="450" customWidth="1"/>
    <col min="2599" max="2600" width="11.77734375" style="450" customWidth="1"/>
    <col min="2601" max="2601" width="1.77734375" style="450" customWidth="1"/>
    <col min="2602" max="2602" width="6.88671875" style="450" customWidth="1"/>
    <col min="2603" max="2603" width="4.44140625" style="450" customWidth="1"/>
    <col min="2604" max="2604" width="3.6640625" style="450" customWidth="1"/>
    <col min="2605" max="2605" width="0.77734375" style="450" customWidth="1"/>
    <col min="2606" max="2606" width="3.33203125" style="450" customWidth="1"/>
    <col min="2607" max="2607" width="3.6640625" style="450" customWidth="1"/>
    <col min="2608" max="2608" width="3" style="450" customWidth="1"/>
    <col min="2609" max="2609" width="3.6640625" style="450" customWidth="1"/>
    <col min="2610" max="2610" width="3.109375" style="450" customWidth="1"/>
    <col min="2611" max="2611" width="1.88671875" style="450" customWidth="1"/>
    <col min="2612" max="2613" width="2.21875" style="450" customWidth="1"/>
    <col min="2614" max="2614" width="7.21875" style="450" customWidth="1"/>
    <col min="2615" max="2849" width="8.88671875" style="450"/>
    <col min="2850" max="2850" width="2.44140625" style="450" customWidth="1"/>
    <col min="2851" max="2851" width="2.33203125" style="450" customWidth="1"/>
    <col min="2852" max="2852" width="1.109375" style="450" customWidth="1"/>
    <col min="2853" max="2853" width="22.6640625" style="450" customWidth="1"/>
    <col min="2854" max="2854" width="1.21875" style="450" customWidth="1"/>
    <col min="2855" max="2856" width="11.77734375" style="450" customWidth="1"/>
    <col min="2857" max="2857" width="1.77734375" style="450" customWidth="1"/>
    <col min="2858" max="2858" width="6.88671875" style="450" customWidth="1"/>
    <col min="2859" max="2859" width="4.44140625" style="450" customWidth="1"/>
    <col min="2860" max="2860" width="3.6640625" style="450" customWidth="1"/>
    <col min="2861" max="2861" width="0.77734375" style="450" customWidth="1"/>
    <col min="2862" max="2862" width="3.33203125" style="450" customWidth="1"/>
    <col min="2863" max="2863" width="3.6640625" style="450" customWidth="1"/>
    <col min="2864" max="2864" width="3" style="450" customWidth="1"/>
    <col min="2865" max="2865" width="3.6640625" style="450" customWidth="1"/>
    <col min="2866" max="2866" width="3.109375" style="450" customWidth="1"/>
    <col min="2867" max="2867" width="1.88671875" style="450" customWidth="1"/>
    <col min="2868" max="2869" width="2.21875" style="450" customWidth="1"/>
    <col min="2870" max="2870" width="7.21875" style="450" customWidth="1"/>
    <col min="2871" max="3105" width="8.88671875" style="450"/>
    <col min="3106" max="3106" width="2.44140625" style="450" customWidth="1"/>
    <col min="3107" max="3107" width="2.33203125" style="450" customWidth="1"/>
    <col min="3108" max="3108" width="1.109375" style="450" customWidth="1"/>
    <col min="3109" max="3109" width="22.6640625" style="450" customWidth="1"/>
    <col min="3110" max="3110" width="1.21875" style="450" customWidth="1"/>
    <col min="3111" max="3112" width="11.77734375" style="450" customWidth="1"/>
    <col min="3113" max="3113" width="1.77734375" style="450" customWidth="1"/>
    <col min="3114" max="3114" width="6.88671875" style="450" customWidth="1"/>
    <col min="3115" max="3115" width="4.44140625" style="450" customWidth="1"/>
    <col min="3116" max="3116" width="3.6640625" style="450" customWidth="1"/>
    <col min="3117" max="3117" width="0.77734375" style="450" customWidth="1"/>
    <col min="3118" max="3118" width="3.33203125" style="450" customWidth="1"/>
    <col min="3119" max="3119" width="3.6640625" style="450" customWidth="1"/>
    <col min="3120" max="3120" width="3" style="450" customWidth="1"/>
    <col min="3121" max="3121" width="3.6640625" style="450" customWidth="1"/>
    <col min="3122" max="3122" width="3.109375" style="450" customWidth="1"/>
    <col min="3123" max="3123" width="1.88671875" style="450" customWidth="1"/>
    <col min="3124" max="3125" width="2.21875" style="450" customWidth="1"/>
    <col min="3126" max="3126" width="7.21875" style="450" customWidth="1"/>
    <col min="3127" max="3361" width="8.88671875" style="450"/>
    <col min="3362" max="3362" width="2.44140625" style="450" customWidth="1"/>
    <col min="3363" max="3363" width="2.33203125" style="450" customWidth="1"/>
    <col min="3364" max="3364" width="1.109375" style="450" customWidth="1"/>
    <col min="3365" max="3365" width="22.6640625" style="450" customWidth="1"/>
    <col min="3366" max="3366" width="1.21875" style="450" customWidth="1"/>
    <col min="3367" max="3368" width="11.77734375" style="450" customWidth="1"/>
    <col min="3369" max="3369" width="1.77734375" style="450" customWidth="1"/>
    <col min="3370" max="3370" width="6.88671875" style="450" customWidth="1"/>
    <col min="3371" max="3371" width="4.44140625" style="450" customWidth="1"/>
    <col min="3372" max="3372" width="3.6640625" style="450" customWidth="1"/>
    <col min="3373" max="3373" width="0.77734375" style="450" customWidth="1"/>
    <col min="3374" max="3374" width="3.33203125" style="450" customWidth="1"/>
    <col min="3375" max="3375" width="3.6640625" style="450" customWidth="1"/>
    <col min="3376" max="3376" width="3" style="450" customWidth="1"/>
    <col min="3377" max="3377" width="3.6640625" style="450" customWidth="1"/>
    <col min="3378" max="3378" width="3.109375" style="450" customWidth="1"/>
    <col min="3379" max="3379" width="1.88671875" style="450" customWidth="1"/>
    <col min="3380" max="3381" width="2.21875" style="450" customWidth="1"/>
    <col min="3382" max="3382" width="7.21875" style="450" customWidth="1"/>
    <col min="3383" max="3617" width="8.88671875" style="450"/>
    <col min="3618" max="3618" width="2.44140625" style="450" customWidth="1"/>
    <col min="3619" max="3619" width="2.33203125" style="450" customWidth="1"/>
    <col min="3620" max="3620" width="1.109375" style="450" customWidth="1"/>
    <col min="3621" max="3621" width="22.6640625" style="450" customWidth="1"/>
    <col min="3622" max="3622" width="1.21875" style="450" customWidth="1"/>
    <col min="3623" max="3624" width="11.77734375" style="450" customWidth="1"/>
    <col min="3625" max="3625" width="1.77734375" style="450" customWidth="1"/>
    <col min="3626" max="3626" width="6.88671875" style="450" customWidth="1"/>
    <col min="3627" max="3627" width="4.44140625" style="450" customWidth="1"/>
    <col min="3628" max="3628" width="3.6640625" style="450" customWidth="1"/>
    <col min="3629" max="3629" width="0.77734375" style="450" customWidth="1"/>
    <col min="3630" max="3630" width="3.33203125" style="450" customWidth="1"/>
    <col min="3631" max="3631" width="3.6640625" style="450" customWidth="1"/>
    <col min="3632" max="3632" width="3" style="450" customWidth="1"/>
    <col min="3633" max="3633" width="3.6640625" style="450" customWidth="1"/>
    <col min="3634" max="3634" width="3.109375" style="450" customWidth="1"/>
    <col min="3635" max="3635" width="1.88671875" style="450" customWidth="1"/>
    <col min="3636" max="3637" width="2.21875" style="450" customWidth="1"/>
    <col min="3638" max="3638" width="7.21875" style="450" customWidth="1"/>
    <col min="3639" max="3873" width="8.88671875" style="450"/>
    <col min="3874" max="3874" width="2.44140625" style="450" customWidth="1"/>
    <col min="3875" max="3875" width="2.33203125" style="450" customWidth="1"/>
    <col min="3876" max="3876" width="1.109375" style="450" customWidth="1"/>
    <col min="3877" max="3877" width="22.6640625" style="450" customWidth="1"/>
    <col min="3878" max="3878" width="1.21875" style="450" customWidth="1"/>
    <col min="3879" max="3880" width="11.77734375" style="450" customWidth="1"/>
    <col min="3881" max="3881" width="1.77734375" style="450" customWidth="1"/>
    <col min="3882" max="3882" width="6.88671875" style="450" customWidth="1"/>
    <col min="3883" max="3883" width="4.44140625" style="450" customWidth="1"/>
    <col min="3884" max="3884" width="3.6640625" style="450" customWidth="1"/>
    <col min="3885" max="3885" width="0.77734375" style="450" customWidth="1"/>
    <col min="3886" max="3886" width="3.33203125" style="450" customWidth="1"/>
    <col min="3887" max="3887" width="3.6640625" style="450" customWidth="1"/>
    <col min="3888" max="3888" width="3" style="450" customWidth="1"/>
    <col min="3889" max="3889" width="3.6640625" style="450" customWidth="1"/>
    <col min="3890" max="3890" width="3.109375" style="450" customWidth="1"/>
    <col min="3891" max="3891" width="1.88671875" style="450" customWidth="1"/>
    <col min="3892" max="3893" width="2.21875" style="450" customWidth="1"/>
    <col min="3894" max="3894" width="7.21875" style="450" customWidth="1"/>
    <col min="3895" max="4129" width="8.88671875" style="450"/>
    <col min="4130" max="4130" width="2.44140625" style="450" customWidth="1"/>
    <col min="4131" max="4131" width="2.33203125" style="450" customWidth="1"/>
    <col min="4132" max="4132" width="1.109375" style="450" customWidth="1"/>
    <col min="4133" max="4133" width="22.6640625" style="450" customWidth="1"/>
    <col min="4134" max="4134" width="1.21875" style="450" customWidth="1"/>
    <col min="4135" max="4136" width="11.77734375" style="450" customWidth="1"/>
    <col min="4137" max="4137" width="1.77734375" style="450" customWidth="1"/>
    <col min="4138" max="4138" width="6.88671875" style="450" customWidth="1"/>
    <col min="4139" max="4139" width="4.44140625" style="450" customWidth="1"/>
    <col min="4140" max="4140" width="3.6640625" style="450" customWidth="1"/>
    <col min="4141" max="4141" width="0.77734375" style="450" customWidth="1"/>
    <col min="4142" max="4142" width="3.33203125" style="450" customWidth="1"/>
    <col min="4143" max="4143" width="3.6640625" style="450" customWidth="1"/>
    <col min="4144" max="4144" width="3" style="450" customWidth="1"/>
    <col min="4145" max="4145" width="3.6640625" style="450" customWidth="1"/>
    <col min="4146" max="4146" width="3.109375" style="450" customWidth="1"/>
    <col min="4147" max="4147" width="1.88671875" style="450" customWidth="1"/>
    <col min="4148" max="4149" width="2.21875" style="450" customWidth="1"/>
    <col min="4150" max="4150" width="7.21875" style="450" customWidth="1"/>
    <col min="4151" max="4385" width="8.88671875" style="450"/>
    <col min="4386" max="4386" width="2.44140625" style="450" customWidth="1"/>
    <col min="4387" max="4387" width="2.33203125" style="450" customWidth="1"/>
    <col min="4388" max="4388" width="1.109375" style="450" customWidth="1"/>
    <col min="4389" max="4389" width="22.6640625" style="450" customWidth="1"/>
    <col min="4390" max="4390" width="1.21875" style="450" customWidth="1"/>
    <col min="4391" max="4392" width="11.77734375" style="450" customWidth="1"/>
    <col min="4393" max="4393" width="1.77734375" style="450" customWidth="1"/>
    <col min="4394" max="4394" width="6.88671875" style="450" customWidth="1"/>
    <col min="4395" max="4395" width="4.44140625" style="450" customWidth="1"/>
    <col min="4396" max="4396" width="3.6640625" style="450" customWidth="1"/>
    <col min="4397" max="4397" width="0.77734375" style="450" customWidth="1"/>
    <col min="4398" max="4398" width="3.33203125" style="450" customWidth="1"/>
    <col min="4399" max="4399" width="3.6640625" style="450" customWidth="1"/>
    <col min="4400" max="4400" width="3" style="450" customWidth="1"/>
    <col min="4401" max="4401" width="3.6640625" style="450" customWidth="1"/>
    <col min="4402" max="4402" width="3.109375" style="450" customWidth="1"/>
    <col min="4403" max="4403" width="1.88671875" style="450" customWidth="1"/>
    <col min="4404" max="4405" width="2.21875" style="450" customWidth="1"/>
    <col min="4406" max="4406" width="7.21875" style="450" customWidth="1"/>
    <col min="4407" max="4641" width="8.88671875" style="450"/>
    <col min="4642" max="4642" width="2.44140625" style="450" customWidth="1"/>
    <col min="4643" max="4643" width="2.33203125" style="450" customWidth="1"/>
    <col min="4644" max="4644" width="1.109375" style="450" customWidth="1"/>
    <col min="4645" max="4645" width="22.6640625" style="450" customWidth="1"/>
    <col min="4646" max="4646" width="1.21875" style="450" customWidth="1"/>
    <col min="4647" max="4648" width="11.77734375" style="450" customWidth="1"/>
    <col min="4649" max="4649" width="1.77734375" style="450" customWidth="1"/>
    <col min="4650" max="4650" width="6.88671875" style="450" customWidth="1"/>
    <col min="4651" max="4651" width="4.44140625" style="450" customWidth="1"/>
    <col min="4652" max="4652" width="3.6640625" style="450" customWidth="1"/>
    <col min="4653" max="4653" width="0.77734375" style="450" customWidth="1"/>
    <col min="4654" max="4654" width="3.33203125" style="450" customWidth="1"/>
    <col min="4655" max="4655" width="3.6640625" style="450" customWidth="1"/>
    <col min="4656" max="4656" width="3" style="450" customWidth="1"/>
    <col min="4657" max="4657" width="3.6640625" style="450" customWidth="1"/>
    <col min="4658" max="4658" width="3.109375" style="450" customWidth="1"/>
    <col min="4659" max="4659" width="1.88671875" style="450" customWidth="1"/>
    <col min="4660" max="4661" width="2.21875" style="450" customWidth="1"/>
    <col min="4662" max="4662" width="7.21875" style="450" customWidth="1"/>
    <col min="4663" max="4897" width="8.88671875" style="450"/>
    <col min="4898" max="4898" width="2.44140625" style="450" customWidth="1"/>
    <col min="4899" max="4899" width="2.33203125" style="450" customWidth="1"/>
    <col min="4900" max="4900" width="1.109375" style="450" customWidth="1"/>
    <col min="4901" max="4901" width="22.6640625" style="450" customWidth="1"/>
    <col min="4902" max="4902" width="1.21875" style="450" customWidth="1"/>
    <col min="4903" max="4904" width="11.77734375" style="450" customWidth="1"/>
    <col min="4905" max="4905" width="1.77734375" style="450" customWidth="1"/>
    <col min="4906" max="4906" width="6.88671875" style="450" customWidth="1"/>
    <col min="4907" max="4907" width="4.44140625" style="450" customWidth="1"/>
    <col min="4908" max="4908" width="3.6640625" style="450" customWidth="1"/>
    <col min="4909" max="4909" width="0.77734375" style="450" customWidth="1"/>
    <col min="4910" max="4910" width="3.33203125" style="450" customWidth="1"/>
    <col min="4911" max="4911" width="3.6640625" style="450" customWidth="1"/>
    <col min="4912" max="4912" width="3" style="450" customWidth="1"/>
    <col min="4913" max="4913" width="3.6640625" style="450" customWidth="1"/>
    <col min="4914" max="4914" width="3.109375" style="450" customWidth="1"/>
    <col min="4915" max="4915" width="1.88671875" style="450" customWidth="1"/>
    <col min="4916" max="4917" width="2.21875" style="450" customWidth="1"/>
    <col min="4918" max="4918" width="7.21875" style="450" customWidth="1"/>
    <col min="4919" max="5153" width="8.88671875" style="450"/>
    <col min="5154" max="5154" width="2.44140625" style="450" customWidth="1"/>
    <col min="5155" max="5155" width="2.33203125" style="450" customWidth="1"/>
    <col min="5156" max="5156" width="1.109375" style="450" customWidth="1"/>
    <col min="5157" max="5157" width="22.6640625" style="450" customWidth="1"/>
    <col min="5158" max="5158" width="1.21875" style="450" customWidth="1"/>
    <col min="5159" max="5160" width="11.77734375" style="450" customWidth="1"/>
    <col min="5161" max="5161" width="1.77734375" style="450" customWidth="1"/>
    <col min="5162" max="5162" width="6.88671875" style="450" customWidth="1"/>
    <col min="5163" max="5163" width="4.44140625" style="450" customWidth="1"/>
    <col min="5164" max="5164" width="3.6640625" style="450" customWidth="1"/>
    <col min="5165" max="5165" width="0.77734375" style="450" customWidth="1"/>
    <col min="5166" max="5166" width="3.33203125" style="450" customWidth="1"/>
    <col min="5167" max="5167" width="3.6640625" style="450" customWidth="1"/>
    <col min="5168" max="5168" width="3" style="450" customWidth="1"/>
    <col min="5169" max="5169" width="3.6640625" style="450" customWidth="1"/>
    <col min="5170" max="5170" width="3.109375" style="450" customWidth="1"/>
    <col min="5171" max="5171" width="1.88671875" style="450" customWidth="1"/>
    <col min="5172" max="5173" width="2.21875" style="450" customWidth="1"/>
    <col min="5174" max="5174" width="7.21875" style="450" customWidth="1"/>
    <col min="5175" max="5409" width="8.88671875" style="450"/>
    <col min="5410" max="5410" width="2.44140625" style="450" customWidth="1"/>
    <col min="5411" max="5411" width="2.33203125" style="450" customWidth="1"/>
    <col min="5412" max="5412" width="1.109375" style="450" customWidth="1"/>
    <col min="5413" max="5413" width="22.6640625" style="450" customWidth="1"/>
    <col min="5414" max="5414" width="1.21875" style="450" customWidth="1"/>
    <col min="5415" max="5416" width="11.77734375" style="450" customWidth="1"/>
    <col min="5417" max="5417" width="1.77734375" style="450" customWidth="1"/>
    <col min="5418" max="5418" width="6.88671875" style="450" customWidth="1"/>
    <col min="5419" max="5419" width="4.44140625" style="450" customWidth="1"/>
    <col min="5420" max="5420" width="3.6640625" style="450" customWidth="1"/>
    <col min="5421" max="5421" width="0.77734375" style="450" customWidth="1"/>
    <col min="5422" max="5422" width="3.33203125" style="450" customWidth="1"/>
    <col min="5423" max="5423" width="3.6640625" style="450" customWidth="1"/>
    <col min="5424" max="5424" width="3" style="450" customWidth="1"/>
    <col min="5425" max="5425" width="3.6640625" style="450" customWidth="1"/>
    <col min="5426" max="5426" width="3.109375" style="450" customWidth="1"/>
    <col min="5427" max="5427" width="1.88671875" style="450" customWidth="1"/>
    <col min="5428" max="5429" width="2.21875" style="450" customWidth="1"/>
    <col min="5430" max="5430" width="7.21875" style="450" customWidth="1"/>
    <col min="5431" max="5665" width="8.88671875" style="450"/>
    <col min="5666" max="5666" width="2.44140625" style="450" customWidth="1"/>
    <col min="5667" max="5667" width="2.33203125" style="450" customWidth="1"/>
    <col min="5668" max="5668" width="1.109375" style="450" customWidth="1"/>
    <col min="5669" max="5669" width="22.6640625" style="450" customWidth="1"/>
    <col min="5670" max="5670" width="1.21875" style="450" customWidth="1"/>
    <col min="5671" max="5672" width="11.77734375" style="450" customWidth="1"/>
    <col min="5673" max="5673" width="1.77734375" style="450" customWidth="1"/>
    <col min="5674" max="5674" width="6.88671875" style="450" customWidth="1"/>
    <col min="5675" max="5675" width="4.44140625" style="450" customWidth="1"/>
    <col min="5676" max="5676" width="3.6640625" style="450" customWidth="1"/>
    <col min="5677" max="5677" width="0.77734375" style="450" customWidth="1"/>
    <col min="5678" max="5678" width="3.33203125" style="450" customWidth="1"/>
    <col min="5679" max="5679" width="3.6640625" style="450" customWidth="1"/>
    <col min="5680" max="5680" width="3" style="450" customWidth="1"/>
    <col min="5681" max="5681" width="3.6640625" style="450" customWidth="1"/>
    <col min="5682" max="5682" width="3.109375" style="450" customWidth="1"/>
    <col min="5683" max="5683" width="1.88671875" style="450" customWidth="1"/>
    <col min="5684" max="5685" width="2.21875" style="450" customWidth="1"/>
    <col min="5686" max="5686" width="7.21875" style="450" customWidth="1"/>
    <col min="5687" max="5921" width="8.88671875" style="450"/>
    <col min="5922" max="5922" width="2.44140625" style="450" customWidth="1"/>
    <col min="5923" max="5923" width="2.33203125" style="450" customWidth="1"/>
    <col min="5924" max="5924" width="1.109375" style="450" customWidth="1"/>
    <col min="5925" max="5925" width="22.6640625" style="450" customWidth="1"/>
    <col min="5926" max="5926" width="1.21875" style="450" customWidth="1"/>
    <col min="5927" max="5928" width="11.77734375" style="450" customWidth="1"/>
    <col min="5929" max="5929" width="1.77734375" style="450" customWidth="1"/>
    <col min="5930" max="5930" width="6.88671875" style="450" customWidth="1"/>
    <col min="5931" max="5931" width="4.44140625" style="450" customWidth="1"/>
    <col min="5932" max="5932" width="3.6640625" style="450" customWidth="1"/>
    <col min="5933" max="5933" width="0.77734375" style="450" customWidth="1"/>
    <col min="5934" max="5934" width="3.33203125" style="450" customWidth="1"/>
    <col min="5935" max="5935" width="3.6640625" style="450" customWidth="1"/>
    <col min="5936" max="5936" width="3" style="450" customWidth="1"/>
    <col min="5937" max="5937" width="3.6640625" style="450" customWidth="1"/>
    <col min="5938" max="5938" width="3.109375" style="450" customWidth="1"/>
    <col min="5939" max="5939" width="1.88671875" style="450" customWidth="1"/>
    <col min="5940" max="5941" width="2.21875" style="450" customWidth="1"/>
    <col min="5942" max="5942" width="7.21875" style="450" customWidth="1"/>
    <col min="5943" max="6177" width="8.88671875" style="450"/>
    <col min="6178" max="6178" width="2.44140625" style="450" customWidth="1"/>
    <col min="6179" max="6179" width="2.33203125" style="450" customWidth="1"/>
    <col min="6180" max="6180" width="1.109375" style="450" customWidth="1"/>
    <col min="6181" max="6181" width="22.6640625" style="450" customWidth="1"/>
    <col min="6182" max="6182" width="1.21875" style="450" customWidth="1"/>
    <col min="6183" max="6184" width="11.77734375" style="450" customWidth="1"/>
    <col min="6185" max="6185" width="1.77734375" style="450" customWidth="1"/>
    <col min="6186" max="6186" width="6.88671875" style="450" customWidth="1"/>
    <col min="6187" max="6187" width="4.44140625" style="450" customWidth="1"/>
    <col min="6188" max="6188" width="3.6640625" style="450" customWidth="1"/>
    <col min="6189" max="6189" width="0.77734375" style="450" customWidth="1"/>
    <col min="6190" max="6190" width="3.33203125" style="450" customWidth="1"/>
    <col min="6191" max="6191" width="3.6640625" style="450" customWidth="1"/>
    <col min="6192" max="6192" width="3" style="450" customWidth="1"/>
    <col min="6193" max="6193" width="3.6640625" style="450" customWidth="1"/>
    <col min="6194" max="6194" width="3.109375" style="450" customWidth="1"/>
    <col min="6195" max="6195" width="1.88671875" style="450" customWidth="1"/>
    <col min="6196" max="6197" width="2.21875" style="450" customWidth="1"/>
    <col min="6198" max="6198" width="7.21875" style="450" customWidth="1"/>
    <col min="6199" max="6433" width="8.88671875" style="450"/>
    <col min="6434" max="6434" width="2.44140625" style="450" customWidth="1"/>
    <col min="6435" max="6435" width="2.33203125" style="450" customWidth="1"/>
    <col min="6436" max="6436" width="1.109375" style="450" customWidth="1"/>
    <col min="6437" max="6437" width="22.6640625" style="450" customWidth="1"/>
    <col min="6438" max="6438" width="1.21875" style="450" customWidth="1"/>
    <col min="6439" max="6440" width="11.77734375" style="450" customWidth="1"/>
    <col min="6441" max="6441" width="1.77734375" style="450" customWidth="1"/>
    <col min="6442" max="6442" width="6.88671875" style="450" customWidth="1"/>
    <col min="6443" max="6443" width="4.44140625" style="450" customWidth="1"/>
    <col min="6444" max="6444" width="3.6640625" style="450" customWidth="1"/>
    <col min="6445" max="6445" width="0.77734375" style="450" customWidth="1"/>
    <col min="6446" max="6446" width="3.33203125" style="450" customWidth="1"/>
    <col min="6447" max="6447" width="3.6640625" style="450" customWidth="1"/>
    <col min="6448" max="6448" width="3" style="450" customWidth="1"/>
    <col min="6449" max="6449" width="3.6640625" style="450" customWidth="1"/>
    <col min="6450" max="6450" width="3.109375" style="450" customWidth="1"/>
    <col min="6451" max="6451" width="1.88671875" style="450" customWidth="1"/>
    <col min="6452" max="6453" width="2.21875" style="450" customWidth="1"/>
    <col min="6454" max="6454" width="7.21875" style="450" customWidth="1"/>
    <col min="6455" max="6689" width="8.88671875" style="450"/>
    <col min="6690" max="6690" width="2.44140625" style="450" customWidth="1"/>
    <col min="6691" max="6691" width="2.33203125" style="450" customWidth="1"/>
    <col min="6692" max="6692" width="1.109375" style="450" customWidth="1"/>
    <col min="6693" max="6693" width="22.6640625" style="450" customWidth="1"/>
    <col min="6694" max="6694" width="1.21875" style="450" customWidth="1"/>
    <col min="6695" max="6696" width="11.77734375" style="450" customWidth="1"/>
    <col min="6697" max="6697" width="1.77734375" style="450" customWidth="1"/>
    <col min="6698" max="6698" width="6.88671875" style="450" customWidth="1"/>
    <col min="6699" max="6699" width="4.44140625" style="450" customWidth="1"/>
    <col min="6700" max="6700" width="3.6640625" style="450" customWidth="1"/>
    <col min="6701" max="6701" width="0.77734375" style="450" customWidth="1"/>
    <col min="6702" max="6702" width="3.33203125" style="450" customWidth="1"/>
    <col min="6703" max="6703" width="3.6640625" style="450" customWidth="1"/>
    <col min="6704" max="6704" width="3" style="450" customWidth="1"/>
    <col min="6705" max="6705" width="3.6640625" style="450" customWidth="1"/>
    <col min="6706" max="6706" width="3.109375" style="450" customWidth="1"/>
    <col min="6707" max="6707" width="1.88671875" style="450" customWidth="1"/>
    <col min="6708" max="6709" width="2.21875" style="450" customWidth="1"/>
    <col min="6710" max="6710" width="7.21875" style="450" customWidth="1"/>
    <col min="6711" max="6945" width="8.88671875" style="450"/>
    <col min="6946" max="6946" width="2.44140625" style="450" customWidth="1"/>
    <col min="6947" max="6947" width="2.33203125" style="450" customWidth="1"/>
    <col min="6948" max="6948" width="1.109375" style="450" customWidth="1"/>
    <col min="6949" max="6949" width="22.6640625" style="450" customWidth="1"/>
    <col min="6950" max="6950" width="1.21875" style="450" customWidth="1"/>
    <col min="6951" max="6952" width="11.77734375" style="450" customWidth="1"/>
    <col min="6953" max="6953" width="1.77734375" style="450" customWidth="1"/>
    <col min="6954" max="6954" width="6.88671875" style="450" customWidth="1"/>
    <col min="6955" max="6955" width="4.44140625" style="450" customWidth="1"/>
    <col min="6956" max="6956" width="3.6640625" style="450" customWidth="1"/>
    <col min="6957" max="6957" width="0.77734375" style="450" customWidth="1"/>
    <col min="6958" max="6958" width="3.33203125" style="450" customWidth="1"/>
    <col min="6959" max="6959" width="3.6640625" style="450" customWidth="1"/>
    <col min="6960" max="6960" width="3" style="450" customWidth="1"/>
    <col min="6961" max="6961" width="3.6640625" style="450" customWidth="1"/>
    <col min="6962" max="6962" width="3.109375" style="450" customWidth="1"/>
    <col min="6963" max="6963" width="1.88671875" style="450" customWidth="1"/>
    <col min="6964" max="6965" width="2.21875" style="450" customWidth="1"/>
    <col min="6966" max="6966" width="7.21875" style="450" customWidth="1"/>
    <col min="6967" max="7201" width="8.88671875" style="450"/>
    <col min="7202" max="7202" width="2.44140625" style="450" customWidth="1"/>
    <col min="7203" max="7203" width="2.33203125" style="450" customWidth="1"/>
    <col min="7204" max="7204" width="1.109375" style="450" customWidth="1"/>
    <col min="7205" max="7205" width="22.6640625" style="450" customWidth="1"/>
    <col min="7206" max="7206" width="1.21875" style="450" customWidth="1"/>
    <col min="7207" max="7208" width="11.77734375" style="450" customWidth="1"/>
    <col min="7209" max="7209" width="1.77734375" style="450" customWidth="1"/>
    <col min="7210" max="7210" width="6.88671875" style="450" customWidth="1"/>
    <col min="7211" max="7211" width="4.44140625" style="450" customWidth="1"/>
    <col min="7212" max="7212" width="3.6640625" style="450" customWidth="1"/>
    <col min="7213" max="7213" width="0.77734375" style="450" customWidth="1"/>
    <col min="7214" max="7214" width="3.33203125" style="450" customWidth="1"/>
    <col min="7215" max="7215" width="3.6640625" style="450" customWidth="1"/>
    <col min="7216" max="7216" width="3" style="450" customWidth="1"/>
    <col min="7217" max="7217" width="3.6640625" style="450" customWidth="1"/>
    <col min="7218" max="7218" width="3.109375" style="450" customWidth="1"/>
    <col min="7219" max="7219" width="1.88671875" style="450" customWidth="1"/>
    <col min="7220" max="7221" width="2.21875" style="450" customWidth="1"/>
    <col min="7222" max="7222" width="7.21875" style="450" customWidth="1"/>
    <col min="7223" max="7457" width="8.88671875" style="450"/>
    <col min="7458" max="7458" width="2.44140625" style="450" customWidth="1"/>
    <col min="7459" max="7459" width="2.33203125" style="450" customWidth="1"/>
    <col min="7460" max="7460" width="1.109375" style="450" customWidth="1"/>
    <col min="7461" max="7461" width="22.6640625" style="450" customWidth="1"/>
    <col min="7462" max="7462" width="1.21875" style="450" customWidth="1"/>
    <col min="7463" max="7464" width="11.77734375" style="450" customWidth="1"/>
    <col min="7465" max="7465" width="1.77734375" style="450" customWidth="1"/>
    <col min="7466" max="7466" width="6.88671875" style="450" customWidth="1"/>
    <col min="7467" max="7467" width="4.44140625" style="450" customWidth="1"/>
    <col min="7468" max="7468" width="3.6640625" style="450" customWidth="1"/>
    <col min="7469" max="7469" width="0.77734375" style="450" customWidth="1"/>
    <col min="7470" max="7470" width="3.33203125" style="450" customWidth="1"/>
    <col min="7471" max="7471" width="3.6640625" style="450" customWidth="1"/>
    <col min="7472" max="7472" width="3" style="450" customWidth="1"/>
    <col min="7473" max="7473" width="3.6640625" style="450" customWidth="1"/>
    <col min="7474" max="7474" width="3.109375" style="450" customWidth="1"/>
    <col min="7475" max="7475" width="1.88671875" style="450" customWidth="1"/>
    <col min="7476" max="7477" width="2.21875" style="450" customWidth="1"/>
    <col min="7478" max="7478" width="7.21875" style="450" customWidth="1"/>
    <col min="7479" max="7713" width="8.88671875" style="450"/>
    <col min="7714" max="7714" width="2.44140625" style="450" customWidth="1"/>
    <col min="7715" max="7715" width="2.33203125" style="450" customWidth="1"/>
    <col min="7716" max="7716" width="1.109375" style="450" customWidth="1"/>
    <col min="7717" max="7717" width="22.6640625" style="450" customWidth="1"/>
    <col min="7718" max="7718" width="1.21875" style="450" customWidth="1"/>
    <col min="7719" max="7720" width="11.77734375" style="450" customWidth="1"/>
    <col min="7721" max="7721" width="1.77734375" style="450" customWidth="1"/>
    <col min="7722" max="7722" width="6.88671875" style="450" customWidth="1"/>
    <col min="7723" max="7723" width="4.44140625" style="450" customWidth="1"/>
    <col min="7724" max="7724" width="3.6640625" style="450" customWidth="1"/>
    <col min="7725" max="7725" width="0.77734375" style="450" customWidth="1"/>
    <col min="7726" max="7726" width="3.33203125" style="450" customWidth="1"/>
    <col min="7727" max="7727" width="3.6640625" style="450" customWidth="1"/>
    <col min="7728" max="7728" width="3" style="450" customWidth="1"/>
    <col min="7729" max="7729" width="3.6640625" style="450" customWidth="1"/>
    <col min="7730" max="7730" width="3.109375" style="450" customWidth="1"/>
    <col min="7731" max="7731" width="1.88671875" style="450" customWidth="1"/>
    <col min="7732" max="7733" width="2.21875" style="450" customWidth="1"/>
    <col min="7734" max="7734" width="7.21875" style="450" customWidth="1"/>
    <col min="7735" max="7969" width="8.88671875" style="450"/>
    <col min="7970" max="7970" width="2.44140625" style="450" customWidth="1"/>
    <col min="7971" max="7971" width="2.33203125" style="450" customWidth="1"/>
    <col min="7972" max="7972" width="1.109375" style="450" customWidth="1"/>
    <col min="7973" max="7973" width="22.6640625" style="450" customWidth="1"/>
    <col min="7974" max="7974" width="1.21875" style="450" customWidth="1"/>
    <col min="7975" max="7976" width="11.77734375" style="450" customWidth="1"/>
    <col min="7977" max="7977" width="1.77734375" style="450" customWidth="1"/>
    <col min="7978" max="7978" width="6.88671875" style="450" customWidth="1"/>
    <col min="7979" max="7979" width="4.44140625" style="450" customWidth="1"/>
    <col min="7980" max="7980" width="3.6640625" style="450" customWidth="1"/>
    <col min="7981" max="7981" width="0.77734375" style="450" customWidth="1"/>
    <col min="7982" max="7982" width="3.33203125" style="450" customWidth="1"/>
    <col min="7983" max="7983" width="3.6640625" style="450" customWidth="1"/>
    <col min="7984" max="7984" width="3" style="450" customWidth="1"/>
    <col min="7985" max="7985" width="3.6640625" style="450" customWidth="1"/>
    <col min="7986" max="7986" width="3.109375" style="450" customWidth="1"/>
    <col min="7987" max="7987" width="1.88671875" style="450" customWidth="1"/>
    <col min="7988" max="7989" width="2.21875" style="450" customWidth="1"/>
    <col min="7990" max="7990" width="7.21875" style="450" customWidth="1"/>
    <col min="7991" max="8225" width="8.88671875" style="450"/>
    <col min="8226" max="8226" width="2.44140625" style="450" customWidth="1"/>
    <col min="8227" max="8227" width="2.33203125" style="450" customWidth="1"/>
    <col min="8228" max="8228" width="1.109375" style="450" customWidth="1"/>
    <col min="8229" max="8229" width="22.6640625" style="450" customWidth="1"/>
    <col min="8230" max="8230" width="1.21875" style="450" customWidth="1"/>
    <col min="8231" max="8232" width="11.77734375" style="450" customWidth="1"/>
    <col min="8233" max="8233" width="1.77734375" style="450" customWidth="1"/>
    <col min="8234" max="8234" width="6.88671875" style="450" customWidth="1"/>
    <col min="8235" max="8235" width="4.44140625" style="450" customWidth="1"/>
    <col min="8236" max="8236" width="3.6640625" style="450" customWidth="1"/>
    <col min="8237" max="8237" width="0.77734375" style="450" customWidth="1"/>
    <col min="8238" max="8238" width="3.33203125" style="450" customWidth="1"/>
    <col min="8239" max="8239" width="3.6640625" style="450" customWidth="1"/>
    <col min="8240" max="8240" width="3" style="450" customWidth="1"/>
    <col min="8241" max="8241" width="3.6640625" style="450" customWidth="1"/>
    <col min="8242" max="8242" width="3.109375" style="450" customWidth="1"/>
    <col min="8243" max="8243" width="1.88671875" style="450" customWidth="1"/>
    <col min="8244" max="8245" width="2.21875" style="450" customWidth="1"/>
    <col min="8246" max="8246" width="7.21875" style="450" customWidth="1"/>
    <col min="8247" max="8481" width="8.88671875" style="450"/>
    <col min="8482" max="8482" width="2.44140625" style="450" customWidth="1"/>
    <col min="8483" max="8483" width="2.33203125" style="450" customWidth="1"/>
    <col min="8484" max="8484" width="1.109375" style="450" customWidth="1"/>
    <col min="8485" max="8485" width="22.6640625" style="450" customWidth="1"/>
    <col min="8486" max="8486" width="1.21875" style="450" customWidth="1"/>
    <col min="8487" max="8488" width="11.77734375" style="450" customWidth="1"/>
    <col min="8489" max="8489" width="1.77734375" style="450" customWidth="1"/>
    <col min="8490" max="8490" width="6.88671875" style="450" customWidth="1"/>
    <col min="8491" max="8491" width="4.44140625" style="450" customWidth="1"/>
    <col min="8492" max="8492" width="3.6640625" style="450" customWidth="1"/>
    <col min="8493" max="8493" width="0.77734375" style="450" customWidth="1"/>
    <col min="8494" max="8494" width="3.33203125" style="450" customWidth="1"/>
    <col min="8495" max="8495" width="3.6640625" style="450" customWidth="1"/>
    <col min="8496" max="8496" width="3" style="450" customWidth="1"/>
    <col min="8497" max="8497" width="3.6640625" style="450" customWidth="1"/>
    <col min="8498" max="8498" width="3.109375" style="450" customWidth="1"/>
    <col min="8499" max="8499" width="1.88671875" style="450" customWidth="1"/>
    <col min="8500" max="8501" width="2.21875" style="450" customWidth="1"/>
    <col min="8502" max="8502" width="7.21875" style="450" customWidth="1"/>
    <col min="8503" max="8737" width="8.88671875" style="450"/>
    <col min="8738" max="8738" width="2.44140625" style="450" customWidth="1"/>
    <col min="8739" max="8739" width="2.33203125" style="450" customWidth="1"/>
    <col min="8740" max="8740" width="1.109375" style="450" customWidth="1"/>
    <col min="8741" max="8741" width="22.6640625" style="450" customWidth="1"/>
    <col min="8742" max="8742" width="1.21875" style="450" customWidth="1"/>
    <col min="8743" max="8744" width="11.77734375" style="450" customWidth="1"/>
    <col min="8745" max="8745" width="1.77734375" style="450" customWidth="1"/>
    <col min="8746" max="8746" width="6.88671875" style="450" customWidth="1"/>
    <col min="8747" max="8747" width="4.44140625" style="450" customWidth="1"/>
    <col min="8748" max="8748" width="3.6640625" style="450" customWidth="1"/>
    <col min="8749" max="8749" width="0.77734375" style="450" customWidth="1"/>
    <col min="8750" max="8750" width="3.33203125" style="450" customWidth="1"/>
    <col min="8751" max="8751" width="3.6640625" style="450" customWidth="1"/>
    <col min="8752" max="8752" width="3" style="450" customWidth="1"/>
    <col min="8753" max="8753" width="3.6640625" style="450" customWidth="1"/>
    <col min="8754" max="8754" width="3.109375" style="450" customWidth="1"/>
    <col min="8755" max="8755" width="1.88671875" style="450" customWidth="1"/>
    <col min="8756" max="8757" width="2.21875" style="450" customWidth="1"/>
    <col min="8758" max="8758" width="7.21875" style="450" customWidth="1"/>
    <col min="8759" max="8993" width="8.88671875" style="450"/>
    <col min="8994" max="8994" width="2.44140625" style="450" customWidth="1"/>
    <col min="8995" max="8995" width="2.33203125" style="450" customWidth="1"/>
    <col min="8996" max="8996" width="1.109375" style="450" customWidth="1"/>
    <col min="8997" max="8997" width="22.6640625" style="450" customWidth="1"/>
    <col min="8998" max="8998" width="1.21875" style="450" customWidth="1"/>
    <col min="8999" max="9000" width="11.77734375" style="450" customWidth="1"/>
    <col min="9001" max="9001" width="1.77734375" style="450" customWidth="1"/>
    <col min="9002" max="9002" width="6.88671875" style="450" customWidth="1"/>
    <col min="9003" max="9003" width="4.44140625" style="450" customWidth="1"/>
    <col min="9004" max="9004" width="3.6640625" style="450" customWidth="1"/>
    <col min="9005" max="9005" width="0.77734375" style="450" customWidth="1"/>
    <col min="9006" max="9006" width="3.33203125" style="450" customWidth="1"/>
    <col min="9007" max="9007" width="3.6640625" style="450" customWidth="1"/>
    <col min="9008" max="9008" width="3" style="450" customWidth="1"/>
    <col min="9009" max="9009" width="3.6640625" style="450" customWidth="1"/>
    <col min="9010" max="9010" width="3.109375" style="450" customWidth="1"/>
    <col min="9011" max="9011" width="1.88671875" style="450" customWidth="1"/>
    <col min="9012" max="9013" width="2.21875" style="450" customWidth="1"/>
    <col min="9014" max="9014" width="7.21875" style="450" customWidth="1"/>
    <col min="9015" max="9249" width="8.88671875" style="450"/>
    <col min="9250" max="9250" width="2.44140625" style="450" customWidth="1"/>
    <col min="9251" max="9251" width="2.33203125" style="450" customWidth="1"/>
    <col min="9252" max="9252" width="1.109375" style="450" customWidth="1"/>
    <col min="9253" max="9253" width="22.6640625" style="450" customWidth="1"/>
    <col min="9254" max="9254" width="1.21875" style="450" customWidth="1"/>
    <col min="9255" max="9256" width="11.77734375" style="450" customWidth="1"/>
    <col min="9257" max="9257" width="1.77734375" style="450" customWidth="1"/>
    <col min="9258" max="9258" width="6.88671875" style="450" customWidth="1"/>
    <col min="9259" max="9259" width="4.44140625" style="450" customWidth="1"/>
    <col min="9260" max="9260" width="3.6640625" style="450" customWidth="1"/>
    <col min="9261" max="9261" width="0.77734375" style="450" customWidth="1"/>
    <col min="9262" max="9262" width="3.33203125" style="450" customWidth="1"/>
    <col min="9263" max="9263" width="3.6640625" style="450" customWidth="1"/>
    <col min="9264" max="9264" width="3" style="450" customWidth="1"/>
    <col min="9265" max="9265" width="3.6640625" style="450" customWidth="1"/>
    <col min="9266" max="9266" width="3.109375" style="450" customWidth="1"/>
    <col min="9267" max="9267" width="1.88671875" style="450" customWidth="1"/>
    <col min="9268" max="9269" width="2.21875" style="450" customWidth="1"/>
    <col min="9270" max="9270" width="7.21875" style="450" customWidth="1"/>
    <col min="9271" max="9505" width="8.88671875" style="450"/>
    <col min="9506" max="9506" width="2.44140625" style="450" customWidth="1"/>
    <col min="9507" max="9507" width="2.33203125" style="450" customWidth="1"/>
    <col min="9508" max="9508" width="1.109375" style="450" customWidth="1"/>
    <col min="9509" max="9509" width="22.6640625" style="450" customWidth="1"/>
    <col min="9510" max="9510" width="1.21875" style="450" customWidth="1"/>
    <col min="9511" max="9512" width="11.77734375" style="450" customWidth="1"/>
    <col min="9513" max="9513" width="1.77734375" style="450" customWidth="1"/>
    <col min="9514" max="9514" width="6.88671875" style="450" customWidth="1"/>
    <col min="9515" max="9515" width="4.44140625" style="450" customWidth="1"/>
    <col min="9516" max="9516" width="3.6640625" style="450" customWidth="1"/>
    <col min="9517" max="9517" width="0.77734375" style="450" customWidth="1"/>
    <col min="9518" max="9518" width="3.33203125" style="450" customWidth="1"/>
    <col min="9519" max="9519" width="3.6640625" style="450" customWidth="1"/>
    <col min="9520" max="9520" width="3" style="450" customWidth="1"/>
    <col min="9521" max="9521" width="3.6640625" style="450" customWidth="1"/>
    <col min="9522" max="9522" width="3.109375" style="450" customWidth="1"/>
    <col min="9523" max="9523" width="1.88671875" style="450" customWidth="1"/>
    <col min="9524" max="9525" width="2.21875" style="450" customWidth="1"/>
    <col min="9526" max="9526" width="7.21875" style="450" customWidth="1"/>
    <col min="9527" max="9761" width="8.88671875" style="450"/>
    <col min="9762" max="9762" width="2.44140625" style="450" customWidth="1"/>
    <col min="9763" max="9763" width="2.33203125" style="450" customWidth="1"/>
    <col min="9764" max="9764" width="1.109375" style="450" customWidth="1"/>
    <col min="9765" max="9765" width="22.6640625" style="450" customWidth="1"/>
    <col min="9766" max="9766" width="1.21875" style="450" customWidth="1"/>
    <col min="9767" max="9768" width="11.77734375" style="450" customWidth="1"/>
    <col min="9769" max="9769" width="1.77734375" style="450" customWidth="1"/>
    <col min="9770" max="9770" width="6.88671875" style="450" customWidth="1"/>
    <col min="9771" max="9771" width="4.44140625" style="450" customWidth="1"/>
    <col min="9772" max="9772" width="3.6640625" style="450" customWidth="1"/>
    <col min="9773" max="9773" width="0.77734375" style="450" customWidth="1"/>
    <col min="9774" max="9774" width="3.33203125" style="450" customWidth="1"/>
    <col min="9775" max="9775" width="3.6640625" style="450" customWidth="1"/>
    <col min="9776" max="9776" width="3" style="450" customWidth="1"/>
    <col min="9777" max="9777" width="3.6640625" style="450" customWidth="1"/>
    <col min="9778" max="9778" width="3.109375" style="450" customWidth="1"/>
    <col min="9779" max="9779" width="1.88671875" style="450" customWidth="1"/>
    <col min="9780" max="9781" width="2.21875" style="450" customWidth="1"/>
    <col min="9782" max="9782" width="7.21875" style="450" customWidth="1"/>
    <col min="9783" max="10017" width="8.88671875" style="450"/>
    <col min="10018" max="10018" width="2.44140625" style="450" customWidth="1"/>
    <col min="10019" max="10019" width="2.33203125" style="450" customWidth="1"/>
    <col min="10020" max="10020" width="1.109375" style="450" customWidth="1"/>
    <col min="10021" max="10021" width="22.6640625" style="450" customWidth="1"/>
    <col min="10022" max="10022" width="1.21875" style="450" customWidth="1"/>
    <col min="10023" max="10024" width="11.77734375" style="450" customWidth="1"/>
    <col min="10025" max="10025" width="1.77734375" style="450" customWidth="1"/>
    <col min="10026" max="10026" width="6.88671875" style="450" customWidth="1"/>
    <col min="10027" max="10027" width="4.44140625" style="450" customWidth="1"/>
    <col min="10028" max="10028" width="3.6640625" style="450" customWidth="1"/>
    <col min="10029" max="10029" width="0.77734375" style="450" customWidth="1"/>
    <col min="10030" max="10030" width="3.33203125" style="450" customWidth="1"/>
    <col min="10031" max="10031" width="3.6640625" style="450" customWidth="1"/>
    <col min="10032" max="10032" width="3" style="450" customWidth="1"/>
    <col min="10033" max="10033" width="3.6640625" style="450" customWidth="1"/>
    <col min="10034" max="10034" width="3.109375" style="450" customWidth="1"/>
    <col min="10035" max="10035" width="1.88671875" style="450" customWidth="1"/>
    <col min="10036" max="10037" width="2.21875" style="450" customWidth="1"/>
    <col min="10038" max="10038" width="7.21875" style="450" customWidth="1"/>
    <col min="10039" max="10273" width="8.88671875" style="450"/>
    <col min="10274" max="10274" width="2.44140625" style="450" customWidth="1"/>
    <col min="10275" max="10275" width="2.33203125" style="450" customWidth="1"/>
    <col min="10276" max="10276" width="1.109375" style="450" customWidth="1"/>
    <col min="10277" max="10277" width="22.6640625" style="450" customWidth="1"/>
    <col min="10278" max="10278" width="1.21875" style="450" customWidth="1"/>
    <col min="10279" max="10280" width="11.77734375" style="450" customWidth="1"/>
    <col min="10281" max="10281" width="1.77734375" style="450" customWidth="1"/>
    <col min="10282" max="10282" width="6.88671875" style="450" customWidth="1"/>
    <col min="10283" max="10283" width="4.44140625" style="450" customWidth="1"/>
    <col min="10284" max="10284" width="3.6640625" style="450" customWidth="1"/>
    <col min="10285" max="10285" width="0.77734375" style="450" customWidth="1"/>
    <col min="10286" max="10286" width="3.33203125" style="450" customWidth="1"/>
    <col min="10287" max="10287" width="3.6640625" style="450" customWidth="1"/>
    <col min="10288" max="10288" width="3" style="450" customWidth="1"/>
    <col min="10289" max="10289" width="3.6640625" style="450" customWidth="1"/>
    <col min="10290" max="10290" width="3.109375" style="450" customWidth="1"/>
    <col min="10291" max="10291" width="1.88671875" style="450" customWidth="1"/>
    <col min="10292" max="10293" width="2.21875" style="450" customWidth="1"/>
    <col min="10294" max="10294" width="7.21875" style="450" customWidth="1"/>
    <col min="10295" max="10529" width="8.88671875" style="450"/>
    <col min="10530" max="10530" width="2.44140625" style="450" customWidth="1"/>
    <col min="10531" max="10531" width="2.33203125" style="450" customWidth="1"/>
    <col min="10532" max="10532" width="1.109375" style="450" customWidth="1"/>
    <col min="10533" max="10533" width="22.6640625" style="450" customWidth="1"/>
    <col min="10534" max="10534" width="1.21875" style="450" customWidth="1"/>
    <col min="10535" max="10536" width="11.77734375" style="450" customWidth="1"/>
    <col min="10537" max="10537" width="1.77734375" style="450" customWidth="1"/>
    <col min="10538" max="10538" width="6.88671875" style="450" customWidth="1"/>
    <col min="10539" max="10539" width="4.44140625" style="450" customWidth="1"/>
    <col min="10540" max="10540" width="3.6640625" style="450" customWidth="1"/>
    <col min="10541" max="10541" width="0.77734375" style="450" customWidth="1"/>
    <col min="10542" max="10542" width="3.33203125" style="450" customWidth="1"/>
    <col min="10543" max="10543" width="3.6640625" style="450" customWidth="1"/>
    <col min="10544" max="10544" width="3" style="450" customWidth="1"/>
    <col min="10545" max="10545" width="3.6640625" style="450" customWidth="1"/>
    <col min="10546" max="10546" width="3.109375" style="450" customWidth="1"/>
    <col min="10547" max="10547" width="1.88671875" style="450" customWidth="1"/>
    <col min="10548" max="10549" width="2.21875" style="450" customWidth="1"/>
    <col min="10550" max="10550" width="7.21875" style="450" customWidth="1"/>
    <col min="10551" max="10785" width="8.88671875" style="450"/>
    <col min="10786" max="10786" width="2.44140625" style="450" customWidth="1"/>
    <col min="10787" max="10787" width="2.33203125" style="450" customWidth="1"/>
    <col min="10788" max="10788" width="1.109375" style="450" customWidth="1"/>
    <col min="10789" max="10789" width="22.6640625" style="450" customWidth="1"/>
    <col min="10790" max="10790" width="1.21875" style="450" customWidth="1"/>
    <col min="10791" max="10792" width="11.77734375" style="450" customWidth="1"/>
    <col min="10793" max="10793" width="1.77734375" style="450" customWidth="1"/>
    <col min="10794" max="10794" width="6.88671875" style="450" customWidth="1"/>
    <col min="10795" max="10795" width="4.44140625" style="450" customWidth="1"/>
    <col min="10796" max="10796" width="3.6640625" style="450" customWidth="1"/>
    <col min="10797" max="10797" width="0.77734375" style="450" customWidth="1"/>
    <col min="10798" max="10798" width="3.33203125" style="450" customWidth="1"/>
    <col min="10799" max="10799" width="3.6640625" style="450" customWidth="1"/>
    <col min="10800" max="10800" width="3" style="450" customWidth="1"/>
    <col min="10801" max="10801" width="3.6640625" style="450" customWidth="1"/>
    <col min="10802" max="10802" width="3.109375" style="450" customWidth="1"/>
    <col min="10803" max="10803" width="1.88671875" style="450" customWidth="1"/>
    <col min="10804" max="10805" width="2.21875" style="450" customWidth="1"/>
    <col min="10806" max="10806" width="7.21875" style="450" customWidth="1"/>
    <col min="10807" max="11041" width="8.88671875" style="450"/>
    <col min="11042" max="11042" width="2.44140625" style="450" customWidth="1"/>
    <col min="11043" max="11043" width="2.33203125" style="450" customWidth="1"/>
    <col min="11044" max="11044" width="1.109375" style="450" customWidth="1"/>
    <col min="11045" max="11045" width="22.6640625" style="450" customWidth="1"/>
    <col min="11046" max="11046" width="1.21875" style="450" customWidth="1"/>
    <col min="11047" max="11048" width="11.77734375" style="450" customWidth="1"/>
    <col min="11049" max="11049" width="1.77734375" style="450" customWidth="1"/>
    <col min="11050" max="11050" width="6.88671875" style="450" customWidth="1"/>
    <col min="11051" max="11051" width="4.44140625" style="450" customWidth="1"/>
    <col min="11052" max="11052" width="3.6640625" style="450" customWidth="1"/>
    <col min="11053" max="11053" width="0.77734375" style="450" customWidth="1"/>
    <col min="11054" max="11054" width="3.33203125" style="450" customWidth="1"/>
    <col min="11055" max="11055" width="3.6640625" style="450" customWidth="1"/>
    <col min="11056" max="11056" width="3" style="450" customWidth="1"/>
    <col min="11057" max="11057" width="3.6640625" style="450" customWidth="1"/>
    <col min="11058" max="11058" width="3.109375" style="450" customWidth="1"/>
    <col min="11059" max="11059" width="1.88671875" style="450" customWidth="1"/>
    <col min="11060" max="11061" width="2.21875" style="450" customWidth="1"/>
    <col min="11062" max="11062" width="7.21875" style="450" customWidth="1"/>
    <col min="11063" max="11297" width="8.88671875" style="450"/>
    <col min="11298" max="11298" width="2.44140625" style="450" customWidth="1"/>
    <col min="11299" max="11299" width="2.33203125" style="450" customWidth="1"/>
    <col min="11300" max="11300" width="1.109375" style="450" customWidth="1"/>
    <col min="11301" max="11301" width="22.6640625" style="450" customWidth="1"/>
    <col min="11302" max="11302" width="1.21875" style="450" customWidth="1"/>
    <col min="11303" max="11304" width="11.77734375" style="450" customWidth="1"/>
    <col min="11305" max="11305" width="1.77734375" style="450" customWidth="1"/>
    <col min="11306" max="11306" width="6.88671875" style="450" customWidth="1"/>
    <col min="11307" max="11307" width="4.44140625" style="450" customWidth="1"/>
    <col min="11308" max="11308" width="3.6640625" style="450" customWidth="1"/>
    <col min="11309" max="11309" width="0.77734375" style="450" customWidth="1"/>
    <col min="11310" max="11310" width="3.33203125" style="450" customWidth="1"/>
    <col min="11311" max="11311" width="3.6640625" style="450" customWidth="1"/>
    <col min="11312" max="11312" width="3" style="450" customWidth="1"/>
    <col min="11313" max="11313" width="3.6640625" style="450" customWidth="1"/>
    <col min="11314" max="11314" width="3.109375" style="450" customWidth="1"/>
    <col min="11315" max="11315" width="1.88671875" style="450" customWidth="1"/>
    <col min="11316" max="11317" width="2.21875" style="450" customWidth="1"/>
    <col min="11318" max="11318" width="7.21875" style="450" customWidth="1"/>
    <col min="11319" max="11553" width="8.88671875" style="450"/>
    <col min="11554" max="11554" width="2.44140625" style="450" customWidth="1"/>
    <col min="11555" max="11555" width="2.33203125" style="450" customWidth="1"/>
    <col min="11556" max="11556" width="1.109375" style="450" customWidth="1"/>
    <col min="11557" max="11557" width="22.6640625" style="450" customWidth="1"/>
    <col min="11558" max="11558" width="1.21875" style="450" customWidth="1"/>
    <col min="11559" max="11560" width="11.77734375" style="450" customWidth="1"/>
    <col min="11561" max="11561" width="1.77734375" style="450" customWidth="1"/>
    <col min="11562" max="11562" width="6.88671875" style="450" customWidth="1"/>
    <col min="11563" max="11563" width="4.44140625" style="450" customWidth="1"/>
    <col min="11564" max="11564" width="3.6640625" style="450" customWidth="1"/>
    <col min="11565" max="11565" width="0.77734375" style="450" customWidth="1"/>
    <col min="11566" max="11566" width="3.33203125" style="450" customWidth="1"/>
    <col min="11567" max="11567" width="3.6640625" style="450" customWidth="1"/>
    <col min="11568" max="11568" width="3" style="450" customWidth="1"/>
    <col min="11569" max="11569" width="3.6640625" style="450" customWidth="1"/>
    <col min="11570" max="11570" width="3.109375" style="450" customWidth="1"/>
    <col min="11571" max="11571" width="1.88671875" style="450" customWidth="1"/>
    <col min="11572" max="11573" width="2.21875" style="450" customWidth="1"/>
    <col min="11574" max="11574" width="7.21875" style="450" customWidth="1"/>
    <col min="11575" max="11809" width="8.88671875" style="450"/>
    <col min="11810" max="11810" width="2.44140625" style="450" customWidth="1"/>
    <col min="11811" max="11811" width="2.33203125" style="450" customWidth="1"/>
    <col min="11812" max="11812" width="1.109375" style="450" customWidth="1"/>
    <col min="11813" max="11813" width="22.6640625" style="450" customWidth="1"/>
    <col min="11814" max="11814" width="1.21875" style="450" customWidth="1"/>
    <col min="11815" max="11816" width="11.77734375" style="450" customWidth="1"/>
    <col min="11817" max="11817" width="1.77734375" style="450" customWidth="1"/>
    <col min="11818" max="11818" width="6.88671875" style="450" customWidth="1"/>
    <col min="11819" max="11819" width="4.44140625" style="450" customWidth="1"/>
    <col min="11820" max="11820" width="3.6640625" style="450" customWidth="1"/>
    <col min="11821" max="11821" width="0.77734375" style="450" customWidth="1"/>
    <col min="11822" max="11822" width="3.33203125" style="450" customWidth="1"/>
    <col min="11823" max="11823" width="3.6640625" style="450" customWidth="1"/>
    <col min="11824" max="11824" width="3" style="450" customWidth="1"/>
    <col min="11825" max="11825" width="3.6640625" style="450" customWidth="1"/>
    <col min="11826" max="11826" width="3.109375" style="450" customWidth="1"/>
    <col min="11827" max="11827" width="1.88671875" style="450" customWidth="1"/>
    <col min="11828" max="11829" width="2.21875" style="450" customWidth="1"/>
    <col min="11830" max="11830" width="7.21875" style="450" customWidth="1"/>
    <col min="11831" max="12065" width="8.88671875" style="450"/>
    <col min="12066" max="12066" width="2.44140625" style="450" customWidth="1"/>
    <col min="12067" max="12067" width="2.33203125" style="450" customWidth="1"/>
    <col min="12068" max="12068" width="1.109375" style="450" customWidth="1"/>
    <col min="12069" max="12069" width="22.6640625" style="450" customWidth="1"/>
    <col min="12070" max="12070" width="1.21875" style="450" customWidth="1"/>
    <col min="12071" max="12072" width="11.77734375" style="450" customWidth="1"/>
    <col min="12073" max="12073" width="1.77734375" style="450" customWidth="1"/>
    <col min="12074" max="12074" width="6.88671875" style="450" customWidth="1"/>
    <col min="12075" max="12075" width="4.44140625" style="450" customWidth="1"/>
    <col min="12076" max="12076" width="3.6640625" style="450" customWidth="1"/>
    <col min="12077" max="12077" width="0.77734375" style="450" customWidth="1"/>
    <col min="12078" max="12078" width="3.33203125" style="450" customWidth="1"/>
    <col min="12079" max="12079" width="3.6640625" style="450" customWidth="1"/>
    <col min="12080" max="12080" width="3" style="450" customWidth="1"/>
    <col min="12081" max="12081" width="3.6640625" style="450" customWidth="1"/>
    <col min="12082" max="12082" width="3.109375" style="450" customWidth="1"/>
    <col min="12083" max="12083" width="1.88671875" style="450" customWidth="1"/>
    <col min="12084" max="12085" width="2.21875" style="450" customWidth="1"/>
    <col min="12086" max="12086" width="7.21875" style="450" customWidth="1"/>
    <col min="12087" max="12321" width="8.88671875" style="450"/>
    <col min="12322" max="12322" width="2.44140625" style="450" customWidth="1"/>
    <col min="12323" max="12323" width="2.33203125" style="450" customWidth="1"/>
    <col min="12324" max="12324" width="1.109375" style="450" customWidth="1"/>
    <col min="12325" max="12325" width="22.6640625" style="450" customWidth="1"/>
    <col min="12326" max="12326" width="1.21875" style="450" customWidth="1"/>
    <col min="12327" max="12328" width="11.77734375" style="450" customWidth="1"/>
    <col min="12329" max="12329" width="1.77734375" style="450" customWidth="1"/>
    <col min="12330" max="12330" width="6.88671875" style="450" customWidth="1"/>
    <col min="12331" max="12331" width="4.44140625" style="450" customWidth="1"/>
    <col min="12332" max="12332" width="3.6640625" style="450" customWidth="1"/>
    <col min="12333" max="12333" width="0.77734375" style="450" customWidth="1"/>
    <col min="12334" max="12334" width="3.33203125" style="450" customWidth="1"/>
    <col min="12335" max="12335" width="3.6640625" style="450" customWidth="1"/>
    <col min="12336" max="12336" width="3" style="450" customWidth="1"/>
    <col min="12337" max="12337" width="3.6640625" style="450" customWidth="1"/>
    <col min="12338" max="12338" width="3.109375" style="450" customWidth="1"/>
    <col min="12339" max="12339" width="1.88671875" style="450" customWidth="1"/>
    <col min="12340" max="12341" width="2.21875" style="450" customWidth="1"/>
    <col min="12342" max="12342" width="7.21875" style="450" customWidth="1"/>
    <col min="12343" max="12577" width="8.88671875" style="450"/>
    <col min="12578" max="12578" width="2.44140625" style="450" customWidth="1"/>
    <col min="12579" max="12579" width="2.33203125" style="450" customWidth="1"/>
    <col min="12580" max="12580" width="1.109375" style="450" customWidth="1"/>
    <col min="12581" max="12581" width="22.6640625" style="450" customWidth="1"/>
    <col min="12582" max="12582" width="1.21875" style="450" customWidth="1"/>
    <col min="12583" max="12584" width="11.77734375" style="450" customWidth="1"/>
    <col min="12585" max="12585" width="1.77734375" style="450" customWidth="1"/>
    <col min="12586" max="12586" width="6.88671875" style="450" customWidth="1"/>
    <col min="12587" max="12587" width="4.44140625" style="450" customWidth="1"/>
    <col min="12588" max="12588" width="3.6640625" style="450" customWidth="1"/>
    <col min="12589" max="12589" width="0.77734375" style="450" customWidth="1"/>
    <col min="12590" max="12590" width="3.33203125" style="450" customWidth="1"/>
    <col min="12591" max="12591" width="3.6640625" style="450" customWidth="1"/>
    <col min="12592" max="12592" width="3" style="450" customWidth="1"/>
    <col min="12593" max="12593" width="3.6640625" style="450" customWidth="1"/>
    <col min="12594" max="12594" width="3.109375" style="450" customWidth="1"/>
    <col min="12595" max="12595" width="1.88671875" style="450" customWidth="1"/>
    <col min="12596" max="12597" width="2.21875" style="450" customWidth="1"/>
    <col min="12598" max="12598" width="7.21875" style="450" customWidth="1"/>
    <col min="12599" max="12833" width="8.88671875" style="450"/>
    <col min="12834" max="12834" width="2.44140625" style="450" customWidth="1"/>
    <col min="12835" max="12835" width="2.33203125" style="450" customWidth="1"/>
    <col min="12836" max="12836" width="1.109375" style="450" customWidth="1"/>
    <col min="12837" max="12837" width="22.6640625" style="450" customWidth="1"/>
    <col min="12838" max="12838" width="1.21875" style="450" customWidth="1"/>
    <col min="12839" max="12840" width="11.77734375" style="450" customWidth="1"/>
    <col min="12841" max="12841" width="1.77734375" style="450" customWidth="1"/>
    <col min="12842" max="12842" width="6.88671875" style="450" customWidth="1"/>
    <col min="12843" max="12843" width="4.44140625" style="450" customWidth="1"/>
    <col min="12844" max="12844" width="3.6640625" style="450" customWidth="1"/>
    <col min="12845" max="12845" width="0.77734375" style="450" customWidth="1"/>
    <col min="12846" max="12846" width="3.33203125" style="450" customWidth="1"/>
    <col min="12847" max="12847" width="3.6640625" style="450" customWidth="1"/>
    <col min="12848" max="12848" width="3" style="450" customWidth="1"/>
    <col min="12849" max="12849" width="3.6640625" style="450" customWidth="1"/>
    <col min="12850" max="12850" width="3.109375" style="450" customWidth="1"/>
    <col min="12851" max="12851" width="1.88671875" style="450" customWidth="1"/>
    <col min="12852" max="12853" width="2.21875" style="450" customWidth="1"/>
    <col min="12854" max="12854" width="7.21875" style="450" customWidth="1"/>
    <col min="12855" max="13089" width="8.88671875" style="450"/>
    <col min="13090" max="13090" width="2.44140625" style="450" customWidth="1"/>
    <col min="13091" max="13091" width="2.33203125" style="450" customWidth="1"/>
    <col min="13092" max="13092" width="1.109375" style="450" customWidth="1"/>
    <col min="13093" max="13093" width="22.6640625" style="450" customWidth="1"/>
    <col min="13094" max="13094" width="1.21875" style="450" customWidth="1"/>
    <col min="13095" max="13096" width="11.77734375" style="450" customWidth="1"/>
    <col min="13097" max="13097" width="1.77734375" style="450" customWidth="1"/>
    <col min="13098" max="13098" width="6.88671875" style="450" customWidth="1"/>
    <col min="13099" max="13099" width="4.44140625" style="450" customWidth="1"/>
    <col min="13100" max="13100" width="3.6640625" style="450" customWidth="1"/>
    <col min="13101" max="13101" width="0.77734375" style="450" customWidth="1"/>
    <col min="13102" max="13102" width="3.33203125" style="450" customWidth="1"/>
    <col min="13103" max="13103" width="3.6640625" style="450" customWidth="1"/>
    <col min="13104" max="13104" width="3" style="450" customWidth="1"/>
    <col min="13105" max="13105" width="3.6640625" style="450" customWidth="1"/>
    <col min="13106" max="13106" width="3.109375" style="450" customWidth="1"/>
    <col min="13107" max="13107" width="1.88671875" style="450" customWidth="1"/>
    <col min="13108" max="13109" width="2.21875" style="450" customWidth="1"/>
    <col min="13110" max="13110" width="7.21875" style="450" customWidth="1"/>
    <col min="13111" max="13345" width="8.88671875" style="450"/>
    <col min="13346" max="13346" width="2.44140625" style="450" customWidth="1"/>
    <col min="13347" max="13347" width="2.33203125" style="450" customWidth="1"/>
    <col min="13348" max="13348" width="1.109375" style="450" customWidth="1"/>
    <col min="13349" max="13349" width="22.6640625" style="450" customWidth="1"/>
    <col min="13350" max="13350" width="1.21875" style="450" customWidth="1"/>
    <col min="13351" max="13352" width="11.77734375" style="450" customWidth="1"/>
    <col min="13353" max="13353" width="1.77734375" style="450" customWidth="1"/>
    <col min="13354" max="13354" width="6.88671875" style="450" customWidth="1"/>
    <col min="13355" max="13355" width="4.44140625" style="450" customWidth="1"/>
    <col min="13356" max="13356" width="3.6640625" style="450" customWidth="1"/>
    <col min="13357" max="13357" width="0.77734375" style="450" customWidth="1"/>
    <col min="13358" max="13358" width="3.33203125" style="450" customWidth="1"/>
    <col min="13359" max="13359" width="3.6640625" style="450" customWidth="1"/>
    <col min="13360" max="13360" width="3" style="450" customWidth="1"/>
    <col min="13361" max="13361" width="3.6640625" style="450" customWidth="1"/>
    <col min="13362" max="13362" width="3.109375" style="450" customWidth="1"/>
    <col min="13363" max="13363" width="1.88671875" style="450" customWidth="1"/>
    <col min="13364" max="13365" width="2.21875" style="450" customWidth="1"/>
    <col min="13366" max="13366" width="7.21875" style="450" customWidth="1"/>
    <col min="13367" max="13601" width="8.88671875" style="450"/>
    <col min="13602" max="13602" width="2.44140625" style="450" customWidth="1"/>
    <col min="13603" max="13603" width="2.33203125" style="450" customWidth="1"/>
    <col min="13604" max="13604" width="1.109375" style="450" customWidth="1"/>
    <col min="13605" max="13605" width="22.6640625" style="450" customWidth="1"/>
    <col min="13606" max="13606" width="1.21875" style="450" customWidth="1"/>
    <col min="13607" max="13608" width="11.77734375" style="450" customWidth="1"/>
    <col min="13609" max="13609" width="1.77734375" style="450" customWidth="1"/>
    <col min="13610" max="13610" width="6.88671875" style="450" customWidth="1"/>
    <col min="13611" max="13611" width="4.44140625" style="450" customWidth="1"/>
    <col min="13612" max="13612" width="3.6640625" style="450" customWidth="1"/>
    <col min="13613" max="13613" width="0.77734375" style="450" customWidth="1"/>
    <col min="13614" max="13614" width="3.33203125" style="450" customWidth="1"/>
    <col min="13615" max="13615" width="3.6640625" style="450" customWidth="1"/>
    <col min="13616" max="13616" width="3" style="450" customWidth="1"/>
    <col min="13617" max="13617" width="3.6640625" style="450" customWidth="1"/>
    <col min="13618" max="13618" width="3.109375" style="450" customWidth="1"/>
    <col min="13619" max="13619" width="1.88671875" style="450" customWidth="1"/>
    <col min="13620" max="13621" width="2.21875" style="450" customWidth="1"/>
    <col min="13622" max="13622" width="7.21875" style="450" customWidth="1"/>
    <col min="13623" max="13857" width="8.88671875" style="450"/>
    <col min="13858" max="13858" width="2.44140625" style="450" customWidth="1"/>
    <col min="13859" max="13859" width="2.33203125" style="450" customWidth="1"/>
    <col min="13860" max="13860" width="1.109375" style="450" customWidth="1"/>
    <col min="13861" max="13861" width="22.6640625" style="450" customWidth="1"/>
    <col min="13862" max="13862" width="1.21875" style="450" customWidth="1"/>
    <col min="13863" max="13864" width="11.77734375" style="450" customWidth="1"/>
    <col min="13865" max="13865" width="1.77734375" style="450" customWidth="1"/>
    <col min="13866" max="13866" width="6.88671875" style="450" customWidth="1"/>
    <col min="13867" max="13867" width="4.44140625" style="450" customWidth="1"/>
    <col min="13868" max="13868" width="3.6640625" style="450" customWidth="1"/>
    <col min="13869" max="13869" width="0.77734375" style="450" customWidth="1"/>
    <col min="13870" max="13870" width="3.33203125" style="450" customWidth="1"/>
    <col min="13871" max="13871" width="3.6640625" style="450" customWidth="1"/>
    <col min="13872" max="13872" width="3" style="450" customWidth="1"/>
    <col min="13873" max="13873" width="3.6640625" style="450" customWidth="1"/>
    <col min="13874" max="13874" width="3.109375" style="450" customWidth="1"/>
    <col min="13875" max="13875" width="1.88671875" style="450" customWidth="1"/>
    <col min="13876" max="13877" width="2.21875" style="450" customWidth="1"/>
    <col min="13878" max="13878" width="7.21875" style="450" customWidth="1"/>
    <col min="13879" max="14113" width="8.88671875" style="450"/>
    <col min="14114" max="14114" width="2.44140625" style="450" customWidth="1"/>
    <col min="14115" max="14115" width="2.33203125" style="450" customWidth="1"/>
    <col min="14116" max="14116" width="1.109375" style="450" customWidth="1"/>
    <col min="14117" max="14117" width="22.6640625" style="450" customWidth="1"/>
    <col min="14118" max="14118" width="1.21875" style="450" customWidth="1"/>
    <col min="14119" max="14120" width="11.77734375" style="450" customWidth="1"/>
    <col min="14121" max="14121" width="1.77734375" style="450" customWidth="1"/>
    <col min="14122" max="14122" width="6.88671875" style="450" customWidth="1"/>
    <col min="14123" max="14123" width="4.44140625" style="450" customWidth="1"/>
    <col min="14124" max="14124" width="3.6640625" style="450" customWidth="1"/>
    <col min="14125" max="14125" width="0.77734375" style="450" customWidth="1"/>
    <col min="14126" max="14126" width="3.33203125" style="450" customWidth="1"/>
    <col min="14127" max="14127" width="3.6640625" style="450" customWidth="1"/>
    <col min="14128" max="14128" width="3" style="450" customWidth="1"/>
    <col min="14129" max="14129" width="3.6640625" style="450" customWidth="1"/>
    <col min="14130" max="14130" width="3.109375" style="450" customWidth="1"/>
    <col min="14131" max="14131" width="1.88671875" style="450" customWidth="1"/>
    <col min="14132" max="14133" width="2.21875" style="450" customWidth="1"/>
    <col min="14134" max="14134" width="7.21875" style="450" customWidth="1"/>
    <col min="14135" max="14369" width="8.88671875" style="450"/>
    <col min="14370" max="14370" width="2.44140625" style="450" customWidth="1"/>
    <col min="14371" max="14371" width="2.33203125" style="450" customWidth="1"/>
    <col min="14372" max="14372" width="1.109375" style="450" customWidth="1"/>
    <col min="14373" max="14373" width="22.6640625" style="450" customWidth="1"/>
    <col min="14374" max="14374" width="1.21875" style="450" customWidth="1"/>
    <col min="14375" max="14376" width="11.77734375" style="450" customWidth="1"/>
    <col min="14377" max="14377" width="1.77734375" style="450" customWidth="1"/>
    <col min="14378" max="14378" width="6.88671875" style="450" customWidth="1"/>
    <col min="14379" max="14379" width="4.44140625" style="450" customWidth="1"/>
    <col min="14380" max="14380" width="3.6640625" style="450" customWidth="1"/>
    <col min="14381" max="14381" width="0.77734375" style="450" customWidth="1"/>
    <col min="14382" max="14382" width="3.33203125" style="450" customWidth="1"/>
    <col min="14383" max="14383" width="3.6640625" style="450" customWidth="1"/>
    <col min="14384" max="14384" width="3" style="450" customWidth="1"/>
    <col min="14385" max="14385" width="3.6640625" style="450" customWidth="1"/>
    <col min="14386" max="14386" width="3.109375" style="450" customWidth="1"/>
    <col min="14387" max="14387" width="1.88671875" style="450" customWidth="1"/>
    <col min="14388" max="14389" width="2.21875" style="450" customWidth="1"/>
    <col min="14390" max="14390" width="7.21875" style="450" customWidth="1"/>
    <col min="14391" max="14625" width="8.88671875" style="450"/>
    <col min="14626" max="14626" width="2.44140625" style="450" customWidth="1"/>
    <col min="14627" max="14627" width="2.33203125" style="450" customWidth="1"/>
    <col min="14628" max="14628" width="1.109375" style="450" customWidth="1"/>
    <col min="14629" max="14629" width="22.6640625" style="450" customWidth="1"/>
    <col min="14630" max="14630" width="1.21875" style="450" customWidth="1"/>
    <col min="14631" max="14632" width="11.77734375" style="450" customWidth="1"/>
    <col min="14633" max="14633" width="1.77734375" style="450" customWidth="1"/>
    <col min="14634" max="14634" width="6.88671875" style="450" customWidth="1"/>
    <col min="14635" max="14635" width="4.44140625" style="450" customWidth="1"/>
    <col min="14636" max="14636" width="3.6640625" style="450" customWidth="1"/>
    <col min="14637" max="14637" width="0.77734375" style="450" customWidth="1"/>
    <col min="14638" max="14638" width="3.33203125" style="450" customWidth="1"/>
    <col min="14639" max="14639" width="3.6640625" style="450" customWidth="1"/>
    <col min="14640" max="14640" width="3" style="450" customWidth="1"/>
    <col min="14641" max="14641" width="3.6640625" style="450" customWidth="1"/>
    <col min="14642" max="14642" width="3.109375" style="450" customWidth="1"/>
    <col min="14643" max="14643" width="1.88671875" style="450" customWidth="1"/>
    <col min="14644" max="14645" width="2.21875" style="450" customWidth="1"/>
    <col min="14646" max="14646" width="7.21875" style="450" customWidth="1"/>
    <col min="14647" max="14881" width="8.88671875" style="450"/>
    <col min="14882" max="14882" width="2.44140625" style="450" customWidth="1"/>
    <col min="14883" max="14883" width="2.33203125" style="450" customWidth="1"/>
    <col min="14884" max="14884" width="1.109375" style="450" customWidth="1"/>
    <col min="14885" max="14885" width="22.6640625" style="450" customWidth="1"/>
    <col min="14886" max="14886" width="1.21875" style="450" customWidth="1"/>
    <col min="14887" max="14888" width="11.77734375" style="450" customWidth="1"/>
    <col min="14889" max="14889" width="1.77734375" style="450" customWidth="1"/>
    <col min="14890" max="14890" width="6.88671875" style="450" customWidth="1"/>
    <col min="14891" max="14891" width="4.44140625" style="450" customWidth="1"/>
    <col min="14892" max="14892" width="3.6640625" style="450" customWidth="1"/>
    <col min="14893" max="14893" width="0.77734375" style="450" customWidth="1"/>
    <col min="14894" max="14894" width="3.33203125" style="450" customWidth="1"/>
    <col min="14895" max="14895" width="3.6640625" style="450" customWidth="1"/>
    <col min="14896" max="14896" width="3" style="450" customWidth="1"/>
    <col min="14897" max="14897" width="3.6640625" style="450" customWidth="1"/>
    <col min="14898" max="14898" width="3.109375" style="450" customWidth="1"/>
    <col min="14899" max="14899" width="1.88671875" style="450" customWidth="1"/>
    <col min="14900" max="14901" width="2.21875" style="450" customWidth="1"/>
    <col min="14902" max="14902" width="7.21875" style="450" customWidth="1"/>
    <col min="14903" max="15137" width="8.88671875" style="450"/>
    <col min="15138" max="15138" width="2.44140625" style="450" customWidth="1"/>
    <col min="15139" max="15139" width="2.33203125" style="450" customWidth="1"/>
    <col min="15140" max="15140" width="1.109375" style="450" customWidth="1"/>
    <col min="15141" max="15141" width="22.6640625" style="450" customWidth="1"/>
    <col min="15142" max="15142" width="1.21875" style="450" customWidth="1"/>
    <col min="15143" max="15144" width="11.77734375" style="450" customWidth="1"/>
    <col min="15145" max="15145" width="1.77734375" style="450" customWidth="1"/>
    <col min="15146" max="15146" width="6.88671875" style="450" customWidth="1"/>
    <col min="15147" max="15147" width="4.44140625" style="450" customWidth="1"/>
    <col min="15148" max="15148" width="3.6640625" style="450" customWidth="1"/>
    <col min="15149" max="15149" width="0.77734375" style="450" customWidth="1"/>
    <col min="15150" max="15150" width="3.33203125" style="450" customWidth="1"/>
    <col min="15151" max="15151" width="3.6640625" style="450" customWidth="1"/>
    <col min="15152" max="15152" width="3" style="450" customWidth="1"/>
    <col min="15153" max="15153" width="3.6640625" style="450" customWidth="1"/>
    <col min="15154" max="15154" width="3.109375" style="450" customWidth="1"/>
    <col min="15155" max="15155" width="1.88671875" style="450" customWidth="1"/>
    <col min="15156" max="15157" width="2.21875" style="450" customWidth="1"/>
    <col min="15158" max="15158" width="7.21875" style="450" customWidth="1"/>
    <col min="15159" max="15393" width="8.88671875" style="450"/>
    <col min="15394" max="15394" width="2.44140625" style="450" customWidth="1"/>
    <col min="15395" max="15395" width="2.33203125" style="450" customWidth="1"/>
    <col min="15396" max="15396" width="1.109375" style="450" customWidth="1"/>
    <col min="15397" max="15397" width="22.6640625" style="450" customWidth="1"/>
    <col min="15398" max="15398" width="1.21875" style="450" customWidth="1"/>
    <col min="15399" max="15400" width="11.77734375" style="450" customWidth="1"/>
    <col min="15401" max="15401" width="1.77734375" style="450" customWidth="1"/>
    <col min="15402" max="15402" width="6.88671875" style="450" customWidth="1"/>
    <col min="15403" max="15403" width="4.44140625" style="450" customWidth="1"/>
    <col min="15404" max="15404" width="3.6640625" style="450" customWidth="1"/>
    <col min="15405" max="15405" width="0.77734375" style="450" customWidth="1"/>
    <col min="15406" max="15406" width="3.33203125" style="450" customWidth="1"/>
    <col min="15407" max="15407" width="3.6640625" style="450" customWidth="1"/>
    <col min="15408" max="15408" width="3" style="450" customWidth="1"/>
    <col min="15409" max="15409" width="3.6640625" style="450" customWidth="1"/>
    <col min="15410" max="15410" width="3.109375" style="450" customWidth="1"/>
    <col min="15411" max="15411" width="1.88671875" style="450" customWidth="1"/>
    <col min="15412" max="15413" width="2.21875" style="450" customWidth="1"/>
    <col min="15414" max="15414" width="7.21875" style="450" customWidth="1"/>
    <col min="15415" max="15649" width="8.88671875" style="450"/>
    <col min="15650" max="15650" width="2.44140625" style="450" customWidth="1"/>
    <col min="15651" max="15651" width="2.33203125" style="450" customWidth="1"/>
    <col min="15652" max="15652" width="1.109375" style="450" customWidth="1"/>
    <col min="15653" max="15653" width="22.6640625" style="450" customWidth="1"/>
    <col min="15654" max="15654" width="1.21875" style="450" customWidth="1"/>
    <col min="15655" max="15656" width="11.77734375" style="450" customWidth="1"/>
    <col min="15657" max="15657" width="1.77734375" style="450" customWidth="1"/>
    <col min="15658" max="15658" width="6.88671875" style="450" customWidth="1"/>
    <col min="15659" max="15659" width="4.44140625" style="450" customWidth="1"/>
    <col min="15660" max="15660" width="3.6640625" style="450" customWidth="1"/>
    <col min="15661" max="15661" width="0.77734375" style="450" customWidth="1"/>
    <col min="15662" max="15662" width="3.33203125" style="450" customWidth="1"/>
    <col min="15663" max="15663" width="3.6640625" style="450" customWidth="1"/>
    <col min="15664" max="15664" width="3" style="450" customWidth="1"/>
    <col min="15665" max="15665" width="3.6640625" style="450" customWidth="1"/>
    <col min="15666" max="15666" width="3.109375" style="450" customWidth="1"/>
    <col min="15667" max="15667" width="1.88671875" style="450" customWidth="1"/>
    <col min="15668" max="15669" width="2.21875" style="450" customWidth="1"/>
    <col min="15670" max="15670" width="7.21875" style="450" customWidth="1"/>
    <col min="15671" max="15905" width="8.88671875" style="450"/>
    <col min="15906" max="15906" width="2.44140625" style="450" customWidth="1"/>
    <col min="15907" max="15907" width="2.33203125" style="450" customWidth="1"/>
    <col min="15908" max="15908" width="1.109375" style="450" customWidth="1"/>
    <col min="15909" max="15909" width="22.6640625" style="450" customWidth="1"/>
    <col min="15910" max="15910" width="1.21875" style="450" customWidth="1"/>
    <col min="15911" max="15912" width="11.77734375" style="450" customWidth="1"/>
    <col min="15913" max="15913" width="1.77734375" style="450" customWidth="1"/>
    <col min="15914" max="15914" width="6.88671875" style="450" customWidth="1"/>
    <col min="15915" max="15915" width="4.44140625" style="450" customWidth="1"/>
    <col min="15916" max="15916" width="3.6640625" style="450" customWidth="1"/>
    <col min="15917" max="15917" width="0.77734375" style="450" customWidth="1"/>
    <col min="15918" max="15918" width="3.33203125" style="450" customWidth="1"/>
    <col min="15919" max="15919" width="3.6640625" style="450" customWidth="1"/>
    <col min="15920" max="15920" width="3" style="450" customWidth="1"/>
    <col min="15921" max="15921" width="3.6640625" style="450" customWidth="1"/>
    <col min="15922" max="15922" width="3.109375" style="450" customWidth="1"/>
    <col min="15923" max="15923" width="1.88671875" style="450" customWidth="1"/>
    <col min="15924" max="15925" width="2.21875" style="450" customWidth="1"/>
    <col min="15926" max="15926" width="7.21875" style="450" customWidth="1"/>
    <col min="15927" max="16161" width="8.88671875" style="450"/>
    <col min="16162" max="16162" width="2.44140625" style="450" customWidth="1"/>
    <col min="16163" max="16163" width="2.33203125" style="450" customWidth="1"/>
    <col min="16164" max="16164" width="1.109375" style="450" customWidth="1"/>
    <col min="16165" max="16165" width="22.6640625" style="450" customWidth="1"/>
    <col min="16166" max="16166" width="1.21875" style="450" customWidth="1"/>
    <col min="16167" max="16168" width="11.77734375" style="450" customWidth="1"/>
    <col min="16169" max="16169" width="1.77734375" style="450" customWidth="1"/>
    <col min="16170" max="16170" width="6.88671875" style="450" customWidth="1"/>
    <col min="16171" max="16171" width="4.44140625" style="450" customWidth="1"/>
    <col min="16172" max="16172" width="3.6640625" style="450" customWidth="1"/>
    <col min="16173" max="16173" width="0.77734375" style="450" customWidth="1"/>
    <col min="16174" max="16174" width="3.33203125" style="450" customWidth="1"/>
    <col min="16175" max="16175" width="3.6640625" style="450" customWidth="1"/>
    <col min="16176" max="16176" width="3" style="450" customWidth="1"/>
    <col min="16177" max="16177" width="3.6640625" style="450" customWidth="1"/>
    <col min="16178" max="16178" width="3.109375" style="450" customWidth="1"/>
    <col min="16179" max="16179" width="1.88671875" style="450" customWidth="1"/>
    <col min="16180" max="16181" width="2.21875" style="450" customWidth="1"/>
    <col min="16182" max="16182" width="7.21875" style="450" customWidth="1"/>
    <col min="16183" max="16384" width="8.88671875" style="450"/>
  </cols>
  <sheetData>
    <row r="1" spans="2:78" ht="20.25" customHeight="1">
      <c r="B1" s="453"/>
      <c r="C1" s="450" t="s">
        <v>2805</v>
      </c>
      <c r="BB1" s="453"/>
      <c r="BC1" s="450" t="s">
        <v>2805</v>
      </c>
    </row>
    <row r="2" spans="2:78" ht="12" customHeight="1">
      <c r="S2" s="514"/>
      <c r="T2" s="514"/>
      <c r="X2" s="514"/>
      <c r="AB2" s="981"/>
      <c r="BS2" s="514"/>
      <c r="BT2" s="514"/>
      <c r="BX2" s="514"/>
    </row>
    <row r="3" spans="2:78">
      <c r="R3" s="2146"/>
      <c r="S3" s="1797"/>
      <c r="T3" s="516" t="s">
        <v>2633</v>
      </c>
      <c r="U3" s="517"/>
      <c r="V3" s="516" t="s">
        <v>2634</v>
      </c>
      <c r="W3" s="517"/>
      <c r="X3" s="612" t="s">
        <v>2635</v>
      </c>
      <c r="BR3" s="1794" t="s">
        <v>3409</v>
      </c>
      <c r="BS3" s="1795"/>
      <c r="BT3" s="351" t="s">
        <v>2633</v>
      </c>
      <c r="BU3" s="977" t="s">
        <v>3406</v>
      </c>
      <c r="BV3" s="351" t="s">
        <v>2634</v>
      </c>
      <c r="BW3" s="977" t="s">
        <v>3406</v>
      </c>
      <c r="BX3" s="351" t="s">
        <v>2635</v>
      </c>
    </row>
    <row r="4" spans="2:78" ht="10.5" customHeight="1">
      <c r="T4" s="519"/>
      <c r="U4" s="519"/>
      <c r="V4" s="519"/>
      <c r="W4" s="519"/>
      <c r="X4" s="519"/>
      <c r="BT4" s="519"/>
      <c r="BU4" s="519"/>
      <c r="BV4" s="519"/>
      <c r="BW4" s="519"/>
      <c r="BX4" s="519"/>
    </row>
    <row r="5" spans="2:78" ht="15.45" customHeight="1">
      <c r="C5" s="450" t="s">
        <v>2636</v>
      </c>
      <c r="BC5" s="450" t="s">
        <v>2636</v>
      </c>
    </row>
    <row r="6" spans="2:78" ht="15.45" customHeight="1">
      <c r="C6" s="450" t="s">
        <v>2686</v>
      </c>
      <c r="BC6" s="450" t="s">
        <v>2686</v>
      </c>
    </row>
    <row r="7" spans="2:78" ht="7.5" customHeight="1">
      <c r="E7" s="453"/>
      <c r="F7" s="453"/>
      <c r="G7" s="453"/>
      <c r="H7" s="453"/>
      <c r="I7" s="453"/>
      <c r="J7" s="453"/>
      <c r="BE7" s="453"/>
      <c r="BF7" s="453"/>
      <c r="BG7" s="453"/>
      <c r="BH7" s="453"/>
      <c r="BI7" s="453"/>
      <c r="BJ7" s="453"/>
    </row>
    <row r="8" spans="2:78" ht="1.05" customHeight="1">
      <c r="D8" s="453"/>
      <c r="E8" s="453"/>
      <c r="F8" s="453"/>
      <c r="G8" s="453"/>
      <c r="H8" s="453"/>
      <c r="I8" s="453"/>
      <c r="J8" s="453"/>
      <c r="R8" s="457"/>
      <c r="S8" s="457"/>
      <c r="T8" s="457"/>
      <c r="Z8" s="450"/>
      <c r="AA8" s="450"/>
      <c r="BD8" s="453"/>
      <c r="BE8" s="453"/>
      <c r="BF8" s="453"/>
      <c r="BG8" s="453"/>
      <c r="BH8" s="453"/>
      <c r="BI8" s="453"/>
      <c r="BJ8" s="453"/>
      <c r="BR8" s="457"/>
      <c r="BS8" s="457"/>
      <c r="BT8" s="457"/>
      <c r="BZ8" s="450"/>
    </row>
    <row r="9" spans="2:78">
      <c r="N9" s="453" t="s">
        <v>2637</v>
      </c>
      <c r="P9" s="453"/>
      <c r="Q9" s="453"/>
      <c r="R9" s="520"/>
      <c r="S9" s="520"/>
      <c r="T9" s="520"/>
      <c r="U9" s="520"/>
      <c r="V9" s="520"/>
      <c r="W9" s="520"/>
      <c r="X9" s="520"/>
      <c r="BN9" s="453" t="s">
        <v>2637</v>
      </c>
      <c r="BP9" s="453"/>
      <c r="BQ9" s="453"/>
      <c r="BR9" s="520"/>
      <c r="BS9" s="520"/>
      <c r="BT9" s="520"/>
      <c r="BU9" s="520"/>
      <c r="BV9" s="520"/>
      <c r="BW9" s="520"/>
      <c r="BX9" s="520"/>
    </row>
    <row r="10" spans="2:78" ht="20.25" customHeight="1">
      <c r="N10" s="2108" t="s">
        <v>2792</v>
      </c>
      <c r="O10" s="2109"/>
      <c r="P10" s="1788">
        <f>第21号様式!Q6</f>
        <v>0</v>
      </c>
      <c r="Q10" s="1123"/>
      <c r="R10" s="1123"/>
      <c r="S10" s="1123"/>
      <c r="T10" s="1123"/>
      <c r="U10" s="1123"/>
      <c r="V10" s="1123"/>
      <c r="W10" s="1123"/>
      <c r="X10" s="1123"/>
      <c r="BN10" s="2108" t="s">
        <v>2792</v>
      </c>
      <c r="BO10" s="2109"/>
      <c r="BP10" s="1788" t="str">
        <f>第21号様式!BQ6</f>
        <v>東京都新宿区西新宿○-○○-○○</v>
      </c>
      <c r="BQ10" s="1123"/>
      <c r="BR10" s="1123"/>
      <c r="BS10" s="1123"/>
      <c r="BT10" s="1123"/>
      <c r="BU10" s="1123"/>
      <c r="BV10" s="1123"/>
      <c r="BW10" s="1123"/>
      <c r="BX10" s="1123"/>
    </row>
    <row r="11" spans="2:78" ht="2.25" customHeight="1">
      <c r="N11" s="594"/>
      <c r="O11" s="593"/>
      <c r="P11" s="355"/>
      <c r="Q11" s="355"/>
      <c r="R11" s="355"/>
      <c r="S11" s="355"/>
      <c r="T11" s="355"/>
      <c r="U11" s="355"/>
      <c r="V11" s="355"/>
      <c r="W11" s="355"/>
      <c r="X11" s="355"/>
      <c r="BN11" s="594"/>
      <c r="BO11" s="593"/>
      <c r="BP11" s="355"/>
      <c r="BQ11" s="355"/>
      <c r="BR11" s="355"/>
      <c r="BS11" s="355"/>
      <c r="BT11" s="355"/>
      <c r="BU11" s="355"/>
      <c r="BV11" s="355"/>
      <c r="BW11" s="355"/>
      <c r="BX11" s="355"/>
    </row>
    <row r="12" spans="2:78" ht="20.25" customHeight="1">
      <c r="N12" s="2108" t="s">
        <v>2640</v>
      </c>
      <c r="O12" s="2109"/>
      <c r="P12" s="1788">
        <f>第21号様式!Q8</f>
        <v>0</v>
      </c>
      <c r="Q12" s="1123"/>
      <c r="R12" s="1123"/>
      <c r="S12" s="1123"/>
      <c r="T12" s="1123"/>
      <c r="U12" s="1123"/>
      <c r="V12" s="1123"/>
      <c r="W12" s="1123"/>
      <c r="X12" s="1123"/>
      <c r="BN12" s="2108" t="s">
        <v>2640</v>
      </c>
      <c r="BO12" s="2109"/>
      <c r="BP12" s="1788" t="str">
        <f>第21号様式!BQ8</f>
        <v>○○株式会社</v>
      </c>
      <c r="BQ12" s="1123"/>
      <c r="BR12" s="1123"/>
      <c r="BS12" s="1123"/>
      <c r="BT12" s="1123"/>
      <c r="BU12" s="1123"/>
      <c r="BV12" s="1123"/>
      <c r="BW12" s="1123"/>
      <c r="BX12" s="1123"/>
    </row>
    <row r="13" spans="2:78" ht="2.25" customHeight="1">
      <c r="N13" s="594"/>
      <c r="O13" s="593"/>
      <c r="P13" s="355"/>
      <c r="Q13" s="355"/>
      <c r="R13" s="355"/>
      <c r="S13" s="355"/>
      <c r="T13" s="355"/>
      <c r="U13" s="355"/>
      <c r="V13" s="355"/>
      <c r="W13" s="355"/>
      <c r="X13" s="355"/>
      <c r="BN13" s="594"/>
      <c r="BO13" s="593"/>
      <c r="BP13" s="355"/>
      <c r="BQ13" s="355"/>
      <c r="BR13" s="355"/>
      <c r="BS13" s="355"/>
      <c r="BT13" s="355"/>
      <c r="BU13" s="355"/>
      <c r="BV13" s="355"/>
      <c r="BW13" s="355"/>
      <c r="BX13" s="355"/>
    </row>
    <row r="14" spans="2:78" ht="22.5" customHeight="1">
      <c r="N14" s="2110" t="s">
        <v>2491</v>
      </c>
      <c r="O14" s="2111"/>
      <c r="P14" s="1788">
        <f>第21号様式!Q10</f>
        <v>0</v>
      </c>
      <c r="Q14" s="1123"/>
      <c r="R14" s="1123"/>
      <c r="S14" s="1123"/>
      <c r="T14" s="1788">
        <f>第21号様式!U10</f>
        <v>0</v>
      </c>
      <c r="U14" s="1123"/>
      <c r="V14" s="1123"/>
      <c r="W14" s="1123"/>
      <c r="X14" s="1123"/>
      <c r="AB14" s="521"/>
      <c r="BN14" s="2110" t="s">
        <v>2491</v>
      </c>
      <c r="BO14" s="2111"/>
      <c r="BP14" s="1788" t="str">
        <f>第21号様式!BQ10</f>
        <v>代表取締役</v>
      </c>
      <c r="BQ14" s="1123"/>
      <c r="BR14" s="1123"/>
      <c r="BS14" s="1123"/>
      <c r="BT14" s="1788" t="str">
        <f>第21号様式!BU10</f>
        <v>環境　太郎</v>
      </c>
      <c r="BU14" s="1123"/>
      <c r="BV14" s="1123"/>
      <c r="BW14" s="1123"/>
      <c r="BX14" s="1123"/>
    </row>
    <row r="15" spans="2:78" ht="6.45" customHeight="1">
      <c r="N15" s="594"/>
      <c r="O15" s="593"/>
      <c r="P15" s="595"/>
      <c r="Q15" s="595"/>
      <c r="R15" s="595"/>
      <c r="S15" s="595"/>
      <c r="T15" s="595"/>
      <c r="U15" s="595"/>
      <c r="V15" s="595"/>
      <c r="W15" s="595"/>
      <c r="X15" s="595"/>
      <c r="BN15" s="594"/>
      <c r="BO15" s="593"/>
      <c r="BP15" s="595"/>
      <c r="BQ15" s="595"/>
      <c r="BR15" s="595"/>
      <c r="BS15" s="595"/>
      <c r="BT15" s="595"/>
      <c r="BU15" s="595"/>
      <c r="BV15" s="595"/>
      <c r="BW15" s="595"/>
      <c r="BX15" s="595"/>
    </row>
    <row r="16" spans="2:78" outlineLevel="1">
      <c r="N16" s="594" t="s">
        <v>2687</v>
      </c>
      <c r="O16" s="594"/>
      <c r="P16" s="593"/>
      <c r="Q16" s="593"/>
      <c r="R16" s="595"/>
      <c r="S16" s="595"/>
      <c r="T16" s="595"/>
      <c r="U16" s="595"/>
      <c r="V16" s="595"/>
      <c r="W16" s="595"/>
      <c r="X16" s="595"/>
      <c r="BN16" s="594" t="s">
        <v>2687</v>
      </c>
      <c r="BO16" s="594"/>
      <c r="BP16" s="593"/>
      <c r="BQ16" s="593"/>
      <c r="BR16" s="595"/>
      <c r="BS16" s="595"/>
      <c r="BT16" s="595"/>
      <c r="BU16" s="595"/>
      <c r="BV16" s="595"/>
      <c r="BW16" s="595"/>
      <c r="BX16" s="595"/>
    </row>
    <row r="17" spans="3:78" ht="20.25" customHeight="1" outlineLevel="1">
      <c r="N17" s="2108" t="s">
        <v>2792</v>
      </c>
      <c r="O17" s="2109"/>
      <c r="P17" s="1788">
        <f>第21号様式!Q13</f>
        <v>0</v>
      </c>
      <c r="Q17" s="1123"/>
      <c r="R17" s="1123"/>
      <c r="S17" s="1123"/>
      <c r="T17" s="1123"/>
      <c r="U17" s="1123"/>
      <c r="V17" s="1123"/>
      <c r="W17" s="1123"/>
      <c r="X17" s="1123"/>
      <c r="BN17" s="2108" t="s">
        <v>2792</v>
      </c>
      <c r="BO17" s="2109"/>
      <c r="BP17" s="1788" t="str">
        <f>第21号様式!BQ13</f>
        <v>東京都新宿区新宿○-○○-○○</v>
      </c>
      <c r="BQ17" s="1123"/>
      <c r="BR17" s="1123"/>
      <c r="BS17" s="1123"/>
      <c r="BT17" s="1123"/>
      <c r="BU17" s="1123"/>
      <c r="BV17" s="1123"/>
      <c r="BW17" s="1123"/>
      <c r="BX17" s="1123"/>
    </row>
    <row r="18" spans="3:78" ht="3" customHeight="1" outlineLevel="1">
      <c r="N18" s="594"/>
      <c r="O18" s="593"/>
      <c r="P18" s="355"/>
      <c r="Q18" s="355"/>
      <c r="R18" s="355"/>
      <c r="S18" s="355"/>
      <c r="T18" s="355"/>
      <c r="U18" s="355"/>
      <c r="V18" s="355"/>
      <c r="W18" s="355"/>
      <c r="X18" s="355"/>
      <c r="BN18" s="594"/>
      <c r="BO18" s="593"/>
      <c r="BP18" s="355"/>
      <c r="BQ18" s="355"/>
      <c r="BR18" s="355"/>
      <c r="BS18" s="355"/>
      <c r="BT18" s="355"/>
      <c r="BU18" s="355"/>
      <c r="BV18" s="355"/>
      <c r="BW18" s="355"/>
      <c r="BX18" s="355"/>
    </row>
    <row r="19" spans="3:78" ht="20.25" customHeight="1" outlineLevel="1">
      <c r="N19" s="2108" t="s">
        <v>2640</v>
      </c>
      <c r="O19" s="2108"/>
      <c r="P19" s="1788">
        <f>第21号様式!Q15</f>
        <v>0</v>
      </c>
      <c r="Q19" s="1123"/>
      <c r="R19" s="1123"/>
      <c r="S19" s="1123"/>
      <c r="T19" s="1123"/>
      <c r="U19" s="1123"/>
      <c r="V19" s="1123"/>
      <c r="W19" s="1123"/>
      <c r="X19" s="1123"/>
      <c r="BN19" s="2108" t="s">
        <v>2640</v>
      </c>
      <c r="BO19" s="2108"/>
      <c r="BP19" s="1788" t="str">
        <f>第21号様式!BQ15</f>
        <v>株式会社××</v>
      </c>
      <c r="BQ19" s="1123"/>
      <c r="BR19" s="1123"/>
      <c r="BS19" s="1123"/>
      <c r="BT19" s="1123"/>
      <c r="BU19" s="1123"/>
      <c r="BV19" s="1123"/>
      <c r="BW19" s="1123"/>
      <c r="BX19" s="1123"/>
    </row>
    <row r="20" spans="3:78" ht="3" customHeight="1" outlineLevel="1">
      <c r="N20" s="594"/>
      <c r="O20" s="593"/>
      <c r="P20" s="355"/>
      <c r="Q20" s="355"/>
      <c r="R20" s="355"/>
      <c r="S20" s="355"/>
      <c r="T20" s="355"/>
      <c r="U20" s="355"/>
      <c r="V20" s="355"/>
      <c r="W20" s="355"/>
      <c r="X20" s="355"/>
      <c r="BN20" s="594"/>
      <c r="BO20" s="593"/>
      <c r="BP20" s="355"/>
      <c r="BQ20" s="355"/>
      <c r="BR20" s="355"/>
      <c r="BS20" s="355"/>
      <c r="BT20" s="355"/>
      <c r="BU20" s="355"/>
      <c r="BV20" s="355"/>
      <c r="BW20" s="355"/>
      <c r="BX20" s="355"/>
    </row>
    <row r="21" spans="3:78" ht="22.5" customHeight="1" outlineLevel="1">
      <c r="N21" s="2110" t="s">
        <v>2491</v>
      </c>
      <c r="O21" s="2110"/>
      <c r="P21" s="1788">
        <f>第21号様式!Q17</f>
        <v>0</v>
      </c>
      <c r="Q21" s="1123"/>
      <c r="R21" s="1123"/>
      <c r="S21" s="1123"/>
      <c r="T21" s="1788">
        <f>第21号様式!U17</f>
        <v>0</v>
      </c>
      <c r="U21" s="1123"/>
      <c r="V21" s="1123"/>
      <c r="W21" s="1123"/>
      <c r="X21" s="1123"/>
      <c r="AB21" s="521"/>
      <c r="BN21" s="2110" t="s">
        <v>2491</v>
      </c>
      <c r="BO21" s="2110"/>
      <c r="BP21" s="1788" t="str">
        <f>第21号様式!BQ17</f>
        <v>代表取締役</v>
      </c>
      <c r="BQ21" s="1123"/>
      <c r="BR21" s="1123"/>
      <c r="BS21" s="1123"/>
      <c r="BT21" s="1788" t="str">
        <f>第21号様式!BU17</f>
        <v>東京　太郎</v>
      </c>
      <c r="BU21" s="1123"/>
      <c r="BV21" s="1123"/>
      <c r="BW21" s="1123"/>
      <c r="BX21" s="1123"/>
    </row>
    <row r="22" spans="3:78" ht="4.5" customHeight="1">
      <c r="N22" s="594"/>
      <c r="O22" s="593"/>
      <c r="P22" s="595"/>
      <c r="Q22" s="595"/>
      <c r="R22" s="595"/>
      <c r="S22" s="595"/>
      <c r="T22" s="595"/>
      <c r="U22" s="595"/>
      <c r="V22" s="595"/>
      <c r="W22" s="595"/>
      <c r="X22" s="595"/>
      <c r="AB22" s="457"/>
      <c r="BN22" s="594"/>
      <c r="BO22" s="593"/>
      <c r="BP22" s="595"/>
      <c r="BQ22" s="595"/>
      <c r="BR22" s="595"/>
      <c r="BS22" s="595"/>
      <c r="BT22" s="595"/>
      <c r="BU22" s="595"/>
      <c r="BV22" s="595"/>
      <c r="BW22" s="595"/>
      <c r="BX22" s="595"/>
    </row>
    <row r="23" spans="3:78" ht="15.45" customHeight="1">
      <c r="N23" s="594" t="s">
        <v>2432</v>
      </c>
      <c r="O23" s="594"/>
      <c r="P23" s="593"/>
      <c r="Q23" s="593"/>
      <c r="R23" s="595"/>
      <c r="S23" s="595"/>
      <c r="T23" s="595"/>
      <c r="U23" s="595"/>
      <c r="V23" s="595"/>
      <c r="W23" s="595"/>
      <c r="X23" s="595"/>
      <c r="Y23" s="596"/>
      <c r="Z23" s="450"/>
      <c r="AB23" s="457"/>
      <c r="AC23" s="457"/>
      <c r="BN23" s="594" t="s">
        <v>2432</v>
      </c>
      <c r="BO23" s="594"/>
      <c r="BP23" s="593"/>
      <c r="BQ23" s="593"/>
      <c r="BR23" s="595"/>
      <c r="BS23" s="595"/>
      <c r="BT23" s="595"/>
      <c r="BU23" s="595"/>
      <c r="BV23" s="595"/>
      <c r="BW23" s="595"/>
      <c r="BX23" s="595"/>
      <c r="BY23" s="596"/>
      <c r="BZ23" s="450"/>
    </row>
    <row r="24" spans="3:78" ht="24" customHeight="1">
      <c r="N24" s="2108" t="s">
        <v>2792</v>
      </c>
      <c r="O24" s="2109"/>
      <c r="P24" s="1788">
        <f>第21号様式!Q20</f>
        <v>0</v>
      </c>
      <c r="Q24" s="1123"/>
      <c r="R24" s="1123"/>
      <c r="S24" s="1123"/>
      <c r="T24" s="1123"/>
      <c r="U24" s="1123"/>
      <c r="V24" s="1123"/>
      <c r="W24" s="1123"/>
      <c r="X24" s="1123"/>
      <c r="Y24" s="520"/>
      <c r="Z24" s="450"/>
      <c r="AB24" s="457"/>
      <c r="AC24" s="457"/>
      <c r="BN24" s="2108" t="s">
        <v>2792</v>
      </c>
      <c r="BO24" s="2109"/>
      <c r="BP24" s="1788" t="str">
        <f>第21号様式!BQ20</f>
        <v>東京都新宿区新宿○-○○-○○</v>
      </c>
      <c r="BQ24" s="1123"/>
      <c r="BR24" s="1123"/>
      <c r="BS24" s="1123"/>
      <c r="BT24" s="1123"/>
      <c r="BU24" s="1123"/>
      <c r="BV24" s="1123"/>
      <c r="BW24" s="1123"/>
      <c r="BX24" s="1123"/>
      <c r="BY24" s="520"/>
      <c r="BZ24" s="450"/>
    </row>
    <row r="25" spans="3:78" ht="2.4" customHeight="1">
      <c r="N25" s="594"/>
      <c r="O25" s="593"/>
      <c r="P25" s="355"/>
      <c r="Q25" s="355"/>
      <c r="R25" s="355"/>
      <c r="S25" s="355"/>
      <c r="T25" s="355"/>
      <c r="U25" s="355"/>
      <c r="V25" s="355"/>
      <c r="W25" s="355"/>
      <c r="X25" s="355"/>
      <c r="Y25" s="520"/>
      <c r="Z25" s="450"/>
      <c r="AB25" s="457"/>
      <c r="AC25" s="457"/>
      <c r="AD25" s="521"/>
      <c r="BN25" s="594"/>
      <c r="BO25" s="593"/>
      <c r="BP25" s="355"/>
      <c r="BQ25" s="355"/>
      <c r="BR25" s="355"/>
      <c r="BS25" s="355"/>
      <c r="BT25" s="355"/>
      <c r="BU25" s="355"/>
      <c r="BV25" s="355"/>
      <c r="BW25" s="355"/>
      <c r="BX25" s="355"/>
      <c r="BY25" s="520"/>
      <c r="BZ25" s="450"/>
    </row>
    <row r="26" spans="3:78" ht="24" customHeight="1">
      <c r="N26" s="2108" t="s">
        <v>2640</v>
      </c>
      <c r="O26" s="2108"/>
      <c r="P26" s="1788">
        <f>第21号様式!Q22</f>
        <v>0</v>
      </c>
      <c r="Q26" s="1123"/>
      <c r="R26" s="1123"/>
      <c r="S26" s="1123"/>
      <c r="T26" s="1123"/>
      <c r="U26" s="1123"/>
      <c r="V26" s="1123"/>
      <c r="W26" s="1123"/>
      <c r="X26" s="1123"/>
      <c r="Z26" s="450"/>
      <c r="AB26" s="457"/>
      <c r="AC26" s="457"/>
      <c r="AD26" s="457"/>
      <c r="BN26" s="2108" t="s">
        <v>2640</v>
      </c>
      <c r="BO26" s="2108"/>
      <c r="BP26" s="1788" t="str">
        <f>第21号様式!BQ22</f>
        <v>××株式会社</v>
      </c>
      <c r="BQ26" s="1123"/>
      <c r="BR26" s="1123"/>
      <c r="BS26" s="1123"/>
      <c r="BT26" s="1123"/>
      <c r="BU26" s="1123"/>
      <c r="BV26" s="1123"/>
      <c r="BW26" s="1123"/>
      <c r="BX26" s="1123"/>
      <c r="BZ26" s="450"/>
    </row>
    <row r="27" spans="3:78" ht="2.4" customHeight="1">
      <c r="N27" s="594"/>
      <c r="O27" s="593"/>
      <c r="P27" s="355"/>
      <c r="Q27" s="355"/>
      <c r="R27" s="355"/>
      <c r="S27" s="355"/>
      <c r="T27" s="355"/>
      <c r="U27" s="355"/>
      <c r="V27" s="355"/>
      <c r="W27" s="355"/>
      <c r="X27" s="355"/>
      <c r="Z27" s="450"/>
      <c r="AB27" s="457"/>
      <c r="AC27" s="457"/>
      <c r="BN27" s="594"/>
      <c r="BO27" s="593"/>
      <c r="BP27" s="355"/>
      <c r="BQ27" s="355"/>
      <c r="BR27" s="355"/>
      <c r="BS27" s="355"/>
      <c r="BT27" s="355"/>
      <c r="BU27" s="355"/>
      <c r="BV27" s="355"/>
      <c r="BW27" s="355"/>
      <c r="BX27" s="355"/>
      <c r="BZ27" s="450"/>
    </row>
    <row r="28" spans="3:78" ht="24" customHeight="1">
      <c r="N28" s="2110" t="s">
        <v>2491</v>
      </c>
      <c r="O28" s="2110"/>
      <c r="P28" s="1788">
        <f>第21号様式!Q24</f>
        <v>0</v>
      </c>
      <c r="Q28" s="1123"/>
      <c r="R28" s="1123"/>
      <c r="S28" s="1123"/>
      <c r="T28" s="1788">
        <f>第21号様式!U24</f>
        <v>0</v>
      </c>
      <c r="U28" s="1123"/>
      <c r="V28" s="1123"/>
      <c r="W28" s="1123"/>
      <c r="X28" s="1123"/>
      <c r="Z28" s="450"/>
      <c r="AB28" s="457"/>
      <c r="AC28" s="457"/>
      <c r="AD28" s="521"/>
      <c r="BN28" s="2110" t="s">
        <v>2491</v>
      </c>
      <c r="BO28" s="2110"/>
      <c r="BP28" s="1788" t="str">
        <f>第21号様式!BQ24</f>
        <v>代表取締役</v>
      </c>
      <c r="BQ28" s="1123"/>
      <c r="BR28" s="1123"/>
      <c r="BS28" s="1123"/>
      <c r="BT28" s="1788" t="str">
        <f>第21号様式!BU24</f>
        <v>新宿　太郎</v>
      </c>
      <c r="BU28" s="1123"/>
      <c r="BV28" s="1123"/>
      <c r="BW28" s="1123"/>
      <c r="BX28" s="1123"/>
      <c r="BZ28" s="450"/>
    </row>
    <row r="29" spans="3:78" ht="10.5" customHeight="1">
      <c r="S29" s="457"/>
      <c r="T29" s="457"/>
      <c r="BS29" s="457"/>
      <c r="BT29" s="457"/>
    </row>
    <row r="30" spans="3:78" ht="1.05" customHeight="1"/>
    <row r="31" spans="3:78" ht="25.8">
      <c r="C31" s="2101" t="s">
        <v>2806</v>
      </c>
      <c r="D31" s="2101"/>
      <c r="E31" s="2101"/>
      <c r="F31" s="2101"/>
      <c r="G31" s="2101"/>
      <c r="H31" s="2101"/>
      <c r="I31" s="2101"/>
      <c r="J31" s="2101"/>
      <c r="K31" s="2101"/>
      <c r="L31" s="2101"/>
      <c r="M31" s="2101"/>
      <c r="N31" s="2101"/>
      <c r="O31" s="2101"/>
      <c r="P31" s="2101"/>
      <c r="Q31" s="2101"/>
      <c r="R31" s="2101"/>
      <c r="S31" s="2101"/>
      <c r="T31" s="2101"/>
      <c r="U31" s="2101"/>
      <c r="V31" s="2101"/>
      <c r="W31" s="2101"/>
      <c r="X31" s="2101"/>
      <c r="BC31" s="2101" t="s">
        <v>2806</v>
      </c>
      <c r="BD31" s="2101"/>
      <c r="BE31" s="2101"/>
      <c r="BF31" s="2101"/>
      <c r="BG31" s="2101"/>
      <c r="BH31" s="2101"/>
      <c r="BI31" s="2101"/>
      <c r="BJ31" s="2101"/>
      <c r="BK31" s="2101"/>
      <c r="BL31" s="2101"/>
      <c r="BM31" s="2101"/>
      <c r="BN31" s="2101"/>
      <c r="BO31" s="2101"/>
      <c r="BP31" s="2101"/>
      <c r="BQ31" s="2101"/>
      <c r="BR31" s="2101"/>
      <c r="BS31" s="2101"/>
      <c r="BT31" s="2101"/>
      <c r="BU31" s="2101"/>
      <c r="BV31" s="2101"/>
      <c r="BW31" s="2101"/>
      <c r="BX31" s="2101"/>
    </row>
    <row r="32" spans="3:78" ht="9.4499999999999993" customHeight="1"/>
    <row r="33" spans="3:78" ht="18" customHeight="1">
      <c r="D33" s="2114"/>
      <c r="E33" s="2150"/>
      <c r="F33" s="516" t="s">
        <v>2633</v>
      </c>
      <c r="G33" s="600"/>
      <c r="H33" s="516" t="s">
        <v>2634</v>
      </c>
      <c r="I33" s="600"/>
      <c r="J33" s="2104" t="s">
        <v>2642</v>
      </c>
      <c r="K33" s="2104"/>
      <c r="L33" s="601"/>
      <c r="M33" s="2151" t="s">
        <v>2643</v>
      </c>
      <c r="N33" s="2151"/>
      <c r="O33" s="2151"/>
      <c r="P33" s="2114"/>
      <c r="Q33" s="2114"/>
      <c r="R33" s="2107" t="s">
        <v>2807</v>
      </c>
      <c r="S33" s="2107"/>
      <c r="T33" s="2107"/>
      <c r="U33" s="2107"/>
      <c r="V33" s="2107"/>
      <c r="W33" s="2107"/>
      <c r="X33" s="2107"/>
      <c r="Y33" s="2107"/>
      <c r="Z33" s="450"/>
      <c r="AB33" s="521"/>
      <c r="BD33" s="2102" t="s">
        <v>3421</v>
      </c>
      <c r="BE33" s="2103"/>
      <c r="BF33" s="516" t="s">
        <v>2633</v>
      </c>
      <c r="BG33" s="982" t="s">
        <v>3419</v>
      </c>
      <c r="BH33" s="516" t="s">
        <v>2634</v>
      </c>
      <c r="BI33" s="982" t="s">
        <v>3419</v>
      </c>
      <c r="BJ33" s="2104" t="s">
        <v>2642</v>
      </c>
      <c r="BK33" s="2104"/>
      <c r="BL33" s="983" t="s">
        <v>3422</v>
      </c>
      <c r="BM33" s="2105" t="s">
        <v>2643</v>
      </c>
      <c r="BN33" s="2105"/>
      <c r="BO33" s="2105"/>
      <c r="BP33" s="2106" t="s">
        <v>3423</v>
      </c>
      <c r="BQ33" s="2106"/>
      <c r="BR33" s="2107" t="s">
        <v>2807</v>
      </c>
      <c r="BS33" s="2107"/>
      <c r="BT33" s="2107"/>
      <c r="BU33" s="2107"/>
      <c r="BV33" s="2107"/>
      <c r="BW33" s="2107"/>
      <c r="BX33" s="2107"/>
      <c r="BY33" s="2107"/>
      <c r="BZ33" s="450"/>
    </row>
    <row r="34" spans="3:78" ht="39" customHeight="1">
      <c r="C34" s="2099" t="s">
        <v>3165</v>
      </c>
      <c r="D34" s="2099"/>
      <c r="E34" s="2099"/>
      <c r="F34" s="2099"/>
      <c r="G34" s="2099"/>
      <c r="H34" s="2099"/>
      <c r="I34" s="2099"/>
      <c r="J34" s="2099"/>
      <c r="K34" s="2099"/>
      <c r="L34" s="2099"/>
      <c r="M34" s="2099"/>
      <c r="N34" s="2099"/>
      <c r="O34" s="2099"/>
      <c r="P34" s="2099"/>
      <c r="Q34" s="2099"/>
      <c r="R34" s="2099"/>
      <c r="S34" s="2099"/>
      <c r="T34" s="2099"/>
      <c r="U34" s="2099"/>
      <c r="V34" s="2099"/>
      <c r="W34" s="2099"/>
      <c r="X34" s="2099"/>
      <c r="BC34" s="2099" t="s">
        <v>3165</v>
      </c>
      <c r="BD34" s="2099"/>
      <c r="BE34" s="2099"/>
      <c r="BF34" s="2099"/>
      <c r="BG34" s="2099"/>
      <c r="BH34" s="2099"/>
      <c r="BI34" s="2099"/>
      <c r="BJ34" s="2099"/>
      <c r="BK34" s="2099"/>
      <c r="BL34" s="2099"/>
      <c r="BM34" s="2099"/>
      <c r="BN34" s="2099"/>
      <c r="BO34" s="2099"/>
      <c r="BP34" s="2099"/>
      <c r="BQ34" s="2099"/>
      <c r="BR34" s="2099"/>
      <c r="BS34" s="2099"/>
      <c r="BT34" s="2099"/>
      <c r="BU34" s="2099"/>
      <c r="BV34" s="2099"/>
      <c r="BW34" s="2099"/>
      <c r="BX34" s="2099"/>
    </row>
    <row r="35" spans="3:78" ht="16.5" customHeight="1">
      <c r="C35" s="2100" t="s">
        <v>2645</v>
      </c>
      <c r="D35" s="2100"/>
      <c r="E35" s="2100"/>
      <c r="F35" s="2100"/>
      <c r="G35" s="2100"/>
      <c r="H35" s="2100"/>
      <c r="I35" s="2100"/>
      <c r="J35" s="2100"/>
      <c r="K35" s="2100"/>
      <c r="L35" s="2100"/>
      <c r="M35" s="2100"/>
      <c r="N35" s="2100"/>
      <c r="O35" s="2100"/>
      <c r="P35" s="2100"/>
      <c r="Q35" s="2100"/>
      <c r="R35" s="2100"/>
      <c r="S35" s="2100"/>
      <c r="T35" s="2100"/>
      <c r="U35" s="2100"/>
      <c r="V35" s="2100"/>
      <c r="W35" s="2100"/>
      <c r="X35" s="2100"/>
      <c r="BC35" s="2100" t="s">
        <v>2645</v>
      </c>
      <c r="BD35" s="2100"/>
      <c r="BE35" s="2100"/>
      <c r="BF35" s="2100"/>
      <c r="BG35" s="2100"/>
      <c r="BH35" s="2100"/>
      <c r="BI35" s="2100"/>
      <c r="BJ35" s="2100"/>
      <c r="BK35" s="2100"/>
      <c r="BL35" s="2100"/>
      <c r="BM35" s="2100"/>
      <c r="BN35" s="2100"/>
      <c r="BO35" s="2100"/>
      <c r="BP35" s="2100"/>
      <c r="BQ35" s="2100"/>
      <c r="BR35" s="2100"/>
      <c r="BS35" s="2100"/>
      <c r="BT35" s="2100"/>
      <c r="BU35" s="2100"/>
      <c r="BV35" s="2100"/>
      <c r="BW35" s="2100"/>
      <c r="BX35" s="2100"/>
    </row>
    <row r="36" spans="3:78" ht="22.5" customHeight="1">
      <c r="C36" s="2063" t="s">
        <v>2646</v>
      </c>
      <c r="D36" s="2050"/>
      <c r="E36" s="2050"/>
      <c r="F36" s="2050"/>
      <c r="G36" s="2050"/>
      <c r="H36" s="2050"/>
      <c r="I36" s="2050"/>
      <c r="J36" s="2144"/>
      <c r="K36" s="559"/>
      <c r="L36" s="2145">
        <f>第21号様式!K31</f>
        <v>0</v>
      </c>
      <c r="M36" s="1493"/>
      <c r="N36" s="1493"/>
      <c r="O36" s="1493"/>
      <c r="P36" s="1493"/>
      <c r="Q36" s="1493"/>
      <c r="R36" s="2145">
        <f>第21号様式!Q31</f>
        <v>0</v>
      </c>
      <c r="S36" s="1493"/>
      <c r="T36" s="1493"/>
      <c r="U36" s="1493"/>
      <c r="V36" s="1493"/>
      <c r="W36" s="2145" t="str">
        <f>第21号様式!V31</f>
        <v>　</v>
      </c>
      <c r="X36" s="1494"/>
      <c r="AA36" s="450"/>
      <c r="BC36" s="2063" t="s">
        <v>2646</v>
      </c>
      <c r="BD36" s="2050"/>
      <c r="BE36" s="2050"/>
      <c r="BF36" s="2050"/>
      <c r="BG36" s="2050"/>
      <c r="BH36" s="2050"/>
      <c r="BI36" s="2050"/>
      <c r="BJ36" s="2144"/>
      <c r="BK36" s="559"/>
      <c r="BL36" s="2145" t="str">
        <f>第21号様式!BK31</f>
        <v>○○株式会社 本社工場</v>
      </c>
      <c r="BM36" s="1493"/>
      <c r="BN36" s="1493"/>
      <c r="BO36" s="1493"/>
      <c r="BP36" s="1493"/>
      <c r="BQ36" s="1493"/>
      <c r="BR36" s="2145" t="str">
        <f>第21号様式!BQ31</f>
        <v>太陽光発電・蓄電池</v>
      </c>
      <c r="BS36" s="1493"/>
      <c r="BT36" s="1493"/>
      <c r="BU36" s="1493"/>
      <c r="BV36" s="1493"/>
      <c r="BW36" s="2145" t="str">
        <f>第21号様式!BV31</f>
        <v>設備導入事業</v>
      </c>
      <c r="BX36" s="1494"/>
    </row>
    <row r="37" spans="3:78" ht="18" customHeight="1">
      <c r="C37" s="2053" t="s">
        <v>2647</v>
      </c>
      <c r="D37" s="2054"/>
      <c r="E37" s="2054"/>
      <c r="F37" s="2054"/>
      <c r="G37" s="2054"/>
      <c r="H37" s="2054"/>
      <c r="I37" s="2054"/>
      <c r="J37" s="2128"/>
      <c r="K37" s="453"/>
      <c r="L37" s="571" t="s">
        <v>2648</v>
      </c>
      <c r="M37" s="2094">
        <f>第21号様式!M33</f>
        <v>0</v>
      </c>
      <c r="N37" s="2094"/>
      <c r="O37" s="2094"/>
      <c r="P37" s="2095"/>
      <c r="Q37" s="573" t="s">
        <v>2649</v>
      </c>
      <c r="R37" s="573"/>
      <c r="S37" s="573"/>
      <c r="T37" s="573"/>
      <c r="U37" s="573"/>
      <c r="V37" s="573"/>
      <c r="W37" s="573"/>
      <c r="X37" s="751"/>
      <c r="AA37" s="450"/>
      <c r="BC37" s="2053" t="s">
        <v>2647</v>
      </c>
      <c r="BD37" s="2054"/>
      <c r="BE37" s="2054"/>
      <c r="BF37" s="2054"/>
      <c r="BG37" s="2054"/>
      <c r="BH37" s="2054"/>
      <c r="BI37" s="2054"/>
      <c r="BJ37" s="2128"/>
      <c r="BK37" s="453"/>
      <c r="BL37" s="571" t="s">
        <v>2648</v>
      </c>
      <c r="BM37" s="2094" t="str">
        <f>第21号様式!BM33</f>
        <v>AB●●●●</v>
      </c>
      <c r="BN37" s="2094"/>
      <c r="BO37" s="2094"/>
      <c r="BP37" s="2095"/>
      <c r="BQ37" s="573" t="s">
        <v>2649</v>
      </c>
      <c r="BR37" s="573"/>
      <c r="BS37" s="573"/>
      <c r="BT37" s="573"/>
      <c r="BU37" s="573"/>
      <c r="BV37" s="573"/>
      <c r="BW37" s="573"/>
      <c r="BX37" s="751"/>
    </row>
    <row r="38" spans="3:78" ht="24" customHeight="1">
      <c r="C38" s="2127" t="s">
        <v>3144</v>
      </c>
      <c r="D38" s="2127"/>
      <c r="E38" s="2127"/>
      <c r="F38" s="2053" t="s">
        <v>3143</v>
      </c>
      <c r="G38" s="2054"/>
      <c r="H38" s="2054"/>
      <c r="I38" s="2054"/>
      <c r="J38" s="2054"/>
      <c r="K38" s="2128"/>
      <c r="L38" s="2147"/>
      <c r="M38" s="2148"/>
      <c r="N38" s="2148"/>
      <c r="O38" s="2148"/>
      <c r="P38" s="2148"/>
      <c r="Q38" s="2148"/>
      <c r="R38" s="2148"/>
      <c r="S38" s="2148"/>
      <c r="T38" s="2148"/>
      <c r="U38" s="2148"/>
      <c r="V38" s="2148"/>
      <c r="W38" s="2148"/>
      <c r="X38" s="2149"/>
      <c r="Y38" s="619"/>
      <c r="BC38" s="2127" t="s">
        <v>3144</v>
      </c>
      <c r="BD38" s="2127"/>
      <c r="BE38" s="2127"/>
      <c r="BF38" s="2053" t="s">
        <v>3143</v>
      </c>
      <c r="BG38" s="2054"/>
      <c r="BH38" s="2054"/>
      <c r="BI38" s="2054"/>
      <c r="BJ38" s="2054"/>
      <c r="BK38" s="2128"/>
      <c r="BL38" s="2129" t="s">
        <v>3429</v>
      </c>
      <c r="BM38" s="2130"/>
      <c r="BN38" s="2130"/>
      <c r="BO38" s="2130"/>
      <c r="BP38" s="2130"/>
      <c r="BQ38" s="2130"/>
      <c r="BR38" s="2130"/>
      <c r="BS38" s="2130"/>
      <c r="BT38" s="2130"/>
      <c r="BU38" s="2130"/>
      <c r="BV38" s="2130"/>
      <c r="BW38" s="2130"/>
      <c r="BX38" s="2131"/>
      <c r="BY38" s="619"/>
    </row>
    <row r="39" spans="3:78" ht="15" customHeight="1">
      <c r="C39" s="2127"/>
      <c r="D39" s="2127"/>
      <c r="E39" s="2127"/>
      <c r="F39" s="2138" t="s">
        <v>2808</v>
      </c>
      <c r="G39" s="2139"/>
      <c r="H39" s="2139"/>
      <c r="I39" s="2139"/>
      <c r="J39" s="2139"/>
      <c r="K39" s="2140"/>
      <c r="L39" s="2159"/>
      <c r="M39" s="2160"/>
      <c r="N39" s="2160"/>
      <c r="O39" s="2160"/>
      <c r="P39" s="2160"/>
      <c r="Q39" s="2160"/>
      <c r="R39" s="2160"/>
      <c r="S39" s="2160"/>
      <c r="T39" s="2160"/>
      <c r="U39" s="2160"/>
      <c r="V39" s="2160"/>
      <c r="W39" s="2160"/>
      <c r="X39" s="2161"/>
      <c r="Y39" s="619"/>
      <c r="AB39" s="457"/>
      <c r="BC39" s="2127"/>
      <c r="BD39" s="2127"/>
      <c r="BE39" s="2127"/>
      <c r="BF39" s="2138" t="s">
        <v>2808</v>
      </c>
      <c r="BG39" s="2139"/>
      <c r="BH39" s="2139"/>
      <c r="BI39" s="2139"/>
      <c r="BJ39" s="2139"/>
      <c r="BK39" s="2140"/>
      <c r="BL39" s="2141" t="s">
        <v>3434</v>
      </c>
      <c r="BM39" s="2142"/>
      <c r="BN39" s="2142"/>
      <c r="BO39" s="2142"/>
      <c r="BP39" s="2142"/>
      <c r="BQ39" s="2142"/>
      <c r="BR39" s="2142"/>
      <c r="BS39" s="2142"/>
      <c r="BT39" s="2142"/>
      <c r="BU39" s="2142"/>
      <c r="BV39" s="2142"/>
      <c r="BW39" s="2142"/>
      <c r="BX39" s="2143"/>
      <c r="BY39" s="619"/>
    </row>
    <row r="40" spans="3:78" ht="27" customHeight="1">
      <c r="C40" s="2127"/>
      <c r="D40" s="2127"/>
      <c r="E40" s="2127"/>
      <c r="F40" s="2132" t="s">
        <v>2809</v>
      </c>
      <c r="G40" s="2054"/>
      <c r="H40" s="2054"/>
      <c r="I40" s="2054"/>
      <c r="J40" s="2054"/>
      <c r="K40" s="2128"/>
      <c r="L40" s="2152"/>
      <c r="M40" s="2153"/>
      <c r="N40" s="2153"/>
      <c r="O40" s="2153"/>
      <c r="P40" s="2153"/>
      <c r="Q40" s="2153"/>
      <c r="R40" s="2153"/>
      <c r="S40" s="2153"/>
      <c r="T40" s="2153"/>
      <c r="U40" s="2153"/>
      <c r="V40" s="2153"/>
      <c r="W40" s="2153"/>
      <c r="X40" s="2154"/>
      <c r="Y40" s="619"/>
      <c r="AB40" s="457"/>
      <c r="BC40" s="2127"/>
      <c r="BD40" s="2127"/>
      <c r="BE40" s="2127"/>
      <c r="BF40" s="2132" t="s">
        <v>2809</v>
      </c>
      <c r="BG40" s="2054"/>
      <c r="BH40" s="2054"/>
      <c r="BI40" s="2054"/>
      <c r="BJ40" s="2054"/>
      <c r="BK40" s="2128"/>
      <c r="BL40" s="2133" t="s">
        <v>3430</v>
      </c>
      <c r="BM40" s="2134"/>
      <c r="BN40" s="2134"/>
      <c r="BO40" s="2134"/>
      <c r="BP40" s="2134"/>
      <c r="BQ40" s="2134"/>
      <c r="BR40" s="2134"/>
      <c r="BS40" s="2134"/>
      <c r="BT40" s="2134"/>
      <c r="BU40" s="2134"/>
      <c r="BV40" s="2134"/>
      <c r="BW40" s="2134"/>
      <c r="BX40" s="2135"/>
      <c r="BY40" s="619"/>
    </row>
    <row r="41" spans="3:78" ht="24" customHeight="1">
      <c r="C41" s="2127" t="s">
        <v>3145</v>
      </c>
      <c r="D41" s="2127"/>
      <c r="E41" s="2127"/>
      <c r="F41" s="2053" t="s">
        <v>3143</v>
      </c>
      <c r="G41" s="2054"/>
      <c r="H41" s="2054"/>
      <c r="I41" s="2054"/>
      <c r="J41" s="2054"/>
      <c r="K41" s="2128"/>
      <c r="L41" s="2147"/>
      <c r="M41" s="2148"/>
      <c r="N41" s="2148"/>
      <c r="O41" s="2148"/>
      <c r="P41" s="2148"/>
      <c r="Q41" s="2148"/>
      <c r="R41" s="2148"/>
      <c r="S41" s="2148"/>
      <c r="T41" s="2148"/>
      <c r="U41" s="2148"/>
      <c r="V41" s="2148"/>
      <c r="W41" s="2148"/>
      <c r="X41" s="2149"/>
      <c r="Y41" s="619"/>
      <c r="AB41" s="457"/>
      <c r="BC41" s="2127" t="s">
        <v>3145</v>
      </c>
      <c r="BD41" s="2127"/>
      <c r="BE41" s="2127"/>
      <c r="BF41" s="2053" t="s">
        <v>3143</v>
      </c>
      <c r="BG41" s="2054"/>
      <c r="BH41" s="2054"/>
      <c r="BI41" s="2054"/>
      <c r="BJ41" s="2054"/>
      <c r="BK41" s="2128"/>
      <c r="BL41" s="2129" t="s">
        <v>3427</v>
      </c>
      <c r="BM41" s="2130"/>
      <c r="BN41" s="2130"/>
      <c r="BO41" s="2130"/>
      <c r="BP41" s="2130"/>
      <c r="BQ41" s="2130"/>
      <c r="BR41" s="2130"/>
      <c r="BS41" s="2130"/>
      <c r="BT41" s="2130"/>
      <c r="BU41" s="2130"/>
      <c r="BV41" s="2130"/>
      <c r="BW41" s="2130"/>
      <c r="BX41" s="2131"/>
      <c r="BY41" s="619"/>
    </row>
    <row r="42" spans="3:78" ht="26.25" customHeight="1">
      <c r="C42" s="2127"/>
      <c r="D42" s="2127"/>
      <c r="E42" s="2127"/>
      <c r="F42" s="2132" t="s">
        <v>2809</v>
      </c>
      <c r="G42" s="2054"/>
      <c r="H42" s="2054"/>
      <c r="I42" s="2054"/>
      <c r="J42" s="2054"/>
      <c r="K42" s="2128"/>
      <c r="L42" s="2152"/>
      <c r="M42" s="2153"/>
      <c r="N42" s="2153"/>
      <c r="O42" s="2153"/>
      <c r="P42" s="2153"/>
      <c r="Q42" s="2153"/>
      <c r="R42" s="2153"/>
      <c r="S42" s="2153"/>
      <c r="T42" s="2153"/>
      <c r="U42" s="2153"/>
      <c r="V42" s="2153"/>
      <c r="W42" s="2153"/>
      <c r="X42" s="2154"/>
      <c r="Y42" s="619"/>
      <c r="AB42" s="457"/>
      <c r="BC42" s="2127"/>
      <c r="BD42" s="2127"/>
      <c r="BE42" s="2127"/>
      <c r="BF42" s="2132" t="s">
        <v>2809</v>
      </c>
      <c r="BG42" s="2054"/>
      <c r="BH42" s="2054"/>
      <c r="BI42" s="2054"/>
      <c r="BJ42" s="2054"/>
      <c r="BK42" s="2128"/>
      <c r="BL42" s="2133" t="s">
        <v>3426</v>
      </c>
      <c r="BM42" s="2134"/>
      <c r="BN42" s="2134"/>
      <c r="BO42" s="2134"/>
      <c r="BP42" s="2134"/>
      <c r="BQ42" s="2134"/>
      <c r="BR42" s="2134"/>
      <c r="BS42" s="2134"/>
      <c r="BT42" s="2134"/>
      <c r="BU42" s="2134"/>
      <c r="BV42" s="2134"/>
      <c r="BW42" s="2134"/>
      <c r="BX42" s="2135"/>
      <c r="BY42" s="619"/>
    </row>
    <row r="43" spans="3:78">
      <c r="C43" s="2127"/>
      <c r="D43" s="2127"/>
      <c r="E43" s="2127"/>
      <c r="F43" s="2036" t="s">
        <v>2810</v>
      </c>
      <c r="G43" s="2136"/>
      <c r="H43" s="2136"/>
      <c r="I43" s="2136"/>
      <c r="J43" s="2136"/>
      <c r="K43" s="2137"/>
      <c r="L43" s="2152"/>
      <c r="M43" s="2153"/>
      <c r="N43" s="2153"/>
      <c r="O43" s="2153"/>
      <c r="P43" s="2153"/>
      <c r="Q43" s="2153"/>
      <c r="R43" s="2153"/>
      <c r="S43" s="2153"/>
      <c r="T43" s="2153"/>
      <c r="U43" s="2153"/>
      <c r="V43" s="2153"/>
      <c r="W43" s="2153"/>
      <c r="X43" s="2154"/>
      <c r="Y43" s="619"/>
      <c r="AB43" s="457"/>
      <c r="BC43" s="2127"/>
      <c r="BD43" s="2127"/>
      <c r="BE43" s="2127"/>
      <c r="BF43" s="2036" t="s">
        <v>2810</v>
      </c>
      <c r="BG43" s="2136"/>
      <c r="BH43" s="2136"/>
      <c r="BI43" s="2136"/>
      <c r="BJ43" s="2136"/>
      <c r="BK43" s="2137"/>
      <c r="BL43" s="2133" t="s">
        <v>3428</v>
      </c>
      <c r="BM43" s="2134"/>
      <c r="BN43" s="2134"/>
      <c r="BO43" s="2134"/>
      <c r="BP43" s="2134"/>
      <c r="BQ43" s="2134"/>
      <c r="BR43" s="2134"/>
      <c r="BS43" s="2134"/>
      <c r="BT43" s="2134"/>
      <c r="BU43" s="2134"/>
      <c r="BV43" s="2134"/>
      <c r="BW43" s="2134"/>
      <c r="BX43" s="2135"/>
      <c r="BY43" s="619"/>
    </row>
    <row r="44" spans="3:78" ht="34.5" customHeight="1">
      <c r="C44" s="2121" t="s">
        <v>2811</v>
      </c>
      <c r="D44" s="2121"/>
      <c r="E44" s="2121"/>
      <c r="F44" s="2121"/>
      <c r="G44" s="2121"/>
      <c r="H44" s="2121"/>
      <c r="I44" s="2121"/>
      <c r="J44" s="2121"/>
      <c r="K44" s="2121"/>
      <c r="L44" s="2155"/>
      <c r="M44" s="2156"/>
      <c r="N44" s="2156"/>
      <c r="O44" s="2156"/>
      <c r="P44" s="2156"/>
      <c r="Q44" s="2156"/>
      <c r="R44" s="2156"/>
      <c r="S44" s="2156"/>
      <c r="T44" s="2156"/>
      <c r="U44" s="2156"/>
      <c r="V44" s="2156"/>
      <c r="W44" s="2156"/>
      <c r="X44" s="2157"/>
      <c r="Y44" s="620"/>
      <c r="AB44" s="457"/>
      <c r="BC44" s="2121" t="s">
        <v>2811</v>
      </c>
      <c r="BD44" s="2121"/>
      <c r="BE44" s="2121"/>
      <c r="BF44" s="2121"/>
      <c r="BG44" s="2121"/>
      <c r="BH44" s="2121"/>
      <c r="BI44" s="2121"/>
      <c r="BJ44" s="2121"/>
      <c r="BK44" s="2121"/>
      <c r="BL44" s="2122" t="s">
        <v>3431</v>
      </c>
      <c r="BM44" s="2123"/>
      <c r="BN44" s="2123"/>
      <c r="BO44" s="2123"/>
      <c r="BP44" s="2123"/>
      <c r="BQ44" s="2123"/>
      <c r="BR44" s="2123"/>
      <c r="BS44" s="2123"/>
      <c r="BT44" s="2123"/>
      <c r="BU44" s="2123"/>
      <c r="BV44" s="2123"/>
      <c r="BW44" s="2123"/>
      <c r="BX44" s="2124"/>
      <c r="BY44" s="620"/>
    </row>
    <row r="45" spans="3:78" ht="18.45" customHeight="1">
      <c r="C45" s="2121" t="s">
        <v>2812</v>
      </c>
      <c r="D45" s="2121"/>
      <c r="E45" s="2121"/>
      <c r="F45" s="2121"/>
      <c r="G45" s="2121"/>
      <c r="H45" s="2121"/>
      <c r="I45" s="2121"/>
      <c r="J45" s="2121"/>
      <c r="K45" s="2121"/>
      <c r="L45" s="2158"/>
      <c r="M45" s="2158"/>
      <c r="N45" s="2158"/>
      <c r="O45" s="621" t="s">
        <v>2633</v>
      </c>
      <c r="P45" s="622"/>
      <c r="Q45" s="621" t="s">
        <v>2813</v>
      </c>
      <c r="R45" s="622"/>
      <c r="S45" s="623" t="s">
        <v>2635</v>
      </c>
      <c r="T45" s="624"/>
      <c r="U45" s="624"/>
      <c r="V45" s="624"/>
      <c r="W45" s="624"/>
      <c r="X45" s="624"/>
      <c r="Y45" s="620"/>
      <c r="AB45" s="457"/>
      <c r="BC45" s="2121" t="s">
        <v>2812</v>
      </c>
      <c r="BD45" s="2121"/>
      <c r="BE45" s="2121"/>
      <c r="BF45" s="2121"/>
      <c r="BG45" s="2121"/>
      <c r="BH45" s="2121"/>
      <c r="BI45" s="2121"/>
      <c r="BJ45" s="2121"/>
      <c r="BK45" s="2121"/>
      <c r="BL45" s="2125" t="s">
        <v>3432</v>
      </c>
      <c r="BM45" s="2125"/>
      <c r="BN45" s="2125"/>
      <c r="BO45" s="621" t="s">
        <v>2633</v>
      </c>
      <c r="BP45" s="988" t="s">
        <v>3433</v>
      </c>
      <c r="BQ45" s="621" t="s">
        <v>2813</v>
      </c>
      <c r="BR45" s="988" t="s">
        <v>3433</v>
      </c>
      <c r="BS45" s="623" t="s">
        <v>2635</v>
      </c>
      <c r="BT45" s="624"/>
      <c r="BU45" s="624"/>
      <c r="BV45" s="624"/>
      <c r="BW45" s="624"/>
      <c r="BX45" s="624"/>
      <c r="BY45" s="620"/>
    </row>
    <row r="46" spans="3:78" ht="4.05" customHeight="1">
      <c r="D46" s="457"/>
      <c r="E46" s="457"/>
      <c r="F46" s="457"/>
      <c r="G46" s="457"/>
      <c r="H46" s="457"/>
      <c r="I46" s="457"/>
      <c r="J46" s="457"/>
      <c r="K46" s="457"/>
      <c r="L46" s="625"/>
      <c r="M46" s="625"/>
      <c r="N46" s="625"/>
      <c r="O46" s="620"/>
      <c r="P46" s="620"/>
      <c r="Q46" s="620"/>
      <c r="S46" s="620"/>
      <c r="T46" s="620"/>
      <c r="U46" s="620"/>
      <c r="V46" s="620"/>
      <c r="W46" s="620"/>
      <c r="X46" s="620"/>
      <c r="Y46" s="620"/>
      <c r="AB46" s="457"/>
      <c r="BD46" s="457"/>
      <c r="BE46" s="457"/>
      <c r="BF46" s="457"/>
      <c r="BG46" s="457"/>
      <c r="BH46" s="457"/>
      <c r="BI46" s="457"/>
      <c r="BJ46" s="457"/>
      <c r="BK46" s="457"/>
      <c r="BL46" s="625"/>
      <c r="BM46" s="625"/>
      <c r="BN46" s="625"/>
      <c r="BO46" s="620"/>
      <c r="BP46" s="620"/>
      <c r="BQ46" s="620"/>
      <c r="BS46" s="620"/>
      <c r="BT46" s="620"/>
      <c r="BU46" s="620"/>
      <c r="BV46" s="620"/>
      <c r="BW46" s="620"/>
      <c r="BX46" s="620"/>
      <c r="BY46" s="620"/>
    </row>
    <row r="47" spans="3:78">
      <c r="D47" s="2126" t="s">
        <v>2814</v>
      </c>
      <c r="E47" s="2126"/>
      <c r="F47" s="2126"/>
      <c r="G47" s="2126"/>
      <c r="H47" s="2126"/>
      <c r="I47" s="2126"/>
      <c r="J47" s="2126"/>
      <c r="K47" s="2126"/>
      <c r="L47" s="2126"/>
      <c r="M47" s="21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626"/>
      <c r="AP47" s="626"/>
      <c r="AQ47" s="626"/>
      <c r="AR47" s="626"/>
      <c r="AS47" s="626"/>
      <c r="AT47" s="626"/>
      <c r="AU47" s="626"/>
      <c r="AV47" s="626"/>
      <c r="AW47" s="626"/>
      <c r="AX47" s="626"/>
      <c r="AY47" s="626"/>
      <c r="AZ47" s="626"/>
      <c r="BD47" s="2126" t="s">
        <v>2814</v>
      </c>
      <c r="BE47" s="2126"/>
      <c r="BF47" s="2126"/>
      <c r="BG47" s="2126"/>
      <c r="BH47" s="2126"/>
      <c r="BI47" s="2126"/>
      <c r="BJ47" s="2126"/>
      <c r="BK47" s="2126"/>
      <c r="BL47" s="2126"/>
      <c r="BM47" s="2126"/>
      <c r="BN47" s="626"/>
      <c r="BO47" s="626"/>
      <c r="BP47" s="626"/>
      <c r="BQ47" s="626"/>
      <c r="BR47" s="626"/>
      <c r="BS47" s="626"/>
      <c r="BT47" s="626"/>
      <c r="BU47" s="626"/>
      <c r="BV47" s="626"/>
      <c r="BW47" s="626"/>
      <c r="BX47" s="626"/>
      <c r="BY47" s="626"/>
      <c r="BZ47" s="626"/>
    </row>
    <row r="48" spans="3:78" ht="37.5" customHeight="1">
      <c r="C48" s="627"/>
      <c r="D48" s="628" t="s">
        <v>2815</v>
      </c>
      <c r="E48" s="628"/>
      <c r="F48" s="629" t="s">
        <v>2816</v>
      </c>
      <c r="G48" s="628"/>
      <c r="H48" s="628"/>
      <c r="I48" s="630"/>
      <c r="J48" s="2120" t="s">
        <v>2817</v>
      </c>
      <c r="K48" s="2120"/>
      <c r="L48" s="2120"/>
      <c r="M48" s="2120"/>
      <c r="N48" s="2120"/>
      <c r="O48" s="2120"/>
      <c r="P48" s="2120"/>
      <c r="Q48" s="2120"/>
      <c r="R48" s="2120"/>
      <c r="S48" s="2120"/>
      <c r="T48" s="2120"/>
      <c r="U48" s="2120"/>
      <c r="V48" s="2120"/>
      <c r="W48" s="2120"/>
      <c r="X48" s="2120"/>
      <c r="Y48" s="631"/>
      <c r="Z48" s="631"/>
      <c r="AA48" s="631"/>
      <c r="AB48" s="521"/>
      <c r="AC48" s="631"/>
      <c r="AD48" s="631"/>
      <c r="AE48" s="631"/>
      <c r="AF48" s="631"/>
      <c r="AG48" s="631"/>
      <c r="AH48" s="631"/>
      <c r="AI48" s="631"/>
      <c r="AJ48" s="631"/>
      <c r="AK48" s="631"/>
      <c r="AL48" s="631"/>
      <c r="AM48" s="631"/>
      <c r="AN48" s="631"/>
      <c r="AO48" s="631"/>
      <c r="AP48" s="631"/>
      <c r="AQ48" s="631"/>
      <c r="AR48" s="631"/>
      <c r="AS48" s="631"/>
      <c r="AT48" s="631"/>
      <c r="AU48" s="631"/>
      <c r="AV48" s="631"/>
      <c r="AW48" s="631"/>
      <c r="AX48" s="631"/>
      <c r="AY48" s="631"/>
      <c r="AZ48" s="631"/>
      <c r="BC48" s="627"/>
      <c r="BD48" s="628" t="s">
        <v>2815</v>
      </c>
      <c r="BE48" s="628"/>
      <c r="BF48" s="629" t="s">
        <v>2816</v>
      </c>
      <c r="BG48" s="628"/>
      <c r="BH48" s="628"/>
      <c r="BI48" s="630"/>
      <c r="BJ48" s="2120" t="s">
        <v>2817</v>
      </c>
      <c r="BK48" s="2120"/>
      <c r="BL48" s="2120"/>
      <c r="BM48" s="2120"/>
      <c r="BN48" s="2120"/>
      <c r="BO48" s="2120"/>
      <c r="BP48" s="2120"/>
      <c r="BQ48" s="2120"/>
      <c r="BR48" s="2120"/>
      <c r="BS48" s="2120"/>
      <c r="BT48" s="2120"/>
      <c r="BU48" s="2120"/>
      <c r="BV48" s="2120"/>
      <c r="BW48" s="2120"/>
      <c r="BX48" s="2120"/>
      <c r="BY48" s="631"/>
      <c r="BZ48" s="631"/>
    </row>
    <row r="49" spans="3:78" ht="3" customHeight="1">
      <c r="C49" s="558"/>
      <c r="E49" s="632"/>
      <c r="U49" s="450"/>
      <c r="Y49" s="515"/>
      <c r="AB49" s="457"/>
      <c r="BC49" s="558"/>
      <c r="BE49" s="632"/>
      <c r="BU49" s="450"/>
      <c r="BY49" s="515"/>
    </row>
    <row r="50" spans="3:78">
      <c r="C50" s="915" t="s">
        <v>3146</v>
      </c>
      <c r="D50" s="915"/>
      <c r="E50" s="634"/>
      <c r="F50" s="633"/>
      <c r="G50" s="633"/>
      <c r="H50" s="633"/>
      <c r="I50" s="633"/>
      <c r="J50" s="633"/>
      <c r="K50" s="633"/>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c r="BC50" s="915" t="s">
        <v>3146</v>
      </c>
      <c r="BD50" s="915"/>
      <c r="BE50" s="634"/>
      <c r="BF50" s="633"/>
      <c r="BG50" s="633"/>
      <c r="BH50" s="633"/>
      <c r="BI50" s="633"/>
      <c r="BJ50" s="633"/>
      <c r="BK50" s="633"/>
      <c r="BL50" s="633"/>
      <c r="BM50" s="633"/>
      <c r="BN50" s="633"/>
      <c r="BO50" s="633"/>
      <c r="BP50" s="633"/>
      <c r="BQ50" s="633"/>
      <c r="BR50" s="633"/>
      <c r="BS50" s="633"/>
      <c r="BT50" s="633"/>
      <c r="BU50" s="633"/>
      <c r="BV50" s="633"/>
      <c r="BW50" s="633"/>
      <c r="BX50" s="633"/>
      <c r="BY50" s="633"/>
      <c r="BZ50" s="633"/>
    </row>
    <row r="51" spans="3:78">
      <c r="E51" s="635"/>
      <c r="BE51" s="635"/>
    </row>
  </sheetData>
  <sheetProtection algorithmName="SHA-512" hashValue="cI9QGVUJIExteGHBGNFCsktpxrffZvpbs5wqU1lmF1vKDLQN33pzRP71/HI5AyOX1Rff4ph7NVgiOE2XoWSZ/A==" saltValue="Po2IiWdgVbHK9ee8ZXutTw==" spinCount="100000" sheet="1" formatCells="0" formatColumns="0" formatRows="0" selectLockedCells="1"/>
  <mergeCells count="112">
    <mergeCell ref="D47:M47"/>
    <mergeCell ref="J48:X48"/>
    <mergeCell ref="P14:S14"/>
    <mergeCell ref="T14:X14"/>
    <mergeCell ref="P21:S21"/>
    <mergeCell ref="T21:X21"/>
    <mergeCell ref="P28:S28"/>
    <mergeCell ref="T28:X28"/>
    <mergeCell ref="L36:Q36"/>
    <mergeCell ref="R36:V36"/>
    <mergeCell ref="F43:K43"/>
    <mergeCell ref="L43:X43"/>
    <mergeCell ref="C44:K44"/>
    <mergeCell ref="L44:X44"/>
    <mergeCell ref="C45:K45"/>
    <mergeCell ref="C41:E43"/>
    <mergeCell ref="F42:K42"/>
    <mergeCell ref="L42:X42"/>
    <mergeCell ref="L45:N45"/>
    <mergeCell ref="L39:X39"/>
    <mergeCell ref="F40:K40"/>
    <mergeCell ref="L40:X40"/>
    <mergeCell ref="F39:K39"/>
    <mergeCell ref="F41:K41"/>
    <mergeCell ref="L41:X41"/>
    <mergeCell ref="N21:O21"/>
    <mergeCell ref="N24:O24"/>
    <mergeCell ref="P24:X24"/>
    <mergeCell ref="N26:O26"/>
    <mergeCell ref="P26:X26"/>
    <mergeCell ref="C38:E40"/>
    <mergeCell ref="F38:K38"/>
    <mergeCell ref="L38:X38"/>
    <mergeCell ref="N28:O28"/>
    <mergeCell ref="C31:X31"/>
    <mergeCell ref="D33:E33"/>
    <mergeCell ref="J33:K33"/>
    <mergeCell ref="M33:O33"/>
    <mergeCell ref="P33:Q33"/>
    <mergeCell ref="R33:Y33"/>
    <mergeCell ref="C34:X34"/>
    <mergeCell ref="C35:X35"/>
    <mergeCell ref="C36:J36"/>
    <mergeCell ref="C37:J37"/>
    <mergeCell ref="M37:P37"/>
    <mergeCell ref="W36:X36"/>
    <mergeCell ref="R3:S3"/>
    <mergeCell ref="N17:O17"/>
    <mergeCell ref="P17:X17"/>
    <mergeCell ref="N19:O19"/>
    <mergeCell ref="P19:X19"/>
    <mergeCell ref="N14:O14"/>
    <mergeCell ref="N10:O10"/>
    <mergeCell ref="P10:X10"/>
    <mergeCell ref="N12:O12"/>
    <mergeCell ref="P12:X12"/>
    <mergeCell ref="BN14:BO14"/>
    <mergeCell ref="BP14:BS14"/>
    <mergeCell ref="BT14:BX14"/>
    <mergeCell ref="BN17:BO17"/>
    <mergeCell ref="BP17:BX17"/>
    <mergeCell ref="BR3:BS3"/>
    <mergeCell ref="BN10:BO10"/>
    <mergeCell ref="BP10:BX10"/>
    <mergeCell ref="BN12:BO12"/>
    <mergeCell ref="BP12:BX12"/>
    <mergeCell ref="BN24:BO24"/>
    <mergeCell ref="BP24:BX24"/>
    <mergeCell ref="BN26:BO26"/>
    <mergeCell ref="BP26:BX26"/>
    <mergeCell ref="BN28:BO28"/>
    <mergeCell ref="BP28:BS28"/>
    <mergeCell ref="BT28:BX28"/>
    <mergeCell ref="BN19:BO19"/>
    <mergeCell ref="BP19:BX19"/>
    <mergeCell ref="BN21:BO21"/>
    <mergeCell ref="BP21:BS21"/>
    <mergeCell ref="BT21:BX21"/>
    <mergeCell ref="BC34:BX34"/>
    <mergeCell ref="BC35:BX35"/>
    <mergeCell ref="BC36:BJ36"/>
    <mergeCell ref="BL36:BQ36"/>
    <mergeCell ref="BR36:BV36"/>
    <mergeCell ref="BW36:BX36"/>
    <mergeCell ref="BC31:BX31"/>
    <mergeCell ref="BD33:BE33"/>
    <mergeCell ref="BJ33:BK33"/>
    <mergeCell ref="BM33:BO33"/>
    <mergeCell ref="BP33:BQ33"/>
    <mergeCell ref="BR33:BY33"/>
    <mergeCell ref="BC37:BJ37"/>
    <mergeCell ref="BM37:BP37"/>
    <mergeCell ref="BC38:BE40"/>
    <mergeCell ref="BF38:BK38"/>
    <mergeCell ref="BL38:BX38"/>
    <mergeCell ref="BF39:BK39"/>
    <mergeCell ref="BL39:BX39"/>
    <mergeCell ref="BF40:BK40"/>
    <mergeCell ref="BL40:BX40"/>
    <mergeCell ref="BJ48:BX48"/>
    <mergeCell ref="BC44:BK44"/>
    <mergeCell ref="BL44:BX44"/>
    <mergeCell ref="BC45:BK45"/>
    <mergeCell ref="BL45:BN45"/>
    <mergeCell ref="BD47:BM47"/>
    <mergeCell ref="BC41:BE43"/>
    <mergeCell ref="BF41:BK41"/>
    <mergeCell ref="BL41:BX41"/>
    <mergeCell ref="BF42:BK42"/>
    <mergeCell ref="BL42:BX42"/>
    <mergeCell ref="BF43:BK43"/>
    <mergeCell ref="BL43:BX43"/>
  </mergeCells>
  <phoneticPr fontId="65"/>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3</xdr:col>
                    <xdr:colOff>121920</xdr:colOff>
                    <xdr:row>47</xdr:row>
                    <xdr:rowOff>144780</xdr:rowOff>
                  </from>
                  <to>
                    <xdr:col>4</xdr:col>
                    <xdr:colOff>60960</xdr:colOff>
                    <xdr:row>47</xdr:row>
                    <xdr:rowOff>373380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55</xdr:col>
                    <xdr:colOff>121920</xdr:colOff>
                    <xdr:row>47</xdr:row>
                    <xdr:rowOff>144780</xdr:rowOff>
                  </from>
                  <to>
                    <xdr:col>56</xdr:col>
                    <xdr:colOff>60960</xdr:colOff>
                    <xdr:row>47</xdr:row>
                    <xdr:rowOff>373380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B1:BZ45"/>
  <sheetViews>
    <sheetView showGridLines="0" showZeros="0" view="pageBreakPreview" zoomScaleNormal="100" zoomScaleSheetLayoutView="100" workbookViewId="0">
      <selection activeCell="BL34" sqref="BL34:BX34"/>
    </sheetView>
  </sheetViews>
  <sheetFormatPr defaultRowHeight="13.2"/>
  <cols>
    <col min="1" max="1" width="2.109375" style="450" customWidth="1"/>
    <col min="2" max="2" width="2.33203125" style="450" customWidth="1"/>
    <col min="3" max="3" width="1.109375" style="450" customWidth="1"/>
    <col min="4" max="4" width="5.6640625" style="450" customWidth="1"/>
    <col min="5" max="5" width="3.6640625" style="450" customWidth="1"/>
    <col min="6" max="6" width="2.6640625" style="450" customWidth="1"/>
    <col min="7" max="7" width="3.6640625" style="450" customWidth="1"/>
    <col min="8" max="8" width="2.6640625" style="450" customWidth="1"/>
    <col min="9" max="9" width="3.6640625" style="450" customWidth="1"/>
    <col min="10" max="10" width="4.6640625" style="450" customWidth="1"/>
    <col min="11" max="11" width="1.21875" style="450" customWidth="1"/>
    <col min="12" max="12" width="3.109375" style="450" customWidth="1"/>
    <col min="13" max="13" width="4.44140625" style="450" customWidth="1"/>
    <col min="14" max="14" width="3.6640625" style="450" customWidth="1"/>
    <col min="15" max="15" width="5.6640625" style="450" customWidth="1"/>
    <col min="16" max="16" width="3.6640625" style="450" customWidth="1"/>
    <col min="17" max="17" width="4.6640625" style="450" customWidth="1"/>
    <col min="18" max="20" width="3.6640625" style="450" customWidth="1"/>
    <col min="21" max="24" width="3.6640625" style="457" customWidth="1"/>
    <col min="25" max="25" width="2.21875" style="457" customWidth="1"/>
    <col min="26" max="27" width="2.109375" style="457" customWidth="1"/>
    <col min="28" max="28" width="7.21875" style="450" hidden="1" customWidth="1"/>
    <col min="29" max="51" width="0" style="450" hidden="1" customWidth="1"/>
    <col min="52" max="52" width="14.44140625" style="450" customWidth="1"/>
    <col min="53" max="53" width="2.109375" style="450" customWidth="1"/>
    <col min="54" max="54" width="2.33203125" style="450" customWidth="1"/>
    <col min="55" max="55" width="1.109375" style="450" customWidth="1"/>
    <col min="56" max="56" width="5.6640625" style="450" customWidth="1"/>
    <col min="57" max="57" width="3.6640625" style="450" customWidth="1"/>
    <col min="58" max="58" width="2.6640625" style="450" customWidth="1"/>
    <col min="59" max="59" width="3.6640625" style="450" customWidth="1"/>
    <col min="60" max="60" width="2.6640625" style="450" customWidth="1"/>
    <col min="61" max="61" width="3.6640625" style="450" customWidth="1"/>
    <col min="62" max="62" width="4.6640625" style="450" customWidth="1"/>
    <col min="63" max="63" width="1.21875" style="450" customWidth="1"/>
    <col min="64" max="64" width="3.109375" style="450" customWidth="1"/>
    <col min="65" max="65" width="4.44140625" style="450" customWidth="1"/>
    <col min="66" max="66" width="3.6640625" style="450" customWidth="1"/>
    <col min="67" max="67" width="5.6640625" style="450" customWidth="1"/>
    <col min="68" max="68" width="3.6640625" style="450" customWidth="1"/>
    <col min="69" max="69" width="4.6640625" style="450" customWidth="1"/>
    <col min="70" max="72" width="3.6640625" style="450" customWidth="1"/>
    <col min="73" max="76" width="3.6640625" style="457" customWidth="1"/>
    <col min="77" max="77" width="2.21875" style="457" customWidth="1"/>
    <col min="78" max="78" width="2.109375" style="457" customWidth="1"/>
    <col min="79" max="289" width="8.88671875" style="450"/>
    <col min="290" max="290" width="2.44140625" style="450" customWidth="1"/>
    <col min="291" max="291" width="2.33203125" style="450" customWidth="1"/>
    <col min="292" max="292" width="1.109375" style="450" customWidth="1"/>
    <col min="293" max="293" width="22.6640625" style="450" customWidth="1"/>
    <col min="294" max="294" width="1.21875" style="450" customWidth="1"/>
    <col min="295" max="296" width="11.77734375" style="450" customWidth="1"/>
    <col min="297" max="297" width="1.77734375" style="450" customWidth="1"/>
    <col min="298" max="298" width="6.88671875" style="450" customWidth="1"/>
    <col min="299" max="299" width="4.44140625" style="450" customWidth="1"/>
    <col min="300" max="300" width="3.6640625" style="450" customWidth="1"/>
    <col min="301" max="301" width="0.77734375" style="450" customWidth="1"/>
    <col min="302" max="302" width="3.33203125" style="450" customWidth="1"/>
    <col min="303" max="303" width="3.6640625" style="450" customWidth="1"/>
    <col min="304" max="304" width="3" style="450" customWidth="1"/>
    <col min="305" max="305" width="3.6640625" style="450" customWidth="1"/>
    <col min="306" max="306" width="3.109375" style="450" customWidth="1"/>
    <col min="307" max="307" width="1.88671875" style="450" customWidth="1"/>
    <col min="308" max="309" width="2.21875" style="450" customWidth="1"/>
    <col min="310" max="310" width="7.21875" style="450" customWidth="1"/>
    <col min="311" max="545" width="8.88671875" style="450"/>
    <col min="546" max="546" width="2.44140625" style="450" customWidth="1"/>
    <col min="547" max="547" width="2.33203125" style="450" customWidth="1"/>
    <col min="548" max="548" width="1.109375" style="450" customWidth="1"/>
    <col min="549" max="549" width="22.6640625" style="450" customWidth="1"/>
    <col min="550" max="550" width="1.21875" style="450" customWidth="1"/>
    <col min="551" max="552" width="11.77734375" style="450" customWidth="1"/>
    <col min="553" max="553" width="1.77734375" style="450" customWidth="1"/>
    <col min="554" max="554" width="6.88671875" style="450" customWidth="1"/>
    <col min="555" max="555" width="4.44140625" style="450" customWidth="1"/>
    <col min="556" max="556" width="3.6640625" style="450" customWidth="1"/>
    <col min="557" max="557" width="0.77734375" style="450" customWidth="1"/>
    <col min="558" max="558" width="3.33203125" style="450" customWidth="1"/>
    <col min="559" max="559" width="3.6640625" style="450" customWidth="1"/>
    <col min="560" max="560" width="3" style="450" customWidth="1"/>
    <col min="561" max="561" width="3.6640625" style="450" customWidth="1"/>
    <col min="562" max="562" width="3.109375" style="450" customWidth="1"/>
    <col min="563" max="563" width="1.88671875" style="450" customWidth="1"/>
    <col min="564" max="565" width="2.21875" style="450" customWidth="1"/>
    <col min="566" max="566" width="7.21875" style="450" customWidth="1"/>
    <col min="567" max="801" width="8.88671875" style="450"/>
    <col min="802" max="802" width="2.44140625" style="450" customWidth="1"/>
    <col min="803" max="803" width="2.33203125" style="450" customWidth="1"/>
    <col min="804" max="804" width="1.109375" style="450" customWidth="1"/>
    <col min="805" max="805" width="22.6640625" style="450" customWidth="1"/>
    <col min="806" max="806" width="1.21875" style="450" customWidth="1"/>
    <col min="807" max="808" width="11.77734375" style="450" customWidth="1"/>
    <col min="809" max="809" width="1.77734375" style="450" customWidth="1"/>
    <col min="810" max="810" width="6.88671875" style="450" customWidth="1"/>
    <col min="811" max="811" width="4.44140625" style="450" customWidth="1"/>
    <col min="812" max="812" width="3.6640625" style="450" customWidth="1"/>
    <col min="813" max="813" width="0.77734375" style="450" customWidth="1"/>
    <col min="814" max="814" width="3.33203125" style="450" customWidth="1"/>
    <col min="815" max="815" width="3.6640625" style="450" customWidth="1"/>
    <col min="816" max="816" width="3" style="450" customWidth="1"/>
    <col min="817" max="817" width="3.6640625" style="450" customWidth="1"/>
    <col min="818" max="818" width="3.109375" style="450" customWidth="1"/>
    <col min="819" max="819" width="1.88671875" style="450" customWidth="1"/>
    <col min="820" max="821" width="2.21875" style="450" customWidth="1"/>
    <col min="822" max="822" width="7.21875" style="450" customWidth="1"/>
    <col min="823" max="1057" width="8.88671875" style="450"/>
    <col min="1058" max="1058" width="2.44140625" style="450" customWidth="1"/>
    <col min="1059" max="1059" width="2.33203125" style="450" customWidth="1"/>
    <col min="1060" max="1060" width="1.109375" style="450" customWidth="1"/>
    <col min="1061" max="1061" width="22.6640625" style="450" customWidth="1"/>
    <col min="1062" max="1062" width="1.21875" style="450" customWidth="1"/>
    <col min="1063" max="1064" width="11.77734375" style="450" customWidth="1"/>
    <col min="1065" max="1065" width="1.77734375" style="450" customWidth="1"/>
    <col min="1066" max="1066" width="6.88671875" style="450" customWidth="1"/>
    <col min="1067" max="1067" width="4.44140625" style="450" customWidth="1"/>
    <col min="1068" max="1068" width="3.6640625" style="450" customWidth="1"/>
    <col min="1069" max="1069" width="0.77734375" style="450" customWidth="1"/>
    <col min="1070" max="1070" width="3.33203125" style="450" customWidth="1"/>
    <col min="1071" max="1071" width="3.6640625" style="450" customWidth="1"/>
    <col min="1072" max="1072" width="3" style="450" customWidth="1"/>
    <col min="1073" max="1073" width="3.6640625" style="450" customWidth="1"/>
    <col min="1074" max="1074" width="3.109375" style="450" customWidth="1"/>
    <col min="1075" max="1075" width="1.88671875" style="450" customWidth="1"/>
    <col min="1076" max="1077" width="2.21875" style="450" customWidth="1"/>
    <col min="1078" max="1078" width="7.21875" style="450" customWidth="1"/>
    <col min="1079" max="1313" width="8.88671875" style="450"/>
    <col min="1314" max="1314" width="2.44140625" style="450" customWidth="1"/>
    <col min="1315" max="1315" width="2.33203125" style="450" customWidth="1"/>
    <col min="1316" max="1316" width="1.109375" style="450" customWidth="1"/>
    <col min="1317" max="1317" width="22.6640625" style="450" customWidth="1"/>
    <col min="1318" max="1318" width="1.21875" style="450" customWidth="1"/>
    <col min="1319" max="1320" width="11.77734375" style="450" customWidth="1"/>
    <col min="1321" max="1321" width="1.77734375" style="450" customWidth="1"/>
    <col min="1322" max="1322" width="6.88671875" style="450" customWidth="1"/>
    <col min="1323" max="1323" width="4.44140625" style="450" customWidth="1"/>
    <col min="1324" max="1324" width="3.6640625" style="450" customWidth="1"/>
    <col min="1325" max="1325" width="0.77734375" style="450" customWidth="1"/>
    <col min="1326" max="1326" width="3.33203125" style="450" customWidth="1"/>
    <col min="1327" max="1327" width="3.6640625" style="450" customWidth="1"/>
    <col min="1328" max="1328" width="3" style="450" customWidth="1"/>
    <col min="1329" max="1329" width="3.6640625" style="450" customWidth="1"/>
    <col min="1330" max="1330" width="3.109375" style="450" customWidth="1"/>
    <col min="1331" max="1331" width="1.88671875" style="450" customWidth="1"/>
    <col min="1332" max="1333" width="2.21875" style="450" customWidth="1"/>
    <col min="1334" max="1334" width="7.21875" style="450" customWidth="1"/>
    <col min="1335" max="1569" width="8.88671875" style="450"/>
    <col min="1570" max="1570" width="2.44140625" style="450" customWidth="1"/>
    <col min="1571" max="1571" width="2.33203125" style="450" customWidth="1"/>
    <col min="1572" max="1572" width="1.109375" style="450" customWidth="1"/>
    <col min="1573" max="1573" width="22.6640625" style="450" customWidth="1"/>
    <col min="1574" max="1574" width="1.21875" style="450" customWidth="1"/>
    <col min="1575" max="1576" width="11.77734375" style="450" customWidth="1"/>
    <col min="1577" max="1577" width="1.77734375" style="450" customWidth="1"/>
    <col min="1578" max="1578" width="6.88671875" style="450" customWidth="1"/>
    <col min="1579" max="1579" width="4.44140625" style="450" customWidth="1"/>
    <col min="1580" max="1580" width="3.6640625" style="450" customWidth="1"/>
    <col min="1581" max="1581" width="0.77734375" style="450" customWidth="1"/>
    <col min="1582" max="1582" width="3.33203125" style="450" customWidth="1"/>
    <col min="1583" max="1583" width="3.6640625" style="450" customWidth="1"/>
    <col min="1584" max="1584" width="3" style="450" customWidth="1"/>
    <col min="1585" max="1585" width="3.6640625" style="450" customWidth="1"/>
    <col min="1586" max="1586" width="3.109375" style="450" customWidth="1"/>
    <col min="1587" max="1587" width="1.88671875" style="450" customWidth="1"/>
    <col min="1588" max="1589" width="2.21875" style="450" customWidth="1"/>
    <col min="1590" max="1590" width="7.21875" style="450" customWidth="1"/>
    <col min="1591" max="1825" width="8.88671875" style="450"/>
    <col min="1826" max="1826" width="2.44140625" style="450" customWidth="1"/>
    <col min="1827" max="1827" width="2.33203125" style="450" customWidth="1"/>
    <col min="1828" max="1828" width="1.109375" style="450" customWidth="1"/>
    <col min="1829" max="1829" width="22.6640625" style="450" customWidth="1"/>
    <col min="1830" max="1830" width="1.21875" style="450" customWidth="1"/>
    <col min="1831" max="1832" width="11.77734375" style="450" customWidth="1"/>
    <col min="1833" max="1833" width="1.77734375" style="450" customWidth="1"/>
    <col min="1834" max="1834" width="6.88671875" style="450" customWidth="1"/>
    <col min="1835" max="1835" width="4.44140625" style="450" customWidth="1"/>
    <col min="1836" max="1836" width="3.6640625" style="450" customWidth="1"/>
    <col min="1837" max="1837" width="0.77734375" style="450" customWidth="1"/>
    <col min="1838" max="1838" width="3.33203125" style="450" customWidth="1"/>
    <col min="1839" max="1839" width="3.6640625" style="450" customWidth="1"/>
    <col min="1840" max="1840" width="3" style="450" customWidth="1"/>
    <col min="1841" max="1841" width="3.6640625" style="450" customWidth="1"/>
    <col min="1842" max="1842" width="3.109375" style="450" customWidth="1"/>
    <col min="1843" max="1843" width="1.88671875" style="450" customWidth="1"/>
    <col min="1844" max="1845" width="2.21875" style="450" customWidth="1"/>
    <col min="1846" max="1846" width="7.21875" style="450" customWidth="1"/>
    <col min="1847" max="2081" width="8.88671875" style="450"/>
    <col min="2082" max="2082" width="2.44140625" style="450" customWidth="1"/>
    <col min="2083" max="2083" width="2.33203125" style="450" customWidth="1"/>
    <col min="2084" max="2084" width="1.109375" style="450" customWidth="1"/>
    <col min="2085" max="2085" width="22.6640625" style="450" customWidth="1"/>
    <col min="2086" max="2086" width="1.21875" style="450" customWidth="1"/>
    <col min="2087" max="2088" width="11.77734375" style="450" customWidth="1"/>
    <col min="2089" max="2089" width="1.77734375" style="450" customWidth="1"/>
    <col min="2090" max="2090" width="6.88671875" style="450" customWidth="1"/>
    <col min="2091" max="2091" width="4.44140625" style="450" customWidth="1"/>
    <col min="2092" max="2092" width="3.6640625" style="450" customWidth="1"/>
    <col min="2093" max="2093" width="0.77734375" style="450" customWidth="1"/>
    <col min="2094" max="2094" width="3.33203125" style="450" customWidth="1"/>
    <col min="2095" max="2095" width="3.6640625" style="450" customWidth="1"/>
    <col min="2096" max="2096" width="3" style="450" customWidth="1"/>
    <col min="2097" max="2097" width="3.6640625" style="450" customWidth="1"/>
    <col min="2098" max="2098" width="3.109375" style="450" customWidth="1"/>
    <col min="2099" max="2099" width="1.88671875" style="450" customWidth="1"/>
    <col min="2100" max="2101" width="2.21875" style="450" customWidth="1"/>
    <col min="2102" max="2102" width="7.21875" style="450" customWidth="1"/>
    <col min="2103" max="2337" width="8.88671875" style="450"/>
    <col min="2338" max="2338" width="2.44140625" style="450" customWidth="1"/>
    <col min="2339" max="2339" width="2.33203125" style="450" customWidth="1"/>
    <col min="2340" max="2340" width="1.109375" style="450" customWidth="1"/>
    <col min="2341" max="2341" width="22.6640625" style="450" customWidth="1"/>
    <col min="2342" max="2342" width="1.21875" style="450" customWidth="1"/>
    <col min="2343" max="2344" width="11.77734375" style="450" customWidth="1"/>
    <col min="2345" max="2345" width="1.77734375" style="450" customWidth="1"/>
    <col min="2346" max="2346" width="6.88671875" style="450" customWidth="1"/>
    <col min="2347" max="2347" width="4.44140625" style="450" customWidth="1"/>
    <col min="2348" max="2348" width="3.6640625" style="450" customWidth="1"/>
    <col min="2349" max="2349" width="0.77734375" style="450" customWidth="1"/>
    <col min="2350" max="2350" width="3.33203125" style="450" customWidth="1"/>
    <col min="2351" max="2351" width="3.6640625" style="450" customWidth="1"/>
    <col min="2352" max="2352" width="3" style="450" customWidth="1"/>
    <col min="2353" max="2353" width="3.6640625" style="450" customWidth="1"/>
    <col min="2354" max="2354" width="3.109375" style="450" customWidth="1"/>
    <col min="2355" max="2355" width="1.88671875" style="450" customWidth="1"/>
    <col min="2356" max="2357" width="2.21875" style="450" customWidth="1"/>
    <col min="2358" max="2358" width="7.21875" style="450" customWidth="1"/>
    <col min="2359" max="2593" width="8.88671875" style="450"/>
    <col min="2594" max="2594" width="2.44140625" style="450" customWidth="1"/>
    <col min="2595" max="2595" width="2.33203125" style="450" customWidth="1"/>
    <col min="2596" max="2596" width="1.109375" style="450" customWidth="1"/>
    <col min="2597" max="2597" width="22.6640625" style="450" customWidth="1"/>
    <col min="2598" max="2598" width="1.21875" style="450" customWidth="1"/>
    <col min="2599" max="2600" width="11.77734375" style="450" customWidth="1"/>
    <col min="2601" max="2601" width="1.77734375" style="450" customWidth="1"/>
    <col min="2602" max="2602" width="6.88671875" style="450" customWidth="1"/>
    <col min="2603" max="2603" width="4.44140625" style="450" customWidth="1"/>
    <col min="2604" max="2604" width="3.6640625" style="450" customWidth="1"/>
    <col min="2605" max="2605" width="0.77734375" style="450" customWidth="1"/>
    <col min="2606" max="2606" width="3.33203125" style="450" customWidth="1"/>
    <col min="2607" max="2607" width="3.6640625" style="450" customWidth="1"/>
    <col min="2608" max="2608" width="3" style="450" customWidth="1"/>
    <col min="2609" max="2609" width="3.6640625" style="450" customWidth="1"/>
    <col min="2610" max="2610" width="3.109375" style="450" customWidth="1"/>
    <col min="2611" max="2611" width="1.88671875" style="450" customWidth="1"/>
    <col min="2612" max="2613" width="2.21875" style="450" customWidth="1"/>
    <col min="2614" max="2614" width="7.21875" style="450" customWidth="1"/>
    <col min="2615" max="2849" width="8.88671875" style="450"/>
    <col min="2850" max="2850" width="2.44140625" style="450" customWidth="1"/>
    <col min="2851" max="2851" width="2.33203125" style="450" customWidth="1"/>
    <col min="2852" max="2852" width="1.109375" style="450" customWidth="1"/>
    <col min="2853" max="2853" width="22.6640625" style="450" customWidth="1"/>
    <col min="2854" max="2854" width="1.21875" style="450" customWidth="1"/>
    <col min="2855" max="2856" width="11.77734375" style="450" customWidth="1"/>
    <col min="2857" max="2857" width="1.77734375" style="450" customWidth="1"/>
    <col min="2858" max="2858" width="6.88671875" style="450" customWidth="1"/>
    <col min="2859" max="2859" width="4.44140625" style="450" customWidth="1"/>
    <col min="2860" max="2860" width="3.6640625" style="450" customWidth="1"/>
    <col min="2861" max="2861" width="0.77734375" style="450" customWidth="1"/>
    <col min="2862" max="2862" width="3.33203125" style="450" customWidth="1"/>
    <col min="2863" max="2863" width="3.6640625" style="450" customWidth="1"/>
    <col min="2864" max="2864" width="3" style="450" customWidth="1"/>
    <col min="2865" max="2865" width="3.6640625" style="450" customWidth="1"/>
    <col min="2866" max="2866" width="3.109375" style="450" customWidth="1"/>
    <col min="2867" max="2867" width="1.88671875" style="450" customWidth="1"/>
    <col min="2868" max="2869" width="2.21875" style="450" customWidth="1"/>
    <col min="2870" max="2870" width="7.21875" style="450" customWidth="1"/>
    <col min="2871" max="3105" width="8.88671875" style="450"/>
    <col min="3106" max="3106" width="2.44140625" style="450" customWidth="1"/>
    <col min="3107" max="3107" width="2.33203125" style="450" customWidth="1"/>
    <col min="3108" max="3108" width="1.109375" style="450" customWidth="1"/>
    <col min="3109" max="3109" width="22.6640625" style="450" customWidth="1"/>
    <col min="3110" max="3110" width="1.21875" style="450" customWidth="1"/>
    <col min="3111" max="3112" width="11.77734375" style="450" customWidth="1"/>
    <col min="3113" max="3113" width="1.77734375" style="450" customWidth="1"/>
    <col min="3114" max="3114" width="6.88671875" style="450" customWidth="1"/>
    <col min="3115" max="3115" width="4.44140625" style="450" customWidth="1"/>
    <col min="3116" max="3116" width="3.6640625" style="450" customWidth="1"/>
    <col min="3117" max="3117" width="0.77734375" style="450" customWidth="1"/>
    <col min="3118" max="3118" width="3.33203125" style="450" customWidth="1"/>
    <col min="3119" max="3119" width="3.6640625" style="450" customWidth="1"/>
    <col min="3120" max="3120" width="3" style="450" customWidth="1"/>
    <col min="3121" max="3121" width="3.6640625" style="450" customWidth="1"/>
    <col min="3122" max="3122" width="3.109375" style="450" customWidth="1"/>
    <col min="3123" max="3123" width="1.88671875" style="450" customWidth="1"/>
    <col min="3124" max="3125" width="2.21875" style="450" customWidth="1"/>
    <col min="3126" max="3126" width="7.21875" style="450" customWidth="1"/>
    <col min="3127" max="3361" width="8.88671875" style="450"/>
    <col min="3362" max="3362" width="2.44140625" style="450" customWidth="1"/>
    <col min="3363" max="3363" width="2.33203125" style="450" customWidth="1"/>
    <col min="3364" max="3364" width="1.109375" style="450" customWidth="1"/>
    <col min="3365" max="3365" width="22.6640625" style="450" customWidth="1"/>
    <col min="3366" max="3366" width="1.21875" style="450" customWidth="1"/>
    <col min="3367" max="3368" width="11.77734375" style="450" customWidth="1"/>
    <col min="3369" max="3369" width="1.77734375" style="450" customWidth="1"/>
    <col min="3370" max="3370" width="6.88671875" style="450" customWidth="1"/>
    <col min="3371" max="3371" width="4.44140625" style="450" customWidth="1"/>
    <col min="3372" max="3372" width="3.6640625" style="450" customWidth="1"/>
    <col min="3373" max="3373" width="0.77734375" style="450" customWidth="1"/>
    <col min="3374" max="3374" width="3.33203125" style="450" customWidth="1"/>
    <col min="3375" max="3375" width="3.6640625" style="450" customWidth="1"/>
    <col min="3376" max="3376" width="3" style="450" customWidth="1"/>
    <col min="3377" max="3377" width="3.6640625" style="450" customWidth="1"/>
    <col min="3378" max="3378" width="3.109375" style="450" customWidth="1"/>
    <col min="3379" max="3379" width="1.88671875" style="450" customWidth="1"/>
    <col min="3380" max="3381" width="2.21875" style="450" customWidth="1"/>
    <col min="3382" max="3382" width="7.21875" style="450" customWidth="1"/>
    <col min="3383" max="3617" width="8.88671875" style="450"/>
    <col min="3618" max="3618" width="2.44140625" style="450" customWidth="1"/>
    <col min="3619" max="3619" width="2.33203125" style="450" customWidth="1"/>
    <col min="3620" max="3620" width="1.109375" style="450" customWidth="1"/>
    <col min="3621" max="3621" width="22.6640625" style="450" customWidth="1"/>
    <col min="3622" max="3622" width="1.21875" style="450" customWidth="1"/>
    <col min="3623" max="3624" width="11.77734375" style="450" customWidth="1"/>
    <col min="3625" max="3625" width="1.77734375" style="450" customWidth="1"/>
    <col min="3626" max="3626" width="6.88671875" style="450" customWidth="1"/>
    <col min="3627" max="3627" width="4.44140625" style="450" customWidth="1"/>
    <col min="3628" max="3628" width="3.6640625" style="450" customWidth="1"/>
    <col min="3629" max="3629" width="0.77734375" style="450" customWidth="1"/>
    <col min="3630" max="3630" width="3.33203125" style="450" customWidth="1"/>
    <col min="3631" max="3631" width="3.6640625" style="450" customWidth="1"/>
    <col min="3632" max="3632" width="3" style="450" customWidth="1"/>
    <col min="3633" max="3633" width="3.6640625" style="450" customWidth="1"/>
    <col min="3634" max="3634" width="3.109375" style="450" customWidth="1"/>
    <col min="3635" max="3635" width="1.88671875" style="450" customWidth="1"/>
    <col min="3636" max="3637" width="2.21875" style="450" customWidth="1"/>
    <col min="3638" max="3638" width="7.21875" style="450" customWidth="1"/>
    <col min="3639" max="3873" width="8.88671875" style="450"/>
    <col min="3874" max="3874" width="2.44140625" style="450" customWidth="1"/>
    <col min="3875" max="3875" width="2.33203125" style="450" customWidth="1"/>
    <col min="3876" max="3876" width="1.109375" style="450" customWidth="1"/>
    <col min="3877" max="3877" width="22.6640625" style="450" customWidth="1"/>
    <col min="3878" max="3878" width="1.21875" style="450" customWidth="1"/>
    <col min="3879" max="3880" width="11.77734375" style="450" customWidth="1"/>
    <col min="3881" max="3881" width="1.77734375" style="450" customWidth="1"/>
    <col min="3882" max="3882" width="6.88671875" style="450" customWidth="1"/>
    <col min="3883" max="3883" width="4.44140625" style="450" customWidth="1"/>
    <col min="3884" max="3884" width="3.6640625" style="450" customWidth="1"/>
    <col min="3885" max="3885" width="0.77734375" style="450" customWidth="1"/>
    <col min="3886" max="3886" width="3.33203125" style="450" customWidth="1"/>
    <col min="3887" max="3887" width="3.6640625" style="450" customWidth="1"/>
    <col min="3888" max="3888" width="3" style="450" customWidth="1"/>
    <col min="3889" max="3889" width="3.6640625" style="450" customWidth="1"/>
    <col min="3890" max="3890" width="3.109375" style="450" customWidth="1"/>
    <col min="3891" max="3891" width="1.88671875" style="450" customWidth="1"/>
    <col min="3892" max="3893" width="2.21875" style="450" customWidth="1"/>
    <col min="3894" max="3894" width="7.21875" style="450" customWidth="1"/>
    <col min="3895" max="4129" width="8.88671875" style="450"/>
    <col min="4130" max="4130" width="2.44140625" style="450" customWidth="1"/>
    <col min="4131" max="4131" width="2.33203125" style="450" customWidth="1"/>
    <col min="4132" max="4132" width="1.109375" style="450" customWidth="1"/>
    <col min="4133" max="4133" width="22.6640625" style="450" customWidth="1"/>
    <col min="4134" max="4134" width="1.21875" style="450" customWidth="1"/>
    <col min="4135" max="4136" width="11.77734375" style="450" customWidth="1"/>
    <col min="4137" max="4137" width="1.77734375" style="450" customWidth="1"/>
    <col min="4138" max="4138" width="6.88671875" style="450" customWidth="1"/>
    <col min="4139" max="4139" width="4.44140625" style="450" customWidth="1"/>
    <col min="4140" max="4140" width="3.6640625" style="450" customWidth="1"/>
    <col min="4141" max="4141" width="0.77734375" style="450" customWidth="1"/>
    <col min="4142" max="4142" width="3.33203125" style="450" customWidth="1"/>
    <col min="4143" max="4143" width="3.6640625" style="450" customWidth="1"/>
    <col min="4144" max="4144" width="3" style="450" customWidth="1"/>
    <col min="4145" max="4145" width="3.6640625" style="450" customWidth="1"/>
    <col min="4146" max="4146" width="3.109375" style="450" customWidth="1"/>
    <col min="4147" max="4147" width="1.88671875" style="450" customWidth="1"/>
    <col min="4148" max="4149" width="2.21875" style="450" customWidth="1"/>
    <col min="4150" max="4150" width="7.21875" style="450" customWidth="1"/>
    <col min="4151" max="4385" width="8.88671875" style="450"/>
    <col min="4386" max="4386" width="2.44140625" style="450" customWidth="1"/>
    <col min="4387" max="4387" width="2.33203125" style="450" customWidth="1"/>
    <col min="4388" max="4388" width="1.109375" style="450" customWidth="1"/>
    <col min="4389" max="4389" width="22.6640625" style="450" customWidth="1"/>
    <col min="4390" max="4390" width="1.21875" style="450" customWidth="1"/>
    <col min="4391" max="4392" width="11.77734375" style="450" customWidth="1"/>
    <col min="4393" max="4393" width="1.77734375" style="450" customWidth="1"/>
    <col min="4394" max="4394" width="6.88671875" style="450" customWidth="1"/>
    <col min="4395" max="4395" width="4.44140625" style="450" customWidth="1"/>
    <col min="4396" max="4396" width="3.6640625" style="450" customWidth="1"/>
    <col min="4397" max="4397" width="0.77734375" style="450" customWidth="1"/>
    <col min="4398" max="4398" width="3.33203125" style="450" customWidth="1"/>
    <col min="4399" max="4399" width="3.6640625" style="450" customWidth="1"/>
    <col min="4400" max="4400" width="3" style="450" customWidth="1"/>
    <col min="4401" max="4401" width="3.6640625" style="450" customWidth="1"/>
    <col min="4402" max="4402" width="3.109375" style="450" customWidth="1"/>
    <col min="4403" max="4403" width="1.88671875" style="450" customWidth="1"/>
    <col min="4404" max="4405" width="2.21875" style="450" customWidth="1"/>
    <col min="4406" max="4406" width="7.21875" style="450" customWidth="1"/>
    <col min="4407" max="4641" width="8.88671875" style="450"/>
    <col min="4642" max="4642" width="2.44140625" style="450" customWidth="1"/>
    <col min="4643" max="4643" width="2.33203125" style="450" customWidth="1"/>
    <col min="4644" max="4644" width="1.109375" style="450" customWidth="1"/>
    <col min="4645" max="4645" width="22.6640625" style="450" customWidth="1"/>
    <col min="4646" max="4646" width="1.21875" style="450" customWidth="1"/>
    <col min="4647" max="4648" width="11.77734375" style="450" customWidth="1"/>
    <col min="4649" max="4649" width="1.77734375" style="450" customWidth="1"/>
    <col min="4650" max="4650" width="6.88671875" style="450" customWidth="1"/>
    <col min="4651" max="4651" width="4.44140625" style="450" customWidth="1"/>
    <col min="4652" max="4652" width="3.6640625" style="450" customWidth="1"/>
    <col min="4653" max="4653" width="0.77734375" style="450" customWidth="1"/>
    <col min="4654" max="4654" width="3.33203125" style="450" customWidth="1"/>
    <col min="4655" max="4655" width="3.6640625" style="450" customWidth="1"/>
    <col min="4656" max="4656" width="3" style="450" customWidth="1"/>
    <col min="4657" max="4657" width="3.6640625" style="450" customWidth="1"/>
    <col min="4658" max="4658" width="3.109375" style="450" customWidth="1"/>
    <col min="4659" max="4659" width="1.88671875" style="450" customWidth="1"/>
    <col min="4660" max="4661" width="2.21875" style="450" customWidth="1"/>
    <col min="4662" max="4662" width="7.21875" style="450" customWidth="1"/>
    <col min="4663" max="4897" width="8.88671875" style="450"/>
    <col min="4898" max="4898" width="2.44140625" style="450" customWidth="1"/>
    <col min="4899" max="4899" width="2.33203125" style="450" customWidth="1"/>
    <col min="4900" max="4900" width="1.109375" style="450" customWidth="1"/>
    <col min="4901" max="4901" width="22.6640625" style="450" customWidth="1"/>
    <col min="4902" max="4902" width="1.21875" style="450" customWidth="1"/>
    <col min="4903" max="4904" width="11.77734375" style="450" customWidth="1"/>
    <col min="4905" max="4905" width="1.77734375" style="450" customWidth="1"/>
    <col min="4906" max="4906" width="6.88671875" style="450" customWidth="1"/>
    <col min="4907" max="4907" width="4.44140625" style="450" customWidth="1"/>
    <col min="4908" max="4908" width="3.6640625" style="450" customWidth="1"/>
    <col min="4909" max="4909" width="0.77734375" style="450" customWidth="1"/>
    <col min="4910" max="4910" width="3.33203125" style="450" customWidth="1"/>
    <col min="4911" max="4911" width="3.6640625" style="450" customWidth="1"/>
    <col min="4912" max="4912" width="3" style="450" customWidth="1"/>
    <col min="4913" max="4913" width="3.6640625" style="450" customWidth="1"/>
    <col min="4914" max="4914" width="3.109375" style="450" customWidth="1"/>
    <col min="4915" max="4915" width="1.88671875" style="450" customWidth="1"/>
    <col min="4916" max="4917" width="2.21875" style="450" customWidth="1"/>
    <col min="4918" max="4918" width="7.21875" style="450" customWidth="1"/>
    <col min="4919" max="5153" width="8.88671875" style="450"/>
    <col min="5154" max="5154" width="2.44140625" style="450" customWidth="1"/>
    <col min="5155" max="5155" width="2.33203125" style="450" customWidth="1"/>
    <col min="5156" max="5156" width="1.109375" style="450" customWidth="1"/>
    <col min="5157" max="5157" width="22.6640625" style="450" customWidth="1"/>
    <col min="5158" max="5158" width="1.21875" style="450" customWidth="1"/>
    <col min="5159" max="5160" width="11.77734375" style="450" customWidth="1"/>
    <col min="5161" max="5161" width="1.77734375" style="450" customWidth="1"/>
    <col min="5162" max="5162" width="6.88671875" style="450" customWidth="1"/>
    <col min="5163" max="5163" width="4.44140625" style="450" customWidth="1"/>
    <col min="5164" max="5164" width="3.6640625" style="450" customWidth="1"/>
    <col min="5165" max="5165" width="0.77734375" style="450" customWidth="1"/>
    <col min="5166" max="5166" width="3.33203125" style="450" customWidth="1"/>
    <col min="5167" max="5167" width="3.6640625" style="450" customWidth="1"/>
    <col min="5168" max="5168" width="3" style="450" customWidth="1"/>
    <col min="5169" max="5169" width="3.6640625" style="450" customWidth="1"/>
    <col min="5170" max="5170" width="3.109375" style="450" customWidth="1"/>
    <col min="5171" max="5171" width="1.88671875" style="450" customWidth="1"/>
    <col min="5172" max="5173" width="2.21875" style="450" customWidth="1"/>
    <col min="5174" max="5174" width="7.21875" style="450" customWidth="1"/>
    <col min="5175" max="5409" width="8.88671875" style="450"/>
    <col min="5410" max="5410" width="2.44140625" style="450" customWidth="1"/>
    <col min="5411" max="5411" width="2.33203125" style="450" customWidth="1"/>
    <col min="5412" max="5412" width="1.109375" style="450" customWidth="1"/>
    <col min="5413" max="5413" width="22.6640625" style="450" customWidth="1"/>
    <col min="5414" max="5414" width="1.21875" style="450" customWidth="1"/>
    <col min="5415" max="5416" width="11.77734375" style="450" customWidth="1"/>
    <col min="5417" max="5417" width="1.77734375" style="450" customWidth="1"/>
    <col min="5418" max="5418" width="6.88671875" style="450" customWidth="1"/>
    <col min="5419" max="5419" width="4.44140625" style="450" customWidth="1"/>
    <col min="5420" max="5420" width="3.6640625" style="450" customWidth="1"/>
    <col min="5421" max="5421" width="0.77734375" style="450" customWidth="1"/>
    <col min="5422" max="5422" width="3.33203125" style="450" customWidth="1"/>
    <col min="5423" max="5423" width="3.6640625" style="450" customWidth="1"/>
    <col min="5424" max="5424" width="3" style="450" customWidth="1"/>
    <col min="5425" max="5425" width="3.6640625" style="450" customWidth="1"/>
    <col min="5426" max="5426" width="3.109375" style="450" customWidth="1"/>
    <col min="5427" max="5427" width="1.88671875" style="450" customWidth="1"/>
    <col min="5428" max="5429" width="2.21875" style="450" customWidth="1"/>
    <col min="5430" max="5430" width="7.21875" style="450" customWidth="1"/>
    <col min="5431" max="5665" width="8.88671875" style="450"/>
    <col min="5666" max="5666" width="2.44140625" style="450" customWidth="1"/>
    <col min="5667" max="5667" width="2.33203125" style="450" customWidth="1"/>
    <col min="5668" max="5668" width="1.109375" style="450" customWidth="1"/>
    <col min="5669" max="5669" width="22.6640625" style="450" customWidth="1"/>
    <col min="5670" max="5670" width="1.21875" style="450" customWidth="1"/>
    <col min="5671" max="5672" width="11.77734375" style="450" customWidth="1"/>
    <col min="5673" max="5673" width="1.77734375" style="450" customWidth="1"/>
    <col min="5674" max="5674" width="6.88671875" style="450" customWidth="1"/>
    <col min="5675" max="5675" width="4.44140625" style="450" customWidth="1"/>
    <col min="5676" max="5676" width="3.6640625" style="450" customWidth="1"/>
    <col min="5677" max="5677" width="0.77734375" style="450" customWidth="1"/>
    <col min="5678" max="5678" width="3.33203125" style="450" customWidth="1"/>
    <col min="5679" max="5679" width="3.6640625" style="450" customWidth="1"/>
    <col min="5680" max="5680" width="3" style="450" customWidth="1"/>
    <col min="5681" max="5681" width="3.6640625" style="450" customWidth="1"/>
    <col min="5682" max="5682" width="3.109375" style="450" customWidth="1"/>
    <col min="5683" max="5683" width="1.88671875" style="450" customWidth="1"/>
    <col min="5684" max="5685" width="2.21875" style="450" customWidth="1"/>
    <col min="5686" max="5686" width="7.21875" style="450" customWidth="1"/>
    <col min="5687" max="5921" width="8.88671875" style="450"/>
    <col min="5922" max="5922" width="2.44140625" style="450" customWidth="1"/>
    <col min="5923" max="5923" width="2.33203125" style="450" customWidth="1"/>
    <col min="5924" max="5924" width="1.109375" style="450" customWidth="1"/>
    <col min="5925" max="5925" width="22.6640625" style="450" customWidth="1"/>
    <col min="5926" max="5926" width="1.21875" style="450" customWidth="1"/>
    <col min="5927" max="5928" width="11.77734375" style="450" customWidth="1"/>
    <col min="5929" max="5929" width="1.77734375" style="450" customWidth="1"/>
    <col min="5930" max="5930" width="6.88671875" style="450" customWidth="1"/>
    <col min="5931" max="5931" width="4.44140625" style="450" customWidth="1"/>
    <col min="5932" max="5932" width="3.6640625" style="450" customWidth="1"/>
    <col min="5933" max="5933" width="0.77734375" style="450" customWidth="1"/>
    <col min="5934" max="5934" width="3.33203125" style="450" customWidth="1"/>
    <col min="5935" max="5935" width="3.6640625" style="450" customWidth="1"/>
    <col min="5936" max="5936" width="3" style="450" customWidth="1"/>
    <col min="5937" max="5937" width="3.6640625" style="450" customWidth="1"/>
    <col min="5938" max="5938" width="3.109375" style="450" customWidth="1"/>
    <col min="5939" max="5939" width="1.88671875" style="450" customWidth="1"/>
    <col min="5940" max="5941" width="2.21875" style="450" customWidth="1"/>
    <col min="5942" max="5942" width="7.21875" style="450" customWidth="1"/>
    <col min="5943" max="6177" width="8.88671875" style="450"/>
    <col min="6178" max="6178" width="2.44140625" style="450" customWidth="1"/>
    <col min="6179" max="6179" width="2.33203125" style="450" customWidth="1"/>
    <col min="6180" max="6180" width="1.109375" style="450" customWidth="1"/>
    <col min="6181" max="6181" width="22.6640625" style="450" customWidth="1"/>
    <col min="6182" max="6182" width="1.21875" style="450" customWidth="1"/>
    <col min="6183" max="6184" width="11.77734375" style="450" customWidth="1"/>
    <col min="6185" max="6185" width="1.77734375" style="450" customWidth="1"/>
    <col min="6186" max="6186" width="6.88671875" style="450" customWidth="1"/>
    <col min="6187" max="6187" width="4.44140625" style="450" customWidth="1"/>
    <col min="6188" max="6188" width="3.6640625" style="450" customWidth="1"/>
    <col min="6189" max="6189" width="0.77734375" style="450" customWidth="1"/>
    <col min="6190" max="6190" width="3.33203125" style="450" customWidth="1"/>
    <col min="6191" max="6191" width="3.6640625" style="450" customWidth="1"/>
    <col min="6192" max="6192" width="3" style="450" customWidth="1"/>
    <col min="6193" max="6193" width="3.6640625" style="450" customWidth="1"/>
    <col min="6194" max="6194" width="3.109375" style="450" customWidth="1"/>
    <col min="6195" max="6195" width="1.88671875" style="450" customWidth="1"/>
    <col min="6196" max="6197" width="2.21875" style="450" customWidth="1"/>
    <col min="6198" max="6198" width="7.21875" style="450" customWidth="1"/>
    <col min="6199" max="6433" width="8.88671875" style="450"/>
    <col min="6434" max="6434" width="2.44140625" style="450" customWidth="1"/>
    <col min="6435" max="6435" width="2.33203125" style="450" customWidth="1"/>
    <col min="6436" max="6436" width="1.109375" style="450" customWidth="1"/>
    <col min="6437" max="6437" width="22.6640625" style="450" customWidth="1"/>
    <col min="6438" max="6438" width="1.21875" style="450" customWidth="1"/>
    <col min="6439" max="6440" width="11.77734375" style="450" customWidth="1"/>
    <col min="6441" max="6441" width="1.77734375" style="450" customWidth="1"/>
    <col min="6442" max="6442" width="6.88671875" style="450" customWidth="1"/>
    <col min="6443" max="6443" width="4.44140625" style="450" customWidth="1"/>
    <col min="6444" max="6444" width="3.6640625" style="450" customWidth="1"/>
    <col min="6445" max="6445" width="0.77734375" style="450" customWidth="1"/>
    <col min="6446" max="6446" width="3.33203125" style="450" customWidth="1"/>
    <col min="6447" max="6447" width="3.6640625" style="450" customWidth="1"/>
    <col min="6448" max="6448" width="3" style="450" customWidth="1"/>
    <col min="6449" max="6449" width="3.6640625" style="450" customWidth="1"/>
    <col min="6450" max="6450" width="3.109375" style="450" customWidth="1"/>
    <col min="6451" max="6451" width="1.88671875" style="450" customWidth="1"/>
    <col min="6452" max="6453" width="2.21875" style="450" customWidth="1"/>
    <col min="6454" max="6454" width="7.21875" style="450" customWidth="1"/>
    <col min="6455" max="6689" width="8.88671875" style="450"/>
    <col min="6690" max="6690" width="2.44140625" style="450" customWidth="1"/>
    <col min="6691" max="6691" width="2.33203125" style="450" customWidth="1"/>
    <col min="6692" max="6692" width="1.109375" style="450" customWidth="1"/>
    <col min="6693" max="6693" width="22.6640625" style="450" customWidth="1"/>
    <col min="6694" max="6694" width="1.21875" style="450" customWidth="1"/>
    <col min="6695" max="6696" width="11.77734375" style="450" customWidth="1"/>
    <col min="6697" max="6697" width="1.77734375" style="450" customWidth="1"/>
    <col min="6698" max="6698" width="6.88671875" style="450" customWidth="1"/>
    <col min="6699" max="6699" width="4.44140625" style="450" customWidth="1"/>
    <col min="6700" max="6700" width="3.6640625" style="450" customWidth="1"/>
    <col min="6701" max="6701" width="0.77734375" style="450" customWidth="1"/>
    <col min="6702" max="6702" width="3.33203125" style="450" customWidth="1"/>
    <col min="6703" max="6703" width="3.6640625" style="450" customWidth="1"/>
    <col min="6704" max="6704" width="3" style="450" customWidth="1"/>
    <col min="6705" max="6705" width="3.6640625" style="450" customWidth="1"/>
    <col min="6706" max="6706" width="3.109375" style="450" customWidth="1"/>
    <col min="6707" max="6707" width="1.88671875" style="450" customWidth="1"/>
    <col min="6708" max="6709" width="2.21875" style="450" customWidth="1"/>
    <col min="6710" max="6710" width="7.21875" style="450" customWidth="1"/>
    <col min="6711" max="6945" width="8.88671875" style="450"/>
    <col min="6946" max="6946" width="2.44140625" style="450" customWidth="1"/>
    <col min="6947" max="6947" width="2.33203125" style="450" customWidth="1"/>
    <col min="6948" max="6948" width="1.109375" style="450" customWidth="1"/>
    <col min="6949" max="6949" width="22.6640625" style="450" customWidth="1"/>
    <col min="6950" max="6950" width="1.21875" style="450" customWidth="1"/>
    <col min="6951" max="6952" width="11.77734375" style="450" customWidth="1"/>
    <col min="6953" max="6953" width="1.77734375" style="450" customWidth="1"/>
    <col min="6954" max="6954" width="6.88671875" style="450" customWidth="1"/>
    <col min="6955" max="6955" width="4.44140625" style="450" customWidth="1"/>
    <col min="6956" max="6956" width="3.6640625" style="450" customWidth="1"/>
    <col min="6957" max="6957" width="0.77734375" style="450" customWidth="1"/>
    <col min="6958" max="6958" width="3.33203125" style="450" customWidth="1"/>
    <col min="6959" max="6959" width="3.6640625" style="450" customWidth="1"/>
    <col min="6960" max="6960" width="3" style="450" customWidth="1"/>
    <col min="6961" max="6961" width="3.6640625" style="450" customWidth="1"/>
    <col min="6962" max="6962" width="3.109375" style="450" customWidth="1"/>
    <col min="6963" max="6963" width="1.88671875" style="450" customWidth="1"/>
    <col min="6964" max="6965" width="2.21875" style="450" customWidth="1"/>
    <col min="6966" max="6966" width="7.21875" style="450" customWidth="1"/>
    <col min="6967" max="7201" width="8.88671875" style="450"/>
    <col min="7202" max="7202" width="2.44140625" style="450" customWidth="1"/>
    <col min="7203" max="7203" width="2.33203125" style="450" customWidth="1"/>
    <col min="7204" max="7204" width="1.109375" style="450" customWidth="1"/>
    <col min="7205" max="7205" width="22.6640625" style="450" customWidth="1"/>
    <col min="7206" max="7206" width="1.21875" style="450" customWidth="1"/>
    <col min="7207" max="7208" width="11.77734375" style="450" customWidth="1"/>
    <col min="7209" max="7209" width="1.77734375" style="450" customWidth="1"/>
    <col min="7210" max="7210" width="6.88671875" style="450" customWidth="1"/>
    <col min="7211" max="7211" width="4.44140625" style="450" customWidth="1"/>
    <col min="7212" max="7212" width="3.6640625" style="450" customWidth="1"/>
    <col min="7213" max="7213" width="0.77734375" style="450" customWidth="1"/>
    <col min="7214" max="7214" width="3.33203125" style="450" customWidth="1"/>
    <col min="7215" max="7215" width="3.6640625" style="450" customWidth="1"/>
    <col min="7216" max="7216" width="3" style="450" customWidth="1"/>
    <col min="7217" max="7217" width="3.6640625" style="450" customWidth="1"/>
    <col min="7218" max="7218" width="3.109375" style="450" customWidth="1"/>
    <col min="7219" max="7219" width="1.88671875" style="450" customWidth="1"/>
    <col min="7220" max="7221" width="2.21875" style="450" customWidth="1"/>
    <col min="7222" max="7222" width="7.21875" style="450" customWidth="1"/>
    <col min="7223" max="7457" width="8.88671875" style="450"/>
    <col min="7458" max="7458" width="2.44140625" style="450" customWidth="1"/>
    <col min="7459" max="7459" width="2.33203125" style="450" customWidth="1"/>
    <col min="7460" max="7460" width="1.109375" style="450" customWidth="1"/>
    <col min="7461" max="7461" width="22.6640625" style="450" customWidth="1"/>
    <col min="7462" max="7462" width="1.21875" style="450" customWidth="1"/>
    <col min="7463" max="7464" width="11.77734375" style="450" customWidth="1"/>
    <col min="7465" max="7465" width="1.77734375" style="450" customWidth="1"/>
    <col min="7466" max="7466" width="6.88671875" style="450" customWidth="1"/>
    <col min="7467" max="7467" width="4.44140625" style="450" customWidth="1"/>
    <col min="7468" max="7468" width="3.6640625" style="450" customWidth="1"/>
    <col min="7469" max="7469" width="0.77734375" style="450" customWidth="1"/>
    <col min="7470" max="7470" width="3.33203125" style="450" customWidth="1"/>
    <col min="7471" max="7471" width="3.6640625" style="450" customWidth="1"/>
    <col min="7472" max="7472" width="3" style="450" customWidth="1"/>
    <col min="7473" max="7473" width="3.6640625" style="450" customWidth="1"/>
    <col min="7474" max="7474" width="3.109375" style="450" customWidth="1"/>
    <col min="7475" max="7475" width="1.88671875" style="450" customWidth="1"/>
    <col min="7476" max="7477" width="2.21875" style="450" customWidth="1"/>
    <col min="7478" max="7478" width="7.21875" style="450" customWidth="1"/>
    <col min="7479" max="7713" width="8.88671875" style="450"/>
    <col min="7714" max="7714" width="2.44140625" style="450" customWidth="1"/>
    <col min="7715" max="7715" width="2.33203125" style="450" customWidth="1"/>
    <col min="7716" max="7716" width="1.109375" style="450" customWidth="1"/>
    <col min="7717" max="7717" width="22.6640625" style="450" customWidth="1"/>
    <col min="7718" max="7718" width="1.21875" style="450" customWidth="1"/>
    <col min="7719" max="7720" width="11.77734375" style="450" customWidth="1"/>
    <col min="7721" max="7721" width="1.77734375" style="450" customWidth="1"/>
    <col min="7722" max="7722" width="6.88671875" style="450" customWidth="1"/>
    <col min="7723" max="7723" width="4.44140625" style="450" customWidth="1"/>
    <col min="7724" max="7724" width="3.6640625" style="450" customWidth="1"/>
    <col min="7725" max="7725" width="0.77734375" style="450" customWidth="1"/>
    <col min="7726" max="7726" width="3.33203125" style="450" customWidth="1"/>
    <col min="7727" max="7727" width="3.6640625" style="450" customWidth="1"/>
    <col min="7728" max="7728" width="3" style="450" customWidth="1"/>
    <col min="7729" max="7729" width="3.6640625" style="450" customWidth="1"/>
    <col min="7730" max="7730" width="3.109375" style="450" customWidth="1"/>
    <col min="7731" max="7731" width="1.88671875" style="450" customWidth="1"/>
    <col min="7732" max="7733" width="2.21875" style="450" customWidth="1"/>
    <col min="7734" max="7734" width="7.21875" style="450" customWidth="1"/>
    <col min="7735" max="7969" width="8.88671875" style="450"/>
    <col min="7970" max="7970" width="2.44140625" style="450" customWidth="1"/>
    <col min="7971" max="7971" width="2.33203125" style="450" customWidth="1"/>
    <col min="7972" max="7972" width="1.109375" style="450" customWidth="1"/>
    <col min="7973" max="7973" width="22.6640625" style="450" customWidth="1"/>
    <col min="7974" max="7974" width="1.21875" style="450" customWidth="1"/>
    <col min="7975" max="7976" width="11.77734375" style="450" customWidth="1"/>
    <col min="7977" max="7977" width="1.77734375" style="450" customWidth="1"/>
    <col min="7978" max="7978" width="6.88671875" style="450" customWidth="1"/>
    <col min="7979" max="7979" width="4.44140625" style="450" customWidth="1"/>
    <col min="7980" max="7980" width="3.6640625" style="450" customWidth="1"/>
    <col min="7981" max="7981" width="0.77734375" style="450" customWidth="1"/>
    <col min="7982" max="7982" width="3.33203125" style="450" customWidth="1"/>
    <col min="7983" max="7983" width="3.6640625" style="450" customWidth="1"/>
    <col min="7984" max="7984" width="3" style="450" customWidth="1"/>
    <col min="7985" max="7985" width="3.6640625" style="450" customWidth="1"/>
    <col min="7986" max="7986" width="3.109375" style="450" customWidth="1"/>
    <col min="7987" max="7987" width="1.88671875" style="450" customWidth="1"/>
    <col min="7988" max="7989" width="2.21875" style="450" customWidth="1"/>
    <col min="7990" max="7990" width="7.21875" style="450" customWidth="1"/>
    <col min="7991" max="8225" width="8.88671875" style="450"/>
    <col min="8226" max="8226" width="2.44140625" style="450" customWidth="1"/>
    <col min="8227" max="8227" width="2.33203125" style="450" customWidth="1"/>
    <col min="8228" max="8228" width="1.109375" style="450" customWidth="1"/>
    <col min="8229" max="8229" width="22.6640625" style="450" customWidth="1"/>
    <col min="8230" max="8230" width="1.21875" style="450" customWidth="1"/>
    <col min="8231" max="8232" width="11.77734375" style="450" customWidth="1"/>
    <col min="8233" max="8233" width="1.77734375" style="450" customWidth="1"/>
    <col min="8234" max="8234" width="6.88671875" style="450" customWidth="1"/>
    <col min="8235" max="8235" width="4.44140625" style="450" customWidth="1"/>
    <col min="8236" max="8236" width="3.6640625" style="450" customWidth="1"/>
    <col min="8237" max="8237" width="0.77734375" style="450" customWidth="1"/>
    <col min="8238" max="8238" width="3.33203125" style="450" customWidth="1"/>
    <col min="8239" max="8239" width="3.6640625" style="450" customWidth="1"/>
    <col min="8240" max="8240" width="3" style="450" customWidth="1"/>
    <col min="8241" max="8241" width="3.6640625" style="450" customWidth="1"/>
    <col min="8242" max="8242" width="3.109375" style="450" customWidth="1"/>
    <col min="8243" max="8243" width="1.88671875" style="450" customWidth="1"/>
    <col min="8244" max="8245" width="2.21875" style="450" customWidth="1"/>
    <col min="8246" max="8246" width="7.21875" style="450" customWidth="1"/>
    <col min="8247" max="8481" width="8.88671875" style="450"/>
    <col min="8482" max="8482" width="2.44140625" style="450" customWidth="1"/>
    <col min="8483" max="8483" width="2.33203125" style="450" customWidth="1"/>
    <col min="8484" max="8484" width="1.109375" style="450" customWidth="1"/>
    <col min="8485" max="8485" width="22.6640625" style="450" customWidth="1"/>
    <col min="8486" max="8486" width="1.21875" style="450" customWidth="1"/>
    <col min="8487" max="8488" width="11.77734375" style="450" customWidth="1"/>
    <col min="8489" max="8489" width="1.77734375" style="450" customWidth="1"/>
    <col min="8490" max="8490" width="6.88671875" style="450" customWidth="1"/>
    <col min="8491" max="8491" width="4.44140625" style="450" customWidth="1"/>
    <col min="8492" max="8492" width="3.6640625" style="450" customWidth="1"/>
    <col min="8493" max="8493" width="0.77734375" style="450" customWidth="1"/>
    <col min="8494" max="8494" width="3.33203125" style="450" customWidth="1"/>
    <col min="8495" max="8495" width="3.6640625" style="450" customWidth="1"/>
    <col min="8496" max="8496" width="3" style="450" customWidth="1"/>
    <col min="8497" max="8497" width="3.6640625" style="450" customWidth="1"/>
    <col min="8498" max="8498" width="3.109375" style="450" customWidth="1"/>
    <col min="8499" max="8499" width="1.88671875" style="450" customWidth="1"/>
    <col min="8500" max="8501" width="2.21875" style="450" customWidth="1"/>
    <col min="8502" max="8502" width="7.21875" style="450" customWidth="1"/>
    <col min="8503" max="8737" width="8.88671875" style="450"/>
    <col min="8738" max="8738" width="2.44140625" style="450" customWidth="1"/>
    <col min="8739" max="8739" width="2.33203125" style="450" customWidth="1"/>
    <col min="8740" max="8740" width="1.109375" style="450" customWidth="1"/>
    <col min="8741" max="8741" width="22.6640625" style="450" customWidth="1"/>
    <col min="8742" max="8742" width="1.21875" style="450" customWidth="1"/>
    <col min="8743" max="8744" width="11.77734375" style="450" customWidth="1"/>
    <col min="8745" max="8745" width="1.77734375" style="450" customWidth="1"/>
    <col min="8746" max="8746" width="6.88671875" style="450" customWidth="1"/>
    <col min="8747" max="8747" width="4.44140625" style="450" customWidth="1"/>
    <col min="8748" max="8748" width="3.6640625" style="450" customWidth="1"/>
    <col min="8749" max="8749" width="0.77734375" style="450" customWidth="1"/>
    <col min="8750" max="8750" width="3.33203125" style="450" customWidth="1"/>
    <col min="8751" max="8751" width="3.6640625" style="450" customWidth="1"/>
    <col min="8752" max="8752" width="3" style="450" customWidth="1"/>
    <col min="8753" max="8753" width="3.6640625" style="450" customWidth="1"/>
    <col min="8754" max="8754" width="3.109375" style="450" customWidth="1"/>
    <col min="8755" max="8755" width="1.88671875" style="450" customWidth="1"/>
    <col min="8756" max="8757" width="2.21875" style="450" customWidth="1"/>
    <col min="8758" max="8758" width="7.21875" style="450" customWidth="1"/>
    <col min="8759" max="8993" width="8.88671875" style="450"/>
    <col min="8994" max="8994" width="2.44140625" style="450" customWidth="1"/>
    <col min="8995" max="8995" width="2.33203125" style="450" customWidth="1"/>
    <col min="8996" max="8996" width="1.109375" style="450" customWidth="1"/>
    <col min="8997" max="8997" width="22.6640625" style="450" customWidth="1"/>
    <col min="8998" max="8998" width="1.21875" style="450" customWidth="1"/>
    <col min="8999" max="9000" width="11.77734375" style="450" customWidth="1"/>
    <col min="9001" max="9001" width="1.77734375" style="450" customWidth="1"/>
    <col min="9002" max="9002" width="6.88671875" style="450" customWidth="1"/>
    <col min="9003" max="9003" width="4.44140625" style="450" customWidth="1"/>
    <col min="9004" max="9004" width="3.6640625" style="450" customWidth="1"/>
    <col min="9005" max="9005" width="0.77734375" style="450" customWidth="1"/>
    <col min="9006" max="9006" width="3.33203125" style="450" customWidth="1"/>
    <col min="9007" max="9007" width="3.6640625" style="450" customWidth="1"/>
    <col min="9008" max="9008" width="3" style="450" customWidth="1"/>
    <col min="9009" max="9009" width="3.6640625" style="450" customWidth="1"/>
    <col min="9010" max="9010" width="3.109375" style="450" customWidth="1"/>
    <col min="9011" max="9011" width="1.88671875" style="450" customWidth="1"/>
    <col min="9012" max="9013" width="2.21875" style="450" customWidth="1"/>
    <col min="9014" max="9014" width="7.21875" style="450" customWidth="1"/>
    <col min="9015" max="9249" width="8.88671875" style="450"/>
    <col min="9250" max="9250" width="2.44140625" style="450" customWidth="1"/>
    <col min="9251" max="9251" width="2.33203125" style="450" customWidth="1"/>
    <col min="9252" max="9252" width="1.109375" style="450" customWidth="1"/>
    <col min="9253" max="9253" width="22.6640625" style="450" customWidth="1"/>
    <col min="9254" max="9254" width="1.21875" style="450" customWidth="1"/>
    <col min="9255" max="9256" width="11.77734375" style="450" customWidth="1"/>
    <col min="9257" max="9257" width="1.77734375" style="450" customWidth="1"/>
    <col min="9258" max="9258" width="6.88671875" style="450" customWidth="1"/>
    <col min="9259" max="9259" width="4.44140625" style="450" customWidth="1"/>
    <col min="9260" max="9260" width="3.6640625" style="450" customWidth="1"/>
    <col min="9261" max="9261" width="0.77734375" style="450" customWidth="1"/>
    <col min="9262" max="9262" width="3.33203125" style="450" customWidth="1"/>
    <col min="9263" max="9263" width="3.6640625" style="450" customWidth="1"/>
    <col min="9264" max="9264" width="3" style="450" customWidth="1"/>
    <col min="9265" max="9265" width="3.6640625" style="450" customWidth="1"/>
    <col min="9266" max="9266" width="3.109375" style="450" customWidth="1"/>
    <col min="9267" max="9267" width="1.88671875" style="450" customWidth="1"/>
    <col min="9268" max="9269" width="2.21875" style="450" customWidth="1"/>
    <col min="9270" max="9270" width="7.21875" style="450" customWidth="1"/>
    <col min="9271" max="9505" width="8.88671875" style="450"/>
    <col min="9506" max="9506" width="2.44140625" style="450" customWidth="1"/>
    <col min="9507" max="9507" width="2.33203125" style="450" customWidth="1"/>
    <col min="9508" max="9508" width="1.109375" style="450" customWidth="1"/>
    <col min="9509" max="9509" width="22.6640625" style="450" customWidth="1"/>
    <col min="9510" max="9510" width="1.21875" style="450" customWidth="1"/>
    <col min="9511" max="9512" width="11.77734375" style="450" customWidth="1"/>
    <col min="9513" max="9513" width="1.77734375" style="450" customWidth="1"/>
    <col min="9514" max="9514" width="6.88671875" style="450" customWidth="1"/>
    <col min="9515" max="9515" width="4.44140625" style="450" customWidth="1"/>
    <col min="9516" max="9516" width="3.6640625" style="450" customWidth="1"/>
    <col min="9517" max="9517" width="0.77734375" style="450" customWidth="1"/>
    <col min="9518" max="9518" width="3.33203125" style="450" customWidth="1"/>
    <col min="9519" max="9519" width="3.6640625" style="450" customWidth="1"/>
    <col min="9520" max="9520" width="3" style="450" customWidth="1"/>
    <col min="9521" max="9521" width="3.6640625" style="450" customWidth="1"/>
    <col min="9522" max="9522" width="3.109375" style="450" customWidth="1"/>
    <col min="9523" max="9523" width="1.88671875" style="450" customWidth="1"/>
    <col min="9524" max="9525" width="2.21875" style="450" customWidth="1"/>
    <col min="9526" max="9526" width="7.21875" style="450" customWidth="1"/>
    <col min="9527" max="9761" width="8.88671875" style="450"/>
    <col min="9762" max="9762" width="2.44140625" style="450" customWidth="1"/>
    <col min="9763" max="9763" width="2.33203125" style="450" customWidth="1"/>
    <col min="9764" max="9764" width="1.109375" style="450" customWidth="1"/>
    <col min="9765" max="9765" width="22.6640625" style="450" customWidth="1"/>
    <col min="9766" max="9766" width="1.21875" style="450" customWidth="1"/>
    <col min="9767" max="9768" width="11.77734375" style="450" customWidth="1"/>
    <col min="9769" max="9769" width="1.77734375" style="450" customWidth="1"/>
    <col min="9770" max="9770" width="6.88671875" style="450" customWidth="1"/>
    <col min="9771" max="9771" width="4.44140625" style="450" customWidth="1"/>
    <col min="9772" max="9772" width="3.6640625" style="450" customWidth="1"/>
    <col min="9773" max="9773" width="0.77734375" style="450" customWidth="1"/>
    <col min="9774" max="9774" width="3.33203125" style="450" customWidth="1"/>
    <col min="9775" max="9775" width="3.6640625" style="450" customWidth="1"/>
    <col min="9776" max="9776" width="3" style="450" customWidth="1"/>
    <col min="9777" max="9777" width="3.6640625" style="450" customWidth="1"/>
    <col min="9778" max="9778" width="3.109375" style="450" customWidth="1"/>
    <col min="9779" max="9779" width="1.88671875" style="450" customWidth="1"/>
    <col min="9780" max="9781" width="2.21875" style="450" customWidth="1"/>
    <col min="9782" max="9782" width="7.21875" style="450" customWidth="1"/>
    <col min="9783" max="10017" width="8.88671875" style="450"/>
    <col min="10018" max="10018" width="2.44140625" style="450" customWidth="1"/>
    <col min="10019" max="10019" width="2.33203125" style="450" customWidth="1"/>
    <col min="10020" max="10020" width="1.109375" style="450" customWidth="1"/>
    <col min="10021" max="10021" width="22.6640625" style="450" customWidth="1"/>
    <col min="10022" max="10022" width="1.21875" style="450" customWidth="1"/>
    <col min="10023" max="10024" width="11.77734375" style="450" customWidth="1"/>
    <col min="10025" max="10025" width="1.77734375" style="450" customWidth="1"/>
    <col min="10026" max="10026" width="6.88671875" style="450" customWidth="1"/>
    <col min="10027" max="10027" width="4.44140625" style="450" customWidth="1"/>
    <col min="10028" max="10028" width="3.6640625" style="450" customWidth="1"/>
    <col min="10029" max="10029" width="0.77734375" style="450" customWidth="1"/>
    <col min="10030" max="10030" width="3.33203125" style="450" customWidth="1"/>
    <col min="10031" max="10031" width="3.6640625" style="450" customWidth="1"/>
    <col min="10032" max="10032" width="3" style="450" customWidth="1"/>
    <col min="10033" max="10033" width="3.6640625" style="450" customWidth="1"/>
    <col min="10034" max="10034" width="3.109375" style="450" customWidth="1"/>
    <col min="10035" max="10035" width="1.88671875" style="450" customWidth="1"/>
    <col min="10036" max="10037" width="2.21875" style="450" customWidth="1"/>
    <col min="10038" max="10038" width="7.21875" style="450" customWidth="1"/>
    <col min="10039" max="10273" width="8.88671875" style="450"/>
    <col min="10274" max="10274" width="2.44140625" style="450" customWidth="1"/>
    <col min="10275" max="10275" width="2.33203125" style="450" customWidth="1"/>
    <col min="10276" max="10276" width="1.109375" style="450" customWidth="1"/>
    <col min="10277" max="10277" width="22.6640625" style="450" customWidth="1"/>
    <col min="10278" max="10278" width="1.21875" style="450" customWidth="1"/>
    <col min="10279" max="10280" width="11.77734375" style="450" customWidth="1"/>
    <col min="10281" max="10281" width="1.77734375" style="450" customWidth="1"/>
    <col min="10282" max="10282" width="6.88671875" style="450" customWidth="1"/>
    <col min="10283" max="10283" width="4.44140625" style="450" customWidth="1"/>
    <col min="10284" max="10284" width="3.6640625" style="450" customWidth="1"/>
    <col min="10285" max="10285" width="0.77734375" style="450" customWidth="1"/>
    <col min="10286" max="10286" width="3.33203125" style="450" customWidth="1"/>
    <col min="10287" max="10287" width="3.6640625" style="450" customWidth="1"/>
    <col min="10288" max="10288" width="3" style="450" customWidth="1"/>
    <col min="10289" max="10289" width="3.6640625" style="450" customWidth="1"/>
    <col min="10290" max="10290" width="3.109375" style="450" customWidth="1"/>
    <col min="10291" max="10291" width="1.88671875" style="450" customWidth="1"/>
    <col min="10292" max="10293" width="2.21875" style="450" customWidth="1"/>
    <col min="10294" max="10294" width="7.21875" style="450" customWidth="1"/>
    <col min="10295" max="10529" width="8.88671875" style="450"/>
    <col min="10530" max="10530" width="2.44140625" style="450" customWidth="1"/>
    <col min="10531" max="10531" width="2.33203125" style="450" customWidth="1"/>
    <col min="10532" max="10532" width="1.109375" style="450" customWidth="1"/>
    <col min="10533" max="10533" width="22.6640625" style="450" customWidth="1"/>
    <col min="10534" max="10534" width="1.21875" style="450" customWidth="1"/>
    <col min="10535" max="10536" width="11.77734375" style="450" customWidth="1"/>
    <col min="10537" max="10537" width="1.77734375" style="450" customWidth="1"/>
    <col min="10538" max="10538" width="6.88671875" style="450" customWidth="1"/>
    <col min="10539" max="10539" width="4.44140625" style="450" customWidth="1"/>
    <col min="10540" max="10540" width="3.6640625" style="450" customWidth="1"/>
    <col min="10541" max="10541" width="0.77734375" style="450" customWidth="1"/>
    <col min="10542" max="10542" width="3.33203125" style="450" customWidth="1"/>
    <col min="10543" max="10543" width="3.6640625" style="450" customWidth="1"/>
    <col min="10544" max="10544" width="3" style="450" customWidth="1"/>
    <col min="10545" max="10545" width="3.6640625" style="450" customWidth="1"/>
    <col min="10546" max="10546" width="3.109375" style="450" customWidth="1"/>
    <col min="10547" max="10547" width="1.88671875" style="450" customWidth="1"/>
    <col min="10548" max="10549" width="2.21875" style="450" customWidth="1"/>
    <col min="10550" max="10550" width="7.21875" style="450" customWidth="1"/>
    <col min="10551" max="10785" width="8.88671875" style="450"/>
    <col min="10786" max="10786" width="2.44140625" style="450" customWidth="1"/>
    <col min="10787" max="10787" width="2.33203125" style="450" customWidth="1"/>
    <col min="10788" max="10788" width="1.109375" style="450" customWidth="1"/>
    <col min="10789" max="10789" width="22.6640625" style="450" customWidth="1"/>
    <col min="10790" max="10790" width="1.21875" style="450" customWidth="1"/>
    <col min="10791" max="10792" width="11.77734375" style="450" customWidth="1"/>
    <col min="10793" max="10793" width="1.77734375" style="450" customWidth="1"/>
    <col min="10794" max="10794" width="6.88671875" style="450" customWidth="1"/>
    <col min="10795" max="10795" width="4.44140625" style="450" customWidth="1"/>
    <col min="10796" max="10796" width="3.6640625" style="450" customWidth="1"/>
    <col min="10797" max="10797" width="0.77734375" style="450" customWidth="1"/>
    <col min="10798" max="10798" width="3.33203125" style="450" customWidth="1"/>
    <col min="10799" max="10799" width="3.6640625" style="450" customWidth="1"/>
    <col min="10800" max="10800" width="3" style="450" customWidth="1"/>
    <col min="10801" max="10801" width="3.6640625" style="450" customWidth="1"/>
    <col min="10802" max="10802" width="3.109375" style="450" customWidth="1"/>
    <col min="10803" max="10803" width="1.88671875" style="450" customWidth="1"/>
    <col min="10804" max="10805" width="2.21875" style="450" customWidth="1"/>
    <col min="10806" max="10806" width="7.21875" style="450" customWidth="1"/>
    <col min="10807" max="11041" width="8.88671875" style="450"/>
    <col min="11042" max="11042" width="2.44140625" style="450" customWidth="1"/>
    <col min="11043" max="11043" width="2.33203125" style="450" customWidth="1"/>
    <col min="11044" max="11044" width="1.109375" style="450" customWidth="1"/>
    <col min="11045" max="11045" width="22.6640625" style="450" customWidth="1"/>
    <col min="11046" max="11046" width="1.21875" style="450" customWidth="1"/>
    <col min="11047" max="11048" width="11.77734375" style="450" customWidth="1"/>
    <col min="11049" max="11049" width="1.77734375" style="450" customWidth="1"/>
    <col min="11050" max="11050" width="6.88671875" style="450" customWidth="1"/>
    <col min="11051" max="11051" width="4.44140625" style="450" customWidth="1"/>
    <col min="11052" max="11052" width="3.6640625" style="450" customWidth="1"/>
    <col min="11053" max="11053" width="0.77734375" style="450" customWidth="1"/>
    <col min="11054" max="11054" width="3.33203125" style="450" customWidth="1"/>
    <col min="11055" max="11055" width="3.6640625" style="450" customWidth="1"/>
    <col min="11056" max="11056" width="3" style="450" customWidth="1"/>
    <col min="11057" max="11057" width="3.6640625" style="450" customWidth="1"/>
    <col min="11058" max="11058" width="3.109375" style="450" customWidth="1"/>
    <col min="11059" max="11059" width="1.88671875" style="450" customWidth="1"/>
    <col min="11060" max="11061" width="2.21875" style="450" customWidth="1"/>
    <col min="11062" max="11062" width="7.21875" style="450" customWidth="1"/>
    <col min="11063" max="11297" width="8.88671875" style="450"/>
    <col min="11298" max="11298" width="2.44140625" style="450" customWidth="1"/>
    <col min="11299" max="11299" width="2.33203125" style="450" customWidth="1"/>
    <col min="11300" max="11300" width="1.109375" style="450" customWidth="1"/>
    <col min="11301" max="11301" width="22.6640625" style="450" customWidth="1"/>
    <col min="11302" max="11302" width="1.21875" style="450" customWidth="1"/>
    <col min="11303" max="11304" width="11.77734375" style="450" customWidth="1"/>
    <col min="11305" max="11305" width="1.77734375" style="450" customWidth="1"/>
    <col min="11306" max="11306" width="6.88671875" style="450" customWidth="1"/>
    <col min="11307" max="11307" width="4.44140625" style="450" customWidth="1"/>
    <col min="11308" max="11308" width="3.6640625" style="450" customWidth="1"/>
    <col min="11309" max="11309" width="0.77734375" style="450" customWidth="1"/>
    <col min="11310" max="11310" width="3.33203125" style="450" customWidth="1"/>
    <col min="11311" max="11311" width="3.6640625" style="450" customWidth="1"/>
    <col min="11312" max="11312" width="3" style="450" customWidth="1"/>
    <col min="11313" max="11313" width="3.6640625" style="450" customWidth="1"/>
    <col min="11314" max="11314" width="3.109375" style="450" customWidth="1"/>
    <col min="11315" max="11315" width="1.88671875" style="450" customWidth="1"/>
    <col min="11316" max="11317" width="2.21875" style="450" customWidth="1"/>
    <col min="11318" max="11318" width="7.21875" style="450" customWidth="1"/>
    <col min="11319" max="11553" width="8.88671875" style="450"/>
    <col min="11554" max="11554" width="2.44140625" style="450" customWidth="1"/>
    <col min="11555" max="11555" width="2.33203125" style="450" customWidth="1"/>
    <col min="11556" max="11556" width="1.109375" style="450" customWidth="1"/>
    <col min="11557" max="11557" width="22.6640625" style="450" customWidth="1"/>
    <col min="11558" max="11558" width="1.21875" style="450" customWidth="1"/>
    <col min="11559" max="11560" width="11.77734375" style="450" customWidth="1"/>
    <col min="11561" max="11561" width="1.77734375" style="450" customWidth="1"/>
    <col min="11562" max="11562" width="6.88671875" style="450" customWidth="1"/>
    <col min="11563" max="11563" width="4.44140625" style="450" customWidth="1"/>
    <col min="11564" max="11564" width="3.6640625" style="450" customWidth="1"/>
    <col min="11565" max="11565" width="0.77734375" style="450" customWidth="1"/>
    <col min="11566" max="11566" width="3.33203125" style="450" customWidth="1"/>
    <col min="11567" max="11567" width="3.6640625" style="450" customWidth="1"/>
    <col min="11568" max="11568" width="3" style="450" customWidth="1"/>
    <col min="11569" max="11569" width="3.6640625" style="450" customWidth="1"/>
    <col min="11570" max="11570" width="3.109375" style="450" customWidth="1"/>
    <col min="11571" max="11571" width="1.88671875" style="450" customWidth="1"/>
    <col min="11572" max="11573" width="2.21875" style="450" customWidth="1"/>
    <col min="11574" max="11574" width="7.21875" style="450" customWidth="1"/>
    <col min="11575" max="11809" width="8.88671875" style="450"/>
    <col min="11810" max="11810" width="2.44140625" style="450" customWidth="1"/>
    <col min="11811" max="11811" width="2.33203125" style="450" customWidth="1"/>
    <col min="11812" max="11812" width="1.109375" style="450" customWidth="1"/>
    <col min="11813" max="11813" width="22.6640625" style="450" customWidth="1"/>
    <col min="11814" max="11814" width="1.21875" style="450" customWidth="1"/>
    <col min="11815" max="11816" width="11.77734375" style="450" customWidth="1"/>
    <col min="11817" max="11817" width="1.77734375" style="450" customWidth="1"/>
    <col min="11818" max="11818" width="6.88671875" style="450" customWidth="1"/>
    <col min="11819" max="11819" width="4.44140625" style="450" customWidth="1"/>
    <col min="11820" max="11820" width="3.6640625" style="450" customWidth="1"/>
    <col min="11821" max="11821" width="0.77734375" style="450" customWidth="1"/>
    <col min="11822" max="11822" width="3.33203125" style="450" customWidth="1"/>
    <col min="11823" max="11823" width="3.6640625" style="450" customWidth="1"/>
    <col min="11824" max="11824" width="3" style="450" customWidth="1"/>
    <col min="11825" max="11825" width="3.6640625" style="450" customWidth="1"/>
    <col min="11826" max="11826" width="3.109375" style="450" customWidth="1"/>
    <col min="11827" max="11827" width="1.88671875" style="450" customWidth="1"/>
    <col min="11828" max="11829" width="2.21875" style="450" customWidth="1"/>
    <col min="11830" max="11830" width="7.21875" style="450" customWidth="1"/>
    <col min="11831" max="12065" width="8.88671875" style="450"/>
    <col min="12066" max="12066" width="2.44140625" style="450" customWidth="1"/>
    <col min="12067" max="12067" width="2.33203125" style="450" customWidth="1"/>
    <col min="12068" max="12068" width="1.109375" style="450" customWidth="1"/>
    <col min="12069" max="12069" width="22.6640625" style="450" customWidth="1"/>
    <col min="12070" max="12070" width="1.21875" style="450" customWidth="1"/>
    <col min="12071" max="12072" width="11.77734375" style="450" customWidth="1"/>
    <col min="12073" max="12073" width="1.77734375" style="450" customWidth="1"/>
    <col min="12074" max="12074" width="6.88671875" style="450" customWidth="1"/>
    <col min="12075" max="12075" width="4.44140625" style="450" customWidth="1"/>
    <col min="12076" max="12076" width="3.6640625" style="450" customWidth="1"/>
    <col min="12077" max="12077" width="0.77734375" style="450" customWidth="1"/>
    <col min="12078" max="12078" width="3.33203125" style="450" customWidth="1"/>
    <col min="12079" max="12079" width="3.6640625" style="450" customWidth="1"/>
    <col min="12080" max="12080" width="3" style="450" customWidth="1"/>
    <col min="12081" max="12081" width="3.6640625" style="450" customWidth="1"/>
    <col min="12082" max="12082" width="3.109375" style="450" customWidth="1"/>
    <col min="12083" max="12083" width="1.88671875" style="450" customWidth="1"/>
    <col min="12084" max="12085" width="2.21875" style="450" customWidth="1"/>
    <col min="12086" max="12086" width="7.21875" style="450" customWidth="1"/>
    <col min="12087" max="12321" width="8.88671875" style="450"/>
    <col min="12322" max="12322" width="2.44140625" style="450" customWidth="1"/>
    <col min="12323" max="12323" width="2.33203125" style="450" customWidth="1"/>
    <col min="12324" max="12324" width="1.109375" style="450" customWidth="1"/>
    <col min="12325" max="12325" width="22.6640625" style="450" customWidth="1"/>
    <col min="12326" max="12326" width="1.21875" style="450" customWidth="1"/>
    <col min="12327" max="12328" width="11.77734375" style="450" customWidth="1"/>
    <col min="12329" max="12329" width="1.77734375" style="450" customWidth="1"/>
    <col min="12330" max="12330" width="6.88671875" style="450" customWidth="1"/>
    <col min="12331" max="12331" width="4.44140625" style="450" customWidth="1"/>
    <col min="12332" max="12332" width="3.6640625" style="450" customWidth="1"/>
    <col min="12333" max="12333" width="0.77734375" style="450" customWidth="1"/>
    <col min="12334" max="12334" width="3.33203125" style="450" customWidth="1"/>
    <col min="12335" max="12335" width="3.6640625" style="450" customWidth="1"/>
    <col min="12336" max="12336" width="3" style="450" customWidth="1"/>
    <col min="12337" max="12337" width="3.6640625" style="450" customWidth="1"/>
    <col min="12338" max="12338" width="3.109375" style="450" customWidth="1"/>
    <col min="12339" max="12339" width="1.88671875" style="450" customWidth="1"/>
    <col min="12340" max="12341" width="2.21875" style="450" customWidth="1"/>
    <col min="12342" max="12342" width="7.21875" style="450" customWidth="1"/>
    <col min="12343" max="12577" width="8.88671875" style="450"/>
    <col min="12578" max="12578" width="2.44140625" style="450" customWidth="1"/>
    <col min="12579" max="12579" width="2.33203125" style="450" customWidth="1"/>
    <col min="12580" max="12580" width="1.109375" style="450" customWidth="1"/>
    <col min="12581" max="12581" width="22.6640625" style="450" customWidth="1"/>
    <col min="12582" max="12582" width="1.21875" style="450" customWidth="1"/>
    <col min="12583" max="12584" width="11.77734375" style="450" customWidth="1"/>
    <col min="12585" max="12585" width="1.77734375" style="450" customWidth="1"/>
    <col min="12586" max="12586" width="6.88671875" style="450" customWidth="1"/>
    <col min="12587" max="12587" width="4.44140625" style="450" customWidth="1"/>
    <col min="12588" max="12588" width="3.6640625" style="450" customWidth="1"/>
    <col min="12589" max="12589" width="0.77734375" style="450" customWidth="1"/>
    <col min="12590" max="12590" width="3.33203125" style="450" customWidth="1"/>
    <col min="12591" max="12591" width="3.6640625" style="450" customWidth="1"/>
    <col min="12592" max="12592" width="3" style="450" customWidth="1"/>
    <col min="12593" max="12593" width="3.6640625" style="450" customWidth="1"/>
    <col min="12594" max="12594" width="3.109375" style="450" customWidth="1"/>
    <col min="12595" max="12595" width="1.88671875" style="450" customWidth="1"/>
    <col min="12596" max="12597" width="2.21875" style="450" customWidth="1"/>
    <col min="12598" max="12598" width="7.21875" style="450" customWidth="1"/>
    <col min="12599" max="12833" width="8.88671875" style="450"/>
    <col min="12834" max="12834" width="2.44140625" style="450" customWidth="1"/>
    <col min="12835" max="12835" width="2.33203125" style="450" customWidth="1"/>
    <col min="12836" max="12836" width="1.109375" style="450" customWidth="1"/>
    <col min="12837" max="12837" width="22.6640625" style="450" customWidth="1"/>
    <col min="12838" max="12838" width="1.21875" style="450" customWidth="1"/>
    <col min="12839" max="12840" width="11.77734375" style="450" customWidth="1"/>
    <col min="12841" max="12841" width="1.77734375" style="450" customWidth="1"/>
    <col min="12842" max="12842" width="6.88671875" style="450" customWidth="1"/>
    <col min="12843" max="12843" width="4.44140625" style="450" customWidth="1"/>
    <col min="12844" max="12844" width="3.6640625" style="450" customWidth="1"/>
    <col min="12845" max="12845" width="0.77734375" style="450" customWidth="1"/>
    <col min="12846" max="12846" width="3.33203125" style="450" customWidth="1"/>
    <col min="12847" max="12847" width="3.6640625" style="450" customWidth="1"/>
    <col min="12848" max="12848" width="3" style="450" customWidth="1"/>
    <col min="12849" max="12849" width="3.6640625" style="450" customWidth="1"/>
    <col min="12850" max="12850" width="3.109375" style="450" customWidth="1"/>
    <col min="12851" max="12851" width="1.88671875" style="450" customWidth="1"/>
    <col min="12852" max="12853" width="2.21875" style="450" customWidth="1"/>
    <col min="12854" max="12854" width="7.21875" style="450" customWidth="1"/>
    <col min="12855" max="13089" width="8.88671875" style="450"/>
    <col min="13090" max="13090" width="2.44140625" style="450" customWidth="1"/>
    <col min="13091" max="13091" width="2.33203125" style="450" customWidth="1"/>
    <col min="13092" max="13092" width="1.109375" style="450" customWidth="1"/>
    <col min="13093" max="13093" width="22.6640625" style="450" customWidth="1"/>
    <col min="13094" max="13094" width="1.21875" style="450" customWidth="1"/>
    <col min="13095" max="13096" width="11.77734375" style="450" customWidth="1"/>
    <col min="13097" max="13097" width="1.77734375" style="450" customWidth="1"/>
    <col min="13098" max="13098" width="6.88671875" style="450" customWidth="1"/>
    <col min="13099" max="13099" width="4.44140625" style="450" customWidth="1"/>
    <col min="13100" max="13100" width="3.6640625" style="450" customWidth="1"/>
    <col min="13101" max="13101" width="0.77734375" style="450" customWidth="1"/>
    <col min="13102" max="13102" width="3.33203125" style="450" customWidth="1"/>
    <col min="13103" max="13103" width="3.6640625" style="450" customWidth="1"/>
    <col min="13104" max="13104" width="3" style="450" customWidth="1"/>
    <col min="13105" max="13105" width="3.6640625" style="450" customWidth="1"/>
    <col min="13106" max="13106" width="3.109375" style="450" customWidth="1"/>
    <col min="13107" max="13107" width="1.88671875" style="450" customWidth="1"/>
    <col min="13108" max="13109" width="2.21875" style="450" customWidth="1"/>
    <col min="13110" max="13110" width="7.21875" style="450" customWidth="1"/>
    <col min="13111" max="13345" width="8.88671875" style="450"/>
    <col min="13346" max="13346" width="2.44140625" style="450" customWidth="1"/>
    <col min="13347" max="13347" width="2.33203125" style="450" customWidth="1"/>
    <col min="13348" max="13348" width="1.109375" style="450" customWidth="1"/>
    <col min="13349" max="13349" width="22.6640625" style="450" customWidth="1"/>
    <col min="13350" max="13350" width="1.21875" style="450" customWidth="1"/>
    <col min="13351" max="13352" width="11.77734375" style="450" customWidth="1"/>
    <col min="13353" max="13353" width="1.77734375" style="450" customWidth="1"/>
    <col min="13354" max="13354" width="6.88671875" style="450" customWidth="1"/>
    <col min="13355" max="13355" width="4.44140625" style="450" customWidth="1"/>
    <col min="13356" max="13356" width="3.6640625" style="450" customWidth="1"/>
    <col min="13357" max="13357" width="0.77734375" style="450" customWidth="1"/>
    <col min="13358" max="13358" width="3.33203125" style="450" customWidth="1"/>
    <col min="13359" max="13359" width="3.6640625" style="450" customWidth="1"/>
    <col min="13360" max="13360" width="3" style="450" customWidth="1"/>
    <col min="13361" max="13361" width="3.6640625" style="450" customWidth="1"/>
    <col min="13362" max="13362" width="3.109375" style="450" customWidth="1"/>
    <col min="13363" max="13363" width="1.88671875" style="450" customWidth="1"/>
    <col min="13364" max="13365" width="2.21875" style="450" customWidth="1"/>
    <col min="13366" max="13366" width="7.21875" style="450" customWidth="1"/>
    <col min="13367" max="13601" width="8.88671875" style="450"/>
    <col min="13602" max="13602" width="2.44140625" style="450" customWidth="1"/>
    <col min="13603" max="13603" width="2.33203125" style="450" customWidth="1"/>
    <col min="13604" max="13604" width="1.109375" style="450" customWidth="1"/>
    <col min="13605" max="13605" width="22.6640625" style="450" customWidth="1"/>
    <col min="13606" max="13606" width="1.21875" style="450" customWidth="1"/>
    <col min="13607" max="13608" width="11.77734375" style="450" customWidth="1"/>
    <col min="13609" max="13609" width="1.77734375" style="450" customWidth="1"/>
    <col min="13610" max="13610" width="6.88671875" style="450" customWidth="1"/>
    <col min="13611" max="13611" width="4.44140625" style="450" customWidth="1"/>
    <col min="13612" max="13612" width="3.6640625" style="450" customWidth="1"/>
    <col min="13613" max="13613" width="0.77734375" style="450" customWidth="1"/>
    <col min="13614" max="13614" width="3.33203125" style="450" customWidth="1"/>
    <col min="13615" max="13615" width="3.6640625" style="450" customWidth="1"/>
    <col min="13616" max="13616" width="3" style="450" customWidth="1"/>
    <col min="13617" max="13617" width="3.6640625" style="450" customWidth="1"/>
    <col min="13618" max="13618" width="3.109375" style="450" customWidth="1"/>
    <col min="13619" max="13619" width="1.88671875" style="450" customWidth="1"/>
    <col min="13620" max="13621" width="2.21875" style="450" customWidth="1"/>
    <col min="13622" max="13622" width="7.21875" style="450" customWidth="1"/>
    <col min="13623" max="13857" width="8.88671875" style="450"/>
    <col min="13858" max="13858" width="2.44140625" style="450" customWidth="1"/>
    <col min="13859" max="13859" width="2.33203125" style="450" customWidth="1"/>
    <col min="13860" max="13860" width="1.109375" style="450" customWidth="1"/>
    <col min="13861" max="13861" width="22.6640625" style="450" customWidth="1"/>
    <col min="13862" max="13862" width="1.21875" style="450" customWidth="1"/>
    <col min="13863" max="13864" width="11.77734375" style="450" customWidth="1"/>
    <col min="13865" max="13865" width="1.77734375" style="450" customWidth="1"/>
    <col min="13866" max="13866" width="6.88671875" style="450" customWidth="1"/>
    <col min="13867" max="13867" width="4.44140625" style="450" customWidth="1"/>
    <col min="13868" max="13868" width="3.6640625" style="450" customWidth="1"/>
    <col min="13869" max="13869" width="0.77734375" style="450" customWidth="1"/>
    <col min="13870" max="13870" width="3.33203125" style="450" customWidth="1"/>
    <col min="13871" max="13871" width="3.6640625" style="450" customWidth="1"/>
    <col min="13872" max="13872" width="3" style="450" customWidth="1"/>
    <col min="13873" max="13873" width="3.6640625" style="450" customWidth="1"/>
    <col min="13874" max="13874" width="3.109375" style="450" customWidth="1"/>
    <col min="13875" max="13875" width="1.88671875" style="450" customWidth="1"/>
    <col min="13876" max="13877" width="2.21875" style="450" customWidth="1"/>
    <col min="13878" max="13878" width="7.21875" style="450" customWidth="1"/>
    <col min="13879" max="14113" width="8.88671875" style="450"/>
    <col min="14114" max="14114" width="2.44140625" style="450" customWidth="1"/>
    <col min="14115" max="14115" width="2.33203125" style="450" customWidth="1"/>
    <col min="14116" max="14116" width="1.109375" style="450" customWidth="1"/>
    <col min="14117" max="14117" width="22.6640625" style="450" customWidth="1"/>
    <col min="14118" max="14118" width="1.21875" style="450" customWidth="1"/>
    <col min="14119" max="14120" width="11.77734375" style="450" customWidth="1"/>
    <col min="14121" max="14121" width="1.77734375" style="450" customWidth="1"/>
    <col min="14122" max="14122" width="6.88671875" style="450" customWidth="1"/>
    <col min="14123" max="14123" width="4.44140625" style="450" customWidth="1"/>
    <col min="14124" max="14124" width="3.6640625" style="450" customWidth="1"/>
    <col min="14125" max="14125" width="0.77734375" style="450" customWidth="1"/>
    <col min="14126" max="14126" width="3.33203125" style="450" customWidth="1"/>
    <col min="14127" max="14127" width="3.6640625" style="450" customWidth="1"/>
    <col min="14128" max="14128" width="3" style="450" customWidth="1"/>
    <col min="14129" max="14129" width="3.6640625" style="450" customWidth="1"/>
    <col min="14130" max="14130" width="3.109375" style="450" customWidth="1"/>
    <col min="14131" max="14131" width="1.88671875" style="450" customWidth="1"/>
    <col min="14132" max="14133" width="2.21875" style="450" customWidth="1"/>
    <col min="14134" max="14134" width="7.21875" style="450" customWidth="1"/>
    <col min="14135" max="14369" width="8.88671875" style="450"/>
    <col min="14370" max="14370" width="2.44140625" style="450" customWidth="1"/>
    <col min="14371" max="14371" width="2.33203125" style="450" customWidth="1"/>
    <col min="14372" max="14372" width="1.109375" style="450" customWidth="1"/>
    <col min="14373" max="14373" width="22.6640625" style="450" customWidth="1"/>
    <col min="14374" max="14374" width="1.21875" style="450" customWidth="1"/>
    <col min="14375" max="14376" width="11.77734375" style="450" customWidth="1"/>
    <col min="14377" max="14377" width="1.77734375" style="450" customWidth="1"/>
    <col min="14378" max="14378" width="6.88671875" style="450" customWidth="1"/>
    <col min="14379" max="14379" width="4.44140625" style="450" customWidth="1"/>
    <col min="14380" max="14380" width="3.6640625" style="450" customWidth="1"/>
    <col min="14381" max="14381" width="0.77734375" style="450" customWidth="1"/>
    <col min="14382" max="14382" width="3.33203125" style="450" customWidth="1"/>
    <col min="14383" max="14383" width="3.6640625" style="450" customWidth="1"/>
    <col min="14384" max="14384" width="3" style="450" customWidth="1"/>
    <col min="14385" max="14385" width="3.6640625" style="450" customWidth="1"/>
    <col min="14386" max="14386" width="3.109375" style="450" customWidth="1"/>
    <col min="14387" max="14387" width="1.88671875" style="450" customWidth="1"/>
    <col min="14388" max="14389" width="2.21875" style="450" customWidth="1"/>
    <col min="14390" max="14390" width="7.21875" style="450" customWidth="1"/>
    <col min="14391" max="14625" width="8.88671875" style="450"/>
    <col min="14626" max="14626" width="2.44140625" style="450" customWidth="1"/>
    <col min="14627" max="14627" width="2.33203125" style="450" customWidth="1"/>
    <col min="14628" max="14628" width="1.109375" style="450" customWidth="1"/>
    <col min="14629" max="14629" width="22.6640625" style="450" customWidth="1"/>
    <col min="14630" max="14630" width="1.21875" style="450" customWidth="1"/>
    <col min="14631" max="14632" width="11.77734375" style="450" customWidth="1"/>
    <col min="14633" max="14633" width="1.77734375" style="450" customWidth="1"/>
    <col min="14634" max="14634" width="6.88671875" style="450" customWidth="1"/>
    <col min="14635" max="14635" width="4.44140625" style="450" customWidth="1"/>
    <col min="14636" max="14636" width="3.6640625" style="450" customWidth="1"/>
    <col min="14637" max="14637" width="0.77734375" style="450" customWidth="1"/>
    <col min="14638" max="14638" width="3.33203125" style="450" customWidth="1"/>
    <col min="14639" max="14639" width="3.6640625" style="450" customWidth="1"/>
    <col min="14640" max="14640" width="3" style="450" customWidth="1"/>
    <col min="14641" max="14641" width="3.6640625" style="450" customWidth="1"/>
    <col min="14642" max="14642" width="3.109375" style="450" customWidth="1"/>
    <col min="14643" max="14643" width="1.88671875" style="450" customWidth="1"/>
    <col min="14644" max="14645" width="2.21875" style="450" customWidth="1"/>
    <col min="14646" max="14646" width="7.21875" style="450" customWidth="1"/>
    <col min="14647" max="14881" width="8.88671875" style="450"/>
    <col min="14882" max="14882" width="2.44140625" style="450" customWidth="1"/>
    <col min="14883" max="14883" width="2.33203125" style="450" customWidth="1"/>
    <col min="14884" max="14884" width="1.109375" style="450" customWidth="1"/>
    <col min="14885" max="14885" width="22.6640625" style="450" customWidth="1"/>
    <col min="14886" max="14886" width="1.21875" style="450" customWidth="1"/>
    <col min="14887" max="14888" width="11.77734375" style="450" customWidth="1"/>
    <col min="14889" max="14889" width="1.77734375" style="450" customWidth="1"/>
    <col min="14890" max="14890" width="6.88671875" style="450" customWidth="1"/>
    <col min="14891" max="14891" width="4.44140625" style="450" customWidth="1"/>
    <col min="14892" max="14892" width="3.6640625" style="450" customWidth="1"/>
    <col min="14893" max="14893" width="0.77734375" style="450" customWidth="1"/>
    <col min="14894" max="14894" width="3.33203125" style="450" customWidth="1"/>
    <col min="14895" max="14895" width="3.6640625" style="450" customWidth="1"/>
    <col min="14896" max="14896" width="3" style="450" customWidth="1"/>
    <col min="14897" max="14897" width="3.6640625" style="450" customWidth="1"/>
    <col min="14898" max="14898" width="3.109375" style="450" customWidth="1"/>
    <col min="14899" max="14899" width="1.88671875" style="450" customWidth="1"/>
    <col min="14900" max="14901" width="2.21875" style="450" customWidth="1"/>
    <col min="14902" max="14902" width="7.21875" style="450" customWidth="1"/>
    <col min="14903" max="15137" width="8.88671875" style="450"/>
    <col min="15138" max="15138" width="2.44140625" style="450" customWidth="1"/>
    <col min="15139" max="15139" width="2.33203125" style="450" customWidth="1"/>
    <col min="15140" max="15140" width="1.109375" style="450" customWidth="1"/>
    <col min="15141" max="15141" width="22.6640625" style="450" customWidth="1"/>
    <col min="15142" max="15142" width="1.21875" style="450" customWidth="1"/>
    <col min="15143" max="15144" width="11.77734375" style="450" customWidth="1"/>
    <col min="15145" max="15145" width="1.77734375" style="450" customWidth="1"/>
    <col min="15146" max="15146" width="6.88671875" style="450" customWidth="1"/>
    <col min="15147" max="15147" width="4.44140625" style="450" customWidth="1"/>
    <col min="15148" max="15148" width="3.6640625" style="450" customWidth="1"/>
    <col min="15149" max="15149" width="0.77734375" style="450" customWidth="1"/>
    <col min="15150" max="15150" width="3.33203125" style="450" customWidth="1"/>
    <col min="15151" max="15151" width="3.6640625" style="450" customWidth="1"/>
    <col min="15152" max="15152" width="3" style="450" customWidth="1"/>
    <col min="15153" max="15153" width="3.6640625" style="450" customWidth="1"/>
    <col min="15154" max="15154" width="3.109375" style="450" customWidth="1"/>
    <col min="15155" max="15155" width="1.88671875" style="450" customWidth="1"/>
    <col min="15156" max="15157" width="2.21875" style="450" customWidth="1"/>
    <col min="15158" max="15158" width="7.21875" style="450" customWidth="1"/>
    <col min="15159" max="15393" width="8.88671875" style="450"/>
    <col min="15394" max="15394" width="2.44140625" style="450" customWidth="1"/>
    <col min="15395" max="15395" width="2.33203125" style="450" customWidth="1"/>
    <col min="15396" max="15396" width="1.109375" style="450" customWidth="1"/>
    <col min="15397" max="15397" width="22.6640625" style="450" customWidth="1"/>
    <col min="15398" max="15398" width="1.21875" style="450" customWidth="1"/>
    <col min="15399" max="15400" width="11.77734375" style="450" customWidth="1"/>
    <col min="15401" max="15401" width="1.77734375" style="450" customWidth="1"/>
    <col min="15402" max="15402" width="6.88671875" style="450" customWidth="1"/>
    <col min="15403" max="15403" width="4.44140625" style="450" customWidth="1"/>
    <col min="15404" max="15404" width="3.6640625" style="450" customWidth="1"/>
    <col min="15405" max="15405" width="0.77734375" style="450" customWidth="1"/>
    <col min="15406" max="15406" width="3.33203125" style="450" customWidth="1"/>
    <col min="15407" max="15407" width="3.6640625" style="450" customWidth="1"/>
    <col min="15408" max="15408" width="3" style="450" customWidth="1"/>
    <col min="15409" max="15409" width="3.6640625" style="450" customWidth="1"/>
    <col min="15410" max="15410" width="3.109375" style="450" customWidth="1"/>
    <col min="15411" max="15411" width="1.88671875" style="450" customWidth="1"/>
    <col min="15412" max="15413" width="2.21875" style="450" customWidth="1"/>
    <col min="15414" max="15414" width="7.21875" style="450" customWidth="1"/>
    <col min="15415" max="15649" width="8.88671875" style="450"/>
    <col min="15650" max="15650" width="2.44140625" style="450" customWidth="1"/>
    <col min="15651" max="15651" width="2.33203125" style="450" customWidth="1"/>
    <col min="15652" max="15652" width="1.109375" style="450" customWidth="1"/>
    <col min="15653" max="15653" width="22.6640625" style="450" customWidth="1"/>
    <col min="15654" max="15654" width="1.21875" style="450" customWidth="1"/>
    <col min="15655" max="15656" width="11.77734375" style="450" customWidth="1"/>
    <col min="15657" max="15657" width="1.77734375" style="450" customWidth="1"/>
    <col min="15658" max="15658" width="6.88671875" style="450" customWidth="1"/>
    <col min="15659" max="15659" width="4.44140625" style="450" customWidth="1"/>
    <col min="15660" max="15660" width="3.6640625" style="450" customWidth="1"/>
    <col min="15661" max="15661" width="0.77734375" style="450" customWidth="1"/>
    <col min="15662" max="15662" width="3.33203125" style="450" customWidth="1"/>
    <col min="15663" max="15663" width="3.6640625" style="450" customWidth="1"/>
    <col min="15664" max="15664" width="3" style="450" customWidth="1"/>
    <col min="15665" max="15665" width="3.6640625" style="450" customWidth="1"/>
    <col min="15666" max="15666" width="3.109375" style="450" customWidth="1"/>
    <col min="15667" max="15667" width="1.88671875" style="450" customWidth="1"/>
    <col min="15668" max="15669" width="2.21875" style="450" customWidth="1"/>
    <col min="15670" max="15670" width="7.21875" style="450" customWidth="1"/>
    <col min="15671" max="15905" width="8.88671875" style="450"/>
    <col min="15906" max="15906" width="2.44140625" style="450" customWidth="1"/>
    <col min="15907" max="15907" width="2.33203125" style="450" customWidth="1"/>
    <col min="15908" max="15908" width="1.109375" style="450" customWidth="1"/>
    <col min="15909" max="15909" width="22.6640625" style="450" customWidth="1"/>
    <col min="15910" max="15910" width="1.21875" style="450" customWidth="1"/>
    <col min="15911" max="15912" width="11.77734375" style="450" customWidth="1"/>
    <col min="15913" max="15913" width="1.77734375" style="450" customWidth="1"/>
    <col min="15914" max="15914" width="6.88671875" style="450" customWidth="1"/>
    <col min="15915" max="15915" width="4.44140625" style="450" customWidth="1"/>
    <col min="15916" max="15916" width="3.6640625" style="450" customWidth="1"/>
    <col min="15917" max="15917" width="0.77734375" style="450" customWidth="1"/>
    <col min="15918" max="15918" width="3.33203125" style="450" customWidth="1"/>
    <col min="15919" max="15919" width="3.6640625" style="450" customWidth="1"/>
    <col min="15920" max="15920" width="3" style="450" customWidth="1"/>
    <col min="15921" max="15921" width="3.6640625" style="450" customWidth="1"/>
    <col min="15922" max="15922" width="3.109375" style="450" customWidth="1"/>
    <col min="15923" max="15923" width="1.88671875" style="450" customWidth="1"/>
    <col min="15924" max="15925" width="2.21875" style="450" customWidth="1"/>
    <col min="15926" max="15926" width="7.21875" style="450" customWidth="1"/>
    <col min="15927" max="16161" width="8.88671875" style="450"/>
    <col min="16162" max="16162" width="2.44140625" style="450" customWidth="1"/>
    <col min="16163" max="16163" width="2.33203125" style="450" customWidth="1"/>
    <col min="16164" max="16164" width="1.109375" style="450" customWidth="1"/>
    <col min="16165" max="16165" width="22.6640625" style="450" customWidth="1"/>
    <col min="16166" max="16166" width="1.21875" style="450" customWidth="1"/>
    <col min="16167" max="16168" width="11.77734375" style="450" customWidth="1"/>
    <col min="16169" max="16169" width="1.77734375" style="450" customWidth="1"/>
    <col min="16170" max="16170" width="6.88671875" style="450" customWidth="1"/>
    <col min="16171" max="16171" width="4.44140625" style="450" customWidth="1"/>
    <col min="16172" max="16172" width="3.6640625" style="450" customWidth="1"/>
    <col min="16173" max="16173" width="0.77734375" style="450" customWidth="1"/>
    <col min="16174" max="16174" width="3.33203125" style="450" customWidth="1"/>
    <col min="16175" max="16175" width="3.6640625" style="450" customWidth="1"/>
    <col min="16176" max="16176" width="3" style="450" customWidth="1"/>
    <col min="16177" max="16177" width="3.6640625" style="450" customWidth="1"/>
    <col min="16178" max="16178" width="3.109375" style="450" customWidth="1"/>
    <col min="16179" max="16179" width="1.88671875" style="450" customWidth="1"/>
    <col min="16180" max="16181" width="2.21875" style="450" customWidth="1"/>
    <col min="16182" max="16182" width="7.21875" style="450" customWidth="1"/>
    <col min="16183" max="16384" width="8.88671875" style="450"/>
  </cols>
  <sheetData>
    <row r="1" spans="2:78" ht="20.25" customHeight="1">
      <c r="B1" s="453" t="s">
        <v>2818</v>
      </c>
      <c r="BB1" s="453" t="s">
        <v>2818</v>
      </c>
    </row>
    <row r="2" spans="2:78" ht="10.8" customHeight="1">
      <c r="S2" s="514"/>
      <c r="T2" s="514"/>
      <c r="X2" s="514"/>
      <c r="AB2" s="636"/>
      <c r="BS2" s="514"/>
      <c r="BT2" s="514"/>
      <c r="BX2" s="514"/>
    </row>
    <row r="3" spans="2:78">
      <c r="Q3" s="515"/>
      <c r="R3" s="2000"/>
      <c r="S3" s="1797"/>
      <c r="T3" s="516" t="s">
        <v>2633</v>
      </c>
      <c r="U3" s="517"/>
      <c r="V3" s="516" t="s">
        <v>2634</v>
      </c>
      <c r="W3" s="517"/>
      <c r="X3" s="516" t="s">
        <v>2635</v>
      </c>
      <c r="BQ3" s="515"/>
      <c r="BR3" s="1794" t="s">
        <v>3409</v>
      </c>
      <c r="BS3" s="1795"/>
      <c r="BT3" s="351" t="s">
        <v>2633</v>
      </c>
      <c r="BU3" s="977" t="s">
        <v>3406</v>
      </c>
      <c r="BV3" s="351" t="s">
        <v>2634</v>
      </c>
      <c r="BW3" s="977" t="s">
        <v>3406</v>
      </c>
      <c r="BX3" s="351" t="s">
        <v>2635</v>
      </c>
    </row>
    <row r="4" spans="2:78" ht="10.5" customHeight="1">
      <c r="T4" s="519"/>
      <c r="U4" s="519"/>
      <c r="V4" s="519"/>
      <c r="W4" s="519"/>
      <c r="X4" s="519"/>
      <c r="BT4" s="519"/>
      <c r="BU4" s="519"/>
      <c r="BV4" s="519"/>
      <c r="BW4" s="519"/>
      <c r="BX4" s="519"/>
    </row>
    <row r="5" spans="2:78" ht="18" customHeight="1">
      <c r="C5" s="450" t="s">
        <v>2636</v>
      </c>
      <c r="N5" s="450" t="s">
        <v>2637</v>
      </c>
      <c r="BC5" s="450" t="s">
        <v>2636</v>
      </c>
      <c r="BN5" s="450" t="s">
        <v>2637</v>
      </c>
    </row>
    <row r="6" spans="2:78" ht="20.399999999999999" customHeight="1">
      <c r="C6" s="450" t="s">
        <v>2686</v>
      </c>
      <c r="N6" s="2002" t="s">
        <v>2661</v>
      </c>
      <c r="O6" s="2003"/>
      <c r="P6" s="1788">
        <f>第22号様式!P10</f>
        <v>0</v>
      </c>
      <c r="Q6" s="1123"/>
      <c r="R6" s="1123"/>
      <c r="S6" s="1123"/>
      <c r="T6" s="1123"/>
      <c r="U6" s="1123"/>
      <c r="V6" s="1123"/>
      <c r="W6" s="1123"/>
      <c r="X6" s="1123"/>
      <c r="BC6" s="450" t="s">
        <v>2686</v>
      </c>
      <c r="BN6" s="2002" t="s">
        <v>2661</v>
      </c>
      <c r="BO6" s="2003"/>
      <c r="BP6" s="1788" t="str">
        <f>第22号様式!BP10</f>
        <v>東京都新宿区西新宿○-○○-○○</v>
      </c>
      <c r="BQ6" s="1123"/>
      <c r="BR6" s="1123"/>
      <c r="BS6" s="1123"/>
      <c r="BT6" s="1123"/>
      <c r="BU6" s="1123"/>
      <c r="BV6" s="1123"/>
      <c r="BW6" s="1123"/>
      <c r="BX6" s="1123"/>
    </row>
    <row r="7" spans="2:78" ht="2.4" customHeight="1">
      <c r="E7" s="453"/>
      <c r="F7" s="453"/>
      <c r="G7" s="453"/>
      <c r="H7" s="453"/>
      <c r="I7" s="453"/>
      <c r="J7" s="453"/>
      <c r="O7" s="453"/>
      <c r="P7" s="355"/>
      <c r="Q7" s="355"/>
      <c r="R7" s="355"/>
      <c r="S7" s="355"/>
      <c r="T7" s="355"/>
      <c r="U7" s="355"/>
      <c r="V7" s="355"/>
      <c r="W7" s="355"/>
      <c r="X7" s="355"/>
      <c r="BE7" s="453"/>
      <c r="BF7" s="453"/>
      <c r="BG7" s="453"/>
      <c r="BH7" s="453"/>
      <c r="BI7" s="453"/>
      <c r="BJ7" s="453"/>
      <c r="BO7" s="453"/>
      <c r="BP7" s="355"/>
      <c r="BQ7" s="355"/>
      <c r="BR7" s="355"/>
      <c r="BS7" s="355"/>
      <c r="BT7" s="355"/>
      <c r="BU7" s="355"/>
      <c r="BV7" s="355"/>
      <c r="BW7" s="355"/>
      <c r="BX7" s="355"/>
    </row>
    <row r="8" spans="2:78" ht="20.399999999999999" customHeight="1">
      <c r="D8" s="453"/>
      <c r="E8" s="453"/>
      <c r="F8" s="453"/>
      <c r="G8" s="453"/>
      <c r="H8" s="453"/>
      <c r="I8" s="453"/>
      <c r="J8" s="453"/>
      <c r="N8" s="2002" t="s">
        <v>2640</v>
      </c>
      <c r="O8" s="2003"/>
      <c r="P8" s="1788">
        <f>第22号様式!P12</f>
        <v>0</v>
      </c>
      <c r="Q8" s="1123"/>
      <c r="R8" s="1123"/>
      <c r="S8" s="1123"/>
      <c r="T8" s="1123"/>
      <c r="U8" s="1123"/>
      <c r="V8" s="1123"/>
      <c r="W8" s="1123"/>
      <c r="X8" s="1123"/>
      <c r="Z8" s="450"/>
      <c r="AA8" s="450"/>
      <c r="BD8" s="453"/>
      <c r="BE8" s="453"/>
      <c r="BF8" s="453"/>
      <c r="BG8" s="453"/>
      <c r="BH8" s="453"/>
      <c r="BI8" s="453"/>
      <c r="BJ8" s="453"/>
      <c r="BN8" s="2002" t="s">
        <v>2640</v>
      </c>
      <c r="BO8" s="2003"/>
      <c r="BP8" s="1788" t="str">
        <f>第22号様式!BP12</f>
        <v>○○株式会社</v>
      </c>
      <c r="BQ8" s="1123"/>
      <c r="BR8" s="1123"/>
      <c r="BS8" s="1123"/>
      <c r="BT8" s="1123"/>
      <c r="BU8" s="1123"/>
      <c r="BV8" s="1123"/>
      <c r="BW8" s="1123"/>
      <c r="BX8" s="1123"/>
      <c r="BZ8" s="450"/>
    </row>
    <row r="9" spans="2:78" ht="2.4" customHeight="1">
      <c r="O9" s="453"/>
      <c r="P9" s="355"/>
      <c r="Q9" s="355"/>
      <c r="R9" s="355"/>
      <c r="S9" s="355"/>
      <c r="T9" s="355"/>
      <c r="U9" s="355"/>
      <c r="V9" s="355"/>
      <c r="W9" s="355"/>
      <c r="X9" s="355"/>
      <c r="BO9" s="453"/>
      <c r="BP9" s="355"/>
      <c r="BQ9" s="355"/>
      <c r="BR9" s="355"/>
      <c r="BS9" s="355"/>
      <c r="BT9" s="355"/>
      <c r="BU9" s="355"/>
      <c r="BV9" s="355"/>
      <c r="BW9" s="355"/>
      <c r="BX9" s="355"/>
    </row>
    <row r="10" spans="2:78" ht="20.399999999999999" customHeight="1">
      <c r="N10" s="2166" t="s">
        <v>2491</v>
      </c>
      <c r="O10" s="2167"/>
      <c r="P10" s="1788">
        <f>第22号様式!P14</f>
        <v>0</v>
      </c>
      <c r="Q10" s="1123"/>
      <c r="R10" s="1123"/>
      <c r="S10" s="1123"/>
      <c r="T10" s="1788">
        <f>第22号様式!T14</f>
        <v>0</v>
      </c>
      <c r="U10" s="1123"/>
      <c r="V10" s="1123"/>
      <c r="W10" s="1123"/>
      <c r="X10" s="1123"/>
      <c r="AB10" s="521"/>
      <c r="BN10" s="2166" t="s">
        <v>2491</v>
      </c>
      <c r="BO10" s="2167"/>
      <c r="BP10" s="1788" t="str">
        <f>第22号様式!BP14</f>
        <v>代表取締役</v>
      </c>
      <c r="BQ10" s="1123"/>
      <c r="BR10" s="1123"/>
      <c r="BS10" s="1123"/>
      <c r="BT10" s="1788" t="str">
        <f>第22号様式!BT14</f>
        <v>環境　太郎</v>
      </c>
      <c r="BU10" s="1123"/>
      <c r="BV10" s="1123"/>
      <c r="BW10" s="1123"/>
      <c r="BX10" s="1123"/>
    </row>
    <row r="11" spans="2:78" ht="7.8" customHeight="1">
      <c r="O11" s="453"/>
      <c r="P11" s="520"/>
      <c r="Q11" s="520"/>
      <c r="R11" s="520"/>
      <c r="S11" s="520"/>
      <c r="T11" s="520"/>
      <c r="U11" s="520"/>
      <c r="V11" s="520"/>
      <c r="W11" s="520"/>
      <c r="X11" s="520"/>
      <c r="BO11" s="453"/>
      <c r="BP11" s="520"/>
      <c r="BQ11" s="520"/>
      <c r="BR11" s="520"/>
      <c r="BS11" s="520"/>
      <c r="BT11" s="520"/>
      <c r="BU11" s="520"/>
      <c r="BV11" s="520"/>
      <c r="BW11" s="520"/>
      <c r="BX11" s="520"/>
    </row>
    <row r="12" spans="2:78" ht="20.399999999999999" customHeight="1">
      <c r="N12" s="450" t="s">
        <v>2687</v>
      </c>
      <c r="O12" s="522"/>
      <c r="P12" s="453"/>
      <c r="Q12" s="453"/>
      <c r="R12" s="520"/>
      <c r="S12" s="520"/>
      <c r="T12" s="520"/>
      <c r="U12" s="520"/>
      <c r="V12" s="520"/>
      <c r="W12" s="520"/>
      <c r="X12" s="520"/>
      <c r="BN12" s="450" t="s">
        <v>2687</v>
      </c>
      <c r="BO12" s="522"/>
      <c r="BP12" s="453"/>
      <c r="BQ12" s="453"/>
      <c r="BR12" s="520"/>
      <c r="BS12" s="520"/>
      <c r="BT12" s="520"/>
      <c r="BU12" s="520"/>
      <c r="BV12" s="520"/>
      <c r="BW12" s="520"/>
      <c r="BX12" s="520"/>
    </row>
    <row r="13" spans="2:78" ht="20.399999999999999" customHeight="1">
      <c r="N13" s="2002" t="s">
        <v>2661</v>
      </c>
      <c r="O13" s="2003"/>
      <c r="P13" s="1788">
        <f>第22号様式!P17</f>
        <v>0</v>
      </c>
      <c r="Q13" s="1123"/>
      <c r="R13" s="1123"/>
      <c r="S13" s="1123"/>
      <c r="T13" s="1123"/>
      <c r="U13" s="1123"/>
      <c r="V13" s="1123"/>
      <c r="W13" s="1123"/>
      <c r="X13" s="1123"/>
      <c r="BN13" s="2002" t="s">
        <v>2661</v>
      </c>
      <c r="BO13" s="2003"/>
      <c r="BP13" s="1788" t="str">
        <f>第22号様式!BP17</f>
        <v>東京都新宿区新宿○-○○-○○</v>
      </c>
      <c r="BQ13" s="1123"/>
      <c r="BR13" s="1123"/>
      <c r="BS13" s="1123"/>
      <c r="BT13" s="1123"/>
      <c r="BU13" s="1123"/>
      <c r="BV13" s="1123"/>
      <c r="BW13" s="1123"/>
      <c r="BX13" s="1123"/>
    </row>
    <row r="14" spans="2:78" ht="2.4" customHeight="1">
      <c r="O14" s="453"/>
      <c r="P14" s="355"/>
      <c r="Q14" s="355"/>
      <c r="R14" s="355"/>
      <c r="S14" s="355"/>
      <c r="T14" s="355"/>
      <c r="U14" s="355"/>
      <c r="V14" s="355"/>
      <c r="W14" s="355"/>
      <c r="X14" s="355"/>
      <c r="AB14" s="521"/>
      <c r="BO14" s="453"/>
      <c r="BP14" s="355"/>
      <c r="BQ14" s="355"/>
      <c r="BR14" s="355"/>
      <c r="BS14" s="355"/>
      <c r="BT14" s="355"/>
      <c r="BU14" s="355"/>
      <c r="BV14" s="355"/>
      <c r="BW14" s="355"/>
      <c r="BX14" s="355"/>
    </row>
    <row r="15" spans="2:78" ht="20.399999999999999" customHeight="1">
      <c r="N15" s="2002" t="s">
        <v>2640</v>
      </c>
      <c r="O15" s="2002"/>
      <c r="P15" s="1788">
        <f>第22号様式!P19</f>
        <v>0</v>
      </c>
      <c r="Q15" s="1123"/>
      <c r="R15" s="1123"/>
      <c r="S15" s="1123"/>
      <c r="T15" s="1123"/>
      <c r="U15" s="1123"/>
      <c r="V15" s="1123"/>
      <c r="W15" s="1123"/>
      <c r="X15" s="1123"/>
      <c r="BN15" s="2002" t="s">
        <v>2640</v>
      </c>
      <c r="BO15" s="2002"/>
      <c r="BP15" s="1788" t="str">
        <f>第22号様式!BP19</f>
        <v>株式会社××</v>
      </c>
      <c r="BQ15" s="1123"/>
      <c r="BR15" s="1123"/>
      <c r="BS15" s="1123"/>
      <c r="BT15" s="1123"/>
      <c r="BU15" s="1123"/>
      <c r="BV15" s="1123"/>
      <c r="BW15" s="1123"/>
      <c r="BX15" s="1123"/>
    </row>
    <row r="16" spans="2:78" ht="2.4" customHeight="1">
      <c r="O16" s="453"/>
      <c r="P16" s="355"/>
      <c r="Q16" s="355"/>
      <c r="R16" s="355"/>
      <c r="S16" s="355"/>
      <c r="T16" s="355"/>
      <c r="U16" s="355"/>
      <c r="V16" s="355"/>
      <c r="W16" s="355"/>
      <c r="X16" s="355"/>
      <c r="BO16" s="453"/>
      <c r="BP16" s="355"/>
      <c r="BQ16" s="355"/>
      <c r="BR16" s="355"/>
      <c r="BS16" s="355"/>
      <c r="BT16" s="355"/>
      <c r="BU16" s="355"/>
      <c r="BV16" s="355"/>
      <c r="BW16" s="355"/>
      <c r="BX16" s="355"/>
    </row>
    <row r="17" spans="3:78" ht="20.399999999999999" customHeight="1">
      <c r="N17" s="2166" t="s">
        <v>2491</v>
      </c>
      <c r="O17" s="2166"/>
      <c r="P17" s="1788">
        <f>第22号様式!P21</f>
        <v>0</v>
      </c>
      <c r="Q17" s="1123"/>
      <c r="R17" s="1123"/>
      <c r="S17" s="1123"/>
      <c r="T17" s="1788">
        <f>第22号様式!T21</f>
        <v>0</v>
      </c>
      <c r="U17" s="1123"/>
      <c r="V17" s="1123"/>
      <c r="W17" s="1123"/>
      <c r="X17" s="1123"/>
      <c r="AB17" s="521"/>
      <c r="BN17" s="2166" t="s">
        <v>2491</v>
      </c>
      <c r="BO17" s="2166"/>
      <c r="BP17" s="1788" t="str">
        <f>第22号様式!BP21</f>
        <v>代表取締役</v>
      </c>
      <c r="BQ17" s="1123"/>
      <c r="BR17" s="1123"/>
      <c r="BS17" s="1123"/>
      <c r="BT17" s="1788" t="str">
        <f>第22号様式!BT21</f>
        <v>東京　太郎</v>
      </c>
      <c r="BU17" s="1123"/>
      <c r="BV17" s="1123"/>
      <c r="BW17" s="1123"/>
      <c r="BX17" s="1123"/>
    </row>
    <row r="18" spans="3:78" ht="7.2" customHeight="1">
      <c r="O18" s="453"/>
      <c r="P18" s="520"/>
      <c r="Q18" s="520"/>
      <c r="R18" s="520"/>
      <c r="S18" s="520"/>
      <c r="T18" s="520"/>
      <c r="U18" s="520"/>
      <c r="V18" s="520"/>
      <c r="W18" s="520"/>
      <c r="X18" s="520"/>
      <c r="BO18" s="453"/>
      <c r="BP18" s="520"/>
      <c r="BQ18" s="520"/>
      <c r="BR18" s="520"/>
      <c r="BS18" s="520"/>
      <c r="BT18" s="520"/>
      <c r="BU18" s="520"/>
      <c r="BV18" s="520"/>
      <c r="BW18" s="520"/>
      <c r="BX18" s="520"/>
    </row>
    <row r="19" spans="3:78" ht="20.399999999999999" customHeight="1">
      <c r="N19" s="450" t="s">
        <v>2432</v>
      </c>
      <c r="O19" s="522"/>
      <c r="P19" s="453"/>
      <c r="Q19" s="453"/>
      <c r="R19" s="520"/>
      <c r="S19" s="520"/>
      <c r="T19" s="520"/>
      <c r="U19" s="520"/>
      <c r="V19" s="520"/>
      <c r="W19" s="520"/>
      <c r="X19" s="520"/>
      <c r="BN19" s="450" t="s">
        <v>2432</v>
      </c>
      <c r="BO19" s="522"/>
      <c r="BP19" s="453"/>
      <c r="BQ19" s="453"/>
      <c r="BR19" s="520"/>
      <c r="BS19" s="520"/>
      <c r="BT19" s="520"/>
      <c r="BU19" s="520"/>
      <c r="BV19" s="520"/>
      <c r="BW19" s="520"/>
      <c r="BX19" s="520"/>
    </row>
    <row r="20" spans="3:78" ht="20.399999999999999" customHeight="1">
      <c r="N20" s="2002" t="s">
        <v>2661</v>
      </c>
      <c r="O20" s="2003"/>
      <c r="P20" s="1788">
        <f>第22号様式!P24</f>
        <v>0</v>
      </c>
      <c r="Q20" s="1123"/>
      <c r="R20" s="1123"/>
      <c r="S20" s="1123"/>
      <c r="T20" s="1123"/>
      <c r="U20" s="1123"/>
      <c r="V20" s="1123"/>
      <c r="W20" s="1123"/>
      <c r="X20" s="1123"/>
      <c r="BN20" s="2002" t="s">
        <v>2661</v>
      </c>
      <c r="BO20" s="2003"/>
      <c r="BP20" s="1788" t="str">
        <f>第22号様式!BP24</f>
        <v>東京都新宿区新宿○-○○-○○</v>
      </c>
      <c r="BQ20" s="1123"/>
      <c r="BR20" s="1123"/>
      <c r="BS20" s="1123"/>
      <c r="BT20" s="1123"/>
      <c r="BU20" s="1123"/>
      <c r="BV20" s="1123"/>
      <c r="BW20" s="1123"/>
      <c r="BX20" s="1123"/>
    </row>
    <row r="21" spans="3:78" ht="2.4" customHeight="1">
      <c r="O21" s="453"/>
      <c r="P21" s="355"/>
      <c r="Q21" s="355"/>
      <c r="R21" s="355"/>
      <c r="S21" s="355"/>
      <c r="T21" s="355"/>
      <c r="U21" s="355"/>
      <c r="V21" s="355"/>
      <c r="W21" s="355"/>
      <c r="X21" s="355"/>
      <c r="AB21" s="521"/>
      <c r="BO21" s="453"/>
      <c r="BP21" s="355"/>
      <c r="BQ21" s="355"/>
      <c r="BR21" s="355"/>
      <c r="BS21" s="355"/>
      <c r="BT21" s="355"/>
      <c r="BU21" s="355"/>
      <c r="BV21" s="355"/>
      <c r="BW21" s="355"/>
      <c r="BX21" s="355"/>
    </row>
    <row r="22" spans="3:78" ht="20.399999999999999" customHeight="1">
      <c r="N22" s="2002" t="s">
        <v>2640</v>
      </c>
      <c r="O22" s="2002"/>
      <c r="P22" s="1788">
        <f>第22号様式!P26</f>
        <v>0</v>
      </c>
      <c r="Q22" s="1123"/>
      <c r="R22" s="1123"/>
      <c r="S22" s="1123"/>
      <c r="T22" s="1123"/>
      <c r="U22" s="1123"/>
      <c r="V22" s="1123"/>
      <c r="W22" s="1123"/>
      <c r="X22" s="1123"/>
      <c r="AB22" s="457"/>
      <c r="BN22" s="2002" t="s">
        <v>2640</v>
      </c>
      <c r="BO22" s="2002"/>
      <c r="BP22" s="1788" t="str">
        <f>第22号様式!BP26</f>
        <v>××株式会社</v>
      </c>
      <c r="BQ22" s="1123"/>
      <c r="BR22" s="1123"/>
      <c r="BS22" s="1123"/>
      <c r="BT22" s="1123"/>
      <c r="BU22" s="1123"/>
      <c r="BV22" s="1123"/>
      <c r="BW22" s="1123"/>
      <c r="BX22" s="1123"/>
    </row>
    <row r="23" spans="3:78" ht="2.4" customHeight="1">
      <c r="O23" s="453"/>
      <c r="P23" s="355"/>
      <c r="Q23" s="355"/>
      <c r="R23" s="355"/>
      <c r="S23" s="355"/>
      <c r="T23" s="355"/>
      <c r="U23" s="355"/>
      <c r="V23" s="355"/>
      <c r="W23" s="355"/>
      <c r="X23" s="355"/>
      <c r="BO23" s="453"/>
      <c r="BP23" s="355"/>
      <c r="BQ23" s="355"/>
      <c r="BR23" s="355"/>
      <c r="BS23" s="355"/>
      <c r="BT23" s="355"/>
      <c r="BU23" s="355"/>
      <c r="BV23" s="355"/>
      <c r="BW23" s="355"/>
      <c r="BX23" s="355"/>
    </row>
    <row r="24" spans="3:78" ht="24.6" customHeight="1">
      <c r="N24" s="2166" t="s">
        <v>2491</v>
      </c>
      <c r="O24" s="2166"/>
      <c r="P24" s="1788">
        <f>第22号様式!P28</f>
        <v>0</v>
      </c>
      <c r="Q24" s="1123"/>
      <c r="R24" s="1123"/>
      <c r="S24" s="1123"/>
      <c r="T24" s="1788">
        <f>第22号様式!T28</f>
        <v>0</v>
      </c>
      <c r="U24" s="1123"/>
      <c r="V24" s="1123"/>
      <c r="W24" s="1123"/>
      <c r="X24" s="1123"/>
      <c r="AB24" s="521"/>
      <c r="BN24" s="2166" t="s">
        <v>2491</v>
      </c>
      <c r="BO24" s="2166"/>
      <c r="BP24" s="1788" t="str">
        <f>第22号様式!BP28</f>
        <v>代表取締役</v>
      </c>
      <c r="BQ24" s="1123"/>
      <c r="BR24" s="1123"/>
      <c r="BS24" s="1123"/>
      <c r="BT24" s="1788" t="str">
        <f>第22号様式!BT28</f>
        <v>新宿　太郎</v>
      </c>
      <c r="BU24" s="1123"/>
      <c r="BV24" s="1123"/>
      <c r="BW24" s="1123"/>
      <c r="BX24" s="1123"/>
    </row>
    <row r="25" spans="3:78" s="522" customFormat="1" ht="6.6" customHeight="1"/>
    <row r="26" spans="3:78" ht="25.8">
      <c r="C26" s="2101" t="s">
        <v>2819</v>
      </c>
      <c r="D26" s="2101"/>
      <c r="E26" s="2101"/>
      <c r="F26" s="2101"/>
      <c r="G26" s="2101"/>
      <c r="H26" s="2101"/>
      <c r="I26" s="2101"/>
      <c r="J26" s="2101"/>
      <c r="K26" s="2101"/>
      <c r="L26" s="2101"/>
      <c r="M26" s="2101"/>
      <c r="N26" s="2101"/>
      <c r="O26" s="2101"/>
      <c r="P26" s="2101"/>
      <c r="Q26" s="2101"/>
      <c r="R26" s="2101"/>
      <c r="S26" s="2101"/>
      <c r="T26" s="2101"/>
      <c r="U26" s="2101"/>
      <c r="V26" s="2101"/>
      <c r="W26" s="2101"/>
      <c r="X26" s="2101"/>
      <c r="BC26" s="2101" t="s">
        <v>2819</v>
      </c>
      <c r="BD26" s="2101"/>
      <c r="BE26" s="2101"/>
      <c r="BF26" s="2101"/>
      <c r="BG26" s="2101"/>
      <c r="BH26" s="2101"/>
      <c r="BI26" s="2101"/>
      <c r="BJ26" s="2101"/>
      <c r="BK26" s="2101"/>
      <c r="BL26" s="2101"/>
      <c r="BM26" s="2101"/>
      <c r="BN26" s="2101"/>
      <c r="BO26" s="2101"/>
      <c r="BP26" s="2101"/>
      <c r="BQ26" s="2101"/>
      <c r="BR26" s="2101"/>
      <c r="BS26" s="2101"/>
      <c r="BT26" s="2101"/>
      <c r="BU26" s="2101"/>
      <c r="BV26" s="2101"/>
      <c r="BW26" s="2101"/>
      <c r="BX26" s="2101"/>
    </row>
    <row r="27" spans="3:78" ht="7.8" customHeight="1"/>
    <row r="28" spans="3:78" ht="18" customHeight="1">
      <c r="D28" s="2114"/>
      <c r="E28" s="2150"/>
      <c r="F28" s="516" t="s">
        <v>2633</v>
      </c>
      <c r="G28" s="600"/>
      <c r="H28" s="516" t="s">
        <v>2634</v>
      </c>
      <c r="I28" s="600"/>
      <c r="J28" s="2104" t="s">
        <v>2642</v>
      </c>
      <c r="K28" s="2104"/>
      <c r="L28" s="601"/>
      <c r="M28" s="2151" t="s">
        <v>2643</v>
      </c>
      <c r="N28" s="2151"/>
      <c r="O28" s="2151"/>
      <c r="P28" s="2114"/>
      <c r="Q28" s="2114"/>
      <c r="R28" s="2107" t="s">
        <v>2820</v>
      </c>
      <c r="S28" s="2107"/>
      <c r="T28" s="2107"/>
      <c r="U28" s="2107"/>
      <c r="V28" s="2107"/>
      <c r="W28" s="2107"/>
      <c r="X28" s="2107"/>
      <c r="Y28" s="2107"/>
      <c r="Z28" s="450"/>
      <c r="AB28" s="521"/>
      <c r="BD28" s="2102" t="s">
        <v>3421</v>
      </c>
      <c r="BE28" s="2103"/>
      <c r="BF28" s="516" t="s">
        <v>2633</v>
      </c>
      <c r="BG28" s="982" t="s">
        <v>3419</v>
      </c>
      <c r="BH28" s="516" t="s">
        <v>2634</v>
      </c>
      <c r="BI28" s="982" t="s">
        <v>3419</v>
      </c>
      <c r="BJ28" s="2104" t="s">
        <v>2642</v>
      </c>
      <c r="BK28" s="2104"/>
      <c r="BL28" s="983" t="s">
        <v>3422</v>
      </c>
      <c r="BM28" s="2105" t="s">
        <v>2643</v>
      </c>
      <c r="BN28" s="2105"/>
      <c r="BO28" s="2105"/>
      <c r="BP28" s="2106" t="s">
        <v>3423</v>
      </c>
      <c r="BQ28" s="2106"/>
      <c r="BR28" s="2107" t="s">
        <v>2820</v>
      </c>
      <c r="BS28" s="2107"/>
      <c r="BT28" s="2107"/>
      <c r="BU28" s="2107"/>
      <c r="BV28" s="2107"/>
      <c r="BW28" s="2107"/>
      <c r="BX28" s="2107"/>
      <c r="BY28" s="2107"/>
      <c r="BZ28" s="450"/>
    </row>
    <row r="29" spans="3:78" ht="39" customHeight="1">
      <c r="C29" s="2006" t="s">
        <v>3166</v>
      </c>
      <c r="D29" s="2006"/>
      <c r="E29" s="2006"/>
      <c r="F29" s="2006"/>
      <c r="G29" s="2006"/>
      <c r="H29" s="2006"/>
      <c r="I29" s="2006"/>
      <c r="J29" s="2006"/>
      <c r="K29" s="2006"/>
      <c r="L29" s="2006"/>
      <c r="M29" s="2006"/>
      <c r="N29" s="2006"/>
      <c r="O29" s="2006"/>
      <c r="P29" s="2006"/>
      <c r="Q29" s="2006"/>
      <c r="R29" s="2006"/>
      <c r="S29" s="2006"/>
      <c r="T29" s="2006"/>
      <c r="U29" s="2006"/>
      <c r="V29" s="2006"/>
      <c r="W29" s="2006"/>
      <c r="X29" s="2006"/>
      <c r="BC29" s="2006" t="s">
        <v>3166</v>
      </c>
      <c r="BD29" s="2006"/>
      <c r="BE29" s="2006"/>
      <c r="BF29" s="2006"/>
      <c r="BG29" s="2006"/>
      <c r="BH29" s="2006"/>
      <c r="BI29" s="2006"/>
      <c r="BJ29" s="2006"/>
      <c r="BK29" s="2006"/>
      <c r="BL29" s="2006"/>
      <c r="BM29" s="2006"/>
      <c r="BN29" s="2006"/>
      <c r="BO29" s="2006"/>
      <c r="BP29" s="2006"/>
      <c r="BQ29" s="2006"/>
      <c r="BR29" s="2006"/>
      <c r="BS29" s="2006"/>
      <c r="BT29" s="2006"/>
      <c r="BU29" s="2006"/>
      <c r="BV29" s="2006"/>
      <c r="BW29" s="2006"/>
      <c r="BX29" s="2006"/>
    </row>
    <row r="30" spans="3:78" ht="18" customHeight="1">
      <c r="C30" s="2100" t="s">
        <v>2645</v>
      </c>
      <c r="D30" s="2100"/>
      <c r="E30" s="2100"/>
      <c r="F30" s="2100"/>
      <c r="G30" s="2100"/>
      <c r="H30" s="2100"/>
      <c r="I30" s="2100"/>
      <c r="J30" s="2100"/>
      <c r="K30" s="2100"/>
      <c r="L30" s="2100"/>
      <c r="M30" s="2100"/>
      <c r="N30" s="2100"/>
      <c r="O30" s="2100"/>
      <c r="P30" s="2100"/>
      <c r="Q30" s="2100"/>
      <c r="R30" s="2100"/>
      <c r="S30" s="2100"/>
      <c r="T30" s="2100"/>
      <c r="U30" s="2100"/>
      <c r="V30" s="2100"/>
      <c r="W30" s="2100"/>
      <c r="X30" s="2100"/>
      <c r="BC30" s="2100" t="s">
        <v>2645</v>
      </c>
      <c r="BD30" s="2100"/>
      <c r="BE30" s="2100"/>
      <c r="BF30" s="2100"/>
      <c r="BG30" s="2100"/>
      <c r="BH30" s="2100"/>
      <c r="BI30" s="2100"/>
      <c r="BJ30" s="2100"/>
      <c r="BK30" s="2100"/>
      <c r="BL30" s="2100"/>
      <c r="BM30" s="2100"/>
      <c r="BN30" s="2100"/>
      <c r="BO30" s="2100"/>
      <c r="BP30" s="2100"/>
      <c r="BQ30" s="2100"/>
      <c r="BR30" s="2100"/>
      <c r="BS30" s="2100"/>
      <c r="BT30" s="2100"/>
      <c r="BU30" s="2100"/>
      <c r="BV30" s="2100"/>
      <c r="BW30" s="2100"/>
      <c r="BX30" s="2100"/>
    </row>
    <row r="31" spans="3:78" ht="27" customHeight="1">
      <c r="C31" s="528"/>
      <c r="D31" s="2008" t="s">
        <v>2646</v>
      </c>
      <c r="E31" s="2008"/>
      <c r="F31" s="2008"/>
      <c r="G31" s="2008"/>
      <c r="H31" s="2008"/>
      <c r="I31" s="2008"/>
      <c r="J31" s="2009"/>
      <c r="K31" s="559"/>
      <c r="L31" s="2145">
        <f>第22号様式!L36</f>
        <v>0</v>
      </c>
      <c r="M31" s="1367"/>
      <c r="N31" s="1367"/>
      <c r="O31" s="1367"/>
      <c r="P31" s="1367"/>
      <c r="Q31" s="1493">
        <f>第22号様式!R36</f>
        <v>0</v>
      </c>
      <c r="R31" s="1367"/>
      <c r="S31" s="1367"/>
      <c r="T31" s="1367"/>
      <c r="U31" s="1493" t="str">
        <f>第22号様式!W36</f>
        <v>　</v>
      </c>
      <c r="V31" s="1367"/>
      <c r="W31" s="1367"/>
      <c r="X31" s="1368"/>
      <c r="AA31" s="450"/>
      <c r="BC31" s="528"/>
      <c r="BD31" s="2008" t="s">
        <v>2646</v>
      </c>
      <c r="BE31" s="2008"/>
      <c r="BF31" s="2008"/>
      <c r="BG31" s="2008"/>
      <c r="BH31" s="2008"/>
      <c r="BI31" s="2008"/>
      <c r="BJ31" s="2009"/>
      <c r="BK31" s="559"/>
      <c r="BL31" s="2145" t="str">
        <f>第22号様式!BL36</f>
        <v>○○株式会社 本社工場</v>
      </c>
      <c r="BM31" s="1367"/>
      <c r="BN31" s="1367"/>
      <c r="BO31" s="1367"/>
      <c r="BP31" s="1367"/>
      <c r="BQ31" s="1493" t="str">
        <f>第22号様式!BR36</f>
        <v>太陽光発電・蓄電池</v>
      </c>
      <c r="BR31" s="1367"/>
      <c r="BS31" s="1367"/>
      <c r="BT31" s="1367"/>
      <c r="BU31" s="1493" t="str">
        <f>第22号様式!BW36</f>
        <v>設備導入事業</v>
      </c>
      <c r="BV31" s="1367"/>
      <c r="BW31" s="1367"/>
      <c r="BX31" s="1368"/>
    </row>
    <row r="32" spans="3:78" ht="2.25" customHeight="1">
      <c r="C32" s="451"/>
      <c r="D32" s="453"/>
      <c r="E32" s="453"/>
      <c r="F32" s="453"/>
      <c r="G32" s="453"/>
      <c r="H32" s="453"/>
      <c r="I32" s="453"/>
      <c r="J32" s="529"/>
      <c r="K32" s="451"/>
      <c r="L32" s="530"/>
      <c r="M32" s="530"/>
      <c r="N32" s="530"/>
      <c r="O32" s="520"/>
      <c r="P32" s="531"/>
      <c r="Q32" s="527"/>
      <c r="R32" s="532"/>
      <c r="S32" s="527"/>
      <c r="T32" s="520"/>
      <c r="U32" s="527"/>
      <c r="V32" s="532"/>
      <c r="W32" s="453"/>
      <c r="X32" s="750"/>
      <c r="AA32" s="450"/>
      <c r="BC32" s="451"/>
      <c r="BD32" s="453"/>
      <c r="BE32" s="453"/>
      <c r="BF32" s="453"/>
      <c r="BG32" s="453"/>
      <c r="BH32" s="453"/>
      <c r="BI32" s="453"/>
      <c r="BJ32" s="529"/>
      <c r="BK32" s="451"/>
      <c r="BL32" s="530"/>
      <c r="BM32" s="530"/>
      <c r="BN32" s="530"/>
      <c r="BO32" s="520"/>
      <c r="BP32" s="531"/>
      <c r="BQ32" s="527"/>
      <c r="BR32" s="532"/>
      <c r="BS32" s="527"/>
      <c r="BT32" s="520"/>
      <c r="BU32" s="527"/>
      <c r="BV32" s="532"/>
      <c r="BW32" s="453"/>
      <c r="BX32" s="750"/>
    </row>
    <row r="33" spans="2:78" ht="18" customHeight="1">
      <c r="C33" s="451"/>
      <c r="D33" s="2074" t="s">
        <v>2647</v>
      </c>
      <c r="E33" s="2074"/>
      <c r="F33" s="2074"/>
      <c r="G33" s="2074"/>
      <c r="H33" s="2074"/>
      <c r="I33" s="2074"/>
      <c r="J33" s="2075"/>
      <c r="K33" s="453"/>
      <c r="L33" s="571" t="s">
        <v>2648</v>
      </c>
      <c r="M33" s="2094">
        <f>第22号様式!M37</f>
        <v>0</v>
      </c>
      <c r="N33" s="2094"/>
      <c r="O33" s="2094"/>
      <c r="P33" s="2095"/>
      <c r="Q33" s="573" t="s">
        <v>2649</v>
      </c>
      <c r="R33" s="573"/>
      <c r="S33" s="573"/>
      <c r="T33" s="573"/>
      <c r="U33" s="573"/>
      <c r="V33" s="573"/>
      <c r="W33" s="573"/>
      <c r="X33" s="751"/>
      <c r="AA33" s="450"/>
      <c r="BC33" s="451"/>
      <c r="BD33" s="2074" t="s">
        <v>2647</v>
      </c>
      <c r="BE33" s="2074"/>
      <c r="BF33" s="2074"/>
      <c r="BG33" s="2074"/>
      <c r="BH33" s="2074"/>
      <c r="BI33" s="2074"/>
      <c r="BJ33" s="2075"/>
      <c r="BK33" s="453"/>
      <c r="BL33" s="571" t="s">
        <v>2648</v>
      </c>
      <c r="BM33" s="2094" t="str">
        <f>第22号様式!BM37</f>
        <v>AB●●●●</v>
      </c>
      <c r="BN33" s="2094"/>
      <c r="BO33" s="2094"/>
      <c r="BP33" s="2095"/>
      <c r="BQ33" s="573" t="s">
        <v>2649</v>
      </c>
      <c r="BR33" s="573"/>
      <c r="BS33" s="573"/>
      <c r="BT33" s="573"/>
      <c r="BU33" s="573"/>
      <c r="BV33" s="573"/>
      <c r="BW33" s="573"/>
      <c r="BX33" s="751"/>
    </row>
    <row r="34" spans="2:78" ht="30" customHeight="1">
      <c r="C34" s="575"/>
      <c r="D34" s="2096" t="s">
        <v>2821</v>
      </c>
      <c r="E34" s="2096"/>
      <c r="F34" s="2096"/>
      <c r="G34" s="2096"/>
      <c r="H34" s="2096"/>
      <c r="I34" s="2096"/>
      <c r="J34" s="2097"/>
      <c r="K34" s="575"/>
      <c r="L34" s="2172"/>
      <c r="M34" s="2172"/>
      <c r="N34" s="2172"/>
      <c r="O34" s="2172"/>
      <c r="P34" s="2172"/>
      <c r="Q34" s="2172"/>
      <c r="R34" s="2172"/>
      <c r="S34" s="2172"/>
      <c r="T34" s="2172"/>
      <c r="U34" s="2172"/>
      <c r="V34" s="2172"/>
      <c r="W34" s="2172"/>
      <c r="X34" s="2173"/>
      <c r="BC34" s="575"/>
      <c r="BD34" s="2096" t="s">
        <v>2821</v>
      </c>
      <c r="BE34" s="2096"/>
      <c r="BF34" s="2096"/>
      <c r="BG34" s="2096"/>
      <c r="BH34" s="2096"/>
      <c r="BI34" s="2096"/>
      <c r="BJ34" s="2097"/>
      <c r="BK34" s="575"/>
      <c r="BL34" s="2162" t="s">
        <v>3435</v>
      </c>
      <c r="BM34" s="2162"/>
      <c r="BN34" s="2162"/>
      <c r="BO34" s="2162"/>
      <c r="BP34" s="2162"/>
      <c r="BQ34" s="2162"/>
      <c r="BR34" s="2162"/>
      <c r="BS34" s="2162"/>
      <c r="BT34" s="2162"/>
      <c r="BU34" s="2162"/>
      <c r="BV34" s="2162"/>
      <c r="BW34" s="2162"/>
      <c r="BX34" s="2163"/>
    </row>
    <row r="35" spans="2:78" ht="30" customHeight="1">
      <c r="C35" s="575"/>
      <c r="D35" s="2082" t="s">
        <v>2822</v>
      </c>
      <c r="E35" s="2082"/>
      <c r="F35" s="2082"/>
      <c r="G35" s="2082"/>
      <c r="H35" s="2082"/>
      <c r="I35" s="2082"/>
      <c r="J35" s="2083"/>
      <c r="K35" s="602"/>
      <c r="L35" s="2168"/>
      <c r="M35" s="2168"/>
      <c r="N35" s="2168"/>
      <c r="O35" s="2168"/>
      <c r="P35" s="2168"/>
      <c r="Q35" s="2168"/>
      <c r="R35" s="2168"/>
      <c r="S35" s="2168"/>
      <c r="T35" s="2168"/>
      <c r="U35" s="2168"/>
      <c r="V35" s="2168"/>
      <c r="W35" s="2168"/>
      <c r="X35" s="2169"/>
      <c r="BC35" s="575"/>
      <c r="BD35" s="2082" t="s">
        <v>2822</v>
      </c>
      <c r="BE35" s="2082"/>
      <c r="BF35" s="2082"/>
      <c r="BG35" s="2082"/>
      <c r="BH35" s="2082"/>
      <c r="BI35" s="2082"/>
      <c r="BJ35" s="2083"/>
      <c r="BK35" s="602"/>
      <c r="BL35" s="2162" t="s">
        <v>3436</v>
      </c>
      <c r="BM35" s="2162"/>
      <c r="BN35" s="2162"/>
      <c r="BO35" s="2162"/>
      <c r="BP35" s="2162"/>
      <c r="BQ35" s="2162"/>
      <c r="BR35" s="2162"/>
      <c r="BS35" s="2162"/>
      <c r="BT35" s="2162"/>
      <c r="BU35" s="2162"/>
      <c r="BV35" s="2162"/>
      <c r="BW35" s="2162"/>
      <c r="BX35" s="2163"/>
    </row>
    <row r="36" spans="2:78" ht="30" customHeight="1">
      <c r="C36" s="575"/>
      <c r="D36" s="2082" t="s">
        <v>2823</v>
      </c>
      <c r="E36" s="2082"/>
      <c r="F36" s="2082"/>
      <c r="G36" s="2082"/>
      <c r="H36" s="2082"/>
      <c r="I36" s="2082"/>
      <c r="J36" s="2083"/>
      <c r="K36" s="602"/>
      <c r="L36" s="2168"/>
      <c r="M36" s="2168"/>
      <c r="N36" s="2168"/>
      <c r="O36" s="2168"/>
      <c r="P36" s="2168"/>
      <c r="Q36" s="2168"/>
      <c r="R36" s="2168"/>
      <c r="S36" s="2168"/>
      <c r="T36" s="2168"/>
      <c r="U36" s="2168"/>
      <c r="V36" s="2168"/>
      <c r="W36" s="2168"/>
      <c r="X36" s="2169"/>
      <c r="BC36" s="575"/>
      <c r="BD36" s="2082" t="s">
        <v>2823</v>
      </c>
      <c r="BE36" s="2082"/>
      <c r="BF36" s="2082"/>
      <c r="BG36" s="2082"/>
      <c r="BH36" s="2082"/>
      <c r="BI36" s="2082"/>
      <c r="BJ36" s="2083"/>
      <c r="BK36" s="602"/>
      <c r="BL36" s="2162" t="s">
        <v>3437</v>
      </c>
      <c r="BM36" s="2162"/>
      <c r="BN36" s="2162"/>
      <c r="BO36" s="2162"/>
      <c r="BP36" s="2162"/>
      <c r="BQ36" s="2162"/>
      <c r="BR36" s="2162"/>
      <c r="BS36" s="2162"/>
      <c r="BT36" s="2162"/>
      <c r="BU36" s="2162"/>
      <c r="BV36" s="2162"/>
      <c r="BW36" s="2162"/>
      <c r="BX36" s="2163"/>
    </row>
    <row r="37" spans="2:78" ht="30" customHeight="1">
      <c r="C37" s="528"/>
      <c r="D37" s="2086" t="s">
        <v>2824</v>
      </c>
      <c r="E37" s="2072"/>
      <c r="F37" s="2073"/>
      <c r="G37" s="2036" t="s">
        <v>2825</v>
      </c>
      <c r="H37" s="2136"/>
      <c r="I37" s="2136"/>
      <c r="J37" s="2137"/>
      <c r="K37" s="602"/>
      <c r="L37" s="2168"/>
      <c r="M37" s="2168"/>
      <c r="N37" s="2168"/>
      <c r="O37" s="2168"/>
      <c r="P37" s="2168"/>
      <c r="Q37" s="2168"/>
      <c r="R37" s="2168"/>
      <c r="S37" s="2168"/>
      <c r="T37" s="2168"/>
      <c r="U37" s="2168"/>
      <c r="V37" s="2168"/>
      <c r="W37" s="2168"/>
      <c r="X37" s="2169"/>
      <c r="BC37" s="528"/>
      <c r="BD37" s="2086" t="s">
        <v>2824</v>
      </c>
      <c r="BE37" s="2072"/>
      <c r="BF37" s="2073"/>
      <c r="BG37" s="2036" t="s">
        <v>2825</v>
      </c>
      <c r="BH37" s="2136"/>
      <c r="BI37" s="2136"/>
      <c r="BJ37" s="2137"/>
      <c r="BK37" s="602"/>
      <c r="BL37" s="2162" t="s">
        <v>3438</v>
      </c>
      <c r="BM37" s="2162"/>
      <c r="BN37" s="2162"/>
      <c r="BO37" s="2162"/>
      <c r="BP37" s="2162"/>
      <c r="BQ37" s="2162"/>
      <c r="BR37" s="2162"/>
      <c r="BS37" s="2162"/>
      <c r="BT37" s="2162"/>
      <c r="BU37" s="2162"/>
      <c r="BV37" s="2162"/>
      <c r="BW37" s="2162"/>
      <c r="BX37" s="2163"/>
    </row>
    <row r="38" spans="2:78" ht="30" customHeight="1">
      <c r="C38" s="451"/>
      <c r="D38" s="2010"/>
      <c r="E38" s="2010"/>
      <c r="F38" s="2011"/>
      <c r="G38" s="2036" t="s">
        <v>2826</v>
      </c>
      <c r="H38" s="2136"/>
      <c r="I38" s="2136"/>
      <c r="J38" s="2137"/>
      <c r="K38" s="602"/>
      <c r="L38" s="2168"/>
      <c r="M38" s="2168"/>
      <c r="N38" s="2168"/>
      <c r="O38" s="2168"/>
      <c r="P38" s="2168"/>
      <c r="Q38" s="2168"/>
      <c r="R38" s="2168"/>
      <c r="S38" s="2168"/>
      <c r="T38" s="2168"/>
      <c r="U38" s="2168"/>
      <c r="V38" s="2168"/>
      <c r="W38" s="2168"/>
      <c r="X38" s="2169"/>
      <c r="BC38" s="451"/>
      <c r="BD38" s="2010"/>
      <c r="BE38" s="2010"/>
      <c r="BF38" s="2011"/>
      <c r="BG38" s="2036" t="s">
        <v>2826</v>
      </c>
      <c r="BH38" s="2136"/>
      <c r="BI38" s="2136"/>
      <c r="BJ38" s="2137"/>
      <c r="BK38" s="602"/>
      <c r="BL38" s="2162" t="s">
        <v>3439</v>
      </c>
      <c r="BM38" s="2162"/>
      <c r="BN38" s="2162"/>
      <c r="BO38" s="2162"/>
      <c r="BP38" s="2162"/>
      <c r="BQ38" s="2162"/>
      <c r="BR38" s="2162"/>
      <c r="BS38" s="2162"/>
      <c r="BT38" s="2162"/>
      <c r="BU38" s="2162"/>
      <c r="BV38" s="2162"/>
      <c r="BW38" s="2162"/>
      <c r="BX38" s="2163"/>
    </row>
    <row r="39" spans="2:78" ht="30" customHeight="1">
      <c r="C39" s="552"/>
      <c r="D39" s="2074"/>
      <c r="E39" s="2074"/>
      <c r="F39" s="2075"/>
      <c r="G39" s="2036" t="s">
        <v>2827</v>
      </c>
      <c r="H39" s="2136"/>
      <c r="I39" s="2136"/>
      <c r="J39" s="2137"/>
      <c r="K39" s="602"/>
      <c r="L39" s="2168"/>
      <c r="M39" s="2168"/>
      <c r="N39" s="2168"/>
      <c r="O39" s="2168"/>
      <c r="P39" s="2168"/>
      <c r="Q39" s="2168"/>
      <c r="R39" s="2168"/>
      <c r="S39" s="2168"/>
      <c r="T39" s="2168"/>
      <c r="U39" s="2168"/>
      <c r="V39" s="2168"/>
      <c r="W39" s="2168"/>
      <c r="X39" s="2169"/>
      <c r="BC39" s="552"/>
      <c r="BD39" s="2074"/>
      <c r="BE39" s="2074"/>
      <c r="BF39" s="2075"/>
      <c r="BG39" s="2036" t="s">
        <v>2827</v>
      </c>
      <c r="BH39" s="2136"/>
      <c r="BI39" s="2136"/>
      <c r="BJ39" s="2137"/>
      <c r="BK39" s="602"/>
      <c r="BL39" s="2162" t="s">
        <v>3440</v>
      </c>
      <c r="BM39" s="2162"/>
      <c r="BN39" s="2162"/>
      <c r="BO39" s="2162"/>
      <c r="BP39" s="2162"/>
      <c r="BQ39" s="2162"/>
      <c r="BR39" s="2162"/>
      <c r="BS39" s="2162"/>
      <c r="BT39" s="2162"/>
      <c r="BU39" s="2162"/>
      <c r="BV39" s="2162"/>
      <c r="BW39" s="2162"/>
      <c r="BX39" s="2163"/>
    </row>
    <row r="40" spans="2:78" ht="30" customHeight="1">
      <c r="C40" s="552"/>
      <c r="D40" s="2082" t="s">
        <v>2828</v>
      </c>
      <c r="E40" s="2082"/>
      <c r="F40" s="2082"/>
      <c r="G40" s="2082"/>
      <c r="H40" s="2082"/>
      <c r="I40" s="2082"/>
      <c r="J40" s="2083"/>
      <c r="K40" s="602"/>
      <c r="L40" s="2168"/>
      <c r="M40" s="2168"/>
      <c r="N40" s="2168"/>
      <c r="O40" s="2168"/>
      <c r="P40" s="2168"/>
      <c r="Q40" s="2168"/>
      <c r="R40" s="2168"/>
      <c r="S40" s="2168"/>
      <c r="T40" s="2168"/>
      <c r="U40" s="2168"/>
      <c r="V40" s="2168"/>
      <c r="W40" s="2168"/>
      <c r="X40" s="2169"/>
      <c r="BC40" s="552"/>
      <c r="BD40" s="2082" t="s">
        <v>2828</v>
      </c>
      <c r="BE40" s="2082"/>
      <c r="BF40" s="2082"/>
      <c r="BG40" s="2082"/>
      <c r="BH40" s="2082"/>
      <c r="BI40" s="2082"/>
      <c r="BJ40" s="2083"/>
      <c r="BK40" s="602"/>
      <c r="BL40" s="2162" t="s">
        <v>3441</v>
      </c>
      <c r="BM40" s="2162"/>
      <c r="BN40" s="2162"/>
      <c r="BO40" s="2162"/>
      <c r="BP40" s="2162"/>
      <c r="BQ40" s="2162"/>
      <c r="BR40" s="2162"/>
      <c r="BS40" s="2162"/>
      <c r="BT40" s="2162"/>
      <c r="BU40" s="2162"/>
      <c r="BV40" s="2162"/>
      <c r="BW40" s="2162"/>
      <c r="BX40" s="2163"/>
    </row>
    <row r="41" spans="2:78" ht="30" customHeight="1">
      <c r="C41" s="575"/>
      <c r="D41" s="2082" t="s">
        <v>2829</v>
      </c>
      <c r="E41" s="2082"/>
      <c r="F41" s="2082"/>
      <c r="G41" s="2082"/>
      <c r="H41" s="2082"/>
      <c r="I41" s="2082"/>
      <c r="J41" s="2083"/>
      <c r="K41" s="602"/>
      <c r="L41" s="2170"/>
      <c r="M41" s="2171"/>
      <c r="N41" s="2171"/>
      <c r="O41" s="637" t="s">
        <v>2487</v>
      </c>
      <c r="P41" s="638"/>
      <c r="Q41" s="639" t="s">
        <v>2653</v>
      </c>
      <c r="R41" s="638"/>
      <c r="S41" s="637" t="s">
        <v>2654</v>
      </c>
      <c r="T41" s="602"/>
      <c r="U41" s="602"/>
      <c r="V41" s="602"/>
      <c r="W41" s="602"/>
      <c r="X41" s="604"/>
      <c r="BC41" s="575"/>
      <c r="BD41" s="2082" t="s">
        <v>2829</v>
      </c>
      <c r="BE41" s="2082"/>
      <c r="BF41" s="2082"/>
      <c r="BG41" s="2082"/>
      <c r="BH41" s="2082"/>
      <c r="BI41" s="2082"/>
      <c r="BJ41" s="2083"/>
      <c r="BK41" s="602"/>
      <c r="BL41" s="2164" t="s">
        <v>3442</v>
      </c>
      <c r="BM41" s="2165"/>
      <c r="BN41" s="2165"/>
      <c r="BO41" s="637" t="s">
        <v>2487</v>
      </c>
      <c r="BP41" s="989" t="s">
        <v>3419</v>
      </c>
      <c r="BQ41" s="639" t="s">
        <v>2653</v>
      </c>
      <c r="BR41" s="989" t="s">
        <v>3419</v>
      </c>
      <c r="BS41" s="637" t="s">
        <v>2654</v>
      </c>
      <c r="BT41" s="602"/>
      <c r="BU41" s="602"/>
      <c r="BV41" s="602"/>
      <c r="BW41" s="602"/>
      <c r="BX41" s="604"/>
    </row>
    <row r="42" spans="2:78" ht="5.25" customHeight="1">
      <c r="C42" s="558"/>
      <c r="D42" s="559"/>
      <c r="E42" s="559"/>
      <c r="F42" s="559"/>
      <c r="G42" s="559"/>
      <c r="H42" s="559"/>
      <c r="I42" s="559"/>
      <c r="J42" s="559"/>
      <c r="K42" s="559"/>
      <c r="L42" s="559"/>
      <c r="M42" s="559"/>
      <c r="N42" s="559"/>
      <c r="O42" s="559"/>
      <c r="P42" s="559"/>
      <c r="Q42" s="559"/>
      <c r="R42" s="559"/>
      <c r="S42" s="558"/>
      <c r="T42" s="559"/>
      <c r="U42" s="450"/>
      <c r="V42" s="548"/>
      <c r="W42" s="548"/>
      <c r="X42" s="548"/>
      <c r="BC42" s="558"/>
      <c r="BD42" s="559"/>
      <c r="BE42" s="559"/>
      <c r="BF42" s="559"/>
      <c r="BG42" s="559"/>
      <c r="BH42" s="559"/>
      <c r="BI42" s="559"/>
      <c r="BJ42" s="559"/>
      <c r="BK42" s="559"/>
      <c r="BL42" s="559"/>
      <c r="BM42" s="559"/>
      <c r="BN42" s="559"/>
      <c r="BO42" s="559"/>
      <c r="BP42" s="559"/>
      <c r="BQ42" s="559"/>
      <c r="BR42" s="559"/>
      <c r="BS42" s="558"/>
      <c r="BT42" s="559"/>
      <c r="BU42" s="450"/>
      <c r="BV42" s="548"/>
      <c r="BW42" s="548"/>
      <c r="BX42" s="548"/>
    </row>
    <row r="43" spans="2:78" s="640" customFormat="1" ht="13.5" customHeight="1">
      <c r="B43" s="640" t="s">
        <v>2830</v>
      </c>
      <c r="V43" s="641"/>
      <c r="W43" s="641"/>
      <c r="X43" s="641"/>
      <c r="Y43" s="641"/>
      <c r="Z43" s="641"/>
      <c r="AA43" s="641"/>
      <c r="BB43" s="640" t="s">
        <v>2830</v>
      </c>
      <c r="BV43" s="641"/>
      <c r="BW43" s="641"/>
      <c r="BX43" s="641"/>
      <c r="BY43" s="641"/>
      <c r="BZ43" s="641"/>
    </row>
    <row r="44" spans="2:78" s="640" customFormat="1" ht="13.5" customHeight="1">
      <c r="D44" s="640" t="s">
        <v>2831</v>
      </c>
      <c r="V44" s="641"/>
      <c r="W44" s="641"/>
      <c r="X44" s="641"/>
      <c r="Y44" s="641"/>
      <c r="Z44" s="641"/>
      <c r="AA44" s="641"/>
      <c r="BD44" s="640" t="s">
        <v>2831</v>
      </c>
      <c r="BV44" s="641"/>
      <c r="BW44" s="641"/>
      <c r="BX44" s="641"/>
      <c r="BY44" s="641"/>
      <c r="BZ44" s="641"/>
    </row>
    <row r="45" spans="2:78" ht="13.5" customHeight="1">
      <c r="C45" s="642" t="s">
        <v>2832</v>
      </c>
      <c r="T45" s="514"/>
      <c r="X45" s="568"/>
      <c r="BC45" s="642" t="s">
        <v>2832</v>
      </c>
      <c r="BT45" s="514"/>
      <c r="BX45" s="568"/>
    </row>
  </sheetData>
  <sheetProtection algorithmName="SHA-512" hashValue="DQLaTZcAPKriEYbWkuVCQLXIU2aAnuuSIR7fGasH1v5yVzHl5GmpR+EHrcnUTGQ3q9ITMd7VxkzGu40+8tuFSQ==" saltValue="2UohSH28BFWpbQ9YPSc8fg==" spinCount="100000" sheet="1" formatCells="0" selectLockedCells="1"/>
  <mergeCells count="106">
    <mergeCell ref="D40:J40"/>
    <mergeCell ref="L40:X40"/>
    <mergeCell ref="D41:J41"/>
    <mergeCell ref="L41:N41"/>
    <mergeCell ref="L31:P31"/>
    <mergeCell ref="Q31:T31"/>
    <mergeCell ref="U31:X31"/>
    <mergeCell ref="D37:F39"/>
    <mergeCell ref="G37:J37"/>
    <mergeCell ref="L37:X37"/>
    <mergeCell ref="G38:J38"/>
    <mergeCell ref="L38:X38"/>
    <mergeCell ref="G39:J39"/>
    <mergeCell ref="L39:X39"/>
    <mergeCell ref="D34:J34"/>
    <mergeCell ref="L34:X34"/>
    <mergeCell ref="D35:J35"/>
    <mergeCell ref="L35:X35"/>
    <mergeCell ref="D36:J36"/>
    <mergeCell ref="L36:X36"/>
    <mergeCell ref="C29:X29"/>
    <mergeCell ref="C30:X30"/>
    <mergeCell ref="D31:J31"/>
    <mergeCell ref="D33:J33"/>
    <mergeCell ref="M33:P33"/>
    <mergeCell ref="N20:O20"/>
    <mergeCell ref="P20:X20"/>
    <mergeCell ref="N22:O22"/>
    <mergeCell ref="P22:X22"/>
    <mergeCell ref="N24:O24"/>
    <mergeCell ref="P24:S24"/>
    <mergeCell ref="T24:X24"/>
    <mergeCell ref="C26:X26"/>
    <mergeCell ref="D28:E28"/>
    <mergeCell ref="J28:K28"/>
    <mergeCell ref="M28:O28"/>
    <mergeCell ref="P28:Q28"/>
    <mergeCell ref="R28:Y28"/>
    <mergeCell ref="N10:O10"/>
    <mergeCell ref="P10:S10"/>
    <mergeCell ref="T10:X10"/>
    <mergeCell ref="N13:O13"/>
    <mergeCell ref="P13:X13"/>
    <mergeCell ref="N15:O15"/>
    <mergeCell ref="P15:X15"/>
    <mergeCell ref="N17:O17"/>
    <mergeCell ref="P17:S17"/>
    <mergeCell ref="T17:X17"/>
    <mergeCell ref="BR3:BS3"/>
    <mergeCell ref="BN6:BO6"/>
    <mergeCell ref="BP6:BX6"/>
    <mergeCell ref="BN8:BO8"/>
    <mergeCell ref="BP8:BX8"/>
    <mergeCell ref="R3:S3"/>
    <mergeCell ref="N6:O6"/>
    <mergeCell ref="P6:X6"/>
    <mergeCell ref="N8:O8"/>
    <mergeCell ref="P8:X8"/>
    <mergeCell ref="BN15:BO15"/>
    <mergeCell ref="BP15:BX15"/>
    <mergeCell ref="BN17:BO17"/>
    <mergeCell ref="BP17:BS17"/>
    <mergeCell ref="BT17:BX17"/>
    <mergeCell ref="BN10:BO10"/>
    <mergeCell ref="BP10:BS10"/>
    <mergeCell ref="BT10:BX10"/>
    <mergeCell ref="BN13:BO13"/>
    <mergeCell ref="BP13:BX13"/>
    <mergeCell ref="BC26:BX26"/>
    <mergeCell ref="BD28:BE28"/>
    <mergeCell ref="BJ28:BK28"/>
    <mergeCell ref="BM28:BO28"/>
    <mergeCell ref="BP28:BQ28"/>
    <mergeCell ref="BR28:BY28"/>
    <mergeCell ref="BN20:BO20"/>
    <mergeCell ref="BP20:BX20"/>
    <mergeCell ref="BN22:BO22"/>
    <mergeCell ref="BP22:BX22"/>
    <mergeCell ref="BN24:BO24"/>
    <mergeCell ref="BP24:BS24"/>
    <mergeCell ref="BT24:BX24"/>
    <mergeCell ref="BD33:BJ33"/>
    <mergeCell ref="BM33:BP33"/>
    <mergeCell ref="BD34:BJ34"/>
    <mergeCell ref="BL34:BX34"/>
    <mergeCell ref="BD35:BJ35"/>
    <mergeCell ref="BL35:BX35"/>
    <mergeCell ref="BC29:BX29"/>
    <mergeCell ref="BC30:BX30"/>
    <mergeCell ref="BD31:BJ31"/>
    <mergeCell ref="BL31:BP31"/>
    <mergeCell ref="BQ31:BT31"/>
    <mergeCell ref="BU31:BX31"/>
    <mergeCell ref="BD40:BJ40"/>
    <mergeCell ref="BL40:BX40"/>
    <mergeCell ref="BD41:BJ41"/>
    <mergeCell ref="BL41:BN41"/>
    <mergeCell ref="BD36:BJ36"/>
    <mergeCell ref="BL36:BX36"/>
    <mergeCell ref="BD37:BF39"/>
    <mergeCell ref="BG37:BJ37"/>
    <mergeCell ref="BL37:BX37"/>
    <mergeCell ref="BG38:BJ38"/>
    <mergeCell ref="BL38:BX38"/>
    <mergeCell ref="BG39:BJ39"/>
    <mergeCell ref="BL39:BX39"/>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51"/>
  <sheetViews>
    <sheetView showGridLines="0" view="pageBreakPreview" zoomScale="85" zoomScaleNormal="100" zoomScaleSheetLayoutView="85" workbookViewId="0">
      <selection activeCell="A23" sqref="A23"/>
    </sheetView>
  </sheetViews>
  <sheetFormatPr defaultColWidth="8.88671875" defaultRowHeight="12"/>
  <cols>
    <col min="1" max="12" width="7.33203125" style="311" customWidth="1"/>
    <col min="13" max="13" width="4.33203125" style="311" customWidth="1"/>
    <col min="14" max="16384" width="8.88671875" style="311"/>
  </cols>
  <sheetData>
    <row r="1" spans="1:13" ht="59.4" customHeight="1">
      <c r="A1" s="1022" t="s">
        <v>2612</v>
      </c>
      <c r="B1" s="1023"/>
      <c r="C1" s="1023"/>
      <c r="D1" s="1023"/>
      <c r="E1" s="1023"/>
      <c r="F1" s="1023"/>
      <c r="G1" s="1023"/>
      <c r="H1" s="1023"/>
      <c r="I1" s="1023"/>
      <c r="J1" s="1023"/>
      <c r="K1" s="1023"/>
      <c r="L1" s="1023"/>
      <c r="M1" s="1023"/>
    </row>
    <row r="2" spans="1:13" ht="97.8" customHeight="1">
      <c r="A2" s="1024" t="s">
        <v>3037</v>
      </c>
      <c r="B2" s="1023"/>
      <c r="C2" s="1023"/>
      <c r="D2" s="1023"/>
      <c r="E2" s="1023"/>
      <c r="F2" s="1023"/>
      <c r="G2" s="1023"/>
      <c r="H2" s="1023"/>
      <c r="I2" s="1023"/>
      <c r="J2" s="1023"/>
      <c r="K2" s="1023"/>
      <c r="L2" s="1023"/>
      <c r="M2" s="1023"/>
    </row>
    <row r="3" spans="1:13" ht="118.2" customHeight="1">
      <c r="A3" s="1025" t="s">
        <v>2613</v>
      </c>
      <c r="B3" s="1026"/>
      <c r="C3" s="1026"/>
      <c r="D3" s="1026"/>
      <c r="E3" s="1026"/>
      <c r="F3" s="1026"/>
      <c r="G3" s="1026"/>
      <c r="H3" s="1026"/>
      <c r="I3" s="1026"/>
      <c r="J3" s="1026"/>
      <c r="K3" s="1026"/>
      <c r="L3" s="1026"/>
      <c r="M3" s="1026"/>
    </row>
    <row r="4" spans="1:13" ht="159.6" customHeight="1">
      <c r="A4" s="1027" t="s">
        <v>3036</v>
      </c>
      <c r="B4" s="1028"/>
      <c r="C4" s="1028"/>
      <c r="D4" s="1028"/>
      <c r="E4" s="1028"/>
      <c r="F4" s="1028"/>
      <c r="G4" s="1028"/>
      <c r="H4" s="1028"/>
      <c r="I4" s="1028"/>
      <c r="J4" s="1028"/>
      <c r="K4" s="1028"/>
      <c r="L4" s="1028"/>
      <c r="M4" s="1028"/>
    </row>
    <row r="5" spans="1:13" ht="22.8" customHeight="1">
      <c r="A5" s="312"/>
      <c r="B5" s="313"/>
      <c r="C5" s="313"/>
      <c r="D5" s="313"/>
      <c r="E5" s="313"/>
      <c r="F5" s="313"/>
      <c r="G5" s="313"/>
      <c r="H5" s="313"/>
      <c r="I5" s="313"/>
      <c r="J5" s="313"/>
      <c r="K5" s="313"/>
      <c r="L5" s="313"/>
      <c r="M5" s="313"/>
    </row>
    <row r="6" spans="1:13" s="319" customFormat="1" ht="19.05" customHeight="1">
      <c r="A6" s="314"/>
      <c r="B6" s="314"/>
      <c r="C6" s="314"/>
      <c r="D6" s="314"/>
      <c r="E6" s="315"/>
      <c r="F6" s="316" t="s">
        <v>2614</v>
      </c>
      <c r="G6" s="316"/>
      <c r="H6" s="316"/>
      <c r="I6" s="317"/>
      <c r="J6" s="318"/>
      <c r="K6" s="314"/>
      <c r="L6" s="314"/>
      <c r="M6" s="314"/>
    </row>
    <row r="7" spans="1:13" s="319" customFormat="1" ht="18.45" customHeight="1">
      <c r="A7" s="320"/>
      <c r="B7" s="314"/>
      <c r="C7" s="314"/>
      <c r="D7" s="314"/>
      <c r="E7" s="315"/>
      <c r="F7" s="321" t="s">
        <v>2615</v>
      </c>
      <c r="G7" s="316"/>
      <c r="H7" s="316"/>
      <c r="I7" s="317"/>
      <c r="J7" s="318"/>
      <c r="K7" s="314"/>
      <c r="L7" s="314"/>
      <c r="M7" s="314"/>
    </row>
    <row r="8" spans="1:13" s="319" customFormat="1" ht="8.4" customHeight="1">
      <c r="A8" s="320"/>
      <c r="B8" s="314"/>
      <c r="C8" s="314"/>
      <c r="D8" s="314"/>
      <c r="E8" s="318"/>
      <c r="F8" s="322"/>
      <c r="G8" s="318"/>
      <c r="H8" s="318"/>
      <c r="I8" s="318"/>
      <c r="J8" s="318"/>
      <c r="K8" s="314"/>
      <c r="L8" s="314"/>
      <c r="M8" s="314"/>
    </row>
    <row r="9" spans="1:13" s="324" customFormat="1" ht="18" customHeight="1">
      <c r="A9" s="323" t="s">
        <v>2616</v>
      </c>
      <c r="B9" s="323"/>
      <c r="C9" s="323"/>
      <c r="D9" s="323"/>
      <c r="E9" s="323"/>
      <c r="F9" s="323"/>
      <c r="G9" s="323"/>
      <c r="H9" s="323"/>
      <c r="I9" s="323"/>
      <c r="J9" s="323"/>
      <c r="K9" s="323"/>
      <c r="L9" s="323"/>
      <c r="M9" s="323"/>
    </row>
    <row r="10" spans="1:13" s="324" customFormat="1" ht="18" customHeight="1">
      <c r="A10" s="323"/>
      <c r="B10" s="323"/>
      <c r="C10" s="323"/>
      <c r="D10" s="323"/>
      <c r="E10" s="323"/>
      <c r="F10" s="323"/>
      <c r="G10" s="323"/>
      <c r="H10" s="323"/>
      <c r="I10" s="323"/>
      <c r="J10" s="323"/>
      <c r="K10" s="323"/>
      <c r="L10" s="323"/>
      <c r="M10" s="323"/>
    </row>
    <row r="11" spans="1:13" ht="86.25" customHeight="1">
      <c r="A11" s="1028" t="s">
        <v>2617</v>
      </c>
      <c r="B11" s="1028"/>
      <c r="C11" s="1028"/>
      <c r="D11" s="1028"/>
      <c r="E11" s="1028"/>
      <c r="F11" s="1028"/>
      <c r="G11" s="1028"/>
      <c r="H11" s="1028"/>
      <c r="I11" s="1028"/>
      <c r="J11" s="1028"/>
      <c r="K11" s="1028"/>
      <c r="L11" s="1028"/>
      <c r="M11" s="1028"/>
    </row>
    <row r="12" spans="1:13" ht="37.799999999999997" customHeight="1">
      <c r="A12" s="325"/>
      <c r="B12" s="325"/>
      <c r="C12" s="325"/>
      <c r="D12" s="325"/>
      <c r="E12" s="325"/>
      <c r="F12" s="325"/>
      <c r="G12" s="325"/>
      <c r="H12" s="325"/>
      <c r="I12" s="325"/>
      <c r="J12" s="325"/>
      <c r="K12" s="325"/>
      <c r="L12" s="325"/>
    </row>
    <row r="13" spans="1:13" ht="37.799999999999997" customHeight="1">
      <c r="A13" s="326"/>
      <c r="B13" s="326"/>
      <c r="C13" s="326"/>
      <c r="D13" s="326"/>
    </row>
    <row r="14" spans="1:13" ht="37.799999999999997" customHeight="1">
      <c r="A14" s="327"/>
      <c r="B14" s="327"/>
      <c r="C14" s="327"/>
      <c r="D14" s="327"/>
      <c r="E14" s="327"/>
    </row>
    <row r="15" spans="1:13" ht="37.799999999999997" customHeight="1"/>
    <row r="16" spans="1:13" ht="37.799999999999997" customHeight="1"/>
    <row r="17" spans="1:13" ht="37.799999999999997" customHeight="1">
      <c r="A17" s="327"/>
      <c r="B17" s="327"/>
      <c r="C17" s="327"/>
      <c r="D17" s="327"/>
      <c r="E17" s="327"/>
    </row>
    <row r="18" spans="1:13" ht="37.799999999999997" customHeight="1">
      <c r="A18" s="1020" t="s">
        <v>2618</v>
      </c>
      <c r="B18" s="1021"/>
      <c r="C18" s="1021"/>
      <c r="D18" s="1021"/>
      <c r="E18" s="1021"/>
      <c r="F18" s="1021"/>
      <c r="G18" s="1021"/>
      <c r="H18" s="1021"/>
      <c r="I18" s="1021"/>
      <c r="J18" s="1021"/>
      <c r="K18" s="1021"/>
      <c r="L18" s="1021"/>
      <c r="M18" s="1021"/>
    </row>
    <row r="19" spans="1:13" ht="37.799999999999997" customHeight="1">
      <c r="A19" s="1021"/>
      <c r="B19" s="1021"/>
      <c r="C19" s="1021"/>
      <c r="D19" s="1021"/>
      <c r="E19" s="1021"/>
      <c r="F19" s="1021"/>
      <c r="G19" s="1021"/>
      <c r="H19" s="1021"/>
      <c r="I19" s="1021"/>
      <c r="J19" s="1021"/>
      <c r="K19" s="1021"/>
      <c r="L19" s="1021"/>
      <c r="M19" s="1021"/>
    </row>
    <row r="20" spans="1:13" ht="37.799999999999997" customHeight="1">
      <c r="A20" s="1021"/>
      <c r="B20" s="1021"/>
      <c r="C20" s="1021"/>
      <c r="D20" s="1021"/>
      <c r="E20" s="1021"/>
      <c r="F20" s="1021"/>
      <c r="G20" s="1021"/>
      <c r="H20" s="1021"/>
      <c r="I20" s="1021"/>
      <c r="J20" s="1021"/>
      <c r="K20" s="1021"/>
      <c r="L20" s="1021"/>
      <c r="M20" s="1021"/>
    </row>
    <row r="21" spans="1:13" ht="223.95" customHeight="1"/>
    <row r="22" spans="1:13" ht="49.2" customHeight="1"/>
    <row r="23" spans="1:13" ht="49.2" customHeight="1"/>
    <row r="24" spans="1:13" ht="49.2" customHeight="1">
      <c r="I24" s="328"/>
    </row>
    <row r="25" spans="1:13" ht="49.2" customHeight="1">
      <c r="A25" s="329"/>
      <c r="B25" s="329"/>
      <c r="C25" s="329"/>
      <c r="D25" s="329"/>
      <c r="E25" s="329"/>
      <c r="F25" s="329"/>
      <c r="H25" s="329"/>
      <c r="I25" s="329"/>
      <c r="J25" s="329"/>
      <c r="K25" s="329"/>
      <c r="L25" s="329"/>
      <c r="M25" s="329"/>
    </row>
    <row r="26" spans="1:13" s="319" customFormat="1" ht="29.4" customHeight="1">
      <c r="A26" s="330" t="s">
        <v>2619</v>
      </c>
      <c r="B26" s="331"/>
      <c r="C26" s="331"/>
      <c r="D26" s="331"/>
      <c r="E26" s="331"/>
      <c r="F26" s="331"/>
      <c r="G26" s="331"/>
      <c r="H26" s="331"/>
      <c r="I26" s="331"/>
      <c r="J26" s="331"/>
      <c r="K26" s="331"/>
      <c r="L26" s="331"/>
      <c r="M26" s="331"/>
    </row>
    <row r="27" spans="1:13" s="319" customFormat="1" ht="29.4" customHeight="1">
      <c r="A27" s="319" t="s">
        <v>2620</v>
      </c>
      <c r="C27" s="332"/>
      <c r="D27" s="332"/>
      <c r="E27" s="332"/>
      <c r="F27" s="332"/>
      <c r="G27" s="332"/>
      <c r="H27" s="332"/>
      <c r="I27" s="332"/>
      <c r="J27" s="332"/>
      <c r="K27" s="332"/>
    </row>
    <row r="28" spans="1:13" s="319" customFormat="1" ht="45" customHeight="1">
      <c r="A28" s="333" t="s">
        <v>3038</v>
      </c>
      <c r="B28" s="334"/>
      <c r="C28" s="334"/>
      <c r="D28" s="334"/>
      <c r="E28" s="334"/>
      <c r="F28" s="334"/>
      <c r="G28" s="334"/>
      <c r="H28" s="334"/>
      <c r="I28" s="334"/>
      <c r="J28" s="334"/>
      <c r="K28" s="334"/>
      <c r="L28" s="334"/>
      <c r="M28" s="334"/>
    </row>
    <row r="29" spans="1:13" ht="45" customHeight="1">
      <c r="A29" s="335"/>
      <c r="B29" s="335"/>
      <c r="C29" s="335"/>
      <c r="D29" s="335"/>
      <c r="E29" s="335"/>
      <c r="F29" s="335"/>
      <c r="G29" s="335"/>
      <c r="H29" s="335"/>
      <c r="I29" s="335"/>
      <c r="J29" s="335"/>
      <c r="K29" s="335"/>
      <c r="L29" s="335"/>
      <c r="M29" s="335"/>
    </row>
    <row r="30" spans="1:13" ht="45" customHeight="1"/>
    <row r="31" spans="1:13" s="319" customFormat="1" ht="45" customHeight="1">
      <c r="A31" s="330" t="s">
        <v>2621</v>
      </c>
    </row>
    <row r="32" spans="1:13" s="319" customFormat="1" ht="45" customHeight="1">
      <c r="A32" s="319" t="s">
        <v>2622</v>
      </c>
    </row>
    <row r="33" spans="2:11" s="319" customFormat="1" ht="27.6" customHeight="1">
      <c r="B33" s="336" t="s">
        <v>2623</v>
      </c>
      <c r="C33" s="337"/>
      <c r="D33" s="337"/>
      <c r="E33" s="337"/>
      <c r="F33" s="337"/>
      <c r="G33" s="337"/>
      <c r="H33" s="337"/>
      <c r="I33" s="337"/>
      <c r="J33" s="338"/>
      <c r="K33" s="339"/>
    </row>
    <row r="34" spans="2:11" ht="27.6" customHeight="1">
      <c r="B34" s="340" t="s">
        <v>2624</v>
      </c>
      <c r="C34" s="333"/>
      <c r="D34" s="333"/>
      <c r="E34" s="333"/>
      <c r="F34" s="333"/>
      <c r="G34" s="333"/>
      <c r="H34" s="333"/>
      <c r="I34" s="333"/>
      <c r="K34" s="341"/>
    </row>
    <row r="35" spans="2:11" ht="27.6" customHeight="1">
      <c r="B35" s="340" t="s">
        <v>2625</v>
      </c>
      <c r="C35" s="333"/>
      <c r="D35" s="333"/>
      <c r="E35" s="333"/>
      <c r="F35" s="333"/>
      <c r="G35" s="333"/>
      <c r="H35" s="333"/>
      <c r="I35" s="333"/>
      <c r="K35" s="341"/>
    </row>
    <row r="36" spans="2:11" ht="27.6" customHeight="1">
      <c r="B36" s="340" t="s">
        <v>2626</v>
      </c>
      <c r="C36" s="333"/>
      <c r="D36" s="333"/>
      <c r="E36" s="333"/>
      <c r="F36" s="333"/>
      <c r="G36" s="333"/>
      <c r="H36" s="333"/>
      <c r="I36" s="333"/>
      <c r="K36" s="341"/>
    </row>
    <row r="37" spans="2:11" ht="27.6" customHeight="1">
      <c r="B37" s="340" t="s">
        <v>2627</v>
      </c>
      <c r="C37" s="333"/>
      <c r="D37" s="333"/>
      <c r="E37" s="333"/>
      <c r="F37" s="333"/>
      <c r="G37" s="333"/>
      <c r="H37" s="333"/>
      <c r="I37" s="333"/>
      <c r="K37" s="341"/>
    </row>
    <row r="38" spans="2:11" ht="27.6" customHeight="1">
      <c r="B38" s="342" t="s">
        <v>2853</v>
      </c>
      <c r="C38" s="343"/>
      <c r="D38" s="343"/>
      <c r="E38" s="343"/>
      <c r="F38" s="343"/>
      <c r="G38" s="343"/>
      <c r="H38" s="343"/>
      <c r="I38" s="343"/>
      <c r="J38" s="344"/>
      <c r="K38" s="345"/>
    </row>
    <row r="39" spans="2:11" ht="27.6" customHeight="1"/>
    <row r="40" spans="2:11" s="333" customFormat="1" ht="22.2" customHeight="1">
      <c r="B40" s="333" t="s">
        <v>2628</v>
      </c>
    </row>
    <row r="41" spans="2:11" s="333" customFormat="1" ht="22.2" customHeight="1">
      <c r="B41" s="333" t="s">
        <v>2854</v>
      </c>
    </row>
    <row r="42" spans="2:11" s="333" customFormat="1" ht="22.2" customHeight="1">
      <c r="B42" s="333" t="s">
        <v>2629</v>
      </c>
    </row>
    <row r="43" spans="2:11" s="333" customFormat="1" ht="22.2" customHeight="1">
      <c r="B43" s="333" t="s">
        <v>2630</v>
      </c>
    </row>
    <row r="44" spans="2:11" s="333" customFormat="1" ht="22.2" customHeight="1">
      <c r="B44" s="333" t="s">
        <v>2631</v>
      </c>
    </row>
    <row r="45" spans="2:11" ht="45" customHeight="1"/>
    <row r="46" spans="2:11" ht="45" customHeight="1"/>
    <row r="47" spans="2:11" ht="45" customHeight="1"/>
    <row r="48" spans="2:11" ht="45" customHeight="1"/>
    <row r="49" ht="45" customHeight="1"/>
    <row r="50" ht="45" customHeight="1"/>
    <row r="51" ht="45" customHeight="1"/>
  </sheetData>
  <sheetProtection algorithmName="SHA-512" hashValue="5gA5+B0gKMbGXjJWllZEglnljSOIbNYNFyLCQM4/yUBmEphI4VNMc0flG9Z9t02BM+COznFpUTDXH6GW+6yhug==" saltValue="hESXqf2vFoABXBclBAbgKQ==" spinCount="100000" sheet="1" objects="1" scenarios="1"/>
  <mergeCells count="6">
    <mergeCell ref="A18:M20"/>
    <mergeCell ref="A1:M1"/>
    <mergeCell ref="A2:M2"/>
    <mergeCell ref="A3:M3"/>
    <mergeCell ref="A4:M4"/>
    <mergeCell ref="A11:M11"/>
  </mergeCells>
  <phoneticPr fontId="65"/>
  <hyperlinks>
    <hyperlink ref="F7" r:id="rId1" xr:uid="{00000000-0004-0000-0400-000000000000}"/>
  </hyperlinks>
  <pageMargins left="0.70866141732283472" right="0.70866141732283472" top="0.74803149606299213" bottom="0.74803149606299213" header="0.31496062992125984" footer="0.31496062992125984"/>
  <pageSetup paperSize="9" scale="95" orientation="portrait" blackAndWhite="1" r:id="rId2"/>
  <rowBreaks count="1" manualBreakCount="1">
    <brk id="11" max="12"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AC87"/>
  <sheetViews>
    <sheetView showGridLines="0" view="pageBreakPreview" zoomScaleNormal="100" zoomScaleSheetLayoutView="100" workbookViewId="0">
      <selection activeCell="AF27" sqref="AF27"/>
    </sheetView>
  </sheetViews>
  <sheetFormatPr defaultColWidth="9" defaultRowHeight="13.2"/>
  <cols>
    <col min="1" max="1" width="0.77734375" style="2" customWidth="1"/>
    <col min="2" max="28" width="3.21875" style="2" customWidth="1"/>
    <col min="29" max="29" width="3.77734375" style="2" customWidth="1"/>
    <col min="30" max="30" width="2.88671875" style="2" customWidth="1"/>
    <col min="31" max="32" width="7.88671875" style="2" customWidth="1"/>
    <col min="33" max="16384" width="9" style="2"/>
  </cols>
  <sheetData>
    <row r="2" spans="2:29" ht="50.25" customHeight="1">
      <c r="B2" s="1030" t="s">
        <v>518</v>
      </c>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row>
    <row r="3" spans="2:29" ht="9" customHeight="1">
      <c r="B3" s="28"/>
      <c r="C3" s="52"/>
      <c r="D3" s="52"/>
      <c r="E3" s="52"/>
      <c r="F3" s="52"/>
      <c r="G3" s="52"/>
      <c r="H3" s="52"/>
      <c r="I3" s="52"/>
      <c r="J3" s="52"/>
      <c r="K3" s="52"/>
      <c r="L3" s="52"/>
    </row>
    <row r="4" spans="2:29" ht="24" hidden="1" customHeight="1">
      <c r="B4" s="55"/>
      <c r="D4" s="3"/>
      <c r="E4" s="3"/>
      <c r="F4" s="52"/>
      <c r="G4" s="52"/>
      <c r="H4" s="52"/>
      <c r="I4" s="52"/>
      <c r="J4" s="52"/>
      <c r="K4" s="52"/>
      <c r="L4" s="52"/>
    </row>
    <row r="5" spans="2:29" ht="21" hidden="1" customHeight="1">
      <c r="B5" s="13"/>
      <c r="C5" s="9"/>
      <c r="D5" s="9"/>
      <c r="E5" s="9"/>
      <c r="F5" s="9"/>
      <c r="G5" s="9"/>
      <c r="H5" s="9"/>
      <c r="I5" s="3"/>
      <c r="J5" s="9"/>
      <c r="K5" s="9"/>
      <c r="L5" s="54"/>
      <c r="M5" s="54"/>
      <c r="N5" s="54"/>
      <c r="O5" s="54"/>
      <c r="P5" s="54"/>
      <c r="Q5" s="54"/>
      <c r="R5" s="54"/>
      <c r="S5" s="54"/>
      <c r="T5" s="54"/>
      <c r="U5" s="54"/>
      <c r="V5" s="54"/>
      <c r="W5" s="54"/>
      <c r="X5" s="54"/>
      <c r="Y5" s="54"/>
      <c r="Z5" s="54"/>
      <c r="AA5" s="54"/>
      <c r="AB5" s="54"/>
      <c r="AC5" s="54"/>
    </row>
    <row r="6" spans="2:29" ht="21" hidden="1" customHeight="1">
      <c r="B6" s="13"/>
      <c r="C6" s="9"/>
      <c r="D6" s="9"/>
      <c r="E6" s="9"/>
      <c r="F6" s="9"/>
      <c r="G6" s="9"/>
      <c r="H6" s="9"/>
      <c r="I6" s="3"/>
      <c r="J6" s="9"/>
      <c r="K6" s="9"/>
      <c r="L6" s="54"/>
      <c r="M6" s="54"/>
      <c r="N6" s="54"/>
      <c r="O6" s="54"/>
      <c r="P6" s="54"/>
      <c r="Q6" s="54"/>
      <c r="R6" s="54"/>
      <c r="S6" s="54"/>
      <c r="T6" s="54"/>
      <c r="U6" s="54"/>
      <c r="V6" s="54"/>
      <c r="W6" s="54"/>
      <c r="X6" s="54"/>
      <c r="Y6" s="54"/>
      <c r="Z6" s="54"/>
      <c r="AA6" s="54"/>
      <c r="AB6" s="54"/>
      <c r="AC6" s="54"/>
    </row>
    <row r="7" spans="2:29" ht="21" hidden="1" customHeight="1">
      <c r="B7" s="13"/>
      <c r="C7" s="9"/>
      <c r="D7" s="9"/>
      <c r="E7" s="9"/>
      <c r="F7" s="9"/>
      <c r="G7" s="9"/>
      <c r="H7" s="9"/>
      <c r="I7" s="3"/>
      <c r="J7" s="9"/>
      <c r="K7" s="9"/>
      <c r="L7" s="54"/>
      <c r="M7" s="54"/>
      <c r="N7" s="54"/>
      <c r="O7" s="54"/>
      <c r="P7" s="54"/>
      <c r="Q7" s="54"/>
      <c r="R7" s="54"/>
      <c r="S7" s="54"/>
      <c r="T7" s="54"/>
      <c r="U7" s="54"/>
      <c r="V7" s="54"/>
      <c r="W7" s="54"/>
      <c r="X7" s="54"/>
      <c r="Y7" s="54"/>
      <c r="Z7" s="54"/>
      <c r="AA7" s="54"/>
      <c r="AB7" s="54"/>
      <c r="AC7" s="54"/>
    </row>
    <row r="8" spans="2:29" ht="21" hidden="1" customHeight="1">
      <c r="B8" s="13"/>
      <c r="C8" s="9"/>
      <c r="D8" s="9"/>
      <c r="E8" s="9"/>
      <c r="F8" s="9"/>
      <c r="G8" s="9"/>
      <c r="H8" s="9"/>
      <c r="I8" s="3"/>
      <c r="J8" s="9"/>
      <c r="K8" s="9"/>
      <c r="L8" s="54"/>
      <c r="M8" s="54"/>
      <c r="N8" s="54"/>
      <c r="O8" s="54"/>
      <c r="P8" s="54"/>
      <c r="Q8" s="54"/>
      <c r="R8" s="54"/>
      <c r="S8" s="54"/>
      <c r="T8" s="54"/>
      <c r="U8" s="54"/>
      <c r="V8" s="54"/>
      <c r="W8" s="54"/>
      <c r="X8" s="54"/>
      <c r="Y8" s="54"/>
      <c r="Z8" s="54"/>
      <c r="AA8" s="54"/>
      <c r="AB8" s="54"/>
      <c r="AC8" s="54"/>
    </row>
    <row r="9" spans="2:29" ht="21" hidden="1" customHeight="1">
      <c r="B9" s="13"/>
      <c r="C9" s="9"/>
      <c r="D9" s="9"/>
      <c r="E9" s="9"/>
      <c r="F9" s="9"/>
      <c r="G9" s="9"/>
      <c r="H9" s="9"/>
      <c r="I9" s="3"/>
      <c r="J9" s="9"/>
      <c r="K9" s="9"/>
      <c r="L9" s="54"/>
      <c r="M9" s="54"/>
      <c r="N9" s="54"/>
      <c r="O9" s="54"/>
      <c r="P9" s="54"/>
      <c r="Q9" s="54"/>
      <c r="R9" s="54"/>
      <c r="S9" s="54"/>
      <c r="T9" s="54"/>
      <c r="U9" s="54"/>
      <c r="V9" s="54"/>
      <c r="W9" s="54"/>
      <c r="X9" s="54"/>
      <c r="Y9" s="54"/>
      <c r="Z9" s="54"/>
      <c r="AA9" s="54"/>
      <c r="AB9" s="54"/>
      <c r="AC9" s="54"/>
    </row>
    <row r="10" spans="2:29" ht="21" hidden="1" customHeight="1">
      <c r="B10" s="13"/>
      <c r="C10" s="9"/>
      <c r="D10" s="9"/>
      <c r="E10" s="9"/>
      <c r="F10" s="9"/>
      <c r="G10" s="9"/>
      <c r="H10" s="9"/>
      <c r="I10" s="3"/>
      <c r="J10" s="9"/>
      <c r="K10" s="9"/>
      <c r="L10" s="54"/>
      <c r="M10" s="54"/>
      <c r="N10" s="54"/>
      <c r="O10" s="54"/>
      <c r="P10" s="54"/>
      <c r="Q10" s="54"/>
      <c r="R10" s="54"/>
      <c r="S10" s="54"/>
      <c r="T10" s="54"/>
      <c r="U10" s="54"/>
      <c r="V10" s="54"/>
      <c r="W10" s="54"/>
      <c r="X10" s="54"/>
      <c r="Y10" s="54"/>
      <c r="Z10" s="54"/>
      <c r="AA10" s="54"/>
      <c r="AB10" s="54"/>
      <c r="AC10" s="54"/>
    </row>
    <row r="11" spans="2:29" ht="21" hidden="1" customHeight="1">
      <c r="B11" s="13"/>
      <c r="C11" s="9"/>
      <c r="D11" s="9"/>
      <c r="E11" s="9"/>
      <c r="F11" s="9"/>
      <c r="G11" s="9"/>
      <c r="H11" s="9"/>
      <c r="I11" s="3"/>
      <c r="J11" s="9"/>
      <c r="K11" s="9"/>
      <c r="L11" s="54"/>
      <c r="M11" s="54"/>
      <c r="N11" s="54"/>
      <c r="O11" s="54"/>
      <c r="P11" s="54"/>
      <c r="Q11" s="54"/>
      <c r="R11" s="54"/>
      <c r="S11" s="54"/>
      <c r="T11" s="54"/>
      <c r="U11" s="54"/>
      <c r="V11" s="54"/>
      <c r="W11" s="54"/>
      <c r="X11" s="54"/>
      <c r="Y11" s="54"/>
      <c r="Z11" s="54"/>
      <c r="AA11" s="54"/>
      <c r="AB11" s="54"/>
      <c r="AC11" s="54"/>
    </row>
    <row r="12" spans="2:29" ht="21" hidden="1" customHeight="1">
      <c r="B12" s="13"/>
      <c r="C12" s="9"/>
      <c r="D12" s="9"/>
      <c r="E12" s="9"/>
      <c r="F12" s="9"/>
      <c r="G12" s="9"/>
      <c r="H12" s="9"/>
      <c r="I12" s="3"/>
      <c r="J12" s="9"/>
      <c r="K12" s="9"/>
      <c r="L12" s="54"/>
      <c r="M12" s="54"/>
      <c r="N12" s="54"/>
      <c r="O12" s="54"/>
      <c r="P12" s="54"/>
      <c r="Q12" s="54"/>
      <c r="R12" s="54"/>
      <c r="S12" s="54"/>
      <c r="T12" s="54"/>
      <c r="U12" s="54"/>
      <c r="V12" s="54"/>
      <c r="W12" s="54"/>
      <c r="X12" s="54"/>
      <c r="Y12" s="54"/>
      <c r="Z12" s="54"/>
      <c r="AA12" s="54"/>
      <c r="AB12" s="54"/>
      <c r="AC12" s="54"/>
    </row>
    <row r="13" spans="2:29" ht="21" hidden="1" customHeight="1">
      <c r="B13" s="13"/>
      <c r="D13" s="3"/>
      <c r="E13" s="3"/>
      <c r="F13" s="3"/>
      <c r="G13" s="3"/>
      <c r="H13" s="3"/>
      <c r="I13" s="3"/>
      <c r="L13" s="26"/>
      <c r="M13" s="26"/>
      <c r="N13" s="26"/>
      <c r="O13" s="56"/>
      <c r="P13" s="26"/>
      <c r="Q13" s="26"/>
      <c r="R13" s="26"/>
      <c r="S13" s="26"/>
      <c r="T13" s="26"/>
      <c r="U13" s="26"/>
      <c r="V13" s="26"/>
      <c r="W13" s="26"/>
      <c r="X13" s="26"/>
      <c r="Y13" s="26"/>
      <c r="Z13" s="26"/>
      <c r="AA13" s="26"/>
      <c r="AB13" s="26"/>
      <c r="AC13" s="26"/>
    </row>
    <row r="14" spans="2:29" ht="21" hidden="1" customHeight="1">
      <c r="B14" s="13"/>
      <c r="C14" s="9"/>
      <c r="D14" s="159"/>
      <c r="E14" s="9"/>
      <c r="F14" s="9"/>
      <c r="G14" s="9"/>
      <c r="H14" s="9"/>
      <c r="I14" s="3"/>
      <c r="J14" s="9"/>
      <c r="K14" s="9"/>
      <c r="L14" s="54"/>
      <c r="M14" s="54"/>
      <c r="N14" s="54"/>
      <c r="O14" s="54"/>
      <c r="P14" s="54"/>
      <c r="Q14" s="54"/>
      <c r="R14" s="54"/>
      <c r="S14" s="54"/>
      <c r="T14" s="54"/>
      <c r="U14" s="54"/>
      <c r="V14" s="54"/>
      <c r="W14" s="54"/>
      <c r="X14" s="54"/>
      <c r="Y14" s="54"/>
      <c r="Z14" s="54"/>
      <c r="AA14" s="54"/>
      <c r="AB14" s="54"/>
      <c r="AC14" s="54"/>
    </row>
    <row r="15" spans="2:29" ht="13.5" hidden="1" customHeight="1">
      <c r="B15" s="13"/>
      <c r="C15" s="3"/>
      <c r="D15" s="3"/>
      <c r="E15" s="3"/>
      <c r="F15" s="3"/>
      <c r="G15" s="3"/>
      <c r="H15" s="3"/>
      <c r="I15" s="3"/>
      <c r="K15" s="26"/>
      <c r="L15" s="26"/>
      <c r="M15" s="26"/>
      <c r="N15" s="56"/>
      <c r="O15" s="26"/>
      <c r="P15" s="26"/>
      <c r="Q15" s="26"/>
      <c r="R15" s="26"/>
      <c r="S15" s="26"/>
      <c r="T15" s="26"/>
      <c r="U15" s="26"/>
      <c r="V15" s="26"/>
      <c r="W15" s="26"/>
      <c r="X15" s="26"/>
      <c r="Y15" s="26"/>
      <c r="Z15" s="26"/>
      <c r="AA15" s="26"/>
      <c r="AB15" s="26"/>
    </row>
    <row r="16" spans="2:29" ht="13.5" hidden="1" customHeight="1">
      <c r="B16" s="13"/>
      <c r="C16" s="3"/>
      <c r="D16" s="3"/>
      <c r="E16" s="3"/>
      <c r="F16" s="3"/>
      <c r="G16" s="3"/>
      <c r="H16" s="3"/>
      <c r="I16" s="3"/>
      <c r="K16" s="26"/>
      <c r="L16" s="26"/>
      <c r="M16" s="26"/>
      <c r="N16" s="56"/>
      <c r="O16" s="26"/>
      <c r="P16" s="26"/>
      <c r="Q16" s="26"/>
      <c r="R16" s="26"/>
      <c r="S16" s="26"/>
      <c r="T16" s="26"/>
      <c r="U16" s="26"/>
      <c r="V16" s="26"/>
      <c r="W16" s="26"/>
      <c r="X16" s="26"/>
      <c r="Y16" s="26"/>
      <c r="Z16" s="26"/>
      <c r="AA16" s="26"/>
      <c r="AB16" s="26"/>
    </row>
    <row r="17" spans="2:28" ht="24" customHeight="1">
      <c r="B17" s="58" t="s">
        <v>3039</v>
      </c>
      <c r="C17" s="13"/>
      <c r="D17" s="13"/>
      <c r="E17" s="13"/>
      <c r="F17" s="13"/>
      <c r="G17" s="13"/>
      <c r="H17" s="13"/>
      <c r="I17" s="13"/>
      <c r="J17" s="13"/>
      <c r="K17" s="13"/>
      <c r="L17" s="13"/>
      <c r="M17" s="26"/>
      <c r="N17" s="26"/>
      <c r="O17" s="26"/>
      <c r="P17" s="26"/>
      <c r="Q17" s="26"/>
      <c r="R17" s="26"/>
      <c r="S17" s="26"/>
      <c r="T17" s="26"/>
      <c r="U17" s="26"/>
      <c r="V17" s="26"/>
      <c r="W17" s="26"/>
      <c r="X17" s="26"/>
      <c r="Y17" s="26"/>
      <c r="Z17" s="26"/>
      <c r="AA17" s="26"/>
      <c r="AB17" s="26"/>
    </row>
    <row r="18" spans="2:28" ht="14.4">
      <c r="B18" s="57"/>
      <c r="C18" s="59"/>
      <c r="D18" s="13"/>
      <c r="E18" s="13"/>
      <c r="F18" s="13"/>
      <c r="G18" s="13"/>
      <c r="H18" s="13"/>
      <c r="I18" s="13"/>
      <c r="J18" s="13"/>
      <c r="K18" s="13"/>
      <c r="L18" s="13"/>
      <c r="M18" s="26"/>
      <c r="N18" s="26"/>
      <c r="O18" s="26"/>
      <c r="P18" s="26"/>
      <c r="Q18" s="26"/>
      <c r="R18" s="26"/>
      <c r="S18" s="26"/>
      <c r="T18" s="26"/>
      <c r="U18" s="26"/>
      <c r="V18" s="26"/>
      <c r="W18" s="26"/>
      <c r="X18" s="26"/>
      <c r="Y18" s="26"/>
      <c r="Z18" s="26"/>
      <c r="AA18" s="26"/>
      <c r="AB18" s="26"/>
    </row>
    <row r="19" spans="2:28" ht="14.4">
      <c r="B19" s="57"/>
      <c r="C19" s="59"/>
      <c r="D19" s="13"/>
      <c r="E19" s="13"/>
      <c r="F19" s="13"/>
      <c r="G19" s="13"/>
      <c r="H19" s="13"/>
      <c r="I19" s="13"/>
      <c r="J19" s="13"/>
      <c r="K19" s="13"/>
      <c r="L19" s="13"/>
      <c r="M19" s="26"/>
      <c r="N19" s="26"/>
      <c r="O19" s="26"/>
      <c r="P19" s="26"/>
      <c r="Q19" s="26"/>
      <c r="R19" s="26"/>
      <c r="S19" s="26"/>
      <c r="T19" s="26"/>
      <c r="U19" s="26"/>
      <c r="V19" s="26"/>
      <c r="W19" s="26"/>
      <c r="X19" s="26"/>
      <c r="Y19" s="26"/>
      <c r="Z19" s="26"/>
      <c r="AA19" s="26"/>
      <c r="AB19" s="26"/>
    </row>
    <row r="20" spans="2:28" ht="14.4">
      <c r="B20" s="57"/>
      <c r="C20" s="59"/>
      <c r="D20" s="13"/>
      <c r="E20" s="13"/>
      <c r="F20" s="13"/>
      <c r="G20" s="13"/>
      <c r="H20" s="13"/>
      <c r="I20" s="13"/>
      <c r="J20" s="13"/>
      <c r="K20" s="13"/>
      <c r="L20" s="13"/>
      <c r="M20" s="26"/>
      <c r="N20" s="26"/>
      <c r="O20" s="26"/>
      <c r="P20" s="26"/>
      <c r="Q20" s="26"/>
      <c r="R20" s="26"/>
      <c r="S20" s="26"/>
      <c r="T20" s="26"/>
      <c r="U20" s="26"/>
      <c r="V20" s="26"/>
      <c r="W20" s="26"/>
      <c r="X20" s="26"/>
      <c r="Y20" s="26"/>
      <c r="Z20" s="26"/>
      <c r="AA20" s="26"/>
      <c r="AB20" s="26"/>
    </row>
    <row r="21" spans="2:28" ht="14.4">
      <c r="B21" s="57"/>
      <c r="C21" s="59"/>
      <c r="D21" s="13"/>
      <c r="E21" s="13"/>
      <c r="F21" s="13"/>
      <c r="G21" s="13"/>
      <c r="H21" s="13"/>
      <c r="I21" s="13"/>
      <c r="J21" s="13"/>
      <c r="K21" s="13"/>
      <c r="L21" s="13"/>
      <c r="M21" s="26"/>
      <c r="N21" s="26"/>
      <c r="O21" s="26"/>
      <c r="P21" s="26"/>
      <c r="Q21" s="26"/>
      <c r="R21" s="26"/>
      <c r="S21" s="26"/>
      <c r="T21" s="26"/>
      <c r="U21" s="26"/>
      <c r="V21" s="26"/>
      <c r="W21" s="26"/>
      <c r="X21" s="26"/>
      <c r="Y21" s="26"/>
      <c r="Z21" s="26"/>
      <c r="AA21" s="26"/>
      <c r="AB21" s="26"/>
    </row>
    <row r="22" spans="2:28" ht="13.5" customHeight="1">
      <c r="B22" s="57"/>
      <c r="C22" s="59"/>
      <c r="D22" s="13"/>
      <c r="E22" s="13"/>
      <c r="F22" s="13"/>
      <c r="G22" s="13"/>
      <c r="H22" s="13"/>
      <c r="I22" s="13"/>
      <c r="J22" s="13"/>
      <c r="K22" s="13"/>
      <c r="L22" s="13"/>
      <c r="M22" s="26"/>
      <c r="N22" s="26"/>
      <c r="O22" s="26"/>
      <c r="P22" s="26"/>
      <c r="Q22" s="26"/>
      <c r="R22" s="2" t="s">
        <v>3043</v>
      </c>
      <c r="S22" s="26"/>
      <c r="T22" s="26"/>
      <c r="U22" s="26"/>
      <c r="V22" s="26"/>
      <c r="W22" s="26"/>
      <c r="X22" s="26"/>
      <c r="Y22" s="26"/>
      <c r="Z22" s="26"/>
      <c r="AA22" s="26"/>
      <c r="AB22" s="26"/>
    </row>
    <row r="23" spans="2:28" ht="13.5" customHeight="1">
      <c r="B23" s="57"/>
      <c r="C23" s="59"/>
      <c r="D23" s="13"/>
      <c r="E23" s="13"/>
      <c r="F23" s="13"/>
      <c r="G23" s="13"/>
      <c r="H23" s="13"/>
      <c r="I23" s="13"/>
      <c r="J23" s="13"/>
      <c r="K23" s="13"/>
      <c r="L23" s="13"/>
      <c r="M23" s="26"/>
      <c r="N23" s="26"/>
      <c r="O23" s="26"/>
      <c r="P23" s="26"/>
      <c r="Q23" s="26"/>
      <c r="R23" s="26"/>
      <c r="S23" s="26"/>
      <c r="T23" s="26"/>
      <c r="U23" s="26"/>
      <c r="V23" s="26"/>
      <c r="W23" s="26"/>
      <c r="X23" s="26"/>
      <c r="Y23" s="26"/>
      <c r="Z23" s="26"/>
      <c r="AA23" s="26"/>
      <c r="AB23" s="26"/>
    </row>
    <row r="24" spans="2:28" ht="24" customHeight="1">
      <c r="B24" s="61" t="s">
        <v>3040</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row>
    <row r="25" spans="2:28" ht="21" customHeight="1">
      <c r="B25" s="26"/>
      <c r="C25" s="27" t="s">
        <v>135</v>
      </c>
    </row>
    <row r="26" spans="2:28" ht="21" customHeight="1">
      <c r="B26" s="26"/>
      <c r="D26" s="1033" t="s">
        <v>146</v>
      </c>
      <c r="E26" s="1033"/>
      <c r="F26" s="1033"/>
      <c r="G26" s="1033"/>
      <c r="H26" s="1033"/>
      <c r="I26" s="1033"/>
      <c r="J26" s="1033"/>
      <c r="K26" s="1033"/>
      <c r="L26" s="1033"/>
      <c r="M26" s="1033"/>
      <c r="N26" s="1033"/>
      <c r="O26" s="1033"/>
      <c r="P26" s="1033"/>
      <c r="Q26" s="1033"/>
      <c r="R26" s="1033"/>
      <c r="S26" s="1033"/>
      <c r="T26" s="1033"/>
      <c r="U26" s="1033"/>
      <c r="V26" s="1033"/>
      <c r="W26" s="1033"/>
      <c r="X26" s="1033"/>
      <c r="Y26" s="1033"/>
      <c r="Z26" s="1033"/>
      <c r="AA26" s="1033"/>
      <c r="AB26" s="63"/>
    </row>
    <row r="27" spans="2:28" ht="21" customHeight="1">
      <c r="B27" s="26"/>
      <c r="D27" s="1033" t="s">
        <v>147</v>
      </c>
      <c r="E27" s="1033"/>
      <c r="F27" s="1033"/>
      <c r="G27" s="1033"/>
      <c r="H27" s="1033"/>
      <c r="I27" s="1033"/>
      <c r="J27" s="1033"/>
      <c r="K27" s="1033"/>
      <c r="L27" s="1033"/>
      <c r="M27" s="1033"/>
      <c r="N27" s="1033"/>
      <c r="O27" s="1033"/>
      <c r="P27" s="1033"/>
      <c r="Q27" s="1033"/>
      <c r="R27" s="1033"/>
      <c r="S27" s="1033"/>
      <c r="T27" s="1033"/>
      <c r="U27" s="1033"/>
      <c r="V27" s="1033"/>
      <c r="W27" s="1033"/>
      <c r="X27" s="1033"/>
      <c r="Y27" s="1033"/>
      <c r="Z27" s="1033"/>
      <c r="AA27" s="1033"/>
      <c r="AB27" s="63"/>
    </row>
    <row r="28" spans="2:28" ht="5.25" customHeight="1">
      <c r="B28" s="26"/>
      <c r="E28" s="22"/>
      <c r="F28" s="9"/>
      <c r="AB28" s="26"/>
    </row>
    <row r="29" spans="2:28" ht="21" customHeight="1">
      <c r="B29" s="26"/>
      <c r="E29" s="809"/>
      <c r="F29" s="9" t="s">
        <v>142</v>
      </c>
      <c r="AB29" s="26"/>
    </row>
    <row r="30" spans="2:28" ht="5.25" customHeight="1">
      <c r="B30" s="26"/>
      <c r="E30" s="810"/>
      <c r="F30" s="9"/>
      <c r="AB30" s="26"/>
    </row>
    <row r="31" spans="2:28" ht="21" customHeight="1">
      <c r="B31" s="26"/>
      <c r="E31" s="811"/>
      <c r="F31" s="812" t="s">
        <v>143</v>
      </c>
      <c r="G31" s="9"/>
      <c r="H31" s="9"/>
      <c r="I31" s="9"/>
      <c r="J31" s="9"/>
      <c r="K31" s="9"/>
      <c r="L31" s="9"/>
      <c r="M31" s="9"/>
      <c r="N31" s="9"/>
      <c r="O31" s="9"/>
      <c r="P31" s="9"/>
      <c r="Q31" s="9"/>
      <c r="R31" s="9"/>
      <c r="S31" s="9"/>
      <c r="T31" s="9"/>
      <c r="U31" s="9"/>
      <c r="V31" s="9"/>
      <c r="W31" s="9"/>
      <c r="X31" s="9"/>
      <c r="Y31" s="9"/>
      <c r="Z31" s="9"/>
      <c r="AA31" s="9"/>
      <c r="AB31" s="54"/>
    </row>
    <row r="32" spans="2:28" ht="5.25" customHeight="1">
      <c r="B32" s="26"/>
      <c r="E32" s="810"/>
      <c r="F32" s="9"/>
      <c r="AB32" s="26"/>
    </row>
    <row r="33" spans="2:28" ht="21" customHeight="1">
      <c r="B33" s="26"/>
      <c r="E33" s="813"/>
      <c r="F33" s="9" t="s">
        <v>144</v>
      </c>
      <c r="G33" s="787"/>
      <c r="H33" s="787"/>
      <c r="I33" s="787"/>
      <c r="J33" s="787"/>
      <c r="K33" s="787"/>
      <c r="L33" s="787"/>
      <c r="M33" s="787"/>
      <c r="N33" s="787"/>
      <c r="O33" s="787"/>
      <c r="P33" s="787"/>
      <c r="Q33" s="787"/>
      <c r="R33" s="787"/>
      <c r="S33" s="787"/>
      <c r="T33" s="787"/>
      <c r="U33" s="787"/>
      <c r="V33" s="787"/>
      <c r="W33" s="787"/>
      <c r="X33" s="787"/>
      <c r="Y33" s="787"/>
      <c r="Z33" s="787"/>
      <c r="AA33" s="787"/>
      <c r="AB33" s="62"/>
    </row>
    <row r="34" spans="2:28" ht="5.25" customHeight="1">
      <c r="B34" s="26"/>
      <c r="E34" s="810"/>
      <c r="F34" s="9"/>
      <c r="G34" s="787"/>
      <c r="H34" s="787"/>
      <c r="I34" s="787"/>
      <c r="J34" s="787"/>
      <c r="K34" s="787"/>
      <c r="L34" s="787"/>
      <c r="M34" s="787"/>
      <c r="N34" s="787"/>
      <c r="O34" s="787"/>
      <c r="P34" s="787"/>
      <c r="Q34" s="787"/>
      <c r="R34" s="787"/>
      <c r="S34" s="787"/>
      <c r="T34" s="787"/>
      <c r="U34" s="787"/>
      <c r="V34" s="787"/>
      <c r="W34" s="787"/>
      <c r="X34" s="787"/>
      <c r="Y34" s="787"/>
      <c r="Z34" s="787"/>
      <c r="AA34" s="787"/>
      <c r="AB34" s="62"/>
    </row>
    <row r="35" spans="2:28" ht="21" customHeight="1">
      <c r="B35" s="26"/>
      <c r="E35" s="814"/>
      <c r="F35" s="2" t="s">
        <v>3041</v>
      </c>
      <c r="AB35" s="26"/>
    </row>
    <row r="36" spans="2:28" ht="15" customHeight="1">
      <c r="B36" s="26"/>
      <c r="D36" s="815"/>
      <c r="AB36" s="26"/>
    </row>
    <row r="37" spans="2:28" ht="13.5" customHeight="1">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2:28" ht="21" customHeight="1">
      <c r="B38" s="26"/>
      <c r="C38" s="61" t="s">
        <v>136</v>
      </c>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2:28" ht="21" customHeight="1">
      <c r="B39" s="26"/>
      <c r="C39" s="26"/>
      <c r="D39" s="1032" t="s">
        <v>137</v>
      </c>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1"/>
    </row>
    <row r="40" spans="2:28" ht="18" customHeight="1">
      <c r="B40" s="26"/>
      <c r="C40" s="26"/>
      <c r="D40" s="1029" t="s">
        <v>138</v>
      </c>
      <c r="E40" s="1029"/>
      <c r="F40" s="1029"/>
      <c r="G40" s="1029"/>
      <c r="H40" s="1029"/>
      <c r="I40" s="1029"/>
      <c r="J40" s="1029"/>
      <c r="K40" s="1029"/>
      <c r="L40" s="1029"/>
      <c r="M40" s="1029"/>
      <c r="N40" s="1029"/>
      <c r="O40" s="1029"/>
      <c r="P40" s="1029"/>
      <c r="Q40" s="1029"/>
      <c r="R40" s="1029"/>
      <c r="S40" s="1029"/>
      <c r="T40" s="1029"/>
      <c r="U40" s="1029"/>
      <c r="V40" s="1029"/>
      <c r="W40" s="1029"/>
      <c r="X40" s="1029"/>
      <c r="Y40" s="1029"/>
      <c r="Z40" s="1029"/>
      <c r="AA40" s="1029"/>
    </row>
    <row r="41" spans="2:28" ht="5.25" customHeight="1">
      <c r="B41" s="26"/>
      <c r="C41" s="26"/>
      <c r="E41" s="22"/>
      <c r="F41" s="9"/>
      <c r="AB41" s="26"/>
    </row>
    <row r="42" spans="2:28" ht="21" customHeight="1">
      <c r="B42" s="26"/>
      <c r="C42" s="26"/>
      <c r="E42" s="809"/>
      <c r="F42" s="9" t="s">
        <v>142</v>
      </c>
      <c r="AB42" s="26"/>
    </row>
    <row r="43" spans="2:28" ht="5.25" customHeight="1">
      <c r="B43" s="26"/>
      <c r="C43" s="26"/>
      <c r="E43" s="810"/>
      <c r="F43" s="9"/>
      <c r="AB43" s="26"/>
    </row>
    <row r="44" spans="2:28" ht="21" customHeight="1">
      <c r="B44" s="26"/>
      <c r="C44" s="26"/>
      <c r="E44" s="811"/>
      <c r="F44" s="812" t="s">
        <v>143</v>
      </c>
      <c r="G44" s="787"/>
      <c r="H44" s="787"/>
      <c r="I44" s="787"/>
      <c r="J44" s="787"/>
      <c r="K44" s="787"/>
      <c r="L44" s="787"/>
      <c r="M44" s="787"/>
      <c r="N44" s="787"/>
      <c r="O44" s="787"/>
      <c r="P44" s="787"/>
      <c r="Q44" s="787"/>
      <c r="R44" s="787"/>
      <c r="S44" s="787"/>
      <c r="T44" s="787"/>
      <c r="U44" s="787"/>
      <c r="V44" s="787"/>
      <c r="W44" s="787"/>
      <c r="X44" s="787"/>
      <c r="Y44" s="787"/>
      <c r="Z44" s="787"/>
      <c r="AA44" s="787"/>
      <c r="AB44" s="62"/>
    </row>
    <row r="45" spans="2:28" ht="5.25" customHeight="1">
      <c r="B45" s="26"/>
      <c r="C45" s="26"/>
      <c r="E45" s="810"/>
      <c r="F45" s="9"/>
      <c r="AB45" s="26"/>
    </row>
    <row r="46" spans="2:28" ht="21" customHeight="1">
      <c r="B46" s="26"/>
      <c r="C46" s="26"/>
      <c r="E46" s="813"/>
      <c r="F46" s="9" t="s">
        <v>144</v>
      </c>
      <c r="G46" s="787"/>
      <c r="H46" s="787"/>
      <c r="I46" s="787"/>
      <c r="J46" s="787"/>
      <c r="K46" s="787"/>
      <c r="L46" s="787"/>
      <c r="M46" s="787"/>
      <c r="N46" s="787"/>
      <c r="O46" s="787"/>
      <c r="P46" s="787"/>
      <c r="Q46" s="787"/>
      <c r="R46" s="787"/>
      <c r="S46" s="787"/>
      <c r="T46" s="787"/>
      <c r="U46" s="787"/>
      <c r="V46" s="787"/>
      <c r="W46" s="787"/>
      <c r="X46" s="787"/>
      <c r="Y46" s="787"/>
      <c r="Z46" s="787"/>
      <c r="AA46" s="787"/>
      <c r="AB46" s="62"/>
    </row>
    <row r="47" spans="2:28" ht="5.25" customHeight="1">
      <c r="B47" s="26"/>
      <c r="C47" s="26"/>
      <c r="E47" s="810"/>
      <c r="F47" s="9"/>
      <c r="G47" s="787"/>
      <c r="H47" s="787"/>
      <c r="I47" s="787"/>
      <c r="J47" s="787"/>
      <c r="K47" s="787"/>
      <c r="L47" s="787"/>
      <c r="M47" s="787"/>
      <c r="N47" s="787"/>
      <c r="O47" s="787"/>
      <c r="P47" s="787"/>
      <c r="Q47" s="787"/>
      <c r="R47" s="787"/>
      <c r="S47" s="787"/>
      <c r="T47" s="787"/>
      <c r="U47" s="787"/>
      <c r="V47" s="787"/>
      <c r="W47" s="787"/>
      <c r="X47" s="787"/>
      <c r="Y47" s="787"/>
      <c r="Z47" s="787"/>
      <c r="AA47" s="787"/>
      <c r="AB47" s="62"/>
    </row>
    <row r="48" spans="2:28" ht="21" customHeight="1">
      <c r="B48" s="26"/>
      <c r="C48" s="26"/>
      <c r="E48" s="814"/>
      <c r="F48" s="2" t="s">
        <v>3041</v>
      </c>
      <c r="AB48" s="26"/>
    </row>
    <row r="49" spans="2:28" ht="14.25" customHeight="1">
      <c r="B49" s="26"/>
      <c r="C49" s="26"/>
      <c r="AB49" s="26"/>
    </row>
    <row r="50" spans="2:28" ht="14.25" customHeight="1"/>
    <row r="51" spans="2:28" ht="54.75" customHeight="1">
      <c r="B51" s="1030" t="s">
        <v>519</v>
      </c>
      <c r="C51" s="1031"/>
      <c r="D51" s="1031"/>
      <c r="E51" s="1031"/>
      <c r="F51" s="1031"/>
      <c r="G51" s="1031"/>
      <c r="H51" s="1031"/>
      <c r="I51" s="1031"/>
      <c r="J51" s="1031"/>
      <c r="K51" s="1031"/>
      <c r="L51" s="1031"/>
      <c r="M51" s="1031"/>
      <c r="N51" s="1031"/>
      <c r="O51" s="1031"/>
      <c r="P51" s="1031"/>
      <c r="Q51" s="1031"/>
      <c r="R51" s="1031"/>
      <c r="S51" s="1031"/>
      <c r="T51" s="1031"/>
      <c r="U51" s="1031"/>
      <c r="V51" s="1031"/>
      <c r="W51" s="1031"/>
      <c r="X51" s="1031"/>
      <c r="Y51" s="1031"/>
      <c r="Z51" s="1031"/>
      <c r="AA51" s="1031"/>
      <c r="AB51" s="1031"/>
    </row>
    <row r="52" spans="2:28" ht="14.25" customHeight="1"/>
    <row r="53" spans="2:28" ht="14.25" customHeight="1"/>
    <row r="54" spans="2:28" ht="23.25" customHeight="1">
      <c r="B54" s="61" t="s">
        <v>139</v>
      </c>
      <c r="C54" s="13"/>
      <c r="D54" s="13"/>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2:28" ht="21" customHeight="1">
      <c r="B55" s="57"/>
      <c r="C55" s="26"/>
      <c r="D55" s="1032" t="s">
        <v>3042</v>
      </c>
      <c r="E55" s="1032"/>
      <c r="F55" s="1032"/>
      <c r="G55" s="1032"/>
      <c r="H55" s="1032"/>
      <c r="I55" s="1032"/>
      <c r="J55" s="1032"/>
      <c r="K55" s="1032"/>
      <c r="L55" s="1032"/>
      <c r="M55" s="1032"/>
      <c r="N55" s="1032"/>
      <c r="O55" s="1032"/>
      <c r="P55" s="1032"/>
      <c r="Q55" s="1032"/>
      <c r="R55" s="1032"/>
      <c r="S55" s="1032"/>
      <c r="T55" s="1032"/>
      <c r="U55" s="1032"/>
      <c r="V55" s="1032"/>
      <c r="W55" s="1032"/>
      <c r="X55" s="1032"/>
      <c r="Y55" s="1032"/>
      <c r="Z55" s="1032"/>
      <c r="AA55" s="1032"/>
      <c r="AB55" s="51"/>
    </row>
    <row r="56" spans="2:28" ht="14.25" customHeight="1">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2:28" ht="14.25" customHeight="1">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2:28" ht="24" customHeight="1">
      <c r="B58" s="60" t="s">
        <v>145</v>
      </c>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2:28" ht="21" customHeight="1">
      <c r="B59" s="26"/>
      <c r="C59" s="26"/>
      <c r="D59" s="1029" t="s">
        <v>151</v>
      </c>
      <c r="E59" s="1029"/>
      <c r="F59" s="1029"/>
      <c r="G59" s="1029"/>
      <c r="H59" s="1029"/>
      <c r="I59" s="1029"/>
      <c r="J59" s="1029"/>
      <c r="K59" s="1029"/>
      <c r="L59" s="1029"/>
      <c r="M59" s="1029"/>
      <c r="N59" s="1029"/>
      <c r="O59" s="1029"/>
      <c r="P59" s="1029"/>
      <c r="Q59" s="1029"/>
      <c r="R59" s="1029"/>
      <c r="S59" s="1029"/>
      <c r="T59" s="1029"/>
      <c r="U59" s="1029"/>
      <c r="V59" s="1029"/>
      <c r="W59" s="1029"/>
      <c r="X59" s="1029"/>
      <c r="Y59" s="1029"/>
      <c r="Z59" s="1029"/>
      <c r="AA59" s="1029"/>
      <c r="AB59" s="26"/>
    </row>
    <row r="60" spans="2:28" ht="21" customHeight="1">
      <c r="B60" s="26"/>
      <c r="C60" s="26"/>
      <c r="D60" s="1034" t="s">
        <v>150</v>
      </c>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26"/>
    </row>
    <row r="61" spans="2:28" ht="21" customHeight="1">
      <c r="B61" s="26"/>
      <c r="C61" s="26"/>
      <c r="D61" s="64"/>
      <c r="E61" s="64"/>
      <c r="F61" s="64"/>
      <c r="G61" s="64"/>
      <c r="H61" s="64"/>
      <c r="I61" s="64"/>
      <c r="J61" s="64"/>
      <c r="K61" s="64"/>
      <c r="L61" s="64"/>
      <c r="M61" s="64"/>
      <c r="N61" s="64"/>
      <c r="O61" s="64"/>
      <c r="P61" s="64"/>
      <c r="Q61" s="64"/>
      <c r="R61" s="64"/>
      <c r="S61" s="64"/>
      <c r="T61" s="64"/>
      <c r="U61" s="64"/>
      <c r="V61" s="64"/>
      <c r="W61" s="64"/>
      <c r="X61" s="64"/>
      <c r="Y61" s="64"/>
      <c r="Z61" s="64"/>
      <c r="AA61" s="64"/>
      <c r="AB61" s="26"/>
    </row>
    <row r="62" spans="2:28" ht="21" customHeight="1">
      <c r="B62" s="26"/>
      <c r="C62" s="26" t="s">
        <v>152</v>
      </c>
      <c r="D62" s="64"/>
      <c r="E62" s="64"/>
      <c r="F62" s="64"/>
      <c r="G62" s="64"/>
      <c r="H62" s="64"/>
      <c r="I62" s="64"/>
      <c r="J62" s="64"/>
      <c r="K62" s="64"/>
      <c r="L62" s="64"/>
      <c r="M62" s="64"/>
      <c r="N62" s="64"/>
      <c r="O62" s="64"/>
      <c r="P62" s="64"/>
      <c r="Q62" s="64"/>
      <c r="R62" s="64"/>
      <c r="S62" s="64"/>
      <c r="T62" s="64"/>
      <c r="U62" s="64"/>
      <c r="V62" s="64"/>
      <c r="W62" s="64"/>
      <c r="X62" s="64"/>
      <c r="Y62" s="64"/>
      <c r="Z62" s="64"/>
      <c r="AA62" s="64"/>
      <c r="AB62" s="26"/>
    </row>
    <row r="63" spans="2:28" ht="24" customHeight="1">
      <c r="B63" s="26"/>
      <c r="C63" s="26"/>
      <c r="D63" s="1029" t="s">
        <v>148</v>
      </c>
      <c r="E63" s="1029"/>
      <c r="F63" s="1029"/>
      <c r="G63" s="1029"/>
      <c r="H63" s="1029"/>
      <c r="I63" s="1029"/>
      <c r="J63" s="1029"/>
      <c r="K63" s="1029"/>
      <c r="L63" s="1029"/>
      <c r="M63" s="1029"/>
      <c r="N63" s="1029"/>
      <c r="O63" s="1029"/>
      <c r="P63" s="1029"/>
      <c r="Q63" s="1029"/>
      <c r="R63" s="1029"/>
      <c r="S63" s="1029"/>
      <c r="T63" s="1029"/>
      <c r="U63" s="1029"/>
      <c r="V63" s="1029"/>
      <c r="W63" s="1029"/>
      <c r="X63" s="1029"/>
      <c r="Y63" s="1029"/>
      <c r="Z63" s="1029"/>
      <c r="AA63" s="1029"/>
      <c r="AB63" s="26"/>
    </row>
    <row r="64" spans="2:28" ht="24" customHeight="1">
      <c r="B64" s="26"/>
      <c r="C64" s="26"/>
      <c r="D64" s="1032" t="s">
        <v>149</v>
      </c>
      <c r="E64" s="1032"/>
      <c r="F64" s="1032"/>
      <c r="G64" s="1032"/>
      <c r="H64" s="1032"/>
      <c r="I64" s="1032"/>
      <c r="J64" s="1032"/>
      <c r="K64" s="1032"/>
      <c r="L64" s="1032"/>
      <c r="M64" s="1032"/>
      <c r="N64" s="1032"/>
      <c r="O64" s="1032"/>
      <c r="P64" s="1032"/>
      <c r="Q64" s="1032"/>
      <c r="R64" s="1032"/>
      <c r="S64" s="1032"/>
      <c r="T64" s="1032"/>
      <c r="U64" s="1032"/>
      <c r="V64" s="1032"/>
      <c r="W64" s="1032"/>
      <c r="X64" s="1032"/>
      <c r="Y64" s="1032"/>
      <c r="Z64" s="1032"/>
      <c r="AA64" s="1032"/>
      <c r="AB64" s="51"/>
    </row>
    <row r="65" spans="2:28" ht="14.25" customHeight="1">
      <c r="B65" s="26"/>
      <c r="C65" s="26"/>
      <c r="AB65" s="26"/>
    </row>
    <row r="66" spans="2:28" ht="21" customHeight="1">
      <c r="B66" s="26"/>
      <c r="C66" s="26"/>
      <c r="D66" s="2" t="s">
        <v>140</v>
      </c>
      <c r="AB66" s="26"/>
    </row>
    <row r="67" spans="2:28" ht="14.25" customHeight="1">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2:28" ht="14.4">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2:28" ht="14.4">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2:28" ht="14.4">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2:28" ht="14.4">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2:28" ht="14.4">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2:28" ht="14.4">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2:28" ht="14.4">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2:28" ht="14.4">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2:28" ht="14.4">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2:28" ht="14.4">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2:28" ht="14.4">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2:28" ht="14.4">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2:28" ht="14.4">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2:28" ht="14.4">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2:28" ht="14.4">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2:28" ht="21.75" customHeight="1">
      <c r="B83" s="26"/>
      <c r="C83" s="26"/>
      <c r="D83" s="26"/>
      <c r="F83" s="26"/>
      <c r="G83" s="26"/>
      <c r="H83" s="26"/>
      <c r="I83" s="26"/>
      <c r="J83" s="26"/>
      <c r="K83" s="26"/>
      <c r="L83" s="26"/>
      <c r="M83" s="26"/>
      <c r="N83" s="26"/>
      <c r="O83" s="26"/>
      <c r="P83" s="26"/>
      <c r="Q83" s="26"/>
      <c r="R83" s="26"/>
      <c r="S83" s="26"/>
      <c r="T83" s="26"/>
      <c r="U83" s="26"/>
      <c r="V83" s="26"/>
      <c r="W83" s="26"/>
      <c r="X83" s="26"/>
      <c r="Y83" s="26"/>
      <c r="Z83" s="26"/>
      <c r="AA83" s="26"/>
      <c r="AB83" s="26"/>
    </row>
    <row r="84" spans="2:28" ht="21.75" customHeight="1">
      <c r="B84" s="26"/>
      <c r="C84" s="26"/>
      <c r="D84" s="26"/>
      <c r="F84" s="26"/>
      <c r="G84" s="26"/>
      <c r="H84" s="26"/>
      <c r="I84" s="26"/>
      <c r="J84" s="26"/>
      <c r="K84" s="26"/>
      <c r="L84" s="26"/>
      <c r="M84" s="26"/>
      <c r="N84" s="26"/>
      <c r="O84" s="26"/>
      <c r="P84" s="26"/>
      <c r="Q84" s="26"/>
      <c r="R84" s="26"/>
      <c r="S84" s="26"/>
      <c r="T84" s="26"/>
      <c r="U84" s="26"/>
      <c r="V84" s="26"/>
      <c r="W84" s="26"/>
      <c r="X84" s="26"/>
      <c r="Y84" s="26"/>
      <c r="Z84" s="26"/>
      <c r="AA84" s="26"/>
      <c r="AB84" s="26"/>
    </row>
    <row r="85" spans="2:28" ht="14.4">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2:28" ht="14.4">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2:28" ht="18" customHeight="1">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sheetData>
  <sheetProtection algorithmName="SHA-512" hashValue="2FzGaCvl/0q2CAlo5yggUfi4NeXq1EWtLNGpYKZl8CDlpO1835YliezVoOh93fvb7ifdJXT71U7bN6JhpgeGjw==" saltValue="DX2DaP8buE7bU0mM60/2LA=="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9"/>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B1:C101"/>
  <sheetViews>
    <sheetView showGridLines="0" view="pageBreakPreview" zoomScaleNormal="100" zoomScaleSheetLayoutView="100" workbookViewId="0">
      <selection activeCell="C60" sqref="C60"/>
    </sheetView>
  </sheetViews>
  <sheetFormatPr defaultColWidth="9" defaultRowHeight="14.4"/>
  <cols>
    <col min="1" max="1" width="1.6640625" style="2" customWidth="1"/>
    <col min="2" max="2" width="35.6640625" style="65" customWidth="1"/>
    <col min="3" max="3" width="45.6640625" style="65" customWidth="1"/>
    <col min="4" max="16384" width="9" style="2"/>
  </cols>
  <sheetData>
    <row r="1" spans="2:3" ht="24" customHeight="1">
      <c r="B1" s="65" t="s">
        <v>274</v>
      </c>
    </row>
    <row r="2" spans="2:3" ht="18" customHeight="1">
      <c r="B2" s="83" t="s">
        <v>155</v>
      </c>
      <c r="C2" s="66" t="s">
        <v>154</v>
      </c>
    </row>
    <row r="3" spans="2:3" ht="13.2">
      <c r="B3" s="1035" t="s">
        <v>156</v>
      </c>
      <c r="C3" s="85" t="s">
        <v>176</v>
      </c>
    </row>
    <row r="4" spans="2:3" ht="13.2">
      <c r="B4" s="1036"/>
      <c r="C4" s="85" t="s">
        <v>177</v>
      </c>
    </row>
    <row r="5" spans="2:3" ht="13.2">
      <c r="B5" s="1035" t="s">
        <v>157</v>
      </c>
      <c r="C5" s="85" t="s">
        <v>178</v>
      </c>
    </row>
    <row r="6" spans="2:3" ht="13.2">
      <c r="B6" s="1036"/>
      <c r="C6" s="85" t="s">
        <v>179</v>
      </c>
    </row>
    <row r="7" spans="2:3" ht="13.2">
      <c r="B7" s="84" t="s">
        <v>158</v>
      </c>
      <c r="C7" s="85" t="s">
        <v>180</v>
      </c>
    </row>
    <row r="8" spans="2:3" ht="13.2">
      <c r="B8" s="1035" t="s">
        <v>159</v>
      </c>
      <c r="C8" s="85" t="s">
        <v>181</v>
      </c>
    </row>
    <row r="9" spans="2:3" ht="13.2">
      <c r="B9" s="1037"/>
      <c r="C9" s="85" t="s">
        <v>182</v>
      </c>
    </row>
    <row r="10" spans="2:3" ht="13.2">
      <c r="B10" s="1036"/>
      <c r="C10" s="85" t="s">
        <v>183</v>
      </c>
    </row>
    <row r="11" spans="2:3" ht="13.2">
      <c r="B11" s="1035" t="s">
        <v>160</v>
      </c>
      <c r="C11" s="85" t="s">
        <v>184</v>
      </c>
    </row>
    <row r="12" spans="2:3" ht="13.2">
      <c r="B12" s="1037"/>
      <c r="C12" s="85" t="s">
        <v>185</v>
      </c>
    </row>
    <row r="13" spans="2:3" ht="13.2">
      <c r="B13" s="1037"/>
      <c r="C13" s="85" t="s">
        <v>186</v>
      </c>
    </row>
    <row r="14" spans="2:3" ht="13.2">
      <c r="B14" s="1037"/>
      <c r="C14" s="85" t="s">
        <v>187</v>
      </c>
    </row>
    <row r="15" spans="2:3" ht="13.2">
      <c r="B15" s="1037"/>
      <c r="C15" s="85" t="s">
        <v>188</v>
      </c>
    </row>
    <row r="16" spans="2:3" ht="13.2">
      <c r="B16" s="1037"/>
      <c r="C16" s="85" t="s">
        <v>189</v>
      </c>
    </row>
    <row r="17" spans="2:3" ht="13.2">
      <c r="B17" s="1037"/>
      <c r="C17" s="85" t="s">
        <v>190</v>
      </c>
    </row>
    <row r="18" spans="2:3" ht="13.2">
      <c r="B18" s="1037"/>
      <c r="C18" s="85" t="s">
        <v>191</v>
      </c>
    </row>
    <row r="19" spans="2:3" ht="13.2">
      <c r="B19" s="1037"/>
      <c r="C19" s="85" t="s">
        <v>192</v>
      </c>
    </row>
    <row r="20" spans="2:3" ht="13.2">
      <c r="B20" s="1037"/>
      <c r="C20" s="85" t="s">
        <v>193</v>
      </c>
    </row>
    <row r="21" spans="2:3" ht="13.2">
      <c r="B21" s="1037"/>
      <c r="C21" s="85" t="s">
        <v>194</v>
      </c>
    </row>
    <row r="22" spans="2:3" ht="13.2">
      <c r="B22" s="1037"/>
      <c r="C22" s="85" t="s">
        <v>195</v>
      </c>
    </row>
    <row r="23" spans="2:3" ht="13.2">
      <c r="B23" s="1037"/>
      <c r="C23" s="85" t="s">
        <v>196</v>
      </c>
    </row>
    <row r="24" spans="2:3" ht="13.2">
      <c r="B24" s="1037"/>
      <c r="C24" s="85" t="s">
        <v>197</v>
      </c>
    </row>
    <row r="25" spans="2:3" ht="13.2">
      <c r="B25" s="1037"/>
      <c r="C25" s="85" t="s">
        <v>198</v>
      </c>
    </row>
    <row r="26" spans="2:3" ht="13.2">
      <c r="B26" s="1037"/>
      <c r="C26" s="85" t="s">
        <v>199</v>
      </c>
    </row>
    <row r="27" spans="2:3" ht="13.2">
      <c r="B27" s="1037"/>
      <c r="C27" s="85" t="s">
        <v>200</v>
      </c>
    </row>
    <row r="28" spans="2:3" ht="13.2">
      <c r="B28" s="1037"/>
      <c r="C28" s="85" t="s">
        <v>201</v>
      </c>
    </row>
    <row r="29" spans="2:3" ht="13.2">
      <c r="B29" s="1037"/>
      <c r="C29" s="85" t="s">
        <v>202</v>
      </c>
    </row>
    <row r="30" spans="2:3" ht="13.2">
      <c r="B30" s="1037"/>
      <c r="C30" s="85" t="s">
        <v>203</v>
      </c>
    </row>
    <row r="31" spans="2:3" ht="13.2">
      <c r="B31" s="1037"/>
      <c r="C31" s="85" t="s">
        <v>204</v>
      </c>
    </row>
    <row r="32" spans="2:3" ht="13.2">
      <c r="B32" s="1037"/>
      <c r="C32" s="85" t="s">
        <v>205</v>
      </c>
    </row>
    <row r="33" spans="2:3" ht="13.2">
      <c r="B33" s="1037"/>
      <c r="C33" s="85" t="s">
        <v>206</v>
      </c>
    </row>
    <row r="34" spans="2:3" ht="13.2">
      <c r="B34" s="1036"/>
      <c r="C34" s="85" t="s">
        <v>207</v>
      </c>
    </row>
    <row r="35" spans="2:3" ht="13.2">
      <c r="B35" s="1035" t="s">
        <v>161</v>
      </c>
      <c r="C35" s="85" t="s">
        <v>208</v>
      </c>
    </row>
    <row r="36" spans="2:3" ht="13.2">
      <c r="B36" s="1037"/>
      <c r="C36" s="85" t="s">
        <v>209</v>
      </c>
    </row>
    <row r="37" spans="2:3" ht="13.2">
      <c r="B37" s="1037"/>
      <c r="C37" s="85" t="s">
        <v>210</v>
      </c>
    </row>
    <row r="38" spans="2:3" ht="13.2">
      <c r="B38" s="1036"/>
      <c r="C38" s="85" t="s">
        <v>211</v>
      </c>
    </row>
    <row r="39" spans="2:3" ht="13.2">
      <c r="B39" s="1035" t="s">
        <v>162</v>
      </c>
      <c r="C39" s="85" t="s">
        <v>212</v>
      </c>
    </row>
    <row r="40" spans="2:3" ht="13.2">
      <c r="B40" s="1037"/>
      <c r="C40" s="85" t="s">
        <v>213</v>
      </c>
    </row>
    <row r="41" spans="2:3" ht="13.2">
      <c r="B41" s="1037"/>
      <c r="C41" s="85" t="s">
        <v>214</v>
      </c>
    </row>
    <row r="42" spans="2:3" ht="13.2">
      <c r="B42" s="1037"/>
      <c r="C42" s="85" t="s">
        <v>215</v>
      </c>
    </row>
    <row r="43" spans="2:3" ht="13.2">
      <c r="B43" s="1036"/>
      <c r="C43" s="85" t="s">
        <v>216</v>
      </c>
    </row>
    <row r="44" spans="2:3" ht="13.2">
      <c r="B44" s="1035" t="s">
        <v>163</v>
      </c>
      <c r="C44" s="85" t="s">
        <v>217</v>
      </c>
    </row>
    <row r="45" spans="2:3" ht="13.2">
      <c r="B45" s="1037"/>
      <c r="C45" s="85" t="s">
        <v>218</v>
      </c>
    </row>
    <row r="46" spans="2:3" ht="13.2">
      <c r="B46" s="1037"/>
      <c r="C46" s="85" t="s">
        <v>219</v>
      </c>
    </row>
    <row r="47" spans="2:3" ht="13.2">
      <c r="B47" s="1037"/>
      <c r="C47" s="85" t="s">
        <v>220</v>
      </c>
    </row>
    <row r="48" spans="2:3" ht="13.2">
      <c r="B48" s="1037"/>
      <c r="C48" s="85" t="s">
        <v>221</v>
      </c>
    </row>
    <row r="49" spans="2:3" ht="13.2">
      <c r="B49" s="1037"/>
      <c r="C49" s="85" t="s">
        <v>222</v>
      </c>
    </row>
    <row r="50" spans="2:3" ht="13.2">
      <c r="B50" s="1037"/>
      <c r="C50" s="85" t="s">
        <v>223</v>
      </c>
    </row>
    <row r="51" spans="2:3" ht="13.2">
      <c r="B51" s="1036"/>
      <c r="C51" s="85" t="s">
        <v>224</v>
      </c>
    </row>
    <row r="52" spans="2:3" ht="13.2">
      <c r="B52" s="1035" t="s">
        <v>164</v>
      </c>
      <c r="C52" s="85" t="s">
        <v>225</v>
      </c>
    </row>
    <row r="53" spans="2:3" ht="13.2">
      <c r="B53" s="1037"/>
      <c r="C53" s="85" t="s">
        <v>226</v>
      </c>
    </row>
    <row r="54" spans="2:3" ht="13.2">
      <c r="B54" s="1037"/>
      <c r="C54" s="85" t="s">
        <v>227</v>
      </c>
    </row>
    <row r="55" spans="2:3" ht="13.2">
      <c r="B55" s="1037"/>
      <c r="C55" s="85" t="s">
        <v>228</v>
      </c>
    </row>
    <row r="56" spans="2:3" ht="13.2">
      <c r="B56" s="1037"/>
      <c r="C56" s="85" t="s">
        <v>229</v>
      </c>
    </row>
    <row r="57" spans="2:3" ht="13.2">
      <c r="B57" s="1037"/>
      <c r="C57" s="85" t="s">
        <v>230</v>
      </c>
    </row>
    <row r="58" spans="2:3" ht="13.2">
      <c r="B58" s="1037"/>
      <c r="C58" s="85" t="s">
        <v>231</v>
      </c>
    </row>
    <row r="59" spans="2:3" ht="13.2">
      <c r="B59" s="1037"/>
      <c r="C59" s="85" t="s">
        <v>232</v>
      </c>
    </row>
    <row r="60" spans="2:3" ht="13.2">
      <c r="B60" s="1037"/>
      <c r="C60" s="85" t="s">
        <v>233</v>
      </c>
    </row>
    <row r="61" spans="2:3" ht="13.2">
      <c r="B61" s="1037"/>
      <c r="C61" s="85" t="s">
        <v>234</v>
      </c>
    </row>
    <row r="62" spans="2:3" ht="13.2">
      <c r="B62" s="1037"/>
      <c r="C62" s="85" t="s">
        <v>235</v>
      </c>
    </row>
    <row r="63" spans="2:3" ht="13.2">
      <c r="B63" s="1036"/>
      <c r="C63" s="85" t="s">
        <v>236</v>
      </c>
    </row>
    <row r="64" spans="2:3" ht="13.2">
      <c r="B64" s="1035" t="s">
        <v>165</v>
      </c>
      <c r="C64" s="85" t="s">
        <v>237</v>
      </c>
    </row>
    <row r="65" spans="2:3" ht="13.2">
      <c r="B65" s="1037"/>
      <c r="C65" s="85" t="s">
        <v>238</v>
      </c>
    </row>
    <row r="66" spans="2:3" ht="13.2">
      <c r="B66" s="1037"/>
      <c r="C66" s="85" t="s">
        <v>239</v>
      </c>
    </row>
    <row r="67" spans="2:3" ht="13.2">
      <c r="B67" s="1037"/>
      <c r="C67" s="85" t="s">
        <v>240</v>
      </c>
    </row>
    <row r="68" spans="2:3" ht="13.2">
      <c r="B68" s="1037"/>
      <c r="C68" s="85" t="s">
        <v>241</v>
      </c>
    </row>
    <row r="69" spans="2:3" ht="13.2">
      <c r="B69" s="1036"/>
      <c r="C69" s="86" t="s">
        <v>242</v>
      </c>
    </row>
    <row r="70" spans="2:3" ht="13.2">
      <c r="B70" s="1035" t="s">
        <v>166</v>
      </c>
      <c r="C70" s="85" t="s">
        <v>243</v>
      </c>
    </row>
    <row r="71" spans="2:3" ht="13.2">
      <c r="B71" s="1037"/>
      <c r="C71" s="85" t="s">
        <v>244</v>
      </c>
    </row>
    <row r="72" spans="2:3" ht="13.2">
      <c r="B72" s="1036"/>
      <c r="C72" s="85" t="s">
        <v>245</v>
      </c>
    </row>
    <row r="73" spans="2:3" ht="13.2">
      <c r="B73" s="1035" t="s">
        <v>167</v>
      </c>
      <c r="C73" s="85" t="s">
        <v>246</v>
      </c>
    </row>
    <row r="74" spans="2:3" ht="13.2">
      <c r="B74" s="1037"/>
      <c r="C74" s="85" t="s">
        <v>247</v>
      </c>
    </row>
    <row r="75" spans="2:3" ht="13.2">
      <c r="B75" s="1037"/>
      <c r="C75" s="85" t="s">
        <v>248</v>
      </c>
    </row>
    <row r="76" spans="2:3" ht="13.2">
      <c r="B76" s="1036"/>
      <c r="C76" s="85" t="s">
        <v>249</v>
      </c>
    </row>
    <row r="77" spans="2:3" ht="13.2">
      <c r="B77" s="1035" t="s">
        <v>168</v>
      </c>
      <c r="C77" s="85" t="s">
        <v>250</v>
      </c>
    </row>
    <row r="78" spans="2:3" ht="13.2">
      <c r="B78" s="1037"/>
      <c r="C78" s="85" t="s">
        <v>251</v>
      </c>
    </row>
    <row r="79" spans="2:3" ht="13.2">
      <c r="B79" s="1036"/>
      <c r="C79" s="85" t="s">
        <v>252</v>
      </c>
    </row>
    <row r="80" spans="2:3" ht="13.2">
      <c r="B80" s="1035" t="s">
        <v>169</v>
      </c>
      <c r="C80" s="85" t="s">
        <v>3508</v>
      </c>
    </row>
    <row r="81" spans="2:3" ht="13.2">
      <c r="B81" s="1037"/>
      <c r="C81" s="85" t="s">
        <v>253</v>
      </c>
    </row>
    <row r="82" spans="2:3" ht="13.2">
      <c r="B82" s="1036"/>
      <c r="C82" s="85" t="s">
        <v>254</v>
      </c>
    </row>
    <row r="83" spans="2:3" ht="13.2">
      <c r="B83" s="1035" t="s">
        <v>170</v>
      </c>
      <c r="C83" s="85" t="s">
        <v>255</v>
      </c>
    </row>
    <row r="84" spans="2:3" ht="13.2">
      <c r="B84" s="1036"/>
      <c r="C84" s="85" t="s">
        <v>256</v>
      </c>
    </row>
    <row r="85" spans="2:3" ht="13.2">
      <c r="B85" s="1035" t="s">
        <v>171</v>
      </c>
      <c r="C85" s="85" t="s">
        <v>257</v>
      </c>
    </row>
    <row r="86" spans="2:3" ht="13.2">
      <c r="B86" s="1037"/>
      <c r="C86" s="85" t="s">
        <v>258</v>
      </c>
    </row>
    <row r="87" spans="2:3" ht="13.2">
      <c r="B87" s="1036"/>
      <c r="C87" s="85" t="s">
        <v>259</v>
      </c>
    </row>
    <row r="88" spans="2:3" ht="13.2">
      <c r="B88" s="1035" t="s">
        <v>172</v>
      </c>
      <c r="C88" s="85" t="s">
        <v>260</v>
      </c>
    </row>
    <row r="89" spans="2:3" ht="13.2">
      <c r="B89" s="1036"/>
      <c r="C89" s="85" t="s">
        <v>261</v>
      </c>
    </row>
    <row r="90" spans="2:3" ht="13.2">
      <c r="B90" s="1035" t="s">
        <v>173</v>
      </c>
      <c r="C90" s="85" t="s">
        <v>262</v>
      </c>
    </row>
    <row r="91" spans="2:3" ht="13.2">
      <c r="B91" s="1037"/>
      <c r="C91" s="85" t="s">
        <v>263</v>
      </c>
    </row>
    <row r="92" spans="2:3" ht="13.2">
      <c r="B92" s="1037"/>
      <c r="C92" s="85" t="s">
        <v>264</v>
      </c>
    </row>
    <row r="93" spans="2:3" ht="13.2">
      <c r="B93" s="1037"/>
      <c r="C93" s="85" t="s">
        <v>265</v>
      </c>
    </row>
    <row r="94" spans="2:3" ht="13.2">
      <c r="B94" s="1037"/>
      <c r="C94" s="85" t="s">
        <v>266</v>
      </c>
    </row>
    <row r="95" spans="2:3" ht="13.2">
      <c r="B95" s="1037"/>
      <c r="C95" s="85" t="s">
        <v>267</v>
      </c>
    </row>
    <row r="96" spans="2:3" ht="13.2">
      <c r="B96" s="1037"/>
      <c r="C96" s="85" t="s">
        <v>268</v>
      </c>
    </row>
    <row r="97" spans="2:3" ht="13.2">
      <c r="B97" s="1037"/>
      <c r="C97" s="85" t="s">
        <v>269</v>
      </c>
    </row>
    <row r="98" spans="2:3" ht="13.2">
      <c r="B98" s="1036"/>
      <c r="C98" s="85" t="s">
        <v>270</v>
      </c>
    </row>
    <row r="99" spans="2:3" ht="13.2">
      <c r="B99" s="1035" t="s">
        <v>174</v>
      </c>
      <c r="C99" s="85" t="s">
        <v>271</v>
      </c>
    </row>
    <row r="100" spans="2:3" ht="13.2">
      <c r="B100" s="1036"/>
      <c r="C100" s="85" t="s">
        <v>272</v>
      </c>
    </row>
    <row r="101" spans="2:3" ht="13.2">
      <c r="B101" s="84" t="s">
        <v>175</v>
      </c>
      <c r="C101" s="85" t="s">
        <v>273</v>
      </c>
    </row>
  </sheetData>
  <mergeCells count="18">
    <mergeCell ref="B3:B4"/>
    <mergeCell ref="B5:B6"/>
    <mergeCell ref="B8:B10"/>
    <mergeCell ref="B11:B34"/>
    <mergeCell ref="B35:B38"/>
    <mergeCell ref="B39:B43"/>
    <mergeCell ref="B44:B51"/>
    <mergeCell ref="B52:B63"/>
    <mergeCell ref="B64:B69"/>
    <mergeCell ref="B70:B72"/>
    <mergeCell ref="B88:B89"/>
    <mergeCell ref="B90:B98"/>
    <mergeCell ref="B99:B100"/>
    <mergeCell ref="B73:B76"/>
    <mergeCell ref="B77:B79"/>
    <mergeCell ref="B80:B82"/>
    <mergeCell ref="B83:B84"/>
    <mergeCell ref="B85:B87"/>
  </mergeCells>
  <phoneticPr fontId="26"/>
  <pageMargins left="0.70866141732283472" right="0.70866141732283472" top="0.74803149606299213" bottom="0.74803149606299213"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G2118"/>
  <sheetViews>
    <sheetView showGridLines="0" view="pageBreakPreview" zoomScaleNormal="100" zoomScaleSheetLayoutView="100" workbookViewId="0">
      <pane xSplit="1" ySplit="9" topLeftCell="B10" activePane="bottomRight" state="frozen"/>
      <selection activeCell="AF27" sqref="AF27"/>
      <selection pane="topRight" activeCell="AF27" sqref="AF27"/>
      <selection pane="bottomLeft" activeCell="AF27" sqref="AF27"/>
      <selection pane="bottomRight" activeCell="I43" sqref="I43"/>
    </sheetView>
  </sheetViews>
  <sheetFormatPr defaultColWidth="16.5546875" defaultRowHeight="13.2"/>
  <cols>
    <col min="1" max="1" width="1.33203125" style="199" customWidth="1"/>
    <col min="2" max="2" width="24.6640625" style="199" bestFit="1" customWidth="1"/>
    <col min="3" max="6" width="16.5546875" style="199"/>
    <col min="7" max="7" width="51.6640625" style="199" customWidth="1"/>
    <col min="8" max="8" width="1.77734375" style="199" customWidth="1"/>
    <col min="9" max="16384" width="16.5546875" style="199"/>
  </cols>
  <sheetData>
    <row r="1" spans="2:7" ht="13.8" thickBot="1"/>
    <row r="2" spans="2:7">
      <c r="B2" s="235" t="s">
        <v>2123</v>
      </c>
      <c r="C2" s="1041" t="s">
        <v>2369</v>
      </c>
      <c r="D2" s="1041"/>
      <c r="E2" s="1041" t="s">
        <v>2370</v>
      </c>
      <c r="F2" s="1042"/>
    </row>
    <row r="3" spans="2:7">
      <c r="B3" s="236" t="s">
        <v>2366</v>
      </c>
      <c r="C3" s="1043" t="s">
        <v>2371</v>
      </c>
      <c r="D3" s="1043"/>
      <c r="E3" s="1043" t="s">
        <v>2375</v>
      </c>
      <c r="F3" s="1045"/>
    </row>
    <row r="4" spans="2:7">
      <c r="B4" s="236" t="s">
        <v>2363</v>
      </c>
      <c r="C4" s="1043" t="s">
        <v>2372</v>
      </c>
      <c r="D4" s="1043"/>
      <c r="E4" s="1043" t="s">
        <v>2376</v>
      </c>
      <c r="F4" s="1045"/>
    </row>
    <row r="5" spans="2:7">
      <c r="B5" s="236" t="s">
        <v>2365</v>
      </c>
      <c r="C5" s="1043" t="s">
        <v>2373</v>
      </c>
      <c r="D5" s="1043"/>
      <c r="E5" s="1043" t="s">
        <v>2376</v>
      </c>
      <c r="F5" s="1045"/>
    </row>
    <row r="6" spans="2:7" ht="13.8" thickBot="1">
      <c r="B6" s="237" t="s">
        <v>2364</v>
      </c>
      <c r="C6" s="1044" t="s">
        <v>2374</v>
      </c>
      <c r="D6" s="1044"/>
      <c r="E6" s="1044" t="s">
        <v>2377</v>
      </c>
      <c r="F6" s="1046"/>
    </row>
    <row r="7" spans="2:7">
      <c r="C7" s="222"/>
      <c r="D7" s="222"/>
      <c r="E7" s="222"/>
      <c r="F7" s="222"/>
    </row>
    <row r="8" spans="2:7">
      <c r="B8" s="223" t="s">
        <v>2382</v>
      </c>
      <c r="C8" s="1038" t="s">
        <v>2381</v>
      </c>
      <c r="D8" s="1039"/>
      <c r="E8" s="1039"/>
      <c r="F8" s="1039"/>
      <c r="G8" s="1040"/>
    </row>
    <row r="9" spans="2:7">
      <c r="B9" s="234" t="s">
        <v>2367</v>
      </c>
      <c r="C9" s="213" t="s">
        <v>2368</v>
      </c>
      <c r="D9" s="213" t="s">
        <v>568</v>
      </c>
      <c r="E9" s="213" t="s">
        <v>569</v>
      </c>
      <c r="F9" s="213" t="s">
        <v>570</v>
      </c>
      <c r="G9" s="213" t="s">
        <v>571</v>
      </c>
    </row>
    <row r="10" spans="2:7">
      <c r="B10" s="233" t="s">
        <v>2366</v>
      </c>
      <c r="C10" s="212" t="s">
        <v>572</v>
      </c>
      <c r="D10" s="212">
        <v>0</v>
      </c>
      <c r="E10" s="212">
        <v>0</v>
      </c>
      <c r="F10" s="212">
        <v>0</v>
      </c>
      <c r="G10" s="212" t="s">
        <v>573</v>
      </c>
    </row>
    <row r="11" spans="2:7">
      <c r="B11" s="233" t="s">
        <v>2366</v>
      </c>
      <c r="C11" s="212" t="s">
        <v>572</v>
      </c>
      <c r="D11" s="212">
        <v>1</v>
      </c>
      <c r="E11" s="212">
        <v>0</v>
      </c>
      <c r="F11" s="212">
        <v>0</v>
      </c>
      <c r="G11" s="212" t="s">
        <v>574</v>
      </c>
    </row>
    <row r="12" spans="2:7">
      <c r="B12" s="233" t="s">
        <v>2366</v>
      </c>
      <c r="C12" s="212" t="s">
        <v>572</v>
      </c>
      <c r="D12" s="212">
        <v>1</v>
      </c>
      <c r="E12" s="212">
        <v>10</v>
      </c>
      <c r="F12" s="212">
        <v>0</v>
      </c>
      <c r="G12" s="212" t="s">
        <v>575</v>
      </c>
    </row>
    <row r="13" spans="2:7">
      <c r="B13" s="233" t="s">
        <v>2366</v>
      </c>
      <c r="C13" s="212" t="s">
        <v>572</v>
      </c>
      <c r="D13" s="212">
        <v>1</v>
      </c>
      <c r="E13" s="212">
        <v>10</v>
      </c>
      <c r="F13" s="212">
        <v>100</v>
      </c>
      <c r="G13" s="212" t="s">
        <v>576</v>
      </c>
    </row>
    <row r="14" spans="2:7">
      <c r="B14" s="233" t="s">
        <v>2366</v>
      </c>
      <c r="C14" s="212" t="s">
        <v>572</v>
      </c>
      <c r="D14" s="212">
        <v>1</v>
      </c>
      <c r="E14" s="212">
        <v>10</v>
      </c>
      <c r="F14" s="212">
        <v>109</v>
      </c>
      <c r="G14" s="212" t="s">
        <v>577</v>
      </c>
    </row>
    <row r="15" spans="2:7">
      <c r="B15" s="233" t="s">
        <v>2366</v>
      </c>
      <c r="C15" s="212" t="s">
        <v>572</v>
      </c>
      <c r="D15" s="212">
        <v>1</v>
      </c>
      <c r="E15" s="212">
        <v>11</v>
      </c>
      <c r="F15" s="212">
        <v>0</v>
      </c>
      <c r="G15" s="212" t="s">
        <v>578</v>
      </c>
    </row>
    <row r="16" spans="2:7">
      <c r="B16" s="233" t="s">
        <v>2366</v>
      </c>
      <c r="C16" s="212" t="s">
        <v>572</v>
      </c>
      <c r="D16" s="212">
        <v>1</v>
      </c>
      <c r="E16" s="212">
        <v>11</v>
      </c>
      <c r="F16" s="212">
        <v>111</v>
      </c>
      <c r="G16" s="212" t="s">
        <v>579</v>
      </c>
    </row>
    <row r="17" spans="2:7">
      <c r="B17" s="233" t="s">
        <v>2366</v>
      </c>
      <c r="C17" s="212" t="s">
        <v>572</v>
      </c>
      <c r="D17" s="212">
        <v>1</v>
      </c>
      <c r="E17" s="212">
        <v>11</v>
      </c>
      <c r="F17" s="212">
        <v>112</v>
      </c>
      <c r="G17" s="212" t="s">
        <v>580</v>
      </c>
    </row>
    <row r="18" spans="2:7">
      <c r="B18" s="233" t="s">
        <v>2366</v>
      </c>
      <c r="C18" s="212" t="s">
        <v>572</v>
      </c>
      <c r="D18" s="212">
        <v>1</v>
      </c>
      <c r="E18" s="212">
        <v>11</v>
      </c>
      <c r="F18" s="212">
        <v>113</v>
      </c>
      <c r="G18" s="212" t="s">
        <v>581</v>
      </c>
    </row>
    <row r="19" spans="2:7">
      <c r="B19" s="233" t="s">
        <v>2366</v>
      </c>
      <c r="C19" s="212" t="s">
        <v>572</v>
      </c>
      <c r="D19" s="212">
        <v>1</v>
      </c>
      <c r="E19" s="212">
        <v>11</v>
      </c>
      <c r="F19" s="212">
        <v>114</v>
      </c>
      <c r="G19" s="212" t="s">
        <v>582</v>
      </c>
    </row>
    <row r="20" spans="2:7">
      <c r="B20" s="233" t="s">
        <v>2366</v>
      </c>
      <c r="C20" s="212" t="s">
        <v>572</v>
      </c>
      <c r="D20" s="212">
        <v>1</v>
      </c>
      <c r="E20" s="212">
        <v>11</v>
      </c>
      <c r="F20" s="212">
        <v>115</v>
      </c>
      <c r="G20" s="212" t="s">
        <v>583</v>
      </c>
    </row>
    <row r="21" spans="2:7">
      <c r="B21" s="233" t="s">
        <v>2366</v>
      </c>
      <c r="C21" s="212" t="s">
        <v>572</v>
      </c>
      <c r="D21" s="212">
        <v>1</v>
      </c>
      <c r="E21" s="212">
        <v>11</v>
      </c>
      <c r="F21" s="212">
        <v>116</v>
      </c>
      <c r="G21" s="212" t="s">
        <v>584</v>
      </c>
    </row>
    <row r="22" spans="2:7">
      <c r="B22" s="233" t="s">
        <v>2366</v>
      </c>
      <c r="C22" s="212" t="s">
        <v>572</v>
      </c>
      <c r="D22" s="212">
        <v>1</v>
      </c>
      <c r="E22" s="212">
        <v>11</v>
      </c>
      <c r="F22" s="212">
        <v>117</v>
      </c>
      <c r="G22" s="212" t="s">
        <v>585</v>
      </c>
    </row>
    <row r="23" spans="2:7">
      <c r="B23" s="233" t="s">
        <v>2366</v>
      </c>
      <c r="C23" s="212" t="s">
        <v>572</v>
      </c>
      <c r="D23" s="212">
        <v>1</v>
      </c>
      <c r="E23" s="212">
        <v>11</v>
      </c>
      <c r="F23" s="212">
        <v>119</v>
      </c>
      <c r="G23" s="212" t="s">
        <v>586</v>
      </c>
    </row>
    <row r="24" spans="2:7">
      <c r="B24" s="233" t="s">
        <v>2366</v>
      </c>
      <c r="C24" s="212" t="s">
        <v>572</v>
      </c>
      <c r="D24" s="212">
        <v>1</v>
      </c>
      <c r="E24" s="212">
        <v>12</v>
      </c>
      <c r="F24" s="212">
        <v>0</v>
      </c>
      <c r="G24" s="212" t="s">
        <v>587</v>
      </c>
    </row>
    <row r="25" spans="2:7">
      <c r="B25" s="233" t="s">
        <v>2366</v>
      </c>
      <c r="C25" s="212" t="s">
        <v>572</v>
      </c>
      <c r="D25" s="212">
        <v>1</v>
      </c>
      <c r="E25" s="212">
        <v>12</v>
      </c>
      <c r="F25" s="212">
        <v>121</v>
      </c>
      <c r="G25" s="212" t="s">
        <v>588</v>
      </c>
    </row>
    <row r="26" spans="2:7">
      <c r="B26" s="233" t="s">
        <v>2366</v>
      </c>
      <c r="C26" s="212" t="s">
        <v>572</v>
      </c>
      <c r="D26" s="212">
        <v>1</v>
      </c>
      <c r="E26" s="212">
        <v>12</v>
      </c>
      <c r="F26" s="212">
        <v>122</v>
      </c>
      <c r="G26" s="212" t="s">
        <v>589</v>
      </c>
    </row>
    <row r="27" spans="2:7">
      <c r="B27" s="233" t="s">
        <v>2366</v>
      </c>
      <c r="C27" s="212" t="s">
        <v>572</v>
      </c>
      <c r="D27" s="212">
        <v>1</v>
      </c>
      <c r="E27" s="212">
        <v>12</v>
      </c>
      <c r="F27" s="212">
        <v>123</v>
      </c>
      <c r="G27" s="212" t="s">
        <v>590</v>
      </c>
    </row>
    <row r="28" spans="2:7">
      <c r="B28" s="233" t="s">
        <v>2366</v>
      </c>
      <c r="C28" s="212" t="s">
        <v>572</v>
      </c>
      <c r="D28" s="212">
        <v>1</v>
      </c>
      <c r="E28" s="212">
        <v>12</v>
      </c>
      <c r="F28" s="212">
        <v>124</v>
      </c>
      <c r="G28" s="212" t="s">
        <v>591</v>
      </c>
    </row>
    <row r="29" spans="2:7">
      <c r="B29" s="233" t="s">
        <v>2366</v>
      </c>
      <c r="C29" s="212" t="s">
        <v>572</v>
      </c>
      <c r="D29" s="212">
        <v>1</v>
      </c>
      <c r="E29" s="212">
        <v>12</v>
      </c>
      <c r="F29" s="212">
        <v>125</v>
      </c>
      <c r="G29" s="212" t="s">
        <v>592</v>
      </c>
    </row>
    <row r="30" spans="2:7">
      <c r="B30" s="233" t="s">
        <v>2366</v>
      </c>
      <c r="C30" s="212" t="s">
        <v>572</v>
      </c>
      <c r="D30" s="212">
        <v>1</v>
      </c>
      <c r="E30" s="212">
        <v>12</v>
      </c>
      <c r="F30" s="212">
        <v>126</v>
      </c>
      <c r="G30" s="212" t="s">
        <v>593</v>
      </c>
    </row>
    <row r="31" spans="2:7">
      <c r="B31" s="233" t="s">
        <v>2366</v>
      </c>
      <c r="C31" s="212" t="s">
        <v>572</v>
      </c>
      <c r="D31" s="212">
        <v>1</v>
      </c>
      <c r="E31" s="212">
        <v>12</v>
      </c>
      <c r="F31" s="212">
        <v>129</v>
      </c>
      <c r="G31" s="212" t="s">
        <v>594</v>
      </c>
    </row>
    <row r="32" spans="2:7">
      <c r="B32" s="233" t="s">
        <v>2366</v>
      </c>
      <c r="C32" s="212" t="s">
        <v>572</v>
      </c>
      <c r="D32" s="212">
        <v>1</v>
      </c>
      <c r="E32" s="212">
        <v>13</v>
      </c>
      <c r="F32" s="212">
        <v>0</v>
      </c>
      <c r="G32" s="212" t="s">
        <v>595</v>
      </c>
    </row>
    <row r="33" spans="2:7">
      <c r="B33" s="233" t="s">
        <v>2366</v>
      </c>
      <c r="C33" s="212" t="s">
        <v>572</v>
      </c>
      <c r="D33" s="212">
        <v>1</v>
      </c>
      <c r="E33" s="212">
        <v>13</v>
      </c>
      <c r="F33" s="212">
        <v>131</v>
      </c>
      <c r="G33" s="212" t="s">
        <v>596</v>
      </c>
    </row>
    <row r="34" spans="2:7">
      <c r="B34" s="233" t="s">
        <v>2366</v>
      </c>
      <c r="C34" s="212" t="s">
        <v>572</v>
      </c>
      <c r="D34" s="212">
        <v>1</v>
      </c>
      <c r="E34" s="212">
        <v>13</v>
      </c>
      <c r="F34" s="212">
        <v>132</v>
      </c>
      <c r="G34" s="212" t="s">
        <v>597</v>
      </c>
    </row>
    <row r="35" spans="2:7">
      <c r="B35" s="233" t="s">
        <v>2366</v>
      </c>
      <c r="C35" s="212" t="s">
        <v>572</v>
      </c>
      <c r="D35" s="212">
        <v>1</v>
      </c>
      <c r="E35" s="212">
        <v>13</v>
      </c>
      <c r="F35" s="212">
        <v>133</v>
      </c>
      <c r="G35" s="212" t="s">
        <v>598</v>
      </c>
    </row>
    <row r="36" spans="2:7">
      <c r="B36" s="233" t="s">
        <v>2366</v>
      </c>
      <c r="C36" s="212" t="s">
        <v>572</v>
      </c>
      <c r="D36" s="212">
        <v>1</v>
      </c>
      <c r="E36" s="212">
        <v>13</v>
      </c>
      <c r="F36" s="212">
        <v>134</v>
      </c>
      <c r="G36" s="212" t="s">
        <v>599</v>
      </c>
    </row>
    <row r="37" spans="2:7">
      <c r="B37" s="233" t="s">
        <v>2366</v>
      </c>
      <c r="C37" s="212" t="s">
        <v>572</v>
      </c>
      <c r="D37" s="212">
        <v>1</v>
      </c>
      <c r="E37" s="212">
        <v>14</v>
      </c>
      <c r="F37" s="212">
        <v>0</v>
      </c>
      <c r="G37" s="212" t="s">
        <v>600</v>
      </c>
    </row>
    <row r="38" spans="2:7">
      <c r="B38" s="233" t="s">
        <v>2366</v>
      </c>
      <c r="C38" s="212" t="s">
        <v>572</v>
      </c>
      <c r="D38" s="212">
        <v>1</v>
      </c>
      <c r="E38" s="212">
        <v>14</v>
      </c>
      <c r="F38" s="212">
        <v>141</v>
      </c>
      <c r="G38" s="212" t="s">
        <v>600</v>
      </c>
    </row>
    <row r="39" spans="2:7">
      <c r="B39" s="233" t="s">
        <v>2366</v>
      </c>
      <c r="C39" s="212" t="s">
        <v>572</v>
      </c>
      <c r="D39" s="212">
        <v>2</v>
      </c>
      <c r="E39" s="212">
        <v>0</v>
      </c>
      <c r="F39" s="212">
        <v>0</v>
      </c>
      <c r="G39" s="212" t="s">
        <v>601</v>
      </c>
    </row>
    <row r="40" spans="2:7">
      <c r="B40" s="233" t="s">
        <v>2366</v>
      </c>
      <c r="C40" s="212" t="s">
        <v>572</v>
      </c>
      <c r="D40" s="212">
        <v>2</v>
      </c>
      <c r="E40" s="212">
        <v>20</v>
      </c>
      <c r="F40" s="212">
        <v>0</v>
      </c>
      <c r="G40" s="212" t="s">
        <v>602</v>
      </c>
    </row>
    <row r="41" spans="2:7">
      <c r="B41" s="233" t="s">
        <v>2366</v>
      </c>
      <c r="C41" s="212" t="s">
        <v>572</v>
      </c>
      <c r="D41" s="212">
        <v>2</v>
      </c>
      <c r="E41" s="212">
        <v>20</v>
      </c>
      <c r="F41" s="212">
        <v>200</v>
      </c>
      <c r="G41" s="212" t="s">
        <v>576</v>
      </c>
    </row>
    <row r="42" spans="2:7">
      <c r="B42" s="233" t="s">
        <v>2366</v>
      </c>
      <c r="C42" s="212" t="s">
        <v>572</v>
      </c>
      <c r="D42" s="212">
        <v>2</v>
      </c>
      <c r="E42" s="212">
        <v>20</v>
      </c>
      <c r="F42" s="212">
        <v>209</v>
      </c>
      <c r="G42" s="212" t="s">
        <v>577</v>
      </c>
    </row>
    <row r="43" spans="2:7">
      <c r="B43" s="233" t="s">
        <v>2366</v>
      </c>
      <c r="C43" s="212" t="s">
        <v>572</v>
      </c>
      <c r="D43" s="212">
        <v>2</v>
      </c>
      <c r="E43" s="212">
        <v>21</v>
      </c>
      <c r="F43" s="212">
        <v>0</v>
      </c>
      <c r="G43" s="212" t="s">
        <v>603</v>
      </c>
    </row>
    <row r="44" spans="2:7">
      <c r="B44" s="233" t="s">
        <v>2366</v>
      </c>
      <c r="C44" s="212" t="s">
        <v>572</v>
      </c>
      <c r="D44" s="212">
        <v>2</v>
      </c>
      <c r="E44" s="212">
        <v>21</v>
      </c>
      <c r="F44" s="212">
        <v>211</v>
      </c>
      <c r="G44" s="212" t="s">
        <v>603</v>
      </c>
    </row>
    <row r="45" spans="2:7">
      <c r="B45" s="233" t="s">
        <v>2366</v>
      </c>
      <c r="C45" s="212" t="s">
        <v>572</v>
      </c>
      <c r="D45" s="212">
        <v>2</v>
      </c>
      <c r="E45" s="212">
        <v>22</v>
      </c>
      <c r="F45" s="212">
        <v>0</v>
      </c>
      <c r="G45" s="212" t="s">
        <v>604</v>
      </c>
    </row>
    <row r="46" spans="2:7">
      <c r="B46" s="233" t="s">
        <v>2366</v>
      </c>
      <c r="C46" s="212" t="s">
        <v>572</v>
      </c>
      <c r="D46" s="212">
        <v>2</v>
      </c>
      <c r="E46" s="212">
        <v>22</v>
      </c>
      <c r="F46" s="212">
        <v>221</v>
      </c>
      <c r="G46" s="212" t="s">
        <v>604</v>
      </c>
    </row>
    <row r="47" spans="2:7">
      <c r="B47" s="233" t="s">
        <v>2366</v>
      </c>
      <c r="C47" s="212" t="s">
        <v>572</v>
      </c>
      <c r="D47" s="212">
        <v>2</v>
      </c>
      <c r="E47" s="212">
        <v>23</v>
      </c>
      <c r="F47" s="212">
        <v>0</v>
      </c>
      <c r="G47" s="212" t="s">
        <v>605</v>
      </c>
    </row>
    <row r="48" spans="2:7">
      <c r="B48" s="233" t="s">
        <v>2366</v>
      </c>
      <c r="C48" s="212" t="s">
        <v>572</v>
      </c>
      <c r="D48" s="212">
        <v>2</v>
      </c>
      <c r="E48" s="212">
        <v>23</v>
      </c>
      <c r="F48" s="212">
        <v>231</v>
      </c>
      <c r="G48" s="212" t="s">
        <v>606</v>
      </c>
    </row>
    <row r="49" spans="2:7">
      <c r="B49" s="233" t="s">
        <v>2366</v>
      </c>
      <c r="C49" s="212" t="s">
        <v>572</v>
      </c>
      <c r="D49" s="212">
        <v>2</v>
      </c>
      <c r="E49" s="212">
        <v>23</v>
      </c>
      <c r="F49" s="212">
        <v>239</v>
      </c>
      <c r="G49" s="212" t="s">
        <v>607</v>
      </c>
    </row>
    <row r="50" spans="2:7">
      <c r="B50" s="233" t="s">
        <v>2366</v>
      </c>
      <c r="C50" s="212" t="s">
        <v>572</v>
      </c>
      <c r="D50" s="212">
        <v>2</v>
      </c>
      <c r="E50" s="212">
        <v>24</v>
      </c>
      <c r="F50" s="212">
        <v>0</v>
      </c>
      <c r="G50" s="212" t="s">
        <v>608</v>
      </c>
    </row>
    <row r="51" spans="2:7">
      <c r="B51" s="233" t="s">
        <v>2366</v>
      </c>
      <c r="C51" s="212" t="s">
        <v>572</v>
      </c>
      <c r="D51" s="212">
        <v>2</v>
      </c>
      <c r="E51" s="212">
        <v>24</v>
      </c>
      <c r="F51" s="212">
        <v>241</v>
      </c>
      <c r="G51" s="212" t="s">
        <v>609</v>
      </c>
    </row>
    <row r="52" spans="2:7">
      <c r="B52" s="233" t="s">
        <v>2366</v>
      </c>
      <c r="C52" s="212" t="s">
        <v>572</v>
      </c>
      <c r="D52" s="212">
        <v>2</v>
      </c>
      <c r="E52" s="212">
        <v>24</v>
      </c>
      <c r="F52" s="212">
        <v>242</v>
      </c>
      <c r="G52" s="212" t="s">
        <v>610</v>
      </c>
    </row>
    <row r="53" spans="2:7">
      <c r="B53" s="233" t="s">
        <v>2366</v>
      </c>
      <c r="C53" s="212" t="s">
        <v>572</v>
      </c>
      <c r="D53" s="212">
        <v>2</v>
      </c>
      <c r="E53" s="212">
        <v>24</v>
      </c>
      <c r="F53" s="212">
        <v>243</v>
      </c>
      <c r="G53" s="212" t="s">
        <v>611</v>
      </c>
    </row>
    <row r="54" spans="2:7">
      <c r="B54" s="233" t="s">
        <v>2366</v>
      </c>
      <c r="C54" s="212" t="s">
        <v>572</v>
      </c>
      <c r="D54" s="212">
        <v>2</v>
      </c>
      <c r="E54" s="212">
        <v>24</v>
      </c>
      <c r="F54" s="212">
        <v>249</v>
      </c>
      <c r="G54" s="212" t="s">
        <v>612</v>
      </c>
    </row>
    <row r="55" spans="2:7">
      <c r="B55" s="233" t="s">
        <v>2366</v>
      </c>
      <c r="C55" s="212" t="s">
        <v>572</v>
      </c>
      <c r="D55" s="212">
        <v>2</v>
      </c>
      <c r="E55" s="212">
        <v>29</v>
      </c>
      <c r="F55" s="212">
        <v>0</v>
      </c>
      <c r="G55" s="212" t="s">
        <v>613</v>
      </c>
    </row>
    <row r="56" spans="2:7">
      <c r="B56" s="233" t="s">
        <v>2366</v>
      </c>
      <c r="C56" s="212" t="s">
        <v>572</v>
      </c>
      <c r="D56" s="212">
        <v>2</v>
      </c>
      <c r="E56" s="212">
        <v>29</v>
      </c>
      <c r="F56" s="212">
        <v>299</v>
      </c>
      <c r="G56" s="212" t="s">
        <v>613</v>
      </c>
    </row>
    <row r="57" spans="2:7">
      <c r="B57" s="233" t="s">
        <v>2366</v>
      </c>
      <c r="C57" s="212" t="s">
        <v>614</v>
      </c>
      <c r="D57" s="212">
        <v>0</v>
      </c>
      <c r="E57" s="212">
        <v>0</v>
      </c>
      <c r="F57" s="212">
        <v>0</v>
      </c>
      <c r="G57" s="212" t="s">
        <v>615</v>
      </c>
    </row>
    <row r="58" spans="2:7">
      <c r="B58" s="233" t="s">
        <v>2366</v>
      </c>
      <c r="C58" s="212" t="s">
        <v>614</v>
      </c>
      <c r="D58" s="212">
        <v>3</v>
      </c>
      <c r="E58" s="212">
        <v>0</v>
      </c>
      <c r="F58" s="212">
        <v>0</v>
      </c>
      <c r="G58" s="212" t="s">
        <v>616</v>
      </c>
    </row>
    <row r="59" spans="2:7">
      <c r="B59" s="233" t="s">
        <v>2366</v>
      </c>
      <c r="C59" s="212" t="s">
        <v>614</v>
      </c>
      <c r="D59" s="212">
        <v>3</v>
      </c>
      <c r="E59" s="212">
        <v>30</v>
      </c>
      <c r="F59" s="212">
        <v>0</v>
      </c>
      <c r="G59" s="212" t="s">
        <v>617</v>
      </c>
    </row>
    <row r="60" spans="2:7">
      <c r="B60" s="233" t="s">
        <v>2366</v>
      </c>
      <c r="C60" s="212" t="s">
        <v>614</v>
      </c>
      <c r="D60" s="212">
        <v>3</v>
      </c>
      <c r="E60" s="212">
        <v>30</v>
      </c>
      <c r="F60" s="212">
        <v>300</v>
      </c>
      <c r="G60" s="212" t="s">
        <v>576</v>
      </c>
    </row>
    <row r="61" spans="2:7">
      <c r="B61" s="233" t="s">
        <v>2366</v>
      </c>
      <c r="C61" s="212" t="s">
        <v>614</v>
      </c>
      <c r="D61" s="212">
        <v>3</v>
      </c>
      <c r="E61" s="212">
        <v>30</v>
      </c>
      <c r="F61" s="212">
        <v>309</v>
      </c>
      <c r="G61" s="212" t="s">
        <v>577</v>
      </c>
    </row>
    <row r="62" spans="2:7">
      <c r="B62" s="233" t="s">
        <v>2366</v>
      </c>
      <c r="C62" s="212" t="s">
        <v>614</v>
      </c>
      <c r="D62" s="212">
        <v>3</v>
      </c>
      <c r="E62" s="212">
        <v>31</v>
      </c>
      <c r="F62" s="212">
        <v>0</v>
      </c>
      <c r="G62" s="212" t="s">
        <v>618</v>
      </c>
    </row>
    <row r="63" spans="2:7">
      <c r="B63" s="233" t="s">
        <v>2366</v>
      </c>
      <c r="C63" s="212" t="s">
        <v>614</v>
      </c>
      <c r="D63" s="212">
        <v>3</v>
      </c>
      <c r="E63" s="212">
        <v>31</v>
      </c>
      <c r="F63" s="212">
        <v>311</v>
      </c>
      <c r="G63" s="212" t="s">
        <v>619</v>
      </c>
    </row>
    <row r="64" spans="2:7">
      <c r="B64" s="233" t="s">
        <v>2366</v>
      </c>
      <c r="C64" s="212" t="s">
        <v>614</v>
      </c>
      <c r="D64" s="212">
        <v>3</v>
      </c>
      <c r="E64" s="212">
        <v>31</v>
      </c>
      <c r="F64" s="212">
        <v>312</v>
      </c>
      <c r="G64" s="212" t="s">
        <v>620</v>
      </c>
    </row>
    <row r="65" spans="2:7">
      <c r="B65" s="233" t="s">
        <v>2366</v>
      </c>
      <c r="C65" s="212" t="s">
        <v>614</v>
      </c>
      <c r="D65" s="212">
        <v>3</v>
      </c>
      <c r="E65" s="212">
        <v>31</v>
      </c>
      <c r="F65" s="212">
        <v>313</v>
      </c>
      <c r="G65" s="212" t="s">
        <v>621</v>
      </c>
    </row>
    <row r="66" spans="2:7">
      <c r="B66" s="233" t="s">
        <v>2366</v>
      </c>
      <c r="C66" s="212" t="s">
        <v>614</v>
      </c>
      <c r="D66" s="212">
        <v>3</v>
      </c>
      <c r="E66" s="212">
        <v>31</v>
      </c>
      <c r="F66" s="212">
        <v>314</v>
      </c>
      <c r="G66" s="212" t="s">
        <v>622</v>
      </c>
    </row>
    <row r="67" spans="2:7">
      <c r="B67" s="233" t="s">
        <v>2366</v>
      </c>
      <c r="C67" s="212" t="s">
        <v>614</v>
      </c>
      <c r="D67" s="212">
        <v>3</v>
      </c>
      <c r="E67" s="212">
        <v>31</v>
      </c>
      <c r="F67" s="212">
        <v>315</v>
      </c>
      <c r="G67" s="212" t="s">
        <v>623</v>
      </c>
    </row>
    <row r="68" spans="2:7">
      <c r="B68" s="233" t="s">
        <v>2366</v>
      </c>
      <c r="C68" s="212" t="s">
        <v>614</v>
      </c>
      <c r="D68" s="212">
        <v>3</v>
      </c>
      <c r="E68" s="212">
        <v>31</v>
      </c>
      <c r="F68" s="212">
        <v>316</v>
      </c>
      <c r="G68" s="212" t="s">
        <v>624</v>
      </c>
    </row>
    <row r="69" spans="2:7">
      <c r="B69" s="233" t="s">
        <v>2366</v>
      </c>
      <c r="C69" s="212" t="s">
        <v>614</v>
      </c>
      <c r="D69" s="212">
        <v>3</v>
      </c>
      <c r="E69" s="212">
        <v>31</v>
      </c>
      <c r="F69" s="212">
        <v>317</v>
      </c>
      <c r="G69" s="212" t="s">
        <v>625</v>
      </c>
    </row>
    <row r="70" spans="2:7">
      <c r="B70" s="233" t="s">
        <v>2366</v>
      </c>
      <c r="C70" s="212" t="s">
        <v>614</v>
      </c>
      <c r="D70" s="212">
        <v>3</v>
      </c>
      <c r="E70" s="212">
        <v>31</v>
      </c>
      <c r="F70" s="212">
        <v>318</v>
      </c>
      <c r="G70" s="212" t="s">
        <v>626</v>
      </c>
    </row>
    <row r="71" spans="2:7">
      <c r="B71" s="233" t="s">
        <v>2366</v>
      </c>
      <c r="C71" s="212" t="s">
        <v>614</v>
      </c>
      <c r="D71" s="212">
        <v>3</v>
      </c>
      <c r="E71" s="212">
        <v>31</v>
      </c>
      <c r="F71" s="212">
        <v>319</v>
      </c>
      <c r="G71" s="212" t="s">
        <v>627</v>
      </c>
    </row>
    <row r="72" spans="2:7">
      <c r="B72" s="233" t="s">
        <v>2366</v>
      </c>
      <c r="C72" s="212" t="s">
        <v>614</v>
      </c>
      <c r="D72" s="212">
        <v>3</v>
      </c>
      <c r="E72" s="212">
        <v>32</v>
      </c>
      <c r="F72" s="212">
        <v>0</v>
      </c>
      <c r="G72" s="212" t="s">
        <v>628</v>
      </c>
    </row>
    <row r="73" spans="2:7">
      <c r="B73" s="233" t="s">
        <v>2366</v>
      </c>
      <c r="C73" s="212" t="s">
        <v>614</v>
      </c>
      <c r="D73" s="212">
        <v>3</v>
      </c>
      <c r="E73" s="212">
        <v>32</v>
      </c>
      <c r="F73" s="212">
        <v>321</v>
      </c>
      <c r="G73" s="212" t="s">
        <v>628</v>
      </c>
    </row>
    <row r="74" spans="2:7">
      <c r="B74" s="233" t="s">
        <v>2366</v>
      </c>
      <c r="C74" s="212" t="s">
        <v>614</v>
      </c>
      <c r="D74" s="212">
        <v>4</v>
      </c>
      <c r="E74" s="212">
        <v>0</v>
      </c>
      <c r="F74" s="212">
        <v>0</v>
      </c>
      <c r="G74" s="212" t="s">
        <v>629</v>
      </c>
    </row>
    <row r="75" spans="2:7">
      <c r="B75" s="233" t="s">
        <v>2366</v>
      </c>
      <c r="C75" s="212" t="s">
        <v>614</v>
      </c>
      <c r="D75" s="212">
        <v>4</v>
      </c>
      <c r="E75" s="212">
        <v>40</v>
      </c>
      <c r="F75" s="212">
        <v>0</v>
      </c>
      <c r="G75" s="212" t="s">
        <v>630</v>
      </c>
    </row>
    <row r="76" spans="2:7">
      <c r="B76" s="233" t="s">
        <v>2366</v>
      </c>
      <c r="C76" s="212" t="s">
        <v>614</v>
      </c>
      <c r="D76" s="212">
        <v>4</v>
      </c>
      <c r="E76" s="212">
        <v>40</v>
      </c>
      <c r="F76" s="212">
        <v>400</v>
      </c>
      <c r="G76" s="212" t="s">
        <v>576</v>
      </c>
    </row>
    <row r="77" spans="2:7">
      <c r="B77" s="233" t="s">
        <v>2366</v>
      </c>
      <c r="C77" s="212" t="s">
        <v>614</v>
      </c>
      <c r="D77" s="212">
        <v>4</v>
      </c>
      <c r="E77" s="212">
        <v>40</v>
      </c>
      <c r="F77" s="212">
        <v>409</v>
      </c>
      <c r="G77" s="212" t="s">
        <v>577</v>
      </c>
    </row>
    <row r="78" spans="2:7">
      <c r="B78" s="233" t="s">
        <v>2366</v>
      </c>
      <c r="C78" s="212" t="s">
        <v>614</v>
      </c>
      <c r="D78" s="212">
        <v>4</v>
      </c>
      <c r="E78" s="212">
        <v>41</v>
      </c>
      <c r="F78" s="212">
        <v>0</v>
      </c>
      <c r="G78" s="212" t="s">
        <v>631</v>
      </c>
    </row>
    <row r="79" spans="2:7">
      <c r="B79" s="233" t="s">
        <v>2366</v>
      </c>
      <c r="C79" s="212" t="s">
        <v>614</v>
      </c>
      <c r="D79" s="212">
        <v>4</v>
      </c>
      <c r="E79" s="212">
        <v>41</v>
      </c>
      <c r="F79" s="212">
        <v>411</v>
      </c>
      <c r="G79" s="212" t="s">
        <v>632</v>
      </c>
    </row>
    <row r="80" spans="2:7">
      <c r="B80" s="233" t="s">
        <v>2366</v>
      </c>
      <c r="C80" s="212" t="s">
        <v>614</v>
      </c>
      <c r="D80" s="212">
        <v>4</v>
      </c>
      <c r="E80" s="212">
        <v>41</v>
      </c>
      <c r="F80" s="212">
        <v>412</v>
      </c>
      <c r="G80" s="212" t="s">
        <v>633</v>
      </c>
    </row>
    <row r="81" spans="2:7">
      <c r="B81" s="233" t="s">
        <v>2366</v>
      </c>
      <c r="C81" s="212" t="s">
        <v>614</v>
      </c>
      <c r="D81" s="212">
        <v>4</v>
      </c>
      <c r="E81" s="212">
        <v>41</v>
      </c>
      <c r="F81" s="212">
        <v>413</v>
      </c>
      <c r="G81" s="212" t="s">
        <v>634</v>
      </c>
    </row>
    <row r="82" spans="2:7">
      <c r="B82" s="233" t="s">
        <v>2366</v>
      </c>
      <c r="C82" s="212" t="s">
        <v>614</v>
      </c>
      <c r="D82" s="212">
        <v>4</v>
      </c>
      <c r="E82" s="212">
        <v>41</v>
      </c>
      <c r="F82" s="212">
        <v>414</v>
      </c>
      <c r="G82" s="212" t="s">
        <v>635</v>
      </c>
    </row>
    <row r="83" spans="2:7">
      <c r="B83" s="233" t="s">
        <v>2366</v>
      </c>
      <c r="C83" s="212" t="s">
        <v>614</v>
      </c>
      <c r="D83" s="212">
        <v>4</v>
      </c>
      <c r="E83" s="212">
        <v>41</v>
      </c>
      <c r="F83" s="212">
        <v>415</v>
      </c>
      <c r="G83" s="212" t="s">
        <v>636</v>
      </c>
    </row>
    <row r="84" spans="2:7">
      <c r="B84" s="233" t="s">
        <v>2366</v>
      </c>
      <c r="C84" s="212" t="s">
        <v>614</v>
      </c>
      <c r="D84" s="212">
        <v>4</v>
      </c>
      <c r="E84" s="212">
        <v>41</v>
      </c>
      <c r="F84" s="212">
        <v>419</v>
      </c>
      <c r="G84" s="212" t="s">
        <v>637</v>
      </c>
    </row>
    <row r="85" spans="2:7">
      <c r="B85" s="233" t="s">
        <v>2366</v>
      </c>
      <c r="C85" s="212" t="s">
        <v>614</v>
      </c>
      <c r="D85" s="212">
        <v>4</v>
      </c>
      <c r="E85" s="212">
        <v>42</v>
      </c>
      <c r="F85" s="212">
        <v>0</v>
      </c>
      <c r="G85" s="212" t="s">
        <v>638</v>
      </c>
    </row>
    <row r="86" spans="2:7">
      <c r="B86" s="233" t="s">
        <v>2366</v>
      </c>
      <c r="C86" s="212" t="s">
        <v>614</v>
      </c>
      <c r="D86" s="212">
        <v>4</v>
      </c>
      <c r="E86" s="212">
        <v>42</v>
      </c>
      <c r="F86" s="212">
        <v>421</v>
      </c>
      <c r="G86" s="212" t="s">
        <v>638</v>
      </c>
    </row>
    <row r="87" spans="2:7">
      <c r="B87" s="233" t="s">
        <v>2366</v>
      </c>
      <c r="C87" s="212" t="s">
        <v>639</v>
      </c>
      <c r="D87" s="212">
        <v>0</v>
      </c>
      <c r="E87" s="212">
        <v>0</v>
      </c>
      <c r="F87" s="212">
        <v>0</v>
      </c>
      <c r="G87" s="212" t="s">
        <v>640</v>
      </c>
    </row>
    <row r="88" spans="2:7">
      <c r="B88" s="233" t="s">
        <v>2366</v>
      </c>
      <c r="C88" s="212" t="s">
        <v>639</v>
      </c>
      <c r="D88" s="212">
        <v>5</v>
      </c>
      <c r="E88" s="212">
        <v>0</v>
      </c>
      <c r="F88" s="212">
        <v>0</v>
      </c>
      <c r="G88" s="212" t="s">
        <v>640</v>
      </c>
    </row>
    <row r="89" spans="2:7">
      <c r="B89" s="233" t="s">
        <v>2366</v>
      </c>
      <c r="C89" s="212" t="s">
        <v>639</v>
      </c>
      <c r="D89" s="212">
        <v>5</v>
      </c>
      <c r="E89" s="212">
        <v>50</v>
      </c>
      <c r="F89" s="212">
        <v>0</v>
      </c>
      <c r="G89" s="212" t="s">
        <v>641</v>
      </c>
    </row>
    <row r="90" spans="2:7">
      <c r="B90" s="233" t="s">
        <v>2366</v>
      </c>
      <c r="C90" s="212" t="s">
        <v>639</v>
      </c>
      <c r="D90" s="212">
        <v>5</v>
      </c>
      <c r="E90" s="212">
        <v>50</v>
      </c>
      <c r="F90" s="212">
        <v>500</v>
      </c>
      <c r="G90" s="212" t="s">
        <v>576</v>
      </c>
    </row>
    <row r="91" spans="2:7">
      <c r="B91" s="233" t="s">
        <v>2366</v>
      </c>
      <c r="C91" s="212" t="s">
        <v>639</v>
      </c>
      <c r="D91" s="212">
        <v>5</v>
      </c>
      <c r="E91" s="212">
        <v>50</v>
      </c>
      <c r="F91" s="212">
        <v>509</v>
      </c>
      <c r="G91" s="212" t="s">
        <v>577</v>
      </c>
    </row>
    <row r="92" spans="2:7">
      <c r="B92" s="233" t="s">
        <v>2366</v>
      </c>
      <c r="C92" s="212" t="s">
        <v>639</v>
      </c>
      <c r="D92" s="212">
        <v>5</v>
      </c>
      <c r="E92" s="212">
        <v>51</v>
      </c>
      <c r="F92" s="212">
        <v>0</v>
      </c>
      <c r="G92" s="212" t="s">
        <v>642</v>
      </c>
    </row>
    <row r="93" spans="2:7">
      <c r="B93" s="233" t="s">
        <v>2366</v>
      </c>
      <c r="C93" s="212" t="s">
        <v>639</v>
      </c>
      <c r="D93" s="212">
        <v>5</v>
      </c>
      <c r="E93" s="212">
        <v>51</v>
      </c>
      <c r="F93" s="212">
        <v>511</v>
      </c>
      <c r="G93" s="212" t="s">
        <v>643</v>
      </c>
    </row>
    <row r="94" spans="2:7">
      <c r="B94" s="233" t="s">
        <v>2366</v>
      </c>
      <c r="C94" s="212" t="s">
        <v>639</v>
      </c>
      <c r="D94" s="212">
        <v>5</v>
      </c>
      <c r="E94" s="212">
        <v>51</v>
      </c>
      <c r="F94" s="212">
        <v>512</v>
      </c>
      <c r="G94" s="212" t="s">
        <v>644</v>
      </c>
    </row>
    <row r="95" spans="2:7">
      <c r="B95" s="233" t="s">
        <v>2366</v>
      </c>
      <c r="C95" s="212" t="s">
        <v>639</v>
      </c>
      <c r="D95" s="212">
        <v>5</v>
      </c>
      <c r="E95" s="212">
        <v>51</v>
      </c>
      <c r="F95" s="212">
        <v>513</v>
      </c>
      <c r="G95" s="212" t="s">
        <v>645</v>
      </c>
    </row>
    <row r="96" spans="2:7">
      <c r="B96" s="233" t="s">
        <v>2366</v>
      </c>
      <c r="C96" s="212" t="s">
        <v>639</v>
      </c>
      <c r="D96" s="212">
        <v>5</v>
      </c>
      <c r="E96" s="212">
        <v>51</v>
      </c>
      <c r="F96" s="212">
        <v>519</v>
      </c>
      <c r="G96" s="212" t="s">
        <v>646</v>
      </c>
    </row>
    <row r="97" spans="2:7">
      <c r="B97" s="233" t="s">
        <v>2366</v>
      </c>
      <c r="C97" s="212" t="s">
        <v>639</v>
      </c>
      <c r="D97" s="212">
        <v>5</v>
      </c>
      <c r="E97" s="212">
        <v>52</v>
      </c>
      <c r="F97" s="212">
        <v>0</v>
      </c>
      <c r="G97" s="212" t="s">
        <v>647</v>
      </c>
    </row>
    <row r="98" spans="2:7">
      <c r="B98" s="233" t="s">
        <v>2366</v>
      </c>
      <c r="C98" s="212" t="s">
        <v>639</v>
      </c>
      <c r="D98" s="212">
        <v>5</v>
      </c>
      <c r="E98" s="212">
        <v>52</v>
      </c>
      <c r="F98" s="212">
        <v>521</v>
      </c>
      <c r="G98" s="212" t="s">
        <v>648</v>
      </c>
    </row>
    <row r="99" spans="2:7">
      <c r="B99" s="233" t="s">
        <v>2366</v>
      </c>
      <c r="C99" s="212" t="s">
        <v>639</v>
      </c>
      <c r="D99" s="212">
        <v>5</v>
      </c>
      <c r="E99" s="212">
        <v>52</v>
      </c>
      <c r="F99" s="212">
        <v>522</v>
      </c>
      <c r="G99" s="212" t="s">
        <v>649</v>
      </c>
    </row>
    <row r="100" spans="2:7">
      <c r="B100" s="233" t="s">
        <v>2366</v>
      </c>
      <c r="C100" s="212" t="s">
        <v>639</v>
      </c>
      <c r="D100" s="212">
        <v>5</v>
      </c>
      <c r="E100" s="212">
        <v>53</v>
      </c>
      <c r="F100" s="212">
        <v>0</v>
      </c>
      <c r="G100" s="212" t="s">
        <v>650</v>
      </c>
    </row>
    <row r="101" spans="2:7">
      <c r="B101" s="233" t="s">
        <v>2366</v>
      </c>
      <c r="C101" s="212" t="s">
        <v>639</v>
      </c>
      <c r="D101" s="212">
        <v>5</v>
      </c>
      <c r="E101" s="212">
        <v>53</v>
      </c>
      <c r="F101" s="212">
        <v>531</v>
      </c>
      <c r="G101" s="212" t="s">
        <v>651</v>
      </c>
    </row>
    <row r="102" spans="2:7">
      <c r="B102" s="233" t="s">
        <v>2366</v>
      </c>
      <c r="C102" s="212" t="s">
        <v>639</v>
      </c>
      <c r="D102" s="212">
        <v>5</v>
      </c>
      <c r="E102" s="212">
        <v>53</v>
      </c>
      <c r="F102" s="212">
        <v>532</v>
      </c>
      <c r="G102" s="212" t="s">
        <v>652</v>
      </c>
    </row>
    <row r="103" spans="2:7">
      <c r="B103" s="233" t="s">
        <v>2366</v>
      </c>
      <c r="C103" s="212" t="s">
        <v>639</v>
      </c>
      <c r="D103" s="212">
        <v>5</v>
      </c>
      <c r="E103" s="212">
        <v>54</v>
      </c>
      <c r="F103" s="212">
        <v>0</v>
      </c>
      <c r="G103" s="212" t="s">
        <v>653</v>
      </c>
    </row>
    <row r="104" spans="2:7">
      <c r="B104" s="233" t="s">
        <v>2366</v>
      </c>
      <c r="C104" s="212" t="s">
        <v>639</v>
      </c>
      <c r="D104" s="212">
        <v>5</v>
      </c>
      <c r="E104" s="212">
        <v>54</v>
      </c>
      <c r="F104" s="212">
        <v>541</v>
      </c>
      <c r="G104" s="212" t="s">
        <v>654</v>
      </c>
    </row>
    <row r="105" spans="2:7">
      <c r="B105" s="233" t="s">
        <v>2366</v>
      </c>
      <c r="C105" s="212" t="s">
        <v>639</v>
      </c>
      <c r="D105" s="212">
        <v>5</v>
      </c>
      <c r="E105" s="212">
        <v>54</v>
      </c>
      <c r="F105" s="212">
        <v>542</v>
      </c>
      <c r="G105" s="212" t="s">
        <v>655</v>
      </c>
    </row>
    <row r="106" spans="2:7">
      <c r="B106" s="233" t="s">
        <v>2366</v>
      </c>
      <c r="C106" s="212" t="s">
        <v>639</v>
      </c>
      <c r="D106" s="212">
        <v>5</v>
      </c>
      <c r="E106" s="212">
        <v>54</v>
      </c>
      <c r="F106" s="212">
        <v>543</v>
      </c>
      <c r="G106" s="212" t="s">
        <v>656</v>
      </c>
    </row>
    <row r="107" spans="2:7">
      <c r="B107" s="233" t="s">
        <v>2366</v>
      </c>
      <c r="C107" s="212" t="s">
        <v>639</v>
      </c>
      <c r="D107" s="212">
        <v>5</v>
      </c>
      <c r="E107" s="212">
        <v>54</v>
      </c>
      <c r="F107" s="212">
        <v>544</v>
      </c>
      <c r="G107" s="212" t="s">
        <v>657</v>
      </c>
    </row>
    <row r="108" spans="2:7">
      <c r="B108" s="233" t="s">
        <v>2366</v>
      </c>
      <c r="C108" s="212" t="s">
        <v>639</v>
      </c>
      <c r="D108" s="212">
        <v>5</v>
      </c>
      <c r="E108" s="212">
        <v>54</v>
      </c>
      <c r="F108" s="212">
        <v>545</v>
      </c>
      <c r="G108" s="212" t="s">
        <v>658</v>
      </c>
    </row>
    <row r="109" spans="2:7">
      <c r="B109" s="233" t="s">
        <v>2366</v>
      </c>
      <c r="C109" s="212" t="s">
        <v>639</v>
      </c>
      <c r="D109" s="212">
        <v>5</v>
      </c>
      <c r="E109" s="212">
        <v>54</v>
      </c>
      <c r="F109" s="212">
        <v>546</v>
      </c>
      <c r="G109" s="212" t="s">
        <v>659</v>
      </c>
    </row>
    <row r="110" spans="2:7">
      <c r="B110" s="233" t="s">
        <v>2366</v>
      </c>
      <c r="C110" s="212" t="s">
        <v>639</v>
      </c>
      <c r="D110" s="212">
        <v>5</v>
      </c>
      <c r="E110" s="212">
        <v>54</v>
      </c>
      <c r="F110" s="212">
        <v>547</v>
      </c>
      <c r="G110" s="212" t="s">
        <v>660</v>
      </c>
    </row>
    <row r="111" spans="2:7">
      <c r="B111" s="233" t="s">
        <v>2366</v>
      </c>
      <c r="C111" s="212" t="s">
        <v>639</v>
      </c>
      <c r="D111" s="212">
        <v>5</v>
      </c>
      <c r="E111" s="212">
        <v>54</v>
      </c>
      <c r="F111" s="212">
        <v>548</v>
      </c>
      <c r="G111" s="212" t="s">
        <v>661</v>
      </c>
    </row>
    <row r="112" spans="2:7">
      <c r="B112" s="233" t="s">
        <v>2366</v>
      </c>
      <c r="C112" s="212" t="s">
        <v>639</v>
      </c>
      <c r="D112" s="212">
        <v>5</v>
      </c>
      <c r="E112" s="212">
        <v>54</v>
      </c>
      <c r="F112" s="212">
        <v>549</v>
      </c>
      <c r="G112" s="212" t="s">
        <v>662</v>
      </c>
    </row>
    <row r="113" spans="2:7">
      <c r="B113" s="233" t="s">
        <v>2366</v>
      </c>
      <c r="C113" s="212" t="s">
        <v>639</v>
      </c>
      <c r="D113" s="212">
        <v>5</v>
      </c>
      <c r="E113" s="212">
        <v>55</v>
      </c>
      <c r="F113" s="212">
        <v>0</v>
      </c>
      <c r="G113" s="212" t="s">
        <v>663</v>
      </c>
    </row>
    <row r="114" spans="2:7">
      <c r="B114" s="233" t="s">
        <v>2366</v>
      </c>
      <c r="C114" s="212" t="s">
        <v>639</v>
      </c>
      <c r="D114" s="212">
        <v>5</v>
      </c>
      <c r="E114" s="212">
        <v>55</v>
      </c>
      <c r="F114" s="212">
        <v>551</v>
      </c>
      <c r="G114" s="212" t="s">
        <v>664</v>
      </c>
    </row>
    <row r="115" spans="2:7">
      <c r="B115" s="233" t="s">
        <v>2366</v>
      </c>
      <c r="C115" s="212" t="s">
        <v>639</v>
      </c>
      <c r="D115" s="212">
        <v>5</v>
      </c>
      <c r="E115" s="212">
        <v>55</v>
      </c>
      <c r="F115" s="212">
        <v>552</v>
      </c>
      <c r="G115" s="212" t="s">
        <v>665</v>
      </c>
    </row>
    <row r="116" spans="2:7">
      <c r="B116" s="233" t="s">
        <v>2366</v>
      </c>
      <c r="C116" s="212" t="s">
        <v>639</v>
      </c>
      <c r="D116" s="212">
        <v>5</v>
      </c>
      <c r="E116" s="212">
        <v>55</v>
      </c>
      <c r="F116" s="212">
        <v>553</v>
      </c>
      <c r="G116" s="212" t="s">
        <v>666</v>
      </c>
    </row>
    <row r="117" spans="2:7">
      <c r="B117" s="233" t="s">
        <v>2366</v>
      </c>
      <c r="C117" s="212" t="s">
        <v>639</v>
      </c>
      <c r="D117" s="212">
        <v>5</v>
      </c>
      <c r="E117" s="212">
        <v>55</v>
      </c>
      <c r="F117" s="212">
        <v>554</v>
      </c>
      <c r="G117" s="212" t="s">
        <v>667</v>
      </c>
    </row>
    <row r="118" spans="2:7">
      <c r="B118" s="233" t="s">
        <v>2366</v>
      </c>
      <c r="C118" s="212" t="s">
        <v>639</v>
      </c>
      <c r="D118" s="212">
        <v>5</v>
      </c>
      <c r="E118" s="212">
        <v>55</v>
      </c>
      <c r="F118" s="212">
        <v>555</v>
      </c>
      <c r="G118" s="212" t="s">
        <v>668</v>
      </c>
    </row>
    <row r="119" spans="2:7">
      <c r="B119" s="233" t="s">
        <v>2366</v>
      </c>
      <c r="C119" s="212" t="s">
        <v>639</v>
      </c>
      <c r="D119" s="212">
        <v>5</v>
      </c>
      <c r="E119" s="212">
        <v>55</v>
      </c>
      <c r="F119" s="212">
        <v>556</v>
      </c>
      <c r="G119" s="212" t="s">
        <v>669</v>
      </c>
    </row>
    <row r="120" spans="2:7">
      <c r="B120" s="233" t="s">
        <v>2366</v>
      </c>
      <c r="C120" s="212" t="s">
        <v>639</v>
      </c>
      <c r="D120" s="212">
        <v>5</v>
      </c>
      <c r="E120" s="212">
        <v>55</v>
      </c>
      <c r="F120" s="212">
        <v>557</v>
      </c>
      <c r="G120" s="212" t="s">
        <v>670</v>
      </c>
    </row>
    <row r="121" spans="2:7">
      <c r="B121" s="233" t="s">
        <v>2366</v>
      </c>
      <c r="C121" s="212" t="s">
        <v>639</v>
      </c>
      <c r="D121" s="212">
        <v>5</v>
      </c>
      <c r="E121" s="212">
        <v>55</v>
      </c>
      <c r="F121" s="212">
        <v>559</v>
      </c>
      <c r="G121" s="212" t="s">
        <v>671</v>
      </c>
    </row>
    <row r="122" spans="2:7">
      <c r="B122" s="233" t="s">
        <v>2366</v>
      </c>
      <c r="C122" s="212" t="s">
        <v>639</v>
      </c>
      <c r="D122" s="212">
        <v>5</v>
      </c>
      <c r="E122" s="212">
        <v>59</v>
      </c>
      <c r="F122" s="212">
        <v>0</v>
      </c>
      <c r="G122" s="212" t="s">
        <v>672</v>
      </c>
    </row>
    <row r="123" spans="2:7">
      <c r="B123" s="233" t="s">
        <v>2366</v>
      </c>
      <c r="C123" s="212" t="s">
        <v>639</v>
      </c>
      <c r="D123" s="212">
        <v>5</v>
      </c>
      <c r="E123" s="212">
        <v>59</v>
      </c>
      <c r="F123" s="212">
        <v>591</v>
      </c>
      <c r="G123" s="212" t="s">
        <v>673</v>
      </c>
    </row>
    <row r="124" spans="2:7">
      <c r="B124" s="233" t="s">
        <v>2366</v>
      </c>
      <c r="C124" s="212" t="s">
        <v>639</v>
      </c>
      <c r="D124" s="212">
        <v>5</v>
      </c>
      <c r="E124" s="212">
        <v>59</v>
      </c>
      <c r="F124" s="212">
        <v>592</v>
      </c>
      <c r="G124" s="212" t="s">
        <v>674</v>
      </c>
    </row>
    <row r="125" spans="2:7">
      <c r="B125" s="233" t="s">
        <v>2366</v>
      </c>
      <c r="C125" s="212" t="s">
        <v>639</v>
      </c>
      <c r="D125" s="212">
        <v>5</v>
      </c>
      <c r="E125" s="212">
        <v>59</v>
      </c>
      <c r="F125" s="212">
        <v>593</v>
      </c>
      <c r="G125" s="212" t="s">
        <v>675</v>
      </c>
    </row>
    <row r="126" spans="2:7">
      <c r="B126" s="233" t="s">
        <v>2366</v>
      </c>
      <c r="C126" s="212" t="s">
        <v>639</v>
      </c>
      <c r="D126" s="212">
        <v>5</v>
      </c>
      <c r="E126" s="212">
        <v>59</v>
      </c>
      <c r="F126" s="212">
        <v>594</v>
      </c>
      <c r="G126" s="212" t="s">
        <v>676</v>
      </c>
    </row>
    <row r="127" spans="2:7">
      <c r="B127" s="233" t="s">
        <v>2366</v>
      </c>
      <c r="C127" s="212" t="s">
        <v>639</v>
      </c>
      <c r="D127" s="212">
        <v>5</v>
      </c>
      <c r="E127" s="212">
        <v>59</v>
      </c>
      <c r="F127" s="212">
        <v>599</v>
      </c>
      <c r="G127" s="212" t="s">
        <v>677</v>
      </c>
    </row>
    <row r="128" spans="2:7">
      <c r="B128" s="233" t="s">
        <v>2366</v>
      </c>
      <c r="C128" s="212" t="s">
        <v>678</v>
      </c>
      <c r="D128" s="212">
        <v>0</v>
      </c>
      <c r="E128" s="212">
        <v>0</v>
      </c>
      <c r="F128" s="212">
        <v>0</v>
      </c>
      <c r="G128" s="212" t="s">
        <v>679</v>
      </c>
    </row>
    <row r="129" spans="2:7">
      <c r="B129" s="233" t="s">
        <v>2366</v>
      </c>
      <c r="C129" s="212" t="s">
        <v>678</v>
      </c>
      <c r="D129" s="212">
        <v>6</v>
      </c>
      <c r="E129" s="212">
        <v>0</v>
      </c>
      <c r="F129" s="212">
        <v>0</v>
      </c>
      <c r="G129" s="212" t="s">
        <v>680</v>
      </c>
    </row>
    <row r="130" spans="2:7">
      <c r="B130" s="233" t="s">
        <v>2366</v>
      </c>
      <c r="C130" s="212" t="s">
        <v>678</v>
      </c>
      <c r="D130" s="212">
        <v>6</v>
      </c>
      <c r="E130" s="212">
        <v>60</v>
      </c>
      <c r="F130" s="212">
        <v>0</v>
      </c>
      <c r="G130" s="212" t="s">
        <v>681</v>
      </c>
    </row>
    <row r="131" spans="2:7">
      <c r="B131" s="233" t="s">
        <v>2366</v>
      </c>
      <c r="C131" s="212" t="s">
        <v>678</v>
      </c>
      <c r="D131" s="212">
        <v>6</v>
      </c>
      <c r="E131" s="212">
        <v>60</v>
      </c>
      <c r="F131" s="212">
        <v>600</v>
      </c>
      <c r="G131" s="212" t="s">
        <v>576</v>
      </c>
    </row>
    <row r="132" spans="2:7">
      <c r="B132" s="233" t="s">
        <v>2366</v>
      </c>
      <c r="C132" s="212" t="s">
        <v>678</v>
      </c>
      <c r="D132" s="212">
        <v>6</v>
      </c>
      <c r="E132" s="212">
        <v>60</v>
      </c>
      <c r="F132" s="212">
        <v>609</v>
      </c>
      <c r="G132" s="212" t="s">
        <v>577</v>
      </c>
    </row>
    <row r="133" spans="2:7">
      <c r="B133" s="233" t="s">
        <v>2366</v>
      </c>
      <c r="C133" s="212" t="s">
        <v>678</v>
      </c>
      <c r="D133" s="212">
        <v>6</v>
      </c>
      <c r="E133" s="212">
        <v>61</v>
      </c>
      <c r="F133" s="212">
        <v>0</v>
      </c>
      <c r="G133" s="212" t="s">
        <v>682</v>
      </c>
    </row>
    <row r="134" spans="2:7">
      <c r="B134" s="233" t="s">
        <v>2366</v>
      </c>
      <c r="C134" s="212" t="s">
        <v>678</v>
      </c>
      <c r="D134" s="212">
        <v>6</v>
      </c>
      <c r="E134" s="212">
        <v>61</v>
      </c>
      <c r="F134" s="212">
        <v>611</v>
      </c>
      <c r="G134" s="212" t="s">
        <v>682</v>
      </c>
    </row>
    <row r="135" spans="2:7">
      <c r="B135" s="233" t="s">
        <v>2366</v>
      </c>
      <c r="C135" s="212" t="s">
        <v>678</v>
      </c>
      <c r="D135" s="212">
        <v>6</v>
      </c>
      <c r="E135" s="212">
        <v>62</v>
      </c>
      <c r="F135" s="212">
        <v>0</v>
      </c>
      <c r="G135" s="212" t="s">
        <v>683</v>
      </c>
    </row>
    <row r="136" spans="2:7">
      <c r="B136" s="233" t="s">
        <v>2366</v>
      </c>
      <c r="C136" s="212" t="s">
        <v>678</v>
      </c>
      <c r="D136" s="212">
        <v>6</v>
      </c>
      <c r="E136" s="212">
        <v>62</v>
      </c>
      <c r="F136" s="212">
        <v>621</v>
      </c>
      <c r="G136" s="212" t="s">
        <v>684</v>
      </c>
    </row>
    <row r="137" spans="2:7">
      <c r="B137" s="233" t="s">
        <v>2366</v>
      </c>
      <c r="C137" s="212" t="s">
        <v>678</v>
      </c>
      <c r="D137" s="212">
        <v>6</v>
      </c>
      <c r="E137" s="212">
        <v>62</v>
      </c>
      <c r="F137" s="212">
        <v>622</v>
      </c>
      <c r="G137" s="212" t="s">
        <v>685</v>
      </c>
    </row>
    <row r="138" spans="2:7">
      <c r="B138" s="233" t="s">
        <v>2366</v>
      </c>
      <c r="C138" s="212" t="s">
        <v>678</v>
      </c>
      <c r="D138" s="212">
        <v>6</v>
      </c>
      <c r="E138" s="212">
        <v>62</v>
      </c>
      <c r="F138" s="212">
        <v>623</v>
      </c>
      <c r="G138" s="212" t="s">
        <v>686</v>
      </c>
    </row>
    <row r="139" spans="2:7">
      <c r="B139" s="233" t="s">
        <v>2366</v>
      </c>
      <c r="C139" s="212" t="s">
        <v>678</v>
      </c>
      <c r="D139" s="212">
        <v>6</v>
      </c>
      <c r="E139" s="212">
        <v>63</v>
      </c>
      <c r="F139" s="212">
        <v>0</v>
      </c>
      <c r="G139" s="212" t="s">
        <v>687</v>
      </c>
    </row>
    <row r="140" spans="2:7">
      <c r="B140" s="233" t="s">
        <v>2366</v>
      </c>
      <c r="C140" s="212" t="s">
        <v>678</v>
      </c>
      <c r="D140" s="212">
        <v>6</v>
      </c>
      <c r="E140" s="212">
        <v>63</v>
      </c>
      <c r="F140" s="212">
        <v>631</v>
      </c>
      <c r="G140" s="212" t="s">
        <v>687</v>
      </c>
    </row>
    <row r="141" spans="2:7">
      <c r="B141" s="233" t="s">
        <v>2366</v>
      </c>
      <c r="C141" s="212" t="s">
        <v>678</v>
      </c>
      <c r="D141" s="212">
        <v>6</v>
      </c>
      <c r="E141" s="212">
        <v>64</v>
      </c>
      <c r="F141" s="212">
        <v>0</v>
      </c>
      <c r="G141" s="212" t="s">
        <v>688</v>
      </c>
    </row>
    <row r="142" spans="2:7">
      <c r="B142" s="233" t="s">
        <v>2366</v>
      </c>
      <c r="C142" s="212" t="s">
        <v>678</v>
      </c>
      <c r="D142" s="212">
        <v>6</v>
      </c>
      <c r="E142" s="212">
        <v>64</v>
      </c>
      <c r="F142" s="212">
        <v>641</v>
      </c>
      <c r="G142" s="212" t="s">
        <v>688</v>
      </c>
    </row>
    <row r="143" spans="2:7">
      <c r="B143" s="233" t="s">
        <v>2366</v>
      </c>
      <c r="C143" s="212" t="s">
        <v>678</v>
      </c>
      <c r="D143" s="212">
        <v>6</v>
      </c>
      <c r="E143" s="212">
        <v>65</v>
      </c>
      <c r="F143" s="212">
        <v>0</v>
      </c>
      <c r="G143" s="212" t="s">
        <v>689</v>
      </c>
    </row>
    <row r="144" spans="2:7">
      <c r="B144" s="233" t="s">
        <v>2366</v>
      </c>
      <c r="C144" s="212" t="s">
        <v>678</v>
      </c>
      <c r="D144" s="212">
        <v>6</v>
      </c>
      <c r="E144" s="212">
        <v>65</v>
      </c>
      <c r="F144" s="212">
        <v>651</v>
      </c>
      <c r="G144" s="212" t="s">
        <v>689</v>
      </c>
    </row>
    <row r="145" spans="2:7">
      <c r="B145" s="233" t="s">
        <v>2366</v>
      </c>
      <c r="C145" s="212" t="s">
        <v>678</v>
      </c>
      <c r="D145" s="212">
        <v>6</v>
      </c>
      <c r="E145" s="212">
        <v>66</v>
      </c>
      <c r="F145" s="212">
        <v>0</v>
      </c>
      <c r="G145" s="212" t="s">
        <v>690</v>
      </c>
    </row>
    <row r="146" spans="2:7">
      <c r="B146" s="233" t="s">
        <v>2366</v>
      </c>
      <c r="C146" s="212" t="s">
        <v>678</v>
      </c>
      <c r="D146" s="212">
        <v>6</v>
      </c>
      <c r="E146" s="212">
        <v>66</v>
      </c>
      <c r="F146" s="212">
        <v>661</v>
      </c>
      <c r="G146" s="212" t="s">
        <v>690</v>
      </c>
    </row>
    <row r="147" spans="2:7">
      <c r="B147" s="233" t="s">
        <v>2366</v>
      </c>
      <c r="C147" s="212" t="s">
        <v>678</v>
      </c>
      <c r="D147" s="212">
        <v>7</v>
      </c>
      <c r="E147" s="212">
        <v>0</v>
      </c>
      <c r="F147" s="212">
        <v>0</v>
      </c>
      <c r="G147" s="212" t="s">
        <v>691</v>
      </c>
    </row>
    <row r="148" spans="2:7">
      <c r="B148" s="233" t="s">
        <v>2366</v>
      </c>
      <c r="C148" s="212" t="s">
        <v>678</v>
      </c>
      <c r="D148" s="212">
        <v>7</v>
      </c>
      <c r="E148" s="212">
        <v>70</v>
      </c>
      <c r="F148" s="212">
        <v>0</v>
      </c>
      <c r="G148" s="212" t="s">
        <v>692</v>
      </c>
    </row>
    <row r="149" spans="2:7">
      <c r="B149" s="233" t="s">
        <v>2366</v>
      </c>
      <c r="C149" s="212" t="s">
        <v>678</v>
      </c>
      <c r="D149" s="212">
        <v>7</v>
      </c>
      <c r="E149" s="212">
        <v>70</v>
      </c>
      <c r="F149" s="212">
        <v>700</v>
      </c>
      <c r="G149" s="212" t="s">
        <v>576</v>
      </c>
    </row>
    <row r="150" spans="2:7">
      <c r="B150" s="233" t="s">
        <v>2366</v>
      </c>
      <c r="C150" s="212" t="s">
        <v>678</v>
      </c>
      <c r="D150" s="212">
        <v>7</v>
      </c>
      <c r="E150" s="212">
        <v>70</v>
      </c>
      <c r="F150" s="212">
        <v>709</v>
      </c>
      <c r="G150" s="212" t="s">
        <v>577</v>
      </c>
    </row>
    <row r="151" spans="2:7">
      <c r="B151" s="233" t="s">
        <v>2366</v>
      </c>
      <c r="C151" s="212" t="s">
        <v>678</v>
      </c>
      <c r="D151" s="212">
        <v>7</v>
      </c>
      <c r="E151" s="212">
        <v>71</v>
      </c>
      <c r="F151" s="212">
        <v>0</v>
      </c>
      <c r="G151" s="212" t="s">
        <v>693</v>
      </c>
    </row>
    <row r="152" spans="2:7">
      <c r="B152" s="233" t="s">
        <v>2366</v>
      </c>
      <c r="C152" s="212" t="s">
        <v>678</v>
      </c>
      <c r="D152" s="212">
        <v>7</v>
      </c>
      <c r="E152" s="212">
        <v>71</v>
      </c>
      <c r="F152" s="212">
        <v>711</v>
      </c>
      <c r="G152" s="212" t="s">
        <v>694</v>
      </c>
    </row>
    <row r="153" spans="2:7">
      <c r="B153" s="233" t="s">
        <v>2366</v>
      </c>
      <c r="C153" s="212" t="s">
        <v>678</v>
      </c>
      <c r="D153" s="212">
        <v>7</v>
      </c>
      <c r="E153" s="212">
        <v>71</v>
      </c>
      <c r="F153" s="212">
        <v>712</v>
      </c>
      <c r="G153" s="212" t="s">
        <v>695</v>
      </c>
    </row>
    <row r="154" spans="2:7">
      <c r="B154" s="233" t="s">
        <v>2366</v>
      </c>
      <c r="C154" s="212" t="s">
        <v>678</v>
      </c>
      <c r="D154" s="212">
        <v>7</v>
      </c>
      <c r="E154" s="212">
        <v>72</v>
      </c>
      <c r="F154" s="212">
        <v>0</v>
      </c>
      <c r="G154" s="212" t="s">
        <v>696</v>
      </c>
    </row>
    <row r="155" spans="2:7">
      <c r="B155" s="233" t="s">
        <v>2366</v>
      </c>
      <c r="C155" s="212" t="s">
        <v>678</v>
      </c>
      <c r="D155" s="212">
        <v>7</v>
      </c>
      <c r="E155" s="212">
        <v>72</v>
      </c>
      <c r="F155" s="212">
        <v>721</v>
      </c>
      <c r="G155" s="212" t="s">
        <v>697</v>
      </c>
    </row>
    <row r="156" spans="2:7">
      <c r="B156" s="233" t="s">
        <v>2366</v>
      </c>
      <c r="C156" s="212" t="s">
        <v>678</v>
      </c>
      <c r="D156" s="212">
        <v>7</v>
      </c>
      <c r="E156" s="212">
        <v>72</v>
      </c>
      <c r="F156" s="212">
        <v>722</v>
      </c>
      <c r="G156" s="212" t="s">
        <v>698</v>
      </c>
    </row>
    <row r="157" spans="2:7">
      <c r="B157" s="233" t="s">
        <v>2366</v>
      </c>
      <c r="C157" s="212" t="s">
        <v>678</v>
      </c>
      <c r="D157" s="212">
        <v>7</v>
      </c>
      <c r="E157" s="212">
        <v>72</v>
      </c>
      <c r="F157" s="212">
        <v>723</v>
      </c>
      <c r="G157" s="212" t="s">
        <v>699</v>
      </c>
    </row>
    <row r="158" spans="2:7">
      <c r="B158" s="233" t="s">
        <v>2366</v>
      </c>
      <c r="C158" s="212" t="s">
        <v>678</v>
      </c>
      <c r="D158" s="212">
        <v>7</v>
      </c>
      <c r="E158" s="212">
        <v>73</v>
      </c>
      <c r="F158" s="212">
        <v>0</v>
      </c>
      <c r="G158" s="212" t="s">
        <v>700</v>
      </c>
    </row>
    <row r="159" spans="2:7">
      <c r="B159" s="233" t="s">
        <v>2366</v>
      </c>
      <c r="C159" s="212" t="s">
        <v>678</v>
      </c>
      <c r="D159" s="212">
        <v>7</v>
      </c>
      <c r="E159" s="212">
        <v>73</v>
      </c>
      <c r="F159" s="212">
        <v>731</v>
      </c>
      <c r="G159" s="212" t="s">
        <v>701</v>
      </c>
    </row>
    <row r="160" spans="2:7">
      <c r="B160" s="233" t="s">
        <v>2366</v>
      </c>
      <c r="C160" s="212" t="s">
        <v>678</v>
      </c>
      <c r="D160" s="212">
        <v>7</v>
      </c>
      <c r="E160" s="212">
        <v>73</v>
      </c>
      <c r="F160" s="212">
        <v>732</v>
      </c>
      <c r="G160" s="212" t="s">
        <v>702</v>
      </c>
    </row>
    <row r="161" spans="2:7">
      <c r="B161" s="233" t="s">
        <v>2366</v>
      </c>
      <c r="C161" s="212" t="s">
        <v>678</v>
      </c>
      <c r="D161" s="212">
        <v>7</v>
      </c>
      <c r="E161" s="212">
        <v>74</v>
      </c>
      <c r="F161" s="212">
        <v>0</v>
      </c>
      <c r="G161" s="212" t="s">
        <v>703</v>
      </c>
    </row>
    <row r="162" spans="2:7">
      <c r="B162" s="233" t="s">
        <v>2366</v>
      </c>
      <c r="C162" s="212" t="s">
        <v>678</v>
      </c>
      <c r="D162" s="212">
        <v>7</v>
      </c>
      <c r="E162" s="212">
        <v>74</v>
      </c>
      <c r="F162" s="212">
        <v>741</v>
      </c>
      <c r="G162" s="212" t="s">
        <v>704</v>
      </c>
    </row>
    <row r="163" spans="2:7">
      <c r="B163" s="233" t="s">
        <v>2366</v>
      </c>
      <c r="C163" s="212" t="s">
        <v>678</v>
      </c>
      <c r="D163" s="212">
        <v>7</v>
      </c>
      <c r="E163" s="212">
        <v>74</v>
      </c>
      <c r="F163" s="212">
        <v>742</v>
      </c>
      <c r="G163" s="212" t="s">
        <v>705</v>
      </c>
    </row>
    <row r="164" spans="2:7">
      <c r="B164" s="233" t="s">
        <v>2366</v>
      </c>
      <c r="C164" s="212" t="s">
        <v>678</v>
      </c>
      <c r="D164" s="212">
        <v>7</v>
      </c>
      <c r="E164" s="212">
        <v>74</v>
      </c>
      <c r="F164" s="212">
        <v>743</v>
      </c>
      <c r="G164" s="212" t="s">
        <v>706</v>
      </c>
    </row>
    <row r="165" spans="2:7">
      <c r="B165" s="233" t="s">
        <v>2366</v>
      </c>
      <c r="C165" s="212" t="s">
        <v>678</v>
      </c>
      <c r="D165" s="212">
        <v>7</v>
      </c>
      <c r="E165" s="212">
        <v>74</v>
      </c>
      <c r="F165" s="212">
        <v>744</v>
      </c>
      <c r="G165" s="212" t="s">
        <v>707</v>
      </c>
    </row>
    <row r="166" spans="2:7">
      <c r="B166" s="233" t="s">
        <v>2366</v>
      </c>
      <c r="C166" s="212" t="s">
        <v>678</v>
      </c>
      <c r="D166" s="212">
        <v>7</v>
      </c>
      <c r="E166" s="212">
        <v>75</v>
      </c>
      <c r="F166" s="212">
        <v>0</v>
      </c>
      <c r="G166" s="212" t="s">
        <v>708</v>
      </c>
    </row>
    <row r="167" spans="2:7">
      <c r="B167" s="233" t="s">
        <v>2366</v>
      </c>
      <c r="C167" s="212" t="s">
        <v>678</v>
      </c>
      <c r="D167" s="212">
        <v>7</v>
      </c>
      <c r="E167" s="212">
        <v>75</v>
      </c>
      <c r="F167" s="212">
        <v>751</v>
      </c>
      <c r="G167" s="212" t="s">
        <v>708</v>
      </c>
    </row>
    <row r="168" spans="2:7">
      <c r="B168" s="233" t="s">
        <v>2366</v>
      </c>
      <c r="C168" s="212" t="s">
        <v>678</v>
      </c>
      <c r="D168" s="212">
        <v>7</v>
      </c>
      <c r="E168" s="212">
        <v>76</v>
      </c>
      <c r="F168" s="212">
        <v>0</v>
      </c>
      <c r="G168" s="212" t="s">
        <v>709</v>
      </c>
    </row>
    <row r="169" spans="2:7">
      <c r="B169" s="233" t="s">
        <v>2366</v>
      </c>
      <c r="C169" s="212" t="s">
        <v>678</v>
      </c>
      <c r="D169" s="212">
        <v>7</v>
      </c>
      <c r="E169" s="212">
        <v>76</v>
      </c>
      <c r="F169" s="212">
        <v>761</v>
      </c>
      <c r="G169" s="212" t="s">
        <v>710</v>
      </c>
    </row>
    <row r="170" spans="2:7">
      <c r="B170" s="233" t="s">
        <v>2366</v>
      </c>
      <c r="C170" s="212" t="s">
        <v>678</v>
      </c>
      <c r="D170" s="212">
        <v>7</v>
      </c>
      <c r="E170" s="212">
        <v>76</v>
      </c>
      <c r="F170" s="212">
        <v>762</v>
      </c>
      <c r="G170" s="212" t="s">
        <v>711</v>
      </c>
    </row>
    <row r="171" spans="2:7">
      <c r="B171" s="233" t="s">
        <v>2366</v>
      </c>
      <c r="C171" s="212" t="s">
        <v>678</v>
      </c>
      <c r="D171" s="212">
        <v>7</v>
      </c>
      <c r="E171" s="212">
        <v>76</v>
      </c>
      <c r="F171" s="212">
        <v>763</v>
      </c>
      <c r="G171" s="212" t="s">
        <v>712</v>
      </c>
    </row>
    <row r="172" spans="2:7">
      <c r="B172" s="233" t="s">
        <v>2366</v>
      </c>
      <c r="C172" s="212" t="s">
        <v>678</v>
      </c>
      <c r="D172" s="212">
        <v>7</v>
      </c>
      <c r="E172" s="212">
        <v>77</v>
      </c>
      <c r="F172" s="212">
        <v>0</v>
      </c>
      <c r="G172" s="212" t="s">
        <v>713</v>
      </c>
    </row>
    <row r="173" spans="2:7">
      <c r="B173" s="233" t="s">
        <v>2366</v>
      </c>
      <c r="C173" s="212" t="s">
        <v>678</v>
      </c>
      <c r="D173" s="212">
        <v>7</v>
      </c>
      <c r="E173" s="212">
        <v>77</v>
      </c>
      <c r="F173" s="212">
        <v>771</v>
      </c>
      <c r="G173" s="212" t="s">
        <v>714</v>
      </c>
    </row>
    <row r="174" spans="2:7">
      <c r="B174" s="233" t="s">
        <v>2366</v>
      </c>
      <c r="C174" s="212" t="s">
        <v>678</v>
      </c>
      <c r="D174" s="212">
        <v>7</v>
      </c>
      <c r="E174" s="212">
        <v>77</v>
      </c>
      <c r="F174" s="212">
        <v>772</v>
      </c>
      <c r="G174" s="212" t="s">
        <v>715</v>
      </c>
    </row>
    <row r="175" spans="2:7">
      <c r="B175" s="233" t="s">
        <v>2366</v>
      </c>
      <c r="C175" s="212" t="s">
        <v>678</v>
      </c>
      <c r="D175" s="212">
        <v>7</v>
      </c>
      <c r="E175" s="212">
        <v>78</v>
      </c>
      <c r="F175" s="212">
        <v>0</v>
      </c>
      <c r="G175" s="212" t="s">
        <v>716</v>
      </c>
    </row>
    <row r="176" spans="2:7">
      <c r="B176" s="233" t="s">
        <v>2366</v>
      </c>
      <c r="C176" s="212" t="s">
        <v>678</v>
      </c>
      <c r="D176" s="212">
        <v>7</v>
      </c>
      <c r="E176" s="212">
        <v>78</v>
      </c>
      <c r="F176" s="212">
        <v>781</v>
      </c>
      <c r="G176" s="212" t="s">
        <v>717</v>
      </c>
    </row>
    <row r="177" spans="2:7">
      <c r="B177" s="233" t="s">
        <v>2366</v>
      </c>
      <c r="C177" s="212" t="s">
        <v>678</v>
      </c>
      <c r="D177" s="212">
        <v>7</v>
      </c>
      <c r="E177" s="212">
        <v>78</v>
      </c>
      <c r="F177" s="212">
        <v>782</v>
      </c>
      <c r="G177" s="212" t="s">
        <v>718</v>
      </c>
    </row>
    <row r="178" spans="2:7">
      <c r="B178" s="233" t="s">
        <v>2366</v>
      </c>
      <c r="C178" s="212" t="s">
        <v>678</v>
      </c>
      <c r="D178" s="212">
        <v>7</v>
      </c>
      <c r="E178" s="212">
        <v>79</v>
      </c>
      <c r="F178" s="212">
        <v>0</v>
      </c>
      <c r="G178" s="212" t="s">
        <v>719</v>
      </c>
    </row>
    <row r="179" spans="2:7">
      <c r="B179" s="233" t="s">
        <v>2366</v>
      </c>
      <c r="C179" s="212" t="s">
        <v>678</v>
      </c>
      <c r="D179" s="212">
        <v>7</v>
      </c>
      <c r="E179" s="212">
        <v>79</v>
      </c>
      <c r="F179" s="212">
        <v>791</v>
      </c>
      <c r="G179" s="212" t="s">
        <v>720</v>
      </c>
    </row>
    <row r="180" spans="2:7">
      <c r="B180" s="233" t="s">
        <v>2366</v>
      </c>
      <c r="C180" s="212" t="s">
        <v>678</v>
      </c>
      <c r="D180" s="212">
        <v>7</v>
      </c>
      <c r="E180" s="212">
        <v>79</v>
      </c>
      <c r="F180" s="212">
        <v>792</v>
      </c>
      <c r="G180" s="212" t="s">
        <v>721</v>
      </c>
    </row>
    <row r="181" spans="2:7">
      <c r="B181" s="233" t="s">
        <v>2366</v>
      </c>
      <c r="C181" s="212" t="s">
        <v>678</v>
      </c>
      <c r="D181" s="212">
        <v>7</v>
      </c>
      <c r="E181" s="212">
        <v>79</v>
      </c>
      <c r="F181" s="212">
        <v>793</v>
      </c>
      <c r="G181" s="212" t="s">
        <v>722</v>
      </c>
    </row>
    <row r="182" spans="2:7">
      <c r="B182" s="233" t="s">
        <v>2366</v>
      </c>
      <c r="C182" s="212" t="s">
        <v>678</v>
      </c>
      <c r="D182" s="212">
        <v>7</v>
      </c>
      <c r="E182" s="212">
        <v>79</v>
      </c>
      <c r="F182" s="212">
        <v>794</v>
      </c>
      <c r="G182" s="212" t="s">
        <v>723</v>
      </c>
    </row>
    <row r="183" spans="2:7">
      <c r="B183" s="233" t="s">
        <v>2366</v>
      </c>
      <c r="C183" s="212" t="s">
        <v>678</v>
      </c>
      <c r="D183" s="212">
        <v>7</v>
      </c>
      <c r="E183" s="212">
        <v>79</v>
      </c>
      <c r="F183" s="212">
        <v>795</v>
      </c>
      <c r="G183" s="212" t="s">
        <v>724</v>
      </c>
    </row>
    <row r="184" spans="2:7">
      <c r="B184" s="233" t="s">
        <v>2366</v>
      </c>
      <c r="C184" s="212" t="s">
        <v>678</v>
      </c>
      <c r="D184" s="212">
        <v>7</v>
      </c>
      <c r="E184" s="212">
        <v>79</v>
      </c>
      <c r="F184" s="212">
        <v>796</v>
      </c>
      <c r="G184" s="212" t="s">
        <v>725</v>
      </c>
    </row>
    <row r="185" spans="2:7">
      <c r="B185" s="233" t="s">
        <v>2366</v>
      </c>
      <c r="C185" s="212" t="s">
        <v>678</v>
      </c>
      <c r="D185" s="212">
        <v>7</v>
      </c>
      <c r="E185" s="212">
        <v>79</v>
      </c>
      <c r="F185" s="212">
        <v>799</v>
      </c>
      <c r="G185" s="212" t="s">
        <v>726</v>
      </c>
    </row>
    <row r="186" spans="2:7">
      <c r="B186" s="233" t="s">
        <v>2366</v>
      </c>
      <c r="C186" s="212" t="s">
        <v>678</v>
      </c>
      <c r="D186" s="212">
        <v>8</v>
      </c>
      <c r="E186" s="212">
        <v>0</v>
      </c>
      <c r="F186" s="212">
        <v>0</v>
      </c>
      <c r="G186" s="212" t="s">
        <v>727</v>
      </c>
    </row>
    <row r="187" spans="2:7">
      <c r="B187" s="233" t="s">
        <v>2366</v>
      </c>
      <c r="C187" s="212" t="s">
        <v>678</v>
      </c>
      <c r="D187" s="212">
        <v>8</v>
      </c>
      <c r="E187" s="212">
        <v>80</v>
      </c>
      <c r="F187" s="212">
        <v>0</v>
      </c>
      <c r="G187" s="212" t="s">
        <v>728</v>
      </c>
    </row>
    <row r="188" spans="2:7">
      <c r="B188" s="233" t="s">
        <v>2366</v>
      </c>
      <c r="C188" s="212" t="s">
        <v>678</v>
      </c>
      <c r="D188" s="212">
        <v>8</v>
      </c>
      <c r="E188" s="212">
        <v>80</v>
      </c>
      <c r="F188" s="212">
        <v>800</v>
      </c>
      <c r="G188" s="212" t="s">
        <v>576</v>
      </c>
    </row>
    <row r="189" spans="2:7">
      <c r="B189" s="233" t="s">
        <v>2366</v>
      </c>
      <c r="C189" s="212" t="s">
        <v>678</v>
      </c>
      <c r="D189" s="212">
        <v>8</v>
      </c>
      <c r="E189" s="212">
        <v>80</v>
      </c>
      <c r="F189" s="212">
        <v>809</v>
      </c>
      <c r="G189" s="212" t="s">
        <v>577</v>
      </c>
    </row>
    <row r="190" spans="2:7">
      <c r="B190" s="233" t="s">
        <v>2366</v>
      </c>
      <c r="C190" s="212" t="s">
        <v>678</v>
      </c>
      <c r="D190" s="212">
        <v>8</v>
      </c>
      <c r="E190" s="212">
        <v>81</v>
      </c>
      <c r="F190" s="212">
        <v>0</v>
      </c>
      <c r="G190" s="212" t="s">
        <v>729</v>
      </c>
    </row>
    <row r="191" spans="2:7">
      <c r="B191" s="233" t="s">
        <v>2366</v>
      </c>
      <c r="C191" s="212" t="s">
        <v>678</v>
      </c>
      <c r="D191" s="212">
        <v>8</v>
      </c>
      <c r="E191" s="212">
        <v>81</v>
      </c>
      <c r="F191" s="212">
        <v>811</v>
      </c>
      <c r="G191" s="212" t="s">
        <v>730</v>
      </c>
    </row>
    <row r="192" spans="2:7">
      <c r="B192" s="233" t="s">
        <v>2366</v>
      </c>
      <c r="C192" s="212" t="s">
        <v>678</v>
      </c>
      <c r="D192" s="212">
        <v>8</v>
      </c>
      <c r="E192" s="212">
        <v>81</v>
      </c>
      <c r="F192" s="212">
        <v>812</v>
      </c>
      <c r="G192" s="212" t="s">
        <v>731</v>
      </c>
    </row>
    <row r="193" spans="2:7">
      <c r="B193" s="233" t="s">
        <v>2366</v>
      </c>
      <c r="C193" s="212" t="s">
        <v>678</v>
      </c>
      <c r="D193" s="212">
        <v>8</v>
      </c>
      <c r="E193" s="212">
        <v>82</v>
      </c>
      <c r="F193" s="212">
        <v>0</v>
      </c>
      <c r="G193" s="212" t="s">
        <v>732</v>
      </c>
    </row>
    <row r="194" spans="2:7">
      <c r="B194" s="233" t="s">
        <v>2366</v>
      </c>
      <c r="C194" s="212" t="s">
        <v>678</v>
      </c>
      <c r="D194" s="212">
        <v>8</v>
      </c>
      <c r="E194" s="212">
        <v>82</v>
      </c>
      <c r="F194" s="212">
        <v>821</v>
      </c>
      <c r="G194" s="212" t="s">
        <v>733</v>
      </c>
    </row>
    <row r="195" spans="2:7">
      <c r="B195" s="233" t="s">
        <v>2366</v>
      </c>
      <c r="C195" s="212" t="s">
        <v>678</v>
      </c>
      <c r="D195" s="212">
        <v>8</v>
      </c>
      <c r="E195" s="212">
        <v>82</v>
      </c>
      <c r="F195" s="212">
        <v>822</v>
      </c>
      <c r="G195" s="212" t="s">
        <v>734</v>
      </c>
    </row>
    <row r="196" spans="2:7">
      <c r="B196" s="233" t="s">
        <v>2366</v>
      </c>
      <c r="C196" s="212" t="s">
        <v>678</v>
      </c>
      <c r="D196" s="212">
        <v>8</v>
      </c>
      <c r="E196" s="212">
        <v>82</v>
      </c>
      <c r="F196" s="212">
        <v>823</v>
      </c>
      <c r="G196" s="212" t="s">
        <v>735</v>
      </c>
    </row>
    <row r="197" spans="2:7">
      <c r="B197" s="233" t="s">
        <v>2366</v>
      </c>
      <c r="C197" s="212" t="s">
        <v>678</v>
      </c>
      <c r="D197" s="212">
        <v>8</v>
      </c>
      <c r="E197" s="212">
        <v>83</v>
      </c>
      <c r="F197" s="212">
        <v>0</v>
      </c>
      <c r="G197" s="212" t="s">
        <v>736</v>
      </c>
    </row>
    <row r="198" spans="2:7">
      <c r="B198" s="233" t="s">
        <v>2366</v>
      </c>
      <c r="C198" s="212" t="s">
        <v>678</v>
      </c>
      <c r="D198" s="212">
        <v>8</v>
      </c>
      <c r="E198" s="212">
        <v>83</v>
      </c>
      <c r="F198" s="212">
        <v>831</v>
      </c>
      <c r="G198" s="212" t="s">
        <v>737</v>
      </c>
    </row>
    <row r="199" spans="2:7">
      <c r="B199" s="233" t="s">
        <v>2366</v>
      </c>
      <c r="C199" s="212" t="s">
        <v>678</v>
      </c>
      <c r="D199" s="212">
        <v>8</v>
      </c>
      <c r="E199" s="212">
        <v>83</v>
      </c>
      <c r="F199" s="212">
        <v>832</v>
      </c>
      <c r="G199" s="212" t="s">
        <v>738</v>
      </c>
    </row>
    <row r="200" spans="2:7">
      <c r="B200" s="233" t="s">
        <v>2366</v>
      </c>
      <c r="C200" s="212" t="s">
        <v>678</v>
      </c>
      <c r="D200" s="212">
        <v>8</v>
      </c>
      <c r="E200" s="212">
        <v>83</v>
      </c>
      <c r="F200" s="212">
        <v>833</v>
      </c>
      <c r="G200" s="212" t="s">
        <v>739</v>
      </c>
    </row>
    <row r="201" spans="2:7">
      <c r="B201" s="233" t="s">
        <v>2366</v>
      </c>
      <c r="C201" s="212" t="s">
        <v>678</v>
      </c>
      <c r="D201" s="212">
        <v>8</v>
      </c>
      <c r="E201" s="212">
        <v>83</v>
      </c>
      <c r="F201" s="212">
        <v>839</v>
      </c>
      <c r="G201" s="212" t="s">
        <v>740</v>
      </c>
    </row>
    <row r="202" spans="2:7">
      <c r="B202" s="233" t="s">
        <v>2366</v>
      </c>
      <c r="C202" s="212" t="s">
        <v>678</v>
      </c>
      <c r="D202" s="212">
        <v>8</v>
      </c>
      <c r="E202" s="212">
        <v>84</v>
      </c>
      <c r="F202" s="212">
        <v>0</v>
      </c>
      <c r="G202" s="212" t="s">
        <v>741</v>
      </c>
    </row>
    <row r="203" spans="2:7">
      <c r="B203" s="233" t="s">
        <v>2366</v>
      </c>
      <c r="C203" s="212" t="s">
        <v>678</v>
      </c>
      <c r="D203" s="212">
        <v>8</v>
      </c>
      <c r="E203" s="212">
        <v>84</v>
      </c>
      <c r="F203" s="212">
        <v>841</v>
      </c>
      <c r="G203" s="212" t="s">
        <v>742</v>
      </c>
    </row>
    <row r="204" spans="2:7">
      <c r="B204" s="233" t="s">
        <v>2366</v>
      </c>
      <c r="C204" s="212" t="s">
        <v>678</v>
      </c>
      <c r="D204" s="212">
        <v>8</v>
      </c>
      <c r="E204" s="212">
        <v>84</v>
      </c>
      <c r="F204" s="212">
        <v>842</v>
      </c>
      <c r="G204" s="212" t="s">
        <v>743</v>
      </c>
    </row>
    <row r="205" spans="2:7">
      <c r="B205" s="233" t="s">
        <v>2366</v>
      </c>
      <c r="C205" s="212" t="s">
        <v>678</v>
      </c>
      <c r="D205" s="212">
        <v>8</v>
      </c>
      <c r="E205" s="212">
        <v>89</v>
      </c>
      <c r="F205" s="212">
        <v>0</v>
      </c>
      <c r="G205" s="212" t="s">
        <v>744</v>
      </c>
    </row>
    <row r="206" spans="2:7">
      <c r="B206" s="233" t="s">
        <v>2366</v>
      </c>
      <c r="C206" s="212" t="s">
        <v>678</v>
      </c>
      <c r="D206" s="212">
        <v>8</v>
      </c>
      <c r="E206" s="212">
        <v>89</v>
      </c>
      <c r="F206" s="212">
        <v>891</v>
      </c>
      <c r="G206" s="212" t="s">
        <v>745</v>
      </c>
    </row>
    <row r="207" spans="2:7">
      <c r="B207" s="233" t="s">
        <v>2366</v>
      </c>
      <c r="C207" s="212" t="s">
        <v>678</v>
      </c>
      <c r="D207" s="212">
        <v>8</v>
      </c>
      <c r="E207" s="212">
        <v>89</v>
      </c>
      <c r="F207" s="212">
        <v>892</v>
      </c>
      <c r="G207" s="212" t="s">
        <v>746</v>
      </c>
    </row>
    <row r="208" spans="2:7">
      <c r="B208" s="233" t="s">
        <v>2366</v>
      </c>
      <c r="C208" s="212" t="s">
        <v>678</v>
      </c>
      <c r="D208" s="212">
        <v>8</v>
      </c>
      <c r="E208" s="212">
        <v>89</v>
      </c>
      <c r="F208" s="212">
        <v>893</v>
      </c>
      <c r="G208" s="212" t="s">
        <v>747</v>
      </c>
    </row>
    <row r="209" spans="2:7">
      <c r="B209" s="233" t="s">
        <v>2366</v>
      </c>
      <c r="C209" s="212" t="s">
        <v>678</v>
      </c>
      <c r="D209" s="212">
        <v>8</v>
      </c>
      <c r="E209" s="212">
        <v>89</v>
      </c>
      <c r="F209" s="212">
        <v>894</v>
      </c>
      <c r="G209" s="212" t="s">
        <v>748</v>
      </c>
    </row>
    <row r="210" spans="2:7">
      <c r="B210" s="233" t="s">
        <v>2366</v>
      </c>
      <c r="C210" s="212" t="s">
        <v>749</v>
      </c>
      <c r="D210" s="212">
        <v>0</v>
      </c>
      <c r="E210" s="212">
        <v>0</v>
      </c>
      <c r="F210" s="212">
        <v>0</v>
      </c>
      <c r="G210" s="212" t="s">
        <v>750</v>
      </c>
    </row>
    <row r="211" spans="2:7">
      <c r="B211" s="233" t="s">
        <v>2366</v>
      </c>
      <c r="C211" s="212" t="s">
        <v>749</v>
      </c>
      <c r="D211" s="212">
        <v>9</v>
      </c>
      <c r="E211" s="212">
        <v>0</v>
      </c>
      <c r="F211" s="212">
        <v>0</v>
      </c>
      <c r="G211" s="212" t="s">
        <v>751</v>
      </c>
    </row>
    <row r="212" spans="2:7">
      <c r="B212" s="233" t="s">
        <v>2366</v>
      </c>
      <c r="C212" s="212" t="s">
        <v>749</v>
      </c>
      <c r="D212" s="212">
        <v>9</v>
      </c>
      <c r="E212" s="212">
        <v>90</v>
      </c>
      <c r="F212" s="212">
        <v>0</v>
      </c>
      <c r="G212" s="212" t="s">
        <v>752</v>
      </c>
    </row>
    <row r="213" spans="2:7">
      <c r="B213" s="233" t="s">
        <v>2366</v>
      </c>
      <c r="C213" s="212" t="s">
        <v>749</v>
      </c>
      <c r="D213" s="212">
        <v>9</v>
      </c>
      <c r="E213" s="212">
        <v>90</v>
      </c>
      <c r="F213" s="212">
        <v>900</v>
      </c>
      <c r="G213" s="212" t="s">
        <v>576</v>
      </c>
    </row>
    <row r="214" spans="2:7">
      <c r="B214" s="233" t="s">
        <v>2366</v>
      </c>
      <c r="C214" s="212" t="s">
        <v>749</v>
      </c>
      <c r="D214" s="212">
        <v>9</v>
      </c>
      <c r="E214" s="212">
        <v>90</v>
      </c>
      <c r="F214" s="212">
        <v>909</v>
      </c>
      <c r="G214" s="212" t="s">
        <v>577</v>
      </c>
    </row>
    <row r="215" spans="2:7">
      <c r="B215" s="233" t="s">
        <v>2366</v>
      </c>
      <c r="C215" s="212" t="s">
        <v>749</v>
      </c>
      <c r="D215" s="212">
        <v>9</v>
      </c>
      <c r="E215" s="212">
        <v>91</v>
      </c>
      <c r="F215" s="212">
        <v>0</v>
      </c>
      <c r="G215" s="212" t="s">
        <v>753</v>
      </c>
    </row>
    <row r="216" spans="2:7">
      <c r="B216" s="233" t="s">
        <v>2366</v>
      </c>
      <c r="C216" s="212" t="s">
        <v>749</v>
      </c>
      <c r="D216" s="212">
        <v>9</v>
      </c>
      <c r="E216" s="212">
        <v>91</v>
      </c>
      <c r="F216" s="212">
        <v>911</v>
      </c>
      <c r="G216" s="212" t="s">
        <v>754</v>
      </c>
    </row>
    <row r="217" spans="2:7">
      <c r="B217" s="233" t="s">
        <v>2366</v>
      </c>
      <c r="C217" s="212" t="s">
        <v>749</v>
      </c>
      <c r="D217" s="212">
        <v>9</v>
      </c>
      <c r="E217" s="212">
        <v>91</v>
      </c>
      <c r="F217" s="212">
        <v>912</v>
      </c>
      <c r="G217" s="212" t="s">
        <v>755</v>
      </c>
    </row>
    <row r="218" spans="2:7">
      <c r="B218" s="233" t="s">
        <v>2366</v>
      </c>
      <c r="C218" s="212" t="s">
        <v>749</v>
      </c>
      <c r="D218" s="212">
        <v>9</v>
      </c>
      <c r="E218" s="212">
        <v>91</v>
      </c>
      <c r="F218" s="212">
        <v>913</v>
      </c>
      <c r="G218" s="212" t="s">
        <v>756</v>
      </c>
    </row>
    <row r="219" spans="2:7">
      <c r="B219" s="233" t="s">
        <v>2366</v>
      </c>
      <c r="C219" s="212" t="s">
        <v>749</v>
      </c>
      <c r="D219" s="212">
        <v>9</v>
      </c>
      <c r="E219" s="212">
        <v>91</v>
      </c>
      <c r="F219" s="212">
        <v>914</v>
      </c>
      <c r="G219" s="212" t="s">
        <v>757</v>
      </c>
    </row>
    <row r="220" spans="2:7">
      <c r="B220" s="233" t="s">
        <v>2366</v>
      </c>
      <c r="C220" s="212" t="s">
        <v>749</v>
      </c>
      <c r="D220" s="212">
        <v>9</v>
      </c>
      <c r="E220" s="212">
        <v>91</v>
      </c>
      <c r="F220" s="212">
        <v>919</v>
      </c>
      <c r="G220" s="212" t="s">
        <v>758</v>
      </c>
    </row>
    <row r="221" spans="2:7">
      <c r="B221" s="233" t="s">
        <v>2366</v>
      </c>
      <c r="C221" s="212" t="s">
        <v>749</v>
      </c>
      <c r="D221" s="212">
        <v>9</v>
      </c>
      <c r="E221" s="212">
        <v>92</v>
      </c>
      <c r="F221" s="212">
        <v>0</v>
      </c>
      <c r="G221" s="212" t="s">
        <v>759</v>
      </c>
    </row>
    <row r="222" spans="2:7">
      <c r="B222" s="233" t="s">
        <v>2366</v>
      </c>
      <c r="C222" s="212" t="s">
        <v>749</v>
      </c>
      <c r="D222" s="212">
        <v>9</v>
      </c>
      <c r="E222" s="212">
        <v>92</v>
      </c>
      <c r="F222" s="212">
        <v>921</v>
      </c>
      <c r="G222" s="212" t="s">
        <v>760</v>
      </c>
    </row>
    <row r="223" spans="2:7">
      <c r="B223" s="233" t="s">
        <v>2366</v>
      </c>
      <c r="C223" s="212" t="s">
        <v>749</v>
      </c>
      <c r="D223" s="212">
        <v>9</v>
      </c>
      <c r="E223" s="212">
        <v>92</v>
      </c>
      <c r="F223" s="212">
        <v>922</v>
      </c>
      <c r="G223" s="212" t="s">
        <v>761</v>
      </c>
    </row>
    <row r="224" spans="2:7">
      <c r="B224" s="233" t="s">
        <v>2366</v>
      </c>
      <c r="C224" s="212" t="s">
        <v>749</v>
      </c>
      <c r="D224" s="212">
        <v>9</v>
      </c>
      <c r="E224" s="212">
        <v>92</v>
      </c>
      <c r="F224" s="212">
        <v>923</v>
      </c>
      <c r="G224" s="212" t="s">
        <v>762</v>
      </c>
    </row>
    <row r="225" spans="2:7">
      <c r="B225" s="233" t="s">
        <v>2366</v>
      </c>
      <c r="C225" s="212" t="s">
        <v>749</v>
      </c>
      <c r="D225" s="212">
        <v>9</v>
      </c>
      <c r="E225" s="212">
        <v>92</v>
      </c>
      <c r="F225" s="212">
        <v>924</v>
      </c>
      <c r="G225" s="212" t="s">
        <v>763</v>
      </c>
    </row>
    <row r="226" spans="2:7">
      <c r="B226" s="233" t="s">
        <v>2366</v>
      </c>
      <c r="C226" s="212" t="s">
        <v>749</v>
      </c>
      <c r="D226" s="212">
        <v>9</v>
      </c>
      <c r="E226" s="212">
        <v>92</v>
      </c>
      <c r="F226" s="212">
        <v>925</v>
      </c>
      <c r="G226" s="212" t="s">
        <v>764</v>
      </c>
    </row>
    <row r="227" spans="2:7">
      <c r="B227" s="233" t="s">
        <v>2366</v>
      </c>
      <c r="C227" s="212" t="s">
        <v>749</v>
      </c>
      <c r="D227" s="212">
        <v>9</v>
      </c>
      <c r="E227" s="212">
        <v>92</v>
      </c>
      <c r="F227" s="212">
        <v>926</v>
      </c>
      <c r="G227" s="212" t="s">
        <v>765</v>
      </c>
    </row>
    <row r="228" spans="2:7">
      <c r="B228" s="233" t="s">
        <v>2366</v>
      </c>
      <c r="C228" s="212" t="s">
        <v>749</v>
      </c>
      <c r="D228" s="212">
        <v>9</v>
      </c>
      <c r="E228" s="212">
        <v>92</v>
      </c>
      <c r="F228" s="212">
        <v>929</v>
      </c>
      <c r="G228" s="212" t="s">
        <v>766</v>
      </c>
    </row>
    <row r="229" spans="2:7">
      <c r="B229" s="233" t="s">
        <v>2366</v>
      </c>
      <c r="C229" s="212" t="s">
        <v>749</v>
      </c>
      <c r="D229" s="212">
        <v>9</v>
      </c>
      <c r="E229" s="212">
        <v>93</v>
      </c>
      <c r="F229" s="212">
        <v>0</v>
      </c>
      <c r="G229" s="212" t="s">
        <v>767</v>
      </c>
    </row>
    <row r="230" spans="2:7">
      <c r="B230" s="233" t="s">
        <v>2366</v>
      </c>
      <c r="C230" s="212" t="s">
        <v>749</v>
      </c>
      <c r="D230" s="212">
        <v>9</v>
      </c>
      <c r="E230" s="212">
        <v>93</v>
      </c>
      <c r="F230" s="212">
        <v>931</v>
      </c>
      <c r="G230" s="212" t="s">
        <v>768</v>
      </c>
    </row>
    <row r="231" spans="2:7">
      <c r="B231" s="233" t="s">
        <v>2366</v>
      </c>
      <c r="C231" s="212" t="s">
        <v>749</v>
      </c>
      <c r="D231" s="212">
        <v>9</v>
      </c>
      <c r="E231" s="212">
        <v>93</v>
      </c>
      <c r="F231" s="212">
        <v>932</v>
      </c>
      <c r="G231" s="212" t="s">
        <v>769</v>
      </c>
    </row>
    <row r="232" spans="2:7">
      <c r="B232" s="233" t="s">
        <v>2366</v>
      </c>
      <c r="C232" s="212" t="s">
        <v>749</v>
      </c>
      <c r="D232" s="212">
        <v>9</v>
      </c>
      <c r="E232" s="212">
        <v>94</v>
      </c>
      <c r="F232" s="212">
        <v>0</v>
      </c>
      <c r="G232" s="212" t="s">
        <v>770</v>
      </c>
    </row>
    <row r="233" spans="2:7">
      <c r="B233" s="233" t="s">
        <v>2366</v>
      </c>
      <c r="C233" s="212" t="s">
        <v>749</v>
      </c>
      <c r="D233" s="212">
        <v>9</v>
      </c>
      <c r="E233" s="212">
        <v>94</v>
      </c>
      <c r="F233" s="212">
        <v>941</v>
      </c>
      <c r="G233" s="212" t="s">
        <v>771</v>
      </c>
    </row>
    <row r="234" spans="2:7">
      <c r="B234" s="233" t="s">
        <v>2366</v>
      </c>
      <c r="C234" s="212" t="s">
        <v>749</v>
      </c>
      <c r="D234" s="212">
        <v>9</v>
      </c>
      <c r="E234" s="212">
        <v>94</v>
      </c>
      <c r="F234" s="212">
        <v>942</v>
      </c>
      <c r="G234" s="212" t="s">
        <v>772</v>
      </c>
    </row>
    <row r="235" spans="2:7">
      <c r="B235" s="233" t="s">
        <v>2366</v>
      </c>
      <c r="C235" s="212" t="s">
        <v>749</v>
      </c>
      <c r="D235" s="212">
        <v>9</v>
      </c>
      <c r="E235" s="212">
        <v>94</v>
      </c>
      <c r="F235" s="212">
        <v>943</v>
      </c>
      <c r="G235" s="212" t="s">
        <v>773</v>
      </c>
    </row>
    <row r="236" spans="2:7">
      <c r="B236" s="233" t="s">
        <v>2366</v>
      </c>
      <c r="C236" s="212" t="s">
        <v>749</v>
      </c>
      <c r="D236" s="212">
        <v>9</v>
      </c>
      <c r="E236" s="212">
        <v>94</v>
      </c>
      <c r="F236" s="212">
        <v>944</v>
      </c>
      <c r="G236" s="212" t="s">
        <v>774</v>
      </c>
    </row>
    <row r="237" spans="2:7">
      <c r="B237" s="233" t="s">
        <v>2366</v>
      </c>
      <c r="C237" s="212" t="s">
        <v>749</v>
      </c>
      <c r="D237" s="212">
        <v>9</v>
      </c>
      <c r="E237" s="212">
        <v>94</v>
      </c>
      <c r="F237" s="212">
        <v>949</v>
      </c>
      <c r="G237" s="212" t="s">
        <v>775</v>
      </c>
    </row>
    <row r="238" spans="2:7">
      <c r="B238" s="233" t="s">
        <v>2366</v>
      </c>
      <c r="C238" s="212" t="s">
        <v>749</v>
      </c>
      <c r="D238" s="212">
        <v>9</v>
      </c>
      <c r="E238" s="212">
        <v>95</v>
      </c>
      <c r="F238" s="212">
        <v>0</v>
      </c>
      <c r="G238" s="212" t="s">
        <v>776</v>
      </c>
    </row>
    <row r="239" spans="2:7">
      <c r="B239" s="233" t="s">
        <v>2366</v>
      </c>
      <c r="C239" s="212" t="s">
        <v>749</v>
      </c>
      <c r="D239" s="212">
        <v>9</v>
      </c>
      <c r="E239" s="212">
        <v>95</v>
      </c>
      <c r="F239" s="212">
        <v>951</v>
      </c>
      <c r="G239" s="212" t="s">
        <v>777</v>
      </c>
    </row>
    <row r="240" spans="2:7">
      <c r="B240" s="233" t="s">
        <v>2366</v>
      </c>
      <c r="C240" s="212" t="s">
        <v>749</v>
      </c>
      <c r="D240" s="212">
        <v>9</v>
      </c>
      <c r="E240" s="212">
        <v>95</v>
      </c>
      <c r="F240" s="212">
        <v>952</v>
      </c>
      <c r="G240" s="212" t="s">
        <v>778</v>
      </c>
    </row>
    <row r="241" spans="2:7">
      <c r="B241" s="233" t="s">
        <v>2366</v>
      </c>
      <c r="C241" s="212" t="s">
        <v>749</v>
      </c>
      <c r="D241" s="212">
        <v>9</v>
      </c>
      <c r="E241" s="212">
        <v>95</v>
      </c>
      <c r="F241" s="212">
        <v>953</v>
      </c>
      <c r="G241" s="212" t="s">
        <v>779</v>
      </c>
    </row>
    <row r="242" spans="2:7">
      <c r="B242" s="233" t="s">
        <v>2366</v>
      </c>
      <c r="C242" s="212" t="s">
        <v>749</v>
      </c>
      <c r="D242" s="212">
        <v>9</v>
      </c>
      <c r="E242" s="212">
        <v>96</v>
      </c>
      <c r="F242" s="212">
        <v>0</v>
      </c>
      <c r="G242" s="212" t="s">
        <v>780</v>
      </c>
    </row>
    <row r="243" spans="2:7">
      <c r="B243" s="233" t="s">
        <v>2366</v>
      </c>
      <c r="C243" s="212" t="s">
        <v>749</v>
      </c>
      <c r="D243" s="212">
        <v>9</v>
      </c>
      <c r="E243" s="212">
        <v>96</v>
      </c>
      <c r="F243" s="212">
        <v>961</v>
      </c>
      <c r="G243" s="212" t="s">
        <v>781</v>
      </c>
    </row>
    <row r="244" spans="2:7">
      <c r="B244" s="233" t="s">
        <v>2366</v>
      </c>
      <c r="C244" s="212" t="s">
        <v>749</v>
      </c>
      <c r="D244" s="212">
        <v>9</v>
      </c>
      <c r="E244" s="212">
        <v>96</v>
      </c>
      <c r="F244" s="212">
        <v>962</v>
      </c>
      <c r="G244" s="212" t="s">
        <v>782</v>
      </c>
    </row>
    <row r="245" spans="2:7">
      <c r="B245" s="233" t="s">
        <v>2366</v>
      </c>
      <c r="C245" s="212" t="s">
        <v>749</v>
      </c>
      <c r="D245" s="212">
        <v>9</v>
      </c>
      <c r="E245" s="212">
        <v>96</v>
      </c>
      <c r="F245" s="212">
        <v>969</v>
      </c>
      <c r="G245" s="212" t="s">
        <v>783</v>
      </c>
    </row>
    <row r="246" spans="2:7">
      <c r="B246" s="233" t="s">
        <v>2366</v>
      </c>
      <c r="C246" s="212" t="s">
        <v>749</v>
      </c>
      <c r="D246" s="212">
        <v>9</v>
      </c>
      <c r="E246" s="212">
        <v>97</v>
      </c>
      <c r="F246" s="212">
        <v>0</v>
      </c>
      <c r="G246" s="212" t="s">
        <v>784</v>
      </c>
    </row>
    <row r="247" spans="2:7">
      <c r="B247" s="233" t="s">
        <v>2366</v>
      </c>
      <c r="C247" s="212" t="s">
        <v>749</v>
      </c>
      <c r="D247" s="212">
        <v>9</v>
      </c>
      <c r="E247" s="212">
        <v>97</v>
      </c>
      <c r="F247" s="212">
        <v>971</v>
      </c>
      <c r="G247" s="212" t="s">
        <v>785</v>
      </c>
    </row>
    <row r="248" spans="2:7">
      <c r="B248" s="233" t="s">
        <v>2366</v>
      </c>
      <c r="C248" s="212" t="s">
        <v>749</v>
      </c>
      <c r="D248" s="212">
        <v>9</v>
      </c>
      <c r="E248" s="212">
        <v>97</v>
      </c>
      <c r="F248" s="212">
        <v>972</v>
      </c>
      <c r="G248" s="212" t="s">
        <v>786</v>
      </c>
    </row>
    <row r="249" spans="2:7">
      <c r="B249" s="233" t="s">
        <v>2366</v>
      </c>
      <c r="C249" s="212" t="s">
        <v>749</v>
      </c>
      <c r="D249" s="212">
        <v>9</v>
      </c>
      <c r="E249" s="212">
        <v>97</v>
      </c>
      <c r="F249" s="212">
        <v>973</v>
      </c>
      <c r="G249" s="212" t="s">
        <v>787</v>
      </c>
    </row>
    <row r="250" spans="2:7">
      <c r="B250" s="233" t="s">
        <v>2366</v>
      </c>
      <c r="C250" s="212" t="s">
        <v>749</v>
      </c>
      <c r="D250" s="212">
        <v>9</v>
      </c>
      <c r="E250" s="212">
        <v>97</v>
      </c>
      <c r="F250" s="212">
        <v>974</v>
      </c>
      <c r="G250" s="212" t="s">
        <v>788</v>
      </c>
    </row>
    <row r="251" spans="2:7">
      <c r="B251" s="233" t="s">
        <v>2366</v>
      </c>
      <c r="C251" s="212" t="s">
        <v>749</v>
      </c>
      <c r="D251" s="212">
        <v>9</v>
      </c>
      <c r="E251" s="212">
        <v>97</v>
      </c>
      <c r="F251" s="212">
        <v>979</v>
      </c>
      <c r="G251" s="212" t="s">
        <v>789</v>
      </c>
    </row>
    <row r="252" spans="2:7">
      <c r="B252" s="233" t="s">
        <v>2366</v>
      </c>
      <c r="C252" s="212" t="s">
        <v>749</v>
      </c>
      <c r="D252" s="212">
        <v>9</v>
      </c>
      <c r="E252" s="212">
        <v>98</v>
      </c>
      <c r="F252" s="212">
        <v>0</v>
      </c>
      <c r="G252" s="212" t="s">
        <v>790</v>
      </c>
    </row>
    <row r="253" spans="2:7">
      <c r="B253" s="233" t="s">
        <v>2366</v>
      </c>
      <c r="C253" s="212" t="s">
        <v>749</v>
      </c>
      <c r="D253" s="212">
        <v>9</v>
      </c>
      <c r="E253" s="212">
        <v>98</v>
      </c>
      <c r="F253" s="212">
        <v>981</v>
      </c>
      <c r="G253" s="212" t="s">
        <v>791</v>
      </c>
    </row>
    <row r="254" spans="2:7">
      <c r="B254" s="233" t="s">
        <v>2366</v>
      </c>
      <c r="C254" s="212" t="s">
        <v>749</v>
      </c>
      <c r="D254" s="212">
        <v>9</v>
      </c>
      <c r="E254" s="212">
        <v>98</v>
      </c>
      <c r="F254" s="212">
        <v>982</v>
      </c>
      <c r="G254" s="212" t="s">
        <v>792</v>
      </c>
    </row>
    <row r="255" spans="2:7">
      <c r="B255" s="233" t="s">
        <v>2366</v>
      </c>
      <c r="C255" s="212" t="s">
        <v>749</v>
      </c>
      <c r="D255" s="212">
        <v>9</v>
      </c>
      <c r="E255" s="212">
        <v>99</v>
      </c>
      <c r="F255" s="212">
        <v>0</v>
      </c>
      <c r="G255" s="212" t="s">
        <v>793</v>
      </c>
    </row>
    <row r="256" spans="2:7">
      <c r="B256" s="233" t="s">
        <v>2366</v>
      </c>
      <c r="C256" s="212" t="s">
        <v>749</v>
      </c>
      <c r="D256" s="212">
        <v>9</v>
      </c>
      <c r="E256" s="212">
        <v>99</v>
      </c>
      <c r="F256" s="212">
        <v>991</v>
      </c>
      <c r="G256" s="212" t="s">
        <v>794</v>
      </c>
    </row>
    <row r="257" spans="2:7">
      <c r="B257" s="233" t="s">
        <v>2366</v>
      </c>
      <c r="C257" s="212" t="s">
        <v>749</v>
      </c>
      <c r="D257" s="212">
        <v>9</v>
      </c>
      <c r="E257" s="212">
        <v>99</v>
      </c>
      <c r="F257" s="212">
        <v>992</v>
      </c>
      <c r="G257" s="212" t="s">
        <v>795</v>
      </c>
    </row>
    <row r="258" spans="2:7">
      <c r="B258" s="233" t="s">
        <v>2366</v>
      </c>
      <c r="C258" s="212" t="s">
        <v>749</v>
      </c>
      <c r="D258" s="212">
        <v>9</v>
      </c>
      <c r="E258" s="212">
        <v>99</v>
      </c>
      <c r="F258" s="212">
        <v>993</v>
      </c>
      <c r="G258" s="212" t="s">
        <v>796</v>
      </c>
    </row>
    <row r="259" spans="2:7">
      <c r="B259" s="233" t="s">
        <v>2366</v>
      </c>
      <c r="C259" s="212" t="s">
        <v>749</v>
      </c>
      <c r="D259" s="212">
        <v>9</v>
      </c>
      <c r="E259" s="212">
        <v>99</v>
      </c>
      <c r="F259" s="212">
        <v>994</v>
      </c>
      <c r="G259" s="212" t="s">
        <v>797</v>
      </c>
    </row>
    <row r="260" spans="2:7">
      <c r="B260" s="233" t="s">
        <v>2366</v>
      </c>
      <c r="C260" s="212" t="s">
        <v>749</v>
      </c>
      <c r="D260" s="212">
        <v>9</v>
      </c>
      <c r="E260" s="212">
        <v>99</v>
      </c>
      <c r="F260" s="212">
        <v>995</v>
      </c>
      <c r="G260" s="212" t="s">
        <v>798</v>
      </c>
    </row>
    <row r="261" spans="2:7">
      <c r="B261" s="233" t="s">
        <v>2366</v>
      </c>
      <c r="C261" s="212" t="s">
        <v>749</v>
      </c>
      <c r="D261" s="212">
        <v>9</v>
      </c>
      <c r="E261" s="212">
        <v>99</v>
      </c>
      <c r="F261" s="212">
        <v>996</v>
      </c>
      <c r="G261" s="212" t="s">
        <v>799</v>
      </c>
    </row>
    <row r="262" spans="2:7">
      <c r="B262" s="233" t="s">
        <v>2366</v>
      </c>
      <c r="C262" s="212" t="s">
        <v>749</v>
      </c>
      <c r="D262" s="212">
        <v>9</v>
      </c>
      <c r="E262" s="212">
        <v>99</v>
      </c>
      <c r="F262" s="212">
        <v>997</v>
      </c>
      <c r="G262" s="212" t="s">
        <v>800</v>
      </c>
    </row>
    <row r="263" spans="2:7">
      <c r="B263" s="233" t="s">
        <v>2366</v>
      </c>
      <c r="C263" s="212" t="s">
        <v>749</v>
      </c>
      <c r="D263" s="212">
        <v>9</v>
      </c>
      <c r="E263" s="212">
        <v>99</v>
      </c>
      <c r="F263" s="212">
        <v>998</v>
      </c>
      <c r="G263" s="212" t="s">
        <v>801</v>
      </c>
    </row>
    <row r="264" spans="2:7">
      <c r="B264" s="233" t="s">
        <v>2366</v>
      </c>
      <c r="C264" s="212" t="s">
        <v>749</v>
      </c>
      <c r="D264" s="212">
        <v>9</v>
      </c>
      <c r="E264" s="212">
        <v>99</v>
      </c>
      <c r="F264" s="212">
        <v>999</v>
      </c>
      <c r="G264" s="212" t="s">
        <v>802</v>
      </c>
    </row>
    <row r="265" spans="2:7">
      <c r="B265" s="233" t="s">
        <v>2366</v>
      </c>
      <c r="C265" s="212" t="s">
        <v>749</v>
      </c>
      <c r="D265" s="212">
        <v>10</v>
      </c>
      <c r="E265" s="212">
        <v>0</v>
      </c>
      <c r="F265" s="212">
        <v>0</v>
      </c>
      <c r="G265" s="212" t="s">
        <v>803</v>
      </c>
    </row>
    <row r="266" spans="2:7">
      <c r="B266" s="233" t="s">
        <v>2366</v>
      </c>
      <c r="C266" s="212" t="s">
        <v>749</v>
      </c>
      <c r="D266" s="212">
        <v>10</v>
      </c>
      <c r="E266" s="212">
        <v>100</v>
      </c>
      <c r="F266" s="212">
        <v>0</v>
      </c>
      <c r="G266" s="212" t="s">
        <v>804</v>
      </c>
    </row>
    <row r="267" spans="2:7">
      <c r="B267" s="233" t="s">
        <v>2366</v>
      </c>
      <c r="C267" s="212" t="s">
        <v>749</v>
      </c>
      <c r="D267" s="212">
        <v>10</v>
      </c>
      <c r="E267" s="212">
        <v>100</v>
      </c>
      <c r="F267" s="212">
        <v>1000</v>
      </c>
      <c r="G267" s="212" t="s">
        <v>576</v>
      </c>
    </row>
    <row r="268" spans="2:7">
      <c r="B268" s="233" t="s">
        <v>2366</v>
      </c>
      <c r="C268" s="212" t="s">
        <v>749</v>
      </c>
      <c r="D268" s="212">
        <v>10</v>
      </c>
      <c r="E268" s="212">
        <v>100</v>
      </c>
      <c r="F268" s="212">
        <v>1009</v>
      </c>
      <c r="G268" s="212" t="s">
        <v>577</v>
      </c>
    </row>
    <row r="269" spans="2:7">
      <c r="B269" s="233" t="s">
        <v>2366</v>
      </c>
      <c r="C269" s="212" t="s">
        <v>749</v>
      </c>
      <c r="D269" s="212">
        <v>10</v>
      </c>
      <c r="E269" s="212">
        <v>101</v>
      </c>
      <c r="F269" s="212">
        <v>0</v>
      </c>
      <c r="G269" s="212" t="s">
        <v>805</v>
      </c>
    </row>
    <row r="270" spans="2:7">
      <c r="B270" s="233" t="s">
        <v>2366</v>
      </c>
      <c r="C270" s="212" t="s">
        <v>749</v>
      </c>
      <c r="D270" s="212">
        <v>10</v>
      </c>
      <c r="E270" s="212">
        <v>101</v>
      </c>
      <c r="F270" s="212">
        <v>1011</v>
      </c>
      <c r="G270" s="212" t="s">
        <v>805</v>
      </c>
    </row>
    <row r="271" spans="2:7">
      <c r="B271" s="233" t="s">
        <v>2366</v>
      </c>
      <c r="C271" s="212" t="s">
        <v>749</v>
      </c>
      <c r="D271" s="212">
        <v>10</v>
      </c>
      <c r="E271" s="212">
        <v>102</v>
      </c>
      <c r="F271" s="212">
        <v>0</v>
      </c>
      <c r="G271" s="212" t="s">
        <v>806</v>
      </c>
    </row>
    <row r="272" spans="2:7">
      <c r="B272" s="233" t="s">
        <v>2366</v>
      </c>
      <c r="C272" s="212" t="s">
        <v>749</v>
      </c>
      <c r="D272" s="212">
        <v>10</v>
      </c>
      <c r="E272" s="212">
        <v>102</v>
      </c>
      <c r="F272" s="212">
        <v>1021</v>
      </c>
      <c r="G272" s="212" t="s">
        <v>807</v>
      </c>
    </row>
    <row r="273" spans="2:7">
      <c r="B273" s="233" t="s">
        <v>2366</v>
      </c>
      <c r="C273" s="212" t="s">
        <v>749</v>
      </c>
      <c r="D273" s="212">
        <v>10</v>
      </c>
      <c r="E273" s="212">
        <v>102</v>
      </c>
      <c r="F273" s="212">
        <v>1022</v>
      </c>
      <c r="G273" s="212" t="s">
        <v>808</v>
      </c>
    </row>
    <row r="274" spans="2:7">
      <c r="B274" s="233" t="s">
        <v>2366</v>
      </c>
      <c r="C274" s="212" t="s">
        <v>749</v>
      </c>
      <c r="D274" s="212">
        <v>10</v>
      </c>
      <c r="E274" s="212">
        <v>102</v>
      </c>
      <c r="F274" s="212">
        <v>1023</v>
      </c>
      <c r="G274" s="212" t="s">
        <v>809</v>
      </c>
    </row>
    <row r="275" spans="2:7">
      <c r="B275" s="233" t="s">
        <v>2366</v>
      </c>
      <c r="C275" s="212" t="s">
        <v>749</v>
      </c>
      <c r="D275" s="212">
        <v>10</v>
      </c>
      <c r="E275" s="212">
        <v>102</v>
      </c>
      <c r="F275" s="212">
        <v>1024</v>
      </c>
      <c r="G275" s="212" t="s">
        <v>810</v>
      </c>
    </row>
    <row r="276" spans="2:7">
      <c r="B276" s="233" t="s">
        <v>2366</v>
      </c>
      <c r="C276" s="212" t="s">
        <v>749</v>
      </c>
      <c r="D276" s="212">
        <v>10</v>
      </c>
      <c r="E276" s="212">
        <v>103</v>
      </c>
      <c r="F276" s="212">
        <v>0</v>
      </c>
      <c r="G276" s="212" t="s">
        <v>811</v>
      </c>
    </row>
    <row r="277" spans="2:7">
      <c r="B277" s="233" t="s">
        <v>2366</v>
      </c>
      <c r="C277" s="212" t="s">
        <v>749</v>
      </c>
      <c r="D277" s="212">
        <v>10</v>
      </c>
      <c r="E277" s="212">
        <v>103</v>
      </c>
      <c r="F277" s="212">
        <v>1031</v>
      </c>
      <c r="G277" s="212" t="s">
        <v>812</v>
      </c>
    </row>
    <row r="278" spans="2:7">
      <c r="B278" s="233" t="s">
        <v>2366</v>
      </c>
      <c r="C278" s="212" t="s">
        <v>749</v>
      </c>
      <c r="D278" s="212">
        <v>10</v>
      </c>
      <c r="E278" s="212">
        <v>103</v>
      </c>
      <c r="F278" s="212">
        <v>1032</v>
      </c>
      <c r="G278" s="212" t="s">
        <v>813</v>
      </c>
    </row>
    <row r="279" spans="2:7">
      <c r="B279" s="233" t="s">
        <v>2366</v>
      </c>
      <c r="C279" s="212" t="s">
        <v>749</v>
      </c>
      <c r="D279" s="212">
        <v>10</v>
      </c>
      <c r="E279" s="212">
        <v>104</v>
      </c>
      <c r="F279" s="212">
        <v>0</v>
      </c>
      <c r="G279" s="212" t="s">
        <v>814</v>
      </c>
    </row>
    <row r="280" spans="2:7">
      <c r="B280" s="233" t="s">
        <v>2366</v>
      </c>
      <c r="C280" s="212" t="s">
        <v>749</v>
      </c>
      <c r="D280" s="212">
        <v>10</v>
      </c>
      <c r="E280" s="212">
        <v>104</v>
      </c>
      <c r="F280" s="212">
        <v>1041</v>
      </c>
      <c r="G280" s="212" t="s">
        <v>814</v>
      </c>
    </row>
    <row r="281" spans="2:7">
      <c r="B281" s="233" t="s">
        <v>2366</v>
      </c>
      <c r="C281" s="212" t="s">
        <v>749</v>
      </c>
      <c r="D281" s="212">
        <v>10</v>
      </c>
      <c r="E281" s="212">
        <v>105</v>
      </c>
      <c r="F281" s="212">
        <v>0</v>
      </c>
      <c r="G281" s="212" t="s">
        <v>815</v>
      </c>
    </row>
    <row r="282" spans="2:7">
      <c r="B282" s="233" t="s">
        <v>2366</v>
      </c>
      <c r="C282" s="212" t="s">
        <v>749</v>
      </c>
      <c r="D282" s="212">
        <v>10</v>
      </c>
      <c r="E282" s="212">
        <v>105</v>
      </c>
      <c r="F282" s="212">
        <v>1051</v>
      </c>
      <c r="G282" s="212" t="s">
        <v>816</v>
      </c>
    </row>
    <row r="283" spans="2:7">
      <c r="B283" s="233" t="s">
        <v>2366</v>
      </c>
      <c r="C283" s="212" t="s">
        <v>749</v>
      </c>
      <c r="D283" s="212">
        <v>10</v>
      </c>
      <c r="E283" s="212">
        <v>105</v>
      </c>
      <c r="F283" s="212">
        <v>1052</v>
      </c>
      <c r="G283" s="212" t="s">
        <v>817</v>
      </c>
    </row>
    <row r="284" spans="2:7">
      <c r="B284" s="233" t="s">
        <v>2366</v>
      </c>
      <c r="C284" s="212" t="s">
        <v>749</v>
      </c>
      <c r="D284" s="212">
        <v>10</v>
      </c>
      <c r="E284" s="212">
        <v>106</v>
      </c>
      <c r="F284" s="212">
        <v>0</v>
      </c>
      <c r="G284" s="212" t="s">
        <v>818</v>
      </c>
    </row>
    <row r="285" spans="2:7">
      <c r="B285" s="233" t="s">
        <v>2366</v>
      </c>
      <c r="C285" s="212" t="s">
        <v>749</v>
      </c>
      <c r="D285" s="212">
        <v>10</v>
      </c>
      <c r="E285" s="212">
        <v>106</v>
      </c>
      <c r="F285" s="212">
        <v>1061</v>
      </c>
      <c r="G285" s="212" t="s">
        <v>819</v>
      </c>
    </row>
    <row r="286" spans="2:7">
      <c r="B286" s="233" t="s">
        <v>2366</v>
      </c>
      <c r="C286" s="212" t="s">
        <v>749</v>
      </c>
      <c r="D286" s="212">
        <v>10</v>
      </c>
      <c r="E286" s="212">
        <v>106</v>
      </c>
      <c r="F286" s="212">
        <v>1062</v>
      </c>
      <c r="G286" s="212" t="s">
        <v>820</v>
      </c>
    </row>
    <row r="287" spans="2:7">
      <c r="B287" s="233" t="s">
        <v>2366</v>
      </c>
      <c r="C287" s="212" t="s">
        <v>749</v>
      </c>
      <c r="D287" s="212">
        <v>10</v>
      </c>
      <c r="E287" s="212">
        <v>106</v>
      </c>
      <c r="F287" s="212">
        <v>1063</v>
      </c>
      <c r="G287" s="212" t="s">
        <v>821</v>
      </c>
    </row>
    <row r="288" spans="2:7">
      <c r="B288" s="233" t="s">
        <v>2366</v>
      </c>
      <c r="C288" s="212" t="s">
        <v>749</v>
      </c>
      <c r="D288" s="212">
        <v>11</v>
      </c>
      <c r="E288" s="212">
        <v>0</v>
      </c>
      <c r="F288" s="212">
        <v>0</v>
      </c>
      <c r="G288" s="212" t="s">
        <v>822</v>
      </c>
    </row>
    <row r="289" spans="2:7">
      <c r="B289" s="233" t="s">
        <v>2366</v>
      </c>
      <c r="C289" s="212" t="s">
        <v>749</v>
      </c>
      <c r="D289" s="212">
        <v>11</v>
      </c>
      <c r="E289" s="212">
        <v>110</v>
      </c>
      <c r="F289" s="212">
        <v>0</v>
      </c>
      <c r="G289" s="212" t="s">
        <v>823</v>
      </c>
    </row>
    <row r="290" spans="2:7">
      <c r="B290" s="233" t="s">
        <v>2366</v>
      </c>
      <c r="C290" s="212" t="s">
        <v>749</v>
      </c>
      <c r="D290" s="212">
        <v>11</v>
      </c>
      <c r="E290" s="212">
        <v>110</v>
      </c>
      <c r="F290" s="212">
        <v>1100</v>
      </c>
      <c r="G290" s="212" t="s">
        <v>576</v>
      </c>
    </row>
    <row r="291" spans="2:7">
      <c r="B291" s="233" t="s">
        <v>2366</v>
      </c>
      <c r="C291" s="212" t="s">
        <v>749</v>
      </c>
      <c r="D291" s="212">
        <v>11</v>
      </c>
      <c r="E291" s="212">
        <v>110</v>
      </c>
      <c r="F291" s="212">
        <v>1109</v>
      </c>
      <c r="G291" s="212" t="s">
        <v>577</v>
      </c>
    </row>
    <row r="292" spans="2:7">
      <c r="B292" s="233" t="s">
        <v>2366</v>
      </c>
      <c r="C292" s="212" t="s">
        <v>749</v>
      </c>
      <c r="D292" s="212">
        <v>11</v>
      </c>
      <c r="E292" s="212">
        <v>111</v>
      </c>
      <c r="F292" s="212">
        <v>0</v>
      </c>
      <c r="G292" s="212" t="s">
        <v>824</v>
      </c>
    </row>
    <row r="293" spans="2:7">
      <c r="B293" s="233" t="s">
        <v>2366</v>
      </c>
      <c r="C293" s="212" t="s">
        <v>749</v>
      </c>
      <c r="D293" s="212">
        <v>11</v>
      </c>
      <c r="E293" s="212">
        <v>111</v>
      </c>
      <c r="F293" s="212">
        <v>1111</v>
      </c>
      <c r="G293" s="212" t="s">
        <v>825</v>
      </c>
    </row>
    <row r="294" spans="2:7">
      <c r="B294" s="233" t="s">
        <v>2366</v>
      </c>
      <c r="C294" s="212" t="s">
        <v>749</v>
      </c>
      <c r="D294" s="212">
        <v>11</v>
      </c>
      <c r="E294" s="212">
        <v>111</v>
      </c>
      <c r="F294" s="212">
        <v>1112</v>
      </c>
      <c r="G294" s="212" t="s">
        <v>826</v>
      </c>
    </row>
    <row r="295" spans="2:7">
      <c r="B295" s="233" t="s">
        <v>2366</v>
      </c>
      <c r="C295" s="212" t="s">
        <v>749</v>
      </c>
      <c r="D295" s="212">
        <v>11</v>
      </c>
      <c r="E295" s="212">
        <v>111</v>
      </c>
      <c r="F295" s="212">
        <v>1113</v>
      </c>
      <c r="G295" s="212" t="s">
        <v>827</v>
      </c>
    </row>
    <row r="296" spans="2:7">
      <c r="B296" s="233" t="s">
        <v>2366</v>
      </c>
      <c r="C296" s="212" t="s">
        <v>749</v>
      </c>
      <c r="D296" s="212">
        <v>11</v>
      </c>
      <c r="E296" s="212">
        <v>111</v>
      </c>
      <c r="F296" s="212">
        <v>1114</v>
      </c>
      <c r="G296" s="212" t="s">
        <v>828</v>
      </c>
    </row>
    <row r="297" spans="2:7">
      <c r="B297" s="233" t="s">
        <v>2366</v>
      </c>
      <c r="C297" s="212" t="s">
        <v>749</v>
      </c>
      <c r="D297" s="212">
        <v>11</v>
      </c>
      <c r="E297" s="212">
        <v>111</v>
      </c>
      <c r="F297" s="212">
        <v>1115</v>
      </c>
      <c r="G297" s="212" t="s">
        <v>829</v>
      </c>
    </row>
    <row r="298" spans="2:7">
      <c r="B298" s="233" t="s">
        <v>2366</v>
      </c>
      <c r="C298" s="212" t="s">
        <v>749</v>
      </c>
      <c r="D298" s="212">
        <v>11</v>
      </c>
      <c r="E298" s="212">
        <v>111</v>
      </c>
      <c r="F298" s="212">
        <v>1116</v>
      </c>
      <c r="G298" s="212" t="s">
        <v>830</v>
      </c>
    </row>
    <row r="299" spans="2:7">
      <c r="B299" s="233" t="s">
        <v>2366</v>
      </c>
      <c r="C299" s="212" t="s">
        <v>749</v>
      </c>
      <c r="D299" s="212">
        <v>11</v>
      </c>
      <c r="E299" s="212">
        <v>111</v>
      </c>
      <c r="F299" s="212">
        <v>1117</v>
      </c>
      <c r="G299" s="212" t="s">
        <v>831</v>
      </c>
    </row>
    <row r="300" spans="2:7">
      <c r="B300" s="233" t="s">
        <v>2366</v>
      </c>
      <c r="C300" s="212" t="s">
        <v>749</v>
      </c>
      <c r="D300" s="212">
        <v>11</v>
      </c>
      <c r="E300" s="212">
        <v>111</v>
      </c>
      <c r="F300" s="212">
        <v>1118</v>
      </c>
      <c r="G300" s="212" t="s">
        <v>832</v>
      </c>
    </row>
    <row r="301" spans="2:7">
      <c r="B301" s="233" t="s">
        <v>2366</v>
      </c>
      <c r="C301" s="212" t="s">
        <v>749</v>
      </c>
      <c r="D301" s="212">
        <v>11</v>
      </c>
      <c r="E301" s="212">
        <v>111</v>
      </c>
      <c r="F301" s="212">
        <v>1119</v>
      </c>
      <c r="G301" s="212" t="s">
        <v>833</v>
      </c>
    </row>
    <row r="302" spans="2:7">
      <c r="B302" s="233" t="s">
        <v>2366</v>
      </c>
      <c r="C302" s="212" t="s">
        <v>749</v>
      </c>
      <c r="D302" s="212">
        <v>11</v>
      </c>
      <c r="E302" s="212">
        <v>112</v>
      </c>
      <c r="F302" s="212">
        <v>0</v>
      </c>
      <c r="G302" s="212" t="s">
        <v>834</v>
      </c>
    </row>
    <row r="303" spans="2:7">
      <c r="B303" s="233" t="s">
        <v>2366</v>
      </c>
      <c r="C303" s="212" t="s">
        <v>749</v>
      </c>
      <c r="D303" s="212">
        <v>11</v>
      </c>
      <c r="E303" s="212">
        <v>112</v>
      </c>
      <c r="F303" s="212">
        <v>1121</v>
      </c>
      <c r="G303" s="212" t="s">
        <v>835</v>
      </c>
    </row>
    <row r="304" spans="2:7">
      <c r="B304" s="233" t="s">
        <v>2366</v>
      </c>
      <c r="C304" s="212" t="s">
        <v>749</v>
      </c>
      <c r="D304" s="212">
        <v>11</v>
      </c>
      <c r="E304" s="212">
        <v>112</v>
      </c>
      <c r="F304" s="212">
        <v>1122</v>
      </c>
      <c r="G304" s="212" t="s">
        <v>836</v>
      </c>
    </row>
    <row r="305" spans="2:7">
      <c r="B305" s="233" t="s">
        <v>2366</v>
      </c>
      <c r="C305" s="212" t="s">
        <v>749</v>
      </c>
      <c r="D305" s="212">
        <v>11</v>
      </c>
      <c r="E305" s="212">
        <v>112</v>
      </c>
      <c r="F305" s="212">
        <v>1123</v>
      </c>
      <c r="G305" s="212" t="s">
        <v>837</v>
      </c>
    </row>
    <row r="306" spans="2:7">
      <c r="B306" s="233" t="s">
        <v>2366</v>
      </c>
      <c r="C306" s="212" t="s">
        <v>749</v>
      </c>
      <c r="D306" s="212">
        <v>11</v>
      </c>
      <c r="E306" s="212">
        <v>112</v>
      </c>
      <c r="F306" s="212">
        <v>1124</v>
      </c>
      <c r="G306" s="212" t="s">
        <v>838</v>
      </c>
    </row>
    <row r="307" spans="2:7">
      <c r="B307" s="233" t="s">
        <v>2366</v>
      </c>
      <c r="C307" s="212" t="s">
        <v>749</v>
      </c>
      <c r="D307" s="212">
        <v>11</v>
      </c>
      <c r="E307" s="212">
        <v>112</v>
      </c>
      <c r="F307" s="212">
        <v>1125</v>
      </c>
      <c r="G307" s="212" t="s">
        <v>839</v>
      </c>
    </row>
    <row r="308" spans="2:7">
      <c r="B308" s="233" t="s">
        <v>2366</v>
      </c>
      <c r="C308" s="212" t="s">
        <v>749</v>
      </c>
      <c r="D308" s="212">
        <v>11</v>
      </c>
      <c r="E308" s="212">
        <v>112</v>
      </c>
      <c r="F308" s="212">
        <v>1129</v>
      </c>
      <c r="G308" s="212" t="s">
        <v>840</v>
      </c>
    </row>
    <row r="309" spans="2:7">
      <c r="B309" s="233" t="s">
        <v>2366</v>
      </c>
      <c r="C309" s="212" t="s">
        <v>749</v>
      </c>
      <c r="D309" s="212">
        <v>11</v>
      </c>
      <c r="E309" s="212">
        <v>113</v>
      </c>
      <c r="F309" s="212">
        <v>0</v>
      </c>
      <c r="G309" s="212" t="s">
        <v>841</v>
      </c>
    </row>
    <row r="310" spans="2:7">
      <c r="B310" s="233" t="s">
        <v>2366</v>
      </c>
      <c r="C310" s="212" t="s">
        <v>749</v>
      </c>
      <c r="D310" s="212">
        <v>11</v>
      </c>
      <c r="E310" s="212">
        <v>113</v>
      </c>
      <c r="F310" s="212">
        <v>1131</v>
      </c>
      <c r="G310" s="212" t="s">
        <v>842</v>
      </c>
    </row>
    <row r="311" spans="2:7">
      <c r="B311" s="233" t="s">
        <v>2366</v>
      </c>
      <c r="C311" s="212" t="s">
        <v>749</v>
      </c>
      <c r="D311" s="212">
        <v>11</v>
      </c>
      <c r="E311" s="212">
        <v>113</v>
      </c>
      <c r="F311" s="212">
        <v>1132</v>
      </c>
      <c r="G311" s="212" t="s">
        <v>843</v>
      </c>
    </row>
    <row r="312" spans="2:7">
      <c r="B312" s="233" t="s">
        <v>2366</v>
      </c>
      <c r="C312" s="212" t="s">
        <v>749</v>
      </c>
      <c r="D312" s="212">
        <v>11</v>
      </c>
      <c r="E312" s="212">
        <v>113</v>
      </c>
      <c r="F312" s="212">
        <v>1133</v>
      </c>
      <c r="G312" s="212" t="s">
        <v>844</v>
      </c>
    </row>
    <row r="313" spans="2:7">
      <c r="B313" s="233" t="s">
        <v>2366</v>
      </c>
      <c r="C313" s="212" t="s">
        <v>749</v>
      </c>
      <c r="D313" s="212">
        <v>11</v>
      </c>
      <c r="E313" s="212">
        <v>114</v>
      </c>
      <c r="F313" s="212">
        <v>0</v>
      </c>
      <c r="G313" s="212" t="s">
        <v>845</v>
      </c>
    </row>
    <row r="314" spans="2:7">
      <c r="B314" s="233" t="s">
        <v>2366</v>
      </c>
      <c r="C314" s="212" t="s">
        <v>749</v>
      </c>
      <c r="D314" s="212">
        <v>11</v>
      </c>
      <c r="E314" s="212">
        <v>114</v>
      </c>
      <c r="F314" s="212">
        <v>1141</v>
      </c>
      <c r="G314" s="212" t="s">
        <v>846</v>
      </c>
    </row>
    <row r="315" spans="2:7">
      <c r="B315" s="233" t="s">
        <v>2366</v>
      </c>
      <c r="C315" s="212" t="s">
        <v>749</v>
      </c>
      <c r="D315" s="212">
        <v>11</v>
      </c>
      <c r="E315" s="212">
        <v>114</v>
      </c>
      <c r="F315" s="212">
        <v>1142</v>
      </c>
      <c r="G315" s="212" t="s">
        <v>847</v>
      </c>
    </row>
    <row r="316" spans="2:7">
      <c r="B316" s="233" t="s">
        <v>2366</v>
      </c>
      <c r="C316" s="212" t="s">
        <v>749</v>
      </c>
      <c r="D316" s="212">
        <v>11</v>
      </c>
      <c r="E316" s="212">
        <v>114</v>
      </c>
      <c r="F316" s="212">
        <v>1143</v>
      </c>
      <c r="G316" s="212" t="s">
        <v>848</v>
      </c>
    </row>
    <row r="317" spans="2:7">
      <c r="B317" s="233" t="s">
        <v>2366</v>
      </c>
      <c r="C317" s="212" t="s">
        <v>749</v>
      </c>
      <c r="D317" s="212">
        <v>11</v>
      </c>
      <c r="E317" s="212">
        <v>114</v>
      </c>
      <c r="F317" s="212">
        <v>1144</v>
      </c>
      <c r="G317" s="212" t="s">
        <v>849</v>
      </c>
    </row>
    <row r="318" spans="2:7">
      <c r="B318" s="233" t="s">
        <v>2366</v>
      </c>
      <c r="C318" s="212" t="s">
        <v>749</v>
      </c>
      <c r="D318" s="212">
        <v>11</v>
      </c>
      <c r="E318" s="212">
        <v>114</v>
      </c>
      <c r="F318" s="212">
        <v>1145</v>
      </c>
      <c r="G318" s="212" t="s">
        <v>850</v>
      </c>
    </row>
    <row r="319" spans="2:7">
      <c r="B319" s="233" t="s">
        <v>2366</v>
      </c>
      <c r="C319" s="212" t="s">
        <v>749</v>
      </c>
      <c r="D319" s="212">
        <v>11</v>
      </c>
      <c r="E319" s="212">
        <v>114</v>
      </c>
      <c r="F319" s="212">
        <v>1146</v>
      </c>
      <c r="G319" s="212" t="s">
        <v>851</v>
      </c>
    </row>
    <row r="320" spans="2:7">
      <c r="B320" s="233" t="s">
        <v>2366</v>
      </c>
      <c r="C320" s="212" t="s">
        <v>749</v>
      </c>
      <c r="D320" s="212">
        <v>11</v>
      </c>
      <c r="E320" s="212">
        <v>114</v>
      </c>
      <c r="F320" s="212">
        <v>1147</v>
      </c>
      <c r="G320" s="212" t="s">
        <v>852</v>
      </c>
    </row>
    <row r="321" spans="2:7">
      <c r="B321" s="233" t="s">
        <v>2366</v>
      </c>
      <c r="C321" s="212" t="s">
        <v>749</v>
      </c>
      <c r="D321" s="212">
        <v>11</v>
      </c>
      <c r="E321" s="212">
        <v>114</v>
      </c>
      <c r="F321" s="212">
        <v>1148</v>
      </c>
      <c r="G321" s="212" t="s">
        <v>853</v>
      </c>
    </row>
    <row r="322" spans="2:7">
      <c r="B322" s="233" t="s">
        <v>2366</v>
      </c>
      <c r="C322" s="212" t="s">
        <v>749</v>
      </c>
      <c r="D322" s="212">
        <v>11</v>
      </c>
      <c r="E322" s="212">
        <v>115</v>
      </c>
      <c r="F322" s="212">
        <v>0</v>
      </c>
      <c r="G322" s="212" t="s">
        <v>854</v>
      </c>
    </row>
    <row r="323" spans="2:7">
      <c r="B323" s="233" t="s">
        <v>2366</v>
      </c>
      <c r="C323" s="212" t="s">
        <v>749</v>
      </c>
      <c r="D323" s="212">
        <v>11</v>
      </c>
      <c r="E323" s="212">
        <v>115</v>
      </c>
      <c r="F323" s="212">
        <v>1151</v>
      </c>
      <c r="G323" s="212" t="s">
        <v>855</v>
      </c>
    </row>
    <row r="324" spans="2:7">
      <c r="B324" s="233" t="s">
        <v>2366</v>
      </c>
      <c r="C324" s="212" t="s">
        <v>749</v>
      </c>
      <c r="D324" s="212">
        <v>11</v>
      </c>
      <c r="E324" s="212">
        <v>115</v>
      </c>
      <c r="F324" s="212">
        <v>1152</v>
      </c>
      <c r="G324" s="212" t="s">
        <v>856</v>
      </c>
    </row>
    <row r="325" spans="2:7">
      <c r="B325" s="233" t="s">
        <v>2366</v>
      </c>
      <c r="C325" s="212" t="s">
        <v>749</v>
      </c>
      <c r="D325" s="212">
        <v>11</v>
      </c>
      <c r="E325" s="212">
        <v>115</v>
      </c>
      <c r="F325" s="212">
        <v>1153</v>
      </c>
      <c r="G325" s="212" t="s">
        <v>857</v>
      </c>
    </row>
    <row r="326" spans="2:7">
      <c r="B326" s="233" t="s">
        <v>2366</v>
      </c>
      <c r="C326" s="212" t="s">
        <v>749</v>
      </c>
      <c r="D326" s="212">
        <v>11</v>
      </c>
      <c r="E326" s="212">
        <v>115</v>
      </c>
      <c r="F326" s="212">
        <v>1154</v>
      </c>
      <c r="G326" s="212" t="s">
        <v>858</v>
      </c>
    </row>
    <row r="327" spans="2:7">
      <c r="B327" s="233" t="s">
        <v>2366</v>
      </c>
      <c r="C327" s="212" t="s">
        <v>749</v>
      </c>
      <c r="D327" s="212">
        <v>11</v>
      </c>
      <c r="E327" s="212">
        <v>115</v>
      </c>
      <c r="F327" s="212">
        <v>1155</v>
      </c>
      <c r="G327" s="212" t="s">
        <v>859</v>
      </c>
    </row>
    <row r="328" spans="2:7">
      <c r="B328" s="233" t="s">
        <v>2366</v>
      </c>
      <c r="C328" s="212" t="s">
        <v>749</v>
      </c>
      <c r="D328" s="212">
        <v>11</v>
      </c>
      <c r="E328" s="212">
        <v>115</v>
      </c>
      <c r="F328" s="212">
        <v>1156</v>
      </c>
      <c r="G328" s="212" t="s">
        <v>860</v>
      </c>
    </row>
    <row r="329" spans="2:7">
      <c r="B329" s="233" t="s">
        <v>2366</v>
      </c>
      <c r="C329" s="212" t="s">
        <v>749</v>
      </c>
      <c r="D329" s="212">
        <v>11</v>
      </c>
      <c r="E329" s="212">
        <v>115</v>
      </c>
      <c r="F329" s="212">
        <v>1157</v>
      </c>
      <c r="G329" s="212" t="s">
        <v>861</v>
      </c>
    </row>
    <row r="330" spans="2:7">
      <c r="B330" s="233" t="s">
        <v>2366</v>
      </c>
      <c r="C330" s="212" t="s">
        <v>749</v>
      </c>
      <c r="D330" s="212">
        <v>11</v>
      </c>
      <c r="E330" s="212">
        <v>115</v>
      </c>
      <c r="F330" s="212">
        <v>1158</v>
      </c>
      <c r="G330" s="212" t="s">
        <v>862</v>
      </c>
    </row>
    <row r="331" spans="2:7">
      <c r="B331" s="233" t="s">
        <v>2366</v>
      </c>
      <c r="C331" s="212" t="s">
        <v>749</v>
      </c>
      <c r="D331" s="212">
        <v>11</v>
      </c>
      <c r="E331" s="212">
        <v>115</v>
      </c>
      <c r="F331" s="212">
        <v>1159</v>
      </c>
      <c r="G331" s="212" t="s">
        <v>863</v>
      </c>
    </row>
    <row r="332" spans="2:7">
      <c r="B332" s="233" t="s">
        <v>2366</v>
      </c>
      <c r="C332" s="212" t="s">
        <v>749</v>
      </c>
      <c r="D332" s="212">
        <v>11</v>
      </c>
      <c r="E332" s="212">
        <v>116</v>
      </c>
      <c r="F332" s="212">
        <v>0</v>
      </c>
      <c r="G332" s="212" t="s">
        <v>864</v>
      </c>
    </row>
    <row r="333" spans="2:7">
      <c r="B333" s="233" t="s">
        <v>2366</v>
      </c>
      <c r="C333" s="212" t="s">
        <v>749</v>
      </c>
      <c r="D333" s="212">
        <v>11</v>
      </c>
      <c r="E333" s="212">
        <v>116</v>
      </c>
      <c r="F333" s="212">
        <v>1161</v>
      </c>
      <c r="G333" s="212" t="s">
        <v>865</v>
      </c>
    </row>
    <row r="334" spans="2:7">
      <c r="B334" s="233" t="s">
        <v>2366</v>
      </c>
      <c r="C334" s="212" t="s">
        <v>749</v>
      </c>
      <c r="D334" s="212">
        <v>11</v>
      </c>
      <c r="E334" s="212">
        <v>116</v>
      </c>
      <c r="F334" s="212">
        <v>1162</v>
      </c>
      <c r="G334" s="212" t="s">
        <v>866</v>
      </c>
    </row>
    <row r="335" spans="2:7">
      <c r="B335" s="233" t="s">
        <v>2366</v>
      </c>
      <c r="C335" s="212" t="s">
        <v>749</v>
      </c>
      <c r="D335" s="212">
        <v>11</v>
      </c>
      <c r="E335" s="212">
        <v>116</v>
      </c>
      <c r="F335" s="212">
        <v>1163</v>
      </c>
      <c r="G335" s="212" t="s">
        <v>867</v>
      </c>
    </row>
    <row r="336" spans="2:7">
      <c r="B336" s="233" t="s">
        <v>2366</v>
      </c>
      <c r="C336" s="212" t="s">
        <v>749</v>
      </c>
      <c r="D336" s="212">
        <v>11</v>
      </c>
      <c r="E336" s="212">
        <v>116</v>
      </c>
      <c r="F336" s="212">
        <v>1164</v>
      </c>
      <c r="G336" s="212" t="s">
        <v>868</v>
      </c>
    </row>
    <row r="337" spans="2:7">
      <c r="B337" s="233" t="s">
        <v>2366</v>
      </c>
      <c r="C337" s="212" t="s">
        <v>749</v>
      </c>
      <c r="D337" s="212">
        <v>11</v>
      </c>
      <c r="E337" s="212">
        <v>116</v>
      </c>
      <c r="F337" s="212">
        <v>1165</v>
      </c>
      <c r="G337" s="212" t="s">
        <v>869</v>
      </c>
    </row>
    <row r="338" spans="2:7">
      <c r="B338" s="233" t="s">
        <v>2366</v>
      </c>
      <c r="C338" s="212" t="s">
        <v>749</v>
      </c>
      <c r="D338" s="212">
        <v>11</v>
      </c>
      <c r="E338" s="212">
        <v>116</v>
      </c>
      <c r="F338" s="212">
        <v>1166</v>
      </c>
      <c r="G338" s="212" t="s">
        <v>870</v>
      </c>
    </row>
    <row r="339" spans="2:7">
      <c r="B339" s="233" t="s">
        <v>2366</v>
      </c>
      <c r="C339" s="212" t="s">
        <v>749</v>
      </c>
      <c r="D339" s="212">
        <v>11</v>
      </c>
      <c r="E339" s="212">
        <v>116</v>
      </c>
      <c r="F339" s="212">
        <v>1167</v>
      </c>
      <c r="G339" s="212" t="s">
        <v>871</v>
      </c>
    </row>
    <row r="340" spans="2:7">
      <c r="B340" s="233" t="s">
        <v>2366</v>
      </c>
      <c r="C340" s="212" t="s">
        <v>749</v>
      </c>
      <c r="D340" s="212">
        <v>11</v>
      </c>
      <c r="E340" s="212">
        <v>116</v>
      </c>
      <c r="F340" s="212">
        <v>1168</v>
      </c>
      <c r="G340" s="212" t="s">
        <v>872</v>
      </c>
    </row>
    <row r="341" spans="2:7">
      <c r="B341" s="233" t="s">
        <v>2366</v>
      </c>
      <c r="C341" s="212" t="s">
        <v>749</v>
      </c>
      <c r="D341" s="212">
        <v>11</v>
      </c>
      <c r="E341" s="212">
        <v>116</v>
      </c>
      <c r="F341" s="212">
        <v>1169</v>
      </c>
      <c r="G341" s="212" t="s">
        <v>873</v>
      </c>
    </row>
    <row r="342" spans="2:7">
      <c r="B342" s="233" t="s">
        <v>2366</v>
      </c>
      <c r="C342" s="212" t="s">
        <v>749</v>
      </c>
      <c r="D342" s="212">
        <v>11</v>
      </c>
      <c r="E342" s="212">
        <v>117</v>
      </c>
      <c r="F342" s="212">
        <v>0</v>
      </c>
      <c r="G342" s="212" t="s">
        <v>874</v>
      </c>
    </row>
    <row r="343" spans="2:7">
      <c r="B343" s="233" t="s">
        <v>2366</v>
      </c>
      <c r="C343" s="212" t="s">
        <v>749</v>
      </c>
      <c r="D343" s="212">
        <v>11</v>
      </c>
      <c r="E343" s="212">
        <v>117</v>
      </c>
      <c r="F343" s="212">
        <v>1171</v>
      </c>
      <c r="G343" s="212" t="s">
        <v>875</v>
      </c>
    </row>
    <row r="344" spans="2:7">
      <c r="B344" s="233" t="s">
        <v>2366</v>
      </c>
      <c r="C344" s="212" t="s">
        <v>749</v>
      </c>
      <c r="D344" s="212">
        <v>11</v>
      </c>
      <c r="E344" s="212">
        <v>117</v>
      </c>
      <c r="F344" s="212">
        <v>1172</v>
      </c>
      <c r="G344" s="212" t="s">
        <v>876</v>
      </c>
    </row>
    <row r="345" spans="2:7">
      <c r="B345" s="233" t="s">
        <v>2366</v>
      </c>
      <c r="C345" s="212" t="s">
        <v>749</v>
      </c>
      <c r="D345" s="212">
        <v>11</v>
      </c>
      <c r="E345" s="212">
        <v>117</v>
      </c>
      <c r="F345" s="212">
        <v>1173</v>
      </c>
      <c r="G345" s="212" t="s">
        <v>877</v>
      </c>
    </row>
    <row r="346" spans="2:7">
      <c r="B346" s="233" t="s">
        <v>2366</v>
      </c>
      <c r="C346" s="212" t="s">
        <v>749</v>
      </c>
      <c r="D346" s="212">
        <v>11</v>
      </c>
      <c r="E346" s="212">
        <v>117</v>
      </c>
      <c r="F346" s="212">
        <v>1174</v>
      </c>
      <c r="G346" s="212" t="s">
        <v>878</v>
      </c>
    </row>
    <row r="347" spans="2:7">
      <c r="B347" s="233" t="s">
        <v>2366</v>
      </c>
      <c r="C347" s="212" t="s">
        <v>749</v>
      </c>
      <c r="D347" s="212">
        <v>11</v>
      </c>
      <c r="E347" s="212">
        <v>118</v>
      </c>
      <c r="F347" s="212">
        <v>0</v>
      </c>
      <c r="G347" s="212" t="s">
        <v>879</v>
      </c>
    </row>
    <row r="348" spans="2:7">
      <c r="B348" s="233" t="s">
        <v>2366</v>
      </c>
      <c r="C348" s="212" t="s">
        <v>749</v>
      </c>
      <c r="D348" s="212">
        <v>11</v>
      </c>
      <c r="E348" s="212">
        <v>118</v>
      </c>
      <c r="F348" s="212">
        <v>1181</v>
      </c>
      <c r="G348" s="212" t="s">
        <v>880</v>
      </c>
    </row>
    <row r="349" spans="2:7">
      <c r="B349" s="233" t="s">
        <v>2366</v>
      </c>
      <c r="C349" s="212" t="s">
        <v>749</v>
      </c>
      <c r="D349" s="212">
        <v>11</v>
      </c>
      <c r="E349" s="212">
        <v>118</v>
      </c>
      <c r="F349" s="212">
        <v>1182</v>
      </c>
      <c r="G349" s="212" t="s">
        <v>881</v>
      </c>
    </row>
    <row r="350" spans="2:7">
      <c r="B350" s="233" t="s">
        <v>2366</v>
      </c>
      <c r="C350" s="212" t="s">
        <v>749</v>
      </c>
      <c r="D350" s="212">
        <v>11</v>
      </c>
      <c r="E350" s="212">
        <v>118</v>
      </c>
      <c r="F350" s="212">
        <v>1183</v>
      </c>
      <c r="G350" s="212" t="s">
        <v>882</v>
      </c>
    </row>
    <row r="351" spans="2:7">
      <c r="B351" s="233" t="s">
        <v>2366</v>
      </c>
      <c r="C351" s="212" t="s">
        <v>749</v>
      </c>
      <c r="D351" s="212">
        <v>11</v>
      </c>
      <c r="E351" s="212">
        <v>118</v>
      </c>
      <c r="F351" s="212">
        <v>1184</v>
      </c>
      <c r="G351" s="212" t="s">
        <v>883</v>
      </c>
    </row>
    <row r="352" spans="2:7">
      <c r="B352" s="233" t="s">
        <v>2366</v>
      </c>
      <c r="C352" s="212" t="s">
        <v>749</v>
      </c>
      <c r="D352" s="212">
        <v>11</v>
      </c>
      <c r="E352" s="212">
        <v>118</v>
      </c>
      <c r="F352" s="212">
        <v>1185</v>
      </c>
      <c r="G352" s="212" t="s">
        <v>884</v>
      </c>
    </row>
    <row r="353" spans="2:7">
      <c r="B353" s="233" t="s">
        <v>2366</v>
      </c>
      <c r="C353" s="212" t="s">
        <v>749</v>
      </c>
      <c r="D353" s="212">
        <v>11</v>
      </c>
      <c r="E353" s="212">
        <v>118</v>
      </c>
      <c r="F353" s="212">
        <v>1186</v>
      </c>
      <c r="G353" s="212" t="s">
        <v>885</v>
      </c>
    </row>
    <row r="354" spans="2:7">
      <c r="B354" s="233" t="s">
        <v>2366</v>
      </c>
      <c r="C354" s="212" t="s">
        <v>749</v>
      </c>
      <c r="D354" s="212">
        <v>11</v>
      </c>
      <c r="E354" s="212">
        <v>118</v>
      </c>
      <c r="F354" s="212">
        <v>1189</v>
      </c>
      <c r="G354" s="212" t="s">
        <v>886</v>
      </c>
    </row>
    <row r="355" spans="2:7">
      <c r="B355" s="233" t="s">
        <v>2366</v>
      </c>
      <c r="C355" s="212" t="s">
        <v>749</v>
      </c>
      <c r="D355" s="212">
        <v>11</v>
      </c>
      <c r="E355" s="212">
        <v>119</v>
      </c>
      <c r="F355" s="212">
        <v>0</v>
      </c>
      <c r="G355" s="212" t="s">
        <v>887</v>
      </c>
    </row>
    <row r="356" spans="2:7">
      <c r="B356" s="233" t="s">
        <v>2366</v>
      </c>
      <c r="C356" s="212" t="s">
        <v>749</v>
      </c>
      <c r="D356" s="212">
        <v>11</v>
      </c>
      <c r="E356" s="212">
        <v>119</v>
      </c>
      <c r="F356" s="212">
        <v>1191</v>
      </c>
      <c r="G356" s="212" t="s">
        <v>888</v>
      </c>
    </row>
    <row r="357" spans="2:7">
      <c r="B357" s="233" t="s">
        <v>2366</v>
      </c>
      <c r="C357" s="212" t="s">
        <v>749</v>
      </c>
      <c r="D357" s="212">
        <v>11</v>
      </c>
      <c r="E357" s="212">
        <v>119</v>
      </c>
      <c r="F357" s="212">
        <v>1192</v>
      </c>
      <c r="G357" s="212" t="s">
        <v>889</v>
      </c>
    </row>
    <row r="358" spans="2:7">
      <c r="B358" s="233" t="s">
        <v>2366</v>
      </c>
      <c r="C358" s="212" t="s">
        <v>749</v>
      </c>
      <c r="D358" s="212">
        <v>11</v>
      </c>
      <c r="E358" s="212">
        <v>119</v>
      </c>
      <c r="F358" s="212">
        <v>1193</v>
      </c>
      <c r="G358" s="212" t="s">
        <v>890</v>
      </c>
    </row>
    <row r="359" spans="2:7">
      <c r="B359" s="233" t="s">
        <v>2366</v>
      </c>
      <c r="C359" s="212" t="s">
        <v>749</v>
      </c>
      <c r="D359" s="212">
        <v>11</v>
      </c>
      <c r="E359" s="212">
        <v>119</v>
      </c>
      <c r="F359" s="212">
        <v>1194</v>
      </c>
      <c r="G359" s="212" t="s">
        <v>891</v>
      </c>
    </row>
    <row r="360" spans="2:7">
      <c r="B360" s="233" t="s">
        <v>2366</v>
      </c>
      <c r="C360" s="212" t="s">
        <v>749</v>
      </c>
      <c r="D360" s="212">
        <v>11</v>
      </c>
      <c r="E360" s="212">
        <v>119</v>
      </c>
      <c r="F360" s="212">
        <v>1195</v>
      </c>
      <c r="G360" s="212" t="s">
        <v>892</v>
      </c>
    </row>
    <row r="361" spans="2:7">
      <c r="B361" s="233" t="s">
        <v>2366</v>
      </c>
      <c r="C361" s="212" t="s">
        <v>749</v>
      </c>
      <c r="D361" s="212">
        <v>11</v>
      </c>
      <c r="E361" s="212">
        <v>119</v>
      </c>
      <c r="F361" s="212">
        <v>1196</v>
      </c>
      <c r="G361" s="212" t="s">
        <v>893</v>
      </c>
    </row>
    <row r="362" spans="2:7">
      <c r="B362" s="233" t="s">
        <v>2366</v>
      </c>
      <c r="C362" s="212" t="s">
        <v>749</v>
      </c>
      <c r="D362" s="212">
        <v>11</v>
      </c>
      <c r="E362" s="212">
        <v>119</v>
      </c>
      <c r="F362" s="212">
        <v>1197</v>
      </c>
      <c r="G362" s="212" t="s">
        <v>894</v>
      </c>
    </row>
    <row r="363" spans="2:7">
      <c r="B363" s="233" t="s">
        <v>2366</v>
      </c>
      <c r="C363" s="212" t="s">
        <v>749</v>
      </c>
      <c r="D363" s="212">
        <v>11</v>
      </c>
      <c r="E363" s="212">
        <v>119</v>
      </c>
      <c r="F363" s="212">
        <v>1198</v>
      </c>
      <c r="G363" s="212" t="s">
        <v>895</v>
      </c>
    </row>
    <row r="364" spans="2:7">
      <c r="B364" s="233" t="s">
        <v>2366</v>
      </c>
      <c r="C364" s="212" t="s">
        <v>749</v>
      </c>
      <c r="D364" s="212">
        <v>11</v>
      </c>
      <c r="E364" s="212">
        <v>119</v>
      </c>
      <c r="F364" s="212">
        <v>1199</v>
      </c>
      <c r="G364" s="212" t="s">
        <v>896</v>
      </c>
    </row>
    <row r="365" spans="2:7">
      <c r="B365" s="233" t="s">
        <v>2366</v>
      </c>
      <c r="C365" s="212" t="s">
        <v>749</v>
      </c>
      <c r="D365" s="212">
        <v>12</v>
      </c>
      <c r="E365" s="212">
        <v>0</v>
      </c>
      <c r="F365" s="212">
        <v>0</v>
      </c>
      <c r="G365" s="212" t="s">
        <v>897</v>
      </c>
    </row>
    <row r="366" spans="2:7">
      <c r="B366" s="233" t="s">
        <v>2366</v>
      </c>
      <c r="C366" s="212" t="s">
        <v>749</v>
      </c>
      <c r="D366" s="212">
        <v>12</v>
      </c>
      <c r="E366" s="212">
        <v>120</v>
      </c>
      <c r="F366" s="212">
        <v>0</v>
      </c>
      <c r="G366" s="212" t="s">
        <v>898</v>
      </c>
    </row>
    <row r="367" spans="2:7">
      <c r="B367" s="233" t="s">
        <v>2366</v>
      </c>
      <c r="C367" s="212" t="s">
        <v>749</v>
      </c>
      <c r="D367" s="212">
        <v>12</v>
      </c>
      <c r="E367" s="212">
        <v>120</v>
      </c>
      <c r="F367" s="212">
        <v>1200</v>
      </c>
      <c r="G367" s="212" t="s">
        <v>576</v>
      </c>
    </row>
    <row r="368" spans="2:7">
      <c r="B368" s="233" t="s">
        <v>2366</v>
      </c>
      <c r="C368" s="212" t="s">
        <v>749</v>
      </c>
      <c r="D368" s="212">
        <v>12</v>
      </c>
      <c r="E368" s="212">
        <v>120</v>
      </c>
      <c r="F368" s="212">
        <v>1209</v>
      </c>
      <c r="G368" s="212" t="s">
        <v>577</v>
      </c>
    </row>
    <row r="369" spans="2:7">
      <c r="B369" s="233" t="s">
        <v>2366</v>
      </c>
      <c r="C369" s="212" t="s">
        <v>749</v>
      </c>
      <c r="D369" s="212">
        <v>12</v>
      </c>
      <c r="E369" s="212">
        <v>121</v>
      </c>
      <c r="F369" s="212">
        <v>0</v>
      </c>
      <c r="G369" s="212" t="s">
        <v>899</v>
      </c>
    </row>
    <row r="370" spans="2:7">
      <c r="B370" s="233" t="s">
        <v>2366</v>
      </c>
      <c r="C370" s="212" t="s">
        <v>749</v>
      </c>
      <c r="D370" s="212">
        <v>12</v>
      </c>
      <c r="E370" s="212">
        <v>121</v>
      </c>
      <c r="F370" s="212">
        <v>1211</v>
      </c>
      <c r="G370" s="212" t="s">
        <v>900</v>
      </c>
    </row>
    <row r="371" spans="2:7">
      <c r="B371" s="233" t="s">
        <v>2366</v>
      </c>
      <c r="C371" s="212" t="s">
        <v>749</v>
      </c>
      <c r="D371" s="212">
        <v>12</v>
      </c>
      <c r="E371" s="212">
        <v>121</v>
      </c>
      <c r="F371" s="212">
        <v>1212</v>
      </c>
      <c r="G371" s="212" t="s">
        <v>901</v>
      </c>
    </row>
    <row r="372" spans="2:7">
      <c r="B372" s="233" t="s">
        <v>2366</v>
      </c>
      <c r="C372" s="212" t="s">
        <v>749</v>
      </c>
      <c r="D372" s="212">
        <v>12</v>
      </c>
      <c r="E372" s="212">
        <v>121</v>
      </c>
      <c r="F372" s="212">
        <v>1213</v>
      </c>
      <c r="G372" s="212" t="s">
        <v>902</v>
      </c>
    </row>
    <row r="373" spans="2:7">
      <c r="B373" s="233" t="s">
        <v>2366</v>
      </c>
      <c r="C373" s="212" t="s">
        <v>749</v>
      </c>
      <c r="D373" s="212">
        <v>12</v>
      </c>
      <c r="E373" s="212">
        <v>121</v>
      </c>
      <c r="F373" s="212">
        <v>1219</v>
      </c>
      <c r="G373" s="212" t="s">
        <v>903</v>
      </c>
    </row>
    <row r="374" spans="2:7">
      <c r="B374" s="233" t="s">
        <v>2366</v>
      </c>
      <c r="C374" s="212" t="s">
        <v>749</v>
      </c>
      <c r="D374" s="212">
        <v>12</v>
      </c>
      <c r="E374" s="212">
        <v>122</v>
      </c>
      <c r="F374" s="212">
        <v>0</v>
      </c>
      <c r="G374" s="212" t="s">
        <v>904</v>
      </c>
    </row>
    <row r="375" spans="2:7">
      <c r="B375" s="233" t="s">
        <v>2366</v>
      </c>
      <c r="C375" s="212" t="s">
        <v>749</v>
      </c>
      <c r="D375" s="212">
        <v>12</v>
      </c>
      <c r="E375" s="212">
        <v>122</v>
      </c>
      <c r="F375" s="212">
        <v>1221</v>
      </c>
      <c r="G375" s="212" t="s">
        <v>905</v>
      </c>
    </row>
    <row r="376" spans="2:7">
      <c r="B376" s="233" t="s">
        <v>2366</v>
      </c>
      <c r="C376" s="212" t="s">
        <v>749</v>
      </c>
      <c r="D376" s="212">
        <v>12</v>
      </c>
      <c r="E376" s="212">
        <v>122</v>
      </c>
      <c r="F376" s="212">
        <v>1222</v>
      </c>
      <c r="G376" s="212" t="s">
        <v>906</v>
      </c>
    </row>
    <row r="377" spans="2:7">
      <c r="B377" s="233" t="s">
        <v>2366</v>
      </c>
      <c r="C377" s="212" t="s">
        <v>749</v>
      </c>
      <c r="D377" s="212">
        <v>12</v>
      </c>
      <c r="E377" s="212">
        <v>122</v>
      </c>
      <c r="F377" s="212">
        <v>1223</v>
      </c>
      <c r="G377" s="212" t="s">
        <v>907</v>
      </c>
    </row>
    <row r="378" spans="2:7">
      <c r="B378" s="233" t="s">
        <v>2366</v>
      </c>
      <c r="C378" s="212" t="s">
        <v>749</v>
      </c>
      <c r="D378" s="212">
        <v>12</v>
      </c>
      <c r="E378" s="212">
        <v>122</v>
      </c>
      <c r="F378" s="212">
        <v>1224</v>
      </c>
      <c r="G378" s="212" t="s">
        <v>908</v>
      </c>
    </row>
    <row r="379" spans="2:7">
      <c r="B379" s="233" t="s">
        <v>2366</v>
      </c>
      <c r="C379" s="212" t="s">
        <v>749</v>
      </c>
      <c r="D379" s="212">
        <v>12</v>
      </c>
      <c r="E379" s="212">
        <v>122</v>
      </c>
      <c r="F379" s="212">
        <v>1225</v>
      </c>
      <c r="G379" s="212" t="s">
        <v>909</v>
      </c>
    </row>
    <row r="380" spans="2:7">
      <c r="B380" s="233" t="s">
        <v>2366</v>
      </c>
      <c r="C380" s="212" t="s">
        <v>749</v>
      </c>
      <c r="D380" s="212">
        <v>12</v>
      </c>
      <c r="E380" s="212">
        <v>122</v>
      </c>
      <c r="F380" s="212">
        <v>1226</v>
      </c>
      <c r="G380" s="212" t="s">
        <v>910</v>
      </c>
    </row>
    <row r="381" spans="2:7">
      <c r="B381" s="233" t="s">
        <v>2366</v>
      </c>
      <c r="C381" s="212" t="s">
        <v>749</v>
      </c>
      <c r="D381" s="212">
        <v>12</v>
      </c>
      <c r="E381" s="212">
        <v>122</v>
      </c>
      <c r="F381" s="212">
        <v>1227</v>
      </c>
      <c r="G381" s="212" t="s">
        <v>911</v>
      </c>
    </row>
    <row r="382" spans="2:7">
      <c r="B382" s="233" t="s">
        <v>2366</v>
      </c>
      <c r="C382" s="212" t="s">
        <v>749</v>
      </c>
      <c r="D382" s="212">
        <v>12</v>
      </c>
      <c r="E382" s="212">
        <v>122</v>
      </c>
      <c r="F382" s="212">
        <v>1228</v>
      </c>
      <c r="G382" s="212" t="s">
        <v>912</v>
      </c>
    </row>
    <row r="383" spans="2:7">
      <c r="B383" s="233" t="s">
        <v>2366</v>
      </c>
      <c r="C383" s="212" t="s">
        <v>749</v>
      </c>
      <c r="D383" s="212">
        <v>12</v>
      </c>
      <c r="E383" s="212">
        <v>123</v>
      </c>
      <c r="F383" s="212">
        <v>0</v>
      </c>
      <c r="G383" s="212" t="s">
        <v>913</v>
      </c>
    </row>
    <row r="384" spans="2:7">
      <c r="B384" s="233" t="s">
        <v>2366</v>
      </c>
      <c r="C384" s="212" t="s">
        <v>749</v>
      </c>
      <c r="D384" s="212">
        <v>12</v>
      </c>
      <c r="E384" s="212">
        <v>123</v>
      </c>
      <c r="F384" s="212">
        <v>1231</v>
      </c>
      <c r="G384" s="212" t="s">
        <v>914</v>
      </c>
    </row>
    <row r="385" spans="2:7">
      <c r="B385" s="233" t="s">
        <v>2366</v>
      </c>
      <c r="C385" s="212" t="s">
        <v>749</v>
      </c>
      <c r="D385" s="212">
        <v>12</v>
      </c>
      <c r="E385" s="212">
        <v>123</v>
      </c>
      <c r="F385" s="212">
        <v>1232</v>
      </c>
      <c r="G385" s="212" t="s">
        <v>915</v>
      </c>
    </row>
    <row r="386" spans="2:7">
      <c r="B386" s="233" t="s">
        <v>2366</v>
      </c>
      <c r="C386" s="212" t="s">
        <v>749</v>
      </c>
      <c r="D386" s="212">
        <v>12</v>
      </c>
      <c r="E386" s="212">
        <v>123</v>
      </c>
      <c r="F386" s="212">
        <v>1233</v>
      </c>
      <c r="G386" s="212" t="s">
        <v>916</v>
      </c>
    </row>
    <row r="387" spans="2:7">
      <c r="B387" s="233" t="s">
        <v>2366</v>
      </c>
      <c r="C387" s="212" t="s">
        <v>749</v>
      </c>
      <c r="D387" s="212">
        <v>12</v>
      </c>
      <c r="E387" s="212">
        <v>129</v>
      </c>
      <c r="F387" s="212">
        <v>0</v>
      </c>
      <c r="G387" s="212" t="s">
        <v>917</v>
      </c>
    </row>
    <row r="388" spans="2:7">
      <c r="B388" s="233" t="s">
        <v>2366</v>
      </c>
      <c r="C388" s="212" t="s">
        <v>749</v>
      </c>
      <c r="D388" s="212">
        <v>12</v>
      </c>
      <c r="E388" s="212">
        <v>129</v>
      </c>
      <c r="F388" s="212">
        <v>1291</v>
      </c>
      <c r="G388" s="212" t="s">
        <v>918</v>
      </c>
    </row>
    <row r="389" spans="2:7">
      <c r="B389" s="233" t="s">
        <v>2366</v>
      </c>
      <c r="C389" s="212" t="s">
        <v>749</v>
      </c>
      <c r="D389" s="212">
        <v>12</v>
      </c>
      <c r="E389" s="212">
        <v>129</v>
      </c>
      <c r="F389" s="212">
        <v>1292</v>
      </c>
      <c r="G389" s="212" t="s">
        <v>919</v>
      </c>
    </row>
    <row r="390" spans="2:7">
      <c r="B390" s="233" t="s">
        <v>2366</v>
      </c>
      <c r="C390" s="212" t="s">
        <v>749</v>
      </c>
      <c r="D390" s="212">
        <v>12</v>
      </c>
      <c r="E390" s="212">
        <v>129</v>
      </c>
      <c r="F390" s="212">
        <v>1299</v>
      </c>
      <c r="G390" s="212" t="s">
        <v>920</v>
      </c>
    </row>
    <row r="391" spans="2:7">
      <c r="B391" s="233" t="s">
        <v>2366</v>
      </c>
      <c r="C391" s="212" t="s">
        <v>749</v>
      </c>
      <c r="D391" s="212">
        <v>13</v>
      </c>
      <c r="E391" s="212">
        <v>0</v>
      </c>
      <c r="F391" s="212">
        <v>0</v>
      </c>
      <c r="G391" s="212" t="s">
        <v>921</v>
      </c>
    </row>
    <row r="392" spans="2:7">
      <c r="B392" s="233" t="s">
        <v>2366</v>
      </c>
      <c r="C392" s="212" t="s">
        <v>749</v>
      </c>
      <c r="D392" s="212">
        <v>13</v>
      </c>
      <c r="E392" s="212">
        <v>130</v>
      </c>
      <c r="F392" s="212">
        <v>0</v>
      </c>
      <c r="G392" s="212" t="s">
        <v>922</v>
      </c>
    </row>
    <row r="393" spans="2:7">
      <c r="B393" s="233" t="s">
        <v>2366</v>
      </c>
      <c r="C393" s="212" t="s">
        <v>749</v>
      </c>
      <c r="D393" s="212">
        <v>13</v>
      </c>
      <c r="E393" s="212">
        <v>130</v>
      </c>
      <c r="F393" s="212">
        <v>1300</v>
      </c>
      <c r="G393" s="212" t="s">
        <v>576</v>
      </c>
    </row>
    <row r="394" spans="2:7">
      <c r="B394" s="233" t="s">
        <v>2366</v>
      </c>
      <c r="C394" s="212" t="s">
        <v>749</v>
      </c>
      <c r="D394" s="212">
        <v>13</v>
      </c>
      <c r="E394" s="212">
        <v>130</v>
      </c>
      <c r="F394" s="212">
        <v>1309</v>
      </c>
      <c r="G394" s="212" t="s">
        <v>577</v>
      </c>
    </row>
    <row r="395" spans="2:7">
      <c r="B395" s="233" t="s">
        <v>2366</v>
      </c>
      <c r="C395" s="212" t="s">
        <v>749</v>
      </c>
      <c r="D395" s="212">
        <v>13</v>
      </c>
      <c r="E395" s="212">
        <v>131</v>
      </c>
      <c r="F395" s="212">
        <v>0</v>
      </c>
      <c r="G395" s="212" t="s">
        <v>923</v>
      </c>
    </row>
    <row r="396" spans="2:7">
      <c r="B396" s="233" t="s">
        <v>2366</v>
      </c>
      <c r="C396" s="212" t="s">
        <v>749</v>
      </c>
      <c r="D396" s="212">
        <v>13</v>
      </c>
      <c r="E396" s="212">
        <v>131</v>
      </c>
      <c r="F396" s="212">
        <v>1311</v>
      </c>
      <c r="G396" s="212" t="s">
        <v>924</v>
      </c>
    </row>
    <row r="397" spans="2:7">
      <c r="B397" s="233" t="s">
        <v>2366</v>
      </c>
      <c r="C397" s="212" t="s">
        <v>749</v>
      </c>
      <c r="D397" s="212">
        <v>13</v>
      </c>
      <c r="E397" s="212">
        <v>131</v>
      </c>
      <c r="F397" s="212">
        <v>1312</v>
      </c>
      <c r="G397" s="212" t="s">
        <v>925</v>
      </c>
    </row>
    <row r="398" spans="2:7">
      <c r="B398" s="233" t="s">
        <v>2366</v>
      </c>
      <c r="C398" s="212" t="s">
        <v>749</v>
      </c>
      <c r="D398" s="212">
        <v>13</v>
      </c>
      <c r="E398" s="212">
        <v>131</v>
      </c>
      <c r="F398" s="212">
        <v>1313</v>
      </c>
      <c r="G398" s="212" t="s">
        <v>926</v>
      </c>
    </row>
    <row r="399" spans="2:7">
      <c r="B399" s="233" t="s">
        <v>2366</v>
      </c>
      <c r="C399" s="212" t="s">
        <v>749</v>
      </c>
      <c r="D399" s="212">
        <v>13</v>
      </c>
      <c r="E399" s="212">
        <v>132</v>
      </c>
      <c r="F399" s="212">
        <v>0</v>
      </c>
      <c r="G399" s="212" t="s">
        <v>927</v>
      </c>
    </row>
    <row r="400" spans="2:7">
      <c r="B400" s="233" t="s">
        <v>2366</v>
      </c>
      <c r="C400" s="212" t="s">
        <v>749</v>
      </c>
      <c r="D400" s="212">
        <v>13</v>
      </c>
      <c r="E400" s="212">
        <v>132</v>
      </c>
      <c r="F400" s="212">
        <v>1321</v>
      </c>
      <c r="G400" s="212" t="s">
        <v>927</v>
      </c>
    </row>
    <row r="401" spans="2:7">
      <c r="B401" s="233" t="s">
        <v>2366</v>
      </c>
      <c r="C401" s="212" t="s">
        <v>749</v>
      </c>
      <c r="D401" s="212">
        <v>13</v>
      </c>
      <c r="E401" s="212">
        <v>133</v>
      </c>
      <c r="F401" s="212">
        <v>0</v>
      </c>
      <c r="G401" s="212" t="s">
        <v>928</v>
      </c>
    </row>
    <row r="402" spans="2:7">
      <c r="B402" s="233" t="s">
        <v>2366</v>
      </c>
      <c r="C402" s="212" t="s">
        <v>749</v>
      </c>
      <c r="D402" s="212">
        <v>13</v>
      </c>
      <c r="E402" s="212">
        <v>133</v>
      </c>
      <c r="F402" s="212">
        <v>1331</v>
      </c>
      <c r="G402" s="212" t="s">
        <v>928</v>
      </c>
    </row>
    <row r="403" spans="2:7">
      <c r="B403" s="233" t="s">
        <v>2366</v>
      </c>
      <c r="C403" s="212" t="s">
        <v>749</v>
      </c>
      <c r="D403" s="212">
        <v>13</v>
      </c>
      <c r="E403" s="212">
        <v>139</v>
      </c>
      <c r="F403" s="212">
        <v>0</v>
      </c>
      <c r="G403" s="212" t="s">
        <v>929</v>
      </c>
    </row>
    <row r="404" spans="2:7">
      <c r="B404" s="233" t="s">
        <v>2366</v>
      </c>
      <c r="C404" s="212" t="s">
        <v>749</v>
      </c>
      <c r="D404" s="212">
        <v>13</v>
      </c>
      <c r="E404" s="212">
        <v>139</v>
      </c>
      <c r="F404" s="212">
        <v>1391</v>
      </c>
      <c r="G404" s="212" t="s">
        <v>930</v>
      </c>
    </row>
    <row r="405" spans="2:7">
      <c r="B405" s="233" t="s">
        <v>2366</v>
      </c>
      <c r="C405" s="212" t="s">
        <v>749</v>
      </c>
      <c r="D405" s="212">
        <v>13</v>
      </c>
      <c r="E405" s="212">
        <v>139</v>
      </c>
      <c r="F405" s="212">
        <v>1392</v>
      </c>
      <c r="G405" s="212" t="s">
        <v>931</v>
      </c>
    </row>
    <row r="406" spans="2:7">
      <c r="B406" s="233" t="s">
        <v>2366</v>
      </c>
      <c r="C406" s="212" t="s">
        <v>749</v>
      </c>
      <c r="D406" s="212">
        <v>13</v>
      </c>
      <c r="E406" s="212">
        <v>139</v>
      </c>
      <c r="F406" s="212">
        <v>1393</v>
      </c>
      <c r="G406" s="212" t="s">
        <v>932</v>
      </c>
    </row>
    <row r="407" spans="2:7">
      <c r="B407" s="233" t="s">
        <v>2366</v>
      </c>
      <c r="C407" s="212" t="s">
        <v>749</v>
      </c>
      <c r="D407" s="212">
        <v>13</v>
      </c>
      <c r="E407" s="212">
        <v>139</v>
      </c>
      <c r="F407" s="212">
        <v>1399</v>
      </c>
      <c r="G407" s="212" t="s">
        <v>933</v>
      </c>
    </row>
    <row r="408" spans="2:7">
      <c r="B408" s="233" t="s">
        <v>2366</v>
      </c>
      <c r="C408" s="212" t="s">
        <v>749</v>
      </c>
      <c r="D408" s="212">
        <v>14</v>
      </c>
      <c r="E408" s="212">
        <v>0</v>
      </c>
      <c r="F408" s="212">
        <v>0</v>
      </c>
      <c r="G408" s="212" t="s">
        <v>934</v>
      </c>
    </row>
    <row r="409" spans="2:7">
      <c r="B409" s="233" t="s">
        <v>2366</v>
      </c>
      <c r="C409" s="212" t="s">
        <v>749</v>
      </c>
      <c r="D409" s="212">
        <v>14</v>
      </c>
      <c r="E409" s="212">
        <v>140</v>
      </c>
      <c r="F409" s="212">
        <v>0</v>
      </c>
      <c r="G409" s="212" t="s">
        <v>935</v>
      </c>
    </row>
    <row r="410" spans="2:7">
      <c r="B410" s="233" t="s">
        <v>2366</v>
      </c>
      <c r="C410" s="212" t="s">
        <v>749</v>
      </c>
      <c r="D410" s="212">
        <v>14</v>
      </c>
      <c r="E410" s="212">
        <v>140</v>
      </c>
      <c r="F410" s="212">
        <v>1400</v>
      </c>
      <c r="G410" s="212" t="s">
        <v>576</v>
      </c>
    </row>
    <row r="411" spans="2:7">
      <c r="B411" s="233" t="s">
        <v>2366</v>
      </c>
      <c r="C411" s="212" t="s">
        <v>749</v>
      </c>
      <c r="D411" s="212">
        <v>14</v>
      </c>
      <c r="E411" s="212">
        <v>140</v>
      </c>
      <c r="F411" s="212">
        <v>1409</v>
      </c>
      <c r="G411" s="212" t="s">
        <v>577</v>
      </c>
    </row>
    <row r="412" spans="2:7">
      <c r="B412" s="233" t="s">
        <v>2366</v>
      </c>
      <c r="C412" s="212" t="s">
        <v>749</v>
      </c>
      <c r="D412" s="212">
        <v>14</v>
      </c>
      <c r="E412" s="212">
        <v>141</v>
      </c>
      <c r="F412" s="212">
        <v>0</v>
      </c>
      <c r="G412" s="212" t="s">
        <v>936</v>
      </c>
    </row>
    <row r="413" spans="2:7">
      <c r="B413" s="233" t="s">
        <v>2366</v>
      </c>
      <c r="C413" s="212" t="s">
        <v>749</v>
      </c>
      <c r="D413" s="212">
        <v>14</v>
      </c>
      <c r="E413" s="212">
        <v>141</v>
      </c>
      <c r="F413" s="212">
        <v>1411</v>
      </c>
      <c r="G413" s="212" t="s">
        <v>936</v>
      </c>
    </row>
    <row r="414" spans="2:7">
      <c r="B414" s="233" t="s">
        <v>2366</v>
      </c>
      <c r="C414" s="212" t="s">
        <v>749</v>
      </c>
      <c r="D414" s="212">
        <v>14</v>
      </c>
      <c r="E414" s="212">
        <v>142</v>
      </c>
      <c r="F414" s="212">
        <v>0</v>
      </c>
      <c r="G414" s="212" t="s">
        <v>937</v>
      </c>
    </row>
    <row r="415" spans="2:7">
      <c r="B415" s="233" t="s">
        <v>2366</v>
      </c>
      <c r="C415" s="212" t="s">
        <v>749</v>
      </c>
      <c r="D415" s="212">
        <v>14</v>
      </c>
      <c r="E415" s="212">
        <v>142</v>
      </c>
      <c r="F415" s="212">
        <v>1421</v>
      </c>
      <c r="G415" s="212" t="s">
        <v>938</v>
      </c>
    </row>
    <row r="416" spans="2:7">
      <c r="B416" s="233" t="s">
        <v>2366</v>
      </c>
      <c r="C416" s="212" t="s">
        <v>749</v>
      </c>
      <c r="D416" s="212">
        <v>14</v>
      </c>
      <c r="E416" s="212">
        <v>142</v>
      </c>
      <c r="F416" s="212">
        <v>1422</v>
      </c>
      <c r="G416" s="212" t="s">
        <v>939</v>
      </c>
    </row>
    <row r="417" spans="2:7">
      <c r="B417" s="233" t="s">
        <v>2366</v>
      </c>
      <c r="C417" s="212" t="s">
        <v>749</v>
      </c>
      <c r="D417" s="212">
        <v>14</v>
      </c>
      <c r="E417" s="212">
        <v>142</v>
      </c>
      <c r="F417" s="212">
        <v>1423</v>
      </c>
      <c r="G417" s="212" t="s">
        <v>940</v>
      </c>
    </row>
    <row r="418" spans="2:7">
      <c r="B418" s="233" t="s">
        <v>2366</v>
      </c>
      <c r="C418" s="212" t="s">
        <v>749</v>
      </c>
      <c r="D418" s="212">
        <v>14</v>
      </c>
      <c r="E418" s="212">
        <v>142</v>
      </c>
      <c r="F418" s="212">
        <v>1424</v>
      </c>
      <c r="G418" s="212" t="s">
        <v>941</v>
      </c>
    </row>
    <row r="419" spans="2:7">
      <c r="B419" s="233" t="s">
        <v>2366</v>
      </c>
      <c r="C419" s="212" t="s">
        <v>749</v>
      </c>
      <c r="D419" s="212">
        <v>14</v>
      </c>
      <c r="E419" s="212">
        <v>143</v>
      </c>
      <c r="F419" s="212">
        <v>0</v>
      </c>
      <c r="G419" s="212" t="s">
        <v>942</v>
      </c>
    </row>
    <row r="420" spans="2:7">
      <c r="B420" s="233" t="s">
        <v>2366</v>
      </c>
      <c r="C420" s="212" t="s">
        <v>749</v>
      </c>
      <c r="D420" s="212">
        <v>14</v>
      </c>
      <c r="E420" s="212">
        <v>143</v>
      </c>
      <c r="F420" s="212">
        <v>1431</v>
      </c>
      <c r="G420" s="212" t="s">
        <v>943</v>
      </c>
    </row>
    <row r="421" spans="2:7">
      <c r="B421" s="233" t="s">
        <v>2366</v>
      </c>
      <c r="C421" s="212" t="s">
        <v>749</v>
      </c>
      <c r="D421" s="212">
        <v>14</v>
      </c>
      <c r="E421" s="212">
        <v>143</v>
      </c>
      <c r="F421" s="212">
        <v>1432</v>
      </c>
      <c r="G421" s="212" t="s">
        <v>944</v>
      </c>
    </row>
    <row r="422" spans="2:7">
      <c r="B422" s="233" t="s">
        <v>2366</v>
      </c>
      <c r="C422" s="212" t="s">
        <v>749</v>
      </c>
      <c r="D422" s="212">
        <v>14</v>
      </c>
      <c r="E422" s="212">
        <v>143</v>
      </c>
      <c r="F422" s="212">
        <v>1433</v>
      </c>
      <c r="G422" s="212" t="s">
        <v>945</v>
      </c>
    </row>
    <row r="423" spans="2:7">
      <c r="B423" s="233" t="s">
        <v>2366</v>
      </c>
      <c r="C423" s="212" t="s">
        <v>749</v>
      </c>
      <c r="D423" s="212">
        <v>14</v>
      </c>
      <c r="E423" s="212">
        <v>144</v>
      </c>
      <c r="F423" s="212">
        <v>0</v>
      </c>
      <c r="G423" s="212" t="s">
        <v>946</v>
      </c>
    </row>
    <row r="424" spans="2:7">
      <c r="B424" s="233" t="s">
        <v>2366</v>
      </c>
      <c r="C424" s="212" t="s">
        <v>749</v>
      </c>
      <c r="D424" s="212">
        <v>14</v>
      </c>
      <c r="E424" s="212">
        <v>144</v>
      </c>
      <c r="F424" s="212">
        <v>1441</v>
      </c>
      <c r="G424" s="212" t="s">
        <v>947</v>
      </c>
    </row>
    <row r="425" spans="2:7">
      <c r="B425" s="233" t="s">
        <v>2366</v>
      </c>
      <c r="C425" s="212" t="s">
        <v>749</v>
      </c>
      <c r="D425" s="212">
        <v>14</v>
      </c>
      <c r="E425" s="212">
        <v>144</v>
      </c>
      <c r="F425" s="212">
        <v>1442</v>
      </c>
      <c r="G425" s="212" t="s">
        <v>948</v>
      </c>
    </row>
    <row r="426" spans="2:7">
      <c r="B426" s="233" t="s">
        <v>2366</v>
      </c>
      <c r="C426" s="212" t="s">
        <v>749</v>
      </c>
      <c r="D426" s="212">
        <v>14</v>
      </c>
      <c r="E426" s="212">
        <v>144</v>
      </c>
      <c r="F426" s="212">
        <v>1449</v>
      </c>
      <c r="G426" s="212" t="s">
        <v>949</v>
      </c>
    </row>
    <row r="427" spans="2:7">
      <c r="B427" s="233" t="s">
        <v>2366</v>
      </c>
      <c r="C427" s="212" t="s">
        <v>749</v>
      </c>
      <c r="D427" s="212">
        <v>14</v>
      </c>
      <c r="E427" s="212">
        <v>145</v>
      </c>
      <c r="F427" s="212">
        <v>0</v>
      </c>
      <c r="G427" s="212" t="s">
        <v>950</v>
      </c>
    </row>
    <row r="428" spans="2:7">
      <c r="B428" s="233" t="s">
        <v>2366</v>
      </c>
      <c r="C428" s="212" t="s">
        <v>749</v>
      </c>
      <c r="D428" s="212">
        <v>14</v>
      </c>
      <c r="E428" s="212">
        <v>145</v>
      </c>
      <c r="F428" s="212">
        <v>1451</v>
      </c>
      <c r="G428" s="212" t="s">
        <v>951</v>
      </c>
    </row>
    <row r="429" spans="2:7">
      <c r="B429" s="233" t="s">
        <v>2366</v>
      </c>
      <c r="C429" s="212" t="s">
        <v>749</v>
      </c>
      <c r="D429" s="212">
        <v>14</v>
      </c>
      <c r="E429" s="212">
        <v>145</v>
      </c>
      <c r="F429" s="212">
        <v>1452</v>
      </c>
      <c r="G429" s="212" t="s">
        <v>952</v>
      </c>
    </row>
    <row r="430" spans="2:7">
      <c r="B430" s="233" t="s">
        <v>2366</v>
      </c>
      <c r="C430" s="212" t="s">
        <v>749</v>
      </c>
      <c r="D430" s="212">
        <v>14</v>
      </c>
      <c r="E430" s="212">
        <v>145</v>
      </c>
      <c r="F430" s="212">
        <v>1453</v>
      </c>
      <c r="G430" s="212" t="s">
        <v>953</v>
      </c>
    </row>
    <row r="431" spans="2:7">
      <c r="B431" s="233" t="s">
        <v>2366</v>
      </c>
      <c r="C431" s="212" t="s">
        <v>749</v>
      </c>
      <c r="D431" s="212">
        <v>14</v>
      </c>
      <c r="E431" s="212">
        <v>145</v>
      </c>
      <c r="F431" s="212">
        <v>1454</v>
      </c>
      <c r="G431" s="212" t="s">
        <v>954</v>
      </c>
    </row>
    <row r="432" spans="2:7">
      <c r="B432" s="233" t="s">
        <v>2366</v>
      </c>
      <c r="C432" s="212" t="s">
        <v>749</v>
      </c>
      <c r="D432" s="212">
        <v>14</v>
      </c>
      <c r="E432" s="212">
        <v>149</v>
      </c>
      <c r="F432" s="212">
        <v>0</v>
      </c>
      <c r="G432" s="212" t="s">
        <v>955</v>
      </c>
    </row>
    <row r="433" spans="2:7">
      <c r="B433" s="233" t="s">
        <v>2366</v>
      </c>
      <c r="C433" s="212" t="s">
        <v>749</v>
      </c>
      <c r="D433" s="212">
        <v>14</v>
      </c>
      <c r="E433" s="212">
        <v>149</v>
      </c>
      <c r="F433" s="212">
        <v>1499</v>
      </c>
      <c r="G433" s="212" t="s">
        <v>955</v>
      </c>
    </row>
    <row r="434" spans="2:7">
      <c r="B434" s="233" t="s">
        <v>2366</v>
      </c>
      <c r="C434" s="212" t="s">
        <v>749</v>
      </c>
      <c r="D434" s="212">
        <v>15</v>
      </c>
      <c r="E434" s="212">
        <v>0</v>
      </c>
      <c r="F434" s="212">
        <v>0</v>
      </c>
      <c r="G434" s="212" t="s">
        <v>956</v>
      </c>
    </row>
    <row r="435" spans="2:7">
      <c r="B435" s="233" t="s">
        <v>2366</v>
      </c>
      <c r="C435" s="212" t="s">
        <v>749</v>
      </c>
      <c r="D435" s="212">
        <v>15</v>
      </c>
      <c r="E435" s="212">
        <v>150</v>
      </c>
      <c r="F435" s="212">
        <v>0</v>
      </c>
      <c r="G435" s="212" t="s">
        <v>957</v>
      </c>
    </row>
    <row r="436" spans="2:7">
      <c r="B436" s="233" t="s">
        <v>2366</v>
      </c>
      <c r="C436" s="212" t="s">
        <v>749</v>
      </c>
      <c r="D436" s="212">
        <v>15</v>
      </c>
      <c r="E436" s="212">
        <v>150</v>
      </c>
      <c r="F436" s="212">
        <v>1500</v>
      </c>
      <c r="G436" s="212" t="s">
        <v>576</v>
      </c>
    </row>
    <row r="437" spans="2:7">
      <c r="B437" s="233" t="s">
        <v>2366</v>
      </c>
      <c r="C437" s="212" t="s">
        <v>749</v>
      </c>
      <c r="D437" s="212">
        <v>15</v>
      </c>
      <c r="E437" s="212">
        <v>150</v>
      </c>
      <c r="F437" s="212">
        <v>1509</v>
      </c>
      <c r="G437" s="212" t="s">
        <v>577</v>
      </c>
    </row>
    <row r="438" spans="2:7">
      <c r="B438" s="233" t="s">
        <v>2366</v>
      </c>
      <c r="C438" s="212" t="s">
        <v>749</v>
      </c>
      <c r="D438" s="212">
        <v>15</v>
      </c>
      <c r="E438" s="212">
        <v>151</v>
      </c>
      <c r="F438" s="212">
        <v>0</v>
      </c>
      <c r="G438" s="212" t="s">
        <v>958</v>
      </c>
    </row>
    <row r="439" spans="2:7">
      <c r="B439" s="233" t="s">
        <v>2366</v>
      </c>
      <c r="C439" s="212" t="s">
        <v>749</v>
      </c>
      <c r="D439" s="212">
        <v>15</v>
      </c>
      <c r="E439" s="212">
        <v>151</v>
      </c>
      <c r="F439" s="212">
        <v>1511</v>
      </c>
      <c r="G439" s="212" t="s">
        <v>959</v>
      </c>
    </row>
    <row r="440" spans="2:7">
      <c r="B440" s="233" t="s">
        <v>2366</v>
      </c>
      <c r="C440" s="212" t="s">
        <v>749</v>
      </c>
      <c r="D440" s="212">
        <v>15</v>
      </c>
      <c r="E440" s="212">
        <v>151</v>
      </c>
      <c r="F440" s="212">
        <v>1512</v>
      </c>
      <c r="G440" s="212" t="s">
        <v>960</v>
      </c>
    </row>
    <row r="441" spans="2:7">
      <c r="B441" s="233" t="s">
        <v>2366</v>
      </c>
      <c r="C441" s="212" t="s">
        <v>749</v>
      </c>
      <c r="D441" s="212">
        <v>15</v>
      </c>
      <c r="E441" s="212">
        <v>151</v>
      </c>
      <c r="F441" s="212">
        <v>1513</v>
      </c>
      <c r="G441" s="212" t="s">
        <v>961</v>
      </c>
    </row>
    <row r="442" spans="2:7">
      <c r="B442" s="233" t="s">
        <v>2366</v>
      </c>
      <c r="C442" s="212" t="s">
        <v>749</v>
      </c>
      <c r="D442" s="212">
        <v>15</v>
      </c>
      <c r="E442" s="212">
        <v>152</v>
      </c>
      <c r="F442" s="212">
        <v>0</v>
      </c>
      <c r="G442" s="212" t="s">
        <v>962</v>
      </c>
    </row>
    <row r="443" spans="2:7">
      <c r="B443" s="233" t="s">
        <v>2366</v>
      </c>
      <c r="C443" s="212" t="s">
        <v>749</v>
      </c>
      <c r="D443" s="212">
        <v>15</v>
      </c>
      <c r="E443" s="212">
        <v>152</v>
      </c>
      <c r="F443" s="212">
        <v>1521</v>
      </c>
      <c r="G443" s="212" t="s">
        <v>962</v>
      </c>
    </row>
    <row r="444" spans="2:7">
      <c r="B444" s="233" t="s">
        <v>2366</v>
      </c>
      <c r="C444" s="212" t="s">
        <v>749</v>
      </c>
      <c r="D444" s="212">
        <v>15</v>
      </c>
      <c r="E444" s="212">
        <v>153</v>
      </c>
      <c r="F444" s="212">
        <v>0</v>
      </c>
      <c r="G444" s="212" t="s">
        <v>963</v>
      </c>
    </row>
    <row r="445" spans="2:7">
      <c r="B445" s="233" t="s">
        <v>2366</v>
      </c>
      <c r="C445" s="212" t="s">
        <v>749</v>
      </c>
      <c r="D445" s="212">
        <v>15</v>
      </c>
      <c r="E445" s="212">
        <v>153</v>
      </c>
      <c r="F445" s="212">
        <v>1531</v>
      </c>
      <c r="G445" s="212" t="s">
        <v>964</v>
      </c>
    </row>
    <row r="446" spans="2:7">
      <c r="B446" s="233" t="s">
        <v>2366</v>
      </c>
      <c r="C446" s="212" t="s">
        <v>749</v>
      </c>
      <c r="D446" s="212">
        <v>15</v>
      </c>
      <c r="E446" s="212">
        <v>153</v>
      </c>
      <c r="F446" s="212">
        <v>1532</v>
      </c>
      <c r="G446" s="212" t="s">
        <v>965</v>
      </c>
    </row>
    <row r="447" spans="2:7">
      <c r="B447" s="233" t="s">
        <v>2366</v>
      </c>
      <c r="C447" s="212" t="s">
        <v>749</v>
      </c>
      <c r="D447" s="212">
        <v>15</v>
      </c>
      <c r="E447" s="212">
        <v>159</v>
      </c>
      <c r="F447" s="212">
        <v>0</v>
      </c>
      <c r="G447" s="212" t="s">
        <v>966</v>
      </c>
    </row>
    <row r="448" spans="2:7">
      <c r="B448" s="233" t="s">
        <v>2366</v>
      </c>
      <c r="C448" s="212" t="s">
        <v>749</v>
      </c>
      <c r="D448" s="212">
        <v>15</v>
      </c>
      <c r="E448" s="212">
        <v>159</v>
      </c>
      <c r="F448" s="212">
        <v>1591</v>
      </c>
      <c r="G448" s="212" t="s">
        <v>966</v>
      </c>
    </row>
    <row r="449" spans="2:7">
      <c r="B449" s="233" t="s">
        <v>2366</v>
      </c>
      <c r="C449" s="212" t="s">
        <v>749</v>
      </c>
      <c r="D449" s="212">
        <v>16</v>
      </c>
      <c r="E449" s="212">
        <v>0</v>
      </c>
      <c r="F449" s="212">
        <v>0</v>
      </c>
      <c r="G449" s="212" t="s">
        <v>967</v>
      </c>
    </row>
    <row r="450" spans="2:7">
      <c r="B450" s="233" t="s">
        <v>2366</v>
      </c>
      <c r="C450" s="212" t="s">
        <v>749</v>
      </c>
      <c r="D450" s="212">
        <v>16</v>
      </c>
      <c r="E450" s="212">
        <v>160</v>
      </c>
      <c r="F450" s="212">
        <v>0</v>
      </c>
      <c r="G450" s="212" t="s">
        <v>968</v>
      </c>
    </row>
    <row r="451" spans="2:7">
      <c r="B451" s="233" t="s">
        <v>2366</v>
      </c>
      <c r="C451" s="212" t="s">
        <v>749</v>
      </c>
      <c r="D451" s="212">
        <v>16</v>
      </c>
      <c r="E451" s="212">
        <v>160</v>
      </c>
      <c r="F451" s="212">
        <v>1600</v>
      </c>
      <c r="G451" s="212" t="s">
        <v>576</v>
      </c>
    </row>
    <row r="452" spans="2:7">
      <c r="B452" s="233" t="s">
        <v>2366</v>
      </c>
      <c r="C452" s="212" t="s">
        <v>749</v>
      </c>
      <c r="D452" s="212">
        <v>16</v>
      </c>
      <c r="E452" s="212">
        <v>160</v>
      </c>
      <c r="F452" s="212">
        <v>1609</v>
      </c>
      <c r="G452" s="212" t="s">
        <v>577</v>
      </c>
    </row>
    <row r="453" spans="2:7">
      <c r="B453" s="233" t="s">
        <v>2366</v>
      </c>
      <c r="C453" s="212" t="s">
        <v>749</v>
      </c>
      <c r="D453" s="212">
        <v>16</v>
      </c>
      <c r="E453" s="212">
        <v>161</v>
      </c>
      <c r="F453" s="212">
        <v>0</v>
      </c>
      <c r="G453" s="212" t="s">
        <v>969</v>
      </c>
    </row>
    <row r="454" spans="2:7">
      <c r="B454" s="233" t="s">
        <v>2366</v>
      </c>
      <c r="C454" s="212" t="s">
        <v>749</v>
      </c>
      <c r="D454" s="212">
        <v>16</v>
      </c>
      <c r="E454" s="212">
        <v>161</v>
      </c>
      <c r="F454" s="212">
        <v>1611</v>
      </c>
      <c r="G454" s="212" t="s">
        <v>970</v>
      </c>
    </row>
    <row r="455" spans="2:7">
      <c r="B455" s="233" t="s">
        <v>2366</v>
      </c>
      <c r="C455" s="212" t="s">
        <v>749</v>
      </c>
      <c r="D455" s="212">
        <v>16</v>
      </c>
      <c r="E455" s="212">
        <v>161</v>
      </c>
      <c r="F455" s="212">
        <v>1612</v>
      </c>
      <c r="G455" s="212" t="s">
        <v>971</v>
      </c>
    </row>
    <row r="456" spans="2:7">
      <c r="B456" s="233" t="s">
        <v>2366</v>
      </c>
      <c r="C456" s="212" t="s">
        <v>749</v>
      </c>
      <c r="D456" s="212">
        <v>16</v>
      </c>
      <c r="E456" s="212">
        <v>161</v>
      </c>
      <c r="F456" s="212">
        <v>1619</v>
      </c>
      <c r="G456" s="212" t="s">
        <v>972</v>
      </c>
    </row>
    <row r="457" spans="2:7">
      <c r="B457" s="233" t="s">
        <v>2366</v>
      </c>
      <c r="C457" s="212" t="s">
        <v>749</v>
      </c>
      <c r="D457" s="212">
        <v>16</v>
      </c>
      <c r="E457" s="212">
        <v>162</v>
      </c>
      <c r="F457" s="212">
        <v>0</v>
      </c>
      <c r="G457" s="212" t="s">
        <v>973</v>
      </c>
    </row>
    <row r="458" spans="2:7">
      <c r="B458" s="233" t="s">
        <v>2366</v>
      </c>
      <c r="C458" s="212" t="s">
        <v>749</v>
      </c>
      <c r="D458" s="212">
        <v>16</v>
      </c>
      <c r="E458" s="212">
        <v>162</v>
      </c>
      <c r="F458" s="212">
        <v>1621</v>
      </c>
      <c r="G458" s="212" t="s">
        <v>974</v>
      </c>
    </row>
    <row r="459" spans="2:7">
      <c r="B459" s="233" t="s">
        <v>2366</v>
      </c>
      <c r="C459" s="212" t="s">
        <v>749</v>
      </c>
      <c r="D459" s="212">
        <v>16</v>
      </c>
      <c r="E459" s="212">
        <v>162</v>
      </c>
      <c r="F459" s="212">
        <v>1622</v>
      </c>
      <c r="G459" s="212" t="s">
        <v>975</v>
      </c>
    </row>
    <row r="460" spans="2:7">
      <c r="B460" s="233" t="s">
        <v>2366</v>
      </c>
      <c r="C460" s="212" t="s">
        <v>749</v>
      </c>
      <c r="D460" s="212">
        <v>16</v>
      </c>
      <c r="E460" s="212">
        <v>162</v>
      </c>
      <c r="F460" s="212">
        <v>1623</v>
      </c>
      <c r="G460" s="212" t="s">
        <v>976</v>
      </c>
    </row>
    <row r="461" spans="2:7">
      <c r="B461" s="233" t="s">
        <v>2366</v>
      </c>
      <c r="C461" s="212" t="s">
        <v>749</v>
      </c>
      <c r="D461" s="212">
        <v>16</v>
      </c>
      <c r="E461" s="212">
        <v>162</v>
      </c>
      <c r="F461" s="212">
        <v>1624</v>
      </c>
      <c r="G461" s="212" t="s">
        <v>977</v>
      </c>
    </row>
    <row r="462" spans="2:7">
      <c r="B462" s="233" t="s">
        <v>2366</v>
      </c>
      <c r="C462" s="212" t="s">
        <v>749</v>
      </c>
      <c r="D462" s="212">
        <v>16</v>
      </c>
      <c r="E462" s="212">
        <v>162</v>
      </c>
      <c r="F462" s="212">
        <v>1629</v>
      </c>
      <c r="G462" s="212" t="s">
        <v>978</v>
      </c>
    </row>
    <row r="463" spans="2:7">
      <c r="B463" s="233" t="s">
        <v>2366</v>
      </c>
      <c r="C463" s="212" t="s">
        <v>749</v>
      </c>
      <c r="D463" s="212">
        <v>16</v>
      </c>
      <c r="E463" s="212">
        <v>163</v>
      </c>
      <c r="F463" s="212">
        <v>0</v>
      </c>
      <c r="G463" s="212" t="s">
        <v>979</v>
      </c>
    </row>
    <row r="464" spans="2:7">
      <c r="B464" s="233" t="s">
        <v>2366</v>
      </c>
      <c r="C464" s="212" t="s">
        <v>749</v>
      </c>
      <c r="D464" s="212">
        <v>16</v>
      </c>
      <c r="E464" s="212">
        <v>163</v>
      </c>
      <c r="F464" s="212">
        <v>1631</v>
      </c>
      <c r="G464" s="212" t="s">
        <v>980</v>
      </c>
    </row>
    <row r="465" spans="2:7">
      <c r="B465" s="233" t="s">
        <v>2366</v>
      </c>
      <c r="C465" s="212" t="s">
        <v>749</v>
      </c>
      <c r="D465" s="212">
        <v>16</v>
      </c>
      <c r="E465" s="212">
        <v>163</v>
      </c>
      <c r="F465" s="212">
        <v>1632</v>
      </c>
      <c r="G465" s="212" t="s">
        <v>981</v>
      </c>
    </row>
    <row r="466" spans="2:7">
      <c r="B466" s="233" t="s">
        <v>2366</v>
      </c>
      <c r="C466" s="212" t="s">
        <v>749</v>
      </c>
      <c r="D466" s="212">
        <v>16</v>
      </c>
      <c r="E466" s="212">
        <v>163</v>
      </c>
      <c r="F466" s="212">
        <v>1633</v>
      </c>
      <c r="G466" s="212" t="s">
        <v>982</v>
      </c>
    </row>
    <row r="467" spans="2:7">
      <c r="B467" s="233" t="s">
        <v>2366</v>
      </c>
      <c r="C467" s="212" t="s">
        <v>749</v>
      </c>
      <c r="D467" s="212">
        <v>16</v>
      </c>
      <c r="E467" s="212">
        <v>163</v>
      </c>
      <c r="F467" s="212">
        <v>1634</v>
      </c>
      <c r="G467" s="212" t="s">
        <v>983</v>
      </c>
    </row>
    <row r="468" spans="2:7">
      <c r="B468" s="233" t="s">
        <v>2366</v>
      </c>
      <c r="C468" s="212" t="s">
        <v>749</v>
      </c>
      <c r="D468" s="212">
        <v>16</v>
      </c>
      <c r="E468" s="212">
        <v>163</v>
      </c>
      <c r="F468" s="212">
        <v>1635</v>
      </c>
      <c r="G468" s="212" t="s">
        <v>984</v>
      </c>
    </row>
    <row r="469" spans="2:7">
      <c r="B469" s="233" t="s">
        <v>2366</v>
      </c>
      <c r="C469" s="212" t="s">
        <v>749</v>
      </c>
      <c r="D469" s="212">
        <v>16</v>
      </c>
      <c r="E469" s="212">
        <v>163</v>
      </c>
      <c r="F469" s="212">
        <v>1636</v>
      </c>
      <c r="G469" s="212" t="s">
        <v>985</v>
      </c>
    </row>
    <row r="470" spans="2:7">
      <c r="B470" s="233" t="s">
        <v>2366</v>
      </c>
      <c r="C470" s="212" t="s">
        <v>749</v>
      </c>
      <c r="D470" s="212">
        <v>16</v>
      </c>
      <c r="E470" s="212">
        <v>163</v>
      </c>
      <c r="F470" s="212">
        <v>1639</v>
      </c>
      <c r="G470" s="212" t="s">
        <v>986</v>
      </c>
    </row>
    <row r="471" spans="2:7">
      <c r="B471" s="233" t="s">
        <v>2366</v>
      </c>
      <c r="C471" s="212" t="s">
        <v>749</v>
      </c>
      <c r="D471" s="212">
        <v>16</v>
      </c>
      <c r="E471" s="212">
        <v>164</v>
      </c>
      <c r="F471" s="212">
        <v>0</v>
      </c>
      <c r="G471" s="212" t="s">
        <v>987</v>
      </c>
    </row>
    <row r="472" spans="2:7">
      <c r="B472" s="233" t="s">
        <v>2366</v>
      </c>
      <c r="C472" s="212" t="s">
        <v>749</v>
      </c>
      <c r="D472" s="212">
        <v>16</v>
      </c>
      <c r="E472" s="212">
        <v>164</v>
      </c>
      <c r="F472" s="212">
        <v>1641</v>
      </c>
      <c r="G472" s="212" t="s">
        <v>988</v>
      </c>
    </row>
    <row r="473" spans="2:7">
      <c r="B473" s="233" t="s">
        <v>2366</v>
      </c>
      <c r="C473" s="212" t="s">
        <v>749</v>
      </c>
      <c r="D473" s="212">
        <v>16</v>
      </c>
      <c r="E473" s="212">
        <v>164</v>
      </c>
      <c r="F473" s="212">
        <v>1642</v>
      </c>
      <c r="G473" s="212" t="s">
        <v>989</v>
      </c>
    </row>
    <row r="474" spans="2:7">
      <c r="B474" s="233" t="s">
        <v>2366</v>
      </c>
      <c r="C474" s="212" t="s">
        <v>749</v>
      </c>
      <c r="D474" s="212">
        <v>16</v>
      </c>
      <c r="E474" s="212">
        <v>164</v>
      </c>
      <c r="F474" s="212">
        <v>1643</v>
      </c>
      <c r="G474" s="212" t="s">
        <v>990</v>
      </c>
    </row>
    <row r="475" spans="2:7">
      <c r="B475" s="233" t="s">
        <v>2366</v>
      </c>
      <c r="C475" s="212" t="s">
        <v>749</v>
      </c>
      <c r="D475" s="212">
        <v>16</v>
      </c>
      <c r="E475" s="212">
        <v>164</v>
      </c>
      <c r="F475" s="212">
        <v>1644</v>
      </c>
      <c r="G475" s="212" t="s">
        <v>991</v>
      </c>
    </row>
    <row r="476" spans="2:7">
      <c r="B476" s="233" t="s">
        <v>2366</v>
      </c>
      <c r="C476" s="212" t="s">
        <v>749</v>
      </c>
      <c r="D476" s="212">
        <v>16</v>
      </c>
      <c r="E476" s="212">
        <v>164</v>
      </c>
      <c r="F476" s="212">
        <v>1645</v>
      </c>
      <c r="G476" s="212" t="s">
        <v>992</v>
      </c>
    </row>
    <row r="477" spans="2:7">
      <c r="B477" s="233" t="s">
        <v>2366</v>
      </c>
      <c r="C477" s="212" t="s">
        <v>749</v>
      </c>
      <c r="D477" s="212">
        <v>16</v>
      </c>
      <c r="E477" s="212">
        <v>164</v>
      </c>
      <c r="F477" s="212">
        <v>1646</v>
      </c>
      <c r="G477" s="212" t="s">
        <v>993</v>
      </c>
    </row>
    <row r="478" spans="2:7">
      <c r="B478" s="233" t="s">
        <v>2366</v>
      </c>
      <c r="C478" s="212" t="s">
        <v>749</v>
      </c>
      <c r="D478" s="212">
        <v>16</v>
      </c>
      <c r="E478" s="212">
        <v>164</v>
      </c>
      <c r="F478" s="212">
        <v>1647</v>
      </c>
      <c r="G478" s="212" t="s">
        <v>994</v>
      </c>
    </row>
    <row r="479" spans="2:7">
      <c r="B479" s="233" t="s">
        <v>2366</v>
      </c>
      <c r="C479" s="212" t="s">
        <v>749</v>
      </c>
      <c r="D479" s="212">
        <v>16</v>
      </c>
      <c r="E479" s="212">
        <v>165</v>
      </c>
      <c r="F479" s="212">
        <v>0</v>
      </c>
      <c r="G479" s="212" t="s">
        <v>995</v>
      </c>
    </row>
    <row r="480" spans="2:7">
      <c r="B480" s="233" t="s">
        <v>2366</v>
      </c>
      <c r="C480" s="212" t="s">
        <v>749</v>
      </c>
      <c r="D480" s="212">
        <v>16</v>
      </c>
      <c r="E480" s="212">
        <v>165</v>
      </c>
      <c r="F480" s="212">
        <v>1651</v>
      </c>
      <c r="G480" s="212" t="s">
        <v>996</v>
      </c>
    </row>
    <row r="481" spans="2:7">
      <c r="B481" s="233" t="s">
        <v>2366</v>
      </c>
      <c r="C481" s="212" t="s">
        <v>749</v>
      </c>
      <c r="D481" s="212">
        <v>16</v>
      </c>
      <c r="E481" s="212">
        <v>165</v>
      </c>
      <c r="F481" s="212">
        <v>1652</v>
      </c>
      <c r="G481" s="212" t="s">
        <v>997</v>
      </c>
    </row>
    <row r="482" spans="2:7">
      <c r="B482" s="233" t="s">
        <v>2366</v>
      </c>
      <c r="C482" s="212" t="s">
        <v>749</v>
      </c>
      <c r="D482" s="212">
        <v>16</v>
      </c>
      <c r="E482" s="212">
        <v>165</v>
      </c>
      <c r="F482" s="212">
        <v>1653</v>
      </c>
      <c r="G482" s="212" t="s">
        <v>998</v>
      </c>
    </row>
    <row r="483" spans="2:7">
      <c r="B483" s="233" t="s">
        <v>2366</v>
      </c>
      <c r="C483" s="212" t="s">
        <v>749</v>
      </c>
      <c r="D483" s="212">
        <v>16</v>
      </c>
      <c r="E483" s="212">
        <v>165</v>
      </c>
      <c r="F483" s="212">
        <v>1654</v>
      </c>
      <c r="G483" s="212" t="s">
        <v>999</v>
      </c>
    </row>
    <row r="484" spans="2:7">
      <c r="B484" s="233" t="s">
        <v>2366</v>
      </c>
      <c r="C484" s="212" t="s">
        <v>749</v>
      </c>
      <c r="D484" s="212">
        <v>16</v>
      </c>
      <c r="E484" s="212">
        <v>165</v>
      </c>
      <c r="F484" s="212">
        <v>1655</v>
      </c>
      <c r="G484" s="212" t="s">
        <v>1000</v>
      </c>
    </row>
    <row r="485" spans="2:7">
      <c r="B485" s="233" t="s">
        <v>2366</v>
      </c>
      <c r="C485" s="212" t="s">
        <v>749</v>
      </c>
      <c r="D485" s="212">
        <v>16</v>
      </c>
      <c r="E485" s="212">
        <v>166</v>
      </c>
      <c r="F485" s="212">
        <v>0</v>
      </c>
      <c r="G485" s="212" t="s">
        <v>1001</v>
      </c>
    </row>
    <row r="486" spans="2:7">
      <c r="B486" s="233" t="s">
        <v>2366</v>
      </c>
      <c r="C486" s="212" t="s">
        <v>749</v>
      </c>
      <c r="D486" s="212">
        <v>16</v>
      </c>
      <c r="E486" s="212">
        <v>166</v>
      </c>
      <c r="F486" s="212">
        <v>1661</v>
      </c>
      <c r="G486" s="212" t="s">
        <v>1002</v>
      </c>
    </row>
    <row r="487" spans="2:7">
      <c r="B487" s="233" t="s">
        <v>2366</v>
      </c>
      <c r="C487" s="212" t="s">
        <v>749</v>
      </c>
      <c r="D487" s="212">
        <v>16</v>
      </c>
      <c r="E487" s="212">
        <v>166</v>
      </c>
      <c r="F487" s="212">
        <v>1662</v>
      </c>
      <c r="G487" s="212" t="s">
        <v>1003</v>
      </c>
    </row>
    <row r="488" spans="2:7">
      <c r="B488" s="233" t="s">
        <v>2366</v>
      </c>
      <c r="C488" s="212" t="s">
        <v>749</v>
      </c>
      <c r="D488" s="212">
        <v>16</v>
      </c>
      <c r="E488" s="212">
        <v>166</v>
      </c>
      <c r="F488" s="212">
        <v>1669</v>
      </c>
      <c r="G488" s="212" t="s">
        <v>1004</v>
      </c>
    </row>
    <row r="489" spans="2:7">
      <c r="B489" s="233" t="s">
        <v>2366</v>
      </c>
      <c r="C489" s="212" t="s">
        <v>749</v>
      </c>
      <c r="D489" s="212">
        <v>16</v>
      </c>
      <c r="E489" s="212">
        <v>169</v>
      </c>
      <c r="F489" s="212">
        <v>0</v>
      </c>
      <c r="G489" s="212" t="s">
        <v>1005</v>
      </c>
    </row>
    <row r="490" spans="2:7">
      <c r="B490" s="233" t="s">
        <v>2366</v>
      </c>
      <c r="C490" s="212" t="s">
        <v>749</v>
      </c>
      <c r="D490" s="212">
        <v>16</v>
      </c>
      <c r="E490" s="212">
        <v>169</v>
      </c>
      <c r="F490" s="212">
        <v>1691</v>
      </c>
      <c r="G490" s="212" t="s">
        <v>1006</v>
      </c>
    </row>
    <row r="491" spans="2:7">
      <c r="B491" s="233" t="s">
        <v>2366</v>
      </c>
      <c r="C491" s="212" t="s">
        <v>749</v>
      </c>
      <c r="D491" s="212">
        <v>16</v>
      </c>
      <c r="E491" s="212">
        <v>169</v>
      </c>
      <c r="F491" s="212">
        <v>1692</v>
      </c>
      <c r="G491" s="212" t="s">
        <v>1007</v>
      </c>
    </row>
    <row r="492" spans="2:7">
      <c r="B492" s="233" t="s">
        <v>2366</v>
      </c>
      <c r="C492" s="212" t="s">
        <v>749</v>
      </c>
      <c r="D492" s="212">
        <v>16</v>
      </c>
      <c r="E492" s="212">
        <v>169</v>
      </c>
      <c r="F492" s="212">
        <v>1693</v>
      </c>
      <c r="G492" s="212" t="s">
        <v>1008</v>
      </c>
    </row>
    <row r="493" spans="2:7">
      <c r="B493" s="233" t="s">
        <v>2366</v>
      </c>
      <c r="C493" s="212" t="s">
        <v>749</v>
      </c>
      <c r="D493" s="212">
        <v>16</v>
      </c>
      <c r="E493" s="212">
        <v>169</v>
      </c>
      <c r="F493" s="212">
        <v>1694</v>
      </c>
      <c r="G493" s="212" t="s">
        <v>1009</v>
      </c>
    </row>
    <row r="494" spans="2:7">
      <c r="B494" s="233" t="s">
        <v>2366</v>
      </c>
      <c r="C494" s="212" t="s">
        <v>749</v>
      </c>
      <c r="D494" s="212">
        <v>16</v>
      </c>
      <c r="E494" s="212">
        <v>169</v>
      </c>
      <c r="F494" s="212">
        <v>1695</v>
      </c>
      <c r="G494" s="212" t="s">
        <v>1010</v>
      </c>
    </row>
    <row r="495" spans="2:7">
      <c r="B495" s="233" t="s">
        <v>2366</v>
      </c>
      <c r="C495" s="212" t="s">
        <v>749</v>
      </c>
      <c r="D495" s="212">
        <v>16</v>
      </c>
      <c r="E495" s="212">
        <v>169</v>
      </c>
      <c r="F495" s="212">
        <v>1696</v>
      </c>
      <c r="G495" s="212" t="s">
        <v>1011</v>
      </c>
    </row>
    <row r="496" spans="2:7">
      <c r="B496" s="233" t="s">
        <v>2366</v>
      </c>
      <c r="C496" s="212" t="s">
        <v>749</v>
      </c>
      <c r="D496" s="212">
        <v>16</v>
      </c>
      <c r="E496" s="212">
        <v>169</v>
      </c>
      <c r="F496" s="212">
        <v>1697</v>
      </c>
      <c r="G496" s="212" t="s">
        <v>1012</v>
      </c>
    </row>
    <row r="497" spans="2:7">
      <c r="B497" s="233" t="s">
        <v>2366</v>
      </c>
      <c r="C497" s="212" t="s">
        <v>749</v>
      </c>
      <c r="D497" s="212">
        <v>16</v>
      </c>
      <c r="E497" s="212">
        <v>169</v>
      </c>
      <c r="F497" s="212">
        <v>1699</v>
      </c>
      <c r="G497" s="212" t="s">
        <v>1013</v>
      </c>
    </row>
    <row r="498" spans="2:7">
      <c r="B498" s="233" t="s">
        <v>2366</v>
      </c>
      <c r="C498" s="212" t="s">
        <v>749</v>
      </c>
      <c r="D498" s="212">
        <v>17</v>
      </c>
      <c r="E498" s="212">
        <v>0</v>
      </c>
      <c r="F498" s="212">
        <v>0</v>
      </c>
      <c r="G498" s="212" t="s">
        <v>1014</v>
      </c>
    </row>
    <row r="499" spans="2:7">
      <c r="B499" s="233" t="s">
        <v>2366</v>
      </c>
      <c r="C499" s="212" t="s">
        <v>749</v>
      </c>
      <c r="D499" s="212">
        <v>17</v>
      </c>
      <c r="E499" s="212">
        <v>170</v>
      </c>
      <c r="F499" s="212">
        <v>0</v>
      </c>
      <c r="G499" s="212" t="s">
        <v>1015</v>
      </c>
    </row>
    <row r="500" spans="2:7">
      <c r="B500" s="233" t="s">
        <v>2366</v>
      </c>
      <c r="C500" s="212" t="s">
        <v>749</v>
      </c>
      <c r="D500" s="212">
        <v>17</v>
      </c>
      <c r="E500" s="212">
        <v>170</v>
      </c>
      <c r="F500" s="212">
        <v>1700</v>
      </c>
      <c r="G500" s="212" t="s">
        <v>576</v>
      </c>
    </row>
    <row r="501" spans="2:7">
      <c r="B501" s="233" t="s">
        <v>2366</v>
      </c>
      <c r="C501" s="212" t="s">
        <v>749</v>
      </c>
      <c r="D501" s="212">
        <v>17</v>
      </c>
      <c r="E501" s="212">
        <v>170</v>
      </c>
      <c r="F501" s="212">
        <v>1709</v>
      </c>
      <c r="G501" s="212" t="s">
        <v>577</v>
      </c>
    </row>
    <row r="502" spans="2:7">
      <c r="B502" s="233" t="s">
        <v>2366</v>
      </c>
      <c r="C502" s="212" t="s">
        <v>749</v>
      </c>
      <c r="D502" s="212">
        <v>17</v>
      </c>
      <c r="E502" s="212">
        <v>171</v>
      </c>
      <c r="F502" s="212">
        <v>0</v>
      </c>
      <c r="G502" s="212" t="s">
        <v>1016</v>
      </c>
    </row>
    <row r="503" spans="2:7">
      <c r="B503" s="233" t="s">
        <v>2366</v>
      </c>
      <c r="C503" s="212" t="s">
        <v>749</v>
      </c>
      <c r="D503" s="212">
        <v>17</v>
      </c>
      <c r="E503" s="212">
        <v>171</v>
      </c>
      <c r="F503" s="212">
        <v>1711</v>
      </c>
      <c r="G503" s="212" t="s">
        <v>1016</v>
      </c>
    </row>
    <row r="504" spans="2:7">
      <c r="B504" s="233" t="s">
        <v>2366</v>
      </c>
      <c r="C504" s="212" t="s">
        <v>749</v>
      </c>
      <c r="D504" s="212">
        <v>17</v>
      </c>
      <c r="E504" s="212">
        <v>172</v>
      </c>
      <c r="F504" s="212">
        <v>0</v>
      </c>
      <c r="G504" s="212" t="s">
        <v>1017</v>
      </c>
    </row>
    <row r="505" spans="2:7">
      <c r="B505" s="233" t="s">
        <v>2366</v>
      </c>
      <c r="C505" s="212" t="s">
        <v>749</v>
      </c>
      <c r="D505" s="212">
        <v>17</v>
      </c>
      <c r="E505" s="212">
        <v>172</v>
      </c>
      <c r="F505" s="212">
        <v>1721</v>
      </c>
      <c r="G505" s="212" t="s">
        <v>1017</v>
      </c>
    </row>
    <row r="506" spans="2:7">
      <c r="B506" s="233" t="s">
        <v>2366</v>
      </c>
      <c r="C506" s="212" t="s">
        <v>749</v>
      </c>
      <c r="D506" s="212">
        <v>17</v>
      </c>
      <c r="E506" s="212">
        <v>173</v>
      </c>
      <c r="F506" s="212">
        <v>0</v>
      </c>
      <c r="G506" s="212" t="s">
        <v>1018</v>
      </c>
    </row>
    <row r="507" spans="2:7">
      <c r="B507" s="233" t="s">
        <v>2366</v>
      </c>
      <c r="C507" s="212" t="s">
        <v>749</v>
      </c>
      <c r="D507" s="212">
        <v>17</v>
      </c>
      <c r="E507" s="212">
        <v>173</v>
      </c>
      <c r="F507" s="212">
        <v>1731</v>
      </c>
      <c r="G507" s="212" t="s">
        <v>1018</v>
      </c>
    </row>
    <row r="508" spans="2:7">
      <c r="B508" s="233" t="s">
        <v>2366</v>
      </c>
      <c r="C508" s="212" t="s">
        <v>749</v>
      </c>
      <c r="D508" s="212">
        <v>17</v>
      </c>
      <c r="E508" s="212">
        <v>174</v>
      </c>
      <c r="F508" s="212">
        <v>0</v>
      </c>
      <c r="G508" s="212" t="s">
        <v>1019</v>
      </c>
    </row>
    <row r="509" spans="2:7">
      <c r="B509" s="233" t="s">
        <v>2366</v>
      </c>
      <c r="C509" s="212" t="s">
        <v>749</v>
      </c>
      <c r="D509" s="212">
        <v>17</v>
      </c>
      <c r="E509" s="212">
        <v>174</v>
      </c>
      <c r="F509" s="212">
        <v>1741</v>
      </c>
      <c r="G509" s="212" t="s">
        <v>1019</v>
      </c>
    </row>
    <row r="510" spans="2:7">
      <c r="B510" s="233" t="s">
        <v>2366</v>
      </c>
      <c r="C510" s="212" t="s">
        <v>749</v>
      </c>
      <c r="D510" s="212">
        <v>17</v>
      </c>
      <c r="E510" s="212">
        <v>179</v>
      </c>
      <c r="F510" s="212">
        <v>0</v>
      </c>
      <c r="G510" s="212" t="s">
        <v>1020</v>
      </c>
    </row>
    <row r="511" spans="2:7">
      <c r="B511" s="233" t="s">
        <v>2366</v>
      </c>
      <c r="C511" s="212" t="s">
        <v>749</v>
      </c>
      <c r="D511" s="212">
        <v>17</v>
      </c>
      <c r="E511" s="212">
        <v>179</v>
      </c>
      <c r="F511" s="212">
        <v>1799</v>
      </c>
      <c r="G511" s="212" t="s">
        <v>1020</v>
      </c>
    </row>
    <row r="512" spans="2:7">
      <c r="B512" s="233" t="s">
        <v>2366</v>
      </c>
      <c r="C512" s="212" t="s">
        <v>749</v>
      </c>
      <c r="D512" s="212">
        <v>18</v>
      </c>
      <c r="E512" s="212">
        <v>0</v>
      </c>
      <c r="F512" s="212">
        <v>0</v>
      </c>
      <c r="G512" s="212" t="s">
        <v>1021</v>
      </c>
    </row>
    <row r="513" spans="2:7">
      <c r="B513" s="233" t="s">
        <v>2366</v>
      </c>
      <c r="C513" s="212" t="s">
        <v>749</v>
      </c>
      <c r="D513" s="212">
        <v>18</v>
      </c>
      <c r="E513" s="212">
        <v>180</v>
      </c>
      <c r="F513" s="212">
        <v>0</v>
      </c>
      <c r="G513" s="212" t="s">
        <v>1022</v>
      </c>
    </row>
    <row r="514" spans="2:7">
      <c r="B514" s="233" t="s">
        <v>2366</v>
      </c>
      <c r="C514" s="212" t="s">
        <v>749</v>
      </c>
      <c r="D514" s="212">
        <v>18</v>
      </c>
      <c r="E514" s="212">
        <v>180</v>
      </c>
      <c r="F514" s="212">
        <v>1800</v>
      </c>
      <c r="G514" s="212" t="s">
        <v>576</v>
      </c>
    </row>
    <row r="515" spans="2:7">
      <c r="B515" s="233" t="s">
        <v>2366</v>
      </c>
      <c r="C515" s="212" t="s">
        <v>749</v>
      </c>
      <c r="D515" s="212">
        <v>18</v>
      </c>
      <c r="E515" s="212">
        <v>180</v>
      </c>
      <c r="F515" s="212">
        <v>1809</v>
      </c>
      <c r="G515" s="212" t="s">
        <v>577</v>
      </c>
    </row>
    <row r="516" spans="2:7">
      <c r="B516" s="233" t="s">
        <v>2366</v>
      </c>
      <c r="C516" s="212" t="s">
        <v>749</v>
      </c>
      <c r="D516" s="212">
        <v>18</v>
      </c>
      <c r="E516" s="212">
        <v>181</v>
      </c>
      <c r="F516" s="212">
        <v>0</v>
      </c>
      <c r="G516" s="212" t="s">
        <v>1023</v>
      </c>
    </row>
    <row r="517" spans="2:7">
      <c r="B517" s="233" t="s">
        <v>2366</v>
      </c>
      <c r="C517" s="212" t="s">
        <v>749</v>
      </c>
      <c r="D517" s="212">
        <v>18</v>
      </c>
      <c r="E517" s="212">
        <v>181</v>
      </c>
      <c r="F517" s="212">
        <v>1811</v>
      </c>
      <c r="G517" s="212" t="s">
        <v>1024</v>
      </c>
    </row>
    <row r="518" spans="2:7">
      <c r="B518" s="233" t="s">
        <v>2366</v>
      </c>
      <c r="C518" s="212" t="s">
        <v>749</v>
      </c>
      <c r="D518" s="212">
        <v>18</v>
      </c>
      <c r="E518" s="212">
        <v>181</v>
      </c>
      <c r="F518" s="212">
        <v>1812</v>
      </c>
      <c r="G518" s="212" t="s">
        <v>1025</v>
      </c>
    </row>
    <row r="519" spans="2:7">
      <c r="B519" s="233" t="s">
        <v>2366</v>
      </c>
      <c r="C519" s="212" t="s">
        <v>749</v>
      </c>
      <c r="D519" s="212">
        <v>18</v>
      </c>
      <c r="E519" s="212">
        <v>181</v>
      </c>
      <c r="F519" s="212">
        <v>1813</v>
      </c>
      <c r="G519" s="212" t="s">
        <v>1026</v>
      </c>
    </row>
    <row r="520" spans="2:7">
      <c r="B520" s="233" t="s">
        <v>2366</v>
      </c>
      <c r="C520" s="212" t="s">
        <v>749</v>
      </c>
      <c r="D520" s="212">
        <v>18</v>
      </c>
      <c r="E520" s="212">
        <v>181</v>
      </c>
      <c r="F520" s="212">
        <v>1814</v>
      </c>
      <c r="G520" s="212" t="s">
        <v>1027</v>
      </c>
    </row>
    <row r="521" spans="2:7">
      <c r="B521" s="233" t="s">
        <v>2366</v>
      </c>
      <c r="C521" s="212" t="s">
        <v>749</v>
      </c>
      <c r="D521" s="212">
        <v>18</v>
      </c>
      <c r="E521" s="212">
        <v>181</v>
      </c>
      <c r="F521" s="212">
        <v>1815</v>
      </c>
      <c r="G521" s="212" t="s">
        <v>1028</v>
      </c>
    </row>
    <row r="522" spans="2:7">
      <c r="B522" s="233" t="s">
        <v>2366</v>
      </c>
      <c r="C522" s="212" t="s">
        <v>749</v>
      </c>
      <c r="D522" s="212">
        <v>18</v>
      </c>
      <c r="E522" s="212">
        <v>182</v>
      </c>
      <c r="F522" s="212">
        <v>0</v>
      </c>
      <c r="G522" s="212" t="s">
        <v>1029</v>
      </c>
    </row>
    <row r="523" spans="2:7">
      <c r="B523" s="233" t="s">
        <v>2366</v>
      </c>
      <c r="C523" s="212" t="s">
        <v>749</v>
      </c>
      <c r="D523" s="212">
        <v>18</v>
      </c>
      <c r="E523" s="212">
        <v>182</v>
      </c>
      <c r="F523" s="212">
        <v>1821</v>
      </c>
      <c r="G523" s="212" t="s">
        <v>1030</v>
      </c>
    </row>
    <row r="524" spans="2:7">
      <c r="B524" s="233" t="s">
        <v>2366</v>
      </c>
      <c r="C524" s="212" t="s">
        <v>749</v>
      </c>
      <c r="D524" s="212">
        <v>18</v>
      </c>
      <c r="E524" s="212">
        <v>182</v>
      </c>
      <c r="F524" s="212">
        <v>1822</v>
      </c>
      <c r="G524" s="212" t="s">
        <v>1031</v>
      </c>
    </row>
    <row r="525" spans="2:7">
      <c r="B525" s="233" t="s">
        <v>2366</v>
      </c>
      <c r="C525" s="212" t="s">
        <v>749</v>
      </c>
      <c r="D525" s="212">
        <v>18</v>
      </c>
      <c r="E525" s="212">
        <v>182</v>
      </c>
      <c r="F525" s="212">
        <v>1823</v>
      </c>
      <c r="G525" s="212" t="s">
        <v>1032</v>
      </c>
    </row>
    <row r="526" spans="2:7">
      <c r="B526" s="233" t="s">
        <v>2366</v>
      </c>
      <c r="C526" s="212" t="s">
        <v>749</v>
      </c>
      <c r="D526" s="212">
        <v>18</v>
      </c>
      <c r="E526" s="212">
        <v>182</v>
      </c>
      <c r="F526" s="212">
        <v>1824</v>
      </c>
      <c r="G526" s="212" t="s">
        <v>1033</v>
      </c>
    </row>
    <row r="527" spans="2:7">
      <c r="B527" s="233" t="s">
        <v>2366</v>
      </c>
      <c r="C527" s="212" t="s">
        <v>749</v>
      </c>
      <c r="D527" s="212">
        <v>18</v>
      </c>
      <c r="E527" s="212">
        <v>182</v>
      </c>
      <c r="F527" s="212">
        <v>1825</v>
      </c>
      <c r="G527" s="212" t="s">
        <v>1034</v>
      </c>
    </row>
    <row r="528" spans="2:7">
      <c r="B528" s="233" t="s">
        <v>2366</v>
      </c>
      <c r="C528" s="212" t="s">
        <v>749</v>
      </c>
      <c r="D528" s="212">
        <v>18</v>
      </c>
      <c r="E528" s="212">
        <v>183</v>
      </c>
      <c r="F528" s="212">
        <v>0</v>
      </c>
      <c r="G528" s="212" t="s">
        <v>1035</v>
      </c>
    </row>
    <row r="529" spans="2:7">
      <c r="B529" s="233" t="s">
        <v>2366</v>
      </c>
      <c r="C529" s="212" t="s">
        <v>749</v>
      </c>
      <c r="D529" s="212">
        <v>18</v>
      </c>
      <c r="E529" s="212">
        <v>183</v>
      </c>
      <c r="F529" s="212">
        <v>1831</v>
      </c>
      <c r="G529" s="212" t="s">
        <v>1036</v>
      </c>
    </row>
    <row r="530" spans="2:7">
      <c r="B530" s="233" t="s">
        <v>2366</v>
      </c>
      <c r="C530" s="212" t="s">
        <v>749</v>
      </c>
      <c r="D530" s="212">
        <v>18</v>
      </c>
      <c r="E530" s="212">
        <v>183</v>
      </c>
      <c r="F530" s="212">
        <v>1832</v>
      </c>
      <c r="G530" s="212" t="s">
        <v>1037</v>
      </c>
    </row>
    <row r="531" spans="2:7">
      <c r="B531" s="233" t="s">
        <v>2366</v>
      </c>
      <c r="C531" s="212" t="s">
        <v>749</v>
      </c>
      <c r="D531" s="212">
        <v>18</v>
      </c>
      <c r="E531" s="212">
        <v>183</v>
      </c>
      <c r="F531" s="212">
        <v>1833</v>
      </c>
      <c r="G531" s="212" t="s">
        <v>1038</v>
      </c>
    </row>
    <row r="532" spans="2:7">
      <c r="B532" s="233" t="s">
        <v>2366</v>
      </c>
      <c r="C532" s="212" t="s">
        <v>749</v>
      </c>
      <c r="D532" s="212">
        <v>18</v>
      </c>
      <c r="E532" s="212">
        <v>183</v>
      </c>
      <c r="F532" s="212">
        <v>1834</v>
      </c>
      <c r="G532" s="212" t="s">
        <v>1039</v>
      </c>
    </row>
    <row r="533" spans="2:7">
      <c r="B533" s="233" t="s">
        <v>2366</v>
      </c>
      <c r="C533" s="212" t="s">
        <v>749</v>
      </c>
      <c r="D533" s="212">
        <v>18</v>
      </c>
      <c r="E533" s="212">
        <v>184</v>
      </c>
      <c r="F533" s="212">
        <v>0</v>
      </c>
      <c r="G533" s="212" t="s">
        <v>1040</v>
      </c>
    </row>
    <row r="534" spans="2:7">
      <c r="B534" s="233" t="s">
        <v>2366</v>
      </c>
      <c r="C534" s="212" t="s">
        <v>749</v>
      </c>
      <c r="D534" s="212">
        <v>18</v>
      </c>
      <c r="E534" s="212">
        <v>184</v>
      </c>
      <c r="F534" s="212">
        <v>1841</v>
      </c>
      <c r="G534" s="212" t="s">
        <v>1041</v>
      </c>
    </row>
    <row r="535" spans="2:7">
      <c r="B535" s="233" t="s">
        <v>2366</v>
      </c>
      <c r="C535" s="212" t="s">
        <v>749</v>
      </c>
      <c r="D535" s="212">
        <v>18</v>
      </c>
      <c r="E535" s="212">
        <v>184</v>
      </c>
      <c r="F535" s="212">
        <v>1842</v>
      </c>
      <c r="G535" s="212" t="s">
        <v>1042</v>
      </c>
    </row>
    <row r="536" spans="2:7">
      <c r="B536" s="233" t="s">
        <v>2366</v>
      </c>
      <c r="C536" s="212" t="s">
        <v>749</v>
      </c>
      <c r="D536" s="212">
        <v>18</v>
      </c>
      <c r="E536" s="212">
        <v>184</v>
      </c>
      <c r="F536" s="212">
        <v>1843</v>
      </c>
      <c r="G536" s="212" t="s">
        <v>1043</v>
      </c>
    </row>
    <row r="537" spans="2:7">
      <c r="B537" s="233" t="s">
        <v>2366</v>
      </c>
      <c r="C537" s="212" t="s">
        <v>749</v>
      </c>
      <c r="D537" s="212">
        <v>18</v>
      </c>
      <c r="E537" s="212">
        <v>184</v>
      </c>
      <c r="F537" s="212">
        <v>1844</v>
      </c>
      <c r="G537" s="212" t="s">
        <v>1044</v>
      </c>
    </row>
    <row r="538" spans="2:7">
      <c r="B538" s="233" t="s">
        <v>2366</v>
      </c>
      <c r="C538" s="212" t="s">
        <v>749</v>
      </c>
      <c r="D538" s="212">
        <v>18</v>
      </c>
      <c r="E538" s="212">
        <v>184</v>
      </c>
      <c r="F538" s="212">
        <v>1845</v>
      </c>
      <c r="G538" s="212" t="s">
        <v>1045</v>
      </c>
    </row>
    <row r="539" spans="2:7">
      <c r="B539" s="233" t="s">
        <v>2366</v>
      </c>
      <c r="C539" s="212" t="s">
        <v>749</v>
      </c>
      <c r="D539" s="212">
        <v>18</v>
      </c>
      <c r="E539" s="212">
        <v>185</v>
      </c>
      <c r="F539" s="212">
        <v>0</v>
      </c>
      <c r="G539" s="212" t="s">
        <v>1046</v>
      </c>
    </row>
    <row r="540" spans="2:7">
      <c r="B540" s="233" t="s">
        <v>2366</v>
      </c>
      <c r="C540" s="212" t="s">
        <v>749</v>
      </c>
      <c r="D540" s="212">
        <v>18</v>
      </c>
      <c r="E540" s="212">
        <v>185</v>
      </c>
      <c r="F540" s="212">
        <v>1851</v>
      </c>
      <c r="G540" s="212" t="s">
        <v>1047</v>
      </c>
    </row>
    <row r="541" spans="2:7">
      <c r="B541" s="233" t="s">
        <v>2366</v>
      </c>
      <c r="C541" s="212" t="s">
        <v>749</v>
      </c>
      <c r="D541" s="212">
        <v>18</v>
      </c>
      <c r="E541" s="212">
        <v>185</v>
      </c>
      <c r="F541" s="212">
        <v>1852</v>
      </c>
      <c r="G541" s="212" t="s">
        <v>1048</v>
      </c>
    </row>
    <row r="542" spans="2:7">
      <c r="B542" s="233" t="s">
        <v>2366</v>
      </c>
      <c r="C542" s="212" t="s">
        <v>749</v>
      </c>
      <c r="D542" s="212">
        <v>18</v>
      </c>
      <c r="E542" s="212">
        <v>189</v>
      </c>
      <c r="F542" s="212">
        <v>0</v>
      </c>
      <c r="G542" s="212" t="s">
        <v>1049</v>
      </c>
    </row>
    <row r="543" spans="2:7">
      <c r="B543" s="233" t="s">
        <v>2366</v>
      </c>
      <c r="C543" s="212" t="s">
        <v>749</v>
      </c>
      <c r="D543" s="212">
        <v>18</v>
      </c>
      <c r="E543" s="212">
        <v>189</v>
      </c>
      <c r="F543" s="212">
        <v>1891</v>
      </c>
      <c r="G543" s="212" t="s">
        <v>1050</v>
      </c>
    </row>
    <row r="544" spans="2:7">
      <c r="B544" s="233" t="s">
        <v>2366</v>
      </c>
      <c r="C544" s="212" t="s">
        <v>749</v>
      </c>
      <c r="D544" s="212">
        <v>18</v>
      </c>
      <c r="E544" s="212">
        <v>189</v>
      </c>
      <c r="F544" s="212">
        <v>1892</v>
      </c>
      <c r="G544" s="212" t="s">
        <v>1051</v>
      </c>
    </row>
    <row r="545" spans="2:7">
      <c r="B545" s="233" t="s">
        <v>2366</v>
      </c>
      <c r="C545" s="212" t="s">
        <v>749</v>
      </c>
      <c r="D545" s="212">
        <v>18</v>
      </c>
      <c r="E545" s="212">
        <v>189</v>
      </c>
      <c r="F545" s="212">
        <v>1897</v>
      </c>
      <c r="G545" s="212" t="s">
        <v>1052</v>
      </c>
    </row>
    <row r="546" spans="2:7">
      <c r="B546" s="233" t="s">
        <v>2366</v>
      </c>
      <c r="C546" s="212" t="s">
        <v>749</v>
      </c>
      <c r="D546" s="212">
        <v>18</v>
      </c>
      <c r="E546" s="212">
        <v>189</v>
      </c>
      <c r="F546" s="212">
        <v>1898</v>
      </c>
      <c r="G546" s="212" t="s">
        <v>1053</v>
      </c>
    </row>
    <row r="547" spans="2:7">
      <c r="B547" s="233" t="s">
        <v>2366</v>
      </c>
      <c r="C547" s="212" t="s">
        <v>749</v>
      </c>
      <c r="D547" s="212">
        <v>19</v>
      </c>
      <c r="E547" s="212">
        <v>0</v>
      </c>
      <c r="F547" s="212">
        <v>0</v>
      </c>
      <c r="G547" s="212" t="s">
        <v>1054</v>
      </c>
    </row>
    <row r="548" spans="2:7">
      <c r="B548" s="233" t="s">
        <v>2366</v>
      </c>
      <c r="C548" s="212" t="s">
        <v>749</v>
      </c>
      <c r="D548" s="212">
        <v>19</v>
      </c>
      <c r="E548" s="212">
        <v>190</v>
      </c>
      <c r="F548" s="212">
        <v>0</v>
      </c>
      <c r="G548" s="212" t="s">
        <v>1055</v>
      </c>
    </row>
    <row r="549" spans="2:7">
      <c r="B549" s="233" t="s">
        <v>2366</v>
      </c>
      <c r="C549" s="212" t="s">
        <v>749</v>
      </c>
      <c r="D549" s="212">
        <v>19</v>
      </c>
      <c r="E549" s="212">
        <v>190</v>
      </c>
      <c r="F549" s="212">
        <v>1900</v>
      </c>
      <c r="G549" s="212" t="s">
        <v>576</v>
      </c>
    </row>
    <row r="550" spans="2:7">
      <c r="B550" s="233" t="s">
        <v>2366</v>
      </c>
      <c r="C550" s="212" t="s">
        <v>749</v>
      </c>
      <c r="D550" s="212">
        <v>19</v>
      </c>
      <c r="E550" s="212">
        <v>190</v>
      </c>
      <c r="F550" s="212">
        <v>1909</v>
      </c>
      <c r="G550" s="212" t="s">
        <v>577</v>
      </c>
    </row>
    <row r="551" spans="2:7">
      <c r="B551" s="233" t="s">
        <v>2366</v>
      </c>
      <c r="C551" s="212" t="s">
        <v>749</v>
      </c>
      <c r="D551" s="212">
        <v>19</v>
      </c>
      <c r="E551" s="212">
        <v>191</v>
      </c>
      <c r="F551" s="212">
        <v>0</v>
      </c>
      <c r="G551" s="212" t="s">
        <v>1056</v>
      </c>
    </row>
    <row r="552" spans="2:7">
      <c r="B552" s="233" t="s">
        <v>2366</v>
      </c>
      <c r="C552" s="212" t="s">
        <v>749</v>
      </c>
      <c r="D552" s="212">
        <v>19</v>
      </c>
      <c r="E552" s="212">
        <v>191</v>
      </c>
      <c r="F552" s="212">
        <v>1911</v>
      </c>
      <c r="G552" s="212" t="s">
        <v>1057</v>
      </c>
    </row>
    <row r="553" spans="2:7">
      <c r="B553" s="233" t="s">
        <v>2366</v>
      </c>
      <c r="C553" s="212" t="s">
        <v>749</v>
      </c>
      <c r="D553" s="212">
        <v>19</v>
      </c>
      <c r="E553" s="212">
        <v>191</v>
      </c>
      <c r="F553" s="212">
        <v>1919</v>
      </c>
      <c r="G553" s="212" t="s">
        <v>1058</v>
      </c>
    </row>
    <row r="554" spans="2:7">
      <c r="B554" s="233" t="s">
        <v>2366</v>
      </c>
      <c r="C554" s="212" t="s">
        <v>749</v>
      </c>
      <c r="D554" s="212">
        <v>19</v>
      </c>
      <c r="E554" s="212">
        <v>192</v>
      </c>
      <c r="F554" s="212">
        <v>0</v>
      </c>
      <c r="G554" s="212" t="s">
        <v>1059</v>
      </c>
    </row>
    <row r="555" spans="2:7">
      <c r="B555" s="233" t="s">
        <v>2366</v>
      </c>
      <c r="C555" s="212" t="s">
        <v>749</v>
      </c>
      <c r="D555" s="212">
        <v>19</v>
      </c>
      <c r="E555" s="212">
        <v>192</v>
      </c>
      <c r="F555" s="212">
        <v>1921</v>
      </c>
      <c r="G555" s="212" t="s">
        <v>1060</v>
      </c>
    </row>
    <row r="556" spans="2:7">
      <c r="B556" s="233" t="s">
        <v>2366</v>
      </c>
      <c r="C556" s="212" t="s">
        <v>749</v>
      </c>
      <c r="D556" s="212">
        <v>19</v>
      </c>
      <c r="E556" s="212">
        <v>192</v>
      </c>
      <c r="F556" s="212">
        <v>1922</v>
      </c>
      <c r="G556" s="212" t="s">
        <v>1061</v>
      </c>
    </row>
    <row r="557" spans="2:7">
      <c r="B557" s="233" t="s">
        <v>2366</v>
      </c>
      <c r="C557" s="212" t="s">
        <v>749</v>
      </c>
      <c r="D557" s="212">
        <v>19</v>
      </c>
      <c r="E557" s="212">
        <v>193</v>
      </c>
      <c r="F557" s="212">
        <v>0</v>
      </c>
      <c r="G557" s="212" t="s">
        <v>1062</v>
      </c>
    </row>
    <row r="558" spans="2:7">
      <c r="B558" s="233" t="s">
        <v>2366</v>
      </c>
      <c r="C558" s="212" t="s">
        <v>749</v>
      </c>
      <c r="D558" s="212">
        <v>19</v>
      </c>
      <c r="E558" s="212">
        <v>193</v>
      </c>
      <c r="F558" s="212">
        <v>1931</v>
      </c>
      <c r="G558" s="212" t="s">
        <v>1063</v>
      </c>
    </row>
    <row r="559" spans="2:7">
      <c r="B559" s="233" t="s">
        <v>2366</v>
      </c>
      <c r="C559" s="212" t="s">
        <v>749</v>
      </c>
      <c r="D559" s="212">
        <v>19</v>
      </c>
      <c r="E559" s="212">
        <v>193</v>
      </c>
      <c r="F559" s="212">
        <v>1932</v>
      </c>
      <c r="G559" s="212" t="s">
        <v>1064</v>
      </c>
    </row>
    <row r="560" spans="2:7">
      <c r="B560" s="233" t="s">
        <v>2366</v>
      </c>
      <c r="C560" s="212" t="s">
        <v>749</v>
      </c>
      <c r="D560" s="212">
        <v>19</v>
      </c>
      <c r="E560" s="212">
        <v>193</v>
      </c>
      <c r="F560" s="212">
        <v>1933</v>
      </c>
      <c r="G560" s="212" t="s">
        <v>1065</v>
      </c>
    </row>
    <row r="561" spans="2:7">
      <c r="B561" s="233" t="s">
        <v>2366</v>
      </c>
      <c r="C561" s="212" t="s">
        <v>749</v>
      </c>
      <c r="D561" s="212">
        <v>19</v>
      </c>
      <c r="E561" s="212">
        <v>199</v>
      </c>
      <c r="F561" s="212">
        <v>0</v>
      </c>
      <c r="G561" s="212" t="s">
        <v>1066</v>
      </c>
    </row>
    <row r="562" spans="2:7">
      <c r="B562" s="233" t="s">
        <v>2366</v>
      </c>
      <c r="C562" s="212" t="s">
        <v>749</v>
      </c>
      <c r="D562" s="212">
        <v>19</v>
      </c>
      <c r="E562" s="212">
        <v>199</v>
      </c>
      <c r="F562" s="212">
        <v>1991</v>
      </c>
      <c r="G562" s="212" t="s">
        <v>1067</v>
      </c>
    </row>
    <row r="563" spans="2:7">
      <c r="B563" s="233" t="s">
        <v>2366</v>
      </c>
      <c r="C563" s="212" t="s">
        <v>749</v>
      </c>
      <c r="D563" s="212">
        <v>19</v>
      </c>
      <c r="E563" s="212">
        <v>199</v>
      </c>
      <c r="F563" s="212">
        <v>1992</v>
      </c>
      <c r="G563" s="212" t="s">
        <v>1068</v>
      </c>
    </row>
    <row r="564" spans="2:7">
      <c r="B564" s="233" t="s">
        <v>2366</v>
      </c>
      <c r="C564" s="212" t="s">
        <v>749</v>
      </c>
      <c r="D564" s="212">
        <v>19</v>
      </c>
      <c r="E564" s="212">
        <v>199</v>
      </c>
      <c r="F564" s="212">
        <v>1993</v>
      </c>
      <c r="G564" s="212" t="s">
        <v>1069</v>
      </c>
    </row>
    <row r="565" spans="2:7">
      <c r="B565" s="233" t="s">
        <v>2366</v>
      </c>
      <c r="C565" s="212" t="s">
        <v>749</v>
      </c>
      <c r="D565" s="212">
        <v>19</v>
      </c>
      <c r="E565" s="212">
        <v>199</v>
      </c>
      <c r="F565" s="212">
        <v>1994</v>
      </c>
      <c r="G565" s="212" t="s">
        <v>1070</v>
      </c>
    </row>
    <row r="566" spans="2:7">
      <c r="B566" s="233" t="s">
        <v>2366</v>
      </c>
      <c r="C566" s="212" t="s">
        <v>749</v>
      </c>
      <c r="D566" s="212">
        <v>19</v>
      </c>
      <c r="E566" s="212">
        <v>199</v>
      </c>
      <c r="F566" s="212">
        <v>1995</v>
      </c>
      <c r="G566" s="212" t="s">
        <v>1071</v>
      </c>
    </row>
    <row r="567" spans="2:7">
      <c r="B567" s="233" t="s">
        <v>2366</v>
      </c>
      <c r="C567" s="212" t="s">
        <v>749</v>
      </c>
      <c r="D567" s="212">
        <v>19</v>
      </c>
      <c r="E567" s="212">
        <v>199</v>
      </c>
      <c r="F567" s="212">
        <v>1999</v>
      </c>
      <c r="G567" s="212" t="s">
        <v>1072</v>
      </c>
    </row>
    <row r="568" spans="2:7">
      <c r="B568" s="233" t="s">
        <v>2366</v>
      </c>
      <c r="C568" s="212" t="s">
        <v>749</v>
      </c>
      <c r="D568" s="212">
        <v>20</v>
      </c>
      <c r="E568" s="212">
        <v>0</v>
      </c>
      <c r="F568" s="212">
        <v>0</v>
      </c>
      <c r="G568" s="212" t="s">
        <v>1073</v>
      </c>
    </row>
    <row r="569" spans="2:7">
      <c r="B569" s="233" t="s">
        <v>2366</v>
      </c>
      <c r="C569" s="212" t="s">
        <v>749</v>
      </c>
      <c r="D569" s="212">
        <v>20</v>
      </c>
      <c r="E569" s="212">
        <v>200</v>
      </c>
      <c r="F569" s="212">
        <v>0</v>
      </c>
      <c r="G569" s="212" t="s">
        <v>1074</v>
      </c>
    </row>
    <row r="570" spans="2:7">
      <c r="B570" s="233" t="s">
        <v>2366</v>
      </c>
      <c r="C570" s="212" t="s">
        <v>749</v>
      </c>
      <c r="D570" s="212">
        <v>20</v>
      </c>
      <c r="E570" s="212">
        <v>200</v>
      </c>
      <c r="F570" s="212">
        <v>2000</v>
      </c>
      <c r="G570" s="212" t="s">
        <v>576</v>
      </c>
    </row>
    <row r="571" spans="2:7">
      <c r="B571" s="233" t="s">
        <v>2366</v>
      </c>
      <c r="C571" s="212" t="s">
        <v>749</v>
      </c>
      <c r="D571" s="212">
        <v>20</v>
      </c>
      <c r="E571" s="212">
        <v>200</v>
      </c>
      <c r="F571" s="212">
        <v>2009</v>
      </c>
      <c r="G571" s="212" t="s">
        <v>577</v>
      </c>
    </row>
    <row r="572" spans="2:7">
      <c r="B572" s="233" t="s">
        <v>2366</v>
      </c>
      <c r="C572" s="212" t="s">
        <v>749</v>
      </c>
      <c r="D572" s="212">
        <v>20</v>
      </c>
      <c r="E572" s="212">
        <v>201</v>
      </c>
      <c r="F572" s="212">
        <v>0</v>
      </c>
      <c r="G572" s="212" t="s">
        <v>1075</v>
      </c>
    </row>
    <row r="573" spans="2:7">
      <c r="B573" s="233" t="s">
        <v>2366</v>
      </c>
      <c r="C573" s="212" t="s">
        <v>749</v>
      </c>
      <c r="D573" s="212">
        <v>20</v>
      </c>
      <c r="E573" s="212">
        <v>201</v>
      </c>
      <c r="F573" s="212">
        <v>2011</v>
      </c>
      <c r="G573" s="212" t="s">
        <v>1075</v>
      </c>
    </row>
    <row r="574" spans="2:7">
      <c r="B574" s="233" t="s">
        <v>2366</v>
      </c>
      <c r="C574" s="212" t="s">
        <v>749</v>
      </c>
      <c r="D574" s="212">
        <v>20</v>
      </c>
      <c r="E574" s="212">
        <v>202</v>
      </c>
      <c r="F574" s="212">
        <v>0</v>
      </c>
      <c r="G574" s="212" t="s">
        <v>1076</v>
      </c>
    </row>
    <row r="575" spans="2:7">
      <c r="B575" s="233" t="s">
        <v>2366</v>
      </c>
      <c r="C575" s="212" t="s">
        <v>749</v>
      </c>
      <c r="D575" s="212">
        <v>20</v>
      </c>
      <c r="E575" s="212">
        <v>202</v>
      </c>
      <c r="F575" s="212">
        <v>2021</v>
      </c>
      <c r="G575" s="212" t="s">
        <v>1076</v>
      </c>
    </row>
    <row r="576" spans="2:7">
      <c r="B576" s="233" t="s">
        <v>2366</v>
      </c>
      <c r="C576" s="212" t="s">
        <v>749</v>
      </c>
      <c r="D576" s="212">
        <v>20</v>
      </c>
      <c r="E576" s="212">
        <v>203</v>
      </c>
      <c r="F576" s="212">
        <v>0</v>
      </c>
      <c r="G576" s="212" t="s">
        <v>1077</v>
      </c>
    </row>
    <row r="577" spans="2:7">
      <c r="B577" s="233" t="s">
        <v>2366</v>
      </c>
      <c r="C577" s="212" t="s">
        <v>749</v>
      </c>
      <c r="D577" s="212">
        <v>20</v>
      </c>
      <c r="E577" s="212">
        <v>203</v>
      </c>
      <c r="F577" s="212">
        <v>2031</v>
      </c>
      <c r="G577" s="212" t="s">
        <v>1077</v>
      </c>
    </row>
    <row r="578" spans="2:7">
      <c r="B578" s="233" t="s">
        <v>2366</v>
      </c>
      <c r="C578" s="212" t="s">
        <v>749</v>
      </c>
      <c r="D578" s="212">
        <v>20</v>
      </c>
      <c r="E578" s="212">
        <v>204</v>
      </c>
      <c r="F578" s="212">
        <v>0</v>
      </c>
      <c r="G578" s="212" t="s">
        <v>1078</v>
      </c>
    </row>
    <row r="579" spans="2:7">
      <c r="B579" s="233" t="s">
        <v>2366</v>
      </c>
      <c r="C579" s="212" t="s">
        <v>749</v>
      </c>
      <c r="D579" s="212">
        <v>20</v>
      </c>
      <c r="E579" s="212">
        <v>204</v>
      </c>
      <c r="F579" s="212">
        <v>2041</v>
      </c>
      <c r="G579" s="212" t="s">
        <v>1078</v>
      </c>
    </row>
    <row r="580" spans="2:7">
      <c r="B580" s="233" t="s">
        <v>2366</v>
      </c>
      <c r="C580" s="212" t="s">
        <v>749</v>
      </c>
      <c r="D580" s="212">
        <v>20</v>
      </c>
      <c r="E580" s="212">
        <v>205</v>
      </c>
      <c r="F580" s="212">
        <v>0</v>
      </c>
      <c r="G580" s="212" t="s">
        <v>1079</v>
      </c>
    </row>
    <row r="581" spans="2:7">
      <c r="B581" s="233" t="s">
        <v>2366</v>
      </c>
      <c r="C581" s="212" t="s">
        <v>749</v>
      </c>
      <c r="D581" s="212">
        <v>20</v>
      </c>
      <c r="E581" s="212">
        <v>205</v>
      </c>
      <c r="F581" s="212">
        <v>2051</v>
      </c>
      <c r="G581" s="212" t="s">
        <v>1079</v>
      </c>
    </row>
    <row r="582" spans="2:7">
      <c r="B582" s="233" t="s">
        <v>2366</v>
      </c>
      <c r="C582" s="212" t="s">
        <v>749</v>
      </c>
      <c r="D582" s="212">
        <v>20</v>
      </c>
      <c r="E582" s="212">
        <v>206</v>
      </c>
      <c r="F582" s="212">
        <v>0</v>
      </c>
      <c r="G582" s="212" t="s">
        <v>1080</v>
      </c>
    </row>
    <row r="583" spans="2:7">
      <c r="B583" s="233" t="s">
        <v>2366</v>
      </c>
      <c r="C583" s="212" t="s">
        <v>749</v>
      </c>
      <c r="D583" s="212">
        <v>20</v>
      </c>
      <c r="E583" s="212">
        <v>206</v>
      </c>
      <c r="F583" s="212">
        <v>2061</v>
      </c>
      <c r="G583" s="212" t="s">
        <v>1080</v>
      </c>
    </row>
    <row r="584" spans="2:7">
      <c r="B584" s="233" t="s">
        <v>2366</v>
      </c>
      <c r="C584" s="212" t="s">
        <v>749</v>
      </c>
      <c r="D584" s="212">
        <v>20</v>
      </c>
      <c r="E584" s="212">
        <v>207</v>
      </c>
      <c r="F584" s="212">
        <v>0</v>
      </c>
      <c r="G584" s="212" t="s">
        <v>1081</v>
      </c>
    </row>
    <row r="585" spans="2:7">
      <c r="B585" s="233" t="s">
        <v>2366</v>
      </c>
      <c r="C585" s="212" t="s">
        <v>749</v>
      </c>
      <c r="D585" s="212">
        <v>20</v>
      </c>
      <c r="E585" s="212">
        <v>207</v>
      </c>
      <c r="F585" s="212">
        <v>2071</v>
      </c>
      <c r="G585" s="212" t="s">
        <v>1082</v>
      </c>
    </row>
    <row r="586" spans="2:7">
      <c r="B586" s="233" t="s">
        <v>2366</v>
      </c>
      <c r="C586" s="212" t="s">
        <v>749</v>
      </c>
      <c r="D586" s="212">
        <v>20</v>
      </c>
      <c r="E586" s="212">
        <v>207</v>
      </c>
      <c r="F586" s="212">
        <v>2072</v>
      </c>
      <c r="G586" s="212" t="s">
        <v>1083</v>
      </c>
    </row>
    <row r="587" spans="2:7">
      <c r="B587" s="233" t="s">
        <v>2366</v>
      </c>
      <c r="C587" s="212" t="s">
        <v>749</v>
      </c>
      <c r="D587" s="212">
        <v>20</v>
      </c>
      <c r="E587" s="212">
        <v>208</v>
      </c>
      <c r="F587" s="212">
        <v>0</v>
      </c>
      <c r="G587" s="212" t="s">
        <v>1084</v>
      </c>
    </row>
    <row r="588" spans="2:7">
      <c r="B588" s="233" t="s">
        <v>2366</v>
      </c>
      <c r="C588" s="212" t="s">
        <v>749</v>
      </c>
      <c r="D588" s="212">
        <v>20</v>
      </c>
      <c r="E588" s="212">
        <v>208</v>
      </c>
      <c r="F588" s="212">
        <v>2081</v>
      </c>
      <c r="G588" s="212" t="s">
        <v>1084</v>
      </c>
    </row>
    <row r="589" spans="2:7">
      <c r="B589" s="233" t="s">
        <v>2366</v>
      </c>
      <c r="C589" s="212" t="s">
        <v>749</v>
      </c>
      <c r="D589" s="212">
        <v>20</v>
      </c>
      <c r="E589" s="212">
        <v>209</v>
      </c>
      <c r="F589" s="212">
        <v>0</v>
      </c>
      <c r="G589" s="212" t="s">
        <v>1085</v>
      </c>
    </row>
    <row r="590" spans="2:7">
      <c r="B590" s="233" t="s">
        <v>2366</v>
      </c>
      <c r="C590" s="212" t="s">
        <v>749</v>
      </c>
      <c r="D590" s="212">
        <v>20</v>
      </c>
      <c r="E590" s="212">
        <v>209</v>
      </c>
      <c r="F590" s="212">
        <v>2099</v>
      </c>
      <c r="G590" s="212" t="s">
        <v>1085</v>
      </c>
    </row>
    <row r="591" spans="2:7">
      <c r="B591" s="233" t="s">
        <v>2366</v>
      </c>
      <c r="C591" s="212" t="s">
        <v>749</v>
      </c>
      <c r="D591" s="212">
        <v>21</v>
      </c>
      <c r="E591" s="212">
        <v>0</v>
      </c>
      <c r="F591" s="212">
        <v>0</v>
      </c>
      <c r="G591" s="212" t="s">
        <v>1086</v>
      </c>
    </row>
    <row r="592" spans="2:7">
      <c r="B592" s="233" t="s">
        <v>2366</v>
      </c>
      <c r="C592" s="212" t="s">
        <v>749</v>
      </c>
      <c r="D592" s="212">
        <v>21</v>
      </c>
      <c r="E592" s="212">
        <v>210</v>
      </c>
      <c r="F592" s="212">
        <v>0</v>
      </c>
      <c r="G592" s="212" t="s">
        <v>1087</v>
      </c>
    </row>
    <row r="593" spans="2:7">
      <c r="B593" s="233" t="s">
        <v>2366</v>
      </c>
      <c r="C593" s="212" t="s">
        <v>749</v>
      </c>
      <c r="D593" s="212">
        <v>21</v>
      </c>
      <c r="E593" s="212">
        <v>210</v>
      </c>
      <c r="F593" s="212">
        <v>2100</v>
      </c>
      <c r="G593" s="212" t="s">
        <v>576</v>
      </c>
    </row>
    <row r="594" spans="2:7">
      <c r="B594" s="233" t="s">
        <v>2366</v>
      </c>
      <c r="C594" s="212" t="s">
        <v>749</v>
      </c>
      <c r="D594" s="212">
        <v>21</v>
      </c>
      <c r="E594" s="212">
        <v>210</v>
      </c>
      <c r="F594" s="212">
        <v>2109</v>
      </c>
      <c r="G594" s="212" t="s">
        <v>577</v>
      </c>
    </row>
    <row r="595" spans="2:7">
      <c r="B595" s="233" t="s">
        <v>2366</v>
      </c>
      <c r="C595" s="212" t="s">
        <v>749</v>
      </c>
      <c r="D595" s="212">
        <v>21</v>
      </c>
      <c r="E595" s="212">
        <v>211</v>
      </c>
      <c r="F595" s="212">
        <v>0</v>
      </c>
      <c r="G595" s="212" t="s">
        <v>1088</v>
      </c>
    </row>
    <row r="596" spans="2:7">
      <c r="B596" s="233" t="s">
        <v>2366</v>
      </c>
      <c r="C596" s="212" t="s">
        <v>749</v>
      </c>
      <c r="D596" s="212">
        <v>21</v>
      </c>
      <c r="E596" s="212">
        <v>211</v>
      </c>
      <c r="F596" s="212">
        <v>2111</v>
      </c>
      <c r="G596" s="212" t="s">
        <v>1089</v>
      </c>
    </row>
    <row r="597" spans="2:7">
      <c r="B597" s="233" t="s">
        <v>2366</v>
      </c>
      <c r="C597" s="212" t="s">
        <v>749</v>
      </c>
      <c r="D597" s="212">
        <v>21</v>
      </c>
      <c r="E597" s="212">
        <v>211</v>
      </c>
      <c r="F597" s="212">
        <v>2112</v>
      </c>
      <c r="G597" s="212" t="s">
        <v>1090</v>
      </c>
    </row>
    <row r="598" spans="2:7">
      <c r="B598" s="233" t="s">
        <v>2366</v>
      </c>
      <c r="C598" s="212" t="s">
        <v>749</v>
      </c>
      <c r="D598" s="212">
        <v>21</v>
      </c>
      <c r="E598" s="212">
        <v>211</v>
      </c>
      <c r="F598" s="212">
        <v>2113</v>
      </c>
      <c r="G598" s="212" t="s">
        <v>1091</v>
      </c>
    </row>
    <row r="599" spans="2:7">
      <c r="B599" s="233" t="s">
        <v>2366</v>
      </c>
      <c r="C599" s="212" t="s">
        <v>749</v>
      </c>
      <c r="D599" s="212">
        <v>21</v>
      </c>
      <c r="E599" s="212">
        <v>211</v>
      </c>
      <c r="F599" s="212">
        <v>2114</v>
      </c>
      <c r="G599" s="212" t="s">
        <v>1092</v>
      </c>
    </row>
    <row r="600" spans="2:7">
      <c r="B600" s="233" t="s">
        <v>2366</v>
      </c>
      <c r="C600" s="212" t="s">
        <v>749</v>
      </c>
      <c r="D600" s="212">
        <v>21</v>
      </c>
      <c r="E600" s="212">
        <v>211</v>
      </c>
      <c r="F600" s="212">
        <v>2115</v>
      </c>
      <c r="G600" s="212" t="s">
        <v>1093</v>
      </c>
    </row>
    <row r="601" spans="2:7">
      <c r="B601" s="233" t="s">
        <v>2366</v>
      </c>
      <c r="C601" s="212" t="s">
        <v>749</v>
      </c>
      <c r="D601" s="212">
        <v>21</v>
      </c>
      <c r="E601" s="212">
        <v>211</v>
      </c>
      <c r="F601" s="212">
        <v>2116</v>
      </c>
      <c r="G601" s="212" t="s">
        <v>1094</v>
      </c>
    </row>
    <row r="602" spans="2:7">
      <c r="B602" s="233" t="s">
        <v>2366</v>
      </c>
      <c r="C602" s="212" t="s">
        <v>749</v>
      </c>
      <c r="D602" s="212">
        <v>21</v>
      </c>
      <c r="E602" s="212">
        <v>211</v>
      </c>
      <c r="F602" s="212">
        <v>2117</v>
      </c>
      <c r="G602" s="212" t="s">
        <v>1095</v>
      </c>
    </row>
    <row r="603" spans="2:7">
      <c r="B603" s="233" t="s">
        <v>2366</v>
      </c>
      <c r="C603" s="212" t="s">
        <v>749</v>
      </c>
      <c r="D603" s="212">
        <v>21</v>
      </c>
      <c r="E603" s="212">
        <v>211</v>
      </c>
      <c r="F603" s="212">
        <v>2119</v>
      </c>
      <c r="G603" s="212" t="s">
        <v>1096</v>
      </c>
    </row>
    <row r="604" spans="2:7">
      <c r="B604" s="233" t="s">
        <v>2366</v>
      </c>
      <c r="C604" s="212" t="s">
        <v>749</v>
      </c>
      <c r="D604" s="212">
        <v>21</v>
      </c>
      <c r="E604" s="212">
        <v>212</v>
      </c>
      <c r="F604" s="212">
        <v>0</v>
      </c>
      <c r="G604" s="212" t="s">
        <v>1097</v>
      </c>
    </row>
    <row r="605" spans="2:7">
      <c r="B605" s="233" t="s">
        <v>2366</v>
      </c>
      <c r="C605" s="212" t="s">
        <v>749</v>
      </c>
      <c r="D605" s="212">
        <v>21</v>
      </c>
      <c r="E605" s="212">
        <v>212</v>
      </c>
      <c r="F605" s="212">
        <v>2121</v>
      </c>
      <c r="G605" s="212" t="s">
        <v>1098</v>
      </c>
    </row>
    <row r="606" spans="2:7">
      <c r="B606" s="233" t="s">
        <v>2366</v>
      </c>
      <c r="C606" s="212" t="s">
        <v>749</v>
      </c>
      <c r="D606" s="212">
        <v>21</v>
      </c>
      <c r="E606" s="212">
        <v>212</v>
      </c>
      <c r="F606" s="212">
        <v>2122</v>
      </c>
      <c r="G606" s="212" t="s">
        <v>1099</v>
      </c>
    </row>
    <row r="607" spans="2:7">
      <c r="B607" s="233" t="s">
        <v>2366</v>
      </c>
      <c r="C607" s="212" t="s">
        <v>749</v>
      </c>
      <c r="D607" s="212">
        <v>21</v>
      </c>
      <c r="E607" s="212">
        <v>212</v>
      </c>
      <c r="F607" s="212">
        <v>2123</v>
      </c>
      <c r="G607" s="212" t="s">
        <v>1100</v>
      </c>
    </row>
    <row r="608" spans="2:7">
      <c r="B608" s="233" t="s">
        <v>2366</v>
      </c>
      <c r="C608" s="212" t="s">
        <v>749</v>
      </c>
      <c r="D608" s="212">
        <v>21</v>
      </c>
      <c r="E608" s="212">
        <v>212</v>
      </c>
      <c r="F608" s="212">
        <v>2129</v>
      </c>
      <c r="G608" s="212" t="s">
        <v>1101</v>
      </c>
    </row>
    <row r="609" spans="2:7">
      <c r="B609" s="233" t="s">
        <v>2366</v>
      </c>
      <c r="C609" s="212" t="s">
        <v>749</v>
      </c>
      <c r="D609" s="212">
        <v>21</v>
      </c>
      <c r="E609" s="212">
        <v>213</v>
      </c>
      <c r="F609" s="212">
        <v>0</v>
      </c>
      <c r="G609" s="212" t="s">
        <v>1102</v>
      </c>
    </row>
    <row r="610" spans="2:7">
      <c r="B610" s="233" t="s">
        <v>2366</v>
      </c>
      <c r="C610" s="212" t="s">
        <v>749</v>
      </c>
      <c r="D610" s="212">
        <v>21</v>
      </c>
      <c r="E610" s="212">
        <v>213</v>
      </c>
      <c r="F610" s="212">
        <v>2131</v>
      </c>
      <c r="G610" s="212" t="s">
        <v>1103</v>
      </c>
    </row>
    <row r="611" spans="2:7">
      <c r="B611" s="233" t="s">
        <v>2366</v>
      </c>
      <c r="C611" s="212" t="s">
        <v>749</v>
      </c>
      <c r="D611" s="212">
        <v>21</v>
      </c>
      <c r="E611" s="212">
        <v>213</v>
      </c>
      <c r="F611" s="212">
        <v>2132</v>
      </c>
      <c r="G611" s="212" t="s">
        <v>1104</v>
      </c>
    </row>
    <row r="612" spans="2:7">
      <c r="B612" s="233" t="s">
        <v>2366</v>
      </c>
      <c r="C612" s="212" t="s">
        <v>749</v>
      </c>
      <c r="D612" s="212">
        <v>21</v>
      </c>
      <c r="E612" s="212">
        <v>213</v>
      </c>
      <c r="F612" s="212">
        <v>2139</v>
      </c>
      <c r="G612" s="212" t="s">
        <v>1105</v>
      </c>
    </row>
    <row r="613" spans="2:7">
      <c r="B613" s="233" t="s">
        <v>2366</v>
      </c>
      <c r="C613" s="212" t="s">
        <v>749</v>
      </c>
      <c r="D613" s="212">
        <v>21</v>
      </c>
      <c r="E613" s="212">
        <v>214</v>
      </c>
      <c r="F613" s="212">
        <v>0</v>
      </c>
      <c r="G613" s="212" t="s">
        <v>1106</v>
      </c>
    </row>
    <row r="614" spans="2:7">
      <c r="B614" s="233" t="s">
        <v>2366</v>
      </c>
      <c r="C614" s="212" t="s">
        <v>749</v>
      </c>
      <c r="D614" s="212">
        <v>21</v>
      </c>
      <c r="E614" s="212">
        <v>214</v>
      </c>
      <c r="F614" s="212">
        <v>2141</v>
      </c>
      <c r="G614" s="212" t="s">
        <v>1107</v>
      </c>
    </row>
    <row r="615" spans="2:7">
      <c r="B615" s="233" t="s">
        <v>2366</v>
      </c>
      <c r="C615" s="212" t="s">
        <v>749</v>
      </c>
      <c r="D615" s="212">
        <v>21</v>
      </c>
      <c r="E615" s="212">
        <v>214</v>
      </c>
      <c r="F615" s="212">
        <v>2142</v>
      </c>
      <c r="G615" s="212" t="s">
        <v>1108</v>
      </c>
    </row>
    <row r="616" spans="2:7">
      <c r="B616" s="233" t="s">
        <v>2366</v>
      </c>
      <c r="C616" s="212" t="s">
        <v>749</v>
      </c>
      <c r="D616" s="212">
        <v>21</v>
      </c>
      <c r="E616" s="212">
        <v>214</v>
      </c>
      <c r="F616" s="212">
        <v>2143</v>
      </c>
      <c r="G616" s="212" t="s">
        <v>1109</v>
      </c>
    </row>
    <row r="617" spans="2:7">
      <c r="B617" s="233" t="s">
        <v>2366</v>
      </c>
      <c r="C617" s="212" t="s">
        <v>749</v>
      </c>
      <c r="D617" s="212">
        <v>21</v>
      </c>
      <c r="E617" s="212">
        <v>214</v>
      </c>
      <c r="F617" s="212">
        <v>2144</v>
      </c>
      <c r="G617" s="212" t="s">
        <v>1110</v>
      </c>
    </row>
    <row r="618" spans="2:7">
      <c r="B618" s="233" t="s">
        <v>2366</v>
      </c>
      <c r="C618" s="212" t="s">
        <v>749</v>
      </c>
      <c r="D618" s="212">
        <v>21</v>
      </c>
      <c r="E618" s="212">
        <v>214</v>
      </c>
      <c r="F618" s="212">
        <v>2145</v>
      </c>
      <c r="G618" s="212" t="s">
        <v>1111</v>
      </c>
    </row>
    <row r="619" spans="2:7">
      <c r="B619" s="233" t="s">
        <v>2366</v>
      </c>
      <c r="C619" s="212" t="s">
        <v>749</v>
      </c>
      <c r="D619" s="212">
        <v>21</v>
      </c>
      <c r="E619" s="212">
        <v>214</v>
      </c>
      <c r="F619" s="212">
        <v>2146</v>
      </c>
      <c r="G619" s="212" t="s">
        <v>1112</v>
      </c>
    </row>
    <row r="620" spans="2:7">
      <c r="B620" s="233" t="s">
        <v>2366</v>
      </c>
      <c r="C620" s="212" t="s">
        <v>749</v>
      </c>
      <c r="D620" s="212">
        <v>21</v>
      </c>
      <c r="E620" s="212">
        <v>214</v>
      </c>
      <c r="F620" s="212">
        <v>2147</v>
      </c>
      <c r="G620" s="212" t="s">
        <v>1113</v>
      </c>
    </row>
    <row r="621" spans="2:7">
      <c r="B621" s="233" t="s">
        <v>2366</v>
      </c>
      <c r="C621" s="212" t="s">
        <v>749</v>
      </c>
      <c r="D621" s="212">
        <v>21</v>
      </c>
      <c r="E621" s="212">
        <v>214</v>
      </c>
      <c r="F621" s="212">
        <v>2148</v>
      </c>
      <c r="G621" s="212" t="s">
        <v>1114</v>
      </c>
    </row>
    <row r="622" spans="2:7">
      <c r="B622" s="233" t="s">
        <v>2366</v>
      </c>
      <c r="C622" s="212" t="s">
        <v>749</v>
      </c>
      <c r="D622" s="212">
        <v>21</v>
      </c>
      <c r="E622" s="212">
        <v>214</v>
      </c>
      <c r="F622" s="212">
        <v>2149</v>
      </c>
      <c r="G622" s="212" t="s">
        <v>1115</v>
      </c>
    </row>
    <row r="623" spans="2:7">
      <c r="B623" s="233" t="s">
        <v>2366</v>
      </c>
      <c r="C623" s="212" t="s">
        <v>749</v>
      </c>
      <c r="D623" s="212">
        <v>21</v>
      </c>
      <c r="E623" s="212">
        <v>215</v>
      </c>
      <c r="F623" s="212">
        <v>0</v>
      </c>
      <c r="G623" s="212" t="s">
        <v>1116</v>
      </c>
    </row>
    <row r="624" spans="2:7">
      <c r="B624" s="233" t="s">
        <v>2366</v>
      </c>
      <c r="C624" s="212" t="s">
        <v>749</v>
      </c>
      <c r="D624" s="212">
        <v>21</v>
      </c>
      <c r="E624" s="212">
        <v>215</v>
      </c>
      <c r="F624" s="212">
        <v>2151</v>
      </c>
      <c r="G624" s="212" t="s">
        <v>1117</v>
      </c>
    </row>
    <row r="625" spans="2:7">
      <c r="B625" s="233" t="s">
        <v>2366</v>
      </c>
      <c r="C625" s="212" t="s">
        <v>749</v>
      </c>
      <c r="D625" s="212">
        <v>21</v>
      </c>
      <c r="E625" s="212">
        <v>215</v>
      </c>
      <c r="F625" s="212">
        <v>2152</v>
      </c>
      <c r="G625" s="212" t="s">
        <v>1118</v>
      </c>
    </row>
    <row r="626" spans="2:7">
      <c r="B626" s="233" t="s">
        <v>2366</v>
      </c>
      <c r="C626" s="212" t="s">
        <v>749</v>
      </c>
      <c r="D626" s="212">
        <v>21</v>
      </c>
      <c r="E626" s="212">
        <v>215</v>
      </c>
      <c r="F626" s="212">
        <v>2159</v>
      </c>
      <c r="G626" s="212" t="s">
        <v>1119</v>
      </c>
    </row>
    <row r="627" spans="2:7">
      <c r="B627" s="233" t="s">
        <v>2366</v>
      </c>
      <c r="C627" s="212" t="s">
        <v>749</v>
      </c>
      <c r="D627" s="212">
        <v>21</v>
      </c>
      <c r="E627" s="212">
        <v>216</v>
      </c>
      <c r="F627" s="212">
        <v>0</v>
      </c>
      <c r="G627" s="212" t="s">
        <v>1120</v>
      </c>
    </row>
    <row r="628" spans="2:7">
      <c r="B628" s="233" t="s">
        <v>2366</v>
      </c>
      <c r="C628" s="212" t="s">
        <v>749</v>
      </c>
      <c r="D628" s="212">
        <v>21</v>
      </c>
      <c r="E628" s="212">
        <v>216</v>
      </c>
      <c r="F628" s="212">
        <v>2161</v>
      </c>
      <c r="G628" s="212" t="s">
        <v>1121</v>
      </c>
    </row>
    <row r="629" spans="2:7">
      <c r="B629" s="233" t="s">
        <v>2366</v>
      </c>
      <c r="C629" s="212" t="s">
        <v>749</v>
      </c>
      <c r="D629" s="212">
        <v>21</v>
      </c>
      <c r="E629" s="212">
        <v>216</v>
      </c>
      <c r="F629" s="212">
        <v>2169</v>
      </c>
      <c r="G629" s="212" t="s">
        <v>1122</v>
      </c>
    </row>
    <row r="630" spans="2:7">
      <c r="B630" s="233" t="s">
        <v>2366</v>
      </c>
      <c r="C630" s="212" t="s">
        <v>749</v>
      </c>
      <c r="D630" s="212">
        <v>21</v>
      </c>
      <c r="E630" s="212">
        <v>217</v>
      </c>
      <c r="F630" s="212">
        <v>0</v>
      </c>
      <c r="G630" s="212" t="s">
        <v>1123</v>
      </c>
    </row>
    <row r="631" spans="2:7">
      <c r="B631" s="233" t="s">
        <v>2366</v>
      </c>
      <c r="C631" s="212" t="s">
        <v>749</v>
      </c>
      <c r="D631" s="212">
        <v>21</v>
      </c>
      <c r="E631" s="212">
        <v>217</v>
      </c>
      <c r="F631" s="212">
        <v>2171</v>
      </c>
      <c r="G631" s="212" t="s">
        <v>1124</v>
      </c>
    </row>
    <row r="632" spans="2:7">
      <c r="B632" s="233" t="s">
        <v>2366</v>
      </c>
      <c r="C632" s="212" t="s">
        <v>749</v>
      </c>
      <c r="D632" s="212">
        <v>21</v>
      </c>
      <c r="E632" s="212">
        <v>217</v>
      </c>
      <c r="F632" s="212">
        <v>2172</v>
      </c>
      <c r="G632" s="212" t="s">
        <v>1125</v>
      </c>
    </row>
    <row r="633" spans="2:7">
      <c r="B633" s="233" t="s">
        <v>2366</v>
      </c>
      <c r="C633" s="212" t="s">
        <v>749</v>
      </c>
      <c r="D633" s="212">
        <v>21</v>
      </c>
      <c r="E633" s="212">
        <v>217</v>
      </c>
      <c r="F633" s="212">
        <v>2173</v>
      </c>
      <c r="G633" s="212" t="s">
        <v>1126</v>
      </c>
    </row>
    <row r="634" spans="2:7">
      <c r="B634" s="233" t="s">
        <v>2366</v>
      </c>
      <c r="C634" s="212" t="s">
        <v>749</v>
      </c>
      <c r="D634" s="212">
        <v>21</v>
      </c>
      <c r="E634" s="212">
        <v>217</v>
      </c>
      <c r="F634" s="212">
        <v>2179</v>
      </c>
      <c r="G634" s="212" t="s">
        <v>1127</v>
      </c>
    </row>
    <row r="635" spans="2:7">
      <c r="B635" s="233" t="s">
        <v>2366</v>
      </c>
      <c r="C635" s="212" t="s">
        <v>749</v>
      </c>
      <c r="D635" s="212">
        <v>21</v>
      </c>
      <c r="E635" s="212">
        <v>218</v>
      </c>
      <c r="F635" s="212">
        <v>0</v>
      </c>
      <c r="G635" s="212" t="s">
        <v>1128</v>
      </c>
    </row>
    <row r="636" spans="2:7">
      <c r="B636" s="233" t="s">
        <v>2366</v>
      </c>
      <c r="C636" s="212" t="s">
        <v>749</v>
      </c>
      <c r="D636" s="212">
        <v>21</v>
      </c>
      <c r="E636" s="212">
        <v>218</v>
      </c>
      <c r="F636" s="212">
        <v>2181</v>
      </c>
      <c r="G636" s="212" t="s">
        <v>1129</v>
      </c>
    </row>
    <row r="637" spans="2:7">
      <c r="B637" s="233" t="s">
        <v>2366</v>
      </c>
      <c r="C637" s="212" t="s">
        <v>749</v>
      </c>
      <c r="D637" s="212">
        <v>21</v>
      </c>
      <c r="E637" s="212">
        <v>218</v>
      </c>
      <c r="F637" s="212">
        <v>2182</v>
      </c>
      <c r="G637" s="212" t="s">
        <v>1130</v>
      </c>
    </row>
    <row r="638" spans="2:7">
      <c r="B638" s="233" t="s">
        <v>2366</v>
      </c>
      <c r="C638" s="212" t="s">
        <v>749</v>
      </c>
      <c r="D638" s="212">
        <v>21</v>
      </c>
      <c r="E638" s="212">
        <v>218</v>
      </c>
      <c r="F638" s="212">
        <v>2183</v>
      </c>
      <c r="G638" s="212" t="s">
        <v>1131</v>
      </c>
    </row>
    <row r="639" spans="2:7">
      <c r="B639" s="233" t="s">
        <v>2366</v>
      </c>
      <c r="C639" s="212" t="s">
        <v>749</v>
      </c>
      <c r="D639" s="212">
        <v>21</v>
      </c>
      <c r="E639" s="212">
        <v>218</v>
      </c>
      <c r="F639" s="212">
        <v>2184</v>
      </c>
      <c r="G639" s="212" t="s">
        <v>1132</v>
      </c>
    </row>
    <row r="640" spans="2:7">
      <c r="B640" s="233" t="s">
        <v>2366</v>
      </c>
      <c r="C640" s="212" t="s">
        <v>749</v>
      </c>
      <c r="D640" s="212">
        <v>21</v>
      </c>
      <c r="E640" s="212">
        <v>218</v>
      </c>
      <c r="F640" s="212">
        <v>2185</v>
      </c>
      <c r="G640" s="212" t="s">
        <v>1133</v>
      </c>
    </row>
    <row r="641" spans="2:7">
      <c r="B641" s="233" t="s">
        <v>2366</v>
      </c>
      <c r="C641" s="212" t="s">
        <v>749</v>
      </c>
      <c r="D641" s="212">
        <v>21</v>
      </c>
      <c r="E641" s="212">
        <v>218</v>
      </c>
      <c r="F641" s="212">
        <v>2186</v>
      </c>
      <c r="G641" s="212" t="s">
        <v>1134</v>
      </c>
    </row>
    <row r="642" spans="2:7">
      <c r="B642" s="233" t="s">
        <v>2366</v>
      </c>
      <c r="C642" s="212" t="s">
        <v>749</v>
      </c>
      <c r="D642" s="212">
        <v>21</v>
      </c>
      <c r="E642" s="212">
        <v>219</v>
      </c>
      <c r="F642" s="212">
        <v>0</v>
      </c>
      <c r="G642" s="212" t="s">
        <v>1135</v>
      </c>
    </row>
    <row r="643" spans="2:7">
      <c r="B643" s="233" t="s">
        <v>2366</v>
      </c>
      <c r="C643" s="212" t="s">
        <v>749</v>
      </c>
      <c r="D643" s="212">
        <v>21</v>
      </c>
      <c r="E643" s="212">
        <v>219</v>
      </c>
      <c r="F643" s="212">
        <v>2191</v>
      </c>
      <c r="G643" s="212" t="s">
        <v>1136</v>
      </c>
    </row>
    <row r="644" spans="2:7">
      <c r="B644" s="233" t="s">
        <v>2366</v>
      </c>
      <c r="C644" s="212" t="s">
        <v>749</v>
      </c>
      <c r="D644" s="212">
        <v>21</v>
      </c>
      <c r="E644" s="212">
        <v>219</v>
      </c>
      <c r="F644" s="212">
        <v>2192</v>
      </c>
      <c r="G644" s="212" t="s">
        <v>1137</v>
      </c>
    </row>
    <row r="645" spans="2:7">
      <c r="B645" s="233" t="s">
        <v>2366</v>
      </c>
      <c r="C645" s="212" t="s">
        <v>749</v>
      </c>
      <c r="D645" s="212">
        <v>21</v>
      </c>
      <c r="E645" s="212">
        <v>219</v>
      </c>
      <c r="F645" s="212">
        <v>2193</v>
      </c>
      <c r="G645" s="212" t="s">
        <v>1138</v>
      </c>
    </row>
    <row r="646" spans="2:7">
      <c r="B646" s="233" t="s">
        <v>2366</v>
      </c>
      <c r="C646" s="212" t="s">
        <v>749</v>
      </c>
      <c r="D646" s="212">
        <v>21</v>
      </c>
      <c r="E646" s="212">
        <v>219</v>
      </c>
      <c r="F646" s="212">
        <v>2194</v>
      </c>
      <c r="G646" s="212" t="s">
        <v>1139</v>
      </c>
    </row>
    <row r="647" spans="2:7">
      <c r="B647" s="233" t="s">
        <v>2366</v>
      </c>
      <c r="C647" s="212" t="s">
        <v>749</v>
      </c>
      <c r="D647" s="212">
        <v>21</v>
      </c>
      <c r="E647" s="212">
        <v>219</v>
      </c>
      <c r="F647" s="212">
        <v>2199</v>
      </c>
      <c r="G647" s="212" t="s">
        <v>1140</v>
      </c>
    </row>
    <row r="648" spans="2:7">
      <c r="B648" s="233" t="s">
        <v>2366</v>
      </c>
      <c r="C648" s="212" t="s">
        <v>749</v>
      </c>
      <c r="D648" s="212">
        <v>22</v>
      </c>
      <c r="E648" s="212">
        <v>0</v>
      </c>
      <c r="F648" s="212">
        <v>0</v>
      </c>
      <c r="G648" s="212" t="s">
        <v>1141</v>
      </c>
    </row>
    <row r="649" spans="2:7">
      <c r="B649" s="233" t="s">
        <v>2366</v>
      </c>
      <c r="C649" s="212" t="s">
        <v>749</v>
      </c>
      <c r="D649" s="212">
        <v>22</v>
      </c>
      <c r="E649" s="212">
        <v>220</v>
      </c>
      <c r="F649" s="212">
        <v>0</v>
      </c>
      <c r="G649" s="212" t="s">
        <v>1142</v>
      </c>
    </row>
    <row r="650" spans="2:7">
      <c r="B650" s="233" t="s">
        <v>2366</v>
      </c>
      <c r="C650" s="212" t="s">
        <v>749</v>
      </c>
      <c r="D650" s="212">
        <v>22</v>
      </c>
      <c r="E650" s="212">
        <v>220</v>
      </c>
      <c r="F650" s="212">
        <v>2200</v>
      </c>
      <c r="G650" s="212" t="s">
        <v>576</v>
      </c>
    </row>
    <row r="651" spans="2:7">
      <c r="B651" s="233" t="s">
        <v>2366</v>
      </c>
      <c r="C651" s="212" t="s">
        <v>749</v>
      </c>
      <c r="D651" s="212">
        <v>22</v>
      </c>
      <c r="E651" s="212">
        <v>220</v>
      </c>
      <c r="F651" s="212">
        <v>2209</v>
      </c>
      <c r="G651" s="212" t="s">
        <v>577</v>
      </c>
    </row>
    <row r="652" spans="2:7">
      <c r="B652" s="233" t="s">
        <v>2366</v>
      </c>
      <c r="C652" s="212" t="s">
        <v>749</v>
      </c>
      <c r="D652" s="212">
        <v>22</v>
      </c>
      <c r="E652" s="212">
        <v>221</v>
      </c>
      <c r="F652" s="212">
        <v>0</v>
      </c>
      <c r="G652" s="212" t="s">
        <v>1143</v>
      </c>
    </row>
    <row r="653" spans="2:7">
      <c r="B653" s="233" t="s">
        <v>2366</v>
      </c>
      <c r="C653" s="212" t="s">
        <v>749</v>
      </c>
      <c r="D653" s="212">
        <v>22</v>
      </c>
      <c r="E653" s="212">
        <v>221</v>
      </c>
      <c r="F653" s="212">
        <v>2211</v>
      </c>
      <c r="G653" s="212" t="s">
        <v>1144</v>
      </c>
    </row>
    <row r="654" spans="2:7">
      <c r="B654" s="233" t="s">
        <v>2366</v>
      </c>
      <c r="C654" s="212" t="s">
        <v>749</v>
      </c>
      <c r="D654" s="212">
        <v>22</v>
      </c>
      <c r="E654" s="212">
        <v>221</v>
      </c>
      <c r="F654" s="212">
        <v>2212</v>
      </c>
      <c r="G654" s="212" t="s">
        <v>1145</v>
      </c>
    </row>
    <row r="655" spans="2:7">
      <c r="B655" s="233" t="s">
        <v>2366</v>
      </c>
      <c r="C655" s="212" t="s">
        <v>749</v>
      </c>
      <c r="D655" s="212">
        <v>22</v>
      </c>
      <c r="E655" s="212">
        <v>221</v>
      </c>
      <c r="F655" s="212">
        <v>2213</v>
      </c>
      <c r="G655" s="212" t="s">
        <v>1146</v>
      </c>
    </row>
    <row r="656" spans="2:7">
      <c r="B656" s="233" t="s">
        <v>2366</v>
      </c>
      <c r="C656" s="212" t="s">
        <v>749</v>
      </c>
      <c r="D656" s="212">
        <v>22</v>
      </c>
      <c r="E656" s="212">
        <v>222</v>
      </c>
      <c r="F656" s="212">
        <v>0</v>
      </c>
      <c r="G656" s="212" t="s">
        <v>1147</v>
      </c>
    </row>
    <row r="657" spans="2:7">
      <c r="B657" s="233" t="s">
        <v>2366</v>
      </c>
      <c r="C657" s="212" t="s">
        <v>749</v>
      </c>
      <c r="D657" s="212">
        <v>22</v>
      </c>
      <c r="E657" s="212">
        <v>222</v>
      </c>
      <c r="F657" s="212">
        <v>2221</v>
      </c>
      <c r="G657" s="212" t="s">
        <v>1147</v>
      </c>
    </row>
    <row r="658" spans="2:7">
      <c r="B658" s="233" t="s">
        <v>2366</v>
      </c>
      <c r="C658" s="212" t="s">
        <v>749</v>
      </c>
      <c r="D658" s="212">
        <v>22</v>
      </c>
      <c r="E658" s="212">
        <v>223</v>
      </c>
      <c r="F658" s="212">
        <v>0</v>
      </c>
      <c r="G658" s="212" t="s">
        <v>1148</v>
      </c>
    </row>
    <row r="659" spans="2:7">
      <c r="B659" s="233" t="s">
        <v>2366</v>
      </c>
      <c r="C659" s="212" t="s">
        <v>749</v>
      </c>
      <c r="D659" s="212">
        <v>22</v>
      </c>
      <c r="E659" s="212">
        <v>223</v>
      </c>
      <c r="F659" s="212">
        <v>2231</v>
      </c>
      <c r="G659" s="212" t="s">
        <v>1149</v>
      </c>
    </row>
    <row r="660" spans="2:7">
      <c r="B660" s="233" t="s">
        <v>2366</v>
      </c>
      <c r="C660" s="212" t="s">
        <v>749</v>
      </c>
      <c r="D660" s="212">
        <v>22</v>
      </c>
      <c r="E660" s="212">
        <v>223</v>
      </c>
      <c r="F660" s="212">
        <v>2232</v>
      </c>
      <c r="G660" s="212" t="s">
        <v>1150</v>
      </c>
    </row>
    <row r="661" spans="2:7">
      <c r="B661" s="233" t="s">
        <v>2366</v>
      </c>
      <c r="C661" s="212" t="s">
        <v>749</v>
      </c>
      <c r="D661" s="212">
        <v>22</v>
      </c>
      <c r="E661" s="212">
        <v>223</v>
      </c>
      <c r="F661" s="212">
        <v>2233</v>
      </c>
      <c r="G661" s="212" t="s">
        <v>1151</v>
      </c>
    </row>
    <row r="662" spans="2:7">
      <c r="B662" s="233" t="s">
        <v>2366</v>
      </c>
      <c r="C662" s="212" t="s">
        <v>749</v>
      </c>
      <c r="D662" s="212">
        <v>22</v>
      </c>
      <c r="E662" s="212">
        <v>223</v>
      </c>
      <c r="F662" s="212">
        <v>2234</v>
      </c>
      <c r="G662" s="212" t="s">
        <v>1152</v>
      </c>
    </row>
    <row r="663" spans="2:7">
      <c r="B663" s="233" t="s">
        <v>2366</v>
      </c>
      <c r="C663" s="212" t="s">
        <v>749</v>
      </c>
      <c r="D663" s="212">
        <v>22</v>
      </c>
      <c r="E663" s="212">
        <v>223</v>
      </c>
      <c r="F663" s="212">
        <v>2235</v>
      </c>
      <c r="G663" s="212" t="s">
        <v>1153</v>
      </c>
    </row>
    <row r="664" spans="2:7">
      <c r="B664" s="233" t="s">
        <v>2366</v>
      </c>
      <c r="C664" s="212" t="s">
        <v>749</v>
      </c>
      <c r="D664" s="212">
        <v>22</v>
      </c>
      <c r="E664" s="212">
        <v>223</v>
      </c>
      <c r="F664" s="212">
        <v>2236</v>
      </c>
      <c r="G664" s="212" t="s">
        <v>1154</v>
      </c>
    </row>
    <row r="665" spans="2:7">
      <c r="B665" s="233" t="s">
        <v>2366</v>
      </c>
      <c r="C665" s="212" t="s">
        <v>749</v>
      </c>
      <c r="D665" s="212">
        <v>22</v>
      </c>
      <c r="E665" s="212">
        <v>223</v>
      </c>
      <c r="F665" s="212">
        <v>2237</v>
      </c>
      <c r="G665" s="212" t="s">
        <v>1155</v>
      </c>
    </row>
    <row r="666" spans="2:7">
      <c r="B666" s="233" t="s">
        <v>2366</v>
      </c>
      <c r="C666" s="212" t="s">
        <v>749</v>
      </c>
      <c r="D666" s="212">
        <v>22</v>
      </c>
      <c r="E666" s="212">
        <v>223</v>
      </c>
      <c r="F666" s="212">
        <v>2238</v>
      </c>
      <c r="G666" s="212" t="s">
        <v>1156</v>
      </c>
    </row>
    <row r="667" spans="2:7">
      <c r="B667" s="233" t="s">
        <v>2366</v>
      </c>
      <c r="C667" s="212" t="s">
        <v>749</v>
      </c>
      <c r="D667" s="212">
        <v>22</v>
      </c>
      <c r="E667" s="212">
        <v>223</v>
      </c>
      <c r="F667" s="212">
        <v>2239</v>
      </c>
      <c r="G667" s="212" t="s">
        <v>1157</v>
      </c>
    </row>
    <row r="668" spans="2:7">
      <c r="B668" s="233" t="s">
        <v>2366</v>
      </c>
      <c r="C668" s="212" t="s">
        <v>749</v>
      </c>
      <c r="D668" s="212">
        <v>22</v>
      </c>
      <c r="E668" s="212">
        <v>224</v>
      </c>
      <c r="F668" s="212">
        <v>0</v>
      </c>
      <c r="G668" s="212" t="s">
        <v>1158</v>
      </c>
    </row>
    <row r="669" spans="2:7">
      <c r="B669" s="233" t="s">
        <v>2366</v>
      </c>
      <c r="C669" s="212" t="s">
        <v>749</v>
      </c>
      <c r="D669" s="212">
        <v>22</v>
      </c>
      <c r="E669" s="212">
        <v>224</v>
      </c>
      <c r="F669" s="212">
        <v>2241</v>
      </c>
      <c r="G669" s="212" t="s">
        <v>1159</v>
      </c>
    </row>
    <row r="670" spans="2:7">
      <c r="B670" s="233" t="s">
        <v>2366</v>
      </c>
      <c r="C670" s="212" t="s">
        <v>749</v>
      </c>
      <c r="D670" s="212">
        <v>22</v>
      </c>
      <c r="E670" s="212">
        <v>224</v>
      </c>
      <c r="F670" s="212">
        <v>2249</v>
      </c>
      <c r="G670" s="212" t="s">
        <v>1160</v>
      </c>
    </row>
    <row r="671" spans="2:7">
      <c r="B671" s="233" t="s">
        <v>2366</v>
      </c>
      <c r="C671" s="212" t="s">
        <v>749</v>
      </c>
      <c r="D671" s="212">
        <v>22</v>
      </c>
      <c r="E671" s="212">
        <v>225</v>
      </c>
      <c r="F671" s="212">
        <v>0</v>
      </c>
      <c r="G671" s="212" t="s">
        <v>1161</v>
      </c>
    </row>
    <row r="672" spans="2:7">
      <c r="B672" s="233" t="s">
        <v>2366</v>
      </c>
      <c r="C672" s="212" t="s">
        <v>749</v>
      </c>
      <c r="D672" s="212">
        <v>22</v>
      </c>
      <c r="E672" s="212">
        <v>225</v>
      </c>
      <c r="F672" s="212">
        <v>2251</v>
      </c>
      <c r="G672" s="212" t="s">
        <v>1162</v>
      </c>
    </row>
    <row r="673" spans="2:7">
      <c r="B673" s="233" t="s">
        <v>2366</v>
      </c>
      <c r="C673" s="212" t="s">
        <v>749</v>
      </c>
      <c r="D673" s="212">
        <v>22</v>
      </c>
      <c r="E673" s="212">
        <v>225</v>
      </c>
      <c r="F673" s="212">
        <v>2252</v>
      </c>
      <c r="G673" s="212" t="s">
        <v>1163</v>
      </c>
    </row>
    <row r="674" spans="2:7">
      <c r="B674" s="233" t="s">
        <v>2366</v>
      </c>
      <c r="C674" s="212" t="s">
        <v>749</v>
      </c>
      <c r="D674" s="212">
        <v>22</v>
      </c>
      <c r="E674" s="212">
        <v>225</v>
      </c>
      <c r="F674" s="212">
        <v>2253</v>
      </c>
      <c r="G674" s="212" t="s">
        <v>1164</v>
      </c>
    </row>
    <row r="675" spans="2:7">
      <c r="B675" s="233" t="s">
        <v>2366</v>
      </c>
      <c r="C675" s="212" t="s">
        <v>749</v>
      </c>
      <c r="D675" s="212">
        <v>22</v>
      </c>
      <c r="E675" s="212">
        <v>225</v>
      </c>
      <c r="F675" s="212">
        <v>2254</v>
      </c>
      <c r="G675" s="212" t="s">
        <v>1165</v>
      </c>
    </row>
    <row r="676" spans="2:7">
      <c r="B676" s="233" t="s">
        <v>2366</v>
      </c>
      <c r="C676" s="212" t="s">
        <v>749</v>
      </c>
      <c r="D676" s="212">
        <v>22</v>
      </c>
      <c r="E676" s="212">
        <v>225</v>
      </c>
      <c r="F676" s="212">
        <v>2255</v>
      </c>
      <c r="G676" s="212" t="s">
        <v>1166</v>
      </c>
    </row>
    <row r="677" spans="2:7">
      <c r="B677" s="233" t="s">
        <v>2366</v>
      </c>
      <c r="C677" s="212" t="s">
        <v>749</v>
      </c>
      <c r="D677" s="212">
        <v>22</v>
      </c>
      <c r="E677" s="212">
        <v>229</v>
      </c>
      <c r="F677" s="212">
        <v>0</v>
      </c>
      <c r="G677" s="212" t="s">
        <v>1167</v>
      </c>
    </row>
    <row r="678" spans="2:7">
      <c r="B678" s="233" t="s">
        <v>2366</v>
      </c>
      <c r="C678" s="212" t="s">
        <v>749</v>
      </c>
      <c r="D678" s="212">
        <v>22</v>
      </c>
      <c r="E678" s="212">
        <v>229</v>
      </c>
      <c r="F678" s="212">
        <v>2291</v>
      </c>
      <c r="G678" s="212" t="s">
        <v>1168</v>
      </c>
    </row>
    <row r="679" spans="2:7">
      <c r="B679" s="233" t="s">
        <v>2366</v>
      </c>
      <c r="C679" s="212" t="s">
        <v>749</v>
      </c>
      <c r="D679" s="212">
        <v>22</v>
      </c>
      <c r="E679" s="212">
        <v>229</v>
      </c>
      <c r="F679" s="212">
        <v>2292</v>
      </c>
      <c r="G679" s="212" t="s">
        <v>1169</v>
      </c>
    </row>
    <row r="680" spans="2:7">
      <c r="B680" s="233" t="s">
        <v>2366</v>
      </c>
      <c r="C680" s="212" t="s">
        <v>749</v>
      </c>
      <c r="D680" s="212">
        <v>22</v>
      </c>
      <c r="E680" s="212">
        <v>229</v>
      </c>
      <c r="F680" s="212">
        <v>2293</v>
      </c>
      <c r="G680" s="212" t="s">
        <v>1170</v>
      </c>
    </row>
    <row r="681" spans="2:7">
      <c r="B681" s="233" t="s">
        <v>2366</v>
      </c>
      <c r="C681" s="212" t="s">
        <v>749</v>
      </c>
      <c r="D681" s="212">
        <v>22</v>
      </c>
      <c r="E681" s="212">
        <v>229</v>
      </c>
      <c r="F681" s="212">
        <v>2299</v>
      </c>
      <c r="G681" s="212" t="s">
        <v>1171</v>
      </c>
    </row>
    <row r="682" spans="2:7">
      <c r="B682" s="233" t="s">
        <v>2366</v>
      </c>
      <c r="C682" s="212" t="s">
        <v>749</v>
      </c>
      <c r="D682" s="212">
        <v>23</v>
      </c>
      <c r="E682" s="212">
        <v>0</v>
      </c>
      <c r="F682" s="212">
        <v>0</v>
      </c>
      <c r="G682" s="212" t="s">
        <v>1172</v>
      </c>
    </row>
    <row r="683" spans="2:7">
      <c r="B683" s="233" t="s">
        <v>2366</v>
      </c>
      <c r="C683" s="212" t="s">
        <v>749</v>
      </c>
      <c r="D683" s="212">
        <v>23</v>
      </c>
      <c r="E683" s="212">
        <v>230</v>
      </c>
      <c r="F683" s="212">
        <v>0</v>
      </c>
      <c r="G683" s="212" t="s">
        <v>1173</v>
      </c>
    </row>
    <row r="684" spans="2:7">
      <c r="B684" s="233" t="s">
        <v>2366</v>
      </c>
      <c r="C684" s="212" t="s">
        <v>749</v>
      </c>
      <c r="D684" s="212">
        <v>23</v>
      </c>
      <c r="E684" s="212">
        <v>230</v>
      </c>
      <c r="F684" s="212">
        <v>2300</v>
      </c>
      <c r="G684" s="212" t="s">
        <v>576</v>
      </c>
    </row>
    <row r="685" spans="2:7">
      <c r="B685" s="233" t="s">
        <v>2366</v>
      </c>
      <c r="C685" s="212" t="s">
        <v>749</v>
      </c>
      <c r="D685" s="212">
        <v>23</v>
      </c>
      <c r="E685" s="212">
        <v>230</v>
      </c>
      <c r="F685" s="212">
        <v>2309</v>
      </c>
      <c r="G685" s="212" t="s">
        <v>577</v>
      </c>
    </row>
    <row r="686" spans="2:7">
      <c r="B686" s="233" t="s">
        <v>2366</v>
      </c>
      <c r="C686" s="212" t="s">
        <v>749</v>
      </c>
      <c r="D686" s="212">
        <v>23</v>
      </c>
      <c r="E686" s="212">
        <v>231</v>
      </c>
      <c r="F686" s="212">
        <v>0</v>
      </c>
      <c r="G686" s="212" t="s">
        <v>1174</v>
      </c>
    </row>
    <row r="687" spans="2:7">
      <c r="B687" s="233" t="s">
        <v>2366</v>
      </c>
      <c r="C687" s="212" t="s">
        <v>749</v>
      </c>
      <c r="D687" s="212">
        <v>23</v>
      </c>
      <c r="E687" s="212">
        <v>231</v>
      </c>
      <c r="F687" s="212">
        <v>2311</v>
      </c>
      <c r="G687" s="212" t="s">
        <v>1175</v>
      </c>
    </row>
    <row r="688" spans="2:7">
      <c r="B688" s="233" t="s">
        <v>2366</v>
      </c>
      <c r="C688" s="212" t="s">
        <v>749</v>
      </c>
      <c r="D688" s="212">
        <v>23</v>
      </c>
      <c r="E688" s="212">
        <v>231</v>
      </c>
      <c r="F688" s="212">
        <v>2312</v>
      </c>
      <c r="G688" s="212" t="s">
        <v>1176</v>
      </c>
    </row>
    <row r="689" spans="2:7">
      <c r="B689" s="233" t="s">
        <v>2366</v>
      </c>
      <c r="C689" s="212" t="s">
        <v>749</v>
      </c>
      <c r="D689" s="212">
        <v>23</v>
      </c>
      <c r="E689" s="212">
        <v>231</v>
      </c>
      <c r="F689" s="212">
        <v>2319</v>
      </c>
      <c r="G689" s="212" t="s">
        <v>1177</v>
      </c>
    </row>
    <row r="690" spans="2:7">
      <c r="B690" s="233" t="s">
        <v>2366</v>
      </c>
      <c r="C690" s="212" t="s">
        <v>749</v>
      </c>
      <c r="D690" s="212">
        <v>23</v>
      </c>
      <c r="E690" s="212">
        <v>232</v>
      </c>
      <c r="F690" s="212">
        <v>0</v>
      </c>
      <c r="G690" s="212" t="s">
        <v>1178</v>
      </c>
    </row>
    <row r="691" spans="2:7">
      <c r="B691" s="233" t="s">
        <v>2366</v>
      </c>
      <c r="C691" s="212" t="s">
        <v>749</v>
      </c>
      <c r="D691" s="212">
        <v>23</v>
      </c>
      <c r="E691" s="212">
        <v>232</v>
      </c>
      <c r="F691" s="212">
        <v>2321</v>
      </c>
      <c r="G691" s="212" t="s">
        <v>1179</v>
      </c>
    </row>
    <row r="692" spans="2:7">
      <c r="B692" s="233" t="s">
        <v>2366</v>
      </c>
      <c r="C692" s="212" t="s">
        <v>749</v>
      </c>
      <c r="D692" s="212">
        <v>23</v>
      </c>
      <c r="E692" s="212">
        <v>232</v>
      </c>
      <c r="F692" s="212">
        <v>2322</v>
      </c>
      <c r="G692" s="212" t="s">
        <v>1180</v>
      </c>
    </row>
    <row r="693" spans="2:7">
      <c r="B693" s="233" t="s">
        <v>2366</v>
      </c>
      <c r="C693" s="212" t="s">
        <v>749</v>
      </c>
      <c r="D693" s="212">
        <v>23</v>
      </c>
      <c r="E693" s="212">
        <v>232</v>
      </c>
      <c r="F693" s="212">
        <v>2329</v>
      </c>
      <c r="G693" s="212" t="s">
        <v>1181</v>
      </c>
    </row>
    <row r="694" spans="2:7">
      <c r="B694" s="233" t="s">
        <v>2366</v>
      </c>
      <c r="C694" s="212" t="s">
        <v>749</v>
      </c>
      <c r="D694" s="212">
        <v>23</v>
      </c>
      <c r="E694" s="212">
        <v>233</v>
      </c>
      <c r="F694" s="212">
        <v>0</v>
      </c>
      <c r="G694" s="212" t="s">
        <v>1182</v>
      </c>
    </row>
    <row r="695" spans="2:7">
      <c r="B695" s="233" t="s">
        <v>2366</v>
      </c>
      <c r="C695" s="212" t="s">
        <v>749</v>
      </c>
      <c r="D695" s="212">
        <v>23</v>
      </c>
      <c r="E695" s="212">
        <v>233</v>
      </c>
      <c r="F695" s="212">
        <v>2331</v>
      </c>
      <c r="G695" s="212" t="s">
        <v>1183</v>
      </c>
    </row>
    <row r="696" spans="2:7">
      <c r="B696" s="233" t="s">
        <v>2366</v>
      </c>
      <c r="C696" s="212" t="s">
        <v>749</v>
      </c>
      <c r="D696" s="212">
        <v>23</v>
      </c>
      <c r="E696" s="212">
        <v>233</v>
      </c>
      <c r="F696" s="212">
        <v>2332</v>
      </c>
      <c r="G696" s="212" t="s">
        <v>1184</v>
      </c>
    </row>
    <row r="697" spans="2:7">
      <c r="B697" s="233" t="s">
        <v>2366</v>
      </c>
      <c r="C697" s="212" t="s">
        <v>749</v>
      </c>
      <c r="D697" s="212">
        <v>23</v>
      </c>
      <c r="E697" s="212">
        <v>233</v>
      </c>
      <c r="F697" s="212">
        <v>2339</v>
      </c>
      <c r="G697" s="212" t="s">
        <v>1185</v>
      </c>
    </row>
    <row r="698" spans="2:7">
      <c r="B698" s="233" t="s">
        <v>2366</v>
      </c>
      <c r="C698" s="212" t="s">
        <v>749</v>
      </c>
      <c r="D698" s="212">
        <v>23</v>
      </c>
      <c r="E698" s="212">
        <v>234</v>
      </c>
      <c r="F698" s="212">
        <v>0</v>
      </c>
      <c r="G698" s="212" t="s">
        <v>1186</v>
      </c>
    </row>
    <row r="699" spans="2:7">
      <c r="B699" s="233" t="s">
        <v>2366</v>
      </c>
      <c r="C699" s="212" t="s">
        <v>749</v>
      </c>
      <c r="D699" s="212">
        <v>23</v>
      </c>
      <c r="E699" s="212">
        <v>234</v>
      </c>
      <c r="F699" s="212">
        <v>2341</v>
      </c>
      <c r="G699" s="212" t="s">
        <v>1187</v>
      </c>
    </row>
    <row r="700" spans="2:7">
      <c r="B700" s="233" t="s">
        <v>2366</v>
      </c>
      <c r="C700" s="212" t="s">
        <v>749</v>
      </c>
      <c r="D700" s="212">
        <v>23</v>
      </c>
      <c r="E700" s="212">
        <v>234</v>
      </c>
      <c r="F700" s="212">
        <v>2342</v>
      </c>
      <c r="G700" s="212" t="s">
        <v>1188</v>
      </c>
    </row>
    <row r="701" spans="2:7">
      <c r="B701" s="233" t="s">
        <v>2366</v>
      </c>
      <c r="C701" s="212" t="s">
        <v>749</v>
      </c>
      <c r="D701" s="212">
        <v>23</v>
      </c>
      <c r="E701" s="212">
        <v>235</v>
      </c>
      <c r="F701" s="212">
        <v>0</v>
      </c>
      <c r="G701" s="212" t="s">
        <v>1189</v>
      </c>
    </row>
    <row r="702" spans="2:7">
      <c r="B702" s="233" t="s">
        <v>2366</v>
      </c>
      <c r="C702" s="212" t="s">
        <v>749</v>
      </c>
      <c r="D702" s="212">
        <v>23</v>
      </c>
      <c r="E702" s="212">
        <v>235</v>
      </c>
      <c r="F702" s="212">
        <v>2351</v>
      </c>
      <c r="G702" s="212" t="s">
        <v>1190</v>
      </c>
    </row>
    <row r="703" spans="2:7">
      <c r="B703" s="233" t="s">
        <v>2366</v>
      </c>
      <c r="C703" s="212" t="s">
        <v>749</v>
      </c>
      <c r="D703" s="212">
        <v>23</v>
      </c>
      <c r="E703" s="212">
        <v>235</v>
      </c>
      <c r="F703" s="212">
        <v>2352</v>
      </c>
      <c r="G703" s="212" t="s">
        <v>1191</v>
      </c>
    </row>
    <row r="704" spans="2:7">
      <c r="B704" s="233" t="s">
        <v>2366</v>
      </c>
      <c r="C704" s="212" t="s">
        <v>749</v>
      </c>
      <c r="D704" s="212">
        <v>23</v>
      </c>
      <c r="E704" s="212">
        <v>235</v>
      </c>
      <c r="F704" s="212">
        <v>2353</v>
      </c>
      <c r="G704" s="212" t="s">
        <v>1192</v>
      </c>
    </row>
    <row r="705" spans="2:7">
      <c r="B705" s="233" t="s">
        <v>2366</v>
      </c>
      <c r="C705" s="212" t="s">
        <v>749</v>
      </c>
      <c r="D705" s="212">
        <v>23</v>
      </c>
      <c r="E705" s="212">
        <v>235</v>
      </c>
      <c r="F705" s="212">
        <v>2354</v>
      </c>
      <c r="G705" s="212" t="s">
        <v>1193</v>
      </c>
    </row>
    <row r="706" spans="2:7">
      <c r="B706" s="233" t="s">
        <v>2366</v>
      </c>
      <c r="C706" s="212" t="s">
        <v>749</v>
      </c>
      <c r="D706" s="212">
        <v>23</v>
      </c>
      <c r="E706" s="212">
        <v>235</v>
      </c>
      <c r="F706" s="212">
        <v>2355</v>
      </c>
      <c r="G706" s="212" t="s">
        <v>1194</v>
      </c>
    </row>
    <row r="707" spans="2:7">
      <c r="B707" s="233" t="s">
        <v>2366</v>
      </c>
      <c r="C707" s="212" t="s">
        <v>749</v>
      </c>
      <c r="D707" s="212">
        <v>23</v>
      </c>
      <c r="E707" s="212">
        <v>239</v>
      </c>
      <c r="F707" s="212">
        <v>0</v>
      </c>
      <c r="G707" s="212" t="s">
        <v>1195</v>
      </c>
    </row>
    <row r="708" spans="2:7">
      <c r="B708" s="233" t="s">
        <v>2366</v>
      </c>
      <c r="C708" s="212" t="s">
        <v>749</v>
      </c>
      <c r="D708" s="212">
        <v>23</v>
      </c>
      <c r="E708" s="212">
        <v>239</v>
      </c>
      <c r="F708" s="212">
        <v>2391</v>
      </c>
      <c r="G708" s="212" t="s">
        <v>1196</v>
      </c>
    </row>
    <row r="709" spans="2:7">
      <c r="B709" s="233" t="s">
        <v>2366</v>
      </c>
      <c r="C709" s="212" t="s">
        <v>749</v>
      </c>
      <c r="D709" s="212">
        <v>23</v>
      </c>
      <c r="E709" s="212">
        <v>239</v>
      </c>
      <c r="F709" s="212">
        <v>2399</v>
      </c>
      <c r="G709" s="212" t="s">
        <v>1197</v>
      </c>
    </row>
    <row r="710" spans="2:7">
      <c r="B710" s="233" t="s">
        <v>2366</v>
      </c>
      <c r="C710" s="212" t="s">
        <v>749</v>
      </c>
      <c r="D710" s="212">
        <v>24</v>
      </c>
      <c r="E710" s="212">
        <v>0</v>
      </c>
      <c r="F710" s="212">
        <v>0</v>
      </c>
      <c r="G710" s="212" t="s">
        <v>1198</v>
      </c>
    </row>
    <row r="711" spans="2:7">
      <c r="B711" s="233" t="s">
        <v>2366</v>
      </c>
      <c r="C711" s="212" t="s">
        <v>749</v>
      </c>
      <c r="D711" s="212">
        <v>24</v>
      </c>
      <c r="E711" s="212">
        <v>240</v>
      </c>
      <c r="F711" s="212">
        <v>0</v>
      </c>
      <c r="G711" s="212" t="s">
        <v>1199</v>
      </c>
    </row>
    <row r="712" spans="2:7">
      <c r="B712" s="233" t="s">
        <v>2366</v>
      </c>
      <c r="C712" s="212" t="s">
        <v>749</v>
      </c>
      <c r="D712" s="212">
        <v>24</v>
      </c>
      <c r="E712" s="212">
        <v>240</v>
      </c>
      <c r="F712" s="212">
        <v>2400</v>
      </c>
      <c r="G712" s="212" t="s">
        <v>576</v>
      </c>
    </row>
    <row r="713" spans="2:7">
      <c r="B713" s="233" t="s">
        <v>2366</v>
      </c>
      <c r="C713" s="212" t="s">
        <v>749</v>
      </c>
      <c r="D713" s="212">
        <v>24</v>
      </c>
      <c r="E713" s="212">
        <v>240</v>
      </c>
      <c r="F713" s="212">
        <v>2409</v>
      </c>
      <c r="G713" s="212" t="s">
        <v>577</v>
      </c>
    </row>
    <row r="714" spans="2:7">
      <c r="B714" s="233" t="s">
        <v>2366</v>
      </c>
      <c r="C714" s="212" t="s">
        <v>749</v>
      </c>
      <c r="D714" s="212">
        <v>24</v>
      </c>
      <c r="E714" s="212">
        <v>241</v>
      </c>
      <c r="F714" s="212">
        <v>0</v>
      </c>
      <c r="G714" s="212" t="s">
        <v>1200</v>
      </c>
    </row>
    <row r="715" spans="2:7">
      <c r="B715" s="233" t="s">
        <v>2366</v>
      </c>
      <c r="C715" s="212" t="s">
        <v>749</v>
      </c>
      <c r="D715" s="212">
        <v>24</v>
      </c>
      <c r="E715" s="212">
        <v>241</v>
      </c>
      <c r="F715" s="212">
        <v>2411</v>
      </c>
      <c r="G715" s="212" t="s">
        <v>1200</v>
      </c>
    </row>
    <row r="716" spans="2:7">
      <c r="B716" s="233" t="s">
        <v>2366</v>
      </c>
      <c r="C716" s="212" t="s">
        <v>749</v>
      </c>
      <c r="D716" s="212">
        <v>24</v>
      </c>
      <c r="E716" s="212">
        <v>242</v>
      </c>
      <c r="F716" s="212">
        <v>0</v>
      </c>
      <c r="G716" s="212" t="s">
        <v>1201</v>
      </c>
    </row>
    <row r="717" spans="2:7">
      <c r="B717" s="233" t="s">
        <v>2366</v>
      </c>
      <c r="C717" s="212" t="s">
        <v>749</v>
      </c>
      <c r="D717" s="212">
        <v>24</v>
      </c>
      <c r="E717" s="212">
        <v>242</v>
      </c>
      <c r="F717" s="212">
        <v>2421</v>
      </c>
      <c r="G717" s="212" t="s">
        <v>1202</v>
      </c>
    </row>
    <row r="718" spans="2:7">
      <c r="B718" s="233" t="s">
        <v>2366</v>
      </c>
      <c r="C718" s="212" t="s">
        <v>749</v>
      </c>
      <c r="D718" s="212">
        <v>24</v>
      </c>
      <c r="E718" s="212">
        <v>242</v>
      </c>
      <c r="F718" s="212">
        <v>2422</v>
      </c>
      <c r="G718" s="212" t="s">
        <v>1203</v>
      </c>
    </row>
    <row r="719" spans="2:7">
      <c r="B719" s="233" t="s">
        <v>2366</v>
      </c>
      <c r="C719" s="212" t="s">
        <v>749</v>
      </c>
      <c r="D719" s="212">
        <v>24</v>
      </c>
      <c r="E719" s="212">
        <v>242</v>
      </c>
      <c r="F719" s="212">
        <v>2423</v>
      </c>
      <c r="G719" s="212" t="s">
        <v>1204</v>
      </c>
    </row>
    <row r="720" spans="2:7">
      <c r="B720" s="233" t="s">
        <v>2366</v>
      </c>
      <c r="C720" s="212" t="s">
        <v>749</v>
      </c>
      <c r="D720" s="212">
        <v>24</v>
      </c>
      <c r="E720" s="212">
        <v>242</v>
      </c>
      <c r="F720" s="212">
        <v>2424</v>
      </c>
      <c r="G720" s="212" t="s">
        <v>1205</v>
      </c>
    </row>
    <row r="721" spans="2:7">
      <c r="B721" s="233" t="s">
        <v>2366</v>
      </c>
      <c r="C721" s="212" t="s">
        <v>749</v>
      </c>
      <c r="D721" s="212">
        <v>24</v>
      </c>
      <c r="E721" s="212">
        <v>242</v>
      </c>
      <c r="F721" s="212">
        <v>2425</v>
      </c>
      <c r="G721" s="212" t="s">
        <v>1206</v>
      </c>
    </row>
    <row r="722" spans="2:7">
      <c r="B722" s="233" t="s">
        <v>2366</v>
      </c>
      <c r="C722" s="212" t="s">
        <v>749</v>
      </c>
      <c r="D722" s="212">
        <v>24</v>
      </c>
      <c r="E722" s="212">
        <v>242</v>
      </c>
      <c r="F722" s="212">
        <v>2426</v>
      </c>
      <c r="G722" s="212" t="s">
        <v>1207</v>
      </c>
    </row>
    <row r="723" spans="2:7">
      <c r="B723" s="233" t="s">
        <v>2366</v>
      </c>
      <c r="C723" s="212" t="s">
        <v>749</v>
      </c>
      <c r="D723" s="212">
        <v>24</v>
      </c>
      <c r="E723" s="212">
        <v>242</v>
      </c>
      <c r="F723" s="212">
        <v>2429</v>
      </c>
      <c r="G723" s="212" t="s">
        <v>1208</v>
      </c>
    </row>
    <row r="724" spans="2:7">
      <c r="B724" s="233" t="s">
        <v>2366</v>
      </c>
      <c r="C724" s="212" t="s">
        <v>749</v>
      </c>
      <c r="D724" s="212">
        <v>24</v>
      </c>
      <c r="E724" s="212">
        <v>243</v>
      </c>
      <c r="F724" s="212">
        <v>0</v>
      </c>
      <c r="G724" s="212" t="s">
        <v>1209</v>
      </c>
    </row>
    <row r="725" spans="2:7">
      <c r="B725" s="233" t="s">
        <v>2366</v>
      </c>
      <c r="C725" s="212" t="s">
        <v>749</v>
      </c>
      <c r="D725" s="212">
        <v>24</v>
      </c>
      <c r="E725" s="212">
        <v>243</v>
      </c>
      <c r="F725" s="212">
        <v>2431</v>
      </c>
      <c r="G725" s="212" t="s">
        <v>1210</v>
      </c>
    </row>
    <row r="726" spans="2:7">
      <c r="B726" s="233" t="s">
        <v>2366</v>
      </c>
      <c r="C726" s="212" t="s">
        <v>749</v>
      </c>
      <c r="D726" s="212">
        <v>24</v>
      </c>
      <c r="E726" s="212">
        <v>243</v>
      </c>
      <c r="F726" s="212">
        <v>2432</v>
      </c>
      <c r="G726" s="212" t="s">
        <v>1211</v>
      </c>
    </row>
    <row r="727" spans="2:7">
      <c r="B727" s="233" t="s">
        <v>2366</v>
      </c>
      <c r="C727" s="212" t="s">
        <v>749</v>
      </c>
      <c r="D727" s="212">
        <v>24</v>
      </c>
      <c r="E727" s="212">
        <v>243</v>
      </c>
      <c r="F727" s="212">
        <v>2433</v>
      </c>
      <c r="G727" s="212" t="s">
        <v>1212</v>
      </c>
    </row>
    <row r="728" spans="2:7">
      <c r="B728" s="233" t="s">
        <v>2366</v>
      </c>
      <c r="C728" s="212" t="s">
        <v>749</v>
      </c>
      <c r="D728" s="212">
        <v>24</v>
      </c>
      <c r="E728" s="212">
        <v>243</v>
      </c>
      <c r="F728" s="212">
        <v>2439</v>
      </c>
      <c r="G728" s="212" t="s">
        <v>1213</v>
      </c>
    </row>
    <row r="729" spans="2:7">
      <c r="B729" s="233" t="s">
        <v>2366</v>
      </c>
      <c r="C729" s="212" t="s">
        <v>749</v>
      </c>
      <c r="D729" s="212">
        <v>24</v>
      </c>
      <c r="E729" s="212">
        <v>244</v>
      </c>
      <c r="F729" s="212">
        <v>0</v>
      </c>
      <c r="G729" s="212" t="s">
        <v>1214</v>
      </c>
    </row>
    <row r="730" spans="2:7">
      <c r="B730" s="233" t="s">
        <v>2366</v>
      </c>
      <c r="C730" s="212" t="s">
        <v>749</v>
      </c>
      <c r="D730" s="212">
        <v>24</v>
      </c>
      <c r="E730" s="212">
        <v>244</v>
      </c>
      <c r="F730" s="212">
        <v>2441</v>
      </c>
      <c r="G730" s="212" t="s">
        <v>1215</v>
      </c>
    </row>
    <row r="731" spans="2:7">
      <c r="B731" s="233" t="s">
        <v>2366</v>
      </c>
      <c r="C731" s="212" t="s">
        <v>749</v>
      </c>
      <c r="D731" s="212">
        <v>24</v>
      </c>
      <c r="E731" s="212">
        <v>244</v>
      </c>
      <c r="F731" s="212">
        <v>2442</v>
      </c>
      <c r="G731" s="212" t="s">
        <v>1216</v>
      </c>
    </row>
    <row r="732" spans="2:7">
      <c r="B732" s="233" t="s">
        <v>2366</v>
      </c>
      <c r="C732" s="212" t="s">
        <v>749</v>
      </c>
      <c r="D732" s="212">
        <v>24</v>
      </c>
      <c r="E732" s="212">
        <v>244</v>
      </c>
      <c r="F732" s="212">
        <v>2443</v>
      </c>
      <c r="G732" s="212" t="s">
        <v>1217</v>
      </c>
    </row>
    <row r="733" spans="2:7">
      <c r="B733" s="233" t="s">
        <v>2366</v>
      </c>
      <c r="C733" s="212" t="s">
        <v>749</v>
      </c>
      <c r="D733" s="212">
        <v>24</v>
      </c>
      <c r="E733" s="212">
        <v>244</v>
      </c>
      <c r="F733" s="212">
        <v>2444</v>
      </c>
      <c r="G733" s="212" t="s">
        <v>1218</v>
      </c>
    </row>
    <row r="734" spans="2:7">
      <c r="B734" s="233" t="s">
        <v>2366</v>
      </c>
      <c r="C734" s="212" t="s">
        <v>749</v>
      </c>
      <c r="D734" s="212">
        <v>24</v>
      </c>
      <c r="E734" s="212">
        <v>244</v>
      </c>
      <c r="F734" s="212">
        <v>2445</v>
      </c>
      <c r="G734" s="212" t="s">
        <v>1219</v>
      </c>
    </row>
    <row r="735" spans="2:7">
      <c r="B735" s="233" t="s">
        <v>2366</v>
      </c>
      <c r="C735" s="212" t="s">
        <v>749</v>
      </c>
      <c r="D735" s="212">
        <v>24</v>
      </c>
      <c r="E735" s="212">
        <v>244</v>
      </c>
      <c r="F735" s="212">
        <v>2446</v>
      </c>
      <c r="G735" s="212" t="s">
        <v>1220</v>
      </c>
    </row>
    <row r="736" spans="2:7">
      <c r="B736" s="233" t="s">
        <v>2366</v>
      </c>
      <c r="C736" s="212" t="s">
        <v>749</v>
      </c>
      <c r="D736" s="212">
        <v>24</v>
      </c>
      <c r="E736" s="212">
        <v>245</v>
      </c>
      <c r="F736" s="212">
        <v>0</v>
      </c>
      <c r="G736" s="212" t="s">
        <v>1221</v>
      </c>
    </row>
    <row r="737" spans="2:7">
      <c r="B737" s="233" t="s">
        <v>2366</v>
      </c>
      <c r="C737" s="212" t="s">
        <v>749</v>
      </c>
      <c r="D737" s="212">
        <v>24</v>
      </c>
      <c r="E737" s="212">
        <v>245</v>
      </c>
      <c r="F737" s="212">
        <v>2451</v>
      </c>
      <c r="G737" s="212" t="s">
        <v>1222</v>
      </c>
    </row>
    <row r="738" spans="2:7">
      <c r="B738" s="233" t="s">
        <v>2366</v>
      </c>
      <c r="C738" s="212" t="s">
        <v>749</v>
      </c>
      <c r="D738" s="212">
        <v>24</v>
      </c>
      <c r="E738" s="212">
        <v>245</v>
      </c>
      <c r="F738" s="212">
        <v>2452</v>
      </c>
      <c r="G738" s="212" t="s">
        <v>1223</v>
      </c>
    </row>
    <row r="739" spans="2:7">
      <c r="B739" s="233" t="s">
        <v>2366</v>
      </c>
      <c r="C739" s="212" t="s">
        <v>749</v>
      </c>
      <c r="D739" s="212">
        <v>24</v>
      </c>
      <c r="E739" s="212">
        <v>245</v>
      </c>
      <c r="F739" s="212">
        <v>2453</v>
      </c>
      <c r="G739" s="212" t="s">
        <v>1224</v>
      </c>
    </row>
    <row r="740" spans="2:7">
      <c r="B740" s="233" t="s">
        <v>2366</v>
      </c>
      <c r="C740" s="212" t="s">
        <v>749</v>
      </c>
      <c r="D740" s="212">
        <v>24</v>
      </c>
      <c r="E740" s="212">
        <v>246</v>
      </c>
      <c r="F740" s="212">
        <v>0</v>
      </c>
      <c r="G740" s="212" t="s">
        <v>1225</v>
      </c>
    </row>
    <row r="741" spans="2:7">
      <c r="B741" s="233" t="s">
        <v>2366</v>
      </c>
      <c r="C741" s="212" t="s">
        <v>749</v>
      </c>
      <c r="D741" s="212">
        <v>24</v>
      </c>
      <c r="E741" s="212">
        <v>246</v>
      </c>
      <c r="F741" s="212">
        <v>2461</v>
      </c>
      <c r="G741" s="212" t="s">
        <v>1226</v>
      </c>
    </row>
    <row r="742" spans="2:7">
      <c r="B742" s="233" t="s">
        <v>2366</v>
      </c>
      <c r="C742" s="212" t="s">
        <v>749</v>
      </c>
      <c r="D742" s="212">
        <v>24</v>
      </c>
      <c r="E742" s="212">
        <v>246</v>
      </c>
      <c r="F742" s="212">
        <v>2462</v>
      </c>
      <c r="G742" s="212" t="s">
        <v>1227</v>
      </c>
    </row>
    <row r="743" spans="2:7">
      <c r="B743" s="233" t="s">
        <v>2366</v>
      </c>
      <c r="C743" s="212" t="s">
        <v>749</v>
      </c>
      <c r="D743" s="212">
        <v>24</v>
      </c>
      <c r="E743" s="212">
        <v>246</v>
      </c>
      <c r="F743" s="212">
        <v>2463</v>
      </c>
      <c r="G743" s="212" t="s">
        <v>1228</v>
      </c>
    </row>
    <row r="744" spans="2:7">
      <c r="B744" s="233" t="s">
        <v>2366</v>
      </c>
      <c r="C744" s="212" t="s">
        <v>749</v>
      </c>
      <c r="D744" s="212">
        <v>24</v>
      </c>
      <c r="E744" s="212">
        <v>246</v>
      </c>
      <c r="F744" s="212">
        <v>2464</v>
      </c>
      <c r="G744" s="212" t="s">
        <v>1229</v>
      </c>
    </row>
    <row r="745" spans="2:7">
      <c r="B745" s="233" t="s">
        <v>2366</v>
      </c>
      <c r="C745" s="212" t="s">
        <v>749</v>
      </c>
      <c r="D745" s="212">
        <v>24</v>
      </c>
      <c r="E745" s="212">
        <v>246</v>
      </c>
      <c r="F745" s="212">
        <v>2465</v>
      </c>
      <c r="G745" s="212" t="s">
        <v>1230</v>
      </c>
    </row>
    <row r="746" spans="2:7">
      <c r="B746" s="233" t="s">
        <v>2366</v>
      </c>
      <c r="C746" s="212" t="s">
        <v>749</v>
      </c>
      <c r="D746" s="212">
        <v>24</v>
      </c>
      <c r="E746" s="212">
        <v>246</v>
      </c>
      <c r="F746" s="212">
        <v>2469</v>
      </c>
      <c r="G746" s="212" t="s">
        <v>1231</v>
      </c>
    </row>
    <row r="747" spans="2:7">
      <c r="B747" s="233" t="s">
        <v>2366</v>
      </c>
      <c r="C747" s="212" t="s">
        <v>749</v>
      </c>
      <c r="D747" s="212">
        <v>24</v>
      </c>
      <c r="E747" s="212">
        <v>247</v>
      </c>
      <c r="F747" s="212">
        <v>0</v>
      </c>
      <c r="G747" s="212" t="s">
        <v>1232</v>
      </c>
    </row>
    <row r="748" spans="2:7">
      <c r="B748" s="233" t="s">
        <v>2366</v>
      </c>
      <c r="C748" s="212" t="s">
        <v>749</v>
      </c>
      <c r="D748" s="212">
        <v>24</v>
      </c>
      <c r="E748" s="212">
        <v>247</v>
      </c>
      <c r="F748" s="212">
        <v>2471</v>
      </c>
      <c r="G748" s="212" t="s">
        <v>1233</v>
      </c>
    </row>
    <row r="749" spans="2:7">
      <c r="B749" s="233" t="s">
        <v>2366</v>
      </c>
      <c r="C749" s="212" t="s">
        <v>749</v>
      </c>
      <c r="D749" s="212">
        <v>24</v>
      </c>
      <c r="E749" s="212">
        <v>247</v>
      </c>
      <c r="F749" s="212">
        <v>2479</v>
      </c>
      <c r="G749" s="212" t="s">
        <v>1234</v>
      </c>
    </row>
    <row r="750" spans="2:7">
      <c r="B750" s="233" t="s">
        <v>2366</v>
      </c>
      <c r="C750" s="212" t="s">
        <v>749</v>
      </c>
      <c r="D750" s="212">
        <v>24</v>
      </c>
      <c r="E750" s="212">
        <v>248</v>
      </c>
      <c r="F750" s="212">
        <v>0</v>
      </c>
      <c r="G750" s="212" t="s">
        <v>1235</v>
      </c>
    </row>
    <row r="751" spans="2:7">
      <c r="B751" s="233" t="s">
        <v>2366</v>
      </c>
      <c r="C751" s="212" t="s">
        <v>749</v>
      </c>
      <c r="D751" s="212">
        <v>24</v>
      </c>
      <c r="E751" s="212">
        <v>248</v>
      </c>
      <c r="F751" s="212">
        <v>2481</v>
      </c>
      <c r="G751" s="212" t="s">
        <v>1235</v>
      </c>
    </row>
    <row r="752" spans="2:7">
      <c r="B752" s="233" t="s">
        <v>2366</v>
      </c>
      <c r="C752" s="212" t="s">
        <v>749</v>
      </c>
      <c r="D752" s="212">
        <v>24</v>
      </c>
      <c r="E752" s="212">
        <v>249</v>
      </c>
      <c r="F752" s="212">
        <v>0</v>
      </c>
      <c r="G752" s="212" t="s">
        <v>1236</v>
      </c>
    </row>
    <row r="753" spans="2:7">
      <c r="B753" s="233" t="s">
        <v>2366</v>
      </c>
      <c r="C753" s="212" t="s">
        <v>749</v>
      </c>
      <c r="D753" s="212">
        <v>24</v>
      </c>
      <c r="E753" s="212">
        <v>249</v>
      </c>
      <c r="F753" s="212">
        <v>2491</v>
      </c>
      <c r="G753" s="212" t="s">
        <v>1237</v>
      </c>
    </row>
    <row r="754" spans="2:7">
      <c r="B754" s="233" t="s">
        <v>2366</v>
      </c>
      <c r="C754" s="212" t="s">
        <v>749</v>
      </c>
      <c r="D754" s="212">
        <v>24</v>
      </c>
      <c r="E754" s="212">
        <v>249</v>
      </c>
      <c r="F754" s="212">
        <v>2492</v>
      </c>
      <c r="G754" s="212" t="s">
        <v>1238</v>
      </c>
    </row>
    <row r="755" spans="2:7">
      <c r="B755" s="233" t="s">
        <v>2366</v>
      </c>
      <c r="C755" s="212" t="s">
        <v>749</v>
      </c>
      <c r="D755" s="212">
        <v>24</v>
      </c>
      <c r="E755" s="212">
        <v>249</v>
      </c>
      <c r="F755" s="212">
        <v>2499</v>
      </c>
      <c r="G755" s="212" t="s">
        <v>1239</v>
      </c>
    </row>
    <row r="756" spans="2:7">
      <c r="B756" s="233" t="s">
        <v>2366</v>
      </c>
      <c r="C756" s="212" t="s">
        <v>749</v>
      </c>
      <c r="D756" s="212">
        <v>25</v>
      </c>
      <c r="E756" s="212">
        <v>0</v>
      </c>
      <c r="F756" s="212">
        <v>0</v>
      </c>
      <c r="G756" s="212" t="s">
        <v>1240</v>
      </c>
    </row>
    <row r="757" spans="2:7">
      <c r="B757" s="233" t="s">
        <v>2366</v>
      </c>
      <c r="C757" s="212" t="s">
        <v>749</v>
      </c>
      <c r="D757" s="212">
        <v>25</v>
      </c>
      <c r="E757" s="212">
        <v>250</v>
      </c>
      <c r="F757" s="212">
        <v>0</v>
      </c>
      <c r="G757" s="212" t="s">
        <v>1241</v>
      </c>
    </row>
    <row r="758" spans="2:7">
      <c r="B758" s="233" t="s">
        <v>2366</v>
      </c>
      <c r="C758" s="212" t="s">
        <v>749</v>
      </c>
      <c r="D758" s="212">
        <v>25</v>
      </c>
      <c r="E758" s="212">
        <v>250</v>
      </c>
      <c r="F758" s="212">
        <v>2500</v>
      </c>
      <c r="G758" s="212" t="s">
        <v>576</v>
      </c>
    </row>
    <row r="759" spans="2:7">
      <c r="B759" s="233" t="s">
        <v>2366</v>
      </c>
      <c r="C759" s="212" t="s">
        <v>749</v>
      </c>
      <c r="D759" s="212">
        <v>25</v>
      </c>
      <c r="E759" s="212">
        <v>250</v>
      </c>
      <c r="F759" s="212">
        <v>2509</v>
      </c>
      <c r="G759" s="212" t="s">
        <v>577</v>
      </c>
    </row>
    <row r="760" spans="2:7">
      <c r="B760" s="233" t="s">
        <v>2366</v>
      </c>
      <c r="C760" s="212" t="s">
        <v>749</v>
      </c>
      <c r="D760" s="212">
        <v>25</v>
      </c>
      <c r="E760" s="212">
        <v>251</v>
      </c>
      <c r="F760" s="212">
        <v>0</v>
      </c>
      <c r="G760" s="212" t="s">
        <v>1242</v>
      </c>
    </row>
    <row r="761" spans="2:7">
      <c r="B761" s="233" t="s">
        <v>2366</v>
      </c>
      <c r="C761" s="212" t="s">
        <v>749</v>
      </c>
      <c r="D761" s="212">
        <v>25</v>
      </c>
      <c r="E761" s="212">
        <v>251</v>
      </c>
      <c r="F761" s="212">
        <v>2511</v>
      </c>
      <c r="G761" s="212" t="s">
        <v>1243</v>
      </c>
    </row>
    <row r="762" spans="2:7">
      <c r="B762" s="233" t="s">
        <v>2366</v>
      </c>
      <c r="C762" s="212" t="s">
        <v>749</v>
      </c>
      <c r="D762" s="212">
        <v>25</v>
      </c>
      <c r="E762" s="212">
        <v>251</v>
      </c>
      <c r="F762" s="212">
        <v>2512</v>
      </c>
      <c r="G762" s="212" t="s">
        <v>1244</v>
      </c>
    </row>
    <row r="763" spans="2:7">
      <c r="B763" s="233" t="s">
        <v>2366</v>
      </c>
      <c r="C763" s="212" t="s">
        <v>749</v>
      </c>
      <c r="D763" s="212">
        <v>25</v>
      </c>
      <c r="E763" s="212">
        <v>251</v>
      </c>
      <c r="F763" s="212">
        <v>2513</v>
      </c>
      <c r="G763" s="212" t="s">
        <v>1245</v>
      </c>
    </row>
    <row r="764" spans="2:7">
      <c r="B764" s="233" t="s">
        <v>2366</v>
      </c>
      <c r="C764" s="212" t="s">
        <v>749</v>
      </c>
      <c r="D764" s="212">
        <v>25</v>
      </c>
      <c r="E764" s="212">
        <v>251</v>
      </c>
      <c r="F764" s="212">
        <v>2519</v>
      </c>
      <c r="G764" s="212" t="s">
        <v>1246</v>
      </c>
    </row>
    <row r="765" spans="2:7">
      <c r="B765" s="233" t="s">
        <v>2366</v>
      </c>
      <c r="C765" s="212" t="s">
        <v>749</v>
      </c>
      <c r="D765" s="212">
        <v>25</v>
      </c>
      <c r="E765" s="212">
        <v>252</v>
      </c>
      <c r="F765" s="212">
        <v>0</v>
      </c>
      <c r="G765" s="212" t="s">
        <v>1247</v>
      </c>
    </row>
    <row r="766" spans="2:7">
      <c r="B766" s="233" t="s">
        <v>2366</v>
      </c>
      <c r="C766" s="212" t="s">
        <v>749</v>
      </c>
      <c r="D766" s="212">
        <v>25</v>
      </c>
      <c r="E766" s="212">
        <v>252</v>
      </c>
      <c r="F766" s="212">
        <v>2521</v>
      </c>
      <c r="G766" s="212" t="s">
        <v>1248</v>
      </c>
    </row>
    <row r="767" spans="2:7">
      <c r="B767" s="233" t="s">
        <v>2366</v>
      </c>
      <c r="C767" s="212" t="s">
        <v>749</v>
      </c>
      <c r="D767" s="212">
        <v>25</v>
      </c>
      <c r="E767" s="212">
        <v>252</v>
      </c>
      <c r="F767" s="212">
        <v>2522</v>
      </c>
      <c r="G767" s="212" t="s">
        <v>1249</v>
      </c>
    </row>
    <row r="768" spans="2:7">
      <c r="B768" s="233" t="s">
        <v>2366</v>
      </c>
      <c r="C768" s="212" t="s">
        <v>749</v>
      </c>
      <c r="D768" s="212">
        <v>25</v>
      </c>
      <c r="E768" s="212">
        <v>252</v>
      </c>
      <c r="F768" s="212">
        <v>2523</v>
      </c>
      <c r="G768" s="212" t="s">
        <v>1250</v>
      </c>
    </row>
    <row r="769" spans="2:7">
      <c r="B769" s="233" t="s">
        <v>2366</v>
      </c>
      <c r="C769" s="212" t="s">
        <v>749</v>
      </c>
      <c r="D769" s="212">
        <v>25</v>
      </c>
      <c r="E769" s="212">
        <v>253</v>
      </c>
      <c r="F769" s="212">
        <v>0</v>
      </c>
      <c r="G769" s="212" t="s">
        <v>1251</v>
      </c>
    </row>
    <row r="770" spans="2:7">
      <c r="B770" s="233" t="s">
        <v>2366</v>
      </c>
      <c r="C770" s="212" t="s">
        <v>749</v>
      </c>
      <c r="D770" s="212">
        <v>25</v>
      </c>
      <c r="E770" s="212">
        <v>253</v>
      </c>
      <c r="F770" s="212">
        <v>2531</v>
      </c>
      <c r="G770" s="212" t="s">
        <v>1252</v>
      </c>
    </row>
    <row r="771" spans="2:7">
      <c r="B771" s="233" t="s">
        <v>2366</v>
      </c>
      <c r="C771" s="212" t="s">
        <v>749</v>
      </c>
      <c r="D771" s="212">
        <v>25</v>
      </c>
      <c r="E771" s="212">
        <v>253</v>
      </c>
      <c r="F771" s="212">
        <v>2532</v>
      </c>
      <c r="G771" s="212" t="s">
        <v>1253</v>
      </c>
    </row>
    <row r="772" spans="2:7">
      <c r="B772" s="233" t="s">
        <v>2366</v>
      </c>
      <c r="C772" s="212" t="s">
        <v>749</v>
      </c>
      <c r="D772" s="212">
        <v>25</v>
      </c>
      <c r="E772" s="212">
        <v>253</v>
      </c>
      <c r="F772" s="212">
        <v>2533</v>
      </c>
      <c r="G772" s="212" t="s">
        <v>1254</v>
      </c>
    </row>
    <row r="773" spans="2:7">
      <c r="B773" s="233" t="s">
        <v>2366</v>
      </c>
      <c r="C773" s="212" t="s">
        <v>749</v>
      </c>
      <c r="D773" s="212">
        <v>25</v>
      </c>
      <c r="E773" s="212">
        <v>253</v>
      </c>
      <c r="F773" s="212">
        <v>2534</v>
      </c>
      <c r="G773" s="212" t="s">
        <v>1255</v>
      </c>
    </row>
    <row r="774" spans="2:7">
      <c r="B774" s="233" t="s">
        <v>2366</v>
      </c>
      <c r="C774" s="212" t="s">
        <v>749</v>
      </c>
      <c r="D774" s="212">
        <v>25</v>
      </c>
      <c r="E774" s="212">
        <v>253</v>
      </c>
      <c r="F774" s="212">
        <v>2535</v>
      </c>
      <c r="G774" s="212" t="s">
        <v>1256</v>
      </c>
    </row>
    <row r="775" spans="2:7">
      <c r="B775" s="233" t="s">
        <v>2366</v>
      </c>
      <c r="C775" s="212" t="s">
        <v>749</v>
      </c>
      <c r="D775" s="212">
        <v>25</v>
      </c>
      <c r="E775" s="212">
        <v>259</v>
      </c>
      <c r="F775" s="212">
        <v>0</v>
      </c>
      <c r="G775" s="212" t="s">
        <v>1257</v>
      </c>
    </row>
    <row r="776" spans="2:7">
      <c r="B776" s="233" t="s">
        <v>2366</v>
      </c>
      <c r="C776" s="212" t="s">
        <v>749</v>
      </c>
      <c r="D776" s="212">
        <v>25</v>
      </c>
      <c r="E776" s="212">
        <v>259</v>
      </c>
      <c r="F776" s="212">
        <v>2591</v>
      </c>
      <c r="G776" s="212" t="s">
        <v>1258</v>
      </c>
    </row>
    <row r="777" spans="2:7">
      <c r="B777" s="233" t="s">
        <v>2366</v>
      </c>
      <c r="C777" s="212" t="s">
        <v>749</v>
      </c>
      <c r="D777" s="212">
        <v>25</v>
      </c>
      <c r="E777" s="212">
        <v>259</v>
      </c>
      <c r="F777" s="212">
        <v>2592</v>
      </c>
      <c r="G777" s="212" t="s">
        <v>1259</v>
      </c>
    </row>
    <row r="778" spans="2:7">
      <c r="B778" s="233" t="s">
        <v>2366</v>
      </c>
      <c r="C778" s="212" t="s">
        <v>749</v>
      </c>
      <c r="D778" s="212">
        <v>25</v>
      </c>
      <c r="E778" s="212">
        <v>259</v>
      </c>
      <c r="F778" s="212">
        <v>2593</v>
      </c>
      <c r="G778" s="212" t="s">
        <v>1260</v>
      </c>
    </row>
    <row r="779" spans="2:7">
      <c r="B779" s="233" t="s">
        <v>2366</v>
      </c>
      <c r="C779" s="212" t="s">
        <v>749</v>
      </c>
      <c r="D779" s="212">
        <v>25</v>
      </c>
      <c r="E779" s="212">
        <v>259</v>
      </c>
      <c r="F779" s="212">
        <v>2594</v>
      </c>
      <c r="G779" s="212" t="s">
        <v>1261</v>
      </c>
    </row>
    <row r="780" spans="2:7">
      <c r="B780" s="233" t="s">
        <v>2366</v>
      </c>
      <c r="C780" s="212" t="s">
        <v>749</v>
      </c>
      <c r="D780" s="212">
        <v>25</v>
      </c>
      <c r="E780" s="212">
        <v>259</v>
      </c>
      <c r="F780" s="212">
        <v>2595</v>
      </c>
      <c r="G780" s="212" t="s">
        <v>1262</v>
      </c>
    </row>
    <row r="781" spans="2:7">
      <c r="B781" s="233" t="s">
        <v>2366</v>
      </c>
      <c r="C781" s="212" t="s">
        <v>749</v>
      </c>
      <c r="D781" s="212">
        <v>25</v>
      </c>
      <c r="E781" s="212">
        <v>259</v>
      </c>
      <c r="F781" s="212">
        <v>2596</v>
      </c>
      <c r="G781" s="212" t="s">
        <v>1263</v>
      </c>
    </row>
    <row r="782" spans="2:7">
      <c r="B782" s="233" t="s">
        <v>2366</v>
      </c>
      <c r="C782" s="212" t="s">
        <v>749</v>
      </c>
      <c r="D782" s="212">
        <v>25</v>
      </c>
      <c r="E782" s="212">
        <v>259</v>
      </c>
      <c r="F782" s="212">
        <v>2599</v>
      </c>
      <c r="G782" s="212" t="s">
        <v>1264</v>
      </c>
    </row>
    <row r="783" spans="2:7">
      <c r="B783" s="233" t="s">
        <v>2366</v>
      </c>
      <c r="C783" s="212" t="s">
        <v>749</v>
      </c>
      <c r="D783" s="212">
        <v>26</v>
      </c>
      <c r="E783" s="212">
        <v>0</v>
      </c>
      <c r="F783" s="212">
        <v>0</v>
      </c>
      <c r="G783" s="212" t="s">
        <v>1265</v>
      </c>
    </row>
    <row r="784" spans="2:7">
      <c r="B784" s="233" t="s">
        <v>2366</v>
      </c>
      <c r="C784" s="212" t="s">
        <v>749</v>
      </c>
      <c r="D784" s="212">
        <v>26</v>
      </c>
      <c r="E784" s="212">
        <v>260</v>
      </c>
      <c r="F784" s="212">
        <v>0</v>
      </c>
      <c r="G784" s="212" t="s">
        <v>1266</v>
      </c>
    </row>
    <row r="785" spans="2:7">
      <c r="B785" s="233" t="s">
        <v>2366</v>
      </c>
      <c r="C785" s="212" t="s">
        <v>749</v>
      </c>
      <c r="D785" s="212">
        <v>26</v>
      </c>
      <c r="E785" s="212">
        <v>260</v>
      </c>
      <c r="F785" s="212">
        <v>2600</v>
      </c>
      <c r="G785" s="212" t="s">
        <v>576</v>
      </c>
    </row>
    <row r="786" spans="2:7">
      <c r="B786" s="233" t="s">
        <v>2366</v>
      </c>
      <c r="C786" s="212" t="s">
        <v>749</v>
      </c>
      <c r="D786" s="212">
        <v>26</v>
      </c>
      <c r="E786" s="212">
        <v>260</v>
      </c>
      <c r="F786" s="212">
        <v>2609</v>
      </c>
      <c r="G786" s="212" t="s">
        <v>577</v>
      </c>
    </row>
    <row r="787" spans="2:7">
      <c r="B787" s="233" t="s">
        <v>2366</v>
      </c>
      <c r="C787" s="212" t="s">
        <v>749</v>
      </c>
      <c r="D787" s="212">
        <v>26</v>
      </c>
      <c r="E787" s="212">
        <v>261</v>
      </c>
      <c r="F787" s="212">
        <v>0</v>
      </c>
      <c r="G787" s="212" t="s">
        <v>1267</v>
      </c>
    </row>
    <row r="788" spans="2:7">
      <c r="B788" s="233" t="s">
        <v>2366</v>
      </c>
      <c r="C788" s="212" t="s">
        <v>749</v>
      </c>
      <c r="D788" s="212">
        <v>26</v>
      </c>
      <c r="E788" s="212">
        <v>261</v>
      </c>
      <c r="F788" s="212">
        <v>2611</v>
      </c>
      <c r="G788" s="212" t="s">
        <v>1267</v>
      </c>
    </row>
    <row r="789" spans="2:7">
      <c r="B789" s="233" t="s">
        <v>2366</v>
      </c>
      <c r="C789" s="212" t="s">
        <v>749</v>
      </c>
      <c r="D789" s="212">
        <v>26</v>
      </c>
      <c r="E789" s="212">
        <v>262</v>
      </c>
      <c r="F789" s="212">
        <v>0</v>
      </c>
      <c r="G789" s="212" t="s">
        <v>1268</v>
      </c>
    </row>
    <row r="790" spans="2:7">
      <c r="B790" s="233" t="s">
        <v>2366</v>
      </c>
      <c r="C790" s="212" t="s">
        <v>749</v>
      </c>
      <c r="D790" s="212">
        <v>26</v>
      </c>
      <c r="E790" s="212">
        <v>262</v>
      </c>
      <c r="F790" s="212">
        <v>2621</v>
      </c>
      <c r="G790" s="212" t="s">
        <v>1268</v>
      </c>
    </row>
    <row r="791" spans="2:7">
      <c r="B791" s="233" t="s">
        <v>2366</v>
      </c>
      <c r="C791" s="212" t="s">
        <v>749</v>
      </c>
      <c r="D791" s="212">
        <v>26</v>
      </c>
      <c r="E791" s="212">
        <v>263</v>
      </c>
      <c r="F791" s="212">
        <v>0</v>
      </c>
      <c r="G791" s="212" t="s">
        <v>1269</v>
      </c>
    </row>
    <row r="792" spans="2:7">
      <c r="B792" s="233" t="s">
        <v>2366</v>
      </c>
      <c r="C792" s="212" t="s">
        <v>749</v>
      </c>
      <c r="D792" s="212">
        <v>26</v>
      </c>
      <c r="E792" s="212">
        <v>263</v>
      </c>
      <c r="F792" s="212">
        <v>2631</v>
      </c>
      <c r="G792" s="212" t="s">
        <v>1270</v>
      </c>
    </row>
    <row r="793" spans="2:7">
      <c r="B793" s="233" t="s">
        <v>2366</v>
      </c>
      <c r="C793" s="212" t="s">
        <v>749</v>
      </c>
      <c r="D793" s="212">
        <v>26</v>
      </c>
      <c r="E793" s="212">
        <v>263</v>
      </c>
      <c r="F793" s="212">
        <v>2632</v>
      </c>
      <c r="G793" s="212" t="s">
        <v>1271</v>
      </c>
    </row>
    <row r="794" spans="2:7">
      <c r="B794" s="233" t="s">
        <v>2366</v>
      </c>
      <c r="C794" s="212" t="s">
        <v>749</v>
      </c>
      <c r="D794" s="212">
        <v>26</v>
      </c>
      <c r="E794" s="212">
        <v>263</v>
      </c>
      <c r="F794" s="212">
        <v>2633</v>
      </c>
      <c r="G794" s="212" t="s">
        <v>1272</v>
      </c>
    </row>
    <row r="795" spans="2:7">
      <c r="B795" s="233" t="s">
        <v>2366</v>
      </c>
      <c r="C795" s="212" t="s">
        <v>749</v>
      </c>
      <c r="D795" s="212">
        <v>26</v>
      </c>
      <c r="E795" s="212">
        <v>263</v>
      </c>
      <c r="F795" s="212">
        <v>2634</v>
      </c>
      <c r="G795" s="212" t="s">
        <v>1273</v>
      </c>
    </row>
    <row r="796" spans="2:7">
      <c r="B796" s="233" t="s">
        <v>2366</v>
      </c>
      <c r="C796" s="212" t="s">
        <v>749</v>
      </c>
      <c r="D796" s="212">
        <v>26</v>
      </c>
      <c r="E796" s="212">
        <v>263</v>
      </c>
      <c r="F796" s="212">
        <v>2635</v>
      </c>
      <c r="G796" s="212" t="s">
        <v>1274</v>
      </c>
    </row>
    <row r="797" spans="2:7">
      <c r="B797" s="233" t="s">
        <v>2366</v>
      </c>
      <c r="C797" s="212" t="s">
        <v>749</v>
      </c>
      <c r="D797" s="212">
        <v>26</v>
      </c>
      <c r="E797" s="212">
        <v>264</v>
      </c>
      <c r="F797" s="212">
        <v>0</v>
      </c>
      <c r="G797" s="212" t="s">
        <v>1275</v>
      </c>
    </row>
    <row r="798" spans="2:7">
      <c r="B798" s="233" t="s">
        <v>2366</v>
      </c>
      <c r="C798" s="212" t="s">
        <v>749</v>
      </c>
      <c r="D798" s="212">
        <v>26</v>
      </c>
      <c r="E798" s="212">
        <v>264</v>
      </c>
      <c r="F798" s="212">
        <v>2641</v>
      </c>
      <c r="G798" s="212" t="s">
        <v>1276</v>
      </c>
    </row>
    <row r="799" spans="2:7">
      <c r="B799" s="233" t="s">
        <v>2366</v>
      </c>
      <c r="C799" s="212" t="s">
        <v>749</v>
      </c>
      <c r="D799" s="212">
        <v>26</v>
      </c>
      <c r="E799" s="212">
        <v>264</v>
      </c>
      <c r="F799" s="212">
        <v>2642</v>
      </c>
      <c r="G799" s="212" t="s">
        <v>1277</v>
      </c>
    </row>
    <row r="800" spans="2:7">
      <c r="B800" s="233" t="s">
        <v>2366</v>
      </c>
      <c r="C800" s="212" t="s">
        <v>749</v>
      </c>
      <c r="D800" s="212">
        <v>26</v>
      </c>
      <c r="E800" s="212">
        <v>264</v>
      </c>
      <c r="F800" s="212">
        <v>2643</v>
      </c>
      <c r="G800" s="212" t="s">
        <v>1278</v>
      </c>
    </row>
    <row r="801" spans="2:7">
      <c r="B801" s="233" t="s">
        <v>2366</v>
      </c>
      <c r="C801" s="212" t="s">
        <v>749</v>
      </c>
      <c r="D801" s="212">
        <v>26</v>
      </c>
      <c r="E801" s="212">
        <v>264</v>
      </c>
      <c r="F801" s="212">
        <v>2644</v>
      </c>
      <c r="G801" s="212" t="s">
        <v>1279</v>
      </c>
    </row>
    <row r="802" spans="2:7">
      <c r="B802" s="233" t="s">
        <v>2366</v>
      </c>
      <c r="C802" s="212" t="s">
        <v>749</v>
      </c>
      <c r="D802" s="212">
        <v>26</v>
      </c>
      <c r="E802" s="212">
        <v>264</v>
      </c>
      <c r="F802" s="212">
        <v>2645</v>
      </c>
      <c r="G802" s="212" t="s">
        <v>1280</v>
      </c>
    </row>
    <row r="803" spans="2:7">
      <c r="B803" s="233" t="s">
        <v>2366</v>
      </c>
      <c r="C803" s="212" t="s">
        <v>749</v>
      </c>
      <c r="D803" s="212">
        <v>26</v>
      </c>
      <c r="E803" s="212">
        <v>265</v>
      </c>
      <c r="F803" s="212">
        <v>0</v>
      </c>
      <c r="G803" s="212" t="s">
        <v>1281</v>
      </c>
    </row>
    <row r="804" spans="2:7">
      <c r="B804" s="233" t="s">
        <v>2366</v>
      </c>
      <c r="C804" s="212" t="s">
        <v>749</v>
      </c>
      <c r="D804" s="212">
        <v>26</v>
      </c>
      <c r="E804" s="212">
        <v>265</v>
      </c>
      <c r="F804" s="212">
        <v>2651</v>
      </c>
      <c r="G804" s="212" t="s">
        <v>1282</v>
      </c>
    </row>
    <row r="805" spans="2:7">
      <c r="B805" s="233" t="s">
        <v>2366</v>
      </c>
      <c r="C805" s="212" t="s">
        <v>749</v>
      </c>
      <c r="D805" s="212">
        <v>26</v>
      </c>
      <c r="E805" s="212">
        <v>265</v>
      </c>
      <c r="F805" s="212">
        <v>2652</v>
      </c>
      <c r="G805" s="212" t="s">
        <v>1283</v>
      </c>
    </row>
    <row r="806" spans="2:7">
      <c r="B806" s="233" t="s">
        <v>2366</v>
      </c>
      <c r="C806" s="212" t="s">
        <v>749</v>
      </c>
      <c r="D806" s="212">
        <v>26</v>
      </c>
      <c r="E806" s="212">
        <v>265</v>
      </c>
      <c r="F806" s="212">
        <v>2653</v>
      </c>
      <c r="G806" s="212" t="s">
        <v>1284</v>
      </c>
    </row>
    <row r="807" spans="2:7">
      <c r="B807" s="233" t="s">
        <v>2366</v>
      </c>
      <c r="C807" s="212" t="s">
        <v>749</v>
      </c>
      <c r="D807" s="212">
        <v>26</v>
      </c>
      <c r="E807" s="212">
        <v>266</v>
      </c>
      <c r="F807" s="212">
        <v>0</v>
      </c>
      <c r="G807" s="212" t="s">
        <v>1285</v>
      </c>
    </row>
    <row r="808" spans="2:7">
      <c r="B808" s="233" t="s">
        <v>2366</v>
      </c>
      <c r="C808" s="212" t="s">
        <v>749</v>
      </c>
      <c r="D808" s="212">
        <v>26</v>
      </c>
      <c r="E808" s="212">
        <v>266</v>
      </c>
      <c r="F808" s="212">
        <v>2661</v>
      </c>
      <c r="G808" s="212" t="s">
        <v>1286</v>
      </c>
    </row>
    <row r="809" spans="2:7">
      <c r="B809" s="233" t="s">
        <v>2366</v>
      </c>
      <c r="C809" s="212" t="s">
        <v>749</v>
      </c>
      <c r="D809" s="212">
        <v>26</v>
      </c>
      <c r="E809" s="212">
        <v>266</v>
      </c>
      <c r="F809" s="212">
        <v>2662</v>
      </c>
      <c r="G809" s="212" t="s">
        <v>1287</v>
      </c>
    </row>
    <row r="810" spans="2:7">
      <c r="B810" s="233" t="s">
        <v>2366</v>
      </c>
      <c r="C810" s="212" t="s">
        <v>749</v>
      </c>
      <c r="D810" s="212">
        <v>26</v>
      </c>
      <c r="E810" s="212">
        <v>266</v>
      </c>
      <c r="F810" s="212">
        <v>2663</v>
      </c>
      <c r="G810" s="212" t="s">
        <v>1288</v>
      </c>
    </row>
    <row r="811" spans="2:7">
      <c r="B811" s="233" t="s">
        <v>2366</v>
      </c>
      <c r="C811" s="212" t="s">
        <v>749</v>
      </c>
      <c r="D811" s="212">
        <v>26</v>
      </c>
      <c r="E811" s="212">
        <v>266</v>
      </c>
      <c r="F811" s="212">
        <v>2664</v>
      </c>
      <c r="G811" s="212" t="s">
        <v>1289</v>
      </c>
    </row>
    <row r="812" spans="2:7">
      <c r="B812" s="233" t="s">
        <v>2366</v>
      </c>
      <c r="C812" s="212" t="s">
        <v>749</v>
      </c>
      <c r="D812" s="212">
        <v>26</v>
      </c>
      <c r="E812" s="212">
        <v>267</v>
      </c>
      <c r="F812" s="212">
        <v>0</v>
      </c>
      <c r="G812" s="212" t="s">
        <v>1290</v>
      </c>
    </row>
    <row r="813" spans="2:7">
      <c r="B813" s="233" t="s">
        <v>2366</v>
      </c>
      <c r="C813" s="212" t="s">
        <v>749</v>
      </c>
      <c r="D813" s="212">
        <v>26</v>
      </c>
      <c r="E813" s="212">
        <v>267</v>
      </c>
      <c r="F813" s="212">
        <v>2671</v>
      </c>
      <c r="G813" s="212" t="s">
        <v>1291</v>
      </c>
    </row>
    <row r="814" spans="2:7">
      <c r="B814" s="233" t="s">
        <v>2366</v>
      </c>
      <c r="C814" s="212" t="s">
        <v>749</v>
      </c>
      <c r="D814" s="212">
        <v>26</v>
      </c>
      <c r="E814" s="212">
        <v>267</v>
      </c>
      <c r="F814" s="212">
        <v>2672</v>
      </c>
      <c r="G814" s="212" t="s">
        <v>1292</v>
      </c>
    </row>
    <row r="815" spans="2:7">
      <c r="B815" s="233" t="s">
        <v>2366</v>
      </c>
      <c r="C815" s="212" t="s">
        <v>749</v>
      </c>
      <c r="D815" s="212">
        <v>26</v>
      </c>
      <c r="E815" s="212">
        <v>269</v>
      </c>
      <c r="F815" s="212">
        <v>0</v>
      </c>
      <c r="G815" s="212" t="s">
        <v>1293</v>
      </c>
    </row>
    <row r="816" spans="2:7">
      <c r="B816" s="233" t="s">
        <v>2366</v>
      </c>
      <c r="C816" s="212" t="s">
        <v>749</v>
      </c>
      <c r="D816" s="212">
        <v>26</v>
      </c>
      <c r="E816" s="212">
        <v>269</v>
      </c>
      <c r="F816" s="212">
        <v>2691</v>
      </c>
      <c r="G816" s="212" t="s">
        <v>1294</v>
      </c>
    </row>
    <row r="817" spans="2:7">
      <c r="B817" s="233" t="s">
        <v>2366</v>
      </c>
      <c r="C817" s="212" t="s">
        <v>749</v>
      </c>
      <c r="D817" s="212">
        <v>26</v>
      </c>
      <c r="E817" s="212">
        <v>269</v>
      </c>
      <c r="F817" s="212">
        <v>2692</v>
      </c>
      <c r="G817" s="212" t="s">
        <v>1295</v>
      </c>
    </row>
    <row r="818" spans="2:7">
      <c r="B818" s="233" t="s">
        <v>2366</v>
      </c>
      <c r="C818" s="212" t="s">
        <v>749</v>
      </c>
      <c r="D818" s="212">
        <v>26</v>
      </c>
      <c r="E818" s="212">
        <v>269</v>
      </c>
      <c r="F818" s="212">
        <v>2693</v>
      </c>
      <c r="G818" s="212" t="s">
        <v>1296</v>
      </c>
    </row>
    <row r="819" spans="2:7">
      <c r="B819" s="233" t="s">
        <v>2366</v>
      </c>
      <c r="C819" s="212" t="s">
        <v>749</v>
      </c>
      <c r="D819" s="212">
        <v>26</v>
      </c>
      <c r="E819" s="212">
        <v>269</v>
      </c>
      <c r="F819" s="212">
        <v>2694</v>
      </c>
      <c r="G819" s="212" t="s">
        <v>1297</v>
      </c>
    </row>
    <row r="820" spans="2:7">
      <c r="B820" s="233" t="s">
        <v>2366</v>
      </c>
      <c r="C820" s="212" t="s">
        <v>749</v>
      </c>
      <c r="D820" s="212">
        <v>26</v>
      </c>
      <c r="E820" s="212">
        <v>269</v>
      </c>
      <c r="F820" s="212">
        <v>2699</v>
      </c>
      <c r="G820" s="212" t="s">
        <v>1298</v>
      </c>
    </row>
    <row r="821" spans="2:7">
      <c r="B821" s="233" t="s">
        <v>2366</v>
      </c>
      <c r="C821" s="212" t="s">
        <v>749</v>
      </c>
      <c r="D821" s="212">
        <v>27</v>
      </c>
      <c r="E821" s="212">
        <v>0</v>
      </c>
      <c r="F821" s="212">
        <v>0</v>
      </c>
      <c r="G821" s="212" t="s">
        <v>1299</v>
      </c>
    </row>
    <row r="822" spans="2:7">
      <c r="B822" s="233" t="s">
        <v>2366</v>
      </c>
      <c r="C822" s="212" t="s">
        <v>749</v>
      </c>
      <c r="D822" s="212">
        <v>27</v>
      </c>
      <c r="E822" s="212">
        <v>270</v>
      </c>
      <c r="F822" s="212">
        <v>0</v>
      </c>
      <c r="G822" s="212" t="s">
        <v>1300</v>
      </c>
    </row>
    <row r="823" spans="2:7">
      <c r="B823" s="233" t="s">
        <v>2366</v>
      </c>
      <c r="C823" s="212" t="s">
        <v>749</v>
      </c>
      <c r="D823" s="212">
        <v>27</v>
      </c>
      <c r="E823" s="212">
        <v>270</v>
      </c>
      <c r="F823" s="212">
        <v>2700</v>
      </c>
      <c r="G823" s="212" t="s">
        <v>576</v>
      </c>
    </row>
    <row r="824" spans="2:7">
      <c r="B824" s="233" t="s">
        <v>2366</v>
      </c>
      <c r="C824" s="212" t="s">
        <v>749</v>
      </c>
      <c r="D824" s="212">
        <v>27</v>
      </c>
      <c r="E824" s="212">
        <v>270</v>
      </c>
      <c r="F824" s="212">
        <v>2709</v>
      </c>
      <c r="G824" s="212" t="s">
        <v>577</v>
      </c>
    </row>
    <row r="825" spans="2:7">
      <c r="B825" s="233" t="s">
        <v>2366</v>
      </c>
      <c r="C825" s="212" t="s">
        <v>749</v>
      </c>
      <c r="D825" s="212">
        <v>27</v>
      </c>
      <c r="E825" s="212">
        <v>271</v>
      </c>
      <c r="F825" s="212">
        <v>0</v>
      </c>
      <c r="G825" s="212" t="s">
        <v>1301</v>
      </c>
    </row>
    <row r="826" spans="2:7">
      <c r="B826" s="233" t="s">
        <v>2366</v>
      </c>
      <c r="C826" s="212" t="s">
        <v>749</v>
      </c>
      <c r="D826" s="212">
        <v>27</v>
      </c>
      <c r="E826" s="212">
        <v>271</v>
      </c>
      <c r="F826" s="212">
        <v>2711</v>
      </c>
      <c r="G826" s="212" t="s">
        <v>1302</v>
      </c>
    </row>
    <row r="827" spans="2:7">
      <c r="B827" s="233" t="s">
        <v>2366</v>
      </c>
      <c r="C827" s="212" t="s">
        <v>749</v>
      </c>
      <c r="D827" s="212">
        <v>27</v>
      </c>
      <c r="E827" s="212">
        <v>271</v>
      </c>
      <c r="F827" s="212">
        <v>2719</v>
      </c>
      <c r="G827" s="212" t="s">
        <v>1303</v>
      </c>
    </row>
    <row r="828" spans="2:7">
      <c r="B828" s="233" t="s">
        <v>2366</v>
      </c>
      <c r="C828" s="212" t="s">
        <v>749</v>
      </c>
      <c r="D828" s="212">
        <v>27</v>
      </c>
      <c r="E828" s="212">
        <v>272</v>
      </c>
      <c r="F828" s="212">
        <v>0</v>
      </c>
      <c r="G828" s="212" t="s">
        <v>1304</v>
      </c>
    </row>
    <row r="829" spans="2:7">
      <c r="B829" s="233" t="s">
        <v>2366</v>
      </c>
      <c r="C829" s="212" t="s">
        <v>749</v>
      </c>
      <c r="D829" s="212">
        <v>27</v>
      </c>
      <c r="E829" s="212">
        <v>272</v>
      </c>
      <c r="F829" s="212">
        <v>2721</v>
      </c>
      <c r="G829" s="212" t="s">
        <v>1305</v>
      </c>
    </row>
    <row r="830" spans="2:7">
      <c r="B830" s="233" t="s">
        <v>2366</v>
      </c>
      <c r="C830" s="212" t="s">
        <v>749</v>
      </c>
      <c r="D830" s="212">
        <v>27</v>
      </c>
      <c r="E830" s="212">
        <v>272</v>
      </c>
      <c r="F830" s="212">
        <v>2722</v>
      </c>
      <c r="G830" s="212" t="s">
        <v>1306</v>
      </c>
    </row>
    <row r="831" spans="2:7">
      <c r="B831" s="233" t="s">
        <v>2366</v>
      </c>
      <c r="C831" s="212" t="s">
        <v>749</v>
      </c>
      <c r="D831" s="212">
        <v>27</v>
      </c>
      <c r="E831" s="212">
        <v>272</v>
      </c>
      <c r="F831" s="212">
        <v>2723</v>
      </c>
      <c r="G831" s="212" t="s">
        <v>1307</v>
      </c>
    </row>
    <row r="832" spans="2:7">
      <c r="B832" s="233" t="s">
        <v>2366</v>
      </c>
      <c r="C832" s="212" t="s">
        <v>749</v>
      </c>
      <c r="D832" s="212">
        <v>27</v>
      </c>
      <c r="E832" s="212">
        <v>272</v>
      </c>
      <c r="F832" s="212">
        <v>2729</v>
      </c>
      <c r="G832" s="212" t="s">
        <v>1308</v>
      </c>
    </row>
    <row r="833" spans="2:7">
      <c r="B833" s="233" t="s">
        <v>2366</v>
      </c>
      <c r="C833" s="212" t="s">
        <v>749</v>
      </c>
      <c r="D833" s="212">
        <v>27</v>
      </c>
      <c r="E833" s="212">
        <v>273</v>
      </c>
      <c r="F833" s="212">
        <v>0</v>
      </c>
      <c r="G833" s="212" t="s">
        <v>1309</v>
      </c>
    </row>
    <row r="834" spans="2:7">
      <c r="B834" s="233" t="s">
        <v>2366</v>
      </c>
      <c r="C834" s="212" t="s">
        <v>749</v>
      </c>
      <c r="D834" s="212">
        <v>27</v>
      </c>
      <c r="E834" s="212">
        <v>273</v>
      </c>
      <c r="F834" s="212">
        <v>2731</v>
      </c>
      <c r="G834" s="212" t="s">
        <v>1310</v>
      </c>
    </row>
    <row r="835" spans="2:7">
      <c r="B835" s="233" t="s">
        <v>2366</v>
      </c>
      <c r="C835" s="212" t="s">
        <v>749</v>
      </c>
      <c r="D835" s="212">
        <v>27</v>
      </c>
      <c r="E835" s="212">
        <v>273</v>
      </c>
      <c r="F835" s="212">
        <v>2732</v>
      </c>
      <c r="G835" s="212" t="s">
        <v>1311</v>
      </c>
    </row>
    <row r="836" spans="2:7">
      <c r="B836" s="233" t="s">
        <v>2366</v>
      </c>
      <c r="C836" s="212" t="s">
        <v>749</v>
      </c>
      <c r="D836" s="212">
        <v>27</v>
      </c>
      <c r="E836" s="212">
        <v>273</v>
      </c>
      <c r="F836" s="212">
        <v>2733</v>
      </c>
      <c r="G836" s="212" t="s">
        <v>1312</v>
      </c>
    </row>
    <row r="837" spans="2:7">
      <c r="B837" s="233" t="s">
        <v>2366</v>
      </c>
      <c r="C837" s="212" t="s">
        <v>749</v>
      </c>
      <c r="D837" s="212">
        <v>27</v>
      </c>
      <c r="E837" s="212">
        <v>273</v>
      </c>
      <c r="F837" s="212">
        <v>2734</v>
      </c>
      <c r="G837" s="212" t="s">
        <v>1313</v>
      </c>
    </row>
    <row r="838" spans="2:7">
      <c r="B838" s="233" t="s">
        <v>2366</v>
      </c>
      <c r="C838" s="212" t="s">
        <v>749</v>
      </c>
      <c r="D838" s="212">
        <v>27</v>
      </c>
      <c r="E838" s="212">
        <v>273</v>
      </c>
      <c r="F838" s="212">
        <v>2735</v>
      </c>
      <c r="G838" s="212" t="s">
        <v>1314</v>
      </c>
    </row>
    <row r="839" spans="2:7">
      <c r="B839" s="233" t="s">
        <v>2366</v>
      </c>
      <c r="C839" s="212" t="s">
        <v>749</v>
      </c>
      <c r="D839" s="212">
        <v>27</v>
      </c>
      <c r="E839" s="212">
        <v>273</v>
      </c>
      <c r="F839" s="212">
        <v>2736</v>
      </c>
      <c r="G839" s="212" t="s">
        <v>1315</v>
      </c>
    </row>
    <row r="840" spans="2:7">
      <c r="B840" s="233" t="s">
        <v>2366</v>
      </c>
      <c r="C840" s="212" t="s">
        <v>749</v>
      </c>
      <c r="D840" s="212">
        <v>27</v>
      </c>
      <c r="E840" s="212">
        <v>273</v>
      </c>
      <c r="F840" s="212">
        <v>2737</v>
      </c>
      <c r="G840" s="212" t="s">
        <v>1316</v>
      </c>
    </row>
    <row r="841" spans="2:7">
      <c r="B841" s="233" t="s">
        <v>2366</v>
      </c>
      <c r="C841" s="212" t="s">
        <v>749</v>
      </c>
      <c r="D841" s="212">
        <v>27</v>
      </c>
      <c r="E841" s="212">
        <v>273</v>
      </c>
      <c r="F841" s="212">
        <v>2738</v>
      </c>
      <c r="G841" s="212" t="s">
        <v>1317</v>
      </c>
    </row>
    <row r="842" spans="2:7">
      <c r="B842" s="233" t="s">
        <v>2366</v>
      </c>
      <c r="C842" s="212" t="s">
        <v>749</v>
      </c>
      <c r="D842" s="212">
        <v>27</v>
      </c>
      <c r="E842" s="212">
        <v>273</v>
      </c>
      <c r="F842" s="212">
        <v>2739</v>
      </c>
      <c r="G842" s="212" t="s">
        <v>1318</v>
      </c>
    </row>
    <row r="843" spans="2:7">
      <c r="B843" s="233" t="s">
        <v>2366</v>
      </c>
      <c r="C843" s="212" t="s">
        <v>749</v>
      </c>
      <c r="D843" s="212">
        <v>27</v>
      </c>
      <c r="E843" s="212">
        <v>274</v>
      </c>
      <c r="F843" s="212">
        <v>0</v>
      </c>
      <c r="G843" s="212" t="s">
        <v>1319</v>
      </c>
    </row>
    <row r="844" spans="2:7">
      <c r="B844" s="233" t="s">
        <v>2366</v>
      </c>
      <c r="C844" s="212" t="s">
        <v>749</v>
      </c>
      <c r="D844" s="212">
        <v>27</v>
      </c>
      <c r="E844" s="212">
        <v>274</v>
      </c>
      <c r="F844" s="212">
        <v>2741</v>
      </c>
      <c r="G844" s="212" t="s">
        <v>1320</v>
      </c>
    </row>
    <row r="845" spans="2:7">
      <c r="B845" s="233" t="s">
        <v>2366</v>
      </c>
      <c r="C845" s="212" t="s">
        <v>749</v>
      </c>
      <c r="D845" s="212">
        <v>27</v>
      </c>
      <c r="E845" s="212">
        <v>274</v>
      </c>
      <c r="F845" s="212">
        <v>2742</v>
      </c>
      <c r="G845" s="212" t="s">
        <v>1321</v>
      </c>
    </row>
    <row r="846" spans="2:7">
      <c r="B846" s="233" t="s">
        <v>2366</v>
      </c>
      <c r="C846" s="212" t="s">
        <v>749</v>
      </c>
      <c r="D846" s="212">
        <v>27</v>
      </c>
      <c r="E846" s="212">
        <v>274</v>
      </c>
      <c r="F846" s="212">
        <v>2743</v>
      </c>
      <c r="G846" s="212" t="s">
        <v>1322</v>
      </c>
    </row>
    <row r="847" spans="2:7">
      <c r="B847" s="233" t="s">
        <v>2366</v>
      </c>
      <c r="C847" s="212" t="s">
        <v>749</v>
      </c>
      <c r="D847" s="212">
        <v>27</v>
      </c>
      <c r="E847" s="212">
        <v>274</v>
      </c>
      <c r="F847" s="212">
        <v>2744</v>
      </c>
      <c r="G847" s="212" t="s">
        <v>1323</v>
      </c>
    </row>
    <row r="848" spans="2:7">
      <c r="B848" s="233" t="s">
        <v>2366</v>
      </c>
      <c r="C848" s="212" t="s">
        <v>749</v>
      </c>
      <c r="D848" s="212">
        <v>27</v>
      </c>
      <c r="E848" s="212">
        <v>275</v>
      </c>
      <c r="F848" s="212">
        <v>0</v>
      </c>
      <c r="G848" s="212" t="s">
        <v>1324</v>
      </c>
    </row>
    <row r="849" spans="2:7">
      <c r="B849" s="233" t="s">
        <v>2366</v>
      </c>
      <c r="C849" s="212" t="s">
        <v>749</v>
      </c>
      <c r="D849" s="212">
        <v>27</v>
      </c>
      <c r="E849" s="212">
        <v>275</v>
      </c>
      <c r="F849" s="212">
        <v>2751</v>
      </c>
      <c r="G849" s="212" t="s">
        <v>1325</v>
      </c>
    </row>
    <row r="850" spans="2:7">
      <c r="B850" s="233" t="s">
        <v>2366</v>
      </c>
      <c r="C850" s="212" t="s">
        <v>749</v>
      </c>
      <c r="D850" s="212">
        <v>27</v>
      </c>
      <c r="E850" s="212">
        <v>275</v>
      </c>
      <c r="F850" s="212">
        <v>2752</v>
      </c>
      <c r="G850" s="212" t="s">
        <v>1326</v>
      </c>
    </row>
    <row r="851" spans="2:7">
      <c r="B851" s="233" t="s">
        <v>2366</v>
      </c>
      <c r="C851" s="212" t="s">
        <v>749</v>
      </c>
      <c r="D851" s="212">
        <v>27</v>
      </c>
      <c r="E851" s="212">
        <v>275</v>
      </c>
      <c r="F851" s="212">
        <v>2753</v>
      </c>
      <c r="G851" s="212" t="s">
        <v>1327</v>
      </c>
    </row>
    <row r="852" spans="2:7">
      <c r="B852" s="233" t="s">
        <v>2366</v>
      </c>
      <c r="C852" s="212" t="s">
        <v>749</v>
      </c>
      <c r="D852" s="212">
        <v>27</v>
      </c>
      <c r="E852" s="212">
        <v>276</v>
      </c>
      <c r="F852" s="212">
        <v>0</v>
      </c>
      <c r="G852" s="212" t="s">
        <v>1328</v>
      </c>
    </row>
    <row r="853" spans="2:7">
      <c r="B853" s="233" t="s">
        <v>2366</v>
      </c>
      <c r="C853" s="212" t="s">
        <v>749</v>
      </c>
      <c r="D853" s="212">
        <v>27</v>
      </c>
      <c r="E853" s="212">
        <v>276</v>
      </c>
      <c r="F853" s="212">
        <v>2761</v>
      </c>
      <c r="G853" s="212" t="s">
        <v>1328</v>
      </c>
    </row>
    <row r="854" spans="2:7">
      <c r="B854" s="233" t="s">
        <v>2366</v>
      </c>
      <c r="C854" s="212" t="s">
        <v>749</v>
      </c>
      <c r="D854" s="212">
        <v>28</v>
      </c>
      <c r="E854" s="212">
        <v>0</v>
      </c>
      <c r="F854" s="212">
        <v>0</v>
      </c>
      <c r="G854" s="212" t="s">
        <v>1329</v>
      </c>
    </row>
    <row r="855" spans="2:7">
      <c r="B855" s="233" t="s">
        <v>2366</v>
      </c>
      <c r="C855" s="212" t="s">
        <v>749</v>
      </c>
      <c r="D855" s="212">
        <v>28</v>
      </c>
      <c r="E855" s="212">
        <v>280</v>
      </c>
      <c r="F855" s="212">
        <v>0</v>
      </c>
      <c r="G855" s="212" t="s">
        <v>1330</v>
      </c>
    </row>
    <row r="856" spans="2:7">
      <c r="B856" s="233" t="s">
        <v>2366</v>
      </c>
      <c r="C856" s="212" t="s">
        <v>749</v>
      </c>
      <c r="D856" s="212">
        <v>28</v>
      </c>
      <c r="E856" s="212">
        <v>280</v>
      </c>
      <c r="F856" s="212">
        <v>2800</v>
      </c>
      <c r="G856" s="212" t="s">
        <v>576</v>
      </c>
    </row>
    <row r="857" spans="2:7">
      <c r="B857" s="233" t="s">
        <v>2366</v>
      </c>
      <c r="C857" s="212" t="s">
        <v>749</v>
      </c>
      <c r="D857" s="212">
        <v>28</v>
      </c>
      <c r="E857" s="212">
        <v>280</v>
      </c>
      <c r="F857" s="212">
        <v>2809</v>
      </c>
      <c r="G857" s="212" t="s">
        <v>577</v>
      </c>
    </row>
    <row r="858" spans="2:7">
      <c r="B858" s="233" t="s">
        <v>2366</v>
      </c>
      <c r="C858" s="212" t="s">
        <v>749</v>
      </c>
      <c r="D858" s="212">
        <v>28</v>
      </c>
      <c r="E858" s="212">
        <v>281</v>
      </c>
      <c r="F858" s="212">
        <v>0</v>
      </c>
      <c r="G858" s="212" t="s">
        <v>1331</v>
      </c>
    </row>
    <row r="859" spans="2:7">
      <c r="B859" s="233" t="s">
        <v>2366</v>
      </c>
      <c r="C859" s="212" t="s">
        <v>749</v>
      </c>
      <c r="D859" s="212">
        <v>28</v>
      </c>
      <c r="E859" s="212">
        <v>281</v>
      </c>
      <c r="F859" s="212">
        <v>2811</v>
      </c>
      <c r="G859" s="212" t="s">
        <v>1332</v>
      </c>
    </row>
    <row r="860" spans="2:7">
      <c r="B860" s="233" t="s">
        <v>2366</v>
      </c>
      <c r="C860" s="212" t="s">
        <v>749</v>
      </c>
      <c r="D860" s="212">
        <v>28</v>
      </c>
      <c r="E860" s="212">
        <v>281</v>
      </c>
      <c r="F860" s="212">
        <v>2812</v>
      </c>
      <c r="G860" s="212" t="s">
        <v>1333</v>
      </c>
    </row>
    <row r="861" spans="2:7">
      <c r="B861" s="233" t="s">
        <v>2366</v>
      </c>
      <c r="C861" s="212" t="s">
        <v>749</v>
      </c>
      <c r="D861" s="212">
        <v>28</v>
      </c>
      <c r="E861" s="212">
        <v>281</v>
      </c>
      <c r="F861" s="212">
        <v>2813</v>
      </c>
      <c r="G861" s="212" t="s">
        <v>1334</v>
      </c>
    </row>
    <row r="862" spans="2:7">
      <c r="B862" s="233" t="s">
        <v>2366</v>
      </c>
      <c r="C862" s="212" t="s">
        <v>749</v>
      </c>
      <c r="D862" s="212">
        <v>28</v>
      </c>
      <c r="E862" s="212">
        <v>281</v>
      </c>
      <c r="F862" s="212">
        <v>2814</v>
      </c>
      <c r="G862" s="212" t="s">
        <v>1335</v>
      </c>
    </row>
    <row r="863" spans="2:7">
      <c r="B863" s="233" t="s">
        <v>2366</v>
      </c>
      <c r="C863" s="212" t="s">
        <v>749</v>
      </c>
      <c r="D863" s="212">
        <v>28</v>
      </c>
      <c r="E863" s="212">
        <v>281</v>
      </c>
      <c r="F863" s="212">
        <v>2815</v>
      </c>
      <c r="G863" s="212" t="s">
        <v>1336</v>
      </c>
    </row>
    <row r="864" spans="2:7">
      <c r="B864" s="233" t="s">
        <v>2366</v>
      </c>
      <c r="C864" s="212" t="s">
        <v>749</v>
      </c>
      <c r="D864" s="212">
        <v>28</v>
      </c>
      <c r="E864" s="212">
        <v>282</v>
      </c>
      <c r="F864" s="212">
        <v>0</v>
      </c>
      <c r="G864" s="212" t="s">
        <v>1337</v>
      </c>
    </row>
    <row r="865" spans="2:7">
      <c r="B865" s="233" t="s">
        <v>2366</v>
      </c>
      <c r="C865" s="212" t="s">
        <v>749</v>
      </c>
      <c r="D865" s="212">
        <v>28</v>
      </c>
      <c r="E865" s="212">
        <v>282</v>
      </c>
      <c r="F865" s="212">
        <v>2821</v>
      </c>
      <c r="G865" s="212" t="s">
        <v>1338</v>
      </c>
    </row>
    <row r="866" spans="2:7">
      <c r="B866" s="233" t="s">
        <v>2366</v>
      </c>
      <c r="C866" s="212" t="s">
        <v>749</v>
      </c>
      <c r="D866" s="212">
        <v>28</v>
      </c>
      <c r="E866" s="212">
        <v>282</v>
      </c>
      <c r="F866" s="212">
        <v>2822</v>
      </c>
      <c r="G866" s="212" t="s">
        <v>1339</v>
      </c>
    </row>
    <row r="867" spans="2:7">
      <c r="B867" s="233" t="s">
        <v>2366</v>
      </c>
      <c r="C867" s="212" t="s">
        <v>749</v>
      </c>
      <c r="D867" s="212">
        <v>28</v>
      </c>
      <c r="E867" s="212">
        <v>282</v>
      </c>
      <c r="F867" s="212">
        <v>2823</v>
      </c>
      <c r="G867" s="212" t="s">
        <v>1340</v>
      </c>
    </row>
    <row r="868" spans="2:7">
      <c r="B868" s="233" t="s">
        <v>2366</v>
      </c>
      <c r="C868" s="212" t="s">
        <v>749</v>
      </c>
      <c r="D868" s="212">
        <v>28</v>
      </c>
      <c r="E868" s="212">
        <v>283</v>
      </c>
      <c r="F868" s="212">
        <v>0</v>
      </c>
      <c r="G868" s="212" t="s">
        <v>1341</v>
      </c>
    </row>
    <row r="869" spans="2:7">
      <c r="B869" s="233" t="s">
        <v>2366</v>
      </c>
      <c r="C869" s="212" t="s">
        <v>749</v>
      </c>
      <c r="D869" s="212">
        <v>28</v>
      </c>
      <c r="E869" s="212">
        <v>283</v>
      </c>
      <c r="F869" s="212">
        <v>2831</v>
      </c>
      <c r="G869" s="212" t="s">
        <v>1342</v>
      </c>
    </row>
    <row r="870" spans="2:7">
      <c r="B870" s="233" t="s">
        <v>2366</v>
      </c>
      <c r="C870" s="212" t="s">
        <v>749</v>
      </c>
      <c r="D870" s="212">
        <v>28</v>
      </c>
      <c r="E870" s="212">
        <v>283</v>
      </c>
      <c r="F870" s="212">
        <v>2832</v>
      </c>
      <c r="G870" s="212" t="s">
        <v>1343</v>
      </c>
    </row>
    <row r="871" spans="2:7">
      <c r="B871" s="233" t="s">
        <v>2366</v>
      </c>
      <c r="C871" s="212" t="s">
        <v>749</v>
      </c>
      <c r="D871" s="212">
        <v>28</v>
      </c>
      <c r="E871" s="212">
        <v>284</v>
      </c>
      <c r="F871" s="212">
        <v>0</v>
      </c>
      <c r="G871" s="212" t="s">
        <v>1344</v>
      </c>
    </row>
    <row r="872" spans="2:7">
      <c r="B872" s="233" t="s">
        <v>2366</v>
      </c>
      <c r="C872" s="212" t="s">
        <v>749</v>
      </c>
      <c r="D872" s="212">
        <v>28</v>
      </c>
      <c r="E872" s="212">
        <v>284</v>
      </c>
      <c r="F872" s="212">
        <v>2841</v>
      </c>
      <c r="G872" s="212" t="s">
        <v>1345</v>
      </c>
    </row>
    <row r="873" spans="2:7">
      <c r="B873" s="233" t="s">
        <v>2366</v>
      </c>
      <c r="C873" s="212" t="s">
        <v>749</v>
      </c>
      <c r="D873" s="212">
        <v>28</v>
      </c>
      <c r="E873" s="212">
        <v>284</v>
      </c>
      <c r="F873" s="212">
        <v>2842</v>
      </c>
      <c r="G873" s="212" t="s">
        <v>1346</v>
      </c>
    </row>
    <row r="874" spans="2:7">
      <c r="B874" s="233" t="s">
        <v>2366</v>
      </c>
      <c r="C874" s="212" t="s">
        <v>749</v>
      </c>
      <c r="D874" s="212">
        <v>28</v>
      </c>
      <c r="E874" s="212">
        <v>285</v>
      </c>
      <c r="F874" s="212">
        <v>0</v>
      </c>
      <c r="G874" s="212" t="s">
        <v>1347</v>
      </c>
    </row>
    <row r="875" spans="2:7">
      <c r="B875" s="233" t="s">
        <v>2366</v>
      </c>
      <c r="C875" s="212" t="s">
        <v>749</v>
      </c>
      <c r="D875" s="212">
        <v>28</v>
      </c>
      <c r="E875" s="212">
        <v>285</v>
      </c>
      <c r="F875" s="212">
        <v>2851</v>
      </c>
      <c r="G875" s="212" t="s">
        <v>1348</v>
      </c>
    </row>
    <row r="876" spans="2:7">
      <c r="B876" s="233" t="s">
        <v>2366</v>
      </c>
      <c r="C876" s="212" t="s">
        <v>749</v>
      </c>
      <c r="D876" s="212">
        <v>28</v>
      </c>
      <c r="E876" s="212">
        <v>285</v>
      </c>
      <c r="F876" s="212">
        <v>2859</v>
      </c>
      <c r="G876" s="212" t="s">
        <v>1349</v>
      </c>
    </row>
    <row r="877" spans="2:7">
      <c r="B877" s="233" t="s">
        <v>2366</v>
      </c>
      <c r="C877" s="212" t="s">
        <v>749</v>
      </c>
      <c r="D877" s="212">
        <v>28</v>
      </c>
      <c r="E877" s="212">
        <v>289</v>
      </c>
      <c r="F877" s="212">
        <v>0</v>
      </c>
      <c r="G877" s="212" t="s">
        <v>1350</v>
      </c>
    </row>
    <row r="878" spans="2:7">
      <c r="B878" s="233" t="s">
        <v>2366</v>
      </c>
      <c r="C878" s="212" t="s">
        <v>749</v>
      </c>
      <c r="D878" s="212">
        <v>28</v>
      </c>
      <c r="E878" s="212">
        <v>289</v>
      </c>
      <c r="F878" s="212">
        <v>2899</v>
      </c>
      <c r="G878" s="212" t="s">
        <v>1350</v>
      </c>
    </row>
    <row r="879" spans="2:7">
      <c r="B879" s="233" t="s">
        <v>2366</v>
      </c>
      <c r="C879" s="212" t="s">
        <v>749</v>
      </c>
      <c r="D879" s="212">
        <v>29</v>
      </c>
      <c r="E879" s="212">
        <v>0</v>
      </c>
      <c r="F879" s="212">
        <v>0</v>
      </c>
      <c r="G879" s="212" t="s">
        <v>1351</v>
      </c>
    </row>
    <row r="880" spans="2:7">
      <c r="B880" s="233" t="s">
        <v>2366</v>
      </c>
      <c r="C880" s="212" t="s">
        <v>749</v>
      </c>
      <c r="D880" s="212">
        <v>29</v>
      </c>
      <c r="E880" s="212">
        <v>290</v>
      </c>
      <c r="F880" s="212">
        <v>0</v>
      </c>
      <c r="G880" s="212" t="s">
        <v>1352</v>
      </c>
    </row>
    <row r="881" spans="2:7">
      <c r="B881" s="233" t="s">
        <v>2366</v>
      </c>
      <c r="C881" s="212" t="s">
        <v>749</v>
      </c>
      <c r="D881" s="212">
        <v>29</v>
      </c>
      <c r="E881" s="212">
        <v>290</v>
      </c>
      <c r="F881" s="212">
        <v>2900</v>
      </c>
      <c r="G881" s="212" t="s">
        <v>576</v>
      </c>
    </row>
    <row r="882" spans="2:7">
      <c r="B882" s="233" t="s">
        <v>2366</v>
      </c>
      <c r="C882" s="212" t="s">
        <v>749</v>
      </c>
      <c r="D882" s="212">
        <v>29</v>
      </c>
      <c r="E882" s="212">
        <v>290</v>
      </c>
      <c r="F882" s="212">
        <v>2909</v>
      </c>
      <c r="G882" s="212" t="s">
        <v>577</v>
      </c>
    </row>
    <row r="883" spans="2:7">
      <c r="B883" s="233" t="s">
        <v>2366</v>
      </c>
      <c r="C883" s="212" t="s">
        <v>749</v>
      </c>
      <c r="D883" s="212">
        <v>29</v>
      </c>
      <c r="E883" s="212">
        <v>291</v>
      </c>
      <c r="F883" s="212">
        <v>0</v>
      </c>
      <c r="G883" s="212" t="s">
        <v>1353</v>
      </c>
    </row>
    <row r="884" spans="2:7">
      <c r="B884" s="233" t="s">
        <v>2366</v>
      </c>
      <c r="C884" s="212" t="s">
        <v>749</v>
      </c>
      <c r="D884" s="212">
        <v>29</v>
      </c>
      <c r="E884" s="212">
        <v>291</v>
      </c>
      <c r="F884" s="212">
        <v>2911</v>
      </c>
      <c r="G884" s="212" t="s">
        <v>1354</v>
      </c>
    </row>
    <row r="885" spans="2:7">
      <c r="B885" s="233" t="s">
        <v>2366</v>
      </c>
      <c r="C885" s="212" t="s">
        <v>749</v>
      </c>
      <c r="D885" s="212">
        <v>29</v>
      </c>
      <c r="E885" s="212">
        <v>291</v>
      </c>
      <c r="F885" s="212">
        <v>2912</v>
      </c>
      <c r="G885" s="212" t="s">
        <v>1355</v>
      </c>
    </row>
    <row r="886" spans="2:7">
      <c r="B886" s="233" t="s">
        <v>2366</v>
      </c>
      <c r="C886" s="212" t="s">
        <v>749</v>
      </c>
      <c r="D886" s="212">
        <v>29</v>
      </c>
      <c r="E886" s="212">
        <v>291</v>
      </c>
      <c r="F886" s="212">
        <v>2913</v>
      </c>
      <c r="G886" s="212" t="s">
        <v>1356</v>
      </c>
    </row>
    <row r="887" spans="2:7">
      <c r="B887" s="233" t="s">
        <v>2366</v>
      </c>
      <c r="C887" s="212" t="s">
        <v>749</v>
      </c>
      <c r="D887" s="212">
        <v>29</v>
      </c>
      <c r="E887" s="212">
        <v>291</v>
      </c>
      <c r="F887" s="212">
        <v>2914</v>
      </c>
      <c r="G887" s="212" t="s">
        <v>1357</v>
      </c>
    </row>
    <row r="888" spans="2:7">
      <c r="B888" s="233" t="s">
        <v>2366</v>
      </c>
      <c r="C888" s="212" t="s">
        <v>749</v>
      </c>
      <c r="D888" s="212">
        <v>29</v>
      </c>
      <c r="E888" s="212">
        <v>291</v>
      </c>
      <c r="F888" s="212">
        <v>2915</v>
      </c>
      <c r="G888" s="212" t="s">
        <v>1358</v>
      </c>
    </row>
    <row r="889" spans="2:7">
      <c r="B889" s="233" t="s">
        <v>2366</v>
      </c>
      <c r="C889" s="212" t="s">
        <v>749</v>
      </c>
      <c r="D889" s="212">
        <v>29</v>
      </c>
      <c r="E889" s="212">
        <v>292</v>
      </c>
      <c r="F889" s="212">
        <v>0</v>
      </c>
      <c r="G889" s="212" t="s">
        <v>1359</v>
      </c>
    </row>
    <row r="890" spans="2:7">
      <c r="B890" s="233" t="s">
        <v>2366</v>
      </c>
      <c r="C890" s="212" t="s">
        <v>749</v>
      </c>
      <c r="D890" s="212">
        <v>29</v>
      </c>
      <c r="E890" s="212">
        <v>292</v>
      </c>
      <c r="F890" s="212">
        <v>2921</v>
      </c>
      <c r="G890" s="212" t="s">
        <v>1360</v>
      </c>
    </row>
    <row r="891" spans="2:7">
      <c r="B891" s="233" t="s">
        <v>2366</v>
      </c>
      <c r="C891" s="212" t="s">
        <v>749</v>
      </c>
      <c r="D891" s="212">
        <v>29</v>
      </c>
      <c r="E891" s="212">
        <v>292</v>
      </c>
      <c r="F891" s="212">
        <v>2922</v>
      </c>
      <c r="G891" s="212" t="s">
        <v>1361</v>
      </c>
    </row>
    <row r="892" spans="2:7">
      <c r="B892" s="233" t="s">
        <v>2366</v>
      </c>
      <c r="C892" s="212" t="s">
        <v>749</v>
      </c>
      <c r="D892" s="212">
        <v>29</v>
      </c>
      <c r="E892" s="212">
        <v>292</v>
      </c>
      <c r="F892" s="212">
        <v>2929</v>
      </c>
      <c r="G892" s="212" t="s">
        <v>1362</v>
      </c>
    </row>
    <row r="893" spans="2:7">
      <c r="B893" s="233" t="s">
        <v>2366</v>
      </c>
      <c r="C893" s="212" t="s">
        <v>749</v>
      </c>
      <c r="D893" s="212">
        <v>29</v>
      </c>
      <c r="E893" s="212">
        <v>293</v>
      </c>
      <c r="F893" s="212">
        <v>0</v>
      </c>
      <c r="G893" s="212" t="s">
        <v>1363</v>
      </c>
    </row>
    <row r="894" spans="2:7">
      <c r="B894" s="233" t="s">
        <v>2366</v>
      </c>
      <c r="C894" s="212" t="s">
        <v>749</v>
      </c>
      <c r="D894" s="212">
        <v>29</v>
      </c>
      <c r="E894" s="212">
        <v>293</v>
      </c>
      <c r="F894" s="212">
        <v>2931</v>
      </c>
      <c r="G894" s="212" t="s">
        <v>1364</v>
      </c>
    </row>
    <row r="895" spans="2:7">
      <c r="B895" s="233" t="s">
        <v>2366</v>
      </c>
      <c r="C895" s="212" t="s">
        <v>749</v>
      </c>
      <c r="D895" s="212">
        <v>29</v>
      </c>
      <c r="E895" s="212">
        <v>293</v>
      </c>
      <c r="F895" s="212">
        <v>2932</v>
      </c>
      <c r="G895" s="212" t="s">
        <v>1365</v>
      </c>
    </row>
    <row r="896" spans="2:7">
      <c r="B896" s="233" t="s">
        <v>2366</v>
      </c>
      <c r="C896" s="212" t="s">
        <v>749</v>
      </c>
      <c r="D896" s="212">
        <v>29</v>
      </c>
      <c r="E896" s="212">
        <v>293</v>
      </c>
      <c r="F896" s="212">
        <v>2933</v>
      </c>
      <c r="G896" s="212" t="s">
        <v>1366</v>
      </c>
    </row>
    <row r="897" spans="2:7">
      <c r="B897" s="233" t="s">
        <v>2366</v>
      </c>
      <c r="C897" s="212" t="s">
        <v>749</v>
      </c>
      <c r="D897" s="212">
        <v>29</v>
      </c>
      <c r="E897" s="212">
        <v>293</v>
      </c>
      <c r="F897" s="212">
        <v>2939</v>
      </c>
      <c r="G897" s="212" t="s">
        <v>1367</v>
      </c>
    </row>
    <row r="898" spans="2:7">
      <c r="B898" s="233" t="s">
        <v>2366</v>
      </c>
      <c r="C898" s="212" t="s">
        <v>749</v>
      </c>
      <c r="D898" s="212">
        <v>29</v>
      </c>
      <c r="E898" s="212">
        <v>294</v>
      </c>
      <c r="F898" s="212">
        <v>0</v>
      </c>
      <c r="G898" s="212" t="s">
        <v>1368</v>
      </c>
    </row>
    <row r="899" spans="2:7">
      <c r="B899" s="233" t="s">
        <v>2366</v>
      </c>
      <c r="C899" s="212" t="s">
        <v>749</v>
      </c>
      <c r="D899" s="212">
        <v>29</v>
      </c>
      <c r="E899" s="212">
        <v>294</v>
      </c>
      <c r="F899" s="212">
        <v>2941</v>
      </c>
      <c r="G899" s="212" t="s">
        <v>1369</v>
      </c>
    </row>
    <row r="900" spans="2:7">
      <c r="B900" s="233" t="s">
        <v>2366</v>
      </c>
      <c r="C900" s="212" t="s">
        <v>749</v>
      </c>
      <c r="D900" s="212">
        <v>29</v>
      </c>
      <c r="E900" s="212">
        <v>294</v>
      </c>
      <c r="F900" s="212">
        <v>2942</v>
      </c>
      <c r="G900" s="212" t="s">
        <v>1370</v>
      </c>
    </row>
    <row r="901" spans="2:7">
      <c r="B901" s="233" t="s">
        <v>2366</v>
      </c>
      <c r="C901" s="212" t="s">
        <v>749</v>
      </c>
      <c r="D901" s="212">
        <v>29</v>
      </c>
      <c r="E901" s="212">
        <v>295</v>
      </c>
      <c r="F901" s="212">
        <v>0</v>
      </c>
      <c r="G901" s="212" t="s">
        <v>1371</v>
      </c>
    </row>
    <row r="902" spans="2:7">
      <c r="B902" s="233" t="s">
        <v>2366</v>
      </c>
      <c r="C902" s="212" t="s">
        <v>749</v>
      </c>
      <c r="D902" s="212">
        <v>29</v>
      </c>
      <c r="E902" s="212">
        <v>295</v>
      </c>
      <c r="F902" s="212">
        <v>2951</v>
      </c>
      <c r="G902" s="212" t="s">
        <v>1372</v>
      </c>
    </row>
    <row r="903" spans="2:7">
      <c r="B903" s="233" t="s">
        <v>2366</v>
      </c>
      <c r="C903" s="212" t="s">
        <v>749</v>
      </c>
      <c r="D903" s="212">
        <v>29</v>
      </c>
      <c r="E903" s="212">
        <v>295</v>
      </c>
      <c r="F903" s="212">
        <v>2952</v>
      </c>
      <c r="G903" s="212" t="s">
        <v>1373</v>
      </c>
    </row>
    <row r="904" spans="2:7">
      <c r="B904" s="233" t="s">
        <v>2366</v>
      </c>
      <c r="C904" s="212" t="s">
        <v>749</v>
      </c>
      <c r="D904" s="212">
        <v>29</v>
      </c>
      <c r="E904" s="212">
        <v>296</v>
      </c>
      <c r="F904" s="212">
        <v>0</v>
      </c>
      <c r="G904" s="212" t="s">
        <v>1374</v>
      </c>
    </row>
    <row r="905" spans="2:7">
      <c r="B905" s="233" t="s">
        <v>2366</v>
      </c>
      <c r="C905" s="212" t="s">
        <v>749</v>
      </c>
      <c r="D905" s="212">
        <v>29</v>
      </c>
      <c r="E905" s="212">
        <v>296</v>
      </c>
      <c r="F905" s="212">
        <v>2961</v>
      </c>
      <c r="G905" s="212" t="s">
        <v>1375</v>
      </c>
    </row>
    <row r="906" spans="2:7">
      <c r="B906" s="233" t="s">
        <v>2366</v>
      </c>
      <c r="C906" s="212" t="s">
        <v>749</v>
      </c>
      <c r="D906" s="212">
        <v>29</v>
      </c>
      <c r="E906" s="212">
        <v>296</v>
      </c>
      <c r="F906" s="212">
        <v>2962</v>
      </c>
      <c r="G906" s="212" t="s">
        <v>1376</v>
      </c>
    </row>
    <row r="907" spans="2:7">
      <c r="B907" s="233" t="s">
        <v>2366</v>
      </c>
      <c r="C907" s="212" t="s">
        <v>749</v>
      </c>
      <c r="D907" s="212">
        <v>29</v>
      </c>
      <c r="E907" s="212">
        <v>296</v>
      </c>
      <c r="F907" s="212">
        <v>2969</v>
      </c>
      <c r="G907" s="212" t="s">
        <v>1377</v>
      </c>
    </row>
    <row r="908" spans="2:7">
      <c r="B908" s="233" t="s">
        <v>2366</v>
      </c>
      <c r="C908" s="212" t="s">
        <v>749</v>
      </c>
      <c r="D908" s="212">
        <v>29</v>
      </c>
      <c r="E908" s="212">
        <v>297</v>
      </c>
      <c r="F908" s="212">
        <v>0</v>
      </c>
      <c r="G908" s="212" t="s">
        <v>1378</v>
      </c>
    </row>
    <row r="909" spans="2:7">
      <c r="B909" s="233" t="s">
        <v>2366</v>
      </c>
      <c r="C909" s="212" t="s">
        <v>749</v>
      </c>
      <c r="D909" s="212">
        <v>29</v>
      </c>
      <c r="E909" s="212">
        <v>297</v>
      </c>
      <c r="F909" s="212">
        <v>2971</v>
      </c>
      <c r="G909" s="212" t="s">
        <v>1379</v>
      </c>
    </row>
    <row r="910" spans="2:7">
      <c r="B910" s="233" t="s">
        <v>2366</v>
      </c>
      <c r="C910" s="212" t="s">
        <v>749</v>
      </c>
      <c r="D910" s="212">
        <v>29</v>
      </c>
      <c r="E910" s="212">
        <v>297</v>
      </c>
      <c r="F910" s="212">
        <v>2972</v>
      </c>
      <c r="G910" s="212" t="s">
        <v>1380</v>
      </c>
    </row>
    <row r="911" spans="2:7">
      <c r="B911" s="233" t="s">
        <v>2366</v>
      </c>
      <c r="C911" s="212" t="s">
        <v>749</v>
      </c>
      <c r="D911" s="212">
        <v>29</v>
      </c>
      <c r="E911" s="212">
        <v>297</v>
      </c>
      <c r="F911" s="212">
        <v>2973</v>
      </c>
      <c r="G911" s="212" t="s">
        <v>1381</v>
      </c>
    </row>
    <row r="912" spans="2:7">
      <c r="B912" s="233" t="s">
        <v>2366</v>
      </c>
      <c r="C912" s="212" t="s">
        <v>749</v>
      </c>
      <c r="D912" s="212">
        <v>29</v>
      </c>
      <c r="E912" s="212">
        <v>299</v>
      </c>
      <c r="F912" s="212">
        <v>0</v>
      </c>
      <c r="G912" s="212" t="s">
        <v>1382</v>
      </c>
    </row>
    <row r="913" spans="2:7">
      <c r="B913" s="233" t="s">
        <v>2366</v>
      </c>
      <c r="C913" s="212" t="s">
        <v>749</v>
      </c>
      <c r="D913" s="212">
        <v>29</v>
      </c>
      <c r="E913" s="212">
        <v>299</v>
      </c>
      <c r="F913" s="212">
        <v>2999</v>
      </c>
      <c r="G913" s="212" t="s">
        <v>1382</v>
      </c>
    </row>
    <row r="914" spans="2:7">
      <c r="B914" s="233" t="s">
        <v>2366</v>
      </c>
      <c r="C914" s="212" t="s">
        <v>749</v>
      </c>
      <c r="D914" s="212">
        <v>30</v>
      </c>
      <c r="E914" s="212">
        <v>0</v>
      </c>
      <c r="F914" s="212">
        <v>0</v>
      </c>
      <c r="G914" s="212" t="s">
        <v>1383</v>
      </c>
    </row>
    <row r="915" spans="2:7">
      <c r="B915" s="233" t="s">
        <v>2366</v>
      </c>
      <c r="C915" s="212" t="s">
        <v>749</v>
      </c>
      <c r="D915" s="212">
        <v>30</v>
      </c>
      <c r="E915" s="212">
        <v>300</v>
      </c>
      <c r="F915" s="212">
        <v>0</v>
      </c>
      <c r="G915" s="212" t="s">
        <v>1384</v>
      </c>
    </row>
    <row r="916" spans="2:7">
      <c r="B916" s="233" t="s">
        <v>2366</v>
      </c>
      <c r="C916" s="212" t="s">
        <v>749</v>
      </c>
      <c r="D916" s="212">
        <v>30</v>
      </c>
      <c r="E916" s="212">
        <v>300</v>
      </c>
      <c r="F916" s="212">
        <v>3000</v>
      </c>
      <c r="G916" s="212" t="s">
        <v>576</v>
      </c>
    </row>
    <row r="917" spans="2:7">
      <c r="B917" s="233" t="s">
        <v>2366</v>
      </c>
      <c r="C917" s="212" t="s">
        <v>749</v>
      </c>
      <c r="D917" s="212">
        <v>30</v>
      </c>
      <c r="E917" s="212">
        <v>300</v>
      </c>
      <c r="F917" s="212">
        <v>3009</v>
      </c>
      <c r="G917" s="212" t="s">
        <v>577</v>
      </c>
    </row>
    <row r="918" spans="2:7">
      <c r="B918" s="233" t="s">
        <v>2366</v>
      </c>
      <c r="C918" s="212" t="s">
        <v>749</v>
      </c>
      <c r="D918" s="212">
        <v>30</v>
      </c>
      <c r="E918" s="212">
        <v>301</v>
      </c>
      <c r="F918" s="212">
        <v>0</v>
      </c>
      <c r="G918" s="212" t="s">
        <v>1385</v>
      </c>
    </row>
    <row r="919" spans="2:7">
      <c r="B919" s="233" t="s">
        <v>2366</v>
      </c>
      <c r="C919" s="212" t="s">
        <v>749</v>
      </c>
      <c r="D919" s="212">
        <v>30</v>
      </c>
      <c r="E919" s="212">
        <v>301</v>
      </c>
      <c r="F919" s="212">
        <v>3011</v>
      </c>
      <c r="G919" s="212" t="s">
        <v>1386</v>
      </c>
    </row>
    <row r="920" spans="2:7">
      <c r="B920" s="233" t="s">
        <v>2366</v>
      </c>
      <c r="C920" s="212" t="s">
        <v>749</v>
      </c>
      <c r="D920" s="212">
        <v>30</v>
      </c>
      <c r="E920" s="212">
        <v>301</v>
      </c>
      <c r="F920" s="212">
        <v>3012</v>
      </c>
      <c r="G920" s="212" t="s">
        <v>1387</v>
      </c>
    </row>
    <row r="921" spans="2:7">
      <c r="B921" s="233" t="s">
        <v>2366</v>
      </c>
      <c r="C921" s="212" t="s">
        <v>749</v>
      </c>
      <c r="D921" s="212">
        <v>30</v>
      </c>
      <c r="E921" s="212">
        <v>301</v>
      </c>
      <c r="F921" s="212">
        <v>3013</v>
      </c>
      <c r="G921" s="212" t="s">
        <v>1388</v>
      </c>
    </row>
    <row r="922" spans="2:7">
      <c r="B922" s="233" t="s">
        <v>2366</v>
      </c>
      <c r="C922" s="212" t="s">
        <v>749</v>
      </c>
      <c r="D922" s="212">
        <v>30</v>
      </c>
      <c r="E922" s="212">
        <v>301</v>
      </c>
      <c r="F922" s="212">
        <v>3014</v>
      </c>
      <c r="G922" s="212" t="s">
        <v>1389</v>
      </c>
    </row>
    <row r="923" spans="2:7">
      <c r="B923" s="233" t="s">
        <v>2366</v>
      </c>
      <c r="C923" s="212" t="s">
        <v>749</v>
      </c>
      <c r="D923" s="212">
        <v>30</v>
      </c>
      <c r="E923" s="212">
        <v>301</v>
      </c>
      <c r="F923" s="212">
        <v>3015</v>
      </c>
      <c r="G923" s="212" t="s">
        <v>1390</v>
      </c>
    </row>
    <row r="924" spans="2:7">
      <c r="B924" s="233" t="s">
        <v>2366</v>
      </c>
      <c r="C924" s="212" t="s">
        <v>749</v>
      </c>
      <c r="D924" s="212">
        <v>30</v>
      </c>
      <c r="E924" s="212">
        <v>301</v>
      </c>
      <c r="F924" s="212">
        <v>3019</v>
      </c>
      <c r="G924" s="212" t="s">
        <v>1391</v>
      </c>
    </row>
    <row r="925" spans="2:7">
      <c r="B925" s="233" t="s">
        <v>2366</v>
      </c>
      <c r="C925" s="212" t="s">
        <v>749</v>
      </c>
      <c r="D925" s="212">
        <v>30</v>
      </c>
      <c r="E925" s="212">
        <v>302</v>
      </c>
      <c r="F925" s="212">
        <v>0</v>
      </c>
      <c r="G925" s="212" t="s">
        <v>1392</v>
      </c>
    </row>
    <row r="926" spans="2:7">
      <c r="B926" s="233" t="s">
        <v>2366</v>
      </c>
      <c r="C926" s="212" t="s">
        <v>749</v>
      </c>
      <c r="D926" s="212">
        <v>30</v>
      </c>
      <c r="E926" s="212">
        <v>302</v>
      </c>
      <c r="F926" s="212">
        <v>3021</v>
      </c>
      <c r="G926" s="212" t="s">
        <v>1393</v>
      </c>
    </row>
    <row r="927" spans="2:7">
      <c r="B927" s="233" t="s">
        <v>2366</v>
      </c>
      <c r="C927" s="212" t="s">
        <v>749</v>
      </c>
      <c r="D927" s="212">
        <v>30</v>
      </c>
      <c r="E927" s="212">
        <v>302</v>
      </c>
      <c r="F927" s="212">
        <v>3022</v>
      </c>
      <c r="G927" s="212" t="s">
        <v>1394</v>
      </c>
    </row>
    <row r="928" spans="2:7">
      <c r="B928" s="233" t="s">
        <v>2366</v>
      </c>
      <c r="C928" s="212" t="s">
        <v>749</v>
      </c>
      <c r="D928" s="212">
        <v>30</v>
      </c>
      <c r="E928" s="212">
        <v>302</v>
      </c>
      <c r="F928" s="212">
        <v>3023</v>
      </c>
      <c r="G928" s="212" t="s">
        <v>1395</v>
      </c>
    </row>
    <row r="929" spans="2:7">
      <c r="B929" s="233" t="s">
        <v>2366</v>
      </c>
      <c r="C929" s="212" t="s">
        <v>749</v>
      </c>
      <c r="D929" s="212">
        <v>30</v>
      </c>
      <c r="E929" s="212">
        <v>303</v>
      </c>
      <c r="F929" s="212">
        <v>0</v>
      </c>
      <c r="G929" s="212" t="s">
        <v>1396</v>
      </c>
    </row>
    <row r="930" spans="2:7">
      <c r="B930" s="233" t="s">
        <v>2366</v>
      </c>
      <c r="C930" s="212" t="s">
        <v>749</v>
      </c>
      <c r="D930" s="212">
        <v>30</v>
      </c>
      <c r="E930" s="212">
        <v>303</v>
      </c>
      <c r="F930" s="212">
        <v>3031</v>
      </c>
      <c r="G930" s="212" t="s">
        <v>1397</v>
      </c>
    </row>
    <row r="931" spans="2:7">
      <c r="B931" s="233" t="s">
        <v>2366</v>
      </c>
      <c r="C931" s="212" t="s">
        <v>749</v>
      </c>
      <c r="D931" s="212">
        <v>30</v>
      </c>
      <c r="E931" s="212">
        <v>303</v>
      </c>
      <c r="F931" s="212">
        <v>3032</v>
      </c>
      <c r="G931" s="212" t="s">
        <v>1398</v>
      </c>
    </row>
    <row r="932" spans="2:7">
      <c r="B932" s="233" t="s">
        <v>2366</v>
      </c>
      <c r="C932" s="212" t="s">
        <v>749</v>
      </c>
      <c r="D932" s="212">
        <v>30</v>
      </c>
      <c r="E932" s="212">
        <v>303</v>
      </c>
      <c r="F932" s="212">
        <v>3033</v>
      </c>
      <c r="G932" s="212" t="s">
        <v>1399</v>
      </c>
    </row>
    <row r="933" spans="2:7">
      <c r="B933" s="233" t="s">
        <v>2366</v>
      </c>
      <c r="C933" s="212" t="s">
        <v>749</v>
      </c>
      <c r="D933" s="212">
        <v>30</v>
      </c>
      <c r="E933" s="212">
        <v>303</v>
      </c>
      <c r="F933" s="212">
        <v>3034</v>
      </c>
      <c r="G933" s="212" t="s">
        <v>1400</v>
      </c>
    </row>
    <row r="934" spans="2:7">
      <c r="B934" s="233" t="s">
        <v>2366</v>
      </c>
      <c r="C934" s="212" t="s">
        <v>749</v>
      </c>
      <c r="D934" s="212">
        <v>30</v>
      </c>
      <c r="E934" s="212">
        <v>303</v>
      </c>
      <c r="F934" s="212">
        <v>3035</v>
      </c>
      <c r="G934" s="212" t="s">
        <v>1401</v>
      </c>
    </row>
    <row r="935" spans="2:7">
      <c r="B935" s="233" t="s">
        <v>2366</v>
      </c>
      <c r="C935" s="212" t="s">
        <v>749</v>
      </c>
      <c r="D935" s="212">
        <v>30</v>
      </c>
      <c r="E935" s="212">
        <v>303</v>
      </c>
      <c r="F935" s="212">
        <v>3039</v>
      </c>
      <c r="G935" s="212" t="s">
        <v>1402</v>
      </c>
    </row>
    <row r="936" spans="2:7">
      <c r="B936" s="233" t="s">
        <v>2366</v>
      </c>
      <c r="C936" s="212" t="s">
        <v>749</v>
      </c>
      <c r="D936" s="212">
        <v>31</v>
      </c>
      <c r="E936" s="212">
        <v>0</v>
      </c>
      <c r="F936" s="212">
        <v>0</v>
      </c>
      <c r="G936" s="212" t="s">
        <v>1403</v>
      </c>
    </row>
    <row r="937" spans="2:7">
      <c r="B937" s="233" t="s">
        <v>2366</v>
      </c>
      <c r="C937" s="212" t="s">
        <v>749</v>
      </c>
      <c r="D937" s="212">
        <v>31</v>
      </c>
      <c r="E937" s="212">
        <v>310</v>
      </c>
      <c r="F937" s="212">
        <v>0</v>
      </c>
      <c r="G937" s="212" t="s">
        <v>1404</v>
      </c>
    </row>
    <row r="938" spans="2:7">
      <c r="B938" s="233" t="s">
        <v>2366</v>
      </c>
      <c r="C938" s="212" t="s">
        <v>749</v>
      </c>
      <c r="D938" s="212">
        <v>31</v>
      </c>
      <c r="E938" s="212">
        <v>310</v>
      </c>
      <c r="F938" s="212">
        <v>3100</v>
      </c>
      <c r="G938" s="212" t="s">
        <v>576</v>
      </c>
    </row>
    <row r="939" spans="2:7">
      <c r="B939" s="233" t="s">
        <v>2366</v>
      </c>
      <c r="C939" s="212" t="s">
        <v>749</v>
      </c>
      <c r="D939" s="212">
        <v>31</v>
      </c>
      <c r="E939" s="212">
        <v>310</v>
      </c>
      <c r="F939" s="212">
        <v>3109</v>
      </c>
      <c r="G939" s="212" t="s">
        <v>577</v>
      </c>
    </row>
    <row r="940" spans="2:7">
      <c r="B940" s="233" t="s">
        <v>2366</v>
      </c>
      <c r="C940" s="212" t="s">
        <v>749</v>
      </c>
      <c r="D940" s="212">
        <v>31</v>
      </c>
      <c r="E940" s="212">
        <v>311</v>
      </c>
      <c r="F940" s="212">
        <v>0</v>
      </c>
      <c r="G940" s="212" t="s">
        <v>1405</v>
      </c>
    </row>
    <row r="941" spans="2:7">
      <c r="B941" s="233" t="s">
        <v>2366</v>
      </c>
      <c r="C941" s="212" t="s">
        <v>749</v>
      </c>
      <c r="D941" s="212">
        <v>31</v>
      </c>
      <c r="E941" s="212">
        <v>311</v>
      </c>
      <c r="F941" s="212">
        <v>3111</v>
      </c>
      <c r="G941" s="212" t="s">
        <v>1406</v>
      </c>
    </row>
    <row r="942" spans="2:7">
      <c r="B942" s="233" t="s">
        <v>2366</v>
      </c>
      <c r="C942" s="212" t="s">
        <v>749</v>
      </c>
      <c r="D942" s="212">
        <v>31</v>
      </c>
      <c r="E942" s="212">
        <v>311</v>
      </c>
      <c r="F942" s="212">
        <v>3112</v>
      </c>
      <c r="G942" s="212" t="s">
        <v>1407</v>
      </c>
    </row>
    <row r="943" spans="2:7">
      <c r="B943" s="233" t="s">
        <v>2366</v>
      </c>
      <c r="C943" s="212" t="s">
        <v>749</v>
      </c>
      <c r="D943" s="212">
        <v>31</v>
      </c>
      <c r="E943" s="212">
        <v>311</v>
      </c>
      <c r="F943" s="212">
        <v>3113</v>
      </c>
      <c r="G943" s="212" t="s">
        <v>1408</v>
      </c>
    </row>
    <row r="944" spans="2:7">
      <c r="B944" s="233" t="s">
        <v>2366</v>
      </c>
      <c r="C944" s="212" t="s">
        <v>749</v>
      </c>
      <c r="D944" s="212">
        <v>31</v>
      </c>
      <c r="E944" s="212">
        <v>312</v>
      </c>
      <c r="F944" s="212">
        <v>0</v>
      </c>
      <c r="G944" s="212" t="s">
        <v>1409</v>
      </c>
    </row>
    <row r="945" spans="2:7">
      <c r="B945" s="233" t="s">
        <v>2366</v>
      </c>
      <c r="C945" s="212" t="s">
        <v>749</v>
      </c>
      <c r="D945" s="212">
        <v>31</v>
      </c>
      <c r="E945" s="212">
        <v>312</v>
      </c>
      <c r="F945" s="212">
        <v>3121</v>
      </c>
      <c r="G945" s="212" t="s">
        <v>1410</v>
      </c>
    </row>
    <row r="946" spans="2:7">
      <c r="B946" s="233" t="s">
        <v>2366</v>
      </c>
      <c r="C946" s="212" t="s">
        <v>749</v>
      </c>
      <c r="D946" s="212">
        <v>31</v>
      </c>
      <c r="E946" s="212">
        <v>312</v>
      </c>
      <c r="F946" s="212">
        <v>3122</v>
      </c>
      <c r="G946" s="212" t="s">
        <v>1411</v>
      </c>
    </row>
    <row r="947" spans="2:7">
      <c r="B947" s="233" t="s">
        <v>2366</v>
      </c>
      <c r="C947" s="212" t="s">
        <v>749</v>
      </c>
      <c r="D947" s="212">
        <v>31</v>
      </c>
      <c r="E947" s="212">
        <v>313</v>
      </c>
      <c r="F947" s="212">
        <v>0</v>
      </c>
      <c r="G947" s="212" t="s">
        <v>1412</v>
      </c>
    </row>
    <row r="948" spans="2:7">
      <c r="B948" s="233" t="s">
        <v>2366</v>
      </c>
      <c r="C948" s="212" t="s">
        <v>749</v>
      </c>
      <c r="D948" s="212">
        <v>31</v>
      </c>
      <c r="E948" s="212">
        <v>313</v>
      </c>
      <c r="F948" s="212">
        <v>3131</v>
      </c>
      <c r="G948" s="212" t="s">
        <v>1413</v>
      </c>
    </row>
    <row r="949" spans="2:7">
      <c r="B949" s="233" t="s">
        <v>2366</v>
      </c>
      <c r="C949" s="212" t="s">
        <v>749</v>
      </c>
      <c r="D949" s="212">
        <v>31</v>
      </c>
      <c r="E949" s="212">
        <v>313</v>
      </c>
      <c r="F949" s="212">
        <v>3132</v>
      </c>
      <c r="G949" s="212" t="s">
        <v>1414</v>
      </c>
    </row>
    <row r="950" spans="2:7">
      <c r="B950" s="233" t="s">
        <v>2366</v>
      </c>
      <c r="C950" s="212" t="s">
        <v>749</v>
      </c>
      <c r="D950" s="212">
        <v>31</v>
      </c>
      <c r="E950" s="212">
        <v>313</v>
      </c>
      <c r="F950" s="212">
        <v>3133</v>
      </c>
      <c r="G950" s="212" t="s">
        <v>1415</v>
      </c>
    </row>
    <row r="951" spans="2:7">
      <c r="B951" s="233" t="s">
        <v>2366</v>
      </c>
      <c r="C951" s="212" t="s">
        <v>749</v>
      </c>
      <c r="D951" s="212">
        <v>31</v>
      </c>
      <c r="E951" s="212">
        <v>313</v>
      </c>
      <c r="F951" s="212">
        <v>3134</v>
      </c>
      <c r="G951" s="212" t="s">
        <v>1416</v>
      </c>
    </row>
    <row r="952" spans="2:7">
      <c r="B952" s="233" t="s">
        <v>2366</v>
      </c>
      <c r="C952" s="212" t="s">
        <v>749</v>
      </c>
      <c r="D952" s="212">
        <v>31</v>
      </c>
      <c r="E952" s="212">
        <v>314</v>
      </c>
      <c r="F952" s="212">
        <v>0</v>
      </c>
      <c r="G952" s="212" t="s">
        <v>1417</v>
      </c>
    </row>
    <row r="953" spans="2:7">
      <c r="B953" s="233" t="s">
        <v>2366</v>
      </c>
      <c r="C953" s="212" t="s">
        <v>749</v>
      </c>
      <c r="D953" s="212">
        <v>31</v>
      </c>
      <c r="E953" s="212">
        <v>314</v>
      </c>
      <c r="F953" s="212">
        <v>3141</v>
      </c>
      <c r="G953" s="212" t="s">
        <v>1418</v>
      </c>
    </row>
    <row r="954" spans="2:7">
      <c r="B954" s="233" t="s">
        <v>2366</v>
      </c>
      <c r="C954" s="212" t="s">
        <v>749</v>
      </c>
      <c r="D954" s="212">
        <v>31</v>
      </c>
      <c r="E954" s="212">
        <v>314</v>
      </c>
      <c r="F954" s="212">
        <v>3142</v>
      </c>
      <c r="G954" s="212" t="s">
        <v>1419</v>
      </c>
    </row>
    <row r="955" spans="2:7">
      <c r="B955" s="233" t="s">
        <v>2366</v>
      </c>
      <c r="C955" s="212" t="s">
        <v>749</v>
      </c>
      <c r="D955" s="212">
        <v>31</v>
      </c>
      <c r="E955" s="212">
        <v>314</v>
      </c>
      <c r="F955" s="212">
        <v>3149</v>
      </c>
      <c r="G955" s="212" t="s">
        <v>1420</v>
      </c>
    </row>
    <row r="956" spans="2:7">
      <c r="B956" s="233" t="s">
        <v>2366</v>
      </c>
      <c r="C956" s="212" t="s">
        <v>749</v>
      </c>
      <c r="D956" s="212">
        <v>31</v>
      </c>
      <c r="E956" s="212">
        <v>315</v>
      </c>
      <c r="F956" s="212">
        <v>0</v>
      </c>
      <c r="G956" s="212" t="s">
        <v>1421</v>
      </c>
    </row>
    <row r="957" spans="2:7">
      <c r="B957" s="233" t="s">
        <v>2366</v>
      </c>
      <c r="C957" s="212" t="s">
        <v>749</v>
      </c>
      <c r="D957" s="212">
        <v>31</v>
      </c>
      <c r="E957" s="212">
        <v>315</v>
      </c>
      <c r="F957" s="212">
        <v>3151</v>
      </c>
      <c r="G957" s="212" t="s">
        <v>1422</v>
      </c>
    </row>
    <row r="958" spans="2:7">
      <c r="B958" s="233" t="s">
        <v>2366</v>
      </c>
      <c r="C958" s="212" t="s">
        <v>749</v>
      </c>
      <c r="D958" s="212">
        <v>31</v>
      </c>
      <c r="E958" s="212">
        <v>315</v>
      </c>
      <c r="F958" s="212">
        <v>3159</v>
      </c>
      <c r="G958" s="212" t="s">
        <v>1423</v>
      </c>
    </row>
    <row r="959" spans="2:7">
      <c r="B959" s="233" t="s">
        <v>2366</v>
      </c>
      <c r="C959" s="212" t="s">
        <v>749</v>
      </c>
      <c r="D959" s="212">
        <v>31</v>
      </c>
      <c r="E959" s="212">
        <v>319</v>
      </c>
      <c r="F959" s="212">
        <v>0</v>
      </c>
      <c r="G959" s="212" t="s">
        <v>1424</v>
      </c>
    </row>
    <row r="960" spans="2:7">
      <c r="B960" s="233" t="s">
        <v>2366</v>
      </c>
      <c r="C960" s="212" t="s">
        <v>749</v>
      </c>
      <c r="D960" s="212">
        <v>31</v>
      </c>
      <c r="E960" s="212">
        <v>319</v>
      </c>
      <c r="F960" s="212">
        <v>3191</v>
      </c>
      <c r="G960" s="212" t="s">
        <v>1425</v>
      </c>
    </row>
    <row r="961" spans="2:7">
      <c r="B961" s="233" t="s">
        <v>2366</v>
      </c>
      <c r="C961" s="212" t="s">
        <v>749</v>
      </c>
      <c r="D961" s="212">
        <v>31</v>
      </c>
      <c r="E961" s="212">
        <v>319</v>
      </c>
      <c r="F961" s="212">
        <v>3199</v>
      </c>
      <c r="G961" s="212" t="s">
        <v>1426</v>
      </c>
    </row>
    <row r="962" spans="2:7">
      <c r="B962" s="233" t="s">
        <v>2366</v>
      </c>
      <c r="C962" s="212" t="s">
        <v>749</v>
      </c>
      <c r="D962" s="212">
        <v>32</v>
      </c>
      <c r="E962" s="212">
        <v>0</v>
      </c>
      <c r="F962" s="212">
        <v>0</v>
      </c>
      <c r="G962" s="212" t="s">
        <v>1427</v>
      </c>
    </row>
    <row r="963" spans="2:7">
      <c r="B963" s="233" t="s">
        <v>2366</v>
      </c>
      <c r="C963" s="212" t="s">
        <v>749</v>
      </c>
      <c r="D963" s="212">
        <v>32</v>
      </c>
      <c r="E963" s="212">
        <v>320</v>
      </c>
      <c r="F963" s="212">
        <v>0</v>
      </c>
      <c r="G963" s="212" t="s">
        <v>1428</v>
      </c>
    </row>
    <row r="964" spans="2:7">
      <c r="B964" s="233" t="s">
        <v>2366</v>
      </c>
      <c r="C964" s="212" t="s">
        <v>749</v>
      </c>
      <c r="D964" s="212">
        <v>32</v>
      </c>
      <c r="E964" s="212">
        <v>320</v>
      </c>
      <c r="F964" s="212">
        <v>3200</v>
      </c>
      <c r="G964" s="212" t="s">
        <v>576</v>
      </c>
    </row>
    <row r="965" spans="2:7">
      <c r="B965" s="233" t="s">
        <v>2366</v>
      </c>
      <c r="C965" s="212" t="s">
        <v>749</v>
      </c>
      <c r="D965" s="212">
        <v>32</v>
      </c>
      <c r="E965" s="212">
        <v>320</v>
      </c>
      <c r="F965" s="212">
        <v>3209</v>
      </c>
      <c r="G965" s="212" t="s">
        <v>577</v>
      </c>
    </row>
    <row r="966" spans="2:7">
      <c r="B966" s="233" t="s">
        <v>2366</v>
      </c>
      <c r="C966" s="212" t="s">
        <v>749</v>
      </c>
      <c r="D966" s="212">
        <v>32</v>
      </c>
      <c r="E966" s="212">
        <v>321</v>
      </c>
      <c r="F966" s="212">
        <v>0</v>
      </c>
      <c r="G966" s="212" t="s">
        <v>1429</v>
      </c>
    </row>
    <row r="967" spans="2:7">
      <c r="B967" s="233" t="s">
        <v>2366</v>
      </c>
      <c r="C967" s="212" t="s">
        <v>749</v>
      </c>
      <c r="D967" s="212">
        <v>32</v>
      </c>
      <c r="E967" s="212">
        <v>321</v>
      </c>
      <c r="F967" s="212">
        <v>3211</v>
      </c>
      <c r="G967" s="212" t="s">
        <v>1430</v>
      </c>
    </row>
    <row r="968" spans="2:7">
      <c r="B968" s="233" t="s">
        <v>2366</v>
      </c>
      <c r="C968" s="212" t="s">
        <v>749</v>
      </c>
      <c r="D968" s="212">
        <v>32</v>
      </c>
      <c r="E968" s="212">
        <v>321</v>
      </c>
      <c r="F968" s="212">
        <v>3212</v>
      </c>
      <c r="G968" s="212" t="s">
        <v>1431</v>
      </c>
    </row>
    <row r="969" spans="2:7">
      <c r="B969" s="233" t="s">
        <v>2366</v>
      </c>
      <c r="C969" s="212" t="s">
        <v>749</v>
      </c>
      <c r="D969" s="212">
        <v>32</v>
      </c>
      <c r="E969" s="212">
        <v>321</v>
      </c>
      <c r="F969" s="212">
        <v>3219</v>
      </c>
      <c r="G969" s="212" t="s">
        <v>1432</v>
      </c>
    </row>
    <row r="970" spans="2:7">
      <c r="B970" s="233" t="s">
        <v>2366</v>
      </c>
      <c r="C970" s="212" t="s">
        <v>749</v>
      </c>
      <c r="D970" s="212">
        <v>32</v>
      </c>
      <c r="E970" s="212">
        <v>322</v>
      </c>
      <c r="F970" s="212">
        <v>0</v>
      </c>
      <c r="G970" s="212" t="s">
        <v>1433</v>
      </c>
    </row>
    <row r="971" spans="2:7">
      <c r="B971" s="233" t="s">
        <v>2366</v>
      </c>
      <c r="C971" s="212" t="s">
        <v>749</v>
      </c>
      <c r="D971" s="212">
        <v>32</v>
      </c>
      <c r="E971" s="212">
        <v>322</v>
      </c>
      <c r="F971" s="212">
        <v>3221</v>
      </c>
      <c r="G971" s="212" t="s">
        <v>1434</v>
      </c>
    </row>
    <row r="972" spans="2:7">
      <c r="B972" s="233" t="s">
        <v>2366</v>
      </c>
      <c r="C972" s="212" t="s">
        <v>749</v>
      </c>
      <c r="D972" s="212">
        <v>32</v>
      </c>
      <c r="E972" s="212">
        <v>322</v>
      </c>
      <c r="F972" s="212">
        <v>3222</v>
      </c>
      <c r="G972" s="212" t="s">
        <v>1435</v>
      </c>
    </row>
    <row r="973" spans="2:7">
      <c r="B973" s="233" t="s">
        <v>2366</v>
      </c>
      <c r="C973" s="212" t="s">
        <v>749</v>
      </c>
      <c r="D973" s="212">
        <v>32</v>
      </c>
      <c r="E973" s="212">
        <v>322</v>
      </c>
      <c r="F973" s="212">
        <v>3223</v>
      </c>
      <c r="G973" s="212" t="s">
        <v>1436</v>
      </c>
    </row>
    <row r="974" spans="2:7">
      <c r="B974" s="233" t="s">
        <v>2366</v>
      </c>
      <c r="C974" s="212" t="s">
        <v>749</v>
      </c>
      <c r="D974" s="212">
        <v>32</v>
      </c>
      <c r="E974" s="212">
        <v>322</v>
      </c>
      <c r="F974" s="212">
        <v>3224</v>
      </c>
      <c r="G974" s="212" t="s">
        <v>1437</v>
      </c>
    </row>
    <row r="975" spans="2:7">
      <c r="B975" s="233" t="s">
        <v>2366</v>
      </c>
      <c r="C975" s="212" t="s">
        <v>749</v>
      </c>
      <c r="D975" s="212">
        <v>32</v>
      </c>
      <c r="E975" s="212">
        <v>322</v>
      </c>
      <c r="F975" s="212">
        <v>3229</v>
      </c>
      <c r="G975" s="212" t="s">
        <v>1438</v>
      </c>
    </row>
    <row r="976" spans="2:7">
      <c r="B976" s="233" t="s">
        <v>2366</v>
      </c>
      <c r="C976" s="212" t="s">
        <v>749</v>
      </c>
      <c r="D976" s="212">
        <v>32</v>
      </c>
      <c r="E976" s="212">
        <v>323</v>
      </c>
      <c r="F976" s="212">
        <v>0</v>
      </c>
      <c r="G976" s="212" t="s">
        <v>1439</v>
      </c>
    </row>
    <row r="977" spans="2:7">
      <c r="B977" s="233" t="s">
        <v>2366</v>
      </c>
      <c r="C977" s="212" t="s">
        <v>749</v>
      </c>
      <c r="D977" s="212">
        <v>32</v>
      </c>
      <c r="E977" s="212">
        <v>323</v>
      </c>
      <c r="F977" s="212">
        <v>3231</v>
      </c>
      <c r="G977" s="212" t="s">
        <v>1439</v>
      </c>
    </row>
    <row r="978" spans="2:7">
      <c r="B978" s="233" t="s">
        <v>2366</v>
      </c>
      <c r="C978" s="212" t="s">
        <v>749</v>
      </c>
      <c r="D978" s="212">
        <v>32</v>
      </c>
      <c r="E978" s="212">
        <v>324</v>
      </c>
      <c r="F978" s="212">
        <v>0</v>
      </c>
      <c r="G978" s="212" t="s">
        <v>1440</v>
      </c>
    </row>
    <row r="979" spans="2:7">
      <c r="B979" s="233" t="s">
        <v>2366</v>
      </c>
      <c r="C979" s="212" t="s">
        <v>749</v>
      </c>
      <c r="D979" s="212">
        <v>32</v>
      </c>
      <c r="E979" s="212">
        <v>324</v>
      </c>
      <c r="F979" s="212">
        <v>3241</v>
      </c>
      <c r="G979" s="212" t="s">
        <v>1441</v>
      </c>
    </row>
    <row r="980" spans="2:7">
      <c r="B980" s="233" t="s">
        <v>2366</v>
      </c>
      <c r="C980" s="212" t="s">
        <v>749</v>
      </c>
      <c r="D980" s="212">
        <v>32</v>
      </c>
      <c r="E980" s="212">
        <v>324</v>
      </c>
      <c r="F980" s="212">
        <v>3249</v>
      </c>
      <c r="G980" s="212" t="s">
        <v>1442</v>
      </c>
    </row>
    <row r="981" spans="2:7">
      <c r="B981" s="233" t="s">
        <v>2366</v>
      </c>
      <c r="C981" s="212" t="s">
        <v>749</v>
      </c>
      <c r="D981" s="212">
        <v>32</v>
      </c>
      <c r="E981" s="212">
        <v>325</v>
      </c>
      <c r="F981" s="212">
        <v>0</v>
      </c>
      <c r="G981" s="212" t="s">
        <v>1443</v>
      </c>
    </row>
    <row r="982" spans="2:7">
      <c r="B982" s="233" t="s">
        <v>2366</v>
      </c>
      <c r="C982" s="212" t="s">
        <v>749</v>
      </c>
      <c r="D982" s="212">
        <v>32</v>
      </c>
      <c r="E982" s="212">
        <v>325</v>
      </c>
      <c r="F982" s="212">
        <v>3251</v>
      </c>
      <c r="G982" s="212" t="s">
        <v>1444</v>
      </c>
    </row>
    <row r="983" spans="2:7">
      <c r="B983" s="233" t="s">
        <v>2366</v>
      </c>
      <c r="C983" s="212" t="s">
        <v>749</v>
      </c>
      <c r="D983" s="212">
        <v>32</v>
      </c>
      <c r="E983" s="212">
        <v>325</v>
      </c>
      <c r="F983" s="212">
        <v>3252</v>
      </c>
      <c r="G983" s="212" t="s">
        <v>1445</v>
      </c>
    </row>
    <row r="984" spans="2:7">
      <c r="B984" s="233" t="s">
        <v>2366</v>
      </c>
      <c r="C984" s="212" t="s">
        <v>749</v>
      </c>
      <c r="D984" s="212">
        <v>32</v>
      </c>
      <c r="E984" s="212">
        <v>325</v>
      </c>
      <c r="F984" s="212">
        <v>3253</v>
      </c>
      <c r="G984" s="212" t="s">
        <v>1446</v>
      </c>
    </row>
    <row r="985" spans="2:7">
      <c r="B985" s="233" t="s">
        <v>2366</v>
      </c>
      <c r="C985" s="212" t="s">
        <v>749</v>
      </c>
      <c r="D985" s="212">
        <v>32</v>
      </c>
      <c r="E985" s="212">
        <v>326</v>
      </c>
      <c r="F985" s="212">
        <v>0</v>
      </c>
      <c r="G985" s="212" t="s">
        <v>1447</v>
      </c>
    </row>
    <row r="986" spans="2:7">
      <c r="B986" s="233" t="s">
        <v>2366</v>
      </c>
      <c r="C986" s="212" t="s">
        <v>749</v>
      </c>
      <c r="D986" s="212">
        <v>32</v>
      </c>
      <c r="E986" s="212">
        <v>326</v>
      </c>
      <c r="F986" s="212">
        <v>3261</v>
      </c>
      <c r="G986" s="212" t="s">
        <v>1448</v>
      </c>
    </row>
    <row r="987" spans="2:7">
      <c r="B987" s="233" t="s">
        <v>2366</v>
      </c>
      <c r="C987" s="212" t="s">
        <v>749</v>
      </c>
      <c r="D987" s="212">
        <v>32</v>
      </c>
      <c r="E987" s="212">
        <v>326</v>
      </c>
      <c r="F987" s="212">
        <v>3262</v>
      </c>
      <c r="G987" s="212" t="s">
        <v>1449</v>
      </c>
    </row>
    <row r="988" spans="2:7">
      <c r="B988" s="233" t="s">
        <v>2366</v>
      </c>
      <c r="C988" s="212" t="s">
        <v>749</v>
      </c>
      <c r="D988" s="212">
        <v>32</v>
      </c>
      <c r="E988" s="212">
        <v>326</v>
      </c>
      <c r="F988" s="212">
        <v>3269</v>
      </c>
      <c r="G988" s="212" t="s">
        <v>1450</v>
      </c>
    </row>
    <row r="989" spans="2:7">
      <c r="B989" s="233" t="s">
        <v>2366</v>
      </c>
      <c r="C989" s="212" t="s">
        <v>749</v>
      </c>
      <c r="D989" s="212">
        <v>32</v>
      </c>
      <c r="E989" s="212">
        <v>327</v>
      </c>
      <c r="F989" s="212">
        <v>0</v>
      </c>
      <c r="G989" s="212" t="s">
        <v>1451</v>
      </c>
    </row>
    <row r="990" spans="2:7">
      <c r="B990" s="233" t="s">
        <v>2366</v>
      </c>
      <c r="C990" s="212" t="s">
        <v>749</v>
      </c>
      <c r="D990" s="212">
        <v>32</v>
      </c>
      <c r="E990" s="212">
        <v>327</v>
      </c>
      <c r="F990" s="212">
        <v>3271</v>
      </c>
      <c r="G990" s="212" t="s">
        <v>1451</v>
      </c>
    </row>
    <row r="991" spans="2:7">
      <c r="B991" s="233" t="s">
        <v>2366</v>
      </c>
      <c r="C991" s="212" t="s">
        <v>749</v>
      </c>
      <c r="D991" s="212">
        <v>32</v>
      </c>
      <c r="E991" s="212">
        <v>328</v>
      </c>
      <c r="F991" s="212">
        <v>0</v>
      </c>
      <c r="G991" s="212" t="s">
        <v>1452</v>
      </c>
    </row>
    <row r="992" spans="2:7">
      <c r="B992" s="233" t="s">
        <v>2366</v>
      </c>
      <c r="C992" s="212" t="s">
        <v>749</v>
      </c>
      <c r="D992" s="212">
        <v>32</v>
      </c>
      <c r="E992" s="212">
        <v>328</v>
      </c>
      <c r="F992" s="212">
        <v>3281</v>
      </c>
      <c r="G992" s="212" t="s">
        <v>1453</v>
      </c>
    </row>
    <row r="993" spans="2:7">
      <c r="B993" s="233" t="s">
        <v>2366</v>
      </c>
      <c r="C993" s="212" t="s">
        <v>749</v>
      </c>
      <c r="D993" s="212">
        <v>32</v>
      </c>
      <c r="E993" s="212">
        <v>328</v>
      </c>
      <c r="F993" s="212">
        <v>3282</v>
      </c>
      <c r="G993" s="212" t="s">
        <v>1454</v>
      </c>
    </row>
    <row r="994" spans="2:7">
      <c r="B994" s="233" t="s">
        <v>2366</v>
      </c>
      <c r="C994" s="212" t="s">
        <v>749</v>
      </c>
      <c r="D994" s="212">
        <v>32</v>
      </c>
      <c r="E994" s="212">
        <v>328</v>
      </c>
      <c r="F994" s="212">
        <v>3283</v>
      </c>
      <c r="G994" s="212" t="s">
        <v>1455</v>
      </c>
    </row>
    <row r="995" spans="2:7">
      <c r="B995" s="233" t="s">
        <v>2366</v>
      </c>
      <c r="C995" s="212" t="s">
        <v>749</v>
      </c>
      <c r="D995" s="212">
        <v>32</v>
      </c>
      <c r="E995" s="212">
        <v>328</v>
      </c>
      <c r="F995" s="212">
        <v>3284</v>
      </c>
      <c r="G995" s="212" t="s">
        <v>1456</v>
      </c>
    </row>
    <row r="996" spans="2:7">
      <c r="B996" s="233" t="s">
        <v>2366</v>
      </c>
      <c r="C996" s="212" t="s">
        <v>749</v>
      </c>
      <c r="D996" s="212">
        <v>32</v>
      </c>
      <c r="E996" s="212">
        <v>328</v>
      </c>
      <c r="F996" s="212">
        <v>3285</v>
      </c>
      <c r="G996" s="212" t="s">
        <v>1457</v>
      </c>
    </row>
    <row r="997" spans="2:7">
      <c r="B997" s="233" t="s">
        <v>2366</v>
      </c>
      <c r="C997" s="212" t="s">
        <v>749</v>
      </c>
      <c r="D997" s="212">
        <v>32</v>
      </c>
      <c r="E997" s="212">
        <v>328</v>
      </c>
      <c r="F997" s="212">
        <v>3289</v>
      </c>
      <c r="G997" s="212" t="s">
        <v>1458</v>
      </c>
    </row>
    <row r="998" spans="2:7">
      <c r="B998" s="233" t="s">
        <v>2366</v>
      </c>
      <c r="C998" s="212" t="s">
        <v>749</v>
      </c>
      <c r="D998" s="212">
        <v>32</v>
      </c>
      <c r="E998" s="212">
        <v>329</v>
      </c>
      <c r="F998" s="212">
        <v>0</v>
      </c>
      <c r="G998" s="212" t="s">
        <v>1459</v>
      </c>
    </row>
    <row r="999" spans="2:7">
      <c r="B999" s="233" t="s">
        <v>2366</v>
      </c>
      <c r="C999" s="212" t="s">
        <v>749</v>
      </c>
      <c r="D999" s="212">
        <v>32</v>
      </c>
      <c r="E999" s="212">
        <v>329</v>
      </c>
      <c r="F999" s="212">
        <v>3291</v>
      </c>
      <c r="G999" s="212" t="s">
        <v>1460</v>
      </c>
    </row>
    <row r="1000" spans="2:7">
      <c r="B1000" s="233" t="s">
        <v>2366</v>
      </c>
      <c r="C1000" s="212" t="s">
        <v>749</v>
      </c>
      <c r="D1000" s="212">
        <v>32</v>
      </c>
      <c r="E1000" s="212">
        <v>329</v>
      </c>
      <c r="F1000" s="212">
        <v>3292</v>
      </c>
      <c r="G1000" s="212" t="s">
        <v>1461</v>
      </c>
    </row>
    <row r="1001" spans="2:7">
      <c r="B1001" s="233" t="s">
        <v>2366</v>
      </c>
      <c r="C1001" s="212" t="s">
        <v>749</v>
      </c>
      <c r="D1001" s="212">
        <v>32</v>
      </c>
      <c r="E1001" s="212">
        <v>329</v>
      </c>
      <c r="F1001" s="212">
        <v>3293</v>
      </c>
      <c r="G1001" s="212" t="s">
        <v>1462</v>
      </c>
    </row>
    <row r="1002" spans="2:7">
      <c r="B1002" s="233" t="s">
        <v>2366</v>
      </c>
      <c r="C1002" s="212" t="s">
        <v>749</v>
      </c>
      <c r="D1002" s="212">
        <v>32</v>
      </c>
      <c r="E1002" s="212">
        <v>329</v>
      </c>
      <c r="F1002" s="212">
        <v>3294</v>
      </c>
      <c r="G1002" s="212" t="s">
        <v>1463</v>
      </c>
    </row>
    <row r="1003" spans="2:7">
      <c r="B1003" s="233" t="s">
        <v>2366</v>
      </c>
      <c r="C1003" s="212" t="s">
        <v>749</v>
      </c>
      <c r="D1003" s="212">
        <v>32</v>
      </c>
      <c r="E1003" s="212">
        <v>329</v>
      </c>
      <c r="F1003" s="212">
        <v>3295</v>
      </c>
      <c r="G1003" s="212" t="s">
        <v>1464</v>
      </c>
    </row>
    <row r="1004" spans="2:7">
      <c r="B1004" s="233" t="s">
        <v>2366</v>
      </c>
      <c r="C1004" s="212" t="s">
        <v>749</v>
      </c>
      <c r="D1004" s="212">
        <v>32</v>
      </c>
      <c r="E1004" s="212">
        <v>329</v>
      </c>
      <c r="F1004" s="212">
        <v>3296</v>
      </c>
      <c r="G1004" s="212" t="s">
        <v>1465</v>
      </c>
    </row>
    <row r="1005" spans="2:7">
      <c r="B1005" s="233" t="s">
        <v>2366</v>
      </c>
      <c r="C1005" s="212" t="s">
        <v>749</v>
      </c>
      <c r="D1005" s="212">
        <v>32</v>
      </c>
      <c r="E1005" s="212">
        <v>329</v>
      </c>
      <c r="F1005" s="212">
        <v>3297</v>
      </c>
      <c r="G1005" s="212" t="s">
        <v>1466</v>
      </c>
    </row>
    <row r="1006" spans="2:7">
      <c r="B1006" s="233" t="s">
        <v>2366</v>
      </c>
      <c r="C1006" s="212" t="s">
        <v>749</v>
      </c>
      <c r="D1006" s="212">
        <v>32</v>
      </c>
      <c r="E1006" s="212">
        <v>329</v>
      </c>
      <c r="F1006" s="212">
        <v>3299</v>
      </c>
      <c r="G1006" s="212" t="s">
        <v>1467</v>
      </c>
    </row>
    <row r="1007" spans="2:7">
      <c r="B1007" s="233" t="s">
        <v>2366</v>
      </c>
      <c r="C1007" s="212" t="s">
        <v>1468</v>
      </c>
      <c r="D1007" s="212">
        <v>0</v>
      </c>
      <c r="E1007" s="212">
        <v>0</v>
      </c>
      <c r="F1007" s="212">
        <v>0</v>
      </c>
      <c r="G1007" s="212" t="s">
        <v>1469</v>
      </c>
    </row>
    <row r="1008" spans="2:7">
      <c r="B1008" s="233" t="s">
        <v>2366</v>
      </c>
      <c r="C1008" s="212" t="s">
        <v>1468</v>
      </c>
      <c r="D1008" s="212">
        <v>33</v>
      </c>
      <c r="E1008" s="212">
        <v>0</v>
      </c>
      <c r="F1008" s="212">
        <v>0</v>
      </c>
      <c r="G1008" s="212" t="s">
        <v>1470</v>
      </c>
    </row>
    <row r="1009" spans="2:7">
      <c r="B1009" s="233" t="s">
        <v>2366</v>
      </c>
      <c r="C1009" s="212" t="s">
        <v>1468</v>
      </c>
      <c r="D1009" s="212">
        <v>33</v>
      </c>
      <c r="E1009" s="212">
        <v>330</v>
      </c>
      <c r="F1009" s="212">
        <v>0</v>
      </c>
      <c r="G1009" s="212" t="s">
        <v>1471</v>
      </c>
    </row>
    <row r="1010" spans="2:7">
      <c r="B1010" s="233" t="s">
        <v>2366</v>
      </c>
      <c r="C1010" s="212" t="s">
        <v>1468</v>
      </c>
      <c r="D1010" s="212">
        <v>33</v>
      </c>
      <c r="E1010" s="212">
        <v>330</v>
      </c>
      <c r="F1010" s="212">
        <v>3300</v>
      </c>
      <c r="G1010" s="212" t="s">
        <v>576</v>
      </c>
    </row>
    <row r="1011" spans="2:7">
      <c r="B1011" s="233" t="s">
        <v>2366</v>
      </c>
      <c r="C1011" s="212" t="s">
        <v>1468</v>
      </c>
      <c r="D1011" s="212">
        <v>33</v>
      </c>
      <c r="E1011" s="212">
        <v>330</v>
      </c>
      <c r="F1011" s="212">
        <v>3309</v>
      </c>
      <c r="G1011" s="212" t="s">
        <v>577</v>
      </c>
    </row>
    <row r="1012" spans="2:7">
      <c r="B1012" s="233" t="s">
        <v>2366</v>
      </c>
      <c r="C1012" s="212" t="s">
        <v>1468</v>
      </c>
      <c r="D1012" s="212">
        <v>33</v>
      </c>
      <c r="E1012" s="212">
        <v>331</v>
      </c>
      <c r="F1012" s="212">
        <v>0</v>
      </c>
      <c r="G1012" s="212" t="s">
        <v>1470</v>
      </c>
    </row>
    <row r="1013" spans="2:7">
      <c r="B1013" s="233" t="s">
        <v>2366</v>
      </c>
      <c r="C1013" s="212" t="s">
        <v>1468</v>
      </c>
      <c r="D1013" s="212">
        <v>33</v>
      </c>
      <c r="E1013" s="212">
        <v>331</v>
      </c>
      <c r="F1013" s="212">
        <v>3311</v>
      </c>
      <c r="G1013" s="212" t="s">
        <v>1472</v>
      </c>
    </row>
    <row r="1014" spans="2:7">
      <c r="B1014" s="233" t="s">
        <v>2366</v>
      </c>
      <c r="C1014" s="212" t="s">
        <v>1468</v>
      </c>
      <c r="D1014" s="212">
        <v>33</v>
      </c>
      <c r="E1014" s="212">
        <v>331</v>
      </c>
      <c r="F1014" s="212">
        <v>3312</v>
      </c>
      <c r="G1014" s="212" t="s">
        <v>1473</v>
      </c>
    </row>
    <row r="1015" spans="2:7">
      <c r="B1015" s="233" t="s">
        <v>2366</v>
      </c>
      <c r="C1015" s="212" t="s">
        <v>1468</v>
      </c>
      <c r="D1015" s="212">
        <v>34</v>
      </c>
      <c r="E1015" s="212">
        <v>0</v>
      </c>
      <c r="F1015" s="212">
        <v>0</v>
      </c>
      <c r="G1015" s="212" t="s">
        <v>1474</v>
      </c>
    </row>
    <row r="1016" spans="2:7">
      <c r="B1016" s="233" t="s">
        <v>2366</v>
      </c>
      <c r="C1016" s="212" t="s">
        <v>1468</v>
      </c>
      <c r="D1016" s="212">
        <v>34</v>
      </c>
      <c r="E1016" s="212">
        <v>340</v>
      </c>
      <c r="F1016" s="212">
        <v>0</v>
      </c>
      <c r="G1016" s="212" t="s">
        <v>1475</v>
      </c>
    </row>
    <row r="1017" spans="2:7">
      <c r="B1017" s="233" t="s">
        <v>2366</v>
      </c>
      <c r="C1017" s="212" t="s">
        <v>1468</v>
      </c>
      <c r="D1017" s="212">
        <v>34</v>
      </c>
      <c r="E1017" s="212">
        <v>340</v>
      </c>
      <c r="F1017" s="212">
        <v>3400</v>
      </c>
      <c r="G1017" s="212" t="s">
        <v>576</v>
      </c>
    </row>
    <row r="1018" spans="2:7">
      <c r="B1018" s="233" t="s">
        <v>2366</v>
      </c>
      <c r="C1018" s="212" t="s">
        <v>1468</v>
      </c>
      <c r="D1018" s="212">
        <v>34</v>
      </c>
      <c r="E1018" s="212">
        <v>340</v>
      </c>
      <c r="F1018" s="212">
        <v>3409</v>
      </c>
      <c r="G1018" s="212" t="s">
        <v>577</v>
      </c>
    </row>
    <row r="1019" spans="2:7">
      <c r="B1019" s="233" t="s">
        <v>2366</v>
      </c>
      <c r="C1019" s="212" t="s">
        <v>1468</v>
      </c>
      <c r="D1019" s="212">
        <v>34</v>
      </c>
      <c r="E1019" s="212">
        <v>341</v>
      </c>
      <c r="F1019" s="212">
        <v>0</v>
      </c>
      <c r="G1019" s="212" t="s">
        <v>1474</v>
      </c>
    </row>
    <row r="1020" spans="2:7">
      <c r="B1020" s="233" t="s">
        <v>2366</v>
      </c>
      <c r="C1020" s="212" t="s">
        <v>1468</v>
      </c>
      <c r="D1020" s="212">
        <v>34</v>
      </c>
      <c r="E1020" s="212">
        <v>341</v>
      </c>
      <c r="F1020" s="212">
        <v>3411</v>
      </c>
      <c r="G1020" s="212" t="s">
        <v>1476</v>
      </c>
    </row>
    <row r="1021" spans="2:7">
      <c r="B1021" s="233" t="s">
        <v>2366</v>
      </c>
      <c r="C1021" s="212" t="s">
        <v>1468</v>
      </c>
      <c r="D1021" s="212">
        <v>34</v>
      </c>
      <c r="E1021" s="212">
        <v>341</v>
      </c>
      <c r="F1021" s="212">
        <v>3412</v>
      </c>
      <c r="G1021" s="212" t="s">
        <v>1477</v>
      </c>
    </row>
    <row r="1022" spans="2:7">
      <c r="B1022" s="233" t="s">
        <v>2366</v>
      </c>
      <c r="C1022" s="212" t="s">
        <v>1468</v>
      </c>
      <c r="D1022" s="212">
        <v>35</v>
      </c>
      <c r="E1022" s="212">
        <v>0</v>
      </c>
      <c r="F1022" s="212">
        <v>0</v>
      </c>
      <c r="G1022" s="212" t="s">
        <v>1478</v>
      </c>
    </row>
    <row r="1023" spans="2:7">
      <c r="B1023" s="233" t="s">
        <v>2366</v>
      </c>
      <c r="C1023" s="212" t="s">
        <v>1468</v>
      </c>
      <c r="D1023" s="212">
        <v>35</v>
      </c>
      <c r="E1023" s="212">
        <v>350</v>
      </c>
      <c r="F1023" s="212">
        <v>0</v>
      </c>
      <c r="G1023" s="212" t="s">
        <v>1479</v>
      </c>
    </row>
    <row r="1024" spans="2:7">
      <c r="B1024" s="233" t="s">
        <v>2366</v>
      </c>
      <c r="C1024" s="212" t="s">
        <v>1468</v>
      </c>
      <c r="D1024" s="212">
        <v>35</v>
      </c>
      <c r="E1024" s="212">
        <v>350</v>
      </c>
      <c r="F1024" s="212">
        <v>3500</v>
      </c>
      <c r="G1024" s="212" t="s">
        <v>576</v>
      </c>
    </row>
    <row r="1025" spans="2:7">
      <c r="B1025" s="233" t="s">
        <v>2366</v>
      </c>
      <c r="C1025" s="212" t="s">
        <v>1468</v>
      </c>
      <c r="D1025" s="212">
        <v>35</v>
      </c>
      <c r="E1025" s="212">
        <v>350</v>
      </c>
      <c r="F1025" s="212">
        <v>3509</v>
      </c>
      <c r="G1025" s="212" t="s">
        <v>577</v>
      </c>
    </row>
    <row r="1026" spans="2:7">
      <c r="B1026" s="233" t="s">
        <v>2366</v>
      </c>
      <c r="C1026" s="212" t="s">
        <v>1468</v>
      </c>
      <c r="D1026" s="212">
        <v>35</v>
      </c>
      <c r="E1026" s="212">
        <v>351</v>
      </c>
      <c r="F1026" s="212">
        <v>0</v>
      </c>
      <c r="G1026" s="212" t="s">
        <v>1478</v>
      </c>
    </row>
    <row r="1027" spans="2:7">
      <c r="B1027" s="233" t="s">
        <v>2366</v>
      </c>
      <c r="C1027" s="212" t="s">
        <v>1468</v>
      </c>
      <c r="D1027" s="212">
        <v>35</v>
      </c>
      <c r="E1027" s="212">
        <v>351</v>
      </c>
      <c r="F1027" s="212">
        <v>3511</v>
      </c>
      <c r="G1027" s="212" t="s">
        <v>1478</v>
      </c>
    </row>
    <row r="1028" spans="2:7">
      <c r="B1028" s="233" t="s">
        <v>2366</v>
      </c>
      <c r="C1028" s="212" t="s">
        <v>1468</v>
      </c>
      <c r="D1028" s="212">
        <v>36</v>
      </c>
      <c r="E1028" s="212">
        <v>0</v>
      </c>
      <c r="F1028" s="212">
        <v>0</v>
      </c>
      <c r="G1028" s="212" t="s">
        <v>1480</v>
      </c>
    </row>
    <row r="1029" spans="2:7">
      <c r="B1029" s="233" t="s">
        <v>2366</v>
      </c>
      <c r="C1029" s="212" t="s">
        <v>1468</v>
      </c>
      <c r="D1029" s="212">
        <v>36</v>
      </c>
      <c r="E1029" s="212">
        <v>360</v>
      </c>
      <c r="F1029" s="212">
        <v>0</v>
      </c>
      <c r="G1029" s="212" t="s">
        <v>1481</v>
      </c>
    </row>
    <row r="1030" spans="2:7">
      <c r="B1030" s="233" t="s">
        <v>2366</v>
      </c>
      <c r="C1030" s="212" t="s">
        <v>1468</v>
      </c>
      <c r="D1030" s="212">
        <v>36</v>
      </c>
      <c r="E1030" s="212">
        <v>360</v>
      </c>
      <c r="F1030" s="212">
        <v>3600</v>
      </c>
      <c r="G1030" s="212" t="s">
        <v>576</v>
      </c>
    </row>
    <row r="1031" spans="2:7">
      <c r="B1031" s="233" t="s">
        <v>2366</v>
      </c>
      <c r="C1031" s="212" t="s">
        <v>1468</v>
      </c>
      <c r="D1031" s="212">
        <v>36</v>
      </c>
      <c r="E1031" s="212">
        <v>360</v>
      </c>
      <c r="F1031" s="212">
        <v>3609</v>
      </c>
      <c r="G1031" s="212" t="s">
        <v>577</v>
      </c>
    </row>
    <row r="1032" spans="2:7">
      <c r="B1032" s="233" t="s">
        <v>2366</v>
      </c>
      <c r="C1032" s="212" t="s">
        <v>1468</v>
      </c>
      <c r="D1032" s="212">
        <v>36</v>
      </c>
      <c r="E1032" s="212">
        <v>361</v>
      </c>
      <c r="F1032" s="212">
        <v>0</v>
      </c>
      <c r="G1032" s="212" t="s">
        <v>1482</v>
      </c>
    </row>
    <row r="1033" spans="2:7">
      <c r="B1033" s="233" t="s">
        <v>2366</v>
      </c>
      <c r="C1033" s="212" t="s">
        <v>1468</v>
      </c>
      <c r="D1033" s="212">
        <v>36</v>
      </c>
      <c r="E1033" s="212">
        <v>361</v>
      </c>
      <c r="F1033" s="212">
        <v>3611</v>
      </c>
      <c r="G1033" s="212" t="s">
        <v>1482</v>
      </c>
    </row>
    <row r="1034" spans="2:7">
      <c r="B1034" s="233" t="s">
        <v>2366</v>
      </c>
      <c r="C1034" s="212" t="s">
        <v>1468</v>
      </c>
      <c r="D1034" s="212">
        <v>36</v>
      </c>
      <c r="E1034" s="212">
        <v>362</v>
      </c>
      <c r="F1034" s="212">
        <v>0</v>
      </c>
      <c r="G1034" s="212" t="s">
        <v>1483</v>
      </c>
    </row>
    <row r="1035" spans="2:7">
      <c r="B1035" s="233" t="s">
        <v>2366</v>
      </c>
      <c r="C1035" s="212" t="s">
        <v>1468</v>
      </c>
      <c r="D1035" s="212">
        <v>36</v>
      </c>
      <c r="E1035" s="212">
        <v>362</v>
      </c>
      <c r="F1035" s="212">
        <v>3621</v>
      </c>
      <c r="G1035" s="212" t="s">
        <v>1483</v>
      </c>
    </row>
    <row r="1036" spans="2:7">
      <c r="B1036" s="233" t="s">
        <v>2366</v>
      </c>
      <c r="C1036" s="212" t="s">
        <v>1468</v>
      </c>
      <c r="D1036" s="212">
        <v>36</v>
      </c>
      <c r="E1036" s="212">
        <v>363</v>
      </c>
      <c r="F1036" s="212">
        <v>0</v>
      </c>
      <c r="G1036" s="212" t="s">
        <v>1484</v>
      </c>
    </row>
    <row r="1037" spans="2:7">
      <c r="B1037" s="233" t="s">
        <v>2366</v>
      </c>
      <c r="C1037" s="212" t="s">
        <v>1468</v>
      </c>
      <c r="D1037" s="212">
        <v>36</v>
      </c>
      <c r="E1037" s="212">
        <v>363</v>
      </c>
      <c r="F1037" s="212">
        <v>3631</v>
      </c>
      <c r="G1037" s="212" t="s">
        <v>1485</v>
      </c>
    </row>
    <row r="1038" spans="2:7">
      <c r="B1038" s="233" t="s">
        <v>2366</v>
      </c>
      <c r="C1038" s="212" t="s">
        <v>1468</v>
      </c>
      <c r="D1038" s="212">
        <v>36</v>
      </c>
      <c r="E1038" s="212">
        <v>363</v>
      </c>
      <c r="F1038" s="212">
        <v>3632</v>
      </c>
      <c r="G1038" s="212" t="s">
        <v>1486</v>
      </c>
    </row>
    <row r="1039" spans="2:7">
      <c r="B1039" s="233" t="s">
        <v>2366</v>
      </c>
      <c r="C1039" s="212" t="s">
        <v>1487</v>
      </c>
      <c r="D1039" s="212">
        <v>0</v>
      </c>
      <c r="E1039" s="212">
        <v>0</v>
      </c>
      <c r="F1039" s="212">
        <v>0</v>
      </c>
      <c r="G1039" s="212" t="s">
        <v>1488</v>
      </c>
    </row>
    <row r="1040" spans="2:7">
      <c r="B1040" s="233" t="s">
        <v>2366</v>
      </c>
      <c r="C1040" s="212" t="s">
        <v>1487</v>
      </c>
      <c r="D1040" s="212">
        <v>37</v>
      </c>
      <c r="E1040" s="212">
        <v>0</v>
      </c>
      <c r="F1040" s="212">
        <v>0</v>
      </c>
      <c r="G1040" s="212" t="s">
        <v>1489</v>
      </c>
    </row>
    <row r="1041" spans="2:7">
      <c r="B1041" s="233" t="s">
        <v>2366</v>
      </c>
      <c r="C1041" s="212" t="s">
        <v>1487</v>
      </c>
      <c r="D1041" s="212">
        <v>37</v>
      </c>
      <c r="E1041" s="212">
        <v>370</v>
      </c>
      <c r="F1041" s="212">
        <v>0</v>
      </c>
      <c r="G1041" s="212" t="s">
        <v>1490</v>
      </c>
    </row>
    <row r="1042" spans="2:7">
      <c r="B1042" s="233" t="s">
        <v>2366</v>
      </c>
      <c r="C1042" s="212" t="s">
        <v>1487</v>
      </c>
      <c r="D1042" s="212">
        <v>37</v>
      </c>
      <c r="E1042" s="212">
        <v>370</v>
      </c>
      <c r="F1042" s="212">
        <v>3700</v>
      </c>
      <c r="G1042" s="212" t="s">
        <v>576</v>
      </c>
    </row>
    <row r="1043" spans="2:7">
      <c r="B1043" s="233" t="s">
        <v>2366</v>
      </c>
      <c r="C1043" s="212" t="s">
        <v>1487</v>
      </c>
      <c r="D1043" s="212">
        <v>37</v>
      </c>
      <c r="E1043" s="212">
        <v>370</v>
      </c>
      <c r="F1043" s="212">
        <v>3709</v>
      </c>
      <c r="G1043" s="212" t="s">
        <v>577</v>
      </c>
    </row>
    <row r="1044" spans="2:7">
      <c r="B1044" s="233" t="s">
        <v>2366</v>
      </c>
      <c r="C1044" s="212" t="s">
        <v>1487</v>
      </c>
      <c r="D1044" s="212">
        <v>37</v>
      </c>
      <c r="E1044" s="212">
        <v>371</v>
      </c>
      <c r="F1044" s="212">
        <v>0</v>
      </c>
      <c r="G1044" s="212" t="s">
        <v>1491</v>
      </c>
    </row>
    <row r="1045" spans="2:7">
      <c r="B1045" s="233" t="s">
        <v>2366</v>
      </c>
      <c r="C1045" s="212" t="s">
        <v>1487</v>
      </c>
      <c r="D1045" s="212">
        <v>37</v>
      </c>
      <c r="E1045" s="212">
        <v>371</v>
      </c>
      <c r="F1045" s="212">
        <v>3711</v>
      </c>
      <c r="G1045" s="212" t="s">
        <v>1492</v>
      </c>
    </row>
    <row r="1046" spans="2:7">
      <c r="B1046" s="233" t="s">
        <v>2366</v>
      </c>
      <c r="C1046" s="212" t="s">
        <v>1487</v>
      </c>
      <c r="D1046" s="212">
        <v>37</v>
      </c>
      <c r="E1046" s="212">
        <v>371</v>
      </c>
      <c r="F1046" s="212">
        <v>3712</v>
      </c>
      <c r="G1046" s="212" t="s">
        <v>1493</v>
      </c>
    </row>
    <row r="1047" spans="2:7">
      <c r="B1047" s="233" t="s">
        <v>2366</v>
      </c>
      <c r="C1047" s="212" t="s">
        <v>1487</v>
      </c>
      <c r="D1047" s="212">
        <v>37</v>
      </c>
      <c r="E1047" s="212">
        <v>371</v>
      </c>
      <c r="F1047" s="212">
        <v>3713</v>
      </c>
      <c r="G1047" s="212" t="s">
        <v>1494</v>
      </c>
    </row>
    <row r="1048" spans="2:7">
      <c r="B1048" s="233" t="s">
        <v>2366</v>
      </c>
      <c r="C1048" s="212" t="s">
        <v>1487</v>
      </c>
      <c r="D1048" s="212">
        <v>37</v>
      </c>
      <c r="E1048" s="212">
        <v>371</v>
      </c>
      <c r="F1048" s="212">
        <v>3719</v>
      </c>
      <c r="G1048" s="212" t="s">
        <v>1495</v>
      </c>
    </row>
    <row r="1049" spans="2:7">
      <c r="B1049" s="233" t="s">
        <v>2366</v>
      </c>
      <c r="C1049" s="212" t="s">
        <v>1487</v>
      </c>
      <c r="D1049" s="212">
        <v>37</v>
      </c>
      <c r="E1049" s="212">
        <v>372</v>
      </c>
      <c r="F1049" s="212">
        <v>0</v>
      </c>
      <c r="G1049" s="212" t="s">
        <v>1496</v>
      </c>
    </row>
    <row r="1050" spans="2:7">
      <c r="B1050" s="233" t="s">
        <v>2366</v>
      </c>
      <c r="C1050" s="212" t="s">
        <v>1487</v>
      </c>
      <c r="D1050" s="212">
        <v>37</v>
      </c>
      <c r="E1050" s="212">
        <v>372</v>
      </c>
      <c r="F1050" s="212">
        <v>3721</v>
      </c>
      <c r="G1050" s="212" t="s">
        <v>1496</v>
      </c>
    </row>
    <row r="1051" spans="2:7">
      <c r="B1051" s="233" t="s">
        <v>2366</v>
      </c>
      <c r="C1051" s="212" t="s">
        <v>1487</v>
      </c>
      <c r="D1051" s="212">
        <v>37</v>
      </c>
      <c r="E1051" s="212">
        <v>373</v>
      </c>
      <c r="F1051" s="212">
        <v>0</v>
      </c>
      <c r="G1051" s="212" t="s">
        <v>1497</v>
      </c>
    </row>
    <row r="1052" spans="2:7">
      <c r="B1052" s="233" t="s">
        <v>2366</v>
      </c>
      <c r="C1052" s="212" t="s">
        <v>1487</v>
      </c>
      <c r="D1052" s="212">
        <v>37</v>
      </c>
      <c r="E1052" s="212">
        <v>373</v>
      </c>
      <c r="F1052" s="212">
        <v>3731</v>
      </c>
      <c r="G1052" s="212" t="s">
        <v>1497</v>
      </c>
    </row>
    <row r="1053" spans="2:7">
      <c r="B1053" s="233" t="s">
        <v>2365</v>
      </c>
      <c r="C1053" s="212" t="s">
        <v>1487</v>
      </c>
      <c r="D1053" s="212">
        <v>38</v>
      </c>
      <c r="E1053" s="212">
        <v>0</v>
      </c>
      <c r="F1053" s="212">
        <v>0</v>
      </c>
      <c r="G1053" s="212" t="s">
        <v>1498</v>
      </c>
    </row>
    <row r="1054" spans="2:7">
      <c r="B1054" s="233" t="s">
        <v>2365</v>
      </c>
      <c r="C1054" s="212" t="s">
        <v>1487</v>
      </c>
      <c r="D1054" s="212">
        <v>38</v>
      </c>
      <c r="E1054" s="212">
        <v>380</v>
      </c>
      <c r="F1054" s="212">
        <v>0</v>
      </c>
      <c r="G1054" s="212" t="s">
        <v>1499</v>
      </c>
    </row>
    <row r="1055" spans="2:7">
      <c r="B1055" s="233" t="s">
        <v>2365</v>
      </c>
      <c r="C1055" s="212" t="s">
        <v>1487</v>
      </c>
      <c r="D1055" s="212">
        <v>38</v>
      </c>
      <c r="E1055" s="212">
        <v>380</v>
      </c>
      <c r="F1055" s="212">
        <v>3800</v>
      </c>
      <c r="G1055" s="212" t="s">
        <v>576</v>
      </c>
    </row>
    <row r="1056" spans="2:7">
      <c r="B1056" s="233" t="s">
        <v>2365</v>
      </c>
      <c r="C1056" s="212" t="s">
        <v>1487</v>
      </c>
      <c r="D1056" s="212">
        <v>38</v>
      </c>
      <c r="E1056" s="212">
        <v>380</v>
      </c>
      <c r="F1056" s="212">
        <v>3809</v>
      </c>
      <c r="G1056" s="212" t="s">
        <v>577</v>
      </c>
    </row>
    <row r="1057" spans="2:7">
      <c r="B1057" s="233" t="s">
        <v>2365</v>
      </c>
      <c r="C1057" s="212" t="s">
        <v>1487</v>
      </c>
      <c r="D1057" s="212">
        <v>38</v>
      </c>
      <c r="E1057" s="212">
        <v>381</v>
      </c>
      <c r="F1057" s="212">
        <v>0</v>
      </c>
      <c r="G1057" s="212" t="s">
        <v>1500</v>
      </c>
    </row>
    <row r="1058" spans="2:7">
      <c r="B1058" s="233" t="s">
        <v>2365</v>
      </c>
      <c r="C1058" s="212" t="s">
        <v>1487</v>
      </c>
      <c r="D1058" s="212">
        <v>38</v>
      </c>
      <c r="E1058" s="212">
        <v>381</v>
      </c>
      <c r="F1058" s="212">
        <v>3811</v>
      </c>
      <c r="G1058" s="212" t="s">
        <v>1500</v>
      </c>
    </row>
    <row r="1059" spans="2:7">
      <c r="B1059" s="233" t="s">
        <v>2365</v>
      </c>
      <c r="C1059" s="212" t="s">
        <v>1487</v>
      </c>
      <c r="D1059" s="212">
        <v>38</v>
      </c>
      <c r="E1059" s="212">
        <v>382</v>
      </c>
      <c r="F1059" s="212">
        <v>0</v>
      </c>
      <c r="G1059" s="212" t="s">
        <v>1501</v>
      </c>
    </row>
    <row r="1060" spans="2:7">
      <c r="B1060" s="233" t="s">
        <v>2365</v>
      </c>
      <c r="C1060" s="212" t="s">
        <v>1487</v>
      </c>
      <c r="D1060" s="212">
        <v>38</v>
      </c>
      <c r="E1060" s="212">
        <v>382</v>
      </c>
      <c r="F1060" s="212">
        <v>3821</v>
      </c>
      <c r="G1060" s="212" t="s">
        <v>1502</v>
      </c>
    </row>
    <row r="1061" spans="2:7">
      <c r="B1061" s="233" t="s">
        <v>2365</v>
      </c>
      <c r="C1061" s="212" t="s">
        <v>1487</v>
      </c>
      <c r="D1061" s="212">
        <v>38</v>
      </c>
      <c r="E1061" s="212">
        <v>382</v>
      </c>
      <c r="F1061" s="212">
        <v>3822</v>
      </c>
      <c r="G1061" s="212" t="s">
        <v>1503</v>
      </c>
    </row>
    <row r="1062" spans="2:7">
      <c r="B1062" s="233" t="s">
        <v>2365</v>
      </c>
      <c r="C1062" s="212" t="s">
        <v>1487</v>
      </c>
      <c r="D1062" s="212">
        <v>38</v>
      </c>
      <c r="E1062" s="212">
        <v>382</v>
      </c>
      <c r="F1062" s="212">
        <v>3823</v>
      </c>
      <c r="G1062" s="212" t="s">
        <v>1504</v>
      </c>
    </row>
    <row r="1063" spans="2:7">
      <c r="B1063" s="233" t="s">
        <v>2365</v>
      </c>
      <c r="C1063" s="212" t="s">
        <v>1487</v>
      </c>
      <c r="D1063" s="212">
        <v>38</v>
      </c>
      <c r="E1063" s="212">
        <v>382</v>
      </c>
      <c r="F1063" s="212">
        <v>3829</v>
      </c>
      <c r="G1063" s="212" t="s">
        <v>1505</v>
      </c>
    </row>
    <row r="1064" spans="2:7">
      <c r="B1064" s="233" t="s">
        <v>2365</v>
      </c>
      <c r="C1064" s="212" t="s">
        <v>1487</v>
      </c>
      <c r="D1064" s="212">
        <v>38</v>
      </c>
      <c r="E1064" s="212">
        <v>383</v>
      </c>
      <c r="F1064" s="212">
        <v>0</v>
      </c>
      <c r="G1064" s="212" t="s">
        <v>1506</v>
      </c>
    </row>
    <row r="1065" spans="2:7">
      <c r="B1065" s="233" t="s">
        <v>2365</v>
      </c>
      <c r="C1065" s="212" t="s">
        <v>1487</v>
      </c>
      <c r="D1065" s="212">
        <v>38</v>
      </c>
      <c r="E1065" s="212">
        <v>383</v>
      </c>
      <c r="F1065" s="212">
        <v>3831</v>
      </c>
      <c r="G1065" s="212" t="s">
        <v>1507</v>
      </c>
    </row>
    <row r="1066" spans="2:7">
      <c r="B1066" s="233" t="s">
        <v>2365</v>
      </c>
      <c r="C1066" s="212" t="s">
        <v>1487</v>
      </c>
      <c r="D1066" s="212">
        <v>38</v>
      </c>
      <c r="E1066" s="212">
        <v>383</v>
      </c>
      <c r="F1066" s="212">
        <v>3832</v>
      </c>
      <c r="G1066" s="212" t="s">
        <v>1508</v>
      </c>
    </row>
    <row r="1067" spans="2:7">
      <c r="B1067" s="233" t="s">
        <v>2365</v>
      </c>
      <c r="C1067" s="212" t="s">
        <v>1487</v>
      </c>
      <c r="D1067" s="212">
        <v>39</v>
      </c>
      <c r="E1067" s="212">
        <v>0</v>
      </c>
      <c r="F1067" s="212">
        <v>0</v>
      </c>
      <c r="G1067" s="212" t="s">
        <v>1509</v>
      </c>
    </row>
    <row r="1068" spans="2:7">
      <c r="B1068" s="233" t="s">
        <v>2365</v>
      </c>
      <c r="C1068" s="212" t="s">
        <v>1487</v>
      </c>
      <c r="D1068" s="212">
        <v>39</v>
      </c>
      <c r="E1068" s="212">
        <v>390</v>
      </c>
      <c r="F1068" s="212">
        <v>0</v>
      </c>
      <c r="G1068" s="212" t="s">
        <v>1510</v>
      </c>
    </row>
    <row r="1069" spans="2:7">
      <c r="B1069" s="233" t="s">
        <v>2365</v>
      </c>
      <c r="C1069" s="212" t="s">
        <v>1487</v>
      </c>
      <c r="D1069" s="212">
        <v>39</v>
      </c>
      <c r="E1069" s="212">
        <v>390</v>
      </c>
      <c r="F1069" s="212">
        <v>3900</v>
      </c>
      <c r="G1069" s="212" t="s">
        <v>576</v>
      </c>
    </row>
    <row r="1070" spans="2:7">
      <c r="B1070" s="233" t="s">
        <v>2365</v>
      </c>
      <c r="C1070" s="212" t="s">
        <v>1487</v>
      </c>
      <c r="D1070" s="212">
        <v>39</v>
      </c>
      <c r="E1070" s="212">
        <v>390</v>
      </c>
      <c r="F1070" s="212">
        <v>3909</v>
      </c>
      <c r="G1070" s="212" t="s">
        <v>577</v>
      </c>
    </row>
    <row r="1071" spans="2:7">
      <c r="B1071" s="233" t="s">
        <v>2365</v>
      </c>
      <c r="C1071" s="212" t="s">
        <v>1487</v>
      </c>
      <c r="D1071" s="212">
        <v>39</v>
      </c>
      <c r="E1071" s="212">
        <v>391</v>
      </c>
      <c r="F1071" s="212">
        <v>0</v>
      </c>
      <c r="G1071" s="212" t="s">
        <v>1511</v>
      </c>
    </row>
    <row r="1072" spans="2:7">
      <c r="B1072" s="233" t="s">
        <v>2365</v>
      </c>
      <c r="C1072" s="212" t="s">
        <v>1487</v>
      </c>
      <c r="D1072" s="212">
        <v>39</v>
      </c>
      <c r="E1072" s="212">
        <v>391</v>
      </c>
      <c r="F1072" s="212">
        <v>3911</v>
      </c>
      <c r="G1072" s="212" t="s">
        <v>1512</v>
      </c>
    </row>
    <row r="1073" spans="2:7">
      <c r="B1073" s="233" t="s">
        <v>2365</v>
      </c>
      <c r="C1073" s="212" t="s">
        <v>1487</v>
      </c>
      <c r="D1073" s="212">
        <v>39</v>
      </c>
      <c r="E1073" s="212">
        <v>391</v>
      </c>
      <c r="F1073" s="212">
        <v>3912</v>
      </c>
      <c r="G1073" s="212" t="s">
        <v>1513</v>
      </c>
    </row>
    <row r="1074" spans="2:7">
      <c r="B1074" s="233" t="s">
        <v>2365</v>
      </c>
      <c r="C1074" s="212" t="s">
        <v>1487</v>
      </c>
      <c r="D1074" s="212">
        <v>39</v>
      </c>
      <c r="E1074" s="212">
        <v>391</v>
      </c>
      <c r="F1074" s="212">
        <v>3913</v>
      </c>
      <c r="G1074" s="212" t="s">
        <v>1514</v>
      </c>
    </row>
    <row r="1075" spans="2:7">
      <c r="B1075" s="233" t="s">
        <v>2365</v>
      </c>
      <c r="C1075" s="212" t="s">
        <v>1487</v>
      </c>
      <c r="D1075" s="212">
        <v>39</v>
      </c>
      <c r="E1075" s="212">
        <v>391</v>
      </c>
      <c r="F1075" s="212">
        <v>3914</v>
      </c>
      <c r="G1075" s="212" t="s">
        <v>1515</v>
      </c>
    </row>
    <row r="1076" spans="2:7">
      <c r="B1076" s="233" t="s">
        <v>2365</v>
      </c>
      <c r="C1076" s="212" t="s">
        <v>1487</v>
      </c>
      <c r="D1076" s="212">
        <v>39</v>
      </c>
      <c r="E1076" s="212">
        <v>392</v>
      </c>
      <c r="F1076" s="212">
        <v>0</v>
      </c>
      <c r="G1076" s="212" t="s">
        <v>1516</v>
      </c>
    </row>
    <row r="1077" spans="2:7">
      <c r="B1077" s="233" t="s">
        <v>2365</v>
      </c>
      <c r="C1077" s="212" t="s">
        <v>1487</v>
      </c>
      <c r="D1077" s="212">
        <v>39</v>
      </c>
      <c r="E1077" s="212">
        <v>392</v>
      </c>
      <c r="F1077" s="212">
        <v>3921</v>
      </c>
      <c r="G1077" s="212" t="s">
        <v>1517</v>
      </c>
    </row>
    <row r="1078" spans="2:7">
      <c r="B1078" s="233" t="s">
        <v>2365</v>
      </c>
      <c r="C1078" s="212" t="s">
        <v>1487</v>
      </c>
      <c r="D1078" s="212">
        <v>39</v>
      </c>
      <c r="E1078" s="212">
        <v>392</v>
      </c>
      <c r="F1078" s="212">
        <v>3922</v>
      </c>
      <c r="G1078" s="212" t="s">
        <v>1518</v>
      </c>
    </row>
    <row r="1079" spans="2:7">
      <c r="B1079" s="233" t="s">
        <v>2365</v>
      </c>
      <c r="C1079" s="212" t="s">
        <v>1487</v>
      </c>
      <c r="D1079" s="212">
        <v>39</v>
      </c>
      <c r="E1079" s="212">
        <v>392</v>
      </c>
      <c r="F1079" s="212">
        <v>3923</v>
      </c>
      <c r="G1079" s="212" t="s">
        <v>1519</v>
      </c>
    </row>
    <row r="1080" spans="2:7">
      <c r="B1080" s="233" t="s">
        <v>2365</v>
      </c>
      <c r="C1080" s="212" t="s">
        <v>1487</v>
      </c>
      <c r="D1080" s="212">
        <v>39</v>
      </c>
      <c r="E1080" s="212">
        <v>392</v>
      </c>
      <c r="F1080" s="212">
        <v>3929</v>
      </c>
      <c r="G1080" s="212" t="s">
        <v>1520</v>
      </c>
    </row>
    <row r="1081" spans="2:7">
      <c r="B1081" s="233" t="s">
        <v>2366</v>
      </c>
      <c r="C1081" s="212" t="s">
        <v>1487</v>
      </c>
      <c r="D1081" s="212">
        <v>40</v>
      </c>
      <c r="E1081" s="212">
        <v>0</v>
      </c>
      <c r="F1081" s="212">
        <v>0</v>
      </c>
      <c r="G1081" s="212" t="s">
        <v>1521</v>
      </c>
    </row>
    <row r="1082" spans="2:7">
      <c r="B1082" s="233" t="s">
        <v>2366</v>
      </c>
      <c r="C1082" s="212" t="s">
        <v>1487</v>
      </c>
      <c r="D1082" s="212">
        <v>40</v>
      </c>
      <c r="E1082" s="212">
        <v>400</v>
      </c>
      <c r="F1082" s="212">
        <v>0</v>
      </c>
      <c r="G1082" s="212" t="s">
        <v>1522</v>
      </c>
    </row>
    <row r="1083" spans="2:7">
      <c r="B1083" s="233" t="s">
        <v>2366</v>
      </c>
      <c r="C1083" s="212" t="s">
        <v>1487</v>
      </c>
      <c r="D1083" s="212">
        <v>40</v>
      </c>
      <c r="E1083" s="212">
        <v>400</v>
      </c>
      <c r="F1083" s="212">
        <v>4000</v>
      </c>
      <c r="G1083" s="212" t="s">
        <v>576</v>
      </c>
    </row>
    <row r="1084" spans="2:7">
      <c r="B1084" s="233" t="s">
        <v>2366</v>
      </c>
      <c r="C1084" s="212" t="s">
        <v>1487</v>
      </c>
      <c r="D1084" s="212">
        <v>40</v>
      </c>
      <c r="E1084" s="212">
        <v>400</v>
      </c>
      <c r="F1084" s="212">
        <v>4009</v>
      </c>
      <c r="G1084" s="212" t="s">
        <v>577</v>
      </c>
    </row>
    <row r="1085" spans="2:7">
      <c r="B1085" s="233" t="s">
        <v>2366</v>
      </c>
      <c r="C1085" s="212" t="s">
        <v>1487</v>
      </c>
      <c r="D1085" s="212">
        <v>40</v>
      </c>
      <c r="E1085" s="212">
        <v>401</v>
      </c>
      <c r="F1085" s="212">
        <v>0</v>
      </c>
      <c r="G1085" s="212" t="s">
        <v>1521</v>
      </c>
    </row>
    <row r="1086" spans="2:7">
      <c r="B1086" s="233" t="s">
        <v>2366</v>
      </c>
      <c r="C1086" s="212" t="s">
        <v>1487</v>
      </c>
      <c r="D1086" s="212">
        <v>40</v>
      </c>
      <c r="E1086" s="212">
        <v>401</v>
      </c>
      <c r="F1086" s="212">
        <v>4011</v>
      </c>
      <c r="G1086" s="212" t="s">
        <v>1523</v>
      </c>
    </row>
    <row r="1087" spans="2:7">
      <c r="B1087" s="233" t="s">
        <v>2366</v>
      </c>
      <c r="C1087" s="212" t="s">
        <v>1487</v>
      </c>
      <c r="D1087" s="212">
        <v>40</v>
      </c>
      <c r="E1087" s="212">
        <v>401</v>
      </c>
      <c r="F1087" s="212">
        <v>4012</v>
      </c>
      <c r="G1087" s="212" t="s">
        <v>1524</v>
      </c>
    </row>
    <row r="1088" spans="2:7">
      <c r="B1088" s="233" t="s">
        <v>2366</v>
      </c>
      <c r="C1088" s="212" t="s">
        <v>1487</v>
      </c>
      <c r="D1088" s="212">
        <v>40</v>
      </c>
      <c r="E1088" s="212">
        <v>401</v>
      </c>
      <c r="F1088" s="212">
        <v>4013</v>
      </c>
      <c r="G1088" s="212" t="s">
        <v>1525</v>
      </c>
    </row>
    <row r="1089" spans="2:7">
      <c r="B1089" s="233" t="s">
        <v>2366</v>
      </c>
      <c r="C1089" s="212" t="s">
        <v>1487</v>
      </c>
      <c r="D1089" s="212">
        <v>41</v>
      </c>
      <c r="E1089" s="212">
        <v>0</v>
      </c>
      <c r="F1089" s="212">
        <v>0</v>
      </c>
      <c r="G1089" s="212" t="s">
        <v>1526</v>
      </c>
    </row>
    <row r="1090" spans="2:7">
      <c r="B1090" s="233" t="s">
        <v>2366</v>
      </c>
      <c r="C1090" s="212" t="s">
        <v>1487</v>
      </c>
      <c r="D1090" s="212">
        <v>41</v>
      </c>
      <c r="E1090" s="212">
        <v>410</v>
      </c>
      <c r="F1090" s="212">
        <v>0</v>
      </c>
      <c r="G1090" s="212" t="s">
        <v>1527</v>
      </c>
    </row>
    <row r="1091" spans="2:7">
      <c r="B1091" s="233" t="s">
        <v>2366</v>
      </c>
      <c r="C1091" s="212" t="s">
        <v>1487</v>
      </c>
      <c r="D1091" s="212">
        <v>41</v>
      </c>
      <c r="E1091" s="212">
        <v>410</v>
      </c>
      <c r="F1091" s="212">
        <v>4100</v>
      </c>
      <c r="G1091" s="212" t="s">
        <v>576</v>
      </c>
    </row>
    <row r="1092" spans="2:7">
      <c r="B1092" s="233" t="s">
        <v>2366</v>
      </c>
      <c r="C1092" s="212" t="s">
        <v>1487</v>
      </c>
      <c r="D1092" s="212">
        <v>41</v>
      </c>
      <c r="E1092" s="212">
        <v>410</v>
      </c>
      <c r="F1092" s="212">
        <v>4109</v>
      </c>
      <c r="G1092" s="212" t="s">
        <v>577</v>
      </c>
    </row>
    <row r="1093" spans="2:7">
      <c r="B1093" s="233" t="s">
        <v>2365</v>
      </c>
      <c r="C1093" s="212" t="s">
        <v>1487</v>
      </c>
      <c r="D1093" s="212">
        <v>41</v>
      </c>
      <c r="E1093" s="212">
        <v>411</v>
      </c>
      <c r="F1093" s="212">
        <v>0</v>
      </c>
      <c r="G1093" s="212" t="s">
        <v>1528</v>
      </c>
    </row>
    <row r="1094" spans="2:7">
      <c r="B1094" s="233" t="s">
        <v>2365</v>
      </c>
      <c r="C1094" s="212" t="s">
        <v>1487</v>
      </c>
      <c r="D1094" s="212">
        <v>41</v>
      </c>
      <c r="E1094" s="212">
        <v>411</v>
      </c>
      <c r="F1094" s="212">
        <v>4111</v>
      </c>
      <c r="G1094" s="212" t="s">
        <v>1529</v>
      </c>
    </row>
    <row r="1095" spans="2:7">
      <c r="B1095" s="233" t="s">
        <v>2365</v>
      </c>
      <c r="C1095" s="212" t="s">
        <v>1487</v>
      </c>
      <c r="D1095" s="212">
        <v>41</v>
      </c>
      <c r="E1095" s="212">
        <v>411</v>
      </c>
      <c r="F1095" s="212">
        <v>4112</v>
      </c>
      <c r="G1095" s="212" t="s">
        <v>1530</v>
      </c>
    </row>
    <row r="1096" spans="2:7">
      <c r="B1096" s="233" t="s">
        <v>2365</v>
      </c>
      <c r="C1096" s="212" t="s">
        <v>1487</v>
      </c>
      <c r="D1096" s="212">
        <v>41</v>
      </c>
      <c r="E1096" s="212">
        <v>411</v>
      </c>
      <c r="F1096" s="212">
        <v>4113</v>
      </c>
      <c r="G1096" s="212" t="s">
        <v>1531</v>
      </c>
    </row>
    <row r="1097" spans="2:7">
      <c r="B1097" s="233" t="s">
        <v>2365</v>
      </c>
      <c r="C1097" s="212" t="s">
        <v>1487</v>
      </c>
      <c r="D1097" s="212">
        <v>41</v>
      </c>
      <c r="E1097" s="212">
        <v>411</v>
      </c>
      <c r="F1097" s="212">
        <v>4114</v>
      </c>
      <c r="G1097" s="212" t="s">
        <v>1532</v>
      </c>
    </row>
    <row r="1098" spans="2:7">
      <c r="B1098" s="233" t="s">
        <v>2365</v>
      </c>
      <c r="C1098" s="212" t="s">
        <v>1487</v>
      </c>
      <c r="D1098" s="212">
        <v>41</v>
      </c>
      <c r="E1098" s="212">
        <v>412</v>
      </c>
      <c r="F1098" s="212">
        <v>0</v>
      </c>
      <c r="G1098" s="212" t="s">
        <v>1533</v>
      </c>
    </row>
    <row r="1099" spans="2:7">
      <c r="B1099" s="233" t="s">
        <v>2365</v>
      </c>
      <c r="C1099" s="212" t="s">
        <v>1487</v>
      </c>
      <c r="D1099" s="212">
        <v>41</v>
      </c>
      <c r="E1099" s="212">
        <v>412</v>
      </c>
      <c r="F1099" s="212">
        <v>4121</v>
      </c>
      <c r="G1099" s="212" t="s">
        <v>1534</v>
      </c>
    </row>
    <row r="1100" spans="2:7">
      <c r="B1100" s="233" t="s">
        <v>2365</v>
      </c>
      <c r="C1100" s="212" t="s">
        <v>1487</v>
      </c>
      <c r="D1100" s="212">
        <v>41</v>
      </c>
      <c r="E1100" s="212">
        <v>412</v>
      </c>
      <c r="F1100" s="212">
        <v>4122</v>
      </c>
      <c r="G1100" s="212" t="s">
        <v>1535</v>
      </c>
    </row>
    <row r="1101" spans="2:7">
      <c r="B1101" s="233" t="s">
        <v>2366</v>
      </c>
      <c r="C1101" s="212" t="s">
        <v>1487</v>
      </c>
      <c r="D1101" s="212">
        <v>41</v>
      </c>
      <c r="E1101" s="212">
        <v>413</v>
      </c>
      <c r="F1101" s="212">
        <v>0</v>
      </c>
      <c r="G1101" s="212" t="s">
        <v>1536</v>
      </c>
    </row>
    <row r="1102" spans="2:7">
      <c r="B1102" s="233" t="s">
        <v>2366</v>
      </c>
      <c r="C1102" s="212" t="s">
        <v>1487</v>
      </c>
      <c r="D1102" s="212">
        <v>41</v>
      </c>
      <c r="E1102" s="212">
        <v>413</v>
      </c>
      <c r="F1102" s="212">
        <v>4131</v>
      </c>
      <c r="G1102" s="212" t="s">
        <v>1536</v>
      </c>
    </row>
    <row r="1103" spans="2:7">
      <c r="B1103" s="233" t="s">
        <v>2366</v>
      </c>
      <c r="C1103" s="212" t="s">
        <v>1487</v>
      </c>
      <c r="D1103" s="212">
        <v>41</v>
      </c>
      <c r="E1103" s="212">
        <v>414</v>
      </c>
      <c r="F1103" s="212">
        <v>0</v>
      </c>
      <c r="G1103" s="212" t="s">
        <v>1537</v>
      </c>
    </row>
    <row r="1104" spans="2:7">
      <c r="B1104" s="233" t="s">
        <v>2366</v>
      </c>
      <c r="C1104" s="212" t="s">
        <v>1487</v>
      </c>
      <c r="D1104" s="212">
        <v>41</v>
      </c>
      <c r="E1104" s="212">
        <v>414</v>
      </c>
      <c r="F1104" s="212">
        <v>4141</v>
      </c>
      <c r="G1104" s="212" t="s">
        <v>1537</v>
      </c>
    </row>
    <row r="1105" spans="2:7">
      <c r="B1105" s="233" t="s">
        <v>2365</v>
      </c>
      <c r="C1105" s="212" t="s">
        <v>1487</v>
      </c>
      <c r="D1105" s="212">
        <v>41</v>
      </c>
      <c r="E1105" s="212">
        <v>415</v>
      </c>
      <c r="F1105" s="212">
        <v>0</v>
      </c>
      <c r="G1105" s="212" t="s">
        <v>1538</v>
      </c>
    </row>
    <row r="1106" spans="2:7">
      <c r="B1106" s="233" t="s">
        <v>2365</v>
      </c>
      <c r="C1106" s="212" t="s">
        <v>1487</v>
      </c>
      <c r="D1106" s="212">
        <v>41</v>
      </c>
      <c r="E1106" s="212">
        <v>415</v>
      </c>
      <c r="F1106" s="212">
        <v>4151</v>
      </c>
      <c r="G1106" s="212" t="s">
        <v>1538</v>
      </c>
    </row>
    <row r="1107" spans="2:7">
      <c r="B1107" s="233" t="s">
        <v>2365</v>
      </c>
      <c r="C1107" s="212" t="s">
        <v>1487</v>
      </c>
      <c r="D1107" s="212">
        <v>41</v>
      </c>
      <c r="E1107" s="212">
        <v>416</v>
      </c>
      <c r="F1107" s="212">
        <v>0</v>
      </c>
      <c r="G1107" s="212" t="s">
        <v>1539</v>
      </c>
    </row>
    <row r="1108" spans="2:7">
      <c r="B1108" s="233" t="s">
        <v>2365</v>
      </c>
      <c r="C1108" s="212" t="s">
        <v>1487</v>
      </c>
      <c r="D1108" s="212">
        <v>41</v>
      </c>
      <c r="E1108" s="212">
        <v>416</v>
      </c>
      <c r="F1108" s="212">
        <v>4161</v>
      </c>
      <c r="G1108" s="212" t="s">
        <v>1540</v>
      </c>
    </row>
    <row r="1109" spans="2:7">
      <c r="B1109" s="233" t="s">
        <v>2365</v>
      </c>
      <c r="C1109" s="212" t="s">
        <v>1487</v>
      </c>
      <c r="D1109" s="212">
        <v>41</v>
      </c>
      <c r="E1109" s="212">
        <v>416</v>
      </c>
      <c r="F1109" s="212">
        <v>4169</v>
      </c>
      <c r="G1109" s="212" t="s">
        <v>1541</v>
      </c>
    </row>
    <row r="1110" spans="2:7">
      <c r="B1110" s="233" t="s">
        <v>2366</v>
      </c>
      <c r="C1110" s="212" t="s">
        <v>1542</v>
      </c>
      <c r="D1110" s="212">
        <v>0</v>
      </c>
      <c r="E1110" s="212">
        <v>0</v>
      </c>
      <c r="F1110" s="212">
        <v>0</v>
      </c>
      <c r="G1110" s="212" t="s">
        <v>1543</v>
      </c>
    </row>
    <row r="1111" spans="2:7">
      <c r="B1111" s="233" t="s">
        <v>2366</v>
      </c>
      <c r="C1111" s="212" t="s">
        <v>1542</v>
      </c>
      <c r="D1111" s="212">
        <v>42</v>
      </c>
      <c r="E1111" s="212">
        <v>0</v>
      </c>
      <c r="F1111" s="212">
        <v>0</v>
      </c>
      <c r="G1111" s="212" t="s">
        <v>1544</v>
      </c>
    </row>
    <row r="1112" spans="2:7">
      <c r="B1112" s="233" t="s">
        <v>2366</v>
      </c>
      <c r="C1112" s="212" t="s">
        <v>1542</v>
      </c>
      <c r="D1112" s="212">
        <v>42</v>
      </c>
      <c r="E1112" s="212">
        <v>420</v>
      </c>
      <c r="F1112" s="212">
        <v>0</v>
      </c>
      <c r="G1112" s="212" t="s">
        <v>1545</v>
      </c>
    </row>
    <row r="1113" spans="2:7">
      <c r="B1113" s="233" t="s">
        <v>2366</v>
      </c>
      <c r="C1113" s="212" t="s">
        <v>1542</v>
      </c>
      <c r="D1113" s="212">
        <v>42</v>
      </c>
      <c r="E1113" s="212">
        <v>420</v>
      </c>
      <c r="F1113" s="212">
        <v>4200</v>
      </c>
      <c r="G1113" s="212" t="s">
        <v>576</v>
      </c>
    </row>
    <row r="1114" spans="2:7">
      <c r="B1114" s="233" t="s">
        <v>2366</v>
      </c>
      <c r="C1114" s="212" t="s">
        <v>1542</v>
      </c>
      <c r="D1114" s="212">
        <v>42</v>
      </c>
      <c r="E1114" s="212">
        <v>420</v>
      </c>
      <c r="F1114" s="212">
        <v>4209</v>
      </c>
      <c r="G1114" s="212" t="s">
        <v>577</v>
      </c>
    </row>
    <row r="1115" spans="2:7">
      <c r="B1115" s="233" t="s">
        <v>2366</v>
      </c>
      <c r="C1115" s="212" t="s">
        <v>1542</v>
      </c>
      <c r="D1115" s="212">
        <v>42</v>
      </c>
      <c r="E1115" s="212">
        <v>421</v>
      </c>
      <c r="F1115" s="212">
        <v>0</v>
      </c>
      <c r="G1115" s="212" t="s">
        <v>1544</v>
      </c>
    </row>
    <row r="1116" spans="2:7">
      <c r="B1116" s="233" t="s">
        <v>2366</v>
      </c>
      <c r="C1116" s="212" t="s">
        <v>1542</v>
      </c>
      <c r="D1116" s="212">
        <v>42</v>
      </c>
      <c r="E1116" s="212">
        <v>421</v>
      </c>
      <c r="F1116" s="212">
        <v>4211</v>
      </c>
      <c r="G1116" s="212" t="s">
        <v>1546</v>
      </c>
    </row>
    <row r="1117" spans="2:7">
      <c r="B1117" s="233" t="s">
        <v>2366</v>
      </c>
      <c r="C1117" s="212" t="s">
        <v>1542</v>
      </c>
      <c r="D1117" s="212">
        <v>42</v>
      </c>
      <c r="E1117" s="212">
        <v>421</v>
      </c>
      <c r="F1117" s="212">
        <v>4212</v>
      </c>
      <c r="G1117" s="212" t="s">
        <v>1547</v>
      </c>
    </row>
    <row r="1118" spans="2:7">
      <c r="B1118" s="233" t="s">
        <v>2366</v>
      </c>
      <c r="C1118" s="212" t="s">
        <v>1542</v>
      </c>
      <c r="D1118" s="212">
        <v>42</v>
      </c>
      <c r="E1118" s="212">
        <v>421</v>
      </c>
      <c r="F1118" s="212">
        <v>4213</v>
      </c>
      <c r="G1118" s="212" t="s">
        <v>1548</v>
      </c>
    </row>
    <row r="1119" spans="2:7">
      <c r="B1119" s="233" t="s">
        <v>2366</v>
      </c>
      <c r="C1119" s="212" t="s">
        <v>1542</v>
      </c>
      <c r="D1119" s="212">
        <v>42</v>
      </c>
      <c r="E1119" s="212">
        <v>421</v>
      </c>
      <c r="F1119" s="212">
        <v>4214</v>
      </c>
      <c r="G1119" s="212" t="s">
        <v>1549</v>
      </c>
    </row>
    <row r="1120" spans="2:7">
      <c r="B1120" s="233" t="s">
        <v>2366</v>
      </c>
      <c r="C1120" s="212" t="s">
        <v>1542</v>
      </c>
      <c r="D1120" s="212">
        <v>42</v>
      </c>
      <c r="E1120" s="212">
        <v>421</v>
      </c>
      <c r="F1120" s="212">
        <v>4215</v>
      </c>
      <c r="G1120" s="212" t="s">
        <v>1550</v>
      </c>
    </row>
    <row r="1121" spans="2:7">
      <c r="B1121" s="233" t="s">
        <v>2366</v>
      </c>
      <c r="C1121" s="212" t="s">
        <v>1542</v>
      </c>
      <c r="D1121" s="212">
        <v>42</v>
      </c>
      <c r="E1121" s="212">
        <v>421</v>
      </c>
      <c r="F1121" s="212">
        <v>4216</v>
      </c>
      <c r="G1121" s="212" t="s">
        <v>1551</v>
      </c>
    </row>
    <row r="1122" spans="2:7">
      <c r="B1122" s="233" t="s">
        <v>2366</v>
      </c>
      <c r="C1122" s="212" t="s">
        <v>1542</v>
      </c>
      <c r="D1122" s="212">
        <v>42</v>
      </c>
      <c r="E1122" s="212">
        <v>421</v>
      </c>
      <c r="F1122" s="212">
        <v>4217</v>
      </c>
      <c r="G1122" s="212" t="s">
        <v>1552</v>
      </c>
    </row>
    <row r="1123" spans="2:7">
      <c r="B1123" s="233" t="s">
        <v>2366</v>
      </c>
      <c r="C1123" s="212" t="s">
        <v>1542</v>
      </c>
      <c r="D1123" s="212">
        <v>42</v>
      </c>
      <c r="E1123" s="212">
        <v>421</v>
      </c>
      <c r="F1123" s="212">
        <v>4219</v>
      </c>
      <c r="G1123" s="212" t="s">
        <v>1553</v>
      </c>
    </row>
    <row r="1124" spans="2:7">
      <c r="B1124" s="233" t="s">
        <v>2366</v>
      </c>
      <c r="C1124" s="212" t="s">
        <v>1542</v>
      </c>
      <c r="D1124" s="212">
        <v>43</v>
      </c>
      <c r="E1124" s="212">
        <v>0</v>
      </c>
      <c r="F1124" s="212">
        <v>0</v>
      </c>
      <c r="G1124" s="212" t="s">
        <v>1554</v>
      </c>
    </row>
    <row r="1125" spans="2:7">
      <c r="B1125" s="233" t="s">
        <v>2366</v>
      </c>
      <c r="C1125" s="212" t="s">
        <v>1542</v>
      </c>
      <c r="D1125" s="212">
        <v>43</v>
      </c>
      <c r="E1125" s="212">
        <v>430</v>
      </c>
      <c r="F1125" s="212">
        <v>0</v>
      </c>
      <c r="G1125" s="212" t="s">
        <v>1555</v>
      </c>
    </row>
    <row r="1126" spans="2:7">
      <c r="B1126" s="233" t="s">
        <v>2366</v>
      </c>
      <c r="C1126" s="212" t="s">
        <v>1542</v>
      </c>
      <c r="D1126" s="212">
        <v>43</v>
      </c>
      <c r="E1126" s="212">
        <v>430</v>
      </c>
      <c r="F1126" s="212">
        <v>4300</v>
      </c>
      <c r="G1126" s="212" t="s">
        <v>576</v>
      </c>
    </row>
    <row r="1127" spans="2:7">
      <c r="B1127" s="233" t="s">
        <v>2366</v>
      </c>
      <c r="C1127" s="212" t="s">
        <v>1542</v>
      </c>
      <c r="D1127" s="212">
        <v>43</v>
      </c>
      <c r="E1127" s="212">
        <v>430</v>
      </c>
      <c r="F1127" s="212">
        <v>4309</v>
      </c>
      <c r="G1127" s="212" t="s">
        <v>577</v>
      </c>
    </row>
    <row r="1128" spans="2:7">
      <c r="B1128" s="233" t="s">
        <v>2366</v>
      </c>
      <c r="C1128" s="212" t="s">
        <v>1542</v>
      </c>
      <c r="D1128" s="212">
        <v>43</v>
      </c>
      <c r="E1128" s="212">
        <v>431</v>
      </c>
      <c r="F1128" s="212">
        <v>0</v>
      </c>
      <c r="G1128" s="212" t="s">
        <v>1556</v>
      </c>
    </row>
    <row r="1129" spans="2:7">
      <c r="B1129" s="233" t="s">
        <v>2366</v>
      </c>
      <c r="C1129" s="212" t="s">
        <v>1542</v>
      </c>
      <c r="D1129" s="212">
        <v>43</v>
      </c>
      <c r="E1129" s="212">
        <v>431</v>
      </c>
      <c r="F1129" s="212">
        <v>4311</v>
      </c>
      <c r="G1129" s="212" t="s">
        <v>1556</v>
      </c>
    </row>
    <row r="1130" spans="2:7">
      <c r="B1130" s="233" t="s">
        <v>2366</v>
      </c>
      <c r="C1130" s="212" t="s">
        <v>1542</v>
      </c>
      <c r="D1130" s="212">
        <v>43</v>
      </c>
      <c r="E1130" s="212">
        <v>432</v>
      </c>
      <c r="F1130" s="212">
        <v>0</v>
      </c>
      <c r="G1130" s="212" t="s">
        <v>1557</v>
      </c>
    </row>
    <row r="1131" spans="2:7">
      <c r="B1131" s="233" t="s">
        <v>2366</v>
      </c>
      <c r="C1131" s="212" t="s">
        <v>1542</v>
      </c>
      <c r="D1131" s="212">
        <v>43</v>
      </c>
      <c r="E1131" s="212">
        <v>432</v>
      </c>
      <c r="F1131" s="212">
        <v>4321</v>
      </c>
      <c r="G1131" s="212" t="s">
        <v>1557</v>
      </c>
    </row>
    <row r="1132" spans="2:7">
      <c r="B1132" s="233" t="s">
        <v>2366</v>
      </c>
      <c r="C1132" s="212" t="s">
        <v>1542</v>
      </c>
      <c r="D1132" s="212">
        <v>43</v>
      </c>
      <c r="E1132" s="212">
        <v>433</v>
      </c>
      <c r="F1132" s="212">
        <v>0</v>
      </c>
      <c r="G1132" s="212" t="s">
        <v>1558</v>
      </c>
    </row>
    <row r="1133" spans="2:7">
      <c r="B1133" s="233" t="s">
        <v>2366</v>
      </c>
      <c r="C1133" s="212" t="s">
        <v>1542</v>
      </c>
      <c r="D1133" s="212">
        <v>43</v>
      </c>
      <c r="E1133" s="212">
        <v>433</v>
      </c>
      <c r="F1133" s="212">
        <v>4331</v>
      </c>
      <c r="G1133" s="212" t="s">
        <v>1558</v>
      </c>
    </row>
    <row r="1134" spans="2:7">
      <c r="B1134" s="233" t="s">
        <v>2366</v>
      </c>
      <c r="C1134" s="212" t="s">
        <v>1542</v>
      </c>
      <c r="D1134" s="212">
        <v>43</v>
      </c>
      <c r="E1134" s="212">
        <v>439</v>
      </c>
      <c r="F1134" s="212">
        <v>0</v>
      </c>
      <c r="G1134" s="212" t="s">
        <v>1559</v>
      </c>
    </row>
    <row r="1135" spans="2:7">
      <c r="B1135" s="233" t="s">
        <v>2366</v>
      </c>
      <c r="C1135" s="212" t="s">
        <v>1542</v>
      </c>
      <c r="D1135" s="212">
        <v>43</v>
      </c>
      <c r="E1135" s="212">
        <v>439</v>
      </c>
      <c r="F1135" s="212">
        <v>4391</v>
      </c>
      <c r="G1135" s="212" t="s">
        <v>1560</v>
      </c>
    </row>
    <row r="1136" spans="2:7">
      <c r="B1136" s="233" t="s">
        <v>2366</v>
      </c>
      <c r="C1136" s="212" t="s">
        <v>1542</v>
      </c>
      <c r="D1136" s="212">
        <v>43</v>
      </c>
      <c r="E1136" s="212">
        <v>439</v>
      </c>
      <c r="F1136" s="212">
        <v>4399</v>
      </c>
      <c r="G1136" s="212" t="s">
        <v>1561</v>
      </c>
    </row>
    <row r="1137" spans="2:7">
      <c r="B1137" s="233" t="s">
        <v>2366</v>
      </c>
      <c r="C1137" s="212" t="s">
        <v>1542</v>
      </c>
      <c r="D1137" s="212">
        <v>44</v>
      </c>
      <c r="E1137" s="212">
        <v>0</v>
      </c>
      <c r="F1137" s="212">
        <v>0</v>
      </c>
      <c r="G1137" s="212" t="s">
        <v>1562</v>
      </c>
    </row>
    <row r="1138" spans="2:7">
      <c r="B1138" s="233" t="s">
        <v>2366</v>
      </c>
      <c r="C1138" s="212" t="s">
        <v>1542</v>
      </c>
      <c r="D1138" s="212">
        <v>44</v>
      </c>
      <c r="E1138" s="212">
        <v>440</v>
      </c>
      <c r="F1138" s="212">
        <v>0</v>
      </c>
      <c r="G1138" s="212" t="s">
        <v>1563</v>
      </c>
    </row>
    <row r="1139" spans="2:7">
      <c r="B1139" s="233" t="s">
        <v>2366</v>
      </c>
      <c r="C1139" s="212" t="s">
        <v>1542</v>
      </c>
      <c r="D1139" s="212">
        <v>44</v>
      </c>
      <c r="E1139" s="212">
        <v>440</v>
      </c>
      <c r="F1139" s="212">
        <v>4400</v>
      </c>
      <c r="G1139" s="212" t="s">
        <v>576</v>
      </c>
    </row>
    <row r="1140" spans="2:7">
      <c r="B1140" s="233" t="s">
        <v>2366</v>
      </c>
      <c r="C1140" s="212" t="s">
        <v>1542</v>
      </c>
      <c r="D1140" s="212">
        <v>44</v>
      </c>
      <c r="E1140" s="212">
        <v>440</v>
      </c>
      <c r="F1140" s="212">
        <v>4409</v>
      </c>
      <c r="G1140" s="212" t="s">
        <v>577</v>
      </c>
    </row>
    <row r="1141" spans="2:7">
      <c r="B1141" s="233" t="s">
        <v>2366</v>
      </c>
      <c r="C1141" s="212" t="s">
        <v>1542</v>
      </c>
      <c r="D1141" s="212">
        <v>44</v>
      </c>
      <c r="E1141" s="212">
        <v>441</v>
      </c>
      <c r="F1141" s="212">
        <v>0</v>
      </c>
      <c r="G1141" s="212" t="s">
        <v>1564</v>
      </c>
    </row>
    <row r="1142" spans="2:7">
      <c r="B1142" s="233" t="s">
        <v>2366</v>
      </c>
      <c r="C1142" s="212" t="s">
        <v>1542</v>
      </c>
      <c r="D1142" s="212">
        <v>44</v>
      </c>
      <c r="E1142" s="212">
        <v>441</v>
      </c>
      <c r="F1142" s="212">
        <v>4411</v>
      </c>
      <c r="G1142" s="212" t="s">
        <v>1565</v>
      </c>
    </row>
    <row r="1143" spans="2:7">
      <c r="B1143" s="233" t="s">
        <v>2366</v>
      </c>
      <c r="C1143" s="212" t="s">
        <v>1542</v>
      </c>
      <c r="D1143" s="212">
        <v>44</v>
      </c>
      <c r="E1143" s="212">
        <v>441</v>
      </c>
      <c r="F1143" s="212">
        <v>4412</v>
      </c>
      <c r="G1143" s="212" t="s">
        <v>1566</v>
      </c>
    </row>
    <row r="1144" spans="2:7">
      <c r="B1144" s="233" t="s">
        <v>2366</v>
      </c>
      <c r="C1144" s="212" t="s">
        <v>1542</v>
      </c>
      <c r="D1144" s="212">
        <v>44</v>
      </c>
      <c r="E1144" s="212">
        <v>442</v>
      </c>
      <c r="F1144" s="212">
        <v>0</v>
      </c>
      <c r="G1144" s="212" t="s">
        <v>1567</v>
      </c>
    </row>
    <row r="1145" spans="2:7">
      <c r="B1145" s="233" t="s">
        <v>2366</v>
      </c>
      <c r="C1145" s="212" t="s">
        <v>1542</v>
      </c>
      <c r="D1145" s="212">
        <v>44</v>
      </c>
      <c r="E1145" s="212">
        <v>442</v>
      </c>
      <c r="F1145" s="212">
        <v>4421</v>
      </c>
      <c r="G1145" s="212" t="s">
        <v>1567</v>
      </c>
    </row>
    <row r="1146" spans="2:7">
      <c r="B1146" s="233" t="s">
        <v>2366</v>
      </c>
      <c r="C1146" s="212" t="s">
        <v>1542</v>
      </c>
      <c r="D1146" s="212">
        <v>44</v>
      </c>
      <c r="E1146" s="212">
        <v>443</v>
      </c>
      <c r="F1146" s="212">
        <v>0</v>
      </c>
      <c r="G1146" s="212" t="s">
        <v>1568</v>
      </c>
    </row>
    <row r="1147" spans="2:7">
      <c r="B1147" s="233" t="s">
        <v>2366</v>
      </c>
      <c r="C1147" s="212" t="s">
        <v>1542</v>
      </c>
      <c r="D1147" s="212">
        <v>44</v>
      </c>
      <c r="E1147" s="212">
        <v>443</v>
      </c>
      <c r="F1147" s="212">
        <v>4431</v>
      </c>
      <c r="G1147" s="212" t="s">
        <v>1568</v>
      </c>
    </row>
    <row r="1148" spans="2:7">
      <c r="B1148" s="233" t="s">
        <v>2366</v>
      </c>
      <c r="C1148" s="212" t="s">
        <v>1542</v>
      </c>
      <c r="D1148" s="212">
        <v>44</v>
      </c>
      <c r="E1148" s="212">
        <v>444</v>
      </c>
      <c r="F1148" s="212">
        <v>0</v>
      </c>
      <c r="G1148" s="212" t="s">
        <v>1569</v>
      </c>
    </row>
    <row r="1149" spans="2:7">
      <c r="B1149" s="233" t="s">
        <v>2366</v>
      </c>
      <c r="C1149" s="212" t="s">
        <v>1542</v>
      </c>
      <c r="D1149" s="212">
        <v>44</v>
      </c>
      <c r="E1149" s="212">
        <v>444</v>
      </c>
      <c r="F1149" s="212">
        <v>4441</v>
      </c>
      <c r="G1149" s="212" t="s">
        <v>1569</v>
      </c>
    </row>
    <row r="1150" spans="2:7">
      <c r="B1150" s="233" t="s">
        <v>2366</v>
      </c>
      <c r="C1150" s="212" t="s">
        <v>1542</v>
      </c>
      <c r="D1150" s="212">
        <v>44</v>
      </c>
      <c r="E1150" s="212">
        <v>449</v>
      </c>
      <c r="F1150" s="212">
        <v>0</v>
      </c>
      <c r="G1150" s="212" t="s">
        <v>1570</v>
      </c>
    </row>
    <row r="1151" spans="2:7">
      <c r="B1151" s="233" t="s">
        <v>2366</v>
      </c>
      <c r="C1151" s="212" t="s">
        <v>1542</v>
      </c>
      <c r="D1151" s="212">
        <v>44</v>
      </c>
      <c r="E1151" s="212">
        <v>449</v>
      </c>
      <c r="F1151" s="212">
        <v>4499</v>
      </c>
      <c r="G1151" s="212" t="s">
        <v>1570</v>
      </c>
    </row>
    <row r="1152" spans="2:7">
      <c r="B1152" s="233" t="s">
        <v>2366</v>
      </c>
      <c r="C1152" s="212" t="s">
        <v>1542</v>
      </c>
      <c r="D1152" s="212">
        <v>45</v>
      </c>
      <c r="E1152" s="212">
        <v>0</v>
      </c>
      <c r="F1152" s="212">
        <v>0</v>
      </c>
      <c r="G1152" s="212" t="s">
        <v>1571</v>
      </c>
    </row>
    <row r="1153" spans="2:7">
      <c r="B1153" s="233" t="s">
        <v>2366</v>
      </c>
      <c r="C1153" s="212" t="s">
        <v>1542</v>
      </c>
      <c r="D1153" s="212">
        <v>45</v>
      </c>
      <c r="E1153" s="212">
        <v>450</v>
      </c>
      <c r="F1153" s="212">
        <v>0</v>
      </c>
      <c r="G1153" s="212" t="s">
        <v>1572</v>
      </c>
    </row>
    <row r="1154" spans="2:7">
      <c r="B1154" s="233" t="s">
        <v>2366</v>
      </c>
      <c r="C1154" s="212" t="s">
        <v>1542</v>
      </c>
      <c r="D1154" s="212">
        <v>45</v>
      </c>
      <c r="E1154" s="212">
        <v>450</v>
      </c>
      <c r="F1154" s="212">
        <v>4500</v>
      </c>
      <c r="G1154" s="212" t="s">
        <v>576</v>
      </c>
    </row>
    <row r="1155" spans="2:7">
      <c r="B1155" s="233" t="s">
        <v>2366</v>
      </c>
      <c r="C1155" s="212" t="s">
        <v>1542</v>
      </c>
      <c r="D1155" s="212">
        <v>45</v>
      </c>
      <c r="E1155" s="212">
        <v>450</v>
      </c>
      <c r="F1155" s="212">
        <v>4509</v>
      </c>
      <c r="G1155" s="212" t="s">
        <v>577</v>
      </c>
    </row>
    <row r="1156" spans="2:7">
      <c r="B1156" s="233" t="s">
        <v>2366</v>
      </c>
      <c r="C1156" s="212" t="s">
        <v>1542</v>
      </c>
      <c r="D1156" s="212">
        <v>45</v>
      </c>
      <c r="E1156" s="212">
        <v>451</v>
      </c>
      <c r="F1156" s="212">
        <v>0</v>
      </c>
      <c r="G1156" s="212" t="s">
        <v>1573</v>
      </c>
    </row>
    <row r="1157" spans="2:7">
      <c r="B1157" s="233" t="s">
        <v>2366</v>
      </c>
      <c r="C1157" s="212" t="s">
        <v>1542</v>
      </c>
      <c r="D1157" s="212">
        <v>45</v>
      </c>
      <c r="E1157" s="212">
        <v>451</v>
      </c>
      <c r="F1157" s="212">
        <v>4511</v>
      </c>
      <c r="G1157" s="212" t="s">
        <v>1574</v>
      </c>
    </row>
    <row r="1158" spans="2:7">
      <c r="B1158" s="233" t="s">
        <v>2366</v>
      </c>
      <c r="C1158" s="212" t="s">
        <v>1542</v>
      </c>
      <c r="D1158" s="212">
        <v>45</v>
      </c>
      <c r="E1158" s="212">
        <v>451</v>
      </c>
      <c r="F1158" s="212">
        <v>4512</v>
      </c>
      <c r="G1158" s="212" t="s">
        <v>1575</v>
      </c>
    </row>
    <row r="1159" spans="2:7">
      <c r="B1159" s="233" t="s">
        <v>2366</v>
      </c>
      <c r="C1159" s="212" t="s">
        <v>1542</v>
      </c>
      <c r="D1159" s="212">
        <v>45</v>
      </c>
      <c r="E1159" s="212">
        <v>452</v>
      </c>
      <c r="F1159" s="212">
        <v>0</v>
      </c>
      <c r="G1159" s="212" t="s">
        <v>1576</v>
      </c>
    </row>
    <row r="1160" spans="2:7">
      <c r="B1160" s="233" t="s">
        <v>2366</v>
      </c>
      <c r="C1160" s="212" t="s">
        <v>1542</v>
      </c>
      <c r="D1160" s="212">
        <v>45</v>
      </c>
      <c r="E1160" s="212">
        <v>452</v>
      </c>
      <c r="F1160" s="212">
        <v>4521</v>
      </c>
      <c r="G1160" s="212" t="s">
        <v>1577</v>
      </c>
    </row>
    <row r="1161" spans="2:7">
      <c r="B1161" s="233" t="s">
        <v>2366</v>
      </c>
      <c r="C1161" s="212" t="s">
        <v>1542</v>
      </c>
      <c r="D1161" s="212">
        <v>45</v>
      </c>
      <c r="E1161" s="212">
        <v>452</v>
      </c>
      <c r="F1161" s="212">
        <v>4522</v>
      </c>
      <c r="G1161" s="212" t="s">
        <v>1578</v>
      </c>
    </row>
    <row r="1162" spans="2:7">
      <c r="B1162" s="233" t="s">
        <v>2366</v>
      </c>
      <c r="C1162" s="212" t="s">
        <v>1542</v>
      </c>
      <c r="D1162" s="212">
        <v>45</v>
      </c>
      <c r="E1162" s="212">
        <v>453</v>
      </c>
      <c r="F1162" s="212">
        <v>0</v>
      </c>
      <c r="G1162" s="212" t="s">
        <v>1579</v>
      </c>
    </row>
    <row r="1163" spans="2:7">
      <c r="B1163" s="233" t="s">
        <v>2366</v>
      </c>
      <c r="C1163" s="212" t="s">
        <v>1542</v>
      </c>
      <c r="D1163" s="212">
        <v>45</v>
      </c>
      <c r="E1163" s="212">
        <v>453</v>
      </c>
      <c r="F1163" s="212">
        <v>4531</v>
      </c>
      <c r="G1163" s="212" t="s">
        <v>1580</v>
      </c>
    </row>
    <row r="1164" spans="2:7">
      <c r="B1164" s="233" t="s">
        <v>2366</v>
      </c>
      <c r="C1164" s="212" t="s">
        <v>1542</v>
      </c>
      <c r="D1164" s="212">
        <v>45</v>
      </c>
      <c r="E1164" s="212">
        <v>453</v>
      </c>
      <c r="F1164" s="212">
        <v>4532</v>
      </c>
      <c r="G1164" s="212" t="s">
        <v>1581</v>
      </c>
    </row>
    <row r="1165" spans="2:7">
      <c r="B1165" s="233" t="s">
        <v>2366</v>
      </c>
      <c r="C1165" s="212" t="s">
        <v>1542</v>
      </c>
      <c r="D1165" s="212">
        <v>45</v>
      </c>
      <c r="E1165" s="212">
        <v>453</v>
      </c>
      <c r="F1165" s="212">
        <v>4533</v>
      </c>
      <c r="G1165" s="212" t="s">
        <v>1582</v>
      </c>
    </row>
    <row r="1166" spans="2:7">
      <c r="B1166" s="233" t="s">
        <v>2366</v>
      </c>
      <c r="C1166" s="212" t="s">
        <v>1542</v>
      </c>
      <c r="D1166" s="212">
        <v>45</v>
      </c>
      <c r="E1166" s="212">
        <v>454</v>
      </c>
      <c r="F1166" s="212">
        <v>0</v>
      </c>
      <c r="G1166" s="212" t="s">
        <v>1583</v>
      </c>
    </row>
    <row r="1167" spans="2:7">
      <c r="B1167" s="233" t="s">
        <v>2366</v>
      </c>
      <c r="C1167" s="212" t="s">
        <v>1542</v>
      </c>
      <c r="D1167" s="212">
        <v>45</v>
      </c>
      <c r="E1167" s="212">
        <v>454</v>
      </c>
      <c r="F1167" s="212">
        <v>4541</v>
      </c>
      <c r="G1167" s="212" t="s">
        <v>1584</v>
      </c>
    </row>
    <row r="1168" spans="2:7">
      <c r="B1168" s="233" t="s">
        <v>2366</v>
      </c>
      <c r="C1168" s="212" t="s">
        <v>1542</v>
      </c>
      <c r="D1168" s="212">
        <v>45</v>
      </c>
      <c r="E1168" s="212">
        <v>454</v>
      </c>
      <c r="F1168" s="212">
        <v>4542</v>
      </c>
      <c r="G1168" s="212" t="s">
        <v>1585</v>
      </c>
    </row>
    <row r="1169" spans="2:7">
      <c r="B1169" s="233" t="s">
        <v>2366</v>
      </c>
      <c r="C1169" s="212" t="s">
        <v>1542</v>
      </c>
      <c r="D1169" s="212">
        <v>46</v>
      </c>
      <c r="E1169" s="212">
        <v>0</v>
      </c>
      <c r="F1169" s="212">
        <v>0</v>
      </c>
      <c r="G1169" s="212" t="s">
        <v>1586</v>
      </c>
    </row>
    <row r="1170" spans="2:7">
      <c r="B1170" s="233" t="s">
        <v>2366</v>
      </c>
      <c r="C1170" s="212" t="s">
        <v>1542</v>
      </c>
      <c r="D1170" s="212">
        <v>46</v>
      </c>
      <c r="E1170" s="212">
        <v>460</v>
      </c>
      <c r="F1170" s="212">
        <v>0</v>
      </c>
      <c r="G1170" s="212" t="s">
        <v>1587</v>
      </c>
    </row>
    <row r="1171" spans="2:7">
      <c r="B1171" s="233" t="s">
        <v>2366</v>
      </c>
      <c r="C1171" s="212" t="s">
        <v>1542</v>
      </c>
      <c r="D1171" s="212">
        <v>46</v>
      </c>
      <c r="E1171" s="212">
        <v>460</v>
      </c>
      <c r="F1171" s="212">
        <v>4600</v>
      </c>
      <c r="G1171" s="212" t="s">
        <v>576</v>
      </c>
    </row>
    <row r="1172" spans="2:7">
      <c r="B1172" s="233" t="s">
        <v>2366</v>
      </c>
      <c r="C1172" s="212" t="s">
        <v>1542</v>
      </c>
      <c r="D1172" s="212">
        <v>46</v>
      </c>
      <c r="E1172" s="212">
        <v>460</v>
      </c>
      <c r="F1172" s="212">
        <v>4609</v>
      </c>
      <c r="G1172" s="212" t="s">
        <v>577</v>
      </c>
    </row>
    <row r="1173" spans="2:7">
      <c r="B1173" s="233" t="s">
        <v>2366</v>
      </c>
      <c r="C1173" s="212" t="s">
        <v>1542</v>
      </c>
      <c r="D1173" s="212">
        <v>46</v>
      </c>
      <c r="E1173" s="212">
        <v>461</v>
      </c>
      <c r="F1173" s="212">
        <v>0</v>
      </c>
      <c r="G1173" s="212" t="s">
        <v>1588</v>
      </c>
    </row>
    <row r="1174" spans="2:7">
      <c r="B1174" s="233" t="s">
        <v>2366</v>
      </c>
      <c r="C1174" s="212" t="s">
        <v>1542</v>
      </c>
      <c r="D1174" s="212">
        <v>46</v>
      </c>
      <c r="E1174" s="212">
        <v>461</v>
      </c>
      <c r="F1174" s="212">
        <v>4611</v>
      </c>
      <c r="G1174" s="212" t="s">
        <v>1588</v>
      </c>
    </row>
    <row r="1175" spans="2:7">
      <c r="B1175" s="233" t="s">
        <v>2366</v>
      </c>
      <c r="C1175" s="212" t="s">
        <v>1542</v>
      </c>
      <c r="D1175" s="212">
        <v>46</v>
      </c>
      <c r="E1175" s="212">
        <v>462</v>
      </c>
      <c r="F1175" s="212">
        <v>0</v>
      </c>
      <c r="G1175" s="212" t="s">
        <v>1589</v>
      </c>
    </row>
    <row r="1176" spans="2:7">
      <c r="B1176" s="233" t="s">
        <v>2366</v>
      </c>
      <c r="C1176" s="212" t="s">
        <v>1542</v>
      </c>
      <c r="D1176" s="212">
        <v>46</v>
      </c>
      <c r="E1176" s="212">
        <v>462</v>
      </c>
      <c r="F1176" s="212">
        <v>4621</v>
      </c>
      <c r="G1176" s="212" t="s">
        <v>1589</v>
      </c>
    </row>
    <row r="1177" spans="2:7">
      <c r="B1177" s="233" t="s">
        <v>2366</v>
      </c>
      <c r="C1177" s="212" t="s">
        <v>1542</v>
      </c>
      <c r="D1177" s="212">
        <v>47</v>
      </c>
      <c r="E1177" s="212">
        <v>0</v>
      </c>
      <c r="F1177" s="212">
        <v>0</v>
      </c>
      <c r="G1177" s="212" t="s">
        <v>1590</v>
      </c>
    </row>
    <row r="1178" spans="2:7">
      <c r="B1178" s="233" t="s">
        <v>2366</v>
      </c>
      <c r="C1178" s="212" t="s">
        <v>1542</v>
      </c>
      <c r="D1178" s="212">
        <v>47</v>
      </c>
      <c r="E1178" s="212">
        <v>470</v>
      </c>
      <c r="F1178" s="212">
        <v>0</v>
      </c>
      <c r="G1178" s="212" t="s">
        <v>1591</v>
      </c>
    </row>
    <row r="1179" spans="2:7">
      <c r="B1179" s="233" t="s">
        <v>2366</v>
      </c>
      <c r="C1179" s="212" t="s">
        <v>1542</v>
      </c>
      <c r="D1179" s="212">
        <v>47</v>
      </c>
      <c r="E1179" s="212">
        <v>470</v>
      </c>
      <c r="F1179" s="212">
        <v>4700</v>
      </c>
      <c r="G1179" s="212" t="s">
        <v>576</v>
      </c>
    </row>
    <row r="1180" spans="2:7">
      <c r="B1180" s="233" t="s">
        <v>2366</v>
      </c>
      <c r="C1180" s="212" t="s">
        <v>1542</v>
      </c>
      <c r="D1180" s="212">
        <v>47</v>
      </c>
      <c r="E1180" s="212">
        <v>470</v>
      </c>
      <c r="F1180" s="212">
        <v>4709</v>
      </c>
      <c r="G1180" s="212" t="s">
        <v>577</v>
      </c>
    </row>
    <row r="1181" spans="2:7">
      <c r="B1181" s="233" t="s">
        <v>2366</v>
      </c>
      <c r="C1181" s="212" t="s">
        <v>1542</v>
      </c>
      <c r="D1181" s="212">
        <v>47</v>
      </c>
      <c r="E1181" s="212">
        <v>471</v>
      </c>
      <c r="F1181" s="212">
        <v>0</v>
      </c>
      <c r="G1181" s="212" t="s">
        <v>1592</v>
      </c>
    </row>
    <row r="1182" spans="2:7">
      <c r="B1182" s="233" t="s">
        <v>2366</v>
      </c>
      <c r="C1182" s="212" t="s">
        <v>1542</v>
      </c>
      <c r="D1182" s="212">
        <v>47</v>
      </c>
      <c r="E1182" s="212">
        <v>471</v>
      </c>
      <c r="F1182" s="212">
        <v>4711</v>
      </c>
      <c r="G1182" s="212" t="s">
        <v>1592</v>
      </c>
    </row>
    <row r="1183" spans="2:7">
      <c r="B1183" s="233" t="s">
        <v>2366</v>
      </c>
      <c r="C1183" s="212" t="s">
        <v>1542</v>
      </c>
      <c r="D1183" s="212">
        <v>47</v>
      </c>
      <c r="E1183" s="212">
        <v>472</v>
      </c>
      <c r="F1183" s="212">
        <v>0</v>
      </c>
      <c r="G1183" s="212" t="s">
        <v>1593</v>
      </c>
    </row>
    <row r="1184" spans="2:7">
      <c r="B1184" s="233" t="s">
        <v>2366</v>
      </c>
      <c r="C1184" s="212" t="s">
        <v>1542</v>
      </c>
      <c r="D1184" s="212">
        <v>47</v>
      </c>
      <c r="E1184" s="212">
        <v>472</v>
      </c>
      <c r="F1184" s="212">
        <v>4721</v>
      </c>
      <c r="G1184" s="212" t="s">
        <v>1593</v>
      </c>
    </row>
    <row r="1185" spans="2:7">
      <c r="B1185" s="233" t="s">
        <v>2366</v>
      </c>
      <c r="C1185" s="212" t="s">
        <v>1542</v>
      </c>
      <c r="D1185" s="212">
        <v>48</v>
      </c>
      <c r="E1185" s="212">
        <v>0</v>
      </c>
      <c r="F1185" s="212">
        <v>0</v>
      </c>
      <c r="G1185" s="212" t="s">
        <v>1594</v>
      </c>
    </row>
    <row r="1186" spans="2:7">
      <c r="B1186" s="233" t="s">
        <v>2366</v>
      </c>
      <c r="C1186" s="212" t="s">
        <v>1542</v>
      </c>
      <c r="D1186" s="212">
        <v>48</v>
      </c>
      <c r="E1186" s="212">
        <v>480</v>
      </c>
      <c r="F1186" s="212">
        <v>0</v>
      </c>
      <c r="G1186" s="212" t="s">
        <v>1595</v>
      </c>
    </row>
    <row r="1187" spans="2:7">
      <c r="B1187" s="233" t="s">
        <v>2366</v>
      </c>
      <c r="C1187" s="212" t="s">
        <v>1542</v>
      </c>
      <c r="D1187" s="212">
        <v>48</v>
      </c>
      <c r="E1187" s="212">
        <v>480</v>
      </c>
      <c r="F1187" s="212">
        <v>4800</v>
      </c>
      <c r="G1187" s="212" t="s">
        <v>576</v>
      </c>
    </row>
    <row r="1188" spans="2:7">
      <c r="B1188" s="233" t="s">
        <v>2366</v>
      </c>
      <c r="C1188" s="212" t="s">
        <v>1542</v>
      </c>
      <c r="D1188" s="212">
        <v>48</v>
      </c>
      <c r="E1188" s="212">
        <v>480</v>
      </c>
      <c r="F1188" s="212">
        <v>4809</v>
      </c>
      <c r="G1188" s="212" t="s">
        <v>577</v>
      </c>
    </row>
    <row r="1189" spans="2:7">
      <c r="B1189" s="233" t="s">
        <v>2366</v>
      </c>
      <c r="C1189" s="212" t="s">
        <v>1542</v>
      </c>
      <c r="D1189" s="212">
        <v>48</v>
      </c>
      <c r="E1189" s="212">
        <v>481</v>
      </c>
      <c r="F1189" s="212">
        <v>0</v>
      </c>
      <c r="G1189" s="212" t="s">
        <v>1596</v>
      </c>
    </row>
    <row r="1190" spans="2:7">
      <c r="B1190" s="233" t="s">
        <v>2366</v>
      </c>
      <c r="C1190" s="212" t="s">
        <v>1542</v>
      </c>
      <c r="D1190" s="212">
        <v>48</v>
      </c>
      <c r="E1190" s="212">
        <v>481</v>
      </c>
      <c r="F1190" s="212">
        <v>4811</v>
      </c>
      <c r="G1190" s="212" t="s">
        <v>1596</v>
      </c>
    </row>
    <row r="1191" spans="2:7">
      <c r="B1191" s="233" t="s">
        <v>2366</v>
      </c>
      <c r="C1191" s="212" t="s">
        <v>1542</v>
      </c>
      <c r="D1191" s="212">
        <v>48</v>
      </c>
      <c r="E1191" s="212">
        <v>482</v>
      </c>
      <c r="F1191" s="212">
        <v>0</v>
      </c>
      <c r="G1191" s="212" t="s">
        <v>1597</v>
      </c>
    </row>
    <row r="1192" spans="2:7">
      <c r="B1192" s="233" t="s">
        <v>2366</v>
      </c>
      <c r="C1192" s="212" t="s">
        <v>1542</v>
      </c>
      <c r="D1192" s="212">
        <v>48</v>
      </c>
      <c r="E1192" s="212">
        <v>482</v>
      </c>
      <c r="F1192" s="212">
        <v>4821</v>
      </c>
      <c r="G1192" s="212" t="s">
        <v>1598</v>
      </c>
    </row>
    <row r="1193" spans="2:7">
      <c r="B1193" s="233" t="s">
        <v>2366</v>
      </c>
      <c r="C1193" s="212" t="s">
        <v>1542</v>
      </c>
      <c r="D1193" s="212">
        <v>48</v>
      </c>
      <c r="E1193" s="212">
        <v>482</v>
      </c>
      <c r="F1193" s="212">
        <v>4822</v>
      </c>
      <c r="G1193" s="212" t="s">
        <v>1599</v>
      </c>
    </row>
    <row r="1194" spans="2:7">
      <c r="B1194" s="233" t="s">
        <v>2366</v>
      </c>
      <c r="C1194" s="212" t="s">
        <v>1542</v>
      </c>
      <c r="D1194" s="212">
        <v>48</v>
      </c>
      <c r="E1194" s="212">
        <v>483</v>
      </c>
      <c r="F1194" s="212">
        <v>0</v>
      </c>
      <c r="G1194" s="212" t="s">
        <v>1600</v>
      </c>
    </row>
    <row r="1195" spans="2:7">
      <c r="B1195" s="233" t="s">
        <v>2366</v>
      </c>
      <c r="C1195" s="212" t="s">
        <v>1542</v>
      </c>
      <c r="D1195" s="212">
        <v>48</v>
      </c>
      <c r="E1195" s="212">
        <v>483</v>
      </c>
      <c r="F1195" s="212">
        <v>4831</v>
      </c>
      <c r="G1195" s="212" t="s">
        <v>1600</v>
      </c>
    </row>
    <row r="1196" spans="2:7">
      <c r="B1196" s="233" t="s">
        <v>2366</v>
      </c>
      <c r="C1196" s="212" t="s">
        <v>1542</v>
      </c>
      <c r="D1196" s="212">
        <v>48</v>
      </c>
      <c r="E1196" s="212">
        <v>484</v>
      </c>
      <c r="F1196" s="212">
        <v>0</v>
      </c>
      <c r="G1196" s="212" t="s">
        <v>1601</v>
      </c>
    </row>
    <row r="1197" spans="2:7">
      <c r="B1197" s="233" t="s">
        <v>2366</v>
      </c>
      <c r="C1197" s="212" t="s">
        <v>1542</v>
      </c>
      <c r="D1197" s="212">
        <v>48</v>
      </c>
      <c r="E1197" s="212">
        <v>484</v>
      </c>
      <c r="F1197" s="212">
        <v>4841</v>
      </c>
      <c r="G1197" s="212" t="s">
        <v>1602</v>
      </c>
    </row>
    <row r="1198" spans="2:7">
      <c r="B1198" s="233" t="s">
        <v>2366</v>
      </c>
      <c r="C1198" s="212" t="s">
        <v>1542</v>
      </c>
      <c r="D1198" s="212">
        <v>48</v>
      </c>
      <c r="E1198" s="212">
        <v>484</v>
      </c>
      <c r="F1198" s="212">
        <v>4842</v>
      </c>
      <c r="G1198" s="212" t="s">
        <v>1603</v>
      </c>
    </row>
    <row r="1199" spans="2:7">
      <c r="B1199" s="233" t="s">
        <v>2366</v>
      </c>
      <c r="C1199" s="212" t="s">
        <v>1542</v>
      </c>
      <c r="D1199" s="212">
        <v>48</v>
      </c>
      <c r="E1199" s="212">
        <v>485</v>
      </c>
      <c r="F1199" s="212">
        <v>0</v>
      </c>
      <c r="G1199" s="212" t="s">
        <v>1604</v>
      </c>
    </row>
    <row r="1200" spans="2:7">
      <c r="B1200" s="233" t="s">
        <v>2366</v>
      </c>
      <c r="C1200" s="212" t="s">
        <v>1542</v>
      </c>
      <c r="D1200" s="212">
        <v>48</v>
      </c>
      <c r="E1200" s="212">
        <v>485</v>
      </c>
      <c r="F1200" s="212">
        <v>4851</v>
      </c>
      <c r="G1200" s="212" t="s">
        <v>1605</v>
      </c>
    </row>
    <row r="1201" spans="2:7">
      <c r="B1201" s="233" t="s">
        <v>2366</v>
      </c>
      <c r="C1201" s="212" t="s">
        <v>1542</v>
      </c>
      <c r="D1201" s="212">
        <v>48</v>
      </c>
      <c r="E1201" s="212">
        <v>485</v>
      </c>
      <c r="F1201" s="212">
        <v>4852</v>
      </c>
      <c r="G1201" s="212" t="s">
        <v>1606</v>
      </c>
    </row>
    <row r="1202" spans="2:7">
      <c r="B1202" s="233" t="s">
        <v>2366</v>
      </c>
      <c r="C1202" s="212" t="s">
        <v>1542</v>
      </c>
      <c r="D1202" s="212">
        <v>48</v>
      </c>
      <c r="E1202" s="212">
        <v>485</v>
      </c>
      <c r="F1202" s="212">
        <v>4853</v>
      </c>
      <c r="G1202" s="212" t="s">
        <v>1607</v>
      </c>
    </row>
    <row r="1203" spans="2:7">
      <c r="B1203" s="233" t="s">
        <v>2366</v>
      </c>
      <c r="C1203" s="212" t="s">
        <v>1542</v>
      </c>
      <c r="D1203" s="212">
        <v>48</v>
      </c>
      <c r="E1203" s="212">
        <v>485</v>
      </c>
      <c r="F1203" s="212">
        <v>4854</v>
      </c>
      <c r="G1203" s="212" t="s">
        <v>1608</v>
      </c>
    </row>
    <row r="1204" spans="2:7">
      <c r="B1204" s="233" t="s">
        <v>2366</v>
      </c>
      <c r="C1204" s="212" t="s">
        <v>1542</v>
      </c>
      <c r="D1204" s="212">
        <v>48</v>
      </c>
      <c r="E1204" s="212">
        <v>485</v>
      </c>
      <c r="F1204" s="212">
        <v>4855</v>
      </c>
      <c r="G1204" s="212" t="s">
        <v>1609</v>
      </c>
    </row>
    <row r="1205" spans="2:7">
      <c r="B1205" s="233" t="s">
        <v>2366</v>
      </c>
      <c r="C1205" s="212" t="s">
        <v>1542</v>
      </c>
      <c r="D1205" s="212">
        <v>48</v>
      </c>
      <c r="E1205" s="212">
        <v>485</v>
      </c>
      <c r="F1205" s="212">
        <v>4856</v>
      </c>
      <c r="G1205" s="212" t="s">
        <v>1610</v>
      </c>
    </row>
    <row r="1206" spans="2:7">
      <c r="B1206" s="233" t="s">
        <v>2366</v>
      </c>
      <c r="C1206" s="212" t="s">
        <v>1542</v>
      </c>
      <c r="D1206" s="212">
        <v>48</v>
      </c>
      <c r="E1206" s="212">
        <v>489</v>
      </c>
      <c r="F1206" s="212">
        <v>0</v>
      </c>
      <c r="G1206" s="212" t="s">
        <v>1611</v>
      </c>
    </row>
    <row r="1207" spans="2:7">
      <c r="B1207" s="233" t="s">
        <v>2366</v>
      </c>
      <c r="C1207" s="212" t="s">
        <v>1542</v>
      </c>
      <c r="D1207" s="212">
        <v>48</v>
      </c>
      <c r="E1207" s="212">
        <v>489</v>
      </c>
      <c r="F1207" s="212">
        <v>4891</v>
      </c>
      <c r="G1207" s="212" t="s">
        <v>1612</v>
      </c>
    </row>
    <row r="1208" spans="2:7">
      <c r="B1208" s="233" t="s">
        <v>2366</v>
      </c>
      <c r="C1208" s="212" t="s">
        <v>1542</v>
      </c>
      <c r="D1208" s="212">
        <v>48</v>
      </c>
      <c r="E1208" s="212">
        <v>489</v>
      </c>
      <c r="F1208" s="212">
        <v>4899</v>
      </c>
      <c r="G1208" s="212" t="s">
        <v>1613</v>
      </c>
    </row>
    <row r="1209" spans="2:7">
      <c r="B1209" s="233" t="s">
        <v>2366</v>
      </c>
      <c r="C1209" s="212" t="s">
        <v>1542</v>
      </c>
      <c r="D1209" s="212">
        <v>49</v>
      </c>
      <c r="E1209" s="212">
        <v>0</v>
      </c>
      <c r="F1209" s="212">
        <v>0</v>
      </c>
      <c r="G1209" s="212" t="s">
        <v>1614</v>
      </c>
    </row>
    <row r="1210" spans="2:7">
      <c r="B1210" s="233" t="s">
        <v>2366</v>
      </c>
      <c r="C1210" s="212" t="s">
        <v>1542</v>
      </c>
      <c r="D1210" s="212">
        <v>49</v>
      </c>
      <c r="E1210" s="212">
        <v>490</v>
      </c>
      <c r="F1210" s="212">
        <v>0</v>
      </c>
      <c r="G1210" s="212" t="s">
        <v>1615</v>
      </c>
    </row>
    <row r="1211" spans="2:7">
      <c r="B1211" s="233" t="s">
        <v>2366</v>
      </c>
      <c r="C1211" s="212" t="s">
        <v>1542</v>
      </c>
      <c r="D1211" s="212">
        <v>49</v>
      </c>
      <c r="E1211" s="212">
        <v>490</v>
      </c>
      <c r="F1211" s="212">
        <v>4901</v>
      </c>
      <c r="G1211" s="212" t="s">
        <v>1616</v>
      </c>
    </row>
    <row r="1212" spans="2:7">
      <c r="B1212" s="233" t="s">
        <v>2366</v>
      </c>
      <c r="C1212" s="212" t="s">
        <v>1542</v>
      </c>
      <c r="D1212" s="212">
        <v>49</v>
      </c>
      <c r="E1212" s="212">
        <v>491</v>
      </c>
      <c r="F1212" s="212">
        <v>0</v>
      </c>
      <c r="G1212" s="212" t="s">
        <v>1614</v>
      </c>
    </row>
    <row r="1213" spans="2:7">
      <c r="B1213" s="233" t="s">
        <v>2366</v>
      </c>
      <c r="C1213" s="212" t="s">
        <v>1542</v>
      </c>
      <c r="D1213" s="212">
        <v>49</v>
      </c>
      <c r="E1213" s="212">
        <v>491</v>
      </c>
      <c r="F1213" s="212">
        <v>4911</v>
      </c>
      <c r="G1213" s="212" t="s">
        <v>1614</v>
      </c>
    </row>
    <row r="1214" spans="2:7">
      <c r="B1214" s="233" t="s">
        <v>2366</v>
      </c>
      <c r="C1214" s="212" t="s">
        <v>1617</v>
      </c>
      <c r="D1214" s="212">
        <v>0</v>
      </c>
      <c r="E1214" s="212">
        <v>0</v>
      </c>
      <c r="F1214" s="212">
        <v>0</v>
      </c>
      <c r="G1214" s="212" t="s">
        <v>1618</v>
      </c>
    </row>
    <row r="1215" spans="2:7">
      <c r="B1215" s="233" t="s">
        <v>2363</v>
      </c>
      <c r="C1215" s="212" t="s">
        <v>1617</v>
      </c>
      <c r="D1215" s="212">
        <v>50</v>
      </c>
      <c r="E1215" s="212">
        <v>0</v>
      </c>
      <c r="F1215" s="212">
        <v>0</v>
      </c>
      <c r="G1215" s="212" t="s">
        <v>1619</v>
      </c>
    </row>
    <row r="1216" spans="2:7">
      <c r="B1216" s="233" t="s">
        <v>2363</v>
      </c>
      <c r="C1216" s="212" t="s">
        <v>1617</v>
      </c>
      <c r="D1216" s="212">
        <v>50</v>
      </c>
      <c r="E1216" s="212">
        <v>500</v>
      </c>
      <c r="F1216" s="212">
        <v>0</v>
      </c>
      <c r="G1216" s="212" t="s">
        <v>2124</v>
      </c>
    </row>
    <row r="1217" spans="2:7">
      <c r="B1217" s="233" t="s">
        <v>2363</v>
      </c>
      <c r="C1217" s="212" t="s">
        <v>1617</v>
      </c>
      <c r="D1217" s="212">
        <v>50</v>
      </c>
      <c r="E1217" s="212">
        <v>500</v>
      </c>
      <c r="F1217" s="212">
        <v>5000</v>
      </c>
      <c r="G1217" s="212" t="s">
        <v>576</v>
      </c>
    </row>
    <row r="1218" spans="2:7">
      <c r="B1218" s="233" t="s">
        <v>2363</v>
      </c>
      <c r="C1218" s="212" t="s">
        <v>1617</v>
      </c>
      <c r="D1218" s="212">
        <v>50</v>
      </c>
      <c r="E1218" s="212">
        <v>500</v>
      </c>
      <c r="F1218" s="212">
        <v>5008</v>
      </c>
      <c r="G1218" s="212" t="s">
        <v>2125</v>
      </c>
    </row>
    <row r="1219" spans="2:7">
      <c r="B1219" s="233" t="s">
        <v>2363</v>
      </c>
      <c r="C1219" s="212" t="s">
        <v>1617</v>
      </c>
      <c r="D1219" s="212">
        <v>50</v>
      </c>
      <c r="E1219" s="212">
        <v>500</v>
      </c>
      <c r="F1219" s="212">
        <v>5009</v>
      </c>
      <c r="G1219" s="212" t="s">
        <v>577</v>
      </c>
    </row>
    <row r="1220" spans="2:7">
      <c r="B1220" s="233" t="s">
        <v>2363</v>
      </c>
      <c r="C1220" s="212" t="s">
        <v>1617</v>
      </c>
      <c r="D1220" s="212">
        <v>50</v>
      </c>
      <c r="E1220" s="212">
        <v>501</v>
      </c>
      <c r="F1220" s="212">
        <v>0</v>
      </c>
      <c r="G1220" s="212" t="s">
        <v>1619</v>
      </c>
    </row>
    <row r="1221" spans="2:7">
      <c r="B1221" s="233" t="s">
        <v>2363</v>
      </c>
      <c r="C1221" s="212" t="s">
        <v>1617</v>
      </c>
      <c r="D1221" s="212">
        <v>50</v>
      </c>
      <c r="E1221" s="212">
        <v>501</v>
      </c>
      <c r="F1221" s="212">
        <v>5011</v>
      </c>
      <c r="G1221" s="212" t="s">
        <v>2126</v>
      </c>
    </row>
    <row r="1222" spans="2:7">
      <c r="B1222" s="233" t="s">
        <v>2363</v>
      </c>
      <c r="C1222" s="212" t="s">
        <v>1617</v>
      </c>
      <c r="D1222" s="212">
        <v>50</v>
      </c>
      <c r="E1222" s="212">
        <v>501</v>
      </c>
      <c r="F1222" s="212">
        <v>5019</v>
      </c>
      <c r="G1222" s="212" t="s">
        <v>2127</v>
      </c>
    </row>
    <row r="1223" spans="2:7">
      <c r="B1223" s="233" t="s">
        <v>2363</v>
      </c>
      <c r="C1223" s="212" t="s">
        <v>1617</v>
      </c>
      <c r="D1223" s="212">
        <v>51</v>
      </c>
      <c r="E1223" s="212">
        <v>0</v>
      </c>
      <c r="F1223" s="212">
        <v>0</v>
      </c>
      <c r="G1223" s="212" t="s">
        <v>1620</v>
      </c>
    </row>
    <row r="1224" spans="2:7">
      <c r="B1224" s="233" t="s">
        <v>2363</v>
      </c>
      <c r="C1224" s="212" t="s">
        <v>1617</v>
      </c>
      <c r="D1224" s="212">
        <v>51</v>
      </c>
      <c r="E1224" s="212">
        <v>510</v>
      </c>
      <c r="F1224" s="212">
        <v>0</v>
      </c>
      <c r="G1224" s="212" t="s">
        <v>2128</v>
      </c>
    </row>
    <row r="1225" spans="2:7">
      <c r="B1225" s="233" t="s">
        <v>2363</v>
      </c>
      <c r="C1225" s="212" t="s">
        <v>1617</v>
      </c>
      <c r="D1225" s="212">
        <v>51</v>
      </c>
      <c r="E1225" s="212">
        <v>510</v>
      </c>
      <c r="F1225" s="212">
        <v>5100</v>
      </c>
      <c r="G1225" s="212" t="s">
        <v>576</v>
      </c>
    </row>
    <row r="1226" spans="2:7">
      <c r="B1226" s="233" t="s">
        <v>2363</v>
      </c>
      <c r="C1226" s="212" t="s">
        <v>1617</v>
      </c>
      <c r="D1226" s="212">
        <v>51</v>
      </c>
      <c r="E1226" s="212">
        <v>510</v>
      </c>
      <c r="F1226" s="212">
        <v>5108</v>
      </c>
      <c r="G1226" s="212" t="s">
        <v>2125</v>
      </c>
    </row>
    <row r="1227" spans="2:7">
      <c r="B1227" s="233" t="s">
        <v>2363</v>
      </c>
      <c r="C1227" s="212" t="s">
        <v>1617</v>
      </c>
      <c r="D1227" s="212">
        <v>51</v>
      </c>
      <c r="E1227" s="212">
        <v>510</v>
      </c>
      <c r="F1227" s="212">
        <v>5109</v>
      </c>
      <c r="G1227" s="212" t="s">
        <v>577</v>
      </c>
    </row>
    <row r="1228" spans="2:7">
      <c r="B1228" s="233" t="s">
        <v>2363</v>
      </c>
      <c r="C1228" s="212" t="s">
        <v>1617</v>
      </c>
      <c r="D1228" s="212">
        <v>51</v>
      </c>
      <c r="E1228" s="212">
        <v>511</v>
      </c>
      <c r="F1228" s="212">
        <v>0</v>
      </c>
      <c r="G1228" s="212" t="s">
        <v>2129</v>
      </c>
    </row>
    <row r="1229" spans="2:7">
      <c r="B1229" s="233" t="s">
        <v>2363</v>
      </c>
      <c r="C1229" s="212" t="s">
        <v>1617</v>
      </c>
      <c r="D1229" s="212">
        <v>51</v>
      </c>
      <c r="E1229" s="212">
        <v>511</v>
      </c>
      <c r="F1229" s="212">
        <v>5111</v>
      </c>
      <c r="G1229" s="212" t="s">
        <v>2130</v>
      </c>
    </row>
    <row r="1230" spans="2:7">
      <c r="B1230" s="233" t="s">
        <v>2363</v>
      </c>
      <c r="C1230" s="212" t="s">
        <v>1617</v>
      </c>
      <c r="D1230" s="212">
        <v>51</v>
      </c>
      <c r="E1230" s="212">
        <v>511</v>
      </c>
      <c r="F1230" s="212">
        <v>5112</v>
      </c>
      <c r="G1230" s="212" t="s">
        <v>2131</v>
      </c>
    </row>
    <row r="1231" spans="2:7">
      <c r="B1231" s="233" t="s">
        <v>2363</v>
      </c>
      <c r="C1231" s="212" t="s">
        <v>1617</v>
      </c>
      <c r="D1231" s="212">
        <v>51</v>
      </c>
      <c r="E1231" s="212">
        <v>511</v>
      </c>
      <c r="F1231" s="212">
        <v>5113</v>
      </c>
      <c r="G1231" s="212" t="s">
        <v>2132</v>
      </c>
    </row>
    <row r="1232" spans="2:7">
      <c r="B1232" s="233" t="s">
        <v>2363</v>
      </c>
      <c r="C1232" s="212" t="s">
        <v>1617</v>
      </c>
      <c r="D1232" s="212">
        <v>51</v>
      </c>
      <c r="E1232" s="212">
        <v>512</v>
      </c>
      <c r="F1232" s="212">
        <v>0</v>
      </c>
      <c r="G1232" s="212" t="s">
        <v>2133</v>
      </c>
    </row>
    <row r="1233" spans="2:7">
      <c r="B1233" s="233" t="s">
        <v>2363</v>
      </c>
      <c r="C1233" s="212" t="s">
        <v>1617</v>
      </c>
      <c r="D1233" s="212">
        <v>51</v>
      </c>
      <c r="E1233" s="212">
        <v>512</v>
      </c>
      <c r="F1233" s="212">
        <v>5121</v>
      </c>
      <c r="G1233" s="212" t="s">
        <v>2134</v>
      </c>
    </row>
    <row r="1234" spans="2:7">
      <c r="B1234" s="233" t="s">
        <v>2363</v>
      </c>
      <c r="C1234" s="212" t="s">
        <v>1617</v>
      </c>
      <c r="D1234" s="212">
        <v>51</v>
      </c>
      <c r="E1234" s="212">
        <v>512</v>
      </c>
      <c r="F1234" s="212">
        <v>5122</v>
      </c>
      <c r="G1234" s="212" t="s">
        <v>2135</v>
      </c>
    </row>
    <row r="1235" spans="2:7">
      <c r="B1235" s="233" t="s">
        <v>2363</v>
      </c>
      <c r="C1235" s="212" t="s">
        <v>1617</v>
      </c>
      <c r="D1235" s="212">
        <v>51</v>
      </c>
      <c r="E1235" s="212">
        <v>512</v>
      </c>
      <c r="F1235" s="212">
        <v>5123</v>
      </c>
      <c r="G1235" s="212" t="s">
        <v>2136</v>
      </c>
    </row>
    <row r="1236" spans="2:7">
      <c r="B1236" s="233" t="s">
        <v>2363</v>
      </c>
      <c r="C1236" s="212" t="s">
        <v>1617</v>
      </c>
      <c r="D1236" s="212">
        <v>51</v>
      </c>
      <c r="E1236" s="212">
        <v>512</v>
      </c>
      <c r="F1236" s="212">
        <v>5129</v>
      </c>
      <c r="G1236" s="212" t="s">
        <v>2137</v>
      </c>
    </row>
    <row r="1237" spans="2:7">
      <c r="B1237" s="233" t="s">
        <v>2363</v>
      </c>
      <c r="C1237" s="212" t="s">
        <v>1617</v>
      </c>
      <c r="D1237" s="212">
        <v>51</v>
      </c>
      <c r="E1237" s="212">
        <v>513</v>
      </c>
      <c r="F1237" s="212">
        <v>0</v>
      </c>
      <c r="G1237" s="212" t="s">
        <v>2138</v>
      </c>
    </row>
    <row r="1238" spans="2:7">
      <c r="B1238" s="233" t="s">
        <v>2363</v>
      </c>
      <c r="C1238" s="212" t="s">
        <v>1617</v>
      </c>
      <c r="D1238" s="212">
        <v>51</v>
      </c>
      <c r="E1238" s="212">
        <v>513</v>
      </c>
      <c r="F1238" s="212">
        <v>5131</v>
      </c>
      <c r="G1238" s="212" t="s">
        <v>2139</v>
      </c>
    </row>
    <row r="1239" spans="2:7">
      <c r="B1239" s="233" t="s">
        <v>2363</v>
      </c>
      <c r="C1239" s="212" t="s">
        <v>1617</v>
      </c>
      <c r="D1239" s="212">
        <v>51</v>
      </c>
      <c r="E1239" s="212">
        <v>513</v>
      </c>
      <c r="F1239" s="212">
        <v>5132</v>
      </c>
      <c r="G1239" s="212" t="s">
        <v>2140</v>
      </c>
    </row>
    <row r="1240" spans="2:7">
      <c r="B1240" s="233" t="s">
        <v>2363</v>
      </c>
      <c r="C1240" s="212" t="s">
        <v>1617</v>
      </c>
      <c r="D1240" s="212">
        <v>51</v>
      </c>
      <c r="E1240" s="212">
        <v>513</v>
      </c>
      <c r="F1240" s="212">
        <v>5133</v>
      </c>
      <c r="G1240" s="212" t="s">
        <v>2141</v>
      </c>
    </row>
    <row r="1241" spans="2:7">
      <c r="B1241" s="233" t="s">
        <v>2363</v>
      </c>
      <c r="C1241" s="212" t="s">
        <v>1617</v>
      </c>
      <c r="D1241" s="212">
        <v>51</v>
      </c>
      <c r="E1241" s="212">
        <v>513</v>
      </c>
      <c r="F1241" s="212">
        <v>5139</v>
      </c>
      <c r="G1241" s="212" t="s">
        <v>2142</v>
      </c>
    </row>
    <row r="1242" spans="2:7">
      <c r="B1242" s="233" t="s">
        <v>2363</v>
      </c>
      <c r="C1242" s="212" t="s">
        <v>1617</v>
      </c>
      <c r="D1242" s="212">
        <v>52</v>
      </c>
      <c r="E1242" s="212">
        <v>0</v>
      </c>
      <c r="F1242" s="212">
        <v>0</v>
      </c>
      <c r="G1242" s="212" t="s">
        <v>1621</v>
      </c>
    </row>
    <row r="1243" spans="2:7">
      <c r="B1243" s="233" t="s">
        <v>2363</v>
      </c>
      <c r="C1243" s="212" t="s">
        <v>1617</v>
      </c>
      <c r="D1243" s="212">
        <v>52</v>
      </c>
      <c r="E1243" s="212">
        <v>520</v>
      </c>
      <c r="F1243" s="212">
        <v>0</v>
      </c>
      <c r="G1243" s="212" t="s">
        <v>2143</v>
      </c>
    </row>
    <row r="1244" spans="2:7">
      <c r="B1244" s="233" t="s">
        <v>2363</v>
      </c>
      <c r="C1244" s="212" t="s">
        <v>1617</v>
      </c>
      <c r="D1244" s="212">
        <v>52</v>
      </c>
      <c r="E1244" s="212">
        <v>520</v>
      </c>
      <c r="F1244" s="212">
        <v>5200</v>
      </c>
      <c r="G1244" s="212" t="s">
        <v>576</v>
      </c>
    </row>
    <row r="1245" spans="2:7">
      <c r="B1245" s="233" t="s">
        <v>2363</v>
      </c>
      <c r="C1245" s="212" t="s">
        <v>1617</v>
      </c>
      <c r="D1245" s="212">
        <v>52</v>
      </c>
      <c r="E1245" s="212">
        <v>520</v>
      </c>
      <c r="F1245" s="212">
        <v>5208</v>
      </c>
      <c r="G1245" s="212" t="s">
        <v>2125</v>
      </c>
    </row>
    <row r="1246" spans="2:7">
      <c r="B1246" s="233" t="s">
        <v>2363</v>
      </c>
      <c r="C1246" s="212" t="s">
        <v>1617</v>
      </c>
      <c r="D1246" s="212">
        <v>52</v>
      </c>
      <c r="E1246" s="212">
        <v>520</v>
      </c>
      <c r="F1246" s="212">
        <v>5209</v>
      </c>
      <c r="G1246" s="212" t="s">
        <v>577</v>
      </c>
    </row>
    <row r="1247" spans="2:7">
      <c r="B1247" s="233" t="s">
        <v>2363</v>
      </c>
      <c r="C1247" s="212" t="s">
        <v>1617</v>
      </c>
      <c r="D1247" s="212">
        <v>52</v>
      </c>
      <c r="E1247" s="212">
        <v>521</v>
      </c>
      <c r="F1247" s="212">
        <v>0</v>
      </c>
      <c r="G1247" s="212" t="s">
        <v>2144</v>
      </c>
    </row>
    <row r="1248" spans="2:7">
      <c r="B1248" s="233" t="s">
        <v>2363</v>
      </c>
      <c r="C1248" s="212" t="s">
        <v>1617</v>
      </c>
      <c r="D1248" s="212">
        <v>52</v>
      </c>
      <c r="E1248" s="212">
        <v>521</v>
      </c>
      <c r="F1248" s="212">
        <v>5211</v>
      </c>
      <c r="G1248" s="212" t="s">
        <v>2145</v>
      </c>
    </row>
    <row r="1249" spans="2:7">
      <c r="B1249" s="233" t="s">
        <v>2363</v>
      </c>
      <c r="C1249" s="212" t="s">
        <v>1617</v>
      </c>
      <c r="D1249" s="212">
        <v>52</v>
      </c>
      <c r="E1249" s="212">
        <v>521</v>
      </c>
      <c r="F1249" s="212">
        <v>5212</v>
      </c>
      <c r="G1249" s="212" t="s">
        <v>2146</v>
      </c>
    </row>
    <row r="1250" spans="2:7">
      <c r="B1250" s="233" t="s">
        <v>2363</v>
      </c>
      <c r="C1250" s="212" t="s">
        <v>1617</v>
      </c>
      <c r="D1250" s="212">
        <v>52</v>
      </c>
      <c r="E1250" s="212">
        <v>521</v>
      </c>
      <c r="F1250" s="212">
        <v>5213</v>
      </c>
      <c r="G1250" s="212" t="s">
        <v>2147</v>
      </c>
    </row>
    <row r="1251" spans="2:7">
      <c r="B1251" s="233" t="s">
        <v>2363</v>
      </c>
      <c r="C1251" s="212" t="s">
        <v>1617</v>
      </c>
      <c r="D1251" s="212">
        <v>52</v>
      </c>
      <c r="E1251" s="212">
        <v>521</v>
      </c>
      <c r="F1251" s="212">
        <v>5214</v>
      </c>
      <c r="G1251" s="212" t="s">
        <v>2148</v>
      </c>
    </row>
    <row r="1252" spans="2:7">
      <c r="B1252" s="233" t="s">
        <v>2363</v>
      </c>
      <c r="C1252" s="212" t="s">
        <v>1617</v>
      </c>
      <c r="D1252" s="212">
        <v>52</v>
      </c>
      <c r="E1252" s="212">
        <v>521</v>
      </c>
      <c r="F1252" s="212">
        <v>5215</v>
      </c>
      <c r="G1252" s="212" t="s">
        <v>2149</v>
      </c>
    </row>
    <row r="1253" spans="2:7">
      <c r="B1253" s="233" t="s">
        <v>2363</v>
      </c>
      <c r="C1253" s="212" t="s">
        <v>1617</v>
      </c>
      <c r="D1253" s="212">
        <v>52</v>
      </c>
      <c r="E1253" s="212">
        <v>521</v>
      </c>
      <c r="F1253" s="212">
        <v>5216</v>
      </c>
      <c r="G1253" s="212" t="s">
        <v>2150</v>
      </c>
    </row>
    <row r="1254" spans="2:7">
      <c r="B1254" s="233" t="s">
        <v>2363</v>
      </c>
      <c r="C1254" s="212" t="s">
        <v>1617</v>
      </c>
      <c r="D1254" s="212">
        <v>52</v>
      </c>
      <c r="E1254" s="212">
        <v>521</v>
      </c>
      <c r="F1254" s="212">
        <v>5219</v>
      </c>
      <c r="G1254" s="212" t="s">
        <v>2151</v>
      </c>
    </row>
    <row r="1255" spans="2:7">
      <c r="B1255" s="233" t="s">
        <v>2363</v>
      </c>
      <c r="C1255" s="212" t="s">
        <v>1617</v>
      </c>
      <c r="D1255" s="212">
        <v>52</v>
      </c>
      <c r="E1255" s="212">
        <v>522</v>
      </c>
      <c r="F1255" s="212">
        <v>0</v>
      </c>
      <c r="G1255" s="212" t="s">
        <v>2152</v>
      </c>
    </row>
    <row r="1256" spans="2:7">
      <c r="B1256" s="233" t="s">
        <v>2363</v>
      </c>
      <c r="C1256" s="212" t="s">
        <v>1617</v>
      </c>
      <c r="D1256" s="212">
        <v>52</v>
      </c>
      <c r="E1256" s="212">
        <v>522</v>
      </c>
      <c r="F1256" s="212">
        <v>5221</v>
      </c>
      <c r="G1256" s="212" t="s">
        <v>2153</v>
      </c>
    </row>
    <row r="1257" spans="2:7">
      <c r="B1257" s="233" t="s">
        <v>2363</v>
      </c>
      <c r="C1257" s="212" t="s">
        <v>1617</v>
      </c>
      <c r="D1257" s="212">
        <v>52</v>
      </c>
      <c r="E1257" s="212">
        <v>522</v>
      </c>
      <c r="F1257" s="212">
        <v>5222</v>
      </c>
      <c r="G1257" s="212" t="s">
        <v>2154</v>
      </c>
    </row>
    <row r="1258" spans="2:7">
      <c r="B1258" s="233" t="s">
        <v>2363</v>
      </c>
      <c r="C1258" s="212" t="s">
        <v>1617</v>
      </c>
      <c r="D1258" s="212">
        <v>52</v>
      </c>
      <c r="E1258" s="212">
        <v>522</v>
      </c>
      <c r="F1258" s="212">
        <v>5223</v>
      </c>
      <c r="G1258" s="212" t="s">
        <v>2155</v>
      </c>
    </row>
    <row r="1259" spans="2:7">
      <c r="B1259" s="233" t="s">
        <v>2363</v>
      </c>
      <c r="C1259" s="212" t="s">
        <v>1617</v>
      </c>
      <c r="D1259" s="212">
        <v>52</v>
      </c>
      <c r="E1259" s="212">
        <v>522</v>
      </c>
      <c r="F1259" s="212">
        <v>5224</v>
      </c>
      <c r="G1259" s="212" t="s">
        <v>2156</v>
      </c>
    </row>
    <row r="1260" spans="2:7">
      <c r="B1260" s="233" t="s">
        <v>2363</v>
      </c>
      <c r="C1260" s="212" t="s">
        <v>1617</v>
      </c>
      <c r="D1260" s="212">
        <v>52</v>
      </c>
      <c r="E1260" s="212">
        <v>522</v>
      </c>
      <c r="F1260" s="212">
        <v>5225</v>
      </c>
      <c r="G1260" s="212" t="s">
        <v>2157</v>
      </c>
    </row>
    <row r="1261" spans="2:7">
      <c r="B1261" s="233" t="s">
        <v>2363</v>
      </c>
      <c r="C1261" s="212" t="s">
        <v>1617</v>
      </c>
      <c r="D1261" s="212">
        <v>52</v>
      </c>
      <c r="E1261" s="212">
        <v>522</v>
      </c>
      <c r="F1261" s="212">
        <v>5226</v>
      </c>
      <c r="G1261" s="212" t="s">
        <v>2158</v>
      </c>
    </row>
    <row r="1262" spans="2:7">
      <c r="B1262" s="233" t="s">
        <v>2363</v>
      </c>
      <c r="C1262" s="212" t="s">
        <v>1617</v>
      </c>
      <c r="D1262" s="212">
        <v>52</v>
      </c>
      <c r="E1262" s="212">
        <v>522</v>
      </c>
      <c r="F1262" s="212">
        <v>5227</v>
      </c>
      <c r="G1262" s="212" t="s">
        <v>2159</v>
      </c>
    </row>
    <row r="1263" spans="2:7">
      <c r="B1263" s="233" t="s">
        <v>2363</v>
      </c>
      <c r="C1263" s="212" t="s">
        <v>1617</v>
      </c>
      <c r="D1263" s="212">
        <v>52</v>
      </c>
      <c r="E1263" s="212">
        <v>522</v>
      </c>
      <c r="F1263" s="212">
        <v>5229</v>
      </c>
      <c r="G1263" s="212" t="s">
        <v>2160</v>
      </c>
    </row>
    <row r="1264" spans="2:7">
      <c r="B1264" s="233" t="s">
        <v>2363</v>
      </c>
      <c r="C1264" s="212" t="s">
        <v>1617</v>
      </c>
      <c r="D1264" s="212">
        <v>53</v>
      </c>
      <c r="E1264" s="212">
        <v>0</v>
      </c>
      <c r="F1264" s="212">
        <v>0</v>
      </c>
      <c r="G1264" s="212" t="s">
        <v>1622</v>
      </c>
    </row>
    <row r="1265" spans="2:7">
      <c r="B1265" s="233" t="s">
        <v>2363</v>
      </c>
      <c r="C1265" s="212" t="s">
        <v>1617</v>
      </c>
      <c r="D1265" s="212">
        <v>53</v>
      </c>
      <c r="E1265" s="212">
        <v>530</v>
      </c>
      <c r="F1265" s="212">
        <v>0</v>
      </c>
      <c r="G1265" s="212" t="s">
        <v>2161</v>
      </c>
    </row>
    <row r="1266" spans="2:7">
      <c r="B1266" s="233" t="s">
        <v>2363</v>
      </c>
      <c r="C1266" s="212" t="s">
        <v>1617</v>
      </c>
      <c r="D1266" s="212">
        <v>53</v>
      </c>
      <c r="E1266" s="212">
        <v>530</v>
      </c>
      <c r="F1266" s="212">
        <v>5300</v>
      </c>
      <c r="G1266" s="212" t="s">
        <v>576</v>
      </c>
    </row>
    <row r="1267" spans="2:7">
      <c r="B1267" s="233" t="s">
        <v>2363</v>
      </c>
      <c r="C1267" s="212" t="s">
        <v>1617</v>
      </c>
      <c r="D1267" s="212">
        <v>53</v>
      </c>
      <c r="E1267" s="212">
        <v>530</v>
      </c>
      <c r="F1267" s="212">
        <v>5308</v>
      </c>
      <c r="G1267" s="212" t="s">
        <v>2125</v>
      </c>
    </row>
    <row r="1268" spans="2:7">
      <c r="B1268" s="233" t="s">
        <v>2363</v>
      </c>
      <c r="C1268" s="212" t="s">
        <v>1617</v>
      </c>
      <c r="D1268" s="212">
        <v>53</v>
      </c>
      <c r="E1268" s="212">
        <v>530</v>
      </c>
      <c r="F1268" s="212">
        <v>5309</v>
      </c>
      <c r="G1268" s="212" t="s">
        <v>577</v>
      </c>
    </row>
    <row r="1269" spans="2:7">
      <c r="B1269" s="233" t="s">
        <v>2363</v>
      </c>
      <c r="C1269" s="212" t="s">
        <v>1617</v>
      </c>
      <c r="D1269" s="212">
        <v>53</v>
      </c>
      <c r="E1269" s="212">
        <v>531</v>
      </c>
      <c r="F1269" s="212">
        <v>0</v>
      </c>
      <c r="G1269" s="212" t="s">
        <v>2162</v>
      </c>
    </row>
    <row r="1270" spans="2:7">
      <c r="B1270" s="233" t="s">
        <v>2363</v>
      </c>
      <c r="C1270" s="212" t="s">
        <v>1617</v>
      </c>
      <c r="D1270" s="212">
        <v>53</v>
      </c>
      <c r="E1270" s="212">
        <v>531</v>
      </c>
      <c r="F1270" s="212">
        <v>5311</v>
      </c>
      <c r="G1270" s="212" t="s">
        <v>2163</v>
      </c>
    </row>
    <row r="1271" spans="2:7">
      <c r="B1271" s="233" t="s">
        <v>2363</v>
      </c>
      <c r="C1271" s="212" t="s">
        <v>1617</v>
      </c>
      <c r="D1271" s="212">
        <v>53</v>
      </c>
      <c r="E1271" s="212">
        <v>531</v>
      </c>
      <c r="F1271" s="212">
        <v>5312</v>
      </c>
      <c r="G1271" s="212" t="s">
        <v>2164</v>
      </c>
    </row>
    <row r="1272" spans="2:7">
      <c r="B1272" s="233" t="s">
        <v>2363</v>
      </c>
      <c r="C1272" s="212" t="s">
        <v>1617</v>
      </c>
      <c r="D1272" s="212">
        <v>53</v>
      </c>
      <c r="E1272" s="212">
        <v>531</v>
      </c>
      <c r="F1272" s="212">
        <v>5313</v>
      </c>
      <c r="G1272" s="212" t="s">
        <v>2165</v>
      </c>
    </row>
    <row r="1273" spans="2:7">
      <c r="B1273" s="233" t="s">
        <v>2363</v>
      </c>
      <c r="C1273" s="212" t="s">
        <v>1617</v>
      </c>
      <c r="D1273" s="212">
        <v>53</v>
      </c>
      <c r="E1273" s="212">
        <v>531</v>
      </c>
      <c r="F1273" s="212">
        <v>5314</v>
      </c>
      <c r="G1273" s="212" t="s">
        <v>2166</v>
      </c>
    </row>
    <row r="1274" spans="2:7">
      <c r="B1274" s="233" t="s">
        <v>2363</v>
      </c>
      <c r="C1274" s="212" t="s">
        <v>1617</v>
      </c>
      <c r="D1274" s="212">
        <v>53</v>
      </c>
      <c r="E1274" s="212">
        <v>531</v>
      </c>
      <c r="F1274" s="212">
        <v>5319</v>
      </c>
      <c r="G1274" s="212" t="s">
        <v>2167</v>
      </c>
    </row>
    <row r="1275" spans="2:7">
      <c r="B1275" s="233" t="s">
        <v>2363</v>
      </c>
      <c r="C1275" s="212" t="s">
        <v>1617</v>
      </c>
      <c r="D1275" s="212">
        <v>53</v>
      </c>
      <c r="E1275" s="212">
        <v>532</v>
      </c>
      <c r="F1275" s="212">
        <v>0</v>
      </c>
      <c r="G1275" s="212" t="s">
        <v>2168</v>
      </c>
    </row>
    <row r="1276" spans="2:7">
      <c r="B1276" s="233" t="s">
        <v>2363</v>
      </c>
      <c r="C1276" s="212" t="s">
        <v>1617</v>
      </c>
      <c r="D1276" s="212">
        <v>53</v>
      </c>
      <c r="E1276" s="212">
        <v>532</v>
      </c>
      <c r="F1276" s="212">
        <v>5321</v>
      </c>
      <c r="G1276" s="212" t="s">
        <v>2169</v>
      </c>
    </row>
    <row r="1277" spans="2:7">
      <c r="B1277" s="233" t="s">
        <v>2363</v>
      </c>
      <c r="C1277" s="212" t="s">
        <v>1617</v>
      </c>
      <c r="D1277" s="212">
        <v>53</v>
      </c>
      <c r="E1277" s="212">
        <v>532</v>
      </c>
      <c r="F1277" s="212">
        <v>5322</v>
      </c>
      <c r="G1277" s="212" t="s">
        <v>2170</v>
      </c>
    </row>
    <row r="1278" spans="2:7">
      <c r="B1278" s="233" t="s">
        <v>2363</v>
      </c>
      <c r="C1278" s="212" t="s">
        <v>1617</v>
      </c>
      <c r="D1278" s="212">
        <v>53</v>
      </c>
      <c r="E1278" s="212">
        <v>532</v>
      </c>
      <c r="F1278" s="212">
        <v>5329</v>
      </c>
      <c r="G1278" s="212" t="s">
        <v>2171</v>
      </c>
    </row>
    <row r="1279" spans="2:7">
      <c r="B1279" s="233" t="s">
        <v>2363</v>
      </c>
      <c r="C1279" s="212" t="s">
        <v>1617</v>
      </c>
      <c r="D1279" s="212">
        <v>53</v>
      </c>
      <c r="E1279" s="212">
        <v>533</v>
      </c>
      <c r="F1279" s="212">
        <v>0</v>
      </c>
      <c r="G1279" s="212" t="s">
        <v>2172</v>
      </c>
    </row>
    <row r="1280" spans="2:7">
      <c r="B1280" s="233" t="s">
        <v>2363</v>
      </c>
      <c r="C1280" s="212" t="s">
        <v>1617</v>
      </c>
      <c r="D1280" s="212">
        <v>53</v>
      </c>
      <c r="E1280" s="212">
        <v>533</v>
      </c>
      <c r="F1280" s="212">
        <v>5331</v>
      </c>
      <c r="G1280" s="212" t="s">
        <v>2173</v>
      </c>
    </row>
    <row r="1281" spans="2:7">
      <c r="B1281" s="233" t="s">
        <v>2363</v>
      </c>
      <c r="C1281" s="212" t="s">
        <v>1617</v>
      </c>
      <c r="D1281" s="212">
        <v>53</v>
      </c>
      <c r="E1281" s="212">
        <v>533</v>
      </c>
      <c r="F1281" s="212">
        <v>5332</v>
      </c>
      <c r="G1281" s="212" t="s">
        <v>2174</v>
      </c>
    </row>
    <row r="1282" spans="2:7">
      <c r="B1282" s="233" t="s">
        <v>2363</v>
      </c>
      <c r="C1282" s="212" t="s">
        <v>1617</v>
      </c>
      <c r="D1282" s="212">
        <v>53</v>
      </c>
      <c r="E1282" s="212">
        <v>534</v>
      </c>
      <c r="F1282" s="212">
        <v>0</v>
      </c>
      <c r="G1282" s="212" t="s">
        <v>2175</v>
      </c>
    </row>
    <row r="1283" spans="2:7">
      <c r="B1283" s="233" t="s">
        <v>2363</v>
      </c>
      <c r="C1283" s="212" t="s">
        <v>1617</v>
      </c>
      <c r="D1283" s="212">
        <v>53</v>
      </c>
      <c r="E1283" s="212">
        <v>534</v>
      </c>
      <c r="F1283" s="212">
        <v>5341</v>
      </c>
      <c r="G1283" s="212" t="s">
        <v>2176</v>
      </c>
    </row>
    <row r="1284" spans="2:7">
      <c r="B1284" s="233" t="s">
        <v>2363</v>
      </c>
      <c r="C1284" s="212" t="s">
        <v>1617</v>
      </c>
      <c r="D1284" s="212">
        <v>53</v>
      </c>
      <c r="E1284" s="212">
        <v>534</v>
      </c>
      <c r="F1284" s="212">
        <v>5342</v>
      </c>
      <c r="G1284" s="212" t="s">
        <v>2177</v>
      </c>
    </row>
    <row r="1285" spans="2:7">
      <c r="B1285" s="233" t="s">
        <v>2363</v>
      </c>
      <c r="C1285" s="212" t="s">
        <v>1617</v>
      </c>
      <c r="D1285" s="212">
        <v>53</v>
      </c>
      <c r="E1285" s="212">
        <v>534</v>
      </c>
      <c r="F1285" s="212">
        <v>5349</v>
      </c>
      <c r="G1285" s="212" t="s">
        <v>2178</v>
      </c>
    </row>
    <row r="1286" spans="2:7">
      <c r="B1286" s="233" t="s">
        <v>2363</v>
      </c>
      <c r="C1286" s="212" t="s">
        <v>1617</v>
      </c>
      <c r="D1286" s="212">
        <v>53</v>
      </c>
      <c r="E1286" s="212">
        <v>535</v>
      </c>
      <c r="F1286" s="212">
        <v>0</v>
      </c>
      <c r="G1286" s="212" t="s">
        <v>2179</v>
      </c>
    </row>
    <row r="1287" spans="2:7">
      <c r="B1287" s="233" t="s">
        <v>2363</v>
      </c>
      <c r="C1287" s="212" t="s">
        <v>1617</v>
      </c>
      <c r="D1287" s="212">
        <v>53</v>
      </c>
      <c r="E1287" s="212">
        <v>535</v>
      </c>
      <c r="F1287" s="212">
        <v>5351</v>
      </c>
      <c r="G1287" s="212" t="s">
        <v>2180</v>
      </c>
    </row>
    <row r="1288" spans="2:7">
      <c r="B1288" s="233" t="s">
        <v>2363</v>
      </c>
      <c r="C1288" s="212" t="s">
        <v>1617</v>
      </c>
      <c r="D1288" s="212">
        <v>53</v>
      </c>
      <c r="E1288" s="212">
        <v>535</v>
      </c>
      <c r="F1288" s="212">
        <v>5352</v>
      </c>
      <c r="G1288" s="212" t="s">
        <v>2181</v>
      </c>
    </row>
    <row r="1289" spans="2:7">
      <c r="B1289" s="233" t="s">
        <v>2363</v>
      </c>
      <c r="C1289" s="212" t="s">
        <v>1617</v>
      </c>
      <c r="D1289" s="212">
        <v>53</v>
      </c>
      <c r="E1289" s="212">
        <v>536</v>
      </c>
      <c r="F1289" s="212">
        <v>0</v>
      </c>
      <c r="G1289" s="212" t="s">
        <v>2182</v>
      </c>
    </row>
    <row r="1290" spans="2:7">
      <c r="B1290" s="233" t="s">
        <v>2363</v>
      </c>
      <c r="C1290" s="212" t="s">
        <v>1617</v>
      </c>
      <c r="D1290" s="212">
        <v>53</v>
      </c>
      <c r="E1290" s="212">
        <v>536</v>
      </c>
      <c r="F1290" s="212">
        <v>5361</v>
      </c>
      <c r="G1290" s="212" t="s">
        <v>2183</v>
      </c>
    </row>
    <row r="1291" spans="2:7">
      <c r="B1291" s="233" t="s">
        <v>2363</v>
      </c>
      <c r="C1291" s="212" t="s">
        <v>1617</v>
      </c>
      <c r="D1291" s="212">
        <v>53</v>
      </c>
      <c r="E1291" s="212">
        <v>536</v>
      </c>
      <c r="F1291" s="212">
        <v>5362</v>
      </c>
      <c r="G1291" s="212" t="s">
        <v>2184</v>
      </c>
    </row>
    <row r="1292" spans="2:7">
      <c r="B1292" s="233" t="s">
        <v>2363</v>
      </c>
      <c r="C1292" s="212" t="s">
        <v>1617</v>
      </c>
      <c r="D1292" s="212">
        <v>53</v>
      </c>
      <c r="E1292" s="212">
        <v>536</v>
      </c>
      <c r="F1292" s="212">
        <v>5363</v>
      </c>
      <c r="G1292" s="212" t="s">
        <v>2185</v>
      </c>
    </row>
    <row r="1293" spans="2:7">
      <c r="B1293" s="233" t="s">
        <v>2363</v>
      </c>
      <c r="C1293" s="212" t="s">
        <v>1617</v>
      </c>
      <c r="D1293" s="212">
        <v>53</v>
      </c>
      <c r="E1293" s="212">
        <v>536</v>
      </c>
      <c r="F1293" s="212">
        <v>5364</v>
      </c>
      <c r="G1293" s="212" t="s">
        <v>2186</v>
      </c>
    </row>
    <row r="1294" spans="2:7">
      <c r="B1294" s="233" t="s">
        <v>2363</v>
      </c>
      <c r="C1294" s="212" t="s">
        <v>1617</v>
      </c>
      <c r="D1294" s="212">
        <v>53</v>
      </c>
      <c r="E1294" s="212">
        <v>536</v>
      </c>
      <c r="F1294" s="212">
        <v>5369</v>
      </c>
      <c r="G1294" s="212" t="s">
        <v>2187</v>
      </c>
    </row>
    <row r="1295" spans="2:7">
      <c r="B1295" s="233" t="s">
        <v>2363</v>
      </c>
      <c r="C1295" s="212" t="s">
        <v>1617</v>
      </c>
      <c r="D1295" s="212">
        <v>54</v>
      </c>
      <c r="E1295" s="212">
        <v>0</v>
      </c>
      <c r="F1295" s="212">
        <v>0</v>
      </c>
      <c r="G1295" s="212" t="s">
        <v>1623</v>
      </c>
    </row>
    <row r="1296" spans="2:7">
      <c r="B1296" s="233" t="s">
        <v>2363</v>
      </c>
      <c r="C1296" s="212" t="s">
        <v>1617</v>
      </c>
      <c r="D1296" s="212">
        <v>54</v>
      </c>
      <c r="E1296" s="212">
        <v>540</v>
      </c>
      <c r="F1296" s="212">
        <v>0</v>
      </c>
      <c r="G1296" s="212" t="s">
        <v>2188</v>
      </c>
    </row>
    <row r="1297" spans="2:7">
      <c r="B1297" s="233" t="s">
        <v>2363</v>
      </c>
      <c r="C1297" s="212" t="s">
        <v>1617</v>
      </c>
      <c r="D1297" s="212">
        <v>54</v>
      </c>
      <c r="E1297" s="212">
        <v>540</v>
      </c>
      <c r="F1297" s="212">
        <v>5400</v>
      </c>
      <c r="G1297" s="212" t="s">
        <v>576</v>
      </c>
    </row>
    <row r="1298" spans="2:7">
      <c r="B1298" s="233" t="s">
        <v>2363</v>
      </c>
      <c r="C1298" s="212" t="s">
        <v>1617</v>
      </c>
      <c r="D1298" s="212">
        <v>54</v>
      </c>
      <c r="E1298" s="212">
        <v>540</v>
      </c>
      <c r="F1298" s="212">
        <v>5408</v>
      </c>
      <c r="G1298" s="212" t="s">
        <v>2125</v>
      </c>
    </row>
    <row r="1299" spans="2:7">
      <c r="B1299" s="233" t="s">
        <v>2363</v>
      </c>
      <c r="C1299" s="212" t="s">
        <v>1617</v>
      </c>
      <c r="D1299" s="212">
        <v>54</v>
      </c>
      <c r="E1299" s="212">
        <v>540</v>
      </c>
      <c r="F1299" s="212">
        <v>5409</v>
      </c>
      <c r="G1299" s="212" t="s">
        <v>577</v>
      </c>
    </row>
    <row r="1300" spans="2:7">
      <c r="B1300" s="233" t="s">
        <v>2363</v>
      </c>
      <c r="C1300" s="212" t="s">
        <v>1617</v>
      </c>
      <c r="D1300" s="212">
        <v>54</v>
      </c>
      <c r="E1300" s="212">
        <v>541</v>
      </c>
      <c r="F1300" s="212">
        <v>0</v>
      </c>
      <c r="G1300" s="212" t="s">
        <v>2189</v>
      </c>
    </row>
    <row r="1301" spans="2:7">
      <c r="B1301" s="233" t="s">
        <v>2363</v>
      </c>
      <c r="C1301" s="212" t="s">
        <v>1617</v>
      </c>
      <c r="D1301" s="212">
        <v>54</v>
      </c>
      <c r="E1301" s="212">
        <v>541</v>
      </c>
      <c r="F1301" s="212">
        <v>5411</v>
      </c>
      <c r="G1301" s="212" t="s">
        <v>2190</v>
      </c>
    </row>
    <row r="1302" spans="2:7">
      <c r="B1302" s="233" t="s">
        <v>2363</v>
      </c>
      <c r="C1302" s="212" t="s">
        <v>1617</v>
      </c>
      <c r="D1302" s="212">
        <v>54</v>
      </c>
      <c r="E1302" s="212">
        <v>541</v>
      </c>
      <c r="F1302" s="212">
        <v>5412</v>
      </c>
      <c r="G1302" s="212" t="s">
        <v>2191</v>
      </c>
    </row>
    <row r="1303" spans="2:7">
      <c r="B1303" s="233" t="s">
        <v>2363</v>
      </c>
      <c r="C1303" s="212" t="s">
        <v>1617</v>
      </c>
      <c r="D1303" s="212">
        <v>54</v>
      </c>
      <c r="E1303" s="212">
        <v>541</v>
      </c>
      <c r="F1303" s="212">
        <v>5413</v>
      </c>
      <c r="G1303" s="212" t="s">
        <v>2192</v>
      </c>
    </row>
    <row r="1304" spans="2:7">
      <c r="B1304" s="233" t="s">
        <v>2363</v>
      </c>
      <c r="C1304" s="212" t="s">
        <v>1617</v>
      </c>
      <c r="D1304" s="212">
        <v>54</v>
      </c>
      <c r="E1304" s="212">
        <v>541</v>
      </c>
      <c r="F1304" s="212">
        <v>5414</v>
      </c>
      <c r="G1304" s="212" t="s">
        <v>2193</v>
      </c>
    </row>
    <row r="1305" spans="2:7">
      <c r="B1305" s="233" t="s">
        <v>2363</v>
      </c>
      <c r="C1305" s="212" t="s">
        <v>1617</v>
      </c>
      <c r="D1305" s="212">
        <v>54</v>
      </c>
      <c r="E1305" s="212">
        <v>541</v>
      </c>
      <c r="F1305" s="212">
        <v>5419</v>
      </c>
      <c r="G1305" s="212" t="s">
        <v>2194</v>
      </c>
    </row>
    <row r="1306" spans="2:7">
      <c r="B1306" s="233" t="s">
        <v>2363</v>
      </c>
      <c r="C1306" s="212" t="s">
        <v>1617</v>
      </c>
      <c r="D1306" s="212">
        <v>54</v>
      </c>
      <c r="E1306" s="212">
        <v>542</v>
      </c>
      <c r="F1306" s="212">
        <v>0</v>
      </c>
      <c r="G1306" s="212" t="s">
        <v>2195</v>
      </c>
    </row>
    <row r="1307" spans="2:7">
      <c r="B1307" s="233" t="s">
        <v>2363</v>
      </c>
      <c r="C1307" s="212" t="s">
        <v>1617</v>
      </c>
      <c r="D1307" s="212">
        <v>54</v>
      </c>
      <c r="E1307" s="212">
        <v>542</v>
      </c>
      <c r="F1307" s="212">
        <v>5421</v>
      </c>
      <c r="G1307" s="212" t="s">
        <v>2196</v>
      </c>
    </row>
    <row r="1308" spans="2:7">
      <c r="B1308" s="233" t="s">
        <v>2363</v>
      </c>
      <c r="C1308" s="212" t="s">
        <v>1617</v>
      </c>
      <c r="D1308" s="212">
        <v>54</v>
      </c>
      <c r="E1308" s="212">
        <v>542</v>
      </c>
      <c r="F1308" s="212">
        <v>5422</v>
      </c>
      <c r="G1308" s="212" t="s">
        <v>2197</v>
      </c>
    </row>
    <row r="1309" spans="2:7">
      <c r="B1309" s="233" t="s">
        <v>2363</v>
      </c>
      <c r="C1309" s="212" t="s">
        <v>1617</v>
      </c>
      <c r="D1309" s="212">
        <v>54</v>
      </c>
      <c r="E1309" s="212">
        <v>542</v>
      </c>
      <c r="F1309" s="212">
        <v>5423</v>
      </c>
      <c r="G1309" s="212" t="s">
        <v>2198</v>
      </c>
    </row>
    <row r="1310" spans="2:7">
      <c r="B1310" s="233" t="s">
        <v>2363</v>
      </c>
      <c r="C1310" s="212" t="s">
        <v>1617</v>
      </c>
      <c r="D1310" s="212">
        <v>54</v>
      </c>
      <c r="E1310" s="212">
        <v>543</v>
      </c>
      <c r="F1310" s="212">
        <v>0</v>
      </c>
      <c r="G1310" s="212" t="s">
        <v>2199</v>
      </c>
    </row>
    <row r="1311" spans="2:7">
      <c r="B1311" s="233" t="s">
        <v>2363</v>
      </c>
      <c r="C1311" s="212" t="s">
        <v>1617</v>
      </c>
      <c r="D1311" s="212">
        <v>54</v>
      </c>
      <c r="E1311" s="212">
        <v>543</v>
      </c>
      <c r="F1311" s="212">
        <v>5431</v>
      </c>
      <c r="G1311" s="212" t="s">
        <v>2200</v>
      </c>
    </row>
    <row r="1312" spans="2:7">
      <c r="B1312" s="233" t="s">
        <v>2363</v>
      </c>
      <c r="C1312" s="212" t="s">
        <v>1617</v>
      </c>
      <c r="D1312" s="212">
        <v>54</v>
      </c>
      <c r="E1312" s="212">
        <v>543</v>
      </c>
      <c r="F1312" s="212">
        <v>5432</v>
      </c>
      <c r="G1312" s="212" t="s">
        <v>2201</v>
      </c>
    </row>
    <row r="1313" spans="2:7">
      <c r="B1313" s="233" t="s">
        <v>2363</v>
      </c>
      <c r="C1313" s="212" t="s">
        <v>1617</v>
      </c>
      <c r="D1313" s="212">
        <v>54</v>
      </c>
      <c r="E1313" s="212">
        <v>549</v>
      </c>
      <c r="F1313" s="212">
        <v>0</v>
      </c>
      <c r="G1313" s="212" t="s">
        <v>2202</v>
      </c>
    </row>
    <row r="1314" spans="2:7">
      <c r="B1314" s="233" t="s">
        <v>2363</v>
      </c>
      <c r="C1314" s="212" t="s">
        <v>1617</v>
      </c>
      <c r="D1314" s="212">
        <v>54</v>
      </c>
      <c r="E1314" s="212">
        <v>549</v>
      </c>
      <c r="F1314" s="212">
        <v>5491</v>
      </c>
      <c r="G1314" s="212" t="s">
        <v>2203</v>
      </c>
    </row>
    <row r="1315" spans="2:7">
      <c r="B1315" s="233" t="s">
        <v>2363</v>
      </c>
      <c r="C1315" s="212" t="s">
        <v>1617</v>
      </c>
      <c r="D1315" s="212">
        <v>54</v>
      </c>
      <c r="E1315" s="212">
        <v>549</v>
      </c>
      <c r="F1315" s="212">
        <v>5492</v>
      </c>
      <c r="G1315" s="212" t="s">
        <v>2204</v>
      </c>
    </row>
    <row r="1316" spans="2:7">
      <c r="B1316" s="233" t="s">
        <v>2363</v>
      </c>
      <c r="C1316" s="212" t="s">
        <v>1617</v>
      </c>
      <c r="D1316" s="212">
        <v>54</v>
      </c>
      <c r="E1316" s="212">
        <v>549</v>
      </c>
      <c r="F1316" s="212">
        <v>5493</v>
      </c>
      <c r="G1316" s="212" t="s">
        <v>2205</v>
      </c>
    </row>
    <row r="1317" spans="2:7">
      <c r="B1317" s="233" t="s">
        <v>2363</v>
      </c>
      <c r="C1317" s="212" t="s">
        <v>1617</v>
      </c>
      <c r="D1317" s="212">
        <v>55</v>
      </c>
      <c r="E1317" s="212">
        <v>0</v>
      </c>
      <c r="F1317" s="212">
        <v>0</v>
      </c>
      <c r="G1317" s="212" t="s">
        <v>1624</v>
      </c>
    </row>
    <row r="1318" spans="2:7">
      <c r="B1318" s="233" t="s">
        <v>2363</v>
      </c>
      <c r="C1318" s="212" t="s">
        <v>1617</v>
      </c>
      <c r="D1318" s="212">
        <v>55</v>
      </c>
      <c r="E1318" s="212">
        <v>550</v>
      </c>
      <c r="F1318" s="212">
        <v>0</v>
      </c>
      <c r="G1318" s="212" t="s">
        <v>2206</v>
      </c>
    </row>
    <row r="1319" spans="2:7">
      <c r="B1319" s="233" t="s">
        <v>2363</v>
      </c>
      <c r="C1319" s="212" t="s">
        <v>1617</v>
      </c>
      <c r="D1319" s="212">
        <v>55</v>
      </c>
      <c r="E1319" s="212">
        <v>550</v>
      </c>
      <c r="F1319" s="212">
        <v>5500</v>
      </c>
      <c r="G1319" s="212" t="s">
        <v>576</v>
      </c>
    </row>
    <row r="1320" spans="2:7">
      <c r="B1320" s="233" t="s">
        <v>2363</v>
      </c>
      <c r="C1320" s="212" t="s">
        <v>1617</v>
      </c>
      <c r="D1320" s="212">
        <v>55</v>
      </c>
      <c r="E1320" s="212">
        <v>550</v>
      </c>
      <c r="F1320" s="212">
        <v>5508</v>
      </c>
      <c r="G1320" s="212" t="s">
        <v>2125</v>
      </c>
    </row>
    <row r="1321" spans="2:7">
      <c r="B1321" s="233" t="s">
        <v>2363</v>
      </c>
      <c r="C1321" s="212" t="s">
        <v>1617</v>
      </c>
      <c r="D1321" s="212">
        <v>55</v>
      </c>
      <c r="E1321" s="212">
        <v>550</v>
      </c>
      <c r="F1321" s="212">
        <v>5509</v>
      </c>
      <c r="G1321" s="212" t="s">
        <v>577</v>
      </c>
    </row>
    <row r="1322" spans="2:7">
      <c r="B1322" s="233" t="s">
        <v>2363</v>
      </c>
      <c r="C1322" s="212" t="s">
        <v>1617</v>
      </c>
      <c r="D1322" s="212">
        <v>55</v>
      </c>
      <c r="E1322" s="212">
        <v>551</v>
      </c>
      <c r="F1322" s="212">
        <v>0</v>
      </c>
      <c r="G1322" s="212" t="s">
        <v>2207</v>
      </c>
    </row>
    <row r="1323" spans="2:7">
      <c r="B1323" s="233" t="s">
        <v>2363</v>
      </c>
      <c r="C1323" s="212" t="s">
        <v>1617</v>
      </c>
      <c r="D1323" s="212">
        <v>55</v>
      </c>
      <c r="E1323" s="212">
        <v>551</v>
      </c>
      <c r="F1323" s="212">
        <v>5511</v>
      </c>
      <c r="G1323" s="212" t="s">
        <v>2208</v>
      </c>
    </row>
    <row r="1324" spans="2:7">
      <c r="B1324" s="233" t="s">
        <v>2363</v>
      </c>
      <c r="C1324" s="212" t="s">
        <v>1617</v>
      </c>
      <c r="D1324" s="212">
        <v>55</v>
      </c>
      <c r="E1324" s="212">
        <v>551</v>
      </c>
      <c r="F1324" s="212">
        <v>5512</v>
      </c>
      <c r="G1324" s="212" t="s">
        <v>2209</v>
      </c>
    </row>
    <row r="1325" spans="2:7">
      <c r="B1325" s="233" t="s">
        <v>2363</v>
      </c>
      <c r="C1325" s="212" t="s">
        <v>1617</v>
      </c>
      <c r="D1325" s="212">
        <v>55</v>
      </c>
      <c r="E1325" s="212">
        <v>551</v>
      </c>
      <c r="F1325" s="212">
        <v>5513</v>
      </c>
      <c r="G1325" s="212" t="s">
        <v>2210</v>
      </c>
    </row>
    <row r="1326" spans="2:7">
      <c r="B1326" s="233" t="s">
        <v>2363</v>
      </c>
      <c r="C1326" s="212" t="s">
        <v>1617</v>
      </c>
      <c r="D1326" s="212">
        <v>55</v>
      </c>
      <c r="E1326" s="212">
        <v>551</v>
      </c>
      <c r="F1326" s="212">
        <v>5514</v>
      </c>
      <c r="G1326" s="212" t="s">
        <v>2211</v>
      </c>
    </row>
    <row r="1327" spans="2:7">
      <c r="B1327" s="233" t="s">
        <v>2363</v>
      </c>
      <c r="C1327" s="212" t="s">
        <v>1617</v>
      </c>
      <c r="D1327" s="212">
        <v>55</v>
      </c>
      <c r="E1327" s="212">
        <v>551</v>
      </c>
      <c r="F1327" s="212">
        <v>5515</v>
      </c>
      <c r="G1327" s="212" t="s">
        <v>2212</v>
      </c>
    </row>
    <row r="1328" spans="2:7">
      <c r="B1328" s="233" t="s">
        <v>2363</v>
      </c>
      <c r="C1328" s="212" t="s">
        <v>1617</v>
      </c>
      <c r="D1328" s="212">
        <v>55</v>
      </c>
      <c r="E1328" s="212">
        <v>551</v>
      </c>
      <c r="F1328" s="212">
        <v>5519</v>
      </c>
      <c r="G1328" s="212" t="s">
        <v>2213</v>
      </c>
    </row>
    <row r="1329" spans="2:7">
      <c r="B1329" s="233" t="s">
        <v>2363</v>
      </c>
      <c r="C1329" s="212" t="s">
        <v>1617</v>
      </c>
      <c r="D1329" s="212">
        <v>55</v>
      </c>
      <c r="E1329" s="212">
        <v>552</v>
      </c>
      <c r="F1329" s="212">
        <v>0</v>
      </c>
      <c r="G1329" s="212" t="s">
        <v>2214</v>
      </c>
    </row>
    <row r="1330" spans="2:7">
      <c r="B1330" s="233" t="s">
        <v>2363</v>
      </c>
      <c r="C1330" s="212" t="s">
        <v>1617</v>
      </c>
      <c r="D1330" s="212">
        <v>55</v>
      </c>
      <c r="E1330" s="212">
        <v>552</v>
      </c>
      <c r="F1330" s="212">
        <v>5521</v>
      </c>
      <c r="G1330" s="212" t="s">
        <v>2215</v>
      </c>
    </row>
    <row r="1331" spans="2:7">
      <c r="B1331" s="233" t="s">
        <v>2363</v>
      </c>
      <c r="C1331" s="212" t="s">
        <v>1617</v>
      </c>
      <c r="D1331" s="212">
        <v>55</v>
      </c>
      <c r="E1331" s="212">
        <v>552</v>
      </c>
      <c r="F1331" s="212">
        <v>5522</v>
      </c>
      <c r="G1331" s="212" t="s">
        <v>2216</v>
      </c>
    </row>
    <row r="1332" spans="2:7">
      <c r="B1332" s="233" t="s">
        <v>2363</v>
      </c>
      <c r="C1332" s="212" t="s">
        <v>1617</v>
      </c>
      <c r="D1332" s="212">
        <v>55</v>
      </c>
      <c r="E1332" s="212">
        <v>552</v>
      </c>
      <c r="F1332" s="212">
        <v>5523</v>
      </c>
      <c r="G1332" s="212" t="s">
        <v>2217</v>
      </c>
    </row>
    <row r="1333" spans="2:7">
      <c r="B1333" s="233" t="s">
        <v>2363</v>
      </c>
      <c r="C1333" s="212" t="s">
        <v>1617</v>
      </c>
      <c r="D1333" s="212">
        <v>55</v>
      </c>
      <c r="E1333" s="212">
        <v>552</v>
      </c>
      <c r="F1333" s="212">
        <v>5524</v>
      </c>
      <c r="G1333" s="212" t="s">
        <v>2218</v>
      </c>
    </row>
    <row r="1334" spans="2:7">
      <c r="B1334" s="233" t="s">
        <v>2363</v>
      </c>
      <c r="C1334" s="212" t="s">
        <v>1617</v>
      </c>
      <c r="D1334" s="212">
        <v>55</v>
      </c>
      <c r="E1334" s="212">
        <v>553</v>
      </c>
      <c r="F1334" s="212">
        <v>0</v>
      </c>
      <c r="G1334" s="212" t="s">
        <v>2219</v>
      </c>
    </row>
    <row r="1335" spans="2:7">
      <c r="B1335" s="233" t="s">
        <v>2363</v>
      </c>
      <c r="C1335" s="212" t="s">
        <v>1617</v>
      </c>
      <c r="D1335" s="212">
        <v>55</v>
      </c>
      <c r="E1335" s="212">
        <v>553</v>
      </c>
      <c r="F1335" s="212">
        <v>5531</v>
      </c>
      <c r="G1335" s="212" t="s">
        <v>2220</v>
      </c>
    </row>
    <row r="1336" spans="2:7">
      <c r="B1336" s="233" t="s">
        <v>2363</v>
      </c>
      <c r="C1336" s="212" t="s">
        <v>1617</v>
      </c>
      <c r="D1336" s="212">
        <v>55</v>
      </c>
      <c r="E1336" s="212">
        <v>553</v>
      </c>
      <c r="F1336" s="212">
        <v>5532</v>
      </c>
      <c r="G1336" s="212" t="s">
        <v>2221</v>
      </c>
    </row>
    <row r="1337" spans="2:7">
      <c r="B1337" s="233" t="s">
        <v>2363</v>
      </c>
      <c r="C1337" s="212" t="s">
        <v>1617</v>
      </c>
      <c r="D1337" s="212">
        <v>55</v>
      </c>
      <c r="E1337" s="212">
        <v>559</v>
      </c>
      <c r="F1337" s="212">
        <v>0</v>
      </c>
      <c r="G1337" s="212" t="s">
        <v>2222</v>
      </c>
    </row>
    <row r="1338" spans="2:7">
      <c r="B1338" s="233" t="s">
        <v>2363</v>
      </c>
      <c r="C1338" s="212" t="s">
        <v>1617</v>
      </c>
      <c r="D1338" s="212">
        <v>55</v>
      </c>
      <c r="E1338" s="212">
        <v>559</v>
      </c>
      <c r="F1338" s="212">
        <v>5591</v>
      </c>
      <c r="G1338" s="212" t="s">
        <v>2223</v>
      </c>
    </row>
    <row r="1339" spans="2:7">
      <c r="B1339" s="233" t="s">
        <v>2363</v>
      </c>
      <c r="C1339" s="212" t="s">
        <v>1617</v>
      </c>
      <c r="D1339" s="212">
        <v>55</v>
      </c>
      <c r="E1339" s="212">
        <v>559</v>
      </c>
      <c r="F1339" s="212">
        <v>5592</v>
      </c>
      <c r="G1339" s="212" t="s">
        <v>2224</v>
      </c>
    </row>
    <row r="1340" spans="2:7">
      <c r="B1340" s="233" t="s">
        <v>2363</v>
      </c>
      <c r="C1340" s="212" t="s">
        <v>1617</v>
      </c>
      <c r="D1340" s="212">
        <v>55</v>
      </c>
      <c r="E1340" s="212">
        <v>559</v>
      </c>
      <c r="F1340" s="212">
        <v>5593</v>
      </c>
      <c r="G1340" s="212" t="s">
        <v>2225</v>
      </c>
    </row>
    <row r="1341" spans="2:7">
      <c r="B1341" s="233" t="s">
        <v>2363</v>
      </c>
      <c r="C1341" s="212" t="s">
        <v>1617</v>
      </c>
      <c r="D1341" s="212">
        <v>55</v>
      </c>
      <c r="E1341" s="212">
        <v>559</v>
      </c>
      <c r="F1341" s="212">
        <v>5594</v>
      </c>
      <c r="G1341" s="212" t="s">
        <v>2226</v>
      </c>
    </row>
    <row r="1342" spans="2:7">
      <c r="B1342" s="233" t="s">
        <v>2363</v>
      </c>
      <c r="C1342" s="212" t="s">
        <v>1617</v>
      </c>
      <c r="D1342" s="212">
        <v>55</v>
      </c>
      <c r="E1342" s="212">
        <v>559</v>
      </c>
      <c r="F1342" s="212">
        <v>5595</v>
      </c>
      <c r="G1342" s="212" t="s">
        <v>2227</v>
      </c>
    </row>
    <row r="1343" spans="2:7">
      <c r="B1343" s="233" t="s">
        <v>2363</v>
      </c>
      <c r="C1343" s="212" t="s">
        <v>1617</v>
      </c>
      <c r="D1343" s="212">
        <v>55</v>
      </c>
      <c r="E1343" s="212">
        <v>559</v>
      </c>
      <c r="F1343" s="212">
        <v>5596</v>
      </c>
      <c r="G1343" s="212" t="s">
        <v>2228</v>
      </c>
    </row>
    <row r="1344" spans="2:7">
      <c r="B1344" s="233" t="s">
        <v>2363</v>
      </c>
      <c r="C1344" s="212" t="s">
        <v>1617</v>
      </c>
      <c r="D1344" s="212">
        <v>55</v>
      </c>
      <c r="E1344" s="212">
        <v>559</v>
      </c>
      <c r="F1344" s="212">
        <v>5597</v>
      </c>
      <c r="G1344" s="212" t="s">
        <v>2229</v>
      </c>
    </row>
    <row r="1345" spans="2:7">
      <c r="B1345" s="233" t="s">
        <v>2363</v>
      </c>
      <c r="C1345" s="212" t="s">
        <v>1617</v>
      </c>
      <c r="D1345" s="212">
        <v>55</v>
      </c>
      <c r="E1345" s="212">
        <v>559</v>
      </c>
      <c r="F1345" s="212">
        <v>5598</v>
      </c>
      <c r="G1345" s="212" t="s">
        <v>2230</v>
      </c>
    </row>
    <row r="1346" spans="2:7">
      <c r="B1346" s="233" t="s">
        <v>2363</v>
      </c>
      <c r="C1346" s="212" t="s">
        <v>1617</v>
      </c>
      <c r="D1346" s="212">
        <v>55</v>
      </c>
      <c r="E1346" s="212">
        <v>559</v>
      </c>
      <c r="F1346" s="212">
        <v>5599</v>
      </c>
      <c r="G1346" s="212" t="s">
        <v>2231</v>
      </c>
    </row>
    <row r="1347" spans="2:7">
      <c r="B1347" s="233" t="s">
        <v>2364</v>
      </c>
      <c r="C1347" s="212" t="s">
        <v>1617</v>
      </c>
      <c r="D1347" s="212">
        <v>56</v>
      </c>
      <c r="E1347" s="212">
        <v>0</v>
      </c>
      <c r="F1347" s="212">
        <v>0</v>
      </c>
      <c r="G1347" s="212" t="s">
        <v>1625</v>
      </c>
    </row>
    <row r="1348" spans="2:7">
      <c r="B1348" s="233" t="s">
        <v>2364</v>
      </c>
      <c r="C1348" s="212" t="s">
        <v>1617</v>
      </c>
      <c r="D1348" s="212">
        <v>56</v>
      </c>
      <c r="E1348" s="212">
        <v>560</v>
      </c>
      <c r="F1348" s="212">
        <v>0</v>
      </c>
      <c r="G1348" s="212" t="s">
        <v>2232</v>
      </c>
    </row>
    <row r="1349" spans="2:7">
      <c r="B1349" s="233" t="s">
        <v>2364</v>
      </c>
      <c r="C1349" s="212" t="s">
        <v>1617</v>
      </c>
      <c r="D1349" s="212">
        <v>56</v>
      </c>
      <c r="E1349" s="212">
        <v>560</v>
      </c>
      <c r="F1349" s="212">
        <v>5600</v>
      </c>
      <c r="G1349" s="212" t="s">
        <v>576</v>
      </c>
    </row>
    <row r="1350" spans="2:7">
      <c r="B1350" s="233" t="s">
        <v>2364</v>
      </c>
      <c r="C1350" s="212" t="s">
        <v>1617</v>
      </c>
      <c r="D1350" s="212">
        <v>56</v>
      </c>
      <c r="E1350" s="212">
        <v>560</v>
      </c>
      <c r="F1350" s="212">
        <v>5608</v>
      </c>
      <c r="G1350" s="212" t="s">
        <v>2125</v>
      </c>
    </row>
    <row r="1351" spans="2:7">
      <c r="B1351" s="233" t="s">
        <v>2364</v>
      </c>
      <c r="C1351" s="212" t="s">
        <v>1617</v>
      </c>
      <c r="D1351" s="212">
        <v>56</v>
      </c>
      <c r="E1351" s="212">
        <v>560</v>
      </c>
      <c r="F1351" s="212">
        <v>5609</v>
      </c>
      <c r="G1351" s="212" t="s">
        <v>577</v>
      </c>
    </row>
    <row r="1352" spans="2:7">
      <c r="B1352" s="233" t="s">
        <v>2364</v>
      </c>
      <c r="C1352" s="212" t="s">
        <v>1617</v>
      </c>
      <c r="D1352" s="212">
        <v>56</v>
      </c>
      <c r="E1352" s="212">
        <v>561</v>
      </c>
      <c r="F1352" s="212">
        <v>0</v>
      </c>
      <c r="G1352" s="212" t="s">
        <v>2233</v>
      </c>
    </row>
    <row r="1353" spans="2:7">
      <c r="B1353" s="233" t="s">
        <v>2364</v>
      </c>
      <c r="C1353" s="212" t="s">
        <v>1617</v>
      </c>
      <c r="D1353" s="212">
        <v>56</v>
      </c>
      <c r="E1353" s="212">
        <v>561</v>
      </c>
      <c r="F1353" s="212">
        <v>5611</v>
      </c>
      <c r="G1353" s="212" t="s">
        <v>2233</v>
      </c>
    </row>
    <row r="1354" spans="2:7">
      <c r="B1354" s="233" t="s">
        <v>2364</v>
      </c>
      <c r="C1354" s="212" t="s">
        <v>1617</v>
      </c>
      <c r="D1354" s="212">
        <v>56</v>
      </c>
      <c r="E1354" s="212">
        <v>569</v>
      </c>
      <c r="F1354" s="212">
        <v>0</v>
      </c>
      <c r="G1354" s="212" t="s">
        <v>2234</v>
      </c>
    </row>
    <row r="1355" spans="2:7">
      <c r="B1355" s="233" t="s">
        <v>2364</v>
      </c>
      <c r="C1355" s="212" t="s">
        <v>1617</v>
      </c>
      <c r="D1355" s="212">
        <v>56</v>
      </c>
      <c r="E1355" s="212">
        <v>569</v>
      </c>
      <c r="F1355" s="212">
        <v>5699</v>
      </c>
      <c r="G1355" s="212" t="s">
        <v>2234</v>
      </c>
    </row>
    <row r="1356" spans="2:7">
      <c r="B1356" s="233" t="s">
        <v>2364</v>
      </c>
      <c r="C1356" s="212" t="s">
        <v>1617</v>
      </c>
      <c r="D1356" s="212">
        <v>57</v>
      </c>
      <c r="E1356" s="212">
        <v>0</v>
      </c>
      <c r="F1356" s="212">
        <v>0</v>
      </c>
      <c r="G1356" s="212" t="s">
        <v>1626</v>
      </c>
    </row>
    <row r="1357" spans="2:7">
      <c r="B1357" s="233" t="s">
        <v>2364</v>
      </c>
      <c r="C1357" s="212" t="s">
        <v>1617</v>
      </c>
      <c r="D1357" s="212">
        <v>57</v>
      </c>
      <c r="E1357" s="212">
        <v>570</v>
      </c>
      <c r="F1357" s="212">
        <v>0</v>
      </c>
      <c r="G1357" s="212" t="s">
        <v>2235</v>
      </c>
    </row>
    <row r="1358" spans="2:7">
      <c r="B1358" s="233" t="s">
        <v>2364</v>
      </c>
      <c r="C1358" s="212" t="s">
        <v>1617</v>
      </c>
      <c r="D1358" s="212">
        <v>57</v>
      </c>
      <c r="E1358" s="212">
        <v>570</v>
      </c>
      <c r="F1358" s="212">
        <v>5700</v>
      </c>
      <c r="G1358" s="212" t="s">
        <v>576</v>
      </c>
    </row>
    <row r="1359" spans="2:7">
      <c r="B1359" s="233" t="s">
        <v>2364</v>
      </c>
      <c r="C1359" s="212" t="s">
        <v>1617</v>
      </c>
      <c r="D1359" s="212">
        <v>57</v>
      </c>
      <c r="E1359" s="212">
        <v>570</v>
      </c>
      <c r="F1359" s="212">
        <v>5708</v>
      </c>
      <c r="G1359" s="212" t="s">
        <v>2125</v>
      </c>
    </row>
    <row r="1360" spans="2:7">
      <c r="B1360" s="233" t="s">
        <v>2364</v>
      </c>
      <c r="C1360" s="212" t="s">
        <v>1617</v>
      </c>
      <c r="D1360" s="212">
        <v>57</v>
      </c>
      <c r="E1360" s="212">
        <v>570</v>
      </c>
      <c r="F1360" s="212">
        <v>5709</v>
      </c>
      <c r="G1360" s="212" t="s">
        <v>577</v>
      </c>
    </row>
    <row r="1361" spans="2:7">
      <c r="B1361" s="233" t="s">
        <v>2364</v>
      </c>
      <c r="C1361" s="212" t="s">
        <v>1617</v>
      </c>
      <c r="D1361" s="212">
        <v>57</v>
      </c>
      <c r="E1361" s="212">
        <v>571</v>
      </c>
      <c r="F1361" s="212">
        <v>0</v>
      </c>
      <c r="G1361" s="212" t="s">
        <v>2236</v>
      </c>
    </row>
    <row r="1362" spans="2:7">
      <c r="B1362" s="233" t="s">
        <v>2364</v>
      </c>
      <c r="C1362" s="212" t="s">
        <v>1617</v>
      </c>
      <c r="D1362" s="212">
        <v>57</v>
      </c>
      <c r="E1362" s="212">
        <v>571</v>
      </c>
      <c r="F1362" s="212">
        <v>5711</v>
      </c>
      <c r="G1362" s="212" t="s">
        <v>2237</v>
      </c>
    </row>
    <row r="1363" spans="2:7">
      <c r="B1363" s="233" t="s">
        <v>2364</v>
      </c>
      <c r="C1363" s="212" t="s">
        <v>1617</v>
      </c>
      <c r="D1363" s="212">
        <v>57</v>
      </c>
      <c r="E1363" s="212">
        <v>571</v>
      </c>
      <c r="F1363" s="212">
        <v>5712</v>
      </c>
      <c r="G1363" s="212" t="s">
        <v>2238</v>
      </c>
    </row>
    <row r="1364" spans="2:7">
      <c r="B1364" s="233" t="s">
        <v>2364</v>
      </c>
      <c r="C1364" s="212" t="s">
        <v>1617</v>
      </c>
      <c r="D1364" s="212">
        <v>57</v>
      </c>
      <c r="E1364" s="212">
        <v>572</v>
      </c>
      <c r="F1364" s="212">
        <v>0</v>
      </c>
      <c r="G1364" s="212" t="s">
        <v>2239</v>
      </c>
    </row>
    <row r="1365" spans="2:7">
      <c r="B1365" s="233" t="s">
        <v>2364</v>
      </c>
      <c r="C1365" s="212" t="s">
        <v>1617</v>
      </c>
      <c r="D1365" s="212">
        <v>57</v>
      </c>
      <c r="E1365" s="212">
        <v>572</v>
      </c>
      <c r="F1365" s="212">
        <v>5721</v>
      </c>
      <c r="G1365" s="212" t="s">
        <v>2239</v>
      </c>
    </row>
    <row r="1366" spans="2:7">
      <c r="B1366" s="233" t="s">
        <v>2364</v>
      </c>
      <c r="C1366" s="212" t="s">
        <v>1617</v>
      </c>
      <c r="D1366" s="212">
        <v>57</v>
      </c>
      <c r="E1366" s="212">
        <v>573</v>
      </c>
      <c r="F1366" s="212">
        <v>0</v>
      </c>
      <c r="G1366" s="212" t="s">
        <v>2240</v>
      </c>
    </row>
    <row r="1367" spans="2:7">
      <c r="B1367" s="233" t="s">
        <v>2364</v>
      </c>
      <c r="C1367" s="212" t="s">
        <v>1617</v>
      </c>
      <c r="D1367" s="212">
        <v>57</v>
      </c>
      <c r="E1367" s="212">
        <v>573</v>
      </c>
      <c r="F1367" s="212">
        <v>5731</v>
      </c>
      <c r="G1367" s="212" t="s">
        <v>2241</v>
      </c>
    </row>
    <row r="1368" spans="2:7">
      <c r="B1368" s="233" t="s">
        <v>2364</v>
      </c>
      <c r="C1368" s="212" t="s">
        <v>1617</v>
      </c>
      <c r="D1368" s="212">
        <v>57</v>
      </c>
      <c r="E1368" s="212">
        <v>573</v>
      </c>
      <c r="F1368" s="212">
        <v>5732</v>
      </c>
      <c r="G1368" s="212" t="s">
        <v>2242</v>
      </c>
    </row>
    <row r="1369" spans="2:7">
      <c r="B1369" s="233" t="s">
        <v>2364</v>
      </c>
      <c r="C1369" s="212" t="s">
        <v>1617</v>
      </c>
      <c r="D1369" s="212">
        <v>57</v>
      </c>
      <c r="E1369" s="212">
        <v>574</v>
      </c>
      <c r="F1369" s="212">
        <v>0</v>
      </c>
      <c r="G1369" s="212" t="s">
        <v>2243</v>
      </c>
    </row>
    <row r="1370" spans="2:7">
      <c r="B1370" s="233" t="s">
        <v>2364</v>
      </c>
      <c r="C1370" s="212" t="s">
        <v>1617</v>
      </c>
      <c r="D1370" s="212">
        <v>57</v>
      </c>
      <c r="E1370" s="212">
        <v>574</v>
      </c>
      <c r="F1370" s="212">
        <v>5741</v>
      </c>
      <c r="G1370" s="212" t="s">
        <v>2244</v>
      </c>
    </row>
    <row r="1371" spans="2:7">
      <c r="B1371" s="233" t="s">
        <v>2364</v>
      </c>
      <c r="C1371" s="212" t="s">
        <v>1617</v>
      </c>
      <c r="D1371" s="212">
        <v>57</v>
      </c>
      <c r="E1371" s="212">
        <v>574</v>
      </c>
      <c r="F1371" s="212">
        <v>5742</v>
      </c>
      <c r="G1371" s="212" t="s">
        <v>2245</v>
      </c>
    </row>
    <row r="1372" spans="2:7">
      <c r="B1372" s="233" t="s">
        <v>2364</v>
      </c>
      <c r="C1372" s="212" t="s">
        <v>1617</v>
      </c>
      <c r="D1372" s="212">
        <v>57</v>
      </c>
      <c r="E1372" s="212">
        <v>579</v>
      </c>
      <c r="F1372" s="212">
        <v>0</v>
      </c>
      <c r="G1372" s="212" t="s">
        <v>2246</v>
      </c>
    </row>
    <row r="1373" spans="2:7">
      <c r="B1373" s="233" t="s">
        <v>2364</v>
      </c>
      <c r="C1373" s="212" t="s">
        <v>1617</v>
      </c>
      <c r="D1373" s="212">
        <v>57</v>
      </c>
      <c r="E1373" s="212">
        <v>579</v>
      </c>
      <c r="F1373" s="212">
        <v>5791</v>
      </c>
      <c r="G1373" s="212" t="s">
        <v>2247</v>
      </c>
    </row>
    <row r="1374" spans="2:7">
      <c r="B1374" s="233" t="s">
        <v>2364</v>
      </c>
      <c r="C1374" s="212" t="s">
        <v>1617</v>
      </c>
      <c r="D1374" s="212">
        <v>57</v>
      </c>
      <c r="E1374" s="212">
        <v>579</v>
      </c>
      <c r="F1374" s="212">
        <v>5792</v>
      </c>
      <c r="G1374" s="212" t="s">
        <v>2248</v>
      </c>
    </row>
    <row r="1375" spans="2:7">
      <c r="B1375" s="233" t="s">
        <v>2364</v>
      </c>
      <c r="C1375" s="212" t="s">
        <v>1617</v>
      </c>
      <c r="D1375" s="212">
        <v>57</v>
      </c>
      <c r="E1375" s="212">
        <v>579</v>
      </c>
      <c r="F1375" s="212">
        <v>5793</v>
      </c>
      <c r="G1375" s="212" t="s">
        <v>2249</v>
      </c>
    </row>
    <row r="1376" spans="2:7">
      <c r="B1376" s="233" t="s">
        <v>2364</v>
      </c>
      <c r="C1376" s="212" t="s">
        <v>1617</v>
      </c>
      <c r="D1376" s="212">
        <v>57</v>
      </c>
      <c r="E1376" s="212">
        <v>579</v>
      </c>
      <c r="F1376" s="212">
        <v>5799</v>
      </c>
      <c r="G1376" s="212" t="s">
        <v>2250</v>
      </c>
    </row>
    <row r="1377" spans="2:7">
      <c r="B1377" s="233" t="s">
        <v>2364</v>
      </c>
      <c r="C1377" s="212" t="s">
        <v>1617</v>
      </c>
      <c r="D1377" s="212">
        <v>58</v>
      </c>
      <c r="E1377" s="212">
        <v>0</v>
      </c>
      <c r="F1377" s="212">
        <v>0</v>
      </c>
      <c r="G1377" s="212" t="s">
        <v>1627</v>
      </c>
    </row>
    <row r="1378" spans="2:7">
      <c r="B1378" s="233" t="s">
        <v>2364</v>
      </c>
      <c r="C1378" s="212" t="s">
        <v>1617</v>
      </c>
      <c r="D1378" s="212">
        <v>58</v>
      </c>
      <c r="E1378" s="212">
        <v>580</v>
      </c>
      <c r="F1378" s="212">
        <v>0</v>
      </c>
      <c r="G1378" s="212" t="s">
        <v>2251</v>
      </c>
    </row>
    <row r="1379" spans="2:7">
      <c r="B1379" s="233" t="s">
        <v>2364</v>
      </c>
      <c r="C1379" s="212" t="s">
        <v>1617</v>
      </c>
      <c r="D1379" s="212">
        <v>58</v>
      </c>
      <c r="E1379" s="212">
        <v>580</v>
      </c>
      <c r="F1379" s="212">
        <v>5800</v>
      </c>
      <c r="G1379" s="212" t="s">
        <v>576</v>
      </c>
    </row>
    <row r="1380" spans="2:7">
      <c r="B1380" s="233" t="s">
        <v>2364</v>
      </c>
      <c r="C1380" s="212" t="s">
        <v>1617</v>
      </c>
      <c r="D1380" s="212">
        <v>58</v>
      </c>
      <c r="E1380" s="212">
        <v>580</v>
      </c>
      <c r="F1380" s="212">
        <v>5808</v>
      </c>
      <c r="G1380" s="212" t="s">
        <v>2125</v>
      </c>
    </row>
    <row r="1381" spans="2:7">
      <c r="B1381" s="233" t="s">
        <v>2364</v>
      </c>
      <c r="C1381" s="212" t="s">
        <v>1617</v>
      </c>
      <c r="D1381" s="212">
        <v>58</v>
      </c>
      <c r="E1381" s="212">
        <v>580</v>
      </c>
      <c r="F1381" s="212">
        <v>5809</v>
      </c>
      <c r="G1381" s="212" t="s">
        <v>577</v>
      </c>
    </row>
    <row r="1382" spans="2:7">
      <c r="B1382" s="233" t="s">
        <v>2364</v>
      </c>
      <c r="C1382" s="212" t="s">
        <v>1617</v>
      </c>
      <c r="D1382" s="212">
        <v>58</v>
      </c>
      <c r="E1382" s="212">
        <v>581</v>
      </c>
      <c r="F1382" s="212">
        <v>0</v>
      </c>
      <c r="G1382" s="212" t="s">
        <v>2252</v>
      </c>
    </row>
    <row r="1383" spans="2:7">
      <c r="B1383" s="233" t="s">
        <v>2364</v>
      </c>
      <c r="C1383" s="212" t="s">
        <v>1617</v>
      </c>
      <c r="D1383" s="212">
        <v>58</v>
      </c>
      <c r="E1383" s="212">
        <v>581</v>
      </c>
      <c r="F1383" s="212">
        <v>5811</v>
      </c>
      <c r="G1383" s="212" t="s">
        <v>2252</v>
      </c>
    </row>
    <row r="1384" spans="2:7">
      <c r="B1384" s="233" t="s">
        <v>2364</v>
      </c>
      <c r="C1384" s="212" t="s">
        <v>1617</v>
      </c>
      <c r="D1384" s="212">
        <v>58</v>
      </c>
      <c r="E1384" s="212">
        <v>582</v>
      </c>
      <c r="F1384" s="212">
        <v>0</v>
      </c>
      <c r="G1384" s="212" t="s">
        <v>2253</v>
      </c>
    </row>
    <row r="1385" spans="2:7">
      <c r="B1385" s="233" t="s">
        <v>2364</v>
      </c>
      <c r="C1385" s="212" t="s">
        <v>1617</v>
      </c>
      <c r="D1385" s="212">
        <v>58</v>
      </c>
      <c r="E1385" s="212">
        <v>582</v>
      </c>
      <c r="F1385" s="212">
        <v>5821</v>
      </c>
      <c r="G1385" s="212" t="s">
        <v>2254</v>
      </c>
    </row>
    <row r="1386" spans="2:7">
      <c r="B1386" s="233" t="s">
        <v>2364</v>
      </c>
      <c r="C1386" s="212" t="s">
        <v>1617</v>
      </c>
      <c r="D1386" s="212">
        <v>58</v>
      </c>
      <c r="E1386" s="212">
        <v>582</v>
      </c>
      <c r="F1386" s="212">
        <v>5822</v>
      </c>
      <c r="G1386" s="212" t="s">
        <v>2255</v>
      </c>
    </row>
    <row r="1387" spans="2:7">
      <c r="B1387" s="233" t="s">
        <v>2364</v>
      </c>
      <c r="C1387" s="212" t="s">
        <v>1617</v>
      </c>
      <c r="D1387" s="212">
        <v>58</v>
      </c>
      <c r="E1387" s="212">
        <v>583</v>
      </c>
      <c r="F1387" s="212">
        <v>0</v>
      </c>
      <c r="G1387" s="212" t="s">
        <v>2256</v>
      </c>
    </row>
    <row r="1388" spans="2:7">
      <c r="B1388" s="233" t="s">
        <v>2364</v>
      </c>
      <c r="C1388" s="212" t="s">
        <v>1617</v>
      </c>
      <c r="D1388" s="212">
        <v>58</v>
      </c>
      <c r="E1388" s="212">
        <v>583</v>
      </c>
      <c r="F1388" s="212">
        <v>5831</v>
      </c>
      <c r="G1388" s="212" t="s">
        <v>2257</v>
      </c>
    </row>
    <row r="1389" spans="2:7">
      <c r="B1389" s="233" t="s">
        <v>2364</v>
      </c>
      <c r="C1389" s="212" t="s">
        <v>1617</v>
      </c>
      <c r="D1389" s="212">
        <v>58</v>
      </c>
      <c r="E1389" s="212">
        <v>583</v>
      </c>
      <c r="F1389" s="212">
        <v>5832</v>
      </c>
      <c r="G1389" s="212" t="s">
        <v>2258</v>
      </c>
    </row>
    <row r="1390" spans="2:7">
      <c r="B1390" s="233" t="s">
        <v>2364</v>
      </c>
      <c r="C1390" s="212" t="s">
        <v>1617</v>
      </c>
      <c r="D1390" s="212">
        <v>58</v>
      </c>
      <c r="E1390" s="212">
        <v>584</v>
      </c>
      <c r="F1390" s="212">
        <v>0</v>
      </c>
      <c r="G1390" s="212" t="s">
        <v>2259</v>
      </c>
    </row>
    <row r="1391" spans="2:7">
      <c r="B1391" s="233" t="s">
        <v>2364</v>
      </c>
      <c r="C1391" s="212" t="s">
        <v>1617</v>
      </c>
      <c r="D1391" s="212">
        <v>58</v>
      </c>
      <c r="E1391" s="212">
        <v>584</v>
      </c>
      <c r="F1391" s="212">
        <v>5841</v>
      </c>
      <c r="G1391" s="212" t="s">
        <v>2259</v>
      </c>
    </row>
    <row r="1392" spans="2:7">
      <c r="B1392" s="233" t="s">
        <v>2364</v>
      </c>
      <c r="C1392" s="212" t="s">
        <v>1617</v>
      </c>
      <c r="D1392" s="212">
        <v>58</v>
      </c>
      <c r="E1392" s="212">
        <v>585</v>
      </c>
      <c r="F1392" s="212">
        <v>0</v>
      </c>
      <c r="G1392" s="212" t="s">
        <v>2260</v>
      </c>
    </row>
    <row r="1393" spans="2:7">
      <c r="B1393" s="233" t="s">
        <v>2364</v>
      </c>
      <c r="C1393" s="212" t="s">
        <v>1617</v>
      </c>
      <c r="D1393" s="212">
        <v>58</v>
      </c>
      <c r="E1393" s="212">
        <v>585</v>
      </c>
      <c r="F1393" s="212">
        <v>5851</v>
      </c>
      <c r="G1393" s="212" t="s">
        <v>2260</v>
      </c>
    </row>
    <row r="1394" spans="2:7">
      <c r="B1394" s="233" t="s">
        <v>2364</v>
      </c>
      <c r="C1394" s="212" t="s">
        <v>1617</v>
      </c>
      <c r="D1394" s="212">
        <v>58</v>
      </c>
      <c r="E1394" s="212">
        <v>586</v>
      </c>
      <c r="F1394" s="212">
        <v>0</v>
      </c>
      <c r="G1394" s="212" t="s">
        <v>2261</v>
      </c>
    </row>
    <row r="1395" spans="2:7">
      <c r="B1395" s="233" t="s">
        <v>2364</v>
      </c>
      <c r="C1395" s="212" t="s">
        <v>1617</v>
      </c>
      <c r="D1395" s="212">
        <v>58</v>
      </c>
      <c r="E1395" s="212">
        <v>586</v>
      </c>
      <c r="F1395" s="212">
        <v>5861</v>
      </c>
      <c r="G1395" s="212" t="s">
        <v>2262</v>
      </c>
    </row>
    <row r="1396" spans="2:7">
      <c r="B1396" s="233" t="s">
        <v>2364</v>
      </c>
      <c r="C1396" s="212" t="s">
        <v>1617</v>
      </c>
      <c r="D1396" s="212">
        <v>58</v>
      </c>
      <c r="E1396" s="212">
        <v>586</v>
      </c>
      <c r="F1396" s="212">
        <v>5862</v>
      </c>
      <c r="G1396" s="212" t="s">
        <v>2263</v>
      </c>
    </row>
    <row r="1397" spans="2:7">
      <c r="B1397" s="233" t="s">
        <v>2364</v>
      </c>
      <c r="C1397" s="212" t="s">
        <v>1617</v>
      </c>
      <c r="D1397" s="212">
        <v>58</v>
      </c>
      <c r="E1397" s="212">
        <v>586</v>
      </c>
      <c r="F1397" s="212">
        <v>5863</v>
      </c>
      <c r="G1397" s="212" t="s">
        <v>2264</v>
      </c>
    </row>
    <row r="1398" spans="2:7">
      <c r="B1398" s="233" t="s">
        <v>2364</v>
      </c>
      <c r="C1398" s="212" t="s">
        <v>1617</v>
      </c>
      <c r="D1398" s="212">
        <v>58</v>
      </c>
      <c r="E1398" s="212">
        <v>586</v>
      </c>
      <c r="F1398" s="212">
        <v>5864</v>
      </c>
      <c r="G1398" s="212" t="s">
        <v>2265</v>
      </c>
    </row>
    <row r="1399" spans="2:7">
      <c r="B1399" s="233" t="s">
        <v>2364</v>
      </c>
      <c r="C1399" s="212" t="s">
        <v>1617</v>
      </c>
      <c r="D1399" s="212">
        <v>58</v>
      </c>
      <c r="E1399" s="212">
        <v>589</v>
      </c>
      <c r="F1399" s="212">
        <v>0</v>
      </c>
      <c r="G1399" s="212" t="s">
        <v>2266</v>
      </c>
    </row>
    <row r="1400" spans="2:7">
      <c r="B1400" s="233" t="s">
        <v>2364</v>
      </c>
      <c r="C1400" s="212" t="s">
        <v>1617</v>
      </c>
      <c r="D1400" s="212">
        <v>58</v>
      </c>
      <c r="E1400" s="212">
        <v>589</v>
      </c>
      <c r="F1400" s="212">
        <v>5891</v>
      </c>
      <c r="G1400" s="212" t="s">
        <v>2267</v>
      </c>
    </row>
    <row r="1401" spans="2:7">
      <c r="B1401" s="233" t="s">
        <v>2364</v>
      </c>
      <c r="C1401" s="212" t="s">
        <v>1617</v>
      </c>
      <c r="D1401" s="212">
        <v>58</v>
      </c>
      <c r="E1401" s="212">
        <v>589</v>
      </c>
      <c r="F1401" s="212">
        <v>5892</v>
      </c>
      <c r="G1401" s="212" t="s">
        <v>2268</v>
      </c>
    </row>
    <row r="1402" spans="2:7">
      <c r="B1402" s="233" t="s">
        <v>2364</v>
      </c>
      <c r="C1402" s="212" t="s">
        <v>1617</v>
      </c>
      <c r="D1402" s="212">
        <v>58</v>
      </c>
      <c r="E1402" s="212">
        <v>589</v>
      </c>
      <c r="F1402" s="212">
        <v>5893</v>
      </c>
      <c r="G1402" s="212" t="s">
        <v>2269</v>
      </c>
    </row>
    <row r="1403" spans="2:7">
      <c r="B1403" s="233" t="s">
        <v>2364</v>
      </c>
      <c r="C1403" s="212" t="s">
        <v>1617</v>
      </c>
      <c r="D1403" s="212">
        <v>58</v>
      </c>
      <c r="E1403" s="212">
        <v>589</v>
      </c>
      <c r="F1403" s="212">
        <v>5894</v>
      </c>
      <c r="G1403" s="212" t="s">
        <v>2270</v>
      </c>
    </row>
    <row r="1404" spans="2:7">
      <c r="B1404" s="233" t="s">
        <v>2364</v>
      </c>
      <c r="C1404" s="212" t="s">
        <v>1617</v>
      </c>
      <c r="D1404" s="212">
        <v>58</v>
      </c>
      <c r="E1404" s="212">
        <v>589</v>
      </c>
      <c r="F1404" s="212">
        <v>5895</v>
      </c>
      <c r="G1404" s="212" t="s">
        <v>2271</v>
      </c>
    </row>
    <row r="1405" spans="2:7">
      <c r="B1405" s="233" t="s">
        <v>2364</v>
      </c>
      <c r="C1405" s="212" t="s">
        <v>1617</v>
      </c>
      <c r="D1405" s="212">
        <v>58</v>
      </c>
      <c r="E1405" s="212">
        <v>589</v>
      </c>
      <c r="F1405" s="212">
        <v>5896</v>
      </c>
      <c r="G1405" s="212" t="s">
        <v>2272</v>
      </c>
    </row>
    <row r="1406" spans="2:7">
      <c r="B1406" s="233" t="s">
        <v>2364</v>
      </c>
      <c r="C1406" s="212" t="s">
        <v>1617</v>
      </c>
      <c r="D1406" s="212">
        <v>58</v>
      </c>
      <c r="E1406" s="212">
        <v>589</v>
      </c>
      <c r="F1406" s="212">
        <v>5897</v>
      </c>
      <c r="G1406" s="212" t="s">
        <v>2273</v>
      </c>
    </row>
    <row r="1407" spans="2:7">
      <c r="B1407" s="233" t="s">
        <v>2364</v>
      </c>
      <c r="C1407" s="212" t="s">
        <v>1617</v>
      </c>
      <c r="D1407" s="212">
        <v>58</v>
      </c>
      <c r="E1407" s="212">
        <v>589</v>
      </c>
      <c r="F1407" s="212">
        <v>5898</v>
      </c>
      <c r="G1407" s="212" t="s">
        <v>2274</v>
      </c>
    </row>
    <row r="1408" spans="2:7">
      <c r="B1408" s="233" t="s">
        <v>2364</v>
      </c>
      <c r="C1408" s="212" t="s">
        <v>1617</v>
      </c>
      <c r="D1408" s="212">
        <v>58</v>
      </c>
      <c r="E1408" s="212">
        <v>589</v>
      </c>
      <c r="F1408" s="212">
        <v>5899</v>
      </c>
      <c r="G1408" s="212" t="s">
        <v>2275</v>
      </c>
    </row>
    <row r="1409" spans="2:7">
      <c r="B1409" s="233" t="s">
        <v>2364</v>
      </c>
      <c r="C1409" s="212" t="s">
        <v>1617</v>
      </c>
      <c r="D1409" s="212">
        <v>59</v>
      </c>
      <c r="E1409" s="212">
        <v>0</v>
      </c>
      <c r="F1409" s="212">
        <v>0</v>
      </c>
      <c r="G1409" s="212" t="s">
        <v>1628</v>
      </c>
    </row>
    <row r="1410" spans="2:7">
      <c r="B1410" s="233" t="s">
        <v>2364</v>
      </c>
      <c r="C1410" s="212" t="s">
        <v>1617</v>
      </c>
      <c r="D1410" s="212">
        <v>59</v>
      </c>
      <c r="E1410" s="212">
        <v>590</v>
      </c>
      <c r="F1410" s="212">
        <v>0</v>
      </c>
      <c r="G1410" s="212" t="s">
        <v>2276</v>
      </c>
    </row>
    <row r="1411" spans="2:7">
      <c r="B1411" s="233" t="s">
        <v>2364</v>
      </c>
      <c r="C1411" s="212" t="s">
        <v>1617</v>
      </c>
      <c r="D1411" s="212">
        <v>59</v>
      </c>
      <c r="E1411" s="212">
        <v>590</v>
      </c>
      <c r="F1411" s="212">
        <v>5900</v>
      </c>
      <c r="G1411" s="212" t="s">
        <v>576</v>
      </c>
    </row>
    <row r="1412" spans="2:7">
      <c r="B1412" s="233" t="s">
        <v>2364</v>
      </c>
      <c r="C1412" s="212" t="s">
        <v>1617</v>
      </c>
      <c r="D1412" s="212">
        <v>59</v>
      </c>
      <c r="E1412" s="212">
        <v>590</v>
      </c>
      <c r="F1412" s="212">
        <v>5908</v>
      </c>
      <c r="G1412" s="212" t="s">
        <v>2125</v>
      </c>
    </row>
    <row r="1413" spans="2:7">
      <c r="B1413" s="233" t="s">
        <v>2364</v>
      </c>
      <c r="C1413" s="212" t="s">
        <v>1617</v>
      </c>
      <c r="D1413" s="212">
        <v>59</v>
      </c>
      <c r="E1413" s="212">
        <v>590</v>
      </c>
      <c r="F1413" s="212">
        <v>5909</v>
      </c>
      <c r="G1413" s="212" t="s">
        <v>577</v>
      </c>
    </row>
    <row r="1414" spans="2:7">
      <c r="B1414" s="233" t="s">
        <v>2364</v>
      </c>
      <c r="C1414" s="212" t="s">
        <v>1617</v>
      </c>
      <c r="D1414" s="212">
        <v>59</v>
      </c>
      <c r="E1414" s="212">
        <v>591</v>
      </c>
      <c r="F1414" s="212">
        <v>0</v>
      </c>
      <c r="G1414" s="212" t="s">
        <v>2277</v>
      </c>
    </row>
    <row r="1415" spans="2:7">
      <c r="B1415" s="233" t="s">
        <v>2364</v>
      </c>
      <c r="C1415" s="212" t="s">
        <v>1617</v>
      </c>
      <c r="D1415" s="212">
        <v>59</v>
      </c>
      <c r="E1415" s="212">
        <v>591</v>
      </c>
      <c r="F1415" s="212">
        <v>5911</v>
      </c>
      <c r="G1415" s="212" t="s">
        <v>2278</v>
      </c>
    </row>
    <row r="1416" spans="2:7">
      <c r="B1416" s="233" t="s">
        <v>2364</v>
      </c>
      <c r="C1416" s="212" t="s">
        <v>1617</v>
      </c>
      <c r="D1416" s="212">
        <v>59</v>
      </c>
      <c r="E1416" s="212">
        <v>591</v>
      </c>
      <c r="F1416" s="212">
        <v>5912</v>
      </c>
      <c r="G1416" s="212" t="s">
        <v>2279</v>
      </c>
    </row>
    <row r="1417" spans="2:7">
      <c r="B1417" s="233" t="s">
        <v>2364</v>
      </c>
      <c r="C1417" s="212" t="s">
        <v>1617</v>
      </c>
      <c r="D1417" s="212">
        <v>59</v>
      </c>
      <c r="E1417" s="212">
        <v>591</v>
      </c>
      <c r="F1417" s="212">
        <v>5913</v>
      </c>
      <c r="G1417" s="212" t="s">
        <v>2280</v>
      </c>
    </row>
    <row r="1418" spans="2:7">
      <c r="B1418" s="233" t="s">
        <v>2364</v>
      </c>
      <c r="C1418" s="212" t="s">
        <v>1617</v>
      </c>
      <c r="D1418" s="212">
        <v>59</v>
      </c>
      <c r="E1418" s="212">
        <v>591</v>
      </c>
      <c r="F1418" s="212">
        <v>5914</v>
      </c>
      <c r="G1418" s="212" t="s">
        <v>2281</v>
      </c>
    </row>
    <row r="1419" spans="2:7">
      <c r="B1419" s="233" t="s">
        <v>2364</v>
      </c>
      <c r="C1419" s="212" t="s">
        <v>1617</v>
      </c>
      <c r="D1419" s="212">
        <v>59</v>
      </c>
      <c r="E1419" s="212">
        <v>592</v>
      </c>
      <c r="F1419" s="212">
        <v>0</v>
      </c>
      <c r="G1419" s="212" t="s">
        <v>2282</v>
      </c>
    </row>
    <row r="1420" spans="2:7">
      <c r="B1420" s="233" t="s">
        <v>2364</v>
      </c>
      <c r="C1420" s="212" t="s">
        <v>1617</v>
      </c>
      <c r="D1420" s="212">
        <v>59</v>
      </c>
      <c r="E1420" s="212">
        <v>592</v>
      </c>
      <c r="F1420" s="212">
        <v>5921</v>
      </c>
      <c r="G1420" s="212" t="s">
        <v>2282</v>
      </c>
    </row>
    <row r="1421" spans="2:7">
      <c r="B1421" s="233" t="s">
        <v>2364</v>
      </c>
      <c r="C1421" s="212" t="s">
        <v>1617</v>
      </c>
      <c r="D1421" s="212">
        <v>59</v>
      </c>
      <c r="E1421" s="212">
        <v>593</v>
      </c>
      <c r="F1421" s="212">
        <v>0</v>
      </c>
      <c r="G1421" s="212" t="s">
        <v>2283</v>
      </c>
    </row>
    <row r="1422" spans="2:7">
      <c r="B1422" s="233" t="s">
        <v>2364</v>
      </c>
      <c r="C1422" s="212" t="s">
        <v>1617</v>
      </c>
      <c r="D1422" s="212">
        <v>59</v>
      </c>
      <c r="E1422" s="212">
        <v>593</v>
      </c>
      <c r="F1422" s="212">
        <v>5931</v>
      </c>
      <c r="G1422" s="212" t="s">
        <v>2284</v>
      </c>
    </row>
    <row r="1423" spans="2:7">
      <c r="B1423" s="233" t="s">
        <v>2364</v>
      </c>
      <c r="C1423" s="212" t="s">
        <v>1617</v>
      </c>
      <c r="D1423" s="212">
        <v>59</v>
      </c>
      <c r="E1423" s="212">
        <v>593</v>
      </c>
      <c r="F1423" s="212">
        <v>5932</v>
      </c>
      <c r="G1423" s="212" t="s">
        <v>2285</v>
      </c>
    </row>
    <row r="1424" spans="2:7">
      <c r="B1424" s="233" t="s">
        <v>2364</v>
      </c>
      <c r="C1424" s="212" t="s">
        <v>1617</v>
      </c>
      <c r="D1424" s="212">
        <v>59</v>
      </c>
      <c r="E1424" s="212">
        <v>593</v>
      </c>
      <c r="F1424" s="212">
        <v>5933</v>
      </c>
      <c r="G1424" s="212" t="s">
        <v>2286</v>
      </c>
    </row>
    <row r="1425" spans="2:7">
      <c r="B1425" s="233" t="s">
        <v>2364</v>
      </c>
      <c r="C1425" s="212" t="s">
        <v>1617</v>
      </c>
      <c r="D1425" s="212">
        <v>59</v>
      </c>
      <c r="E1425" s="212">
        <v>593</v>
      </c>
      <c r="F1425" s="212">
        <v>5939</v>
      </c>
      <c r="G1425" s="212" t="s">
        <v>2287</v>
      </c>
    </row>
    <row r="1426" spans="2:7">
      <c r="B1426" s="233" t="s">
        <v>2364</v>
      </c>
      <c r="C1426" s="212" t="s">
        <v>1617</v>
      </c>
      <c r="D1426" s="212">
        <v>60</v>
      </c>
      <c r="E1426" s="212">
        <v>0</v>
      </c>
      <c r="F1426" s="212">
        <v>0</v>
      </c>
      <c r="G1426" s="212" t="s">
        <v>1629</v>
      </c>
    </row>
    <row r="1427" spans="2:7">
      <c r="B1427" s="233" t="s">
        <v>2364</v>
      </c>
      <c r="C1427" s="212" t="s">
        <v>1617</v>
      </c>
      <c r="D1427" s="212">
        <v>60</v>
      </c>
      <c r="E1427" s="212">
        <v>600</v>
      </c>
      <c r="F1427" s="212">
        <v>0</v>
      </c>
      <c r="G1427" s="212" t="s">
        <v>2288</v>
      </c>
    </row>
    <row r="1428" spans="2:7">
      <c r="B1428" s="233" t="s">
        <v>2364</v>
      </c>
      <c r="C1428" s="212" t="s">
        <v>1617</v>
      </c>
      <c r="D1428" s="212">
        <v>60</v>
      </c>
      <c r="E1428" s="212">
        <v>600</v>
      </c>
      <c r="F1428" s="212">
        <v>6000</v>
      </c>
      <c r="G1428" s="212" t="s">
        <v>576</v>
      </c>
    </row>
    <row r="1429" spans="2:7">
      <c r="B1429" s="233" t="s">
        <v>2364</v>
      </c>
      <c r="C1429" s="212" t="s">
        <v>1617</v>
      </c>
      <c r="D1429" s="212">
        <v>60</v>
      </c>
      <c r="E1429" s="212">
        <v>600</v>
      </c>
      <c r="F1429" s="212">
        <v>6008</v>
      </c>
      <c r="G1429" s="212" t="s">
        <v>2125</v>
      </c>
    </row>
    <row r="1430" spans="2:7">
      <c r="B1430" s="233" t="s">
        <v>2364</v>
      </c>
      <c r="C1430" s="212" t="s">
        <v>1617</v>
      </c>
      <c r="D1430" s="212">
        <v>60</v>
      </c>
      <c r="E1430" s="212">
        <v>600</v>
      </c>
      <c r="F1430" s="212">
        <v>6009</v>
      </c>
      <c r="G1430" s="212" t="s">
        <v>577</v>
      </c>
    </row>
    <row r="1431" spans="2:7">
      <c r="B1431" s="233" t="s">
        <v>2364</v>
      </c>
      <c r="C1431" s="212" t="s">
        <v>1617</v>
      </c>
      <c r="D1431" s="212">
        <v>60</v>
      </c>
      <c r="E1431" s="212">
        <v>601</v>
      </c>
      <c r="F1431" s="212">
        <v>0</v>
      </c>
      <c r="G1431" s="212" t="s">
        <v>2289</v>
      </c>
    </row>
    <row r="1432" spans="2:7">
      <c r="B1432" s="233" t="s">
        <v>2364</v>
      </c>
      <c r="C1432" s="212" t="s">
        <v>1617</v>
      </c>
      <c r="D1432" s="212">
        <v>60</v>
      </c>
      <c r="E1432" s="212">
        <v>601</v>
      </c>
      <c r="F1432" s="212">
        <v>6011</v>
      </c>
      <c r="G1432" s="212" t="s">
        <v>2290</v>
      </c>
    </row>
    <row r="1433" spans="2:7">
      <c r="B1433" s="233" t="s">
        <v>2364</v>
      </c>
      <c r="C1433" s="212" t="s">
        <v>1617</v>
      </c>
      <c r="D1433" s="212">
        <v>60</v>
      </c>
      <c r="E1433" s="212">
        <v>601</v>
      </c>
      <c r="F1433" s="212">
        <v>6012</v>
      </c>
      <c r="G1433" s="212" t="s">
        <v>2291</v>
      </c>
    </row>
    <row r="1434" spans="2:7">
      <c r="B1434" s="233" t="s">
        <v>2364</v>
      </c>
      <c r="C1434" s="212" t="s">
        <v>1617</v>
      </c>
      <c r="D1434" s="212">
        <v>60</v>
      </c>
      <c r="E1434" s="212">
        <v>601</v>
      </c>
      <c r="F1434" s="212">
        <v>6013</v>
      </c>
      <c r="G1434" s="212" t="s">
        <v>2292</v>
      </c>
    </row>
    <row r="1435" spans="2:7">
      <c r="B1435" s="233" t="s">
        <v>2364</v>
      </c>
      <c r="C1435" s="212" t="s">
        <v>1617</v>
      </c>
      <c r="D1435" s="212">
        <v>60</v>
      </c>
      <c r="E1435" s="212">
        <v>601</v>
      </c>
      <c r="F1435" s="212">
        <v>6014</v>
      </c>
      <c r="G1435" s="212" t="s">
        <v>2293</v>
      </c>
    </row>
    <row r="1436" spans="2:7">
      <c r="B1436" s="233" t="s">
        <v>2364</v>
      </c>
      <c r="C1436" s="212" t="s">
        <v>1617</v>
      </c>
      <c r="D1436" s="212">
        <v>60</v>
      </c>
      <c r="E1436" s="212">
        <v>602</v>
      </c>
      <c r="F1436" s="212">
        <v>0</v>
      </c>
      <c r="G1436" s="212" t="s">
        <v>2294</v>
      </c>
    </row>
    <row r="1437" spans="2:7">
      <c r="B1437" s="233" t="s">
        <v>2364</v>
      </c>
      <c r="C1437" s="212" t="s">
        <v>1617</v>
      </c>
      <c r="D1437" s="212">
        <v>60</v>
      </c>
      <c r="E1437" s="212">
        <v>602</v>
      </c>
      <c r="F1437" s="212">
        <v>6021</v>
      </c>
      <c r="G1437" s="212" t="s">
        <v>2295</v>
      </c>
    </row>
    <row r="1438" spans="2:7">
      <c r="B1438" s="233" t="s">
        <v>2364</v>
      </c>
      <c r="C1438" s="212" t="s">
        <v>1617</v>
      </c>
      <c r="D1438" s="212">
        <v>60</v>
      </c>
      <c r="E1438" s="212">
        <v>602</v>
      </c>
      <c r="F1438" s="212">
        <v>6022</v>
      </c>
      <c r="G1438" s="212" t="s">
        <v>2296</v>
      </c>
    </row>
    <row r="1439" spans="2:7">
      <c r="B1439" s="233" t="s">
        <v>2364</v>
      </c>
      <c r="C1439" s="212" t="s">
        <v>1617</v>
      </c>
      <c r="D1439" s="212">
        <v>60</v>
      </c>
      <c r="E1439" s="212">
        <v>602</v>
      </c>
      <c r="F1439" s="212">
        <v>6023</v>
      </c>
      <c r="G1439" s="212" t="s">
        <v>2297</v>
      </c>
    </row>
    <row r="1440" spans="2:7">
      <c r="B1440" s="233" t="s">
        <v>2364</v>
      </c>
      <c r="C1440" s="212" t="s">
        <v>1617</v>
      </c>
      <c r="D1440" s="212">
        <v>60</v>
      </c>
      <c r="E1440" s="212">
        <v>602</v>
      </c>
      <c r="F1440" s="212">
        <v>6029</v>
      </c>
      <c r="G1440" s="212" t="s">
        <v>2298</v>
      </c>
    </row>
    <row r="1441" spans="2:7">
      <c r="B1441" s="233" t="s">
        <v>2364</v>
      </c>
      <c r="C1441" s="212" t="s">
        <v>1617</v>
      </c>
      <c r="D1441" s="212">
        <v>60</v>
      </c>
      <c r="E1441" s="212">
        <v>603</v>
      </c>
      <c r="F1441" s="212">
        <v>0</v>
      </c>
      <c r="G1441" s="212" t="s">
        <v>2299</v>
      </c>
    </row>
    <row r="1442" spans="2:7">
      <c r="B1442" s="233" t="s">
        <v>2364</v>
      </c>
      <c r="C1442" s="212" t="s">
        <v>1617</v>
      </c>
      <c r="D1442" s="212">
        <v>60</v>
      </c>
      <c r="E1442" s="212">
        <v>603</v>
      </c>
      <c r="F1442" s="212">
        <v>6031</v>
      </c>
      <c r="G1442" s="212" t="s">
        <v>2300</v>
      </c>
    </row>
    <row r="1443" spans="2:7">
      <c r="B1443" s="233" t="s">
        <v>2364</v>
      </c>
      <c r="C1443" s="212" t="s">
        <v>1617</v>
      </c>
      <c r="D1443" s="212">
        <v>60</v>
      </c>
      <c r="E1443" s="212">
        <v>603</v>
      </c>
      <c r="F1443" s="212">
        <v>6032</v>
      </c>
      <c r="G1443" s="212" t="s">
        <v>2301</v>
      </c>
    </row>
    <row r="1444" spans="2:7">
      <c r="B1444" s="233" t="s">
        <v>2364</v>
      </c>
      <c r="C1444" s="212" t="s">
        <v>1617</v>
      </c>
      <c r="D1444" s="212">
        <v>60</v>
      </c>
      <c r="E1444" s="212">
        <v>603</v>
      </c>
      <c r="F1444" s="212">
        <v>6033</v>
      </c>
      <c r="G1444" s="212" t="s">
        <v>2302</v>
      </c>
    </row>
    <row r="1445" spans="2:7">
      <c r="B1445" s="233" t="s">
        <v>2364</v>
      </c>
      <c r="C1445" s="212" t="s">
        <v>1617</v>
      </c>
      <c r="D1445" s="212">
        <v>60</v>
      </c>
      <c r="E1445" s="212">
        <v>603</v>
      </c>
      <c r="F1445" s="212">
        <v>6034</v>
      </c>
      <c r="G1445" s="212" t="s">
        <v>2303</v>
      </c>
    </row>
    <row r="1446" spans="2:7">
      <c r="B1446" s="233" t="s">
        <v>2364</v>
      </c>
      <c r="C1446" s="212" t="s">
        <v>1617</v>
      </c>
      <c r="D1446" s="212">
        <v>60</v>
      </c>
      <c r="E1446" s="212">
        <v>604</v>
      </c>
      <c r="F1446" s="212">
        <v>0</v>
      </c>
      <c r="G1446" s="212" t="s">
        <v>2304</v>
      </c>
    </row>
    <row r="1447" spans="2:7">
      <c r="B1447" s="233" t="s">
        <v>2364</v>
      </c>
      <c r="C1447" s="212" t="s">
        <v>1617</v>
      </c>
      <c r="D1447" s="212">
        <v>60</v>
      </c>
      <c r="E1447" s="212">
        <v>604</v>
      </c>
      <c r="F1447" s="212">
        <v>6041</v>
      </c>
      <c r="G1447" s="212" t="s">
        <v>2305</v>
      </c>
    </row>
    <row r="1448" spans="2:7">
      <c r="B1448" s="233" t="s">
        <v>2364</v>
      </c>
      <c r="C1448" s="212" t="s">
        <v>1617</v>
      </c>
      <c r="D1448" s="212">
        <v>60</v>
      </c>
      <c r="E1448" s="212">
        <v>604</v>
      </c>
      <c r="F1448" s="212">
        <v>6042</v>
      </c>
      <c r="G1448" s="212" t="s">
        <v>2306</v>
      </c>
    </row>
    <row r="1449" spans="2:7">
      <c r="B1449" s="233" t="s">
        <v>2364</v>
      </c>
      <c r="C1449" s="212" t="s">
        <v>1617</v>
      </c>
      <c r="D1449" s="212">
        <v>60</v>
      </c>
      <c r="E1449" s="212">
        <v>604</v>
      </c>
      <c r="F1449" s="212">
        <v>6043</v>
      </c>
      <c r="G1449" s="212" t="s">
        <v>2307</v>
      </c>
    </row>
    <row r="1450" spans="2:7">
      <c r="B1450" s="233" t="s">
        <v>2364</v>
      </c>
      <c r="C1450" s="212" t="s">
        <v>1617</v>
      </c>
      <c r="D1450" s="212">
        <v>60</v>
      </c>
      <c r="E1450" s="212">
        <v>605</v>
      </c>
      <c r="F1450" s="212">
        <v>0</v>
      </c>
      <c r="G1450" s="212" t="s">
        <v>2308</v>
      </c>
    </row>
    <row r="1451" spans="2:7">
      <c r="B1451" s="233" t="s">
        <v>2364</v>
      </c>
      <c r="C1451" s="212" t="s">
        <v>1617</v>
      </c>
      <c r="D1451" s="212">
        <v>60</v>
      </c>
      <c r="E1451" s="212">
        <v>605</v>
      </c>
      <c r="F1451" s="212">
        <v>6051</v>
      </c>
      <c r="G1451" s="212" t="s">
        <v>2309</v>
      </c>
    </row>
    <row r="1452" spans="2:7">
      <c r="B1452" s="233" t="s">
        <v>2364</v>
      </c>
      <c r="C1452" s="212" t="s">
        <v>1617</v>
      </c>
      <c r="D1452" s="212">
        <v>60</v>
      </c>
      <c r="E1452" s="212">
        <v>605</v>
      </c>
      <c r="F1452" s="212">
        <v>6052</v>
      </c>
      <c r="G1452" s="212" t="s">
        <v>2310</v>
      </c>
    </row>
    <row r="1453" spans="2:7">
      <c r="B1453" s="233" t="s">
        <v>2364</v>
      </c>
      <c r="C1453" s="212" t="s">
        <v>1617</v>
      </c>
      <c r="D1453" s="212">
        <v>60</v>
      </c>
      <c r="E1453" s="212">
        <v>606</v>
      </c>
      <c r="F1453" s="212">
        <v>0</v>
      </c>
      <c r="G1453" s="212" t="s">
        <v>2311</v>
      </c>
    </row>
    <row r="1454" spans="2:7">
      <c r="B1454" s="233" t="s">
        <v>2364</v>
      </c>
      <c r="C1454" s="212" t="s">
        <v>1617</v>
      </c>
      <c r="D1454" s="212">
        <v>60</v>
      </c>
      <c r="E1454" s="212">
        <v>606</v>
      </c>
      <c r="F1454" s="212">
        <v>6061</v>
      </c>
      <c r="G1454" s="212" t="s">
        <v>2312</v>
      </c>
    </row>
    <row r="1455" spans="2:7">
      <c r="B1455" s="233" t="s">
        <v>2364</v>
      </c>
      <c r="C1455" s="212" t="s">
        <v>1617</v>
      </c>
      <c r="D1455" s="212">
        <v>60</v>
      </c>
      <c r="E1455" s="212">
        <v>606</v>
      </c>
      <c r="F1455" s="212">
        <v>6062</v>
      </c>
      <c r="G1455" s="212" t="s">
        <v>2313</v>
      </c>
    </row>
    <row r="1456" spans="2:7">
      <c r="B1456" s="233" t="s">
        <v>2364</v>
      </c>
      <c r="C1456" s="212" t="s">
        <v>1617</v>
      </c>
      <c r="D1456" s="212">
        <v>60</v>
      </c>
      <c r="E1456" s="212">
        <v>606</v>
      </c>
      <c r="F1456" s="212">
        <v>6063</v>
      </c>
      <c r="G1456" s="212" t="s">
        <v>2314</v>
      </c>
    </row>
    <row r="1457" spans="2:7">
      <c r="B1457" s="233" t="s">
        <v>2364</v>
      </c>
      <c r="C1457" s="212" t="s">
        <v>1617</v>
      </c>
      <c r="D1457" s="212">
        <v>60</v>
      </c>
      <c r="E1457" s="212">
        <v>606</v>
      </c>
      <c r="F1457" s="212">
        <v>6064</v>
      </c>
      <c r="G1457" s="212" t="s">
        <v>2315</v>
      </c>
    </row>
    <row r="1458" spans="2:7">
      <c r="B1458" s="233" t="s">
        <v>2364</v>
      </c>
      <c r="C1458" s="212" t="s">
        <v>1617</v>
      </c>
      <c r="D1458" s="212">
        <v>60</v>
      </c>
      <c r="E1458" s="212">
        <v>607</v>
      </c>
      <c r="F1458" s="212">
        <v>0</v>
      </c>
      <c r="G1458" s="212" t="s">
        <v>2316</v>
      </c>
    </row>
    <row r="1459" spans="2:7">
      <c r="B1459" s="233" t="s">
        <v>2364</v>
      </c>
      <c r="C1459" s="212" t="s">
        <v>1617</v>
      </c>
      <c r="D1459" s="212">
        <v>60</v>
      </c>
      <c r="E1459" s="212">
        <v>607</v>
      </c>
      <c r="F1459" s="212">
        <v>6071</v>
      </c>
      <c r="G1459" s="212" t="s">
        <v>2317</v>
      </c>
    </row>
    <row r="1460" spans="2:7">
      <c r="B1460" s="233" t="s">
        <v>2364</v>
      </c>
      <c r="C1460" s="212" t="s">
        <v>1617</v>
      </c>
      <c r="D1460" s="212">
        <v>60</v>
      </c>
      <c r="E1460" s="212">
        <v>607</v>
      </c>
      <c r="F1460" s="212">
        <v>6072</v>
      </c>
      <c r="G1460" s="212" t="s">
        <v>2318</v>
      </c>
    </row>
    <row r="1461" spans="2:7">
      <c r="B1461" s="233" t="s">
        <v>2364</v>
      </c>
      <c r="C1461" s="212" t="s">
        <v>1617</v>
      </c>
      <c r="D1461" s="212">
        <v>60</v>
      </c>
      <c r="E1461" s="212">
        <v>607</v>
      </c>
      <c r="F1461" s="212">
        <v>6073</v>
      </c>
      <c r="G1461" s="212" t="s">
        <v>2319</v>
      </c>
    </row>
    <row r="1462" spans="2:7">
      <c r="B1462" s="233" t="s">
        <v>2364</v>
      </c>
      <c r="C1462" s="212" t="s">
        <v>1617</v>
      </c>
      <c r="D1462" s="212">
        <v>60</v>
      </c>
      <c r="E1462" s="212">
        <v>608</v>
      </c>
      <c r="F1462" s="212">
        <v>0</v>
      </c>
      <c r="G1462" s="212" t="s">
        <v>2320</v>
      </c>
    </row>
    <row r="1463" spans="2:7">
      <c r="B1463" s="233" t="s">
        <v>2364</v>
      </c>
      <c r="C1463" s="212" t="s">
        <v>1617</v>
      </c>
      <c r="D1463" s="212">
        <v>60</v>
      </c>
      <c r="E1463" s="212">
        <v>608</v>
      </c>
      <c r="F1463" s="212">
        <v>6081</v>
      </c>
      <c r="G1463" s="212" t="s">
        <v>2321</v>
      </c>
    </row>
    <row r="1464" spans="2:7">
      <c r="B1464" s="233" t="s">
        <v>2364</v>
      </c>
      <c r="C1464" s="212" t="s">
        <v>1617</v>
      </c>
      <c r="D1464" s="212">
        <v>60</v>
      </c>
      <c r="E1464" s="212">
        <v>608</v>
      </c>
      <c r="F1464" s="212">
        <v>6082</v>
      </c>
      <c r="G1464" s="212" t="s">
        <v>2322</v>
      </c>
    </row>
    <row r="1465" spans="2:7">
      <c r="B1465" s="233" t="s">
        <v>2364</v>
      </c>
      <c r="C1465" s="212" t="s">
        <v>1617</v>
      </c>
      <c r="D1465" s="212">
        <v>60</v>
      </c>
      <c r="E1465" s="212">
        <v>609</v>
      </c>
      <c r="F1465" s="212">
        <v>0</v>
      </c>
      <c r="G1465" s="212" t="s">
        <v>2323</v>
      </c>
    </row>
    <row r="1466" spans="2:7">
      <c r="B1466" s="233" t="s">
        <v>2364</v>
      </c>
      <c r="C1466" s="212" t="s">
        <v>1617</v>
      </c>
      <c r="D1466" s="212">
        <v>60</v>
      </c>
      <c r="E1466" s="212">
        <v>609</v>
      </c>
      <c r="F1466" s="212">
        <v>6091</v>
      </c>
      <c r="G1466" s="212" t="s">
        <v>2324</v>
      </c>
    </row>
    <row r="1467" spans="2:7">
      <c r="B1467" s="233" t="s">
        <v>2364</v>
      </c>
      <c r="C1467" s="212" t="s">
        <v>1617</v>
      </c>
      <c r="D1467" s="212">
        <v>60</v>
      </c>
      <c r="E1467" s="212">
        <v>609</v>
      </c>
      <c r="F1467" s="212">
        <v>6092</v>
      </c>
      <c r="G1467" s="212" t="s">
        <v>2325</v>
      </c>
    </row>
    <row r="1468" spans="2:7">
      <c r="B1468" s="233" t="s">
        <v>2364</v>
      </c>
      <c r="C1468" s="212" t="s">
        <v>1617</v>
      </c>
      <c r="D1468" s="212">
        <v>60</v>
      </c>
      <c r="E1468" s="212">
        <v>609</v>
      </c>
      <c r="F1468" s="212">
        <v>6093</v>
      </c>
      <c r="G1468" s="212" t="s">
        <v>2326</v>
      </c>
    </row>
    <row r="1469" spans="2:7">
      <c r="B1469" s="233" t="s">
        <v>2364</v>
      </c>
      <c r="C1469" s="212" t="s">
        <v>1617</v>
      </c>
      <c r="D1469" s="212">
        <v>60</v>
      </c>
      <c r="E1469" s="212">
        <v>609</v>
      </c>
      <c r="F1469" s="212">
        <v>6094</v>
      </c>
      <c r="G1469" s="212" t="s">
        <v>2327</v>
      </c>
    </row>
    <row r="1470" spans="2:7">
      <c r="B1470" s="233" t="s">
        <v>2364</v>
      </c>
      <c r="C1470" s="212" t="s">
        <v>1617</v>
      </c>
      <c r="D1470" s="212">
        <v>60</v>
      </c>
      <c r="E1470" s="212">
        <v>609</v>
      </c>
      <c r="F1470" s="212">
        <v>6095</v>
      </c>
      <c r="G1470" s="212" t="s">
        <v>2328</v>
      </c>
    </row>
    <row r="1471" spans="2:7">
      <c r="B1471" s="233" t="s">
        <v>2364</v>
      </c>
      <c r="C1471" s="212" t="s">
        <v>1617</v>
      </c>
      <c r="D1471" s="212">
        <v>60</v>
      </c>
      <c r="E1471" s="212">
        <v>609</v>
      </c>
      <c r="F1471" s="212">
        <v>6096</v>
      </c>
      <c r="G1471" s="212" t="s">
        <v>2329</v>
      </c>
    </row>
    <row r="1472" spans="2:7">
      <c r="B1472" s="233" t="s">
        <v>2364</v>
      </c>
      <c r="C1472" s="212" t="s">
        <v>1617</v>
      </c>
      <c r="D1472" s="212">
        <v>60</v>
      </c>
      <c r="E1472" s="212">
        <v>609</v>
      </c>
      <c r="F1472" s="212">
        <v>6097</v>
      </c>
      <c r="G1472" s="212" t="s">
        <v>2330</v>
      </c>
    </row>
    <row r="1473" spans="2:7">
      <c r="B1473" s="233" t="s">
        <v>2364</v>
      </c>
      <c r="C1473" s="212" t="s">
        <v>1617</v>
      </c>
      <c r="D1473" s="212">
        <v>60</v>
      </c>
      <c r="E1473" s="212">
        <v>609</v>
      </c>
      <c r="F1473" s="212">
        <v>6098</v>
      </c>
      <c r="G1473" s="212" t="s">
        <v>2331</v>
      </c>
    </row>
    <row r="1474" spans="2:7">
      <c r="B1474" s="233" t="s">
        <v>2364</v>
      </c>
      <c r="C1474" s="212" t="s">
        <v>1617</v>
      </c>
      <c r="D1474" s="212">
        <v>60</v>
      </c>
      <c r="E1474" s="212">
        <v>609</v>
      </c>
      <c r="F1474" s="212">
        <v>6099</v>
      </c>
      <c r="G1474" s="212" t="s">
        <v>2332</v>
      </c>
    </row>
    <row r="1475" spans="2:7">
      <c r="B1475" s="233" t="s">
        <v>2364</v>
      </c>
      <c r="C1475" s="212" t="s">
        <v>1617</v>
      </c>
      <c r="D1475" s="212">
        <v>61</v>
      </c>
      <c r="E1475" s="212">
        <v>0</v>
      </c>
      <c r="F1475" s="212">
        <v>0</v>
      </c>
      <c r="G1475" s="212" t="s">
        <v>1630</v>
      </c>
    </row>
    <row r="1476" spans="2:7">
      <c r="B1476" s="233" t="s">
        <v>2364</v>
      </c>
      <c r="C1476" s="212" t="s">
        <v>1617</v>
      </c>
      <c r="D1476" s="212">
        <v>61</v>
      </c>
      <c r="E1476" s="212">
        <v>610</v>
      </c>
      <c r="F1476" s="212">
        <v>0</v>
      </c>
      <c r="G1476" s="212" t="s">
        <v>2333</v>
      </c>
    </row>
    <row r="1477" spans="2:7">
      <c r="B1477" s="233" t="s">
        <v>2364</v>
      </c>
      <c r="C1477" s="212" t="s">
        <v>1617</v>
      </c>
      <c r="D1477" s="212">
        <v>61</v>
      </c>
      <c r="E1477" s="212">
        <v>610</v>
      </c>
      <c r="F1477" s="212">
        <v>6100</v>
      </c>
      <c r="G1477" s="212" t="s">
        <v>576</v>
      </c>
    </row>
    <row r="1478" spans="2:7">
      <c r="B1478" s="233" t="s">
        <v>2364</v>
      </c>
      <c r="C1478" s="212" t="s">
        <v>1617</v>
      </c>
      <c r="D1478" s="212">
        <v>61</v>
      </c>
      <c r="E1478" s="212">
        <v>610</v>
      </c>
      <c r="F1478" s="212">
        <v>6108</v>
      </c>
      <c r="G1478" s="212" t="s">
        <v>2125</v>
      </c>
    </row>
    <row r="1479" spans="2:7">
      <c r="B1479" s="233" t="s">
        <v>2364</v>
      </c>
      <c r="C1479" s="212" t="s">
        <v>1617</v>
      </c>
      <c r="D1479" s="212">
        <v>61</v>
      </c>
      <c r="E1479" s="212">
        <v>610</v>
      </c>
      <c r="F1479" s="212">
        <v>6109</v>
      </c>
      <c r="G1479" s="212" t="s">
        <v>577</v>
      </c>
    </row>
    <row r="1480" spans="2:7">
      <c r="B1480" s="233" t="s">
        <v>2364</v>
      </c>
      <c r="C1480" s="212" t="s">
        <v>1617</v>
      </c>
      <c r="D1480" s="212">
        <v>61</v>
      </c>
      <c r="E1480" s="212">
        <v>611</v>
      </c>
      <c r="F1480" s="212">
        <v>0</v>
      </c>
      <c r="G1480" s="212" t="s">
        <v>2334</v>
      </c>
    </row>
    <row r="1481" spans="2:7">
      <c r="B1481" s="233" t="s">
        <v>2364</v>
      </c>
      <c r="C1481" s="212" t="s">
        <v>1617</v>
      </c>
      <c r="D1481" s="212">
        <v>61</v>
      </c>
      <c r="E1481" s="212">
        <v>611</v>
      </c>
      <c r="F1481" s="212">
        <v>6111</v>
      </c>
      <c r="G1481" s="212" t="s">
        <v>2335</v>
      </c>
    </row>
    <row r="1482" spans="2:7">
      <c r="B1482" s="233" t="s">
        <v>2364</v>
      </c>
      <c r="C1482" s="212" t="s">
        <v>1617</v>
      </c>
      <c r="D1482" s="212">
        <v>61</v>
      </c>
      <c r="E1482" s="212">
        <v>611</v>
      </c>
      <c r="F1482" s="212">
        <v>6112</v>
      </c>
      <c r="G1482" s="212" t="s">
        <v>2336</v>
      </c>
    </row>
    <row r="1483" spans="2:7">
      <c r="B1483" s="233" t="s">
        <v>2364</v>
      </c>
      <c r="C1483" s="212" t="s">
        <v>1617</v>
      </c>
      <c r="D1483" s="212">
        <v>61</v>
      </c>
      <c r="E1483" s="212">
        <v>611</v>
      </c>
      <c r="F1483" s="212">
        <v>6113</v>
      </c>
      <c r="G1483" s="212" t="s">
        <v>2337</v>
      </c>
    </row>
    <row r="1484" spans="2:7">
      <c r="B1484" s="233" t="s">
        <v>2364</v>
      </c>
      <c r="C1484" s="212" t="s">
        <v>1617</v>
      </c>
      <c r="D1484" s="212">
        <v>61</v>
      </c>
      <c r="E1484" s="212">
        <v>611</v>
      </c>
      <c r="F1484" s="212">
        <v>6114</v>
      </c>
      <c r="G1484" s="212" t="s">
        <v>2338</v>
      </c>
    </row>
    <row r="1485" spans="2:7">
      <c r="B1485" s="233" t="s">
        <v>2364</v>
      </c>
      <c r="C1485" s="212" t="s">
        <v>1617</v>
      </c>
      <c r="D1485" s="212">
        <v>61</v>
      </c>
      <c r="E1485" s="212">
        <v>611</v>
      </c>
      <c r="F1485" s="212">
        <v>6119</v>
      </c>
      <c r="G1485" s="212" t="s">
        <v>2339</v>
      </c>
    </row>
    <row r="1486" spans="2:7">
      <c r="B1486" s="233" t="s">
        <v>2364</v>
      </c>
      <c r="C1486" s="212" t="s">
        <v>1617</v>
      </c>
      <c r="D1486" s="212">
        <v>61</v>
      </c>
      <c r="E1486" s="212">
        <v>612</v>
      </c>
      <c r="F1486" s="212">
        <v>0</v>
      </c>
      <c r="G1486" s="212" t="s">
        <v>2340</v>
      </c>
    </row>
    <row r="1487" spans="2:7">
      <c r="B1487" s="233" t="s">
        <v>2364</v>
      </c>
      <c r="C1487" s="212" t="s">
        <v>1617</v>
      </c>
      <c r="D1487" s="212">
        <v>61</v>
      </c>
      <c r="E1487" s="212">
        <v>612</v>
      </c>
      <c r="F1487" s="212">
        <v>6121</v>
      </c>
      <c r="G1487" s="212" t="s">
        <v>2340</v>
      </c>
    </row>
    <row r="1488" spans="2:7">
      <c r="B1488" s="233" t="s">
        <v>2364</v>
      </c>
      <c r="C1488" s="212" t="s">
        <v>1617</v>
      </c>
      <c r="D1488" s="212">
        <v>61</v>
      </c>
      <c r="E1488" s="212">
        <v>619</v>
      </c>
      <c r="F1488" s="212">
        <v>0</v>
      </c>
      <c r="G1488" s="212" t="s">
        <v>2341</v>
      </c>
    </row>
    <row r="1489" spans="2:7">
      <c r="B1489" s="233" t="s">
        <v>2364</v>
      </c>
      <c r="C1489" s="212" t="s">
        <v>1617</v>
      </c>
      <c r="D1489" s="212">
        <v>61</v>
      </c>
      <c r="E1489" s="212">
        <v>619</v>
      </c>
      <c r="F1489" s="212">
        <v>6199</v>
      </c>
      <c r="G1489" s="212" t="s">
        <v>2341</v>
      </c>
    </row>
    <row r="1490" spans="2:7">
      <c r="B1490" s="233" t="s">
        <v>2366</v>
      </c>
      <c r="C1490" s="212" t="s">
        <v>1631</v>
      </c>
      <c r="D1490" s="212">
        <v>0</v>
      </c>
      <c r="E1490" s="212">
        <v>0</v>
      </c>
      <c r="F1490" s="212">
        <v>0</v>
      </c>
      <c r="G1490" s="212" t="s">
        <v>1632</v>
      </c>
    </row>
    <row r="1491" spans="2:7">
      <c r="B1491" s="233" t="s">
        <v>2366</v>
      </c>
      <c r="C1491" s="212" t="s">
        <v>1631</v>
      </c>
      <c r="D1491" s="212">
        <v>62</v>
      </c>
      <c r="E1491" s="212">
        <v>0</v>
      </c>
      <c r="F1491" s="212">
        <v>0</v>
      </c>
      <c r="G1491" s="212" t="s">
        <v>1633</v>
      </c>
    </row>
    <row r="1492" spans="2:7">
      <c r="B1492" s="233" t="s">
        <v>2366</v>
      </c>
      <c r="C1492" s="212" t="s">
        <v>1631</v>
      </c>
      <c r="D1492" s="212">
        <v>62</v>
      </c>
      <c r="E1492" s="212">
        <v>620</v>
      </c>
      <c r="F1492" s="212">
        <v>0</v>
      </c>
      <c r="G1492" s="212" t="s">
        <v>1634</v>
      </c>
    </row>
    <row r="1493" spans="2:7">
      <c r="B1493" s="233" t="s">
        <v>2366</v>
      </c>
      <c r="C1493" s="212" t="s">
        <v>1631</v>
      </c>
      <c r="D1493" s="212">
        <v>62</v>
      </c>
      <c r="E1493" s="212">
        <v>620</v>
      </c>
      <c r="F1493" s="212">
        <v>6200</v>
      </c>
      <c r="G1493" s="212" t="s">
        <v>576</v>
      </c>
    </row>
    <row r="1494" spans="2:7">
      <c r="B1494" s="233" t="s">
        <v>2366</v>
      </c>
      <c r="C1494" s="212" t="s">
        <v>1631</v>
      </c>
      <c r="D1494" s="212">
        <v>62</v>
      </c>
      <c r="E1494" s="212">
        <v>620</v>
      </c>
      <c r="F1494" s="212">
        <v>6209</v>
      </c>
      <c r="G1494" s="212" t="s">
        <v>577</v>
      </c>
    </row>
    <row r="1495" spans="2:7">
      <c r="B1495" s="233" t="s">
        <v>2366</v>
      </c>
      <c r="C1495" s="212" t="s">
        <v>1631</v>
      </c>
      <c r="D1495" s="212">
        <v>62</v>
      </c>
      <c r="E1495" s="212">
        <v>621</v>
      </c>
      <c r="F1495" s="212">
        <v>0</v>
      </c>
      <c r="G1495" s="212" t="s">
        <v>1635</v>
      </c>
    </row>
    <row r="1496" spans="2:7">
      <c r="B1496" s="233" t="s">
        <v>2366</v>
      </c>
      <c r="C1496" s="212" t="s">
        <v>1631</v>
      </c>
      <c r="D1496" s="212">
        <v>62</v>
      </c>
      <c r="E1496" s="212">
        <v>621</v>
      </c>
      <c r="F1496" s="212">
        <v>6211</v>
      </c>
      <c r="G1496" s="212" t="s">
        <v>1635</v>
      </c>
    </row>
    <row r="1497" spans="2:7">
      <c r="B1497" s="233" t="s">
        <v>2366</v>
      </c>
      <c r="C1497" s="212" t="s">
        <v>1631</v>
      </c>
      <c r="D1497" s="212">
        <v>62</v>
      </c>
      <c r="E1497" s="212">
        <v>622</v>
      </c>
      <c r="F1497" s="212">
        <v>0</v>
      </c>
      <c r="G1497" s="212" t="s">
        <v>1636</v>
      </c>
    </row>
    <row r="1498" spans="2:7">
      <c r="B1498" s="233" t="s">
        <v>2366</v>
      </c>
      <c r="C1498" s="212" t="s">
        <v>1631</v>
      </c>
      <c r="D1498" s="212">
        <v>62</v>
      </c>
      <c r="E1498" s="212">
        <v>622</v>
      </c>
      <c r="F1498" s="212">
        <v>6221</v>
      </c>
      <c r="G1498" s="212" t="s">
        <v>1637</v>
      </c>
    </row>
    <row r="1499" spans="2:7">
      <c r="B1499" s="233" t="s">
        <v>2366</v>
      </c>
      <c r="C1499" s="212" t="s">
        <v>1631</v>
      </c>
      <c r="D1499" s="212">
        <v>62</v>
      </c>
      <c r="E1499" s="212">
        <v>622</v>
      </c>
      <c r="F1499" s="212">
        <v>6222</v>
      </c>
      <c r="G1499" s="212" t="s">
        <v>1638</v>
      </c>
    </row>
    <row r="1500" spans="2:7">
      <c r="B1500" s="233" t="s">
        <v>2366</v>
      </c>
      <c r="C1500" s="212" t="s">
        <v>1631</v>
      </c>
      <c r="D1500" s="212">
        <v>62</v>
      </c>
      <c r="E1500" s="212">
        <v>622</v>
      </c>
      <c r="F1500" s="212">
        <v>6223</v>
      </c>
      <c r="G1500" s="212" t="s">
        <v>1639</v>
      </c>
    </row>
    <row r="1501" spans="2:7">
      <c r="B1501" s="233" t="s">
        <v>2366</v>
      </c>
      <c r="C1501" s="212" t="s">
        <v>1631</v>
      </c>
      <c r="D1501" s="212">
        <v>62</v>
      </c>
      <c r="E1501" s="212">
        <v>622</v>
      </c>
      <c r="F1501" s="212">
        <v>6229</v>
      </c>
      <c r="G1501" s="212" t="s">
        <v>1640</v>
      </c>
    </row>
    <row r="1502" spans="2:7">
      <c r="B1502" s="233" t="s">
        <v>2366</v>
      </c>
      <c r="C1502" s="212" t="s">
        <v>1631</v>
      </c>
      <c r="D1502" s="212">
        <v>63</v>
      </c>
      <c r="E1502" s="212">
        <v>0</v>
      </c>
      <c r="F1502" s="212">
        <v>0</v>
      </c>
      <c r="G1502" s="212" t="s">
        <v>1641</v>
      </c>
    </row>
    <row r="1503" spans="2:7">
      <c r="B1503" s="233" t="s">
        <v>2366</v>
      </c>
      <c r="C1503" s="212" t="s">
        <v>1631</v>
      </c>
      <c r="D1503" s="212">
        <v>63</v>
      </c>
      <c r="E1503" s="212">
        <v>630</v>
      </c>
      <c r="F1503" s="212">
        <v>0</v>
      </c>
      <c r="G1503" s="212" t="s">
        <v>1642</v>
      </c>
    </row>
    <row r="1504" spans="2:7">
      <c r="B1504" s="233" t="s">
        <v>2366</v>
      </c>
      <c r="C1504" s="212" t="s">
        <v>1631</v>
      </c>
      <c r="D1504" s="212">
        <v>63</v>
      </c>
      <c r="E1504" s="212">
        <v>630</v>
      </c>
      <c r="F1504" s="212">
        <v>6300</v>
      </c>
      <c r="G1504" s="212" t="s">
        <v>576</v>
      </c>
    </row>
    <row r="1505" spans="2:7">
      <c r="B1505" s="233" t="s">
        <v>2366</v>
      </c>
      <c r="C1505" s="212" t="s">
        <v>1631</v>
      </c>
      <c r="D1505" s="212">
        <v>63</v>
      </c>
      <c r="E1505" s="212">
        <v>630</v>
      </c>
      <c r="F1505" s="212">
        <v>6309</v>
      </c>
      <c r="G1505" s="212" t="s">
        <v>577</v>
      </c>
    </row>
    <row r="1506" spans="2:7">
      <c r="B1506" s="233" t="s">
        <v>2366</v>
      </c>
      <c r="C1506" s="212" t="s">
        <v>1631</v>
      </c>
      <c r="D1506" s="212">
        <v>63</v>
      </c>
      <c r="E1506" s="212">
        <v>631</v>
      </c>
      <c r="F1506" s="212">
        <v>0</v>
      </c>
      <c r="G1506" s="212" t="s">
        <v>1643</v>
      </c>
    </row>
    <row r="1507" spans="2:7">
      <c r="B1507" s="233" t="s">
        <v>2366</v>
      </c>
      <c r="C1507" s="212" t="s">
        <v>1631</v>
      </c>
      <c r="D1507" s="212">
        <v>63</v>
      </c>
      <c r="E1507" s="212">
        <v>631</v>
      </c>
      <c r="F1507" s="212">
        <v>6311</v>
      </c>
      <c r="G1507" s="212" t="s">
        <v>1644</v>
      </c>
    </row>
    <row r="1508" spans="2:7">
      <c r="B1508" s="233" t="s">
        <v>2366</v>
      </c>
      <c r="C1508" s="212" t="s">
        <v>1631</v>
      </c>
      <c r="D1508" s="212">
        <v>63</v>
      </c>
      <c r="E1508" s="212">
        <v>631</v>
      </c>
      <c r="F1508" s="212">
        <v>6312</v>
      </c>
      <c r="G1508" s="212" t="s">
        <v>1645</v>
      </c>
    </row>
    <row r="1509" spans="2:7">
      <c r="B1509" s="233" t="s">
        <v>2366</v>
      </c>
      <c r="C1509" s="212" t="s">
        <v>1631</v>
      </c>
      <c r="D1509" s="212">
        <v>63</v>
      </c>
      <c r="E1509" s="212">
        <v>631</v>
      </c>
      <c r="F1509" s="212">
        <v>6313</v>
      </c>
      <c r="G1509" s="212" t="s">
        <v>1646</v>
      </c>
    </row>
    <row r="1510" spans="2:7">
      <c r="B1510" s="233" t="s">
        <v>2366</v>
      </c>
      <c r="C1510" s="212" t="s">
        <v>1631</v>
      </c>
      <c r="D1510" s="212">
        <v>63</v>
      </c>
      <c r="E1510" s="212">
        <v>631</v>
      </c>
      <c r="F1510" s="212">
        <v>6314</v>
      </c>
      <c r="G1510" s="212" t="s">
        <v>1647</v>
      </c>
    </row>
    <row r="1511" spans="2:7">
      <c r="B1511" s="233" t="s">
        <v>2366</v>
      </c>
      <c r="C1511" s="212" t="s">
        <v>1631</v>
      </c>
      <c r="D1511" s="212">
        <v>63</v>
      </c>
      <c r="E1511" s="212">
        <v>632</v>
      </c>
      <c r="F1511" s="212">
        <v>0</v>
      </c>
      <c r="G1511" s="212" t="s">
        <v>1648</v>
      </c>
    </row>
    <row r="1512" spans="2:7">
      <c r="B1512" s="233" t="s">
        <v>2366</v>
      </c>
      <c r="C1512" s="212" t="s">
        <v>1631</v>
      </c>
      <c r="D1512" s="212">
        <v>63</v>
      </c>
      <c r="E1512" s="212">
        <v>632</v>
      </c>
      <c r="F1512" s="212">
        <v>6321</v>
      </c>
      <c r="G1512" s="212" t="s">
        <v>1649</v>
      </c>
    </row>
    <row r="1513" spans="2:7">
      <c r="B1513" s="233" t="s">
        <v>2366</v>
      </c>
      <c r="C1513" s="212" t="s">
        <v>1631</v>
      </c>
      <c r="D1513" s="212">
        <v>63</v>
      </c>
      <c r="E1513" s="212">
        <v>632</v>
      </c>
      <c r="F1513" s="212">
        <v>6322</v>
      </c>
      <c r="G1513" s="212" t="s">
        <v>1650</v>
      </c>
    </row>
    <row r="1514" spans="2:7">
      <c r="B1514" s="233" t="s">
        <v>2366</v>
      </c>
      <c r="C1514" s="212" t="s">
        <v>1631</v>
      </c>
      <c r="D1514" s="212">
        <v>63</v>
      </c>
      <c r="E1514" s="212">
        <v>632</v>
      </c>
      <c r="F1514" s="212">
        <v>6323</v>
      </c>
      <c r="G1514" s="212" t="s">
        <v>1651</v>
      </c>
    </row>
    <row r="1515" spans="2:7">
      <c r="B1515" s="233" t="s">
        <v>2366</v>
      </c>
      <c r="C1515" s="212" t="s">
        <v>1631</v>
      </c>
      <c r="D1515" s="212">
        <v>63</v>
      </c>
      <c r="E1515" s="212">
        <v>632</v>
      </c>
      <c r="F1515" s="212">
        <v>6324</v>
      </c>
      <c r="G1515" s="212" t="s">
        <v>1652</v>
      </c>
    </row>
    <row r="1516" spans="2:7">
      <c r="B1516" s="233" t="s">
        <v>2366</v>
      </c>
      <c r="C1516" s="212" t="s">
        <v>1631</v>
      </c>
      <c r="D1516" s="212">
        <v>63</v>
      </c>
      <c r="E1516" s="212">
        <v>632</v>
      </c>
      <c r="F1516" s="212">
        <v>6325</v>
      </c>
      <c r="G1516" s="212" t="s">
        <v>1653</v>
      </c>
    </row>
    <row r="1517" spans="2:7">
      <c r="B1517" s="233" t="s">
        <v>2366</v>
      </c>
      <c r="C1517" s="212" t="s">
        <v>1631</v>
      </c>
      <c r="D1517" s="212">
        <v>64</v>
      </c>
      <c r="E1517" s="212">
        <v>0</v>
      </c>
      <c r="F1517" s="212">
        <v>0</v>
      </c>
      <c r="G1517" s="212" t="s">
        <v>1654</v>
      </c>
    </row>
    <row r="1518" spans="2:7">
      <c r="B1518" s="233" t="s">
        <v>2366</v>
      </c>
      <c r="C1518" s="212" t="s">
        <v>1631</v>
      </c>
      <c r="D1518" s="212">
        <v>64</v>
      </c>
      <c r="E1518" s="212">
        <v>640</v>
      </c>
      <c r="F1518" s="212">
        <v>0</v>
      </c>
      <c r="G1518" s="212" t="s">
        <v>1655</v>
      </c>
    </row>
    <row r="1519" spans="2:7">
      <c r="B1519" s="233" t="s">
        <v>2366</v>
      </c>
      <c r="C1519" s="212" t="s">
        <v>1631</v>
      </c>
      <c r="D1519" s="212">
        <v>64</v>
      </c>
      <c r="E1519" s="212">
        <v>640</v>
      </c>
      <c r="F1519" s="212">
        <v>6400</v>
      </c>
      <c r="G1519" s="212" t="s">
        <v>576</v>
      </c>
    </row>
    <row r="1520" spans="2:7">
      <c r="B1520" s="233" t="s">
        <v>2366</v>
      </c>
      <c r="C1520" s="212" t="s">
        <v>1631</v>
      </c>
      <c r="D1520" s="212">
        <v>64</v>
      </c>
      <c r="E1520" s="212">
        <v>640</v>
      </c>
      <c r="F1520" s="212">
        <v>6409</v>
      </c>
      <c r="G1520" s="212" t="s">
        <v>577</v>
      </c>
    </row>
    <row r="1521" spans="2:7">
      <c r="B1521" s="233" t="s">
        <v>2366</v>
      </c>
      <c r="C1521" s="212" t="s">
        <v>1631</v>
      </c>
      <c r="D1521" s="212">
        <v>64</v>
      </c>
      <c r="E1521" s="212">
        <v>641</v>
      </c>
      <c r="F1521" s="212">
        <v>0</v>
      </c>
      <c r="G1521" s="212" t="s">
        <v>1656</v>
      </c>
    </row>
    <row r="1522" spans="2:7">
      <c r="B1522" s="233" t="s">
        <v>2366</v>
      </c>
      <c r="C1522" s="212" t="s">
        <v>1631</v>
      </c>
      <c r="D1522" s="212">
        <v>64</v>
      </c>
      <c r="E1522" s="212">
        <v>641</v>
      </c>
      <c r="F1522" s="212">
        <v>6411</v>
      </c>
      <c r="G1522" s="212" t="s">
        <v>1657</v>
      </c>
    </row>
    <row r="1523" spans="2:7">
      <c r="B1523" s="233" t="s">
        <v>2366</v>
      </c>
      <c r="C1523" s="212" t="s">
        <v>1631</v>
      </c>
      <c r="D1523" s="212">
        <v>64</v>
      </c>
      <c r="E1523" s="212">
        <v>641</v>
      </c>
      <c r="F1523" s="212">
        <v>6412</v>
      </c>
      <c r="G1523" s="212" t="s">
        <v>1658</v>
      </c>
    </row>
    <row r="1524" spans="2:7">
      <c r="B1524" s="233" t="s">
        <v>2366</v>
      </c>
      <c r="C1524" s="212" t="s">
        <v>1631</v>
      </c>
      <c r="D1524" s="212">
        <v>64</v>
      </c>
      <c r="E1524" s="212">
        <v>642</v>
      </c>
      <c r="F1524" s="212">
        <v>0</v>
      </c>
      <c r="G1524" s="212" t="s">
        <v>1659</v>
      </c>
    </row>
    <row r="1525" spans="2:7">
      <c r="B1525" s="233" t="s">
        <v>2366</v>
      </c>
      <c r="C1525" s="212" t="s">
        <v>1631</v>
      </c>
      <c r="D1525" s="212">
        <v>64</v>
      </c>
      <c r="E1525" s="212">
        <v>642</v>
      </c>
      <c r="F1525" s="212">
        <v>6421</v>
      </c>
      <c r="G1525" s="212" t="s">
        <v>1659</v>
      </c>
    </row>
    <row r="1526" spans="2:7">
      <c r="B1526" s="233" t="s">
        <v>2366</v>
      </c>
      <c r="C1526" s="212" t="s">
        <v>1631</v>
      </c>
      <c r="D1526" s="212">
        <v>64</v>
      </c>
      <c r="E1526" s="212">
        <v>643</v>
      </c>
      <c r="F1526" s="212">
        <v>0</v>
      </c>
      <c r="G1526" s="212" t="s">
        <v>1660</v>
      </c>
    </row>
    <row r="1527" spans="2:7">
      <c r="B1527" s="233" t="s">
        <v>2366</v>
      </c>
      <c r="C1527" s="212" t="s">
        <v>1631</v>
      </c>
      <c r="D1527" s="212">
        <v>64</v>
      </c>
      <c r="E1527" s="212">
        <v>643</v>
      </c>
      <c r="F1527" s="212">
        <v>6431</v>
      </c>
      <c r="G1527" s="212" t="s">
        <v>1661</v>
      </c>
    </row>
    <row r="1528" spans="2:7">
      <c r="B1528" s="233" t="s">
        <v>2366</v>
      </c>
      <c r="C1528" s="212" t="s">
        <v>1631</v>
      </c>
      <c r="D1528" s="212">
        <v>64</v>
      </c>
      <c r="E1528" s="212">
        <v>643</v>
      </c>
      <c r="F1528" s="212">
        <v>6432</v>
      </c>
      <c r="G1528" s="212" t="s">
        <v>1662</v>
      </c>
    </row>
    <row r="1529" spans="2:7">
      <c r="B1529" s="233" t="s">
        <v>2366</v>
      </c>
      <c r="C1529" s="212" t="s">
        <v>1631</v>
      </c>
      <c r="D1529" s="212">
        <v>64</v>
      </c>
      <c r="E1529" s="212">
        <v>649</v>
      </c>
      <c r="F1529" s="212">
        <v>0</v>
      </c>
      <c r="G1529" s="212" t="s">
        <v>1663</v>
      </c>
    </row>
    <row r="1530" spans="2:7">
      <c r="B1530" s="233" t="s">
        <v>2366</v>
      </c>
      <c r="C1530" s="212" t="s">
        <v>1631</v>
      </c>
      <c r="D1530" s="212">
        <v>64</v>
      </c>
      <c r="E1530" s="212">
        <v>649</v>
      </c>
      <c r="F1530" s="212">
        <v>6491</v>
      </c>
      <c r="G1530" s="212" t="s">
        <v>1664</v>
      </c>
    </row>
    <row r="1531" spans="2:7">
      <c r="B1531" s="233" t="s">
        <v>2366</v>
      </c>
      <c r="C1531" s="212" t="s">
        <v>1631</v>
      </c>
      <c r="D1531" s="212">
        <v>64</v>
      </c>
      <c r="E1531" s="212">
        <v>649</v>
      </c>
      <c r="F1531" s="212">
        <v>6492</v>
      </c>
      <c r="G1531" s="212" t="s">
        <v>1665</v>
      </c>
    </row>
    <row r="1532" spans="2:7">
      <c r="B1532" s="233" t="s">
        <v>2366</v>
      </c>
      <c r="C1532" s="212" t="s">
        <v>1631</v>
      </c>
      <c r="D1532" s="212">
        <v>64</v>
      </c>
      <c r="E1532" s="212">
        <v>649</v>
      </c>
      <c r="F1532" s="212">
        <v>6493</v>
      </c>
      <c r="G1532" s="212" t="s">
        <v>1666</v>
      </c>
    </row>
    <row r="1533" spans="2:7">
      <c r="B1533" s="233" t="s">
        <v>2366</v>
      </c>
      <c r="C1533" s="212" t="s">
        <v>1631</v>
      </c>
      <c r="D1533" s="212">
        <v>64</v>
      </c>
      <c r="E1533" s="212">
        <v>649</v>
      </c>
      <c r="F1533" s="212">
        <v>6499</v>
      </c>
      <c r="G1533" s="212" t="s">
        <v>1667</v>
      </c>
    </row>
    <row r="1534" spans="2:7">
      <c r="B1534" s="233" t="s">
        <v>2366</v>
      </c>
      <c r="C1534" s="212" t="s">
        <v>1631</v>
      </c>
      <c r="D1534" s="212">
        <v>65</v>
      </c>
      <c r="E1534" s="212">
        <v>0</v>
      </c>
      <c r="F1534" s="212">
        <v>0</v>
      </c>
      <c r="G1534" s="212" t="s">
        <v>1668</v>
      </c>
    </row>
    <row r="1535" spans="2:7">
      <c r="B1535" s="233" t="s">
        <v>2366</v>
      </c>
      <c r="C1535" s="212" t="s">
        <v>1631</v>
      </c>
      <c r="D1535" s="212">
        <v>65</v>
      </c>
      <c r="E1535" s="212">
        <v>650</v>
      </c>
      <c r="F1535" s="212">
        <v>0</v>
      </c>
      <c r="G1535" s="212" t="s">
        <v>1669</v>
      </c>
    </row>
    <row r="1536" spans="2:7">
      <c r="B1536" s="233" t="s">
        <v>2366</v>
      </c>
      <c r="C1536" s="212" t="s">
        <v>1631</v>
      </c>
      <c r="D1536" s="212">
        <v>65</v>
      </c>
      <c r="E1536" s="212">
        <v>650</v>
      </c>
      <c r="F1536" s="212">
        <v>6500</v>
      </c>
      <c r="G1536" s="212" t="s">
        <v>576</v>
      </c>
    </row>
    <row r="1537" spans="2:7">
      <c r="B1537" s="233" t="s">
        <v>2366</v>
      </c>
      <c r="C1537" s="212" t="s">
        <v>1631</v>
      </c>
      <c r="D1537" s="212">
        <v>65</v>
      </c>
      <c r="E1537" s="212">
        <v>650</v>
      </c>
      <c r="F1537" s="212">
        <v>6509</v>
      </c>
      <c r="G1537" s="212" t="s">
        <v>577</v>
      </c>
    </row>
    <row r="1538" spans="2:7">
      <c r="B1538" s="233" t="s">
        <v>2366</v>
      </c>
      <c r="C1538" s="212" t="s">
        <v>1631</v>
      </c>
      <c r="D1538" s="212">
        <v>65</v>
      </c>
      <c r="E1538" s="212">
        <v>651</v>
      </c>
      <c r="F1538" s="212">
        <v>0</v>
      </c>
      <c r="G1538" s="212" t="s">
        <v>1670</v>
      </c>
    </row>
    <row r="1539" spans="2:7">
      <c r="B1539" s="233" t="s">
        <v>2366</v>
      </c>
      <c r="C1539" s="212" t="s">
        <v>1631</v>
      </c>
      <c r="D1539" s="212">
        <v>65</v>
      </c>
      <c r="E1539" s="212">
        <v>651</v>
      </c>
      <c r="F1539" s="212">
        <v>6511</v>
      </c>
      <c r="G1539" s="212" t="s">
        <v>1671</v>
      </c>
    </row>
    <row r="1540" spans="2:7">
      <c r="B1540" s="233" t="s">
        <v>2366</v>
      </c>
      <c r="C1540" s="212" t="s">
        <v>1631</v>
      </c>
      <c r="D1540" s="212">
        <v>65</v>
      </c>
      <c r="E1540" s="212">
        <v>651</v>
      </c>
      <c r="F1540" s="212">
        <v>6512</v>
      </c>
      <c r="G1540" s="212" t="s">
        <v>1672</v>
      </c>
    </row>
    <row r="1541" spans="2:7">
      <c r="B1541" s="233" t="s">
        <v>2366</v>
      </c>
      <c r="C1541" s="212" t="s">
        <v>1631</v>
      </c>
      <c r="D1541" s="212">
        <v>65</v>
      </c>
      <c r="E1541" s="212">
        <v>651</v>
      </c>
      <c r="F1541" s="212">
        <v>6513</v>
      </c>
      <c r="G1541" s="212" t="s">
        <v>1673</v>
      </c>
    </row>
    <row r="1542" spans="2:7">
      <c r="B1542" s="233" t="s">
        <v>2366</v>
      </c>
      <c r="C1542" s="212" t="s">
        <v>1631</v>
      </c>
      <c r="D1542" s="212">
        <v>65</v>
      </c>
      <c r="E1542" s="212">
        <v>651</v>
      </c>
      <c r="F1542" s="212">
        <v>6514</v>
      </c>
      <c r="G1542" s="212" t="s">
        <v>1674</v>
      </c>
    </row>
    <row r="1543" spans="2:7">
      <c r="B1543" s="233" t="s">
        <v>2366</v>
      </c>
      <c r="C1543" s="212" t="s">
        <v>1631</v>
      </c>
      <c r="D1543" s="212">
        <v>65</v>
      </c>
      <c r="E1543" s="212">
        <v>652</v>
      </c>
      <c r="F1543" s="212">
        <v>0</v>
      </c>
      <c r="G1543" s="212" t="s">
        <v>1675</v>
      </c>
    </row>
    <row r="1544" spans="2:7">
      <c r="B1544" s="233" t="s">
        <v>2366</v>
      </c>
      <c r="C1544" s="212" t="s">
        <v>1631</v>
      </c>
      <c r="D1544" s="212">
        <v>65</v>
      </c>
      <c r="E1544" s="212">
        <v>652</v>
      </c>
      <c r="F1544" s="212">
        <v>6521</v>
      </c>
      <c r="G1544" s="212" t="s">
        <v>1676</v>
      </c>
    </row>
    <row r="1545" spans="2:7">
      <c r="B1545" s="233" t="s">
        <v>2366</v>
      </c>
      <c r="C1545" s="212" t="s">
        <v>1631</v>
      </c>
      <c r="D1545" s="212">
        <v>65</v>
      </c>
      <c r="E1545" s="212">
        <v>652</v>
      </c>
      <c r="F1545" s="212">
        <v>6522</v>
      </c>
      <c r="G1545" s="212" t="s">
        <v>1677</v>
      </c>
    </row>
    <row r="1546" spans="2:7">
      <c r="B1546" s="233" t="s">
        <v>2366</v>
      </c>
      <c r="C1546" s="212" t="s">
        <v>1631</v>
      </c>
      <c r="D1546" s="212">
        <v>65</v>
      </c>
      <c r="E1546" s="212">
        <v>652</v>
      </c>
      <c r="F1546" s="212">
        <v>6529</v>
      </c>
      <c r="G1546" s="212" t="s">
        <v>1678</v>
      </c>
    </row>
    <row r="1547" spans="2:7">
      <c r="B1547" s="233" t="s">
        <v>2366</v>
      </c>
      <c r="C1547" s="212" t="s">
        <v>1631</v>
      </c>
      <c r="D1547" s="212">
        <v>66</v>
      </c>
      <c r="E1547" s="212">
        <v>0</v>
      </c>
      <c r="F1547" s="212">
        <v>0</v>
      </c>
      <c r="G1547" s="212" t="s">
        <v>1679</v>
      </c>
    </row>
    <row r="1548" spans="2:7">
      <c r="B1548" s="233" t="s">
        <v>2366</v>
      </c>
      <c r="C1548" s="212" t="s">
        <v>1631</v>
      </c>
      <c r="D1548" s="212">
        <v>66</v>
      </c>
      <c r="E1548" s="212">
        <v>660</v>
      </c>
      <c r="F1548" s="212">
        <v>0</v>
      </c>
      <c r="G1548" s="212" t="s">
        <v>1680</v>
      </c>
    </row>
    <row r="1549" spans="2:7">
      <c r="B1549" s="233" t="s">
        <v>2366</v>
      </c>
      <c r="C1549" s="212" t="s">
        <v>1631</v>
      </c>
      <c r="D1549" s="212">
        <v>66</v>
      </c>
      <c r="E1549" s="212">
        <v>660</v>
      </c>
      <c r="F1549" s="212">
        <v>6600</v>
      </c>
      <c r="G1549" s="212" t="s">
        <v>576</v>
      </c>
    </row>
    <row r="1550" spans="2:7">
      <c r="B1550" s="233" t="s">
        <v>2366</v>
      </c>
      <c r="C1550" s="212" t="s">
        <v>1631</v>
      </c>
      <c r="D1550" s="212">
        <v>66</v>
      </c>
      <c r="E1550" s="212">
        <v>660</v>
      </c>
      <c r="F1550" s="212">
        <v>6609</v>
      </c>
      <c r="G1550" s="212" t="s">
        <v>577</v>
      </c>
    </row>
    <row r="1551" spans="2:7">
      <c r="B1551" s="233" t="s">
        <v>2366</v>
      </c>
      <c r="C1551" s="212" t="s">
        <v>1631</v>
      </c>
      <c r="D1551" s="212">
        <v>66</v>
      </c>
      <c r="E1551" s="212">
        <v>661</v>
      </c>
      <c r="F1551" s="212">
        <v>0</v>
      </c>
      <c r="G1551" s="212" t="s">
        <v>1681</v>
      </c>
    </row>
    <row r="1552" spans="2:7">
      <c r="B1552" s="233" t="s">
        <v>2366</v>
      </c>
      <c r="C1552" s="212" t="s">
        <v>1631</v>
      </c>
      <c r="D1552" s="212">
        <v>66</v>
      </c>
      <c r="E1552" s="212">
        <v>661</v>
      </c>
      <c r="F1552" s="212">
        <v>6611</v>
      </c>
      <c r="G1552" s="212" t="s">
        <v>1682</v>
      </c>
    </row>
    <row r="1553" spans="2:7">
      <c r="B1553" s="233" t="s">
        <v>2366</v>
      </c>
      <c r="C1553" s="212" t="s">
        <v>1631</v>
      </c>
      <c r="D1553" s="212">
        <v>66</v>
      </c>
      <c r="E1553" s="212">
        <v>661</v>
      </c>
      <c r="F1553" s="212">
        <v>6612</v>
      </c>
      <c r="G1553" s="212" t="s">
        <v>1683</v>
      </c>
    </row>
    <row r="1554" spans="2:7">
      <c r="B1554" s="233" t="s">
        <v>2366</v>
      </c>
      <c r="C1554" s="212" t="s">
        <v>1631</v>
      </c>
      <c r="D1554" s="212">
        <v>66</v>
      </c>
      <c r="E1554" s="212">
        <v>661</v>
      </c>
      <c r="F1554" s="212">
        <v>6613</v>
      </c>
      <c r="G1554" s="212" t="s">
        <v>1684</v>
      </c>
    </row>
    <row r="1555" spans="2:7">
      <c r="B1555" s="233" t="s">
        <v>2366</v>
      </c>
      <c r="C1555" s="212" t="s">
        <v>1631</v>
      </c>
      <c r="D1555" s="212">
        <v>66</v>
      </c>
      <c r="E1555" s="212">
        <v>661</v>
      </c>
      <c r="F1555" s="212">
        <v>6614</v>
      </c>
      <c r="G1555" s="212" t="s">
        <v>1685</v>
      </c>
    </row>
    <row r="1556" spans="2:7">
      <c r="B1556" s="233" t="s">
        <v>2366</v>
      </c>
      <c r="C1556" s="212" t="s">
        <v>1631</v>
      </c>
      <c r="D1556" s="212">
        <v>66</v>
      </c>
      <c r="E1556" s="212">
        <v>661</v>
      </c>
      <c r="F1556" s="212">
        <v>6615</v>
      </c>
      <c r="G1556" s="212" t="s">
        <v>1686</v>
      </c>
    </row>
    <row r="1557" spans="2:7">
      <c r="B1557" s="233" t="s">
        <v>2366</v>
      </c>
      <c r="C1557" s="212" t="s">
        <v>1631</v>
      </c>
      <c r="D1557" s="212">
        <v>66</v>
      </c>
      <c r="E1557" s="212">
        <v>661</v>
      </c>
      <c r="F1557" s="212">
        <v>6616</v>
      </c>
      <c r="G1557" s="212" t="s">
        <v>1687</v>
      </c>
    </row>
    <row r="1558" spans="2:7">
      <c r="B1558" s="233" t="s">
        <v>2366</v>
      </c>
      <c r="C1558" s="212" t="s">
        <v>1631</v>
      </c>
      <c r="D1558" s="212">
        <v>66</v>
      </c>
      <c r="E1558" s="212">
        <v>661</v>
      </c>
      <c r="F1558" s="212">
        <v>6617</v>
      </c>
      <c r="G1558" s="212" t="s">
        <v>1688</v>
      </c>
    </row>
    <row r="1559" spans="2:7">
      <c r="B1559" s="233" t="s">
        <v>2366</v>
      </c>
      <c r="C1559" s="212" t="s">
        <v>1631</v>
      </c>
      <c r="D1559" s="212">
        <v>66</v>
      </c>
      <c r="E1559" s="212">
        <v>661</v>
      </c>
      <c r="F1559" s="212">
        <v>6618</v>
      </c>
      <c r="G1559" s="212" t="s">
        <v>1689</v>
      </c>
    </row>
    <row r="1560" spans="2:7">
      <c r="B1560" s="233" t="s">
        <v>2366</v>
      </c>
      <c r="C1560" s="212" t="s">
        <v>1631</v>
      </c>
      <c r="D1560" s="212">
        <v>66</v>
      </c>
      <c r="E1560" s="212">
        <v>661</v>
      </c>
      <c r="F1560" s="212">
        <v>6619</v>
      </c>
      <c r="G1560" s="212" t="s">
        <v>1690</v>
      </c>
    </row>
    <row r="1561" spans="2:7">
      <c r="B1561" s="233" t="s">
        <v>2366</v>
      </c>
      <c r="C1561" s="212" t="s">
        <v>1631</v>
      </c>
      <c r="D1561" s="212">
        <v>66</v>
      </c>
      <c r="E1561" s="212">
        <v>662</v>
      </c>
      <c r="F1561" s="212">
        <v>0</v>
      </c>
      <c r="G1561" s="212" t="s">
        <v>1691</v>
      </c>
    </row>
    <row r="1562" spans="2:7">
      <c r="B1562" s="233" t="s">
        <v>2366</v>
      </c>
      <c r="C1562" s="212" t="s">
        <v>1631</v>
      </c>
      <c r="D1562" s="212">
        <v>66</v>
      </c>
      <c r="E1562" s="212">
        <v>662</v>
      </c>
      <c r="F1562" s="212">
        <v>6621</v>
      </c>
      <c r="G1562" s="212" t="s">
        <v>1692</v>
      </c>
    </row>
    <row r="1563" spans="2:7">
      <c r="B1563" s="233" t="s">
        <v>2366</v>
      </c>
      <c r="C1563" s="212" t="s">
        <v>1631</v>
      </c>
      <c r="D1563" s="212">
        <v>66</v>
      </c>
      <c r="E1563" s="212">
        <v>662</v>
      </c>
      <c r="F1563" s="212">
        <v>6622</v>
      </c>
      <c r="G1563" s="212" t="s">
        <v>1693</v>
      </c>
    </row>
    <row r="1564" spans="2:7">
      <c r="B1564" s="233" t="s">
        <v>2366</v>
      </c>
      <c r="C1564" s="212" t="s">
        <v>1631</v>
      </c>
      <c r="D1564" s="212">
        <v>66</v>
      </c>
      <c r="E1564" s="212">
        <v>663</v>
      </c>
      <c r="F1564" s="212">
        <v>0</v>
      </c>
      <c r="G1564" s="212" t="s">
        <v>1694</v>
      </c>
    </row>
    <row r="1565" spans="2:7">
      <c r="B1565" s="233" t="s">
        <v>2366</v>
      </c>
      <c r="C1565" s="212" t="s">
        <v>1631</v>
      </c>
      <c r="D1565" s="212">
        <v>66</v>
      </c>
      <c r="E1565" s="212">
        <v>663</v>
      </c>
      <c r="F1565" s="212">
        <v>6631</v>
      </c>
      <c r="G1565" s="212" t="s">
        <v>1695</v>
      </c>
    </row>
    <row r="1566" spans="2:7">
      <c r="B1566" s="233" t="s">
        <v>2366</v>
      </c>
      <c r="C1566" s="212" t="s">
        <v>1631</v>
      </c>
      <c r="D1566" s="212">
        <v>66</v>
      </c>
      <c r="E1566" s="212">
        <v>663</v>
      </c>
      <c r="F1566" s="212">
        <v>6632</v>
      </c>
      <c r="G1566" s="212" t="s">
        <v>1696</v>
      </c>
    </row>
    <row r="1567" spans="2:7">
      <c r="B1567" s="233" t="s">
        <v>2366</v>
      </c>
      <c r="C1567" s="212" t="s">
        <v>1631</v>
      </c>
      <c r="D1567" s="212">
        <v>66</v>
      </c>
      <c r="E1567" s="212">
        <v>663</v>
      </c>
      <c r="F1567" s="212">
        <v>6639</v>
      </c>
      <c r="G1567" s="212" t="s">
        <v>1697</v>
      </c>
    </row>
    <row r="1568" spans="2:7">
      <c r="B1568" s="233" t="s">
        <v>2366</v>
      </c>
      <c r="C1568" s="212" t="s">
        <v>1631</v>
      </c>
      <c r="D1568" s="212">
        <v>67</v>
      </c>
      <c r="E1568" s="212">
        <v>0</v>
      </c>
      <c r="F1568" s="212">
        <v>0</v>
      </c>
      <c r="G1568" s="212" t="s">
        <v>1698</v>
      </c>
    </row>
    <row r="1569" spans="2:7">
      <c r="B1569" s="233" t="s">
        <v>2366</v>
      </c>
      <c r="C1569" s="212" t="s">
        <v>1631</v>
      </c>
      <c r="D1569" s="212">
        <v>67</v>
      </c>
      <c r="E1569" s="212">
        <v>670</v>
      </c>
      <c r="F1569" s="212">
        <v>0</v>
      </c>
      <c r="G1569" s="212" t="s">
        <v>1699</v>
      </c>
    </row>
    <row r="1570" spans="2:7">
      <c r="B1570" s="233" t="s">
        <v>2366</v>
      </c>
      <c r="C1570" s="212" t="s">
        <v>1631</v>
      </c>
      <c r="D1570" s="212">
        <v>67</v>
      </c>
      <c r="E1570" s="212">
        <v>670</v>
      </c>
      <c r="F1570" s="212">
        <v>6700</v>
      </c>
      <c r="G1570" s="212" t="s">
        <v>576</v>
      </c>
    </row>
    <row r="1571" spans="2:7">
      <c r="B1571" s="233" t="s">
        <v>2366</v>
      </c>
      <c r="C1571" s="212" t="s">
        <v>1631</v>
      </c>
      <c r="D1571" s="212">
        <v>67</v>
      </c>
      <c r="E1571" s="212">
        <v>670</v>
      </c>
      <c r="F1571" s="212">
        <v>6709</v>
      </c>
      <c r="G1571" s="212" t="s">
        <v>577</v>
      </c>
    </row>
    <row r="1572" spans="2:7">
      <c r="B1572" s="233" t="s">
        <v>2366</v>
      </c>
      <c r="C1572" s="212" t="s">
        <v>1631</v>
      </c>
      <c r="D1572" s="212">
        <v>67</v>
      </c>
      <c r="E1572" s="212">
        <v>671</v>
      </c>
      <c r="F1572" s="212">
        <v>0</v>
      </c>
      <c r="G1572" s="212" t="s">
        <v>1700</v>
      </c>
    </row>
    <row r="1573" spans="2:7">
      <c r="B1573" s="233" t="s">
        <v>2366</v>
      </c>
      <c r="C1573" s="212" t="s">
        <v>1631</v>
      </c>
      <c r="D1573" s="212">
        <v>67</v>
      </c>
      <c r="E1573" s="212">
        <v>671</v>
      </c>
      <c r="F1573" s="212">
        <v>6711</v>
      </c>
      <c r="G1573" s="212" t="s">
        <v>1701</v>
      </c>
    </row>
    <row r="1574" spans="2:7">
      <c r="B1574" s="233" t="s">
        <v>2366</v>
      </c>
      <c r="C1574" s="212" t="s">
        <v>1631</v>
      </c>
      <c r="D1574" s="212">
        <v>67</v>
      </c>
      <c r="E1574" s="212">
        <v>671</v>
      </c>
      <c r="F1574" s="212">
        <v>6712</v>
      </c>
      <c r="G1574" s="212" t="s">
        <v>1702</v>
      </c>
    </row>
    <row r="1575" spans="2:7">
      <c r="B1575" s="233" t="s">
        <v>2366</v>
      </c>
      <c r="C1575" s="212" t="s">
        <v>1631</v>
      </c>
      <c r="D1575" s="212">
        <v>67</v>
      </c>
      <c r="E1575" s="212">
        <v>671</v>
      </c>
      <c r="F1575" s="212">
        <v>6713</v>
      </c>
      <c r="G1575" s="212" t="s">
        <v>1703</v>
      </c>
    </row>
    <row r="1576" spans="2:7">
      <c r="B1576" s="233" t="s">
        <v>2366</v>
      </c>
      <c r="C1576" s="212" t="s">
        <v>1631</v>
      </c>
      <c r="D1576" s="212">
        <v>67</v>
      </c>
      <c r="E1576" s="212">
        <v>671</v>
      </c>
      <c r="F1576" s="212">
        <v>6719</v>
      </c>
      <c r="G1576" s="212" t="s">
        <v>1704</v>
      </c>
    </row>
    <row r="1577" spans="2:7">
      <c r="B1577" s="233" t="s">
        <v>2366</v>
      </c>
      <c r="C1577" s="212" t="s">
        <v>1631</v>
      </c>
      <c r="D1577" s="212">
        <v>67</v>
      </c>
      <c r="E1577" s="212">
        <v>672</v>
      </c>
      <c r="F1577" s="212">
        <v>0</v>
      </c>
      <c r="G1577" s="212" t="s">
        <v>1705</v>
      </c>
    </row>
    <row r="1578" spans="2:7">
      <c r="B1578" s="233" t="s">
        <v>2366</v>
      </c>
      <c r="C1578" s="212" t="s">
        <v>1631</v>
      </c>
      <c r="D1578" s="212">
        <v>67</v>
      </c>
      <c r="E1578" s="212">
        <v>672</v>
      </c>
      <c r="F1578" s="212">
        <v>6721</v>
      </c>
      <c r="G1578" s="212" t="s">
        <v>1706</v>
      </c>
    </row>
    <row r="1579" spans="2:7">
      <c r="B1579" s="233" t="s">
        <v>2366</v>
      </c>
      <c r="C1579" s="212" t="s">
        <v>1631</v>
      </c>
      <c r="D1579" s="212">
        <v>67</v>
      </c>
      <c r="E1579" s="212">
        <v>672</v>
      </c>
      <c r="F1579" s="212">
        <v>6722</v>
      </c>
      <c r="G1579" s="212" t="s">
        <v>1707</v>
      </c>
    </row>
    <row r="1580" spans="2:7">
      <c r="B1580" s="233" t="s">
        <v>2366</v>
      </c>
      <c r="C1580" s="212" t="s">
        <v>1631</v>
      </c>
      <c r="D1580" s="212">
        <v>67</v>
      </c>
      <c r="E1580" s="212">
        <v>672</v>
      </c>
      <c r="F1580" s="212">
        <v>6729</v>
      </c>
      <c r="G1580" s="212" t="s">
        <v>1708</v>
      </c>
    </row>
    <row r="1581" spans="2:7">
      <c r="B1581" s="233" t="s">
        <v>2366</v>
      </c>
      <c r="C1581" s="212" t="s">
        <v>1631</v>
      </c>
      <c r="D1581" s="212">
        <v>67</v>
      </c>
      <c r="E1581" s="212">
        <v>673</v>
      </c>
      <c r="F1581" s="212">
        <v>0</v>
      </c>
      <c r="G1581" s="212" t="s">
        <v>1709</v>
      </c>
    </row>
    <row r="1582" spans="2:7">
      <c r="B1582" s="233" t="s">
        <v>2366</v>
      </c>
      <c r="C1582" s="212" t="s">
        <v>1631</v>
      </c>
      <c r="D1582" s="212">
        <v>67</v>
      </c>
      <c r="E1582" s="212">
        <v>673</v>
      </c>
      <c r="F1582" s="212">
        <v>6731</v>
      </c>
      <c r="G1582" s="212" t="s">
        <v>1710</v>
      </c>
    </row>
    <row r="1583" spans="2:7">
      <c r="B1583" s="233" t="s">
        <v>2366</v>
      </c>
      <c r="C1583" s="212" t="s">
        <v>1631</v>
      </c>
      <c r="D1583" s="212">
        <v>67</v>
      </c>
      <c r="E1583" s="212">
        <v>673</v>
      </c>
      <c r="F1583" s="212">
        <v>6732</v>
      </c>
      <c r="G1583" s="212" t="s">
        <v>1711</v>
      </c>
    </row>
    <row r="1584" spans="2:7">
      <c r="B1584" s="233" t="s">
        <v>2366</v>
      </c>
      <c r="C1584" s="212" t="s">
        <v>1631</v>
      </c>
      <c r="D1584" s="212">
        <v>67</v>
      </c>
      <c r="E1584" s="212">
        <v>673</v>
      </c>
      <c r="F1584" s="212">
        <v>6733</v>
      </c>
      <c r="G1584" s="212" t="s">
        <v>1712</v>
      </c>
    </row>
    <row r="1585" spans="2:7">
      <c r="B1585" s="233" t="s">
        <v>2366</v>
      </c>
      <c r="C1585" s="212" t="s">
        <v>1631</v>
      </c>
      <c r="D1585" s="212">
        <v>67</v>
      </c>
      <c r="E1585" s="212">
        <v>674</v>
      </c>
      <c r="F1585" s="212">
        <v>0</v>
      </c>
      <c r="G1585" s="212" t="s">
        <v>1713</v>
      </c>
    </row>
    <row r="1586" spans="2:7">
      <c r="B1586" s="233" t="s">
        <v>2366</v>
      </c>
      <c r="C1586" s="212" t="s">
        <v>1631</v>
      </c>
      <c r="D1586" s="212">
        <v>67</v>
      </c>
      <c r="E1586" s="212">
        <v>674</v>
      </c>
      <c r="F1586" s="212">
        <v>6741</v>
      </c>
      <c r="G1586" s="212" t="s">
        <v>1714</v>
      </c>
    </row>
    <row r="1587" spans="2:7">
      <c r="B1587" s="233" t="s">
        <v>2366</v>
      </c>
      <c r="C1587" s="212" t="s">
        <v>1631</v>
      </c>
      <c r="D1587" s="212">
        <v>67</v>
      </c>
      <c r="E1587" s="212">
        <v>674</v>
      </c>
      <c r="F1587" s="212">
        <v>6742</v>
      </c>
      <c r="G1587" s="212" t="s">
        <v>1715</v>
      </c>
    </row>
    <row r="1588" spans="2:7">
      <c r="B1588" s="233" t="s">
        <v>2366</v>
      </c>
      <c r="C1588" s="212" t="s">
        <v>1631</v>
      </c>
      <c r="D1588" s="212">
        <v>67</v>
      </c>
      <c r="E1588" s="212">
        <v>674</v>
      </c>
      <c r="F1588" s="212">
        <v>6743</v>
      </c>
      <c r="G1588" s="212" t="s">
        <v>1716</v>
      </c>
    </row>
    <row r="1589" spans="2:7">
      <c r="B1589" s="233" t="s">
        <v>2366</v>
      </c>
      <c r="C1589" s="212" t="s">
        <v>1631</v>
      </c>
      <c r="D1589" s="212">
        <v>67</v>
      </c>
      <c r="E1589" s="212">
        <v>675</v>
      </c>
      <c r="F1589" s="212">
        <v>0</v>
      </c>
      <c r="G1589" s="212" t="s">
        <v>1717</v>
      </c>
    </row>
    <row r="1590" spans="2:7">
      <c r="B1590" s="233" t="s">
        <v>2366</v>
      </c>
      <c r="C1590" s="212" t="s">
        <v>1631</v>
      </c>
      <c r="D1590" s="212">
        <v>67</v>
      </c>
      <c r="E1590" s="212">
        <v>675</v>
      </c>
      <c r="F1590" s="212">
        <v>6751</v>
      </c>
      <c r="G1590" s="212" t="s">
        <v>1718</v>
      </c>
    </row>
    <row r="1591" spans="2:7">
      <c r="B1591" s="233" t="s">
        <v>2366</v>
      </c>
      <c r="C1591" s="212" t="s">
        <v>1631</v>
      </c>
      <c r="D1591" s="212">
        <v>67</v>
      </c>
      <c r="E1591" s="212">
        <v>675</v>
      </c>
      <c r="F1591" s="212">
        <v>6752</v>
      </c>
      <c r="G1591" s="212" t="s">
        <v>1719</v>
      </c>
    </row>
    <row r="1592" spans="2:7">
      <c r="B1592" s="233" t="s">
        <v>2366</v>
      </c>
      <c r="C1592" s="212" t="s">
        <v>1631</v>
      </c>
      <c r="D1592" s="212">
        <v>67</v>
      </c>
      <c r="E1592" s="212">
        <v>675</v>
      </c>
      <c r="F1592" s="212">
        <v>6759</v>
      </c>
      <c r="G1592" s="212" t="s">
        <v>1720</v>
      </c>
    </row>
    <row r="1593" spans="2:7">
      <c r="B1593" s="233" t="s">
        <v>2366</v>
      </c>
      <c r="C1593" s="212" t="s">
        <v>1721</v>
      </c>
      <c r="D1593" s="212">
        <v>0</v>
      </c>
      <c r="E1593" s="212">
        <v>0</v>
      </c>
      <c r="F1593" s="212">
        <v>0</v>
      </c>
      <c r="G1593" s="212" t="s">
        <v>1722</v>
      </c>
    </row>
    <row r="1594" spans="2:7">
      <c r="B1594" s="233" t="s">
        <v>2366</v>
      </c>
      <c r="C1594" s="212" t="s">
        <v>1721</v>
      </c>
      <c r="D1594" s="212">
        <v>68</v>
      </c>
      <c r="E1594" s="212">
        <v>0</v>
      </c>
      <c r="F1594" s="212">
        <v>0</v>
      </c>
      <c r="G1594" s="212" t="s">
        <v>1723</v>
      </c>
    </row>
    <row r="1595" spans="2:7">
      <c r="B1595" s="233" t="s">
        <v>2366</v>
      </c>
      <c r="C1595" s="212" t="s">
        <v>1721</v>
      </c>
      <c r="D1595" s="212">
        <v>68</v>
      </c>
      <c r="E1595" s="212">
        <v>680</v>
      </c>
      <c r="F1595" s="212">
        <v>0</v>
      </c>
      <c r="G1595" s="212" t="s">
        <v>1724</v>
      </c>
    </row>
    <row r="1596" spans="2:7">
      <c r="B1596" s="233" t="s">
        <v>2366</v>
      </c>
      <c r="C1596" s="212" t="s">
        <v>1721</v>
      </c>
      <c r="D1596" s="212">
        <v>68</v>
      </c>
      <c r="E1596" s="212">
        <v>680</v>
      </c>
      <c r="F1596" s="212">
        <v>6800</v>
      </c>
      <c r="G1596" s="212" t="s">
        <v>576</v>
      </c>
    </row>
    <row r="1597" spans="2:7">
      <c r="B1597" s="233" t="s">
        <v>2366</v>
      </c>
      <c r="C1597" s="212" t="s">
        <v>1721</v>
      </c>
      <c r="D1597" s="212">
        <v>68</v>
      </c>
      <c r="E1597" s="212">
        <v>680</v>
      </c>
      <c r="F1597" s="212">
        <v>6809</v>
      </c>
      <c r="G1597" s="212" t="s">
        <v>577</v>
      </c>
    </row>
    <row r="1598" spans="2:7">
      <c r="B1598" s="233" t="s">
        <v>2366</v>
      </c>
      <c r="C1598" s="212" t="s">
        <v>1721</v>
      </c>
      <c r="D1598" s="212">
        <v>68</v>
      </c>
      <c r="E1598" s="212">
        <v>681</v>
      </c>
      <c r="F1598" s="212">
        <v>0</v>
      </c>
      <c r="G1598" s="212" t="s">
        <v>1725</v>
      </c>
    </row>
    <row r="1599" spans="2:7">
      <c r="B1599" s="233" t="s">
        <v>2366</v>
      </c>
      <c r="C1599" s="212" t="s">
        <v>1721</v>
      </c>
      <c r="D1599" s="212">
        <v>68</v>
      </c>
      <c r="E1599" s="212">
        <v>681</v>
      </c>
      <c r="F1599" s="212">
        <v>6811</v>
      </c>
      <c r="G1599" s="212" t="s">
        <v>1726</v>
      </c>
    </row>
    <row r="1600" spans="2:7">
      <c r="B1600" s="233" t="s">
        <v>2366</v>
      </c>
      <c r="C1600" s="212" t="s">
        <v>1721</v>
      </c>
      <c r="D1600" s="212">
        <v>68</v>
      </c>
      <c r="E1600" s="212">
        <v>681</v>
      </c>
      <c r="F1600" s="212">
        <v>6812</v>
      </c>
      <c r="G1600" s="212" t="s">
        <v>1727</v>
      </c>
    </row>
    <row r="1601" spans="2:7">
      <c r="B1601" s="233" t="s">
        <v>2366</v>
      </c>
      <c r="C1601" s="212" t="s">
        <v>1721</v>
      </c>
      <c r="D1601" s="212">
        <v>68</v>
      </c>
      <c r="E1601" s="212">
        <v>682</v>
      </c>
      <c r="F1601" s="212">
        <v>0</v>
      </c>
      <c r="G1601" s="212" t="s">
        <v>1728</v>
      </c>
    </row>
    <row r="1602" spans="2:7">
      <c r="B1602" s="233" t="s">
        <v>2366</v>
      </c>
      <c r="C1602" s="212" t="s">
        <v>1721</v>
      </c>
      <c r="D1602" s="212">
        <v>68</v>
      </c>
      <c r="E1602" s="212">
        <v>682</v>
      </c>
      <c r="F1602" s="212">
        <v>6821</v>
      </c>
      <c r="G1602" s="212" t="s">
        <v>1728</v>
      </c>
    </row>
    <row r="1603" spans="2:7">
      <c r="B1603" s="233" t="s">
        <v>2366</v>
      </c>
      <c r="C1603" s="212" t="s">
        <v>1721</v>
      </c>
      <c r="D1603" s="212">
        <v>69</v>
      </c>
      <c r="E1603" s="212">
        <v>0</v>
      </c>
      <c r="F1603" s="212">
        <v>0</v>
      </c>
      <c r="G1603" s="212" t="s">
        <v>1729</v>
      </c>
    </row>
    <row r="1604" spans="2:7">
      <c r="B1604" s="233" t="s">
        <v>2366</v>
      </c>
      <c r="C1604" s="212" t="s">
        <v>1721</v>
      </c>
      <c r="D1604" s="212">
        <v>69</v>
      </c>
      <c r="E1604" s="212">
        <v>690</v>
      </c>
      <c r="F1604" s="212">
        <v>0</v>
      </c>
      <c r="G1604" s="212" t="s">
        <v>1730</v>
      </c>
    </row>
    <row r="1605" spans="2:7">
      <c r="B1605" s="233" t="s">
        <v>2366</v>
      </c>
      <c r="C1605" s="212" t="s">
        <v>1721</v>
      </c>
      <c r="D1605" s="212">
        <v>69</v>
      </c>
      <c r="E1605" s="212">
        <v>690</v>
      </c>
      <c r="F1605" s="212">
        <v>6900</v>
      </c>
      <c r="G1605" s="212" t="s">
        <v>576</v>
      </c>
    </row>
    <row r="1606" spans="2:7">
      <c r="B1606" s="233" t="s">
        <v>2366</v>
      </c>
      <c r="C1606" s="212" t="s">
        <v>1721</v>
      </c>
      <c r="D1606" s="212">
        <v>69</v>
      </c>
      <c r="E1606" s="212">
        <v>690</v>
      </c>
      <c r="F1606" s="212">
        <v>6909</v>
      </c>
      <c r="G1606" s="212" t="s">
        <v>577</v>
      </c>
    </row>
    <row r="1607" spans="2:7">
      <c r="B1607" s="233" t="s">
        <v>2366</v>
      </c>
      <c r="C1607" s="212" t="s">
        <v>1721</v>
      </c>
      <c r="D1607" s="212">
        <v>69</v>
      </c>
      <c r="E1607" s="212">
        <v>691</v>
      </c>
      <c r="F1607" s="212">
        <v>0</v>
      </c>
      <c r="G1607" s="212" t="s">
        <v>1731</v>
      </c>
    </row>
    <row r="1608" spans="2:7">
      <c r="B1608" s="233" t="s">
        <v>2366</v>
      </c>
      <c r="C1608" s="212" t="s">
        <v>1721</v>
      </c>
      <c r="D1608" s="212">
        <v>69</v>
      </c>
      <c r="E1608" s="212">
        <v>691</v>
      </c>
      <c r="F1608" s="212">
        <v>6911</v>
      </c>
      <c r="G1608" s="212" t="s">
        <v>1732</v>
      </c>
    </row>
    <row r="1609" spans="2:7">
      <c r="B1609" s="233" t="s">
        <v>2366</v>
      </c>
      <c r="C1609" s="212" t="s">
        <v>1721</v>
      </c>
      <c r="D1609" s="212">
        <v>69</v>
      </c>
      <c r="E1609" s="212">
        <v>691</v>
      </c>
      <c r="F1609" s="212">
        <v>6912</v>
      </c>
      <c r="G1609" s="212" t="s">
        <v>1733</v>
      </c>
    </row>
    <row r="1610" spans="2:7">
      <c r="B1610" s="233" t="s">
        <v>2366</v>
      </c>
      <c r="C1610" s="212" t="s">
        <v>1721</v>
      </c>
      <c r="D1610" s="212">
        <v>69</v>
      </c>
      <c r="E1610" s="212">
        <v>691</v>
      </c>
      <c r="F1610" s="212">
        <v>6919</v>
      </c>
      <c r="G1610" s="212" t="s">
        <v>1734</v>
      </c>
    </row>
    <row r="1611" spans="2:7">
      <c r="B1611" s="233" t="s">
        <v>2366</v>
      </c>
      <c r="C1611" s="212" t="s">
        <v>1721</v>
      </c>
      <c r="D1611" s="212">
        <v>69</v>
      </c>
      <c r="E1611" s="212">
        <v>692</v>
      </c>
      <c r="F1611" s="212">
        <v>0</v>
      </c>
      <c r="G1611" s="212" t="s">
        <v>1735</v>
      </c>
    </row>
    <row r="1612" spans="2:7">
      <c r="B1612" s="233" t="s">
        <v>2366</v>
      </c>
      <c r="C1612" s="212" t="s">
        <v>1721</v>
      </c>
      <c r="D1612" s="212">
        <v>69</v>
      </c>
      <c r="E1612" s="212">
        <v>692</v>
      </c>
      <c r="F1612" s="212">
        <v>6921</v>
      </c>
      <c r="G1612" s="212" t="s">
        <v>1736</v>
      </c>
    </row>
    <row r="1613" spans="2:7">
      <c r="B1613" s="233" t="s">
        <v>2366</v>
      </c>
      <c r="C1613" s="212" t="s">
        <v>1721</v>
      </c>
      <c r="D1613" s="212">
        <v>69</v>
      </c>
      <c r="E1613" s="212">
        <v>692</v>
      </c>
      <c r="F1613" s="212">
        <v>6922</v>
      </c>
      <c r="G1613" s="212" t="s">
        <v>1737</v>
      </c>
    </row>
    <row r="1614" spans="2:7">
      <c r="B1614" s="233" t="s">
        <v>2365</v>
      </c>
      <c r="C1614" s="212" t="s">
        <v>1721</v>
      </c>
      <c r="D1614" s="212">
        <v>69</v>
      </c>
      <c r="E1614" s="212">
        <v>693</v>
      </c>
      <c r="F1614" s="212">
        <v>0</v>
      </c>
      <c r="G1614" s="212" t="s">
        <v>1738</v>
      </c>
    </row>
    <row r="1615" spans="2:7">
      <c r="B1615" s="233" t="s">
        <v>2365</v>
      </c>
      <c r="C1615" s="212" t="s">
        <v>1721</v>
      </c>
      <c r="D1615" s="212">
        <v>69</v>
      </c>
      <c r="E1615" s="212">
        <v>693</v>
      </c>
      <c r="F1615" s="212">
        <v>6931</v>
      </c>
      <c r="G1615" s="212" t="s">
        <v>1738</v>
      </c>
    </row>
    <row r="1616" spans="2:7">
      <c r="B1616" s="233" t="s">
        <v>2366</v>
      </c>
      <c r="C1616" s="212" t="s">
        <v>1721</v>
      </c>
      <c r="D1616" s="212">
        <v>69</v>
      </c>
      <c r="E1616" s="212">
        <v>694</v>
      </c>
      <c r="F1616" s="212">
        <v>0</v>
      </c>
      <c r="G1616" s="212" t="s">
        <v>1739</v>
      </c>
    </row>
    <row r="1617" spans="2:7">
      <c r="B1617" s="233" t="s">
        <v>2366</v>
      </c>
      <c r="C1617" s="212" t="s">
        <v>1721</v>
      </c>
      <c r="D1617" s="212">
        <v>69</v>
      </c>
      <c r="E1617" s="212">
        <v>694</v>
      </c>
      <c r="F1617" s="212">
        <v>6941</v>
      </c>
      <c r="G1617" s="212" t="s">
        <v>1739</v>
      </c>
    </row>
    <row r="1618" spans="2:7">
      <c r="B1618" s="233" t="s">
        <v>2365</v>
      </c>
      <c r="C1618" s="212" t="s">
        <v>1721</v>
      </c>
      <c r="D1618" s="212">
        <v>70</v>
      </c>
      <c r="E1618" s="212">
        <v>0</v>
      </c>
      <c r="F1618" s="212">
        <v>0</v>
      </c>
      <c r="G1618" s="212" t="s">
        <v>1740</v>
      </c>
    </row>
    <row r="1619" spans="2:7">
      <c r="B1619" s="233" t="s">
        <v>2365</v>
      </c>
      <c r="C1619" s="212" t="s">
        <v>1721</v>
      </c>
      <c r="D1619" s="212">
        <v>70</v>
      </c>
      <c r="E1619" s="212">
        <v>700</v>
      </c>
      <c r="F1619" s="212">
        <v>0</v>
      </c>
      <c r="G1619" s="212" t="s">
        <v>1741</v>
      </c>
    </row>
    <row r="1620" spans="2:7">
      <c r="B1620" s="233" t="s">
        <v>2365</v>
      </c>
      <c r="C1620" s="212" t="s">
        <v>1721</v>
      </c>
      <c r="D1620" s="212">
        <v>70</v>
      </c>
      <c r="E1620" s="212">
        <v>700</v>
      </c>
      <c r="F1620" s="212">
        <v>7000</v>
      </c>
      <c r="G1620" s="212" t="s">
        <v>576</v>
      </c>
    </row>
    <row r="1621" spans="2:7">
      <c r="B1621" s="233" t="s">
        <v>2365</v>
      </c>
      <c r="C1621" s="212" t="s">
        <v>1721</v>
      </c>
      <c r="D1621" s="212">
        <v>70</v>
      </c>
      <c r="E1621" s="212">
        <v>700</v>
      </c>
      <c r="F1621" s="212">
        <v>7009</v>
      </c>
      <c r="G1621" s="212" t="s">
        <v>577</v>
      </c>
    </row>
    <row r="1622" spans="2:7">
      <c r="B1622" s="233" t="s">
        <v>2365</v>
      </c>
      <c r="C1622" s="212" t="s">
        <v>1721</v>
      </c>
      <c r="D1622" s="212">
        <v>70</v>
      </c>
      <c r="E1622" s="212">
        <v>701</v>
      </c>
      <c r="F1622" s="212">
        <v>0</v>
      </c>
      <c r="G1622" s="212" t="s">
        <v>1742</v>
      </c>
    </row>
    <row r="1623" spans="2:7">
      <c r="B1623" s="233" t="s">
        <v>2365</v>
      </c>
      <c r="C1623" s="212" t="s">
        <v>1721</v>
      </c>
      <c r="D1623" s="212">
        <v>70</v>
      </c>
      <c r="E1623" s="212">
        <v>701</v>
      </c>
      <c r="F1623" s="212">
        <v>7011</v>
      </c>
      <c r="G1623" s="212" t="s">
        <v>1743</v>
      </c>
    </row>
    <row r="1624" spans="2:7">
      <c r="B1624" s="233" t="s">
        <v>2365</v>
      </c>
      <c r="C1624" s="212" t="s">
        <v>1721</v>
      </c>
      <c r="D1624" s="212">
        <v>70</v>
      </c>
      <c r="E1624" s="212">
        <v>701</v>
      </c>
      <c r="F1624" s="212">
        <v>7019</v>
      </c>
      <c r="G1624" s="212" t="s">
        <v>1744</v>
      </c>
    </row>
    <row r="1625" spans="2:7">
      <c r="B1625" s="233" t="s">
        <v>2365</v>
      </c>
      <c r="C1625" s="212" t="s">
        <v>1721</v>
      </c>
      <c r="D1625" s="212">
        <v>70</v>
      </c>
      <c r="E1625" s="212">
        <v>702</v>
      </c>
      <c r="F1625" s="212">
        <v>0</v>
      </c>
      <c r="G1625" s="212" t="s">
        <v>1745</v>
      </c>
    </row>
    <row r="1626" spans="2:7">
      <c r="B1626" s="233" t="s">
        <v>2365</v>
      </c>
      <c r="C1626" s="212" t="s">
        <v>1721</v>
      </c>
      <c r="D1626" s="212">
        <v>70</v>
      </c>
      <c r="E1626" s="212">
        <v>702</v>
      </c>
      <c r="F1626" s="212">
        <v>7021</v>
      </c>
      <c r="G1626" s="212" t="s">
        <v>1746</v>
      </c>
    </row>
    <row r="1627" spans="2:7">
      <c r="B1627" s="233" t="s">
        <v>2365</v>
      </c>
      <c r="C1627" s="212" t="s">
        <v>1721</v>
      </c>
      <c r="D1627" s="212">
        <v>70</v>
      </c>
      <c r="E1627" s="212">
        <v>702</v>
      </c>
      <c r="F1627" s="212">
        <v>7022</v>
      </c>
      <c r="G1627" s="212" t="s">
        <v>1747</v>
      </c>
    </row>
    <row r="1628" spans="2:7">
      <c r="B1628" s="233" t="s">
        <v>2365</v>
      </c>
      <c r="C1628" s="212" t="s">
        <v>1721</v>
      </c>
      <c r="D1628" s="212">
        <v>70</v>
      </c>
      <c r="E1628" s="212">
        <v>703</v>
      </c>
      <c r="F1628" s="212">
        <v>0</v>
      </c>
      <c r="G1628" s="212" t="s">
        <v>1748</v>
      </c>
    </row>
    <row r="1629" spans="2:7">
      <c r="B1629" s="233" t="s">
        <v>2365</v>
      </c>
      <c r="C1629" s="212" t="s">
        <v>1721</v>
      </c>
      <c r="D1629" s="212">
        <v>70</v>
      </c>
      <c r="E1629" s="212">
        <v>703</v>
      </c>
      <c r="F1629" s="212">
        <v>7031</v>
      </c>
      <c r="G1629" s="212" t="s">
        <v>1749</v>
      </c>
    </row>
    <row r="1630" spans="2:7">
      <c r="B1630" s="233" t="s">
        <v>2365</v>
      </c>
      <c r="C1630" s="212" t="s">
        <v>1721</v>
      </c>
      <c r="D1630" s="212">
        <v>70</v>
      </c>
      <c r="E1630" s="212">
        <v>703</v>
      </c>
      <c r="F1630" s="212">
        <v>7032</v>
      </c>
      <c r="G1630" s="212" t="s">
        <v>1750</v>
      </c>
    </row>
    <row r="1631" spans="2:7">
      <c r="B1631" s="233" t="s">
        <v>2365</v>
      </c>
      <c r="C1631" s="212" t="s">
        <v>1721</v>
      </c>
      <c r="D1631" s="212">
        <v>70</v>
      </c>
      <c r="E1631" s="212">
        <v>704</v>
      </c>
      <c r="F1631" s="212">
        <v>0</v>
      </c>
      <c r="G1631" s="212" t="s">
        <v>1751</v>
      </c>
    </row>
    <row r="1632" spans="2:7">
      <c r="B1632" s="233" t="s">
        <v>2365</v>
      </c>
      <c r="C1632" s="212" t="s">
        <v>1721</v>
      </c>
      <c r="D1632" s="212">
        <v>70</v>
      </c>
      <c r="E1632" s="212">
        <v>704</v>
      </c>
      <c r="F1632" s="212">
        <v>7041</v>
      </c>
      <c r="G1632" s="212" t="s">
        <v>1751</v>
      </c>
    </row>
    <row r="1633" spans="2:7">
      <c r="B1633" s="233" t="s">
        <v>2365</v>
      </c>
      <c r="C1633" s="212" t="s">
        <v>1721</v>
      </c>
      <c r="D1633" s="212">
        <v>70</v>
      </c>
      <c r="E1633" s="212">
        <v>705</v>
      </c>
      <c r="F1633" s="212">
        <v>0</v>
      </c>
      <c r="G1633" s="212" t="s">
        <v>1752</v>
      </c>
    </row>
    <row r="1634" spans="2:7">
      <c r="B1634" s="233" t="s">
        <v>2365</v>
      </c>
      <c r="C1634" s="212" t="s">
        <v>1721</v>
      </c>
      <c r="D1634" s="212">
        <v>70</v>
      </c>
      <c r="E1634" s="212">
        <v>705</v>
      </c>
      <c r="F1634" s="212">
        <v>7051</v>
      </c>
      <c r="G1634" s="212" t="s">
        <v>1752</v>
      </c>
    </row>
    <row r="1635" spans="2:7">
      <c r="B1635" s="233" t="s">
        <v>2365</v>
      </c>
      <c r="C1635" s="212" t="s">
        <v>1721</v>
      </c>
      <c r="D1635" s="212">
        <v>70</v>
      </c>
      <c r="E1635" s="212">
        <v>709</v>
      </c>
      <c r="F1635" s="212">
        <v>0</v>
      </c>
      <c r="G1635" s="212" t="s">
        <v>1753</v>
      </c>
    </row>
    <row r="1636" spans="2:7">
      <c r="B1636" s="233" t="s">
        <v>2365</v>
      </c>
      <c r="C1636" s="212" t="s">
        <v>1721</v>
      </c>
      <c r="D1636" s="212">
        <v>70</v>
      </c>
      <c r="E1636" s="212">
        <v>709</v>
      </c>
      <c r="F1636" s="212">
        <v>7091</v>
      </c>
      <c r="G1636" s="212" t="s">
        <v>1754</v>
      </c>
    </row>
    <row r="1637" spans="2:7">
      <c r="B1637" s="233" t="s">
        <v>2365</v>
      </c>
      <c r="C1637" s="212" t="s">
        <v>1721</v>
      </c>
      <c r="D1637" s="212">
        <v>70</v>
      </c>
      <c r="E1637" s="212">
        <v>709</v>
      </c>
      <c r="F1637" s="212">
        <v>7092</v>
      </c>
      <c r="G1637" s="212" t="s">
        <v>1755</v>
      </c>
    </row>
    <row r="1638" spans="2:7">
      <c r="B1638" s="233" t="s">
        <v>2365</v>
      </c>
      <c r="C1638" s="212" t="s">
        <v>1721</v>
      </c>
      <c r="D1638" s="212">
        <v>70</v>
      </c>
      <c r="E1638" s="212">
        <v>709</v>
      </c>
      <c r="F1638" s="212">
        <v>7093</v>
      </c>
      <c r="G1638" s="212" t="s">
        <v>1756</v>
      </c>
    </row>
    <row r="1639" spans="2:7">
      <c r="B1639" s="233" t="s">
        <v>2365</v>
      </c>
      <c r="C1639" s="212" t="s">
        <v>1721</v>
      </c>
      <c r="D1639" s="212">
        <v>70</v>
      </c>
      <c r="E1639" s="212">
        <v>709</v>
      </c>
      <c r="F1639" s="212">
        <v>7099</v>
      </c>
      <c r="G1639" s="212" t="s">
        <v>1757</v>
      </c>
    </row>
    <row r="1640" spans="2:7">
      <c r="B1640" s="233" t="s">
        <v>2365</v>
      </c>
      <c r="C1640" s="212" t="s">
        <v>1758</v>
      </c>
      <c r="D1640" s="212">
        <v>0</v>
      </c>
      <c r="E1640" s="212">
        <v>0</v>
      </c>
      <c r="F1640" s="212">
        <v>0</v>
      </c>
      <c r="G1640" s="212" t="s">
        <v>1759</v>
      </c>
    </row>
    <row r="1641" spans="2:7">
      <c r="B1641" s="233" t="s">
        <v>2365</v>
      </c>
      <c r="C1641" s="212" t="s">
        <v>1758</v>
      </c>
      <c r="D1641" s="212">
        <v>71</v>
      </c>
      <c r="E1641" s="212">
        <v>0</v>
      </c>
      <c r="F1641" s="212">
        <v>0</v>
      </c>
      <c r="G1641" s="212" t="s">
        <v>1760</v>
      </c>
    </row>
    <row r="1642" spans="2:7">
      <c r="B1642" s="233" t="s">
        <v>2365</v>
      </c>
      <c r="C1642" s="212" t="s">
        <v>1758</v>
      </c>
      <c r="D1642" s="212">
        <v>71</v>
      </c>
      <c r="E1642" s="212">
        <v>710</v>
      </c>
      <c r="F1642" s="212">
        <v>0</v>
      </c>
      <c r="G1642" s="212" t="s">
        <v>1761</v>
      </c>
    </row>
    <row r="1643" spans="2:7">
      <c r="B1643" s="233" t="s">
        <v>2365</v>
      </c>
      <c r="C1643" s="212" t="s">
        <v>1758</v>
      </c>
      <c r="D1643" s="212">
        <v>71</v>
      </c>
      <c r="E1643" s="212">
        <v>710</v>
      </c>
      <c r="F1643" s="212">
        <v>7101</v>
      </c>
      <c r="G1643" s="212" t="s">
        <v>1616</v>
      </c>
    </row>
    <row r="1644" spans="2:7">
      <c r="B1644" s="233" t="s">
        <v>2365</v>
      </c>
      <c r="C1644" s="212" t="s">
        <v>1758</v>
      </c>
      <c r="D1644" s="212">
        <v>71</v>
      </c>
      <c r="E1644" s="212">
        <v>711</v>
      </c>
      <c r="F1644" s="212">
        <v>0</v>
      </c>
      <c r="G1644" s="212" t="s">
        <v>1762</v>
      </c>
    </row>
    <row r="1645" spans="2:7">
      <c r="B1645" s="233" t="s">
        <v>2365</v>
      </c>
      <c r="C1645" s="212" t="s">
        <v>1758</v>
      </c>
      <c r="D1645" s="212">
        <v>71</v>
      </c>
      <c r="E1645" s="212">
        <v>711</v>
      </c>
      <c r="F1645" s="212">
        <v>7111</v>
      </c>
      <c r="G1645" s="212" t="s">
        <v>1763</v>
      </c>
    </row>
    <row r="1646" spans="2:7">
      <c r="B1646" s="233" t="s">
        <v>2365</v>
      </c>
      <c r="C1646" s="212" t="s">
        <v>1758</v>
      </c>
      <c r="D1646" s="212">
        <v>71</v>
      </c>
      <c r="E1646" s="212">
        <v>711</v>
      </c>
      <c r="F1646" s="212">
        <v>7112</v>
      </c>
      <c r="G1646" s="212" t="s">
        <v>1764</v>
      </c>
    </row>
    <row r="1647" spans="2:7">
      <c r="B1647" s="233" t="s">
        <v>2365</v>
      </c>
      <c r="C1647" s="212" t="s">
        <v>1758</v>
      </c>
      <c r="D1647" s="212">
        <v>71</v>
      </c>
      <c r="E1647" s="212">
        <v>711</v>
      </c>
      <c r="F1647" s="212">
        <v>7113</v>
      </c>
      <c r="G1647" s="212" t="s">
        <v>1765</v>
      </c>
    </row>
    <row r="1648" spans="2:7">
      <c r="B1648" s="233" t="s">
        <v>2365</v>
      </c>
      <c r="C1648" s="212" t="s">
        <v>1758</v>
      </c>
      <c r="D1648" s="212">
        <v>71</v>
      </c>
      <c r="E1648" s="212">
        <v>711</v>
      </c>
      <c r="F1648" s="212">
        <v>7114</v>
      </c>
      <c r="G1648" s="212" t="s">
        <v>1766</v>
      </c>
    </row>
    <row r="1649" spans="2:7">
      <c r="B1649" s="233" t="s">
        <v>2365</v>
      </c>
      <c r="C1649" s="212" t="s">
        <v>1758</v>
      </c>
      <c r="D1649" s="212">
        <v>71</v>
      </c>
      <c r="E1649" s="212">
        <v>712</v>
      </c>
      <c r="F1649" s="212">
        <v>0</v>
      </c>
      <c r="G1649" s="212" t="s">
        <v>1767</v>
      </c>
    </row>
    <row r="1650" spans="2:7">
      <c r="B1650" s="233" t="s">
        <v>2365</v>
      </c>
      <c r="C1650" s="212" t="s">
        <v>1758</v>
      </c>
      <c r="D1650" s="212">
        <v>71</v>
      </c>
      <c r="E1650" s="212">
        <v>712</v>
      </c>
      <c r="F1650" s="212">
        <v>7121</v>
      </c>
      <c r="G1650" s="212" t="s">
        <v>1767</v>
      </c>
    </row>
    <row r="1651" spans="2:7">
      <c r="B1651" s="233" t="s">
        <v>2365</v>
      </c>
      <c r="C1651" s="212" t="s">
        <v>1758</v>
      </c>
      <c r="D1651" s="212">
        <v>72</v>
      </c>
      <c r="E1651" s="212">
        <v>0</v>
      </c>
      <c r="F1651" s="212">
        <v>0</v>
      </c>
      <c r="G1651" s="212" t="s">
        <v>1768</v>
      </c>
    </row>
    <row r="1652" spans="2:7">
      <c r="B1652" s="233" t="s">
        <v>2365</v>
      </c>
      <c r="C1652" s="212" t="s">
        <v>1758</v>
      </c>
      <c r="D1652" s="212">
        <v>72</v>
      </c>
      <c r="E1652" s="212">
        <v>720</v>
      </c>
      <c r="F1652" s="212">
        <v>0</v>
      </c>
      <c r="G1652" s="212" t="s">
        <v>1769</v>
      </c>
    </row>
    <row r="1653" spans="2:7">
      <c r="B1653" s="233" t="s">
        <v>2365</v>
      </c>
      <c r="C1653" s="212" t="s">
        <v>1758</v>
      </c>
      <c r="D1653" s="212">
        <v>72</v>
      </c>
      <c r="E1653" s="212">
        <v>720</v>
      </c>
      <c r="F1653" s="212">
        <v>7201</v>
      </c>
      <c r="G1653" s="212" t="s">
        <v>1616</v>
      </c>
    </row>
    <row r="1654" spans="2:7">
      <c r="B1654" s="233" t="s">
        <v>2365</v>
      </c>
      <c r="C1654" s="212" t="s">
        <v>1758</v>
      </c>
      <c r="D1654" s="212">
        <v>72</v>
      </c>
      <c r="E1654" s="212">
        <v>721</v>
      </c>
      <c r="F1654" s="212">
        <v>0</v>
      </c>
      <c r="G1654" s="212" t="s">
        <v>1770</v>
      </c>
    </row>
    <row r="1655" spans="2:7">
      <c r="B1655" s="233" t="s">
        <v>2365</v>
      </c>
      <c r="C1655" s="212" t="s">
        <v>1758</v>
      </c>
      <c r="D1655" s="212">
        <v>72</v>
      </c>
      <c r="E1655" s="212">
        <v>721</v>
      </c>
      <c r="F1655" s="212">
        <v>7211</v>
      </c>
      <c r="G1655" s="212" t="s">
        <v>1771</v>
      </c>
    </row>
    <row r="1656" spans="2:7">
      <c r="B1656" s="233" t="s">
        <v>2365</v>
      </c>
      <c r="C1656" s="212" t="s">
        <v>1758</v>
      </c>
      <c r="D1656" s="212">
        <v>72</v>
      </c>
      <c r="E1656" s="212">
        <v>721</v>
      </c>
      <c r="F1656" s="212">
        <v>7212</v>
      </c>
      <c r="G1656" s="212" t="s">
        <v>1772</v>
      </c>
    </row>
    <row r="1657" spans="2:7">
      <c r="B1657" s="233" t="s">
        <v>2365</v>
      </c>
      <c r="C1657" s="212" t="s">
        <v>1758</v>
      </c>
      <c r="D1657" s="212">
        <v>72</v>
      </c>
      <c r="E1657" s="212">
        <v>722</v>
      </c>
      <c r="F1657" s="212">
        <v>0</v>
      </c>
      <c r="G1657" s="212" t="s">
        <v>1773</v>
      </c>
    </row>
    <row r="1658" spans="2:7">
      <c r="B1658" s="233" t="s">
        <v>2365</v>
      </c>
      <c r="C1658" s="212" t="s">
        <v>1758</v>
      </c>
      <c r="D1658" s="212">
        <v>72</v>
      </c>
      <c r="E1658" s="212">
        <v>722</v>
      </c>
      <c r="F1658" s="212">
        <v>7221</v>
      </c>
      <c r="G1658" s="212" t="s">
        <v>1774</v>
      </c>
    </row>
    <row r="1659" spans="2:7">
      <c r="B1659" s="233" t="s">
        <v>2365</v>
      </c>
      <c r="C1659" s="212" t="s">
        <v>1758</v>
      </c>
      <c r="D1659" s="212">
        <v>72</v>
      </c>
      <c r="E1659" s="212">
        <v>722</v>
      </c>
      <c r="F1659" s="212">
        <v>7222</v>
      </c>
      <c r="G1659" s="212" t="s">
        <v>1775</v>
      </c>
    </row>
    <row r="1660" spans="2:7">
      <c r="B1660" s="233" t="s">
        <v>2365</v>
      </c>
      <c r="C1660" s="212" t="s">
        <v>1758</v>
      </c>
      <c r="D1660" s="212">
        <v>72</v>
      </c>
      <c r="E1660" s="212">
        <v>723</v>
      </c>
      <c r="F1660" s="212">
        <v>0</v>
      </c>
      <c r="G1660" s="212" t="s">
        <v>1776</v>
      </c>
    </row>
    <row r="1661" spans="2:7">
      <c r="B1661" s="233" t="s">
        <v>2365</v>
      </c>
      <c r="C1661" s="212" t="s">
        <v>1758</v>
      </c>
      <c r="D1661" s="212">
        <v>72</v>
      </c>
      <c r="E1661" s="212">
        <v>723</v>
      </c>
      <c r="F1661" s="212">
        <v>7231</v>
      </c>
      <c r="G1661" s="212" t="s">
        <v>1776</v>
      </c>
    </row>
    <row r="1662" spans="2:7">
      <c r="B1662" s="233" t="s">
        <v>2365</v>
      </c>
      <c r="C1662" s="212" t="s">
        <v>1758</v>
      </c>
      <c r="D1662" s="212">
        <v>72</v>
      </c>
      <c r="E1662" s="212">
        <v>724</v>
      </c>
      <c r="F1662" s="212">
        <v>0</v>
      </c>
      <c r="G1662" s="212" t="s">
        <v>1777</v>
      </c>
    </row>
    <row r="1663" spans="2:7">
      <c r="B1663" s="233" t="s">
        <v>2365</v>
      </c>
      <c r="C1663" s="212" t="s">
        <v>1758</v>
      </c>
      <c r="D1663" s="212">
        <v>72</v>
      </c>
      <c r="E1663" s="212">
        <v>724</v>
      </c>
      <c r="F1663" s="212">
        <v>7241</v>
      </c>
      <c r="G1663" s="212" t="s">
        <v>1778</v>
      </c>
    </row>
    <row r="1664" spans="2:7">
      <c r="B1664" s="233" t="s">
        <v>2365</v>
      </c>
      <c r="C1664" s="212" t="s">
        <v>1758</v>
      </c>
      <c r="D1664" s="212">
        <v>72</v>
      </c>
      <c r="E1664" s="212">
        <v>724</v>
      </c>
      <c r="F1664" s="212">
        <v>7242</v>
      </c>
      <c r="G1664" s="212" t="s">
        <v>1779</v>
      </c>
    </row>
    <row r="1665" spans="2:7">
      <c r="B1665" s="233" t="s">
        <v>2365</v>
      </c>
      <c r="C1665" s="212" t="s">
        <v>1758</v>
      </c>
      <c r="D1665" s="212">
        <v>72</v>
      </c>
      <c r="E1665" s="212">
        <v>725</v>
      </c>
      <c r="F1665" s="212">
        <v>0</v>
      </c>
      <c r="G1665" s="212" t="s">
        <v>1780</v>
      </c>
    </row>
    <row r="1666" spans="2:7">
      <c r="B1666" s="233" t="s">
        <v>2365</v>
      </c>
      <c r="C1666" s="212" t="s">
        <v>1758</v>
      </c>
      <c r="D1666" s="212">
        <v>72</v>
      </c>
      <c r="E1666" s="212">
        <v>725</v>
      </c>
      <c r="F1666" s="212">
        <v>7251</v>
      </c>
      <c r="G1666" s="212" t="s">
        <v>1780</v>
      </c>
    </row>
    <row r="1667" spans="2:7">
      <c r="B1667" s="233" t="s">
        <v>2365</v>
      </c>
      <c r="C1667" s="212" t="s">
        <v>1758</v>
      </c>
      <c r="D1667" s="212">
        <v>72</v>
      </c>
      <c r="E1667" s="212">
        <v>726</v>
      </c>
      <c r="F1667" s="212">
        <v>0</v>
      </c>
      <c r="G1667" s="212" t="s">
        <v>1781</v>
      </c>
    </row>
    <row r="1668" spans="2:7">
      <c r="B1668" s="233" t="s">
        <v>2365</v>
      </c>
      <c r="C1668" s="212" t="s">
        <v>1758</v>
      </c>
      <c r="D1668" s="212">
        <v>72</v>
      </c>
      <c r="E1668" s="212">
        <v>726</v>
      </c>
      <c r="F1668" s="212">
        <v>7261</v>
      </c>
      <c r="G1668" s="212" t="s">
        <v>1781</v>
      </c>
    </row>
    <row r="1669" spans="2:7">
      <c r="B1669" s="233" t="s">
        <v>2365</v>
      </c>
      <c r="C1669" s="212" t="s">
        <v>1758</v>
      </c>
      <c r="D1669" s="212">
        <v>72</v>
      </c>
      <c r="E1669" s="212">
        <v>727</v>
      </c>
      <c r="F1669" s="212">
        <v>0</v>
      </c>
      <c r="G1669" s="212" t="s">
        <v>1782</v>
      </c>
    </row>
    <row r="1670" spans="2:7">
      <c r="B1670" s="233" t="s">
        <v>2365</v>
      </c>
      <c r="C1670" s="212" t="s">
        <v>1758</v>
      </c>
      <c r="D1670" s="212">
        <v>72</v>
      </c>
      <c r="E1670" s="212">
        <v>727</v>
      </c>
      <c r="F1670" s="212">
        <v>7271</v>
      </c>
      <c r="G1670" s="212" t="s">
        <v>1783</v>
      </c>
    </row>
    <row r="1671" spans="2:7">
      <c r="B1671" s="233" t="s">
        <v>2365</v>
      </c>
      <c r="C1671" s="212" t="s">
        <v>1758</v>
      </c>
      <c r="D1671" s="212">
        <v>72</v>
      </c>
      <c r="E1671" s="212">
        <v>727</v>
      </c>
      <c r="F1671" s="212">
        <v>7272</v>
      </c>
      <c r="G1671" s="212" t="s">
        <v>1784</v>
      </c>
    </row>
    <row r="1672" spans="2:7">
      <c r="B1672" s="233" t="s">
        <v>2365</v>
      </c>
      <c r="C1672" s="212" t="s">
        <v>1758</v>
      </c>
      <c r="D1672" s="212">
        <v>72</v>
      </c>
      <c r="E1672" s="212">
        <v>728</v>
      </c>
      <c r="F1672" s="212">
        <v>0</v>
      </c>
      <c r="G1672" s="212" t="s">
        <v>1785</v>
      </c>
    </row>
    <row r="1673" spans="2:7">
      <c r="B1673" s="233" t="s">
        <v>2365</v>
      </c>
      <c r="C1673" s="212" t="s">
        <v>1758</v>
      </c>
      <c r="D1673" s="212">
        <v>72</v>
      </c>
      <c r="E1673" s="212">
        <v>728</v>
      </c>
      <c r="F1673" s="212">
        <v>7281</v>
      </c>
      <c r="G1673" s="212" t="s">
        <v>1786</v>
      </c>
    </row>
    <row r="1674" spans="2:7">
      <c r="B1674" s="233" t="s">
        <v>2365</v>
      </c>
      <c r="C1674" s="212" t="s">
        <v>1758</v>
      </c>
      <c r="D1674" s="212">
        <v>72</v>
      </c>
      <c r="E1674" s="212">
        <v>728</v>
      </c>
      <c r="F1674" s="212">
        <v>7282</v>
      </c>
      <c r="G1674" s="212" t="s">
        <v>1787</v>
      </c>
    </row>
    <row r="1675" spans="2:7">
      <c r="B1675" s="233" t="s">
        <v>2365</v>
      </c>
      <c r="C1675" s="212" t="s">
        <v>1758</v>
      </c>
      <c r="D1675" s="212">
        <v>72</v>
      </c>
      <c r="E1675" s="212">
        <v>729</v>
      </c>
      <c r="F1675" s="212">
        <v>0</v>
      </c>
      <c r="G1675" s="212" t="s">
        <v>1788</v>
      </c>
    </row>
    <row r="1676" spans="2:7">
      <c r="B1676" s="233" t="s">
        <v>2365</v>
      </c>
      <c r="C1676" s="212" t="s">
        <v>1758</v>
      </c>
      <c r="D1676" s="212">
        <v>72</v>
      </c>
      <c r="E1676" s="212">
        <v>729</v>
      </c>
      <c r="F1676" s="212">
        <v>7291</v>
      </c>
      <c r="G1676" s="212" t="s">
        <v>1789</v>
      </c>
    </row>
    <row r="1677" spans="2:7">
      <c r="B1677" s="233" t="s">
        <v>2365</v>
      </c>
      <c r="C1677" s="212" t="s">
        <v>1758</v>
      </c>
      <c r="D1677" s="212">
        <v>72</v>
      </c>
      <c r="E1677" s="212">
        <v>729</v>
      </c>
      <c r="F1677" s="212">
        <v>7292</v>
      </c>
      <c r="G1677" s="212" t="s">
        <v>1790</v>
      </c>
    </row>
    <row r="1678" spans="2:7">
      <c r="B1678" s="233" t="s">
        <v>2365</v>
      </c>
      <c r="C1678" s="212" t="s">
        <v>1758</v>
      </c>
      <c r="D1678" s="212">
        <v>72</v>
      </c>
      <c r="E1678" s="212">
        <v>729</v>
      </c>
      <c r="F1678" s="212">
        <v>7293</v>
      </c>
      <c r="G1678" s="212" t="s">
        <v>1791</v>
      </c>
    </row>
    <row r="1679" spans="2:7">
      <c r="B1679" s="233" t="s">
        <v>2365</v>
      </c>
      <c r="C1679" s="212" t="s">
        <v>1758</v>
      </c>
      <c r="D1679" s="212">
        <v>72</v>
      </c>
      <c r="E1679" s="212">
        <v>729</v>
      </c>
      <c r="F1679" s="212">
        <v>7294</v>
      </c>
      <c r="G1679" s="212" t="s">
        <v>1792</v>
      </c>
    </row>
    <row r="1680" spans="2:7">
      <c r="B1680" s="233" t="s">
        <v>2365</v>
      </c>
      <c r="C1680" s="212" t="s">
        <v>1758</v>
      </c>
      <c r="D1680" s="212">
        <v>72</v>
      </c>
      <c r="E1680" s="212">
        <v>729</v>
      </c>
      <c r="F1680" s="212">
        <v>7299</v>
      </c>
      <c r="G1680" s="212" t="s">
        <v>1793</v>
      </c>
    </row>
    <row r="1681" spans="2:7">
      <c r="B1681" s="233" t="s">
        <v>2365</v>
      </c>
      <c r="C1681" s="212" t="s">
        <v>1758</v>
      </c>
      <c r="D1681" s="212">
        <v>73</v>
      </c>
      <c r="E1681" s="212">
        <v>0</v>
      </c>
      <c r="F1681" s="212">
        <v>0</v>
      </c>
      <c r="G1681" s="212" t="s">
        <v>1794</v>
      </c>
    </row>
    <row r="1682" spans="2:7">
      <c r="B1682" s="233" t="s">
        <v>2365</v>
      </c>
      <c r="C1682" s="212" t="s">
        <v>1758</v>
      </c>
      <c r="D1682" s="212">
        <v>73</v>
      </c>
      <c r="E1682" s="212">
        <v>730</v>
      </c>
      <c r="F1682" s="212">
        <v>0</v>
      </c>
      <c r="G1682" s="212" t="s">
        <v>1795</v>
      </c>
    </row>
    <row r="1683" spans="2:7">
      <c r="B1683" s="233" t="s">
        <v>2365</v>
      </c>
      <c r="C1683" s="212" t="s">
        <v>1758</v>
      </c>
      <c r="D1683" s="212">
        <v>73</v>
      </c>
      <c r="E1683" s="212">
        <v>730</v>
      </c>
      <c r="F1683" s="212">
        <v>7300</v>
      </c>
      <c r="G1683" s="212" t="s">
        <v>576</v>
      </c>
    </row>
    <row r="1684" spans="2:7">
      <c r="B1684" s="233" t="s">
        <v>2365</v>
      </c>
      <c r="C1684" s="212" t="s">
        <v>1758</v>
      </c>
      <c r="D1684" s="212">
        <v>73</v>
      </c>
      <c r="E1684" s="212">
        <v>730</v>
      </c>
      <c r="F1684" s="212">
        <v>7309</v>
      </c>
      <c r="G1684" s="212" t="s">
        <v>577</v>
      </c>
    </row>
    <row r="1685" spans="2:7">
      <c r="B1685" s="233" t="s">
        <v>2365</v>
      </c>
      <c r="C1685" s="212" t="s">
        <v>1758</v>
      </c>
      <c r="D1685" s="212">
        <v>73</v>
      </c>
      <c r="E1685" s="212">
        <v>731</v>
      </c>
      <c r="F1685" s="212">
        <v>0</v>
      </c>
      <c r="G1685" s="212" t="s">
        <v>1794</v>
      </c>
    </row>
    <row r="1686" spans="2:7">
      <c r="B1686" s="233" t="s">
        <v>2365</v>
      </c>
      <c r="C1686" s="212" t="s">
        <v>1758</v>
      </c>
      <c r="D1686" s="212">
        <v>73</v>
      </c>
      <c r="E1686" s="212">
        <v>731</v>
      </c>
      <c r="F1686" s="212">
        <v>7311</v>
      </c>
      <c r="G1686" s="212" t="s">
        <v>1794</v>
      </c>
    </row>
    <row r="1687" spans="2:7">
      <c r="B1687" s="233" t="s">
        <v>2365</v>
      </c>
      <c r="C1687" s="212" t="s">
        <v>1758</v>
      </c>
      <c r="D1687" s="212">
        <v>74</v>
      </c>
      <c r="E1687" s="212">
        <v>0</v>
      </c>
      <c r="F1687" s="212">
        <v>0</v>
      </c>
      <c r="G1687" s="212" t="s">
        <v>1796</v>
      </c>
    </row>
    <row r="1688" spans="2:7">
      <c r="B1688" s="233" t="s">
        <v>2365</v>
      </c>
      <c r="C1688" s="212" t="s">
        <v>1758</v>
      </c>
      <c r="D1688" s="212">
        <v>74</v>
      </c>
      <c r="E1688" s="212">
        <v>740</v>
      </c>
      <c r="F1688" s="212">
        <v>0</v>
      </c>
      <c r="G1688" s="212" t="s">
        <v>1797</v>
      </c>
    </row>
    <row r="1689" spans="2:7">
      <c r="B1689" s="233" t="s">
        <v>2365</v>
      </c>
      <c r="C1689" s="212" t="s">
        <v>1758</v>
      </c>
      <c r="D1689" s="212">
        <v>74</v>
      </c>
      <c r="E1689" s="212">
        <v>740</v>
      </c>
      <c r="F1689" s="212">
        <v>7401</v>
      </c>
      <c r="G1689" s="212" t="s">
        <v>1616</v>
      </c>
    </row>
    <row r="1690" spans="2:7">
      <c r="B1690" s="233" t="s">
        <v>2365</v>
      </c>
      <c r="C1690" s="212" t="s">
        <v>1758</v>
      </c>
      <c r="D1690" s="212">
        <v>74</v>
      </c>
      <c r="E1690" s="212">
        <v>741</v>
      </c>
      <c r="F1690" s="212">
        <v>0</v>
      </c>
      <c r="G1690" s="212" t="s">
        <v>1798</v>
      </c>
    </row>
    <row r="1691" spans="2:7">
      <c r="B1691" s="233" t="s">
        <v>2365</v>
      </c>
      <c r="C1691" s="212" t="s">
        <v>1758</v>
      </c>
      <c r="D1691" s="212">
        <v>74</v>
      </c>
      <c r="E1691" s="212">
        <v>741</v>
      </c>
      <c r="F1691" s="212">
        <v>7411</v>
      </c>
      <c r="G1691" s="212" t="s">
        <v>1798</v>
      </c>
    </row>
    <row r="1692" spans="2:7">
      <c r="B1692" s="233" t="s">
        <v>2365</v>
      </c>
      <c r="C1692" s="212" t="s">
        <v>1758</v>
      </c>
      <c r="D1692" s="212">
        <v>74</v>
      </c>
      <c r="E1692" s="212">
        <v>742</v>
      </c>
      <c r="F1692" s="212">
        <v>0</v>
      </c>
      <c r="G1692" s="212" t="s">
        <v>1799</v>
      </c>
    </row>
    <row r="1693" spans="2:7">
      <c r="B1693" s="233" t="s">
        <v>2365</v>
      </c>
      <c r="C1693" s="212" t="s">
        <v>1758</v>
      </c>
      <c r="D1693" s="212">
        <v>74</v>
      </c>
      <c r="E1693" s="212">
        <v>742</v>
      </c>
      <c r="F1693" s="212">
        <v>7421</v>
      </c>
      <c r="G1693" s="212" t="s">
        <v>1800</v>
      </c>
    </row>
    <row r="1694" spans="2:7">
      <c r="B1694" s="233" t="s">
        <v>2365</v>
      </c>
      <c r="C1694" s="212" t="s">
        <v>1758</v>
      </c>
      <c r="D1694" s="212">
        <v>74</v>
      </c>
      <c r="E1694" s="212">
        <v>742</v>
      </c>
      <c r="F1694" s="212">
        <v>7422</v>
      </c>
      <c r="G1694" s="212" t="s">
        <v>1801</v>
      </c>
    </row>
    <row r="1695" spans="2:7">
      <c r="B1695" s="233" t="s">
        <v>2365</v>
      </c>
      <c r="C1695" s="212" t="s">
        <v>1758</v>
      </c>
      <c r="D1695" s="212">
        <v>74</v>
      </c>
      <c r="E1695" s="212">
        <v>742</v>
      </c>
      <c r="F1695" s="212">
        <v>7429</v>
      </c>
      <c r="G1695" s="212" t="s">
        <v>1802</v>
      </c>
    </row>
    <row r="1696" spans="2:7">
      <c r="B1696" s="233" t="s">
        <v>2365</v>
      </c>
      <c r="C1696" s="212" t="s">
        <v>1758</v>
      </c>
      <c r="D1696" s="212">
        <v>74</v>
      </c>
      <c r="E1696" s="212">
        <v>743</v>
      </c>
      <c r="F1696" s="212">
        <v>0</v>
      </c>
      <c r="G1696" s="212" t="s">
        <v>1803</v>
      </c>
    </row>
    <row r="1697" spans="2:7">
      <c r="B1697" s="233" t="s">
        <v>2365</v>
      </c>
      <c r="C1697" s="212" t="s">
        <v>1758</v>
      </c>
      <c r="D1697" s="212">
        <v>74</v>
      </c>
      <c r="E1697" s="212">
        <v>743</v>
      </c>
      <c r="F1697" s="212">
        <v>7431</v>
      </c>
      <c r="G1697" s="212" t="s">
        <v>1803</v>
      </c>
    </row>
    <row r="1698" spans="2:7">
      <c r="B1698" s="233" t="s">
        <v>2365</v>
      </c>
      <c r="C1698" s="212" t="s">
        <v>1758</v>
      </c>
      <c r="D1698" s="212">
        <v>74</v>
      </c>
      <c r="E1698" s="212">
        <v>744</v>
      </c>
      <c r="F1698" s="212">
        <v>0</v>
      </c>
      <c r="G1698" s="212" t="s">
        <v>1804</v>
      </c>
    </row>
    <row r="1699" spans="2:7">
      <c r="B1699" s="233" t="s">
        <v>2365</v>
      </c>
      <c r="C1699" s="212" t="s">
        <v>1758</v>
      </c>
      <c r="D1699" s="212">
        <v>74</v>
      </c>
      <c r="E1699" s="212">
        <v>744</v>
      </c>
      <c r="F1699" s="212">
        <v>7441</v>
      </c>
      <c r="G1699" s="212" t="s">
        <v>1805</v>
      </c>
    </row>
    <row r="1700" spans="2:7">
      <c r="B1700" s="233" t="s">
        <v>2365</v>
      </c>
      <c r="C1700" s="212" t="s">
        <v>1758</v>
      </c>
      <c r="D1700" s="212">
        <v>74</v>
      </c>
      <c r="E1700" s="212">
        <v>744</v>
      </c>
      <c r="F1700" s="212">
        <v>7442</v>
      </c>
      <c r="G1700" s="212" t="s">
        <v>1806</v>
      </c>
    </row>
    <row r="1701" spans="2:7">
      <c r="B1701" s="233" t="s">
        <v>2365</v>
      </c>
      <c r="C1701" s="212" t="s">
        <v>1758</v>
      </c>
      <c r="D1701" s="212">
        <v>74</v>
      </c>
      <c r="E1701" s="212">
        <v>745</v>
      </c>
      <c r="F1701" s="212">
        <v>0</v>
      </c>
      <c r="G1701" s="212" t="s">
        <v>1807</v>
      </c>
    </row>
    <row r="1702" spans="2:7">
      <c r="B1702" s="233" t="s">
        <v>2365</v>
      </c>
      <c r="C1702" s="212" t="s">
        <v>1758</v>
      </c>
      <c r="D1702" s="212">
        <v>74</v>
      </c>
      <c r="E1702" s="212">
        <v>745</v>
      </c>
      <c r="F1702" s="212">
        <v>7451</v>
      </c>
      <c r="G1702" s="212" t="s">
        <v>1808</v>
      </c>
    </row>
    <row r="1703" spans="2:7">
      <c r="B1703" s="233" t="s">
        <v>2365</v>
      </c>
      <c r="C1703" s="212" t="s">
        <v>1758</v>
      </c>
      <c r="D1703" s="212">
        <v>74</v>
      </c>
      <c r="E1703" s="212">
        <v>745</v>
      </c>
      <c r="F1703" s="212">
        <v>7452</v>
      </c>
      <c r="G1703" s="212" t="s">
        <v>1809</v>
      </c>
    </row>
    <row r="1704" spans="2:7">
      <c r="B1704" s="233" t="s">
        <v>2365</v>
      </c>
      <c r="C1704" s="212" t="s">
        <v>1758</v>
      </c>
      <c r="D1704" s="212">
        <v>74</v>
      </c>
      <c r="E1704" s="212">
        <v>745</v>
      </c>
      <c r="F1704" s="212">
        <v>7459</v>
      </c>
      <c r="G1704" s="212" t="s">
        <v>1810</v>
      </c>
    </row>
    <row r="1705" spans="2:7">
      <c r="B1705" s="233" t="s">
        <v>2365</v>
      </c>
      <c r="C1705" s="212" t="s">
        <v>1758</v>
      </c>
      <c r="D1705" s="212">
        <v>74</v>
      </c>
      <c r="E1705" s="212">
        <v>746</v>
      </c>
      <c r="F1705" s="212">
        <v>0</v>
      </c>
      <c r="G1705" s="212" t="s">
        <v>1811</v>
      </c>
    </row>
    <row r="1706" spans="2:7">
      <c r="B1706" s="233" t="s">
        <v>2365</v>
      </c>
      <c r="C1706" s="212" t="s">
        <v>1758</v>
      </c>
      <c r="D1706" s="212">
        <v>74</v>
      </c>
      <c r="E1706" s="212">
        <v>746</v>
      </c>
      <c r="F1706" s="212">
        <v>7461</v>
      </c>
      <c r="G1706" s="212" t="s">
        <v>1812</v>
      </c>
    </row>
    <row r="1707" spans="2:7">
      <c r="B1707" s="233" t="s">
        <v>2365</v>
      </c>
      <c r="C1707" s="212" t="s">
        <v>1758</v>
      </c>
      <c r="D1707" s="212">
        <v>74</v>
      </c>
      <c r="E1707" s="212">
        <v>746</v>
      </c>
      <c r="F1707" s="212">
        <v>7462</v>
      </c>
      <c r="G1707" s="212" t="s">
        <v>1813</v>
      </c>
    </row>
    <row r="1708" spans="2:7">
      <c r="B1708" s="233" t="s">
        <v>2365</v>
      </c>
      <c r="C1708" s="212" t="s">
        <v>1758</v>
      </c>
      <c r="D1708" s="212">
        <v>74</v>
      </c>
      <c r="E1708" s="212">
        <v>749</v>
      </c>
      <c r="F1708" s="212">
        <v>0</v>
      </c>
      <c r="G1708" s="212" t="s">
        <v>1814</v>
      </c>
    </row>
    <row r="1709" spans="2:7">
      <c r="B1709" s="233" t="s">
        <v>2365</v>
      </c>
      <c r="C1709" s="212" t="s">
        <v>1758</v>
      </c>
      <c r="D1709" s="212">
        <v>74</v>
      </c>
      <c r="E1709" s="212">
        <v>749</v>
      </c>
      <c r="F1709" s="212">
        <v>7499</v>
      </c>
      <c r="G1709" s="212" t="s">
        <v>1814</v>
      </c>
    </row>
    <row r="1710" spans="2:7">
      <c r="B1710" s="233" t="s">
        <v>2366</v>
      </c>
      <c r="C1710" s="212" t="s">
        <v>1815</v>
      </c>
      <c r="D1710" s="212">
        <v>0</v>
      </c>
      <c r="E1710" s="212">
        <v>0</v>
      </c>
      <c r="F1710" s="212">
        <v>0</v>
      </c>
      <c r="G1710" s="212" t="s">
        <v>1816</v>
      </c>
    </row>
    <row r="1711" spans="2:7">
      <c r="B1711" s="233" t="s">
        <v>2365</v>
      </c>
      <c r="C1711" s="212" t="s">
        <v>1815</v>
      </c>
      <c r="D1711" s="212">
        <v>75</v>
      </c>
      <c r="E1711" s="212">
        <v>0</v>
      </c>
      <c r="F1711" s="212">
        <v>0</v>
      </c>
      <c r="G1711" s="212" t="s">
        <v>1817</v>
      </c>
    </row>
    <row r="1712" spans="2:7">
      <c r="B1712" s="233" t="s">
        <v>2365</v>
      </c>
      <c r="C1712" s="212" t="s">
        <v>1815</v>
      </c>
      <c r="D1712" s="212">
        <v>75</v>
      </c>
      <c r="E1712" s="212">
        <v>750</v>
      </c>
      <c r="F1712" s="212">
        <v>0</v>
      </c>
      <c r="G1712" s="212" t="s">
        <v>1818</v>
      </c>
    </row>
    <row r="1713" spans="2:7">
      <c r="B1713" s="233" t="s">
        <v>2365</v>
      </c>
      <c r="C1713" s="212" t="s">
        <v>1815</v>
      </c>
      <c r="D1713" s="212">
        <v>75</v>
      </c>
      <c r="E1713" s="212">
        <v>750</v>
      </c>
      <c r="F1713" s="212">
        <v>7500</v>
      </c>
      <c r="G1713" s="212" t="s">
        <v>576</v>
      </c>
    </row>
    <row r="1714" spans="2:7">
      <c r="B1714" s="233" t="s">
        <v>2365</v>
      </c>
      <c r="C1714" s="212" t="s">
        <v>1815</v>
      </c>
      <c r="D1714" s="212">
        <v>75</v>
      </c>
      <c r="E1714" s="212">
        <v>750</v>
      </c>
      <c r="F1714" s="212">
        <v>7509</v>
      </c>
      <c r="G1714" s="212" t="s">
        <v>577</v>
      </c>
    </row>
    <row r="1715" spans="2:7">
      <c r="B1715" s="233" t="s">
        <v>2365</v>
      </c>
      <c r="C1715" s="212" t="s">
        <v>1815</v>
      </c>
      <c r="D1715" s="212">
        <v>75</v>
      </c>
      <c r="E1715" s="212">
        <v>751</v>
      </c>
      <c r="F1715" s="212">
        <v>0</v>
      </c>
      <c r="G1715" s="212" t="s">
        <v>1819</v>
      </c>
    </row>
    <row r="1716" spans="2:7">
      <c r="B1716" s="233" t="s">
        <v>2365</v>
      </c>
      <c r="C1716" s="212" t="s">
        <v>1815</v>
      </c>
      <c r="D1716" s="212">
        <v>75</v>
      </c>
      <c r="E1716" s="212">
        <v>751</v>
      </c>
      <c r="F1716" s="212">
        <v>7511</v>
      </c>
      <c r="G1716" s="212" t="s">
        <v>1819</v>
      </c>
    </row>
    <row r="1717" spans="2:7">
      <c r="B1717" s="233" t="s">
        <v>2365</v>
      </c>
      <c r="C1717" s="212" t="s">
        <v>1815</v>
      </c>
      <c r="D1717" s="212">
        <v>75</v>
      </c>
      <c r="E1717" s="212">
        <v>752</v>
      </c>
      <c r="F1717" s="212">
        <v>0</v>
      </c>
      <c r="G1717" s="212" t="s">
        <v>1820</v>
      </c>
    </row>
    <row r="1718" spans="2:7">
      <c r="B1718" s="233" t="s">
        <v>2365</v>
      </c>
      <c r="C1718" s="212" t="s">
        <v>1815</v>
      </c>
      <c r="D1718" s="212">
        <v>75</v>
      </c>
      <c r="E1718" s="212">
        <v>752</v>
      </c>
      <c r="F1718" s="212">
        <v>7521</v>
      </c>
      <c r="G1718" s="212" t="s">
        <v>1820</v>
      </c>
    </row>
    <row r="1719" spans="2:7">
      <c r="B1719" s="233" t="s">
        <v>2365</v>
      </c>
      <c r="C1719" s="212" t="s">
        <v>1815</v>
      </c>
      <c r="D1719" s="212">
        <v>75</v>
      </c>
      <c r="E1719" s="212">
        <v>753</v>
      </c>
      <c r="F1719" s="212">
        <v>0</v>
      </c>
      <c r="G1719" s="212" t="s">
        <v>1821</v>
      </c>
    </row>
    <row r="1720" spans="2:7">
      <c r="B1720" s="233" t="s">
        <v>2365</v>
      </c>
      <c r="C1720" s="212" t="s">
        <v>1815</v>
      </c>
      <c r="D1720" s="212">
        <v>75</v>
      </c>
      <c r="E1720" s="212">
        <v>753</v>
      </c>
      <c r="F1720" s="212">
        <v>7531</v>
      </c>
      <c r="G1720" s="212" t="s">
        <v>1821</v>
      </c>
    </row>
    <row r="1721" spans="2:7">
      <c r="B1721" s="233" t="s">
        <v>2365</v>
      </c>
      <c r="C1721" s="212" t="s">
        <v>1815</v>
      </c>
      <c r="D1721" s="212">
        <v>75</v>
      </c>
      <c r="E1721" s="212">
        <v>759</v>
      </c>
      <c r="F1721" s="212">
        <v>0</v>
      </c>
      <c r="G1721" s="212" t="s">
        <v>1822</v>
      </c>
    </row>
    <row r="1722" spans="2:7">
      <c r="B1722" s="233" t="s">
        <v>2365</v>
      </c>
      <c r="C1722" s="212" t="s">
        <v>1815</v>
      </c>
      <c r="D1722" s="212">
        <v>75</v>
      </c>
      <c r="E1722" s="212">
        <v>759</v>
      </c>
      <c r="F1722" s="212">
        <v>7591</v>
      </c>
      <c r="G1722" s="212" t="s">
        <v>1823</v>
      </c>
    </row>
    <row r="1723" spans="2:7">
      <c r="B1723" s="233" t="s">
        <v>2365</v>
      </c>
      <c r="C1723" s="212" t="s">
        <v>1815</v>
      </c>
      <c r="D1723" s="212">
        <v>75</v>
      </c>
      <c r="E1723" s="212">
        <v>759</v>
      </c>
      <c r="F1723" s="212">
        <v>7592</v>
      </c>
      <c r="G1723" s="212" t="s">
        <v>1824</v>
      </c>
    </row>
    <row r="1724" spans="2:7">
      <c r="B1724" s="233" t="s">
        <v>2365</v>
      </c>
      <c r="C1724" s="212" t="s">
        <v>1815</v>
      </c>
      <c r="D1724" s="212">
        <v>75</v>
      </c>
      <c r="E1724" s="212">
        <v>759</v>
      </c>
      <c r="F1724" s="212">
        <v>7599</v>
      </c>
      <c r="G1724" s="212" t="s">
        <v>1825</v>
      </c>
    </row>
    <row r="1725" spans="2:7">
      <c r="B1725" s="233" t="s">
        <v>2364</v>
      </c>
      <c r="C1725" s="212" t="s">
        <v>1815</v>
      </c>
      <c r="D1725" s="212">
        <v>76</v>
      </c>
      <c r="E1725" s="212">
        <v>0</v>
      </c>
      <c r="F1725" s="212">
        <v>0</v>
      </c>
      <c r="G1725" s="212" t="s">
        <v>1826</v>
      </c>
    </row>
    <row r="1726" spans="2:7">
      <c r="B1726" s="233" t="s">
        <v>2364</v>
      </c>
      <c r="C1726" s="212" t="s">
        <v>1815</v>
      </c>
      <c r="D1726" s="212">
        <v>76</v>
      </c>
      <c r="E1726" s="212">
        <v>760</v>
      </c>
      <c r="F1726" s="212">
        <v>0</v>
      </c>
      <c r="G1726" s="212" t="s">
        <v>2342</v>
      </c>
    </row>
    <row r="1727" spans="2:7">
      <c r="B1727" s="233" t="s">
        <v>2364</v>
      </c>
      <c r="C1727" s="212" t="s">
        <v>1815</v>
      </c>
      <c r="D1727" s="212">
        <v>76</v>
      </c>
      <c r="E1727" s="212">
        <v>760</v>
      </c>
      <c r="F1727" s="212">
        <v>7600</v>
      </c>
      <c r="G1727" s="212" t="s">
        <v>576</v>
      </c>
    </row>
    <row r="1728" spans="2:7">
      <c r="B1728" s="233" t="s">
        <v>2364</v>
      </c>
      <c r="C1728" s="212" t="s">
        <v>1815</v>
      </c>
      <c r="D1728" s="212">
        <v>76</v>
      </c>
      <c r="E1728" s="212">
        <v>760</v>
      </c>
      <c r="F1728" s="212">
        <v>7609</v>
      </c>
      <c r="G1728" s="212" t="s">
        <v>577</v>
      </c>
    </row>
    <row r="1729" spans="2:7">
      <c r="B1729" s="233" t="s">
        <v>2364</v>
      </c>
      <c r="C1729" s="212" t="s">
        <v>1815</v>
      </c>
      <c r="D1729" s="212">
        <v>76</v>
      </c>
      <c r="E1729" s="212">
        <v>761</v>
      </c>
      <c r="F1729" s="212">
        <v>0</v>
      </c>
      <c r="G1729" s="212" t="s">
        <v>2343</v>
      </c>
    </row>
    <row r="1730" spans="2:7">
      <c r="B1730" s="233" t="s">
        <v>2364</v>
      </c>
      <c r="C1730" s="212" t="s">
        <v>1815</v>
      </c>
      <c r="D1730" s="212">
        <v>76</v>
      </c>
      <c r="E1730" s="212">
        <v>761</v>
      </c>
      <c r="F1730" s="212">
        <v>7611</v>
      </c>
      <c r="G1730" s="212" t="s">
        <v>2343</v>
      </c>
    </row>
    <row r="1731" spans="2:7">
      <c r="B1731" s="233" t="s">
        <v>2364</v>
      </c>
      <c r="C1731" s="212" t="s">
        <v>1815</v>
      </c>
      <c r="D1731" s="212">
        <v>76</v>
      </c>
      <c r="E1731" s="212">
        <v>762</v>
      </c>
      <c r="F1731" s="212">
        <v>0</v>
      </c>
      <c r="G1731" s="212" t="s">
        <v>2344</v>
      </c>
    </row>
    <row r="1732" spans="2:7">
      <c r="B1732" s="233" t="s">
        <v>2364</v>
      </c>
      <c r="C1732" s="212" t="s">
        <v>1815</v>
      </c>
      <c r="D1732" s="212">
        <v>76</v>
      </c>
      <c r="E1732" s="212">
        <v>762</v>
      </c>
      <c r="F1732" s="212">
        <v>7621</v>
      </c>
      <c r="G1732" s="212" t="s">
        <v>2345</v>
      </c>
    </row>
    <row r="1733" spans="2:7">
      <c r="B1733" s="233" t="s">
        <v>2364</v>
      </c>
      <c r="C1733" s="212" t="s">
        <v>1815</v>
      </c>
      <c r="D1733" s="212">
        <v>76</v>
      </c>
      <c r="E1733" s="212">
        <v>762</v>
      </c>
      <c r="F1733" s="212">
        <v>7622</v>
      </c>
      <c r="G1733" s="212" t="s">
        <v>2346</v>
      </c>
    </row>
    <row r="1734" spans="2:7">
      <c r="B1734" s="233" t="s">
        <v>2364</v>
      </c>
      <c r="C1734" s="212" t="s">
        <v>1815</v>
      </c>
      <c r="D1734" s="212">
        <v>76</v>
      </c>
      <c r="E1734" s="212">
        <v>762</v>
      </c>
      <c r="F1734" s="212">
        <v>7623</v>
      </c>
      <c r="G1734" s="212" t="s">
        <v>2347</v>
      </c>
    </row>
    <row r="1735" spans="2:7">
      <c r="B1735" s="233" t="s">
        <v>2364</v>
      </c>
      <c r="C1735" s="212" t="s">
        <v>1815</v>
      </c>
      <c r="D1735" s="212">
        <v>76</v>
      </c>
      <c r="E1735" s="212">
        <v>762</v>
      </c>
      <c r="F1735" s="212">
        <v>7624</v>
      </c>
      <c r="G1735" s="212" t="s">
        <v>2348</v>
      </c>
    </row>
    <row r="1736" spans="2:7">
      <c r="B1736" s="233" t="s">
        <v>2364</v>
      </c>
      <c r="C1736" s="212" t="s">
        <v>1815</v>
      </c>
      <c r="D1736" s="212">
        <v>76</v>
      </c>
      <c r="E1736" s="212">
        <v>762</v>
      </c>
      <c r="F1736" s="212">
        <v>7625</v>
      </c>
      <c r="G1736" s="212" t="s">
        <v>2349</v>
      </c>
    </row>
    <row r="1737" spans="2:7">
      <c r="B1737" s="233" t="s">
        <v>2364</v>
      </c>
      <c r="C1737" s="212" t="s">
        <v>1815</v>
      </c>
      <c r="D1737" s="212">
        <v>76</v>
      </c>
      <c r="E1737" s="212">
        <v>762</v>
      </c>
      <c r="F1737" s="212">
        <v>7629</v>
      </c>
      <c r="G1737" s="212" t="s">
        <v>2350</v>
      </c>
    </row>
    <row r="1738" spans="2:7">
      <c r="B1738" s="233" t="s">
        <v>2364</v>
      </c>
      <c r="C1738" s="212" t="s">
        <v>1815</v>
      </c>
      <c r="D1738" s="212">
        <v>76</v>
      </c>
      <c r="E1738" s="212">
        <v>763</v>
      </c>
      <c r="F1738" s="212">
        <v>0</v>
      </c>
      <c r="G1738" s="212" t="s">
        <v>2351</v>
      </c>
    </row>
    <row r="1739" spans="2:7">
      <c r="B1739" s="233" t="s">
        <v>2364</v>
      </c>
      <c r="C1739" s="212" t="s">
        <v>1815</v>
      </c>
      <c r="D1739" s="212">
        <v>76</v>
      </c>
      <c r="E1739" s="212">
        <v>763</v>
      </c>
      <c r="F1739" s="212">
        <v>7631</v>
      </c>
      <c r="G1739" s="212" t="s">
        <v>2351</v>
      </c>
    </row>
    <row r="1740" spans="2:7">
      <c r="B1740" s="233" t="s">
        <v>2364</v>
      </c>
      <c r="C1740" s="212" t="s">
        <v>1815</v>
      </c>
      <c r="D1740" s="212">
        <v>76</v>
      </c>
      <c r="E1740" s="212">
        <v>764</v>
      </c>
      <c r="F1740" s="212">
        <v>0</v>
      </c>
      <c r="G1740" s="212" t="s">
        <v>2352</v>
      </c>
    </row>
    <row r="1741" spans="2:7">
      <c r="B1741" s="233" t="s">
        <v>2364</v>
      </c>
      <c r="C1741" s="212" t="s">
        <v>1815</v>
      </c>
      <c r="D1741" s="212">
        <v>76</v>
      </c>
      <c r="E1741" s="212">
        <v>764</v>
      </c>
      <c r="F1741" s="212">
        <v>7641</v>
      </c>
      <c r="G1741" s="212" t="s">
        <v>2352</v>
      </c>
    </row>
    <row r="1742" spans="2:7">
      <c r="B1742" s="233" t="s">
        <v>2364</v>
      </c>
      <c r="C1742" s="212" t="s">
        <v>1815</v>
      </c>
      <c r="D1742" s="212">
        <v>76</v>
      </c>
      <c r="E1742" s="212">
        <v>765</v>
      </c>
      <c r="F1742" s="212">
        <v>0</v>
      </c>
      <c r="G1742" s="212" t="s">
        <v>2353</v>
      </c>
    </row>
    <row r="1743" spans="2:7">
      <c r="B1743" s="233" t="s">
        <v>2364</v>
      </c>
      <c r="C1743" s="212" t="s">
        <v>1815</v>
      </c>
      <c r="D1743" s="212">
        <v>76</v>
      </c>
      <c r="E1743" s="212">
        <v>765</v>
      </c>
      <c r="F1743" s="212">
        <v>7651</v>
      </c>
      <c r="G1743" s="212" t="s">
        <v>2353</v>
      </c>
    </row>
    <row r="1744" spans="2:7">
      <c r="B1744" s="233" t="s">
        <v>2364</v>
      </c>
      <c r="C1744" s="212" t="s">
        <v>1815</v>
      </c>
      <c r="D1744" s="212">
        <v>76</v>
      </c>
      <c r="E1744" s="212">
        <v>766</v>
      </c>
      <c r="F1744" s="212">
        <v>0</v>
      </c>
      <c r="G1744" s="212" t="s">
        <v>2354</v>
      </c>
    </row>
    <row r="1745" spans="2:7">
      <c r="B1745" s="233" t="s">
        <v>2364</v>
      </c>
      <c r="C1745" s="212" t="s">
        <v>1815</v>
      </c>
      <c r="D1745" s="212">
        <v>76</v>
      </c>
      <c r="E1745" s="212">
        <v>766</v>
      </c>
      <c r="F1745" s="212">
        <v>7661</v>
      </c>
      <c r="G1745" s="212" t="s">
        <v>2354</v>
      </c>
    </row>
    <row r="1746" spans="2:7">
      <c r="B1746" s="233" t="s">
        <v>2364</v>
      </c>
      <c r="C1746" s="212" t="s">
        <v>1815</v>
      </c>
      <c r="D1746" s="212">
        <v>76</v>
      </c>
      <c r="E1746" s="212">
        <v>767</v>
      </c>
      <c r="F1746" s="212">
        <v>0</v>
      </c>
      <c r="G1746" s="212" t="s">
        <v>2355</v>
      </c>
    </row>
    <row r="1747" spans="2:7">
      <c r="B1747" s="233" t="s">
        <v>2364</v>
      </c>
      <c r="C1747" s="212" t="s">
        <v>1815</v>
      </c>
      <c r="D1747" s="212">
        <v>76</v>
      </c>
      <c r="E1747" s="212">
        <v>767</v>
      </c>
      <c r="F1747" s="212">
        <v>7671</v>
      </c>
      <c r="G1747" s="212" t="s">
        <v>2355</v>
      </c>
    </row>
    <row r="1748" spans="2:7">
      <c r="B1748" s="233" t="s">
        <v>2364</v>
      </c>
      <c r="C1748" s="212" t="s">
        <v>1815</v>
      </c>
      <c r="D1748" s="212">
        <v>76</v>
      </c>
      <c r="E1748" s="212">
        <v>769</v>
      </c>
      <c r="F1748" s="212">
        <v>0</v>
      </c>
      <c r="G1748" s="212" t="s">
        <v>2356</v>
      </c>
    </row>
    <row r="1749" spans="2:7">
      <c r="B1749" s="233" t="s">
        <v>2364</v>
      </c>
      <c r="C1749" s="212" t="s">
        <v>1815</v>
      </c>
      <c r="D1749" s="212">
        <v>76</v>
      </c>
      <c r="E1749" s="212">
        <v>769</v>
      </c>
      <c r="F1749" s="212">
        <v>7691</v>
      </c>
      <c r="G1749" s="212" t="s">
        <v>2357</v>
      </c>
    </row>
    <row r="1750" spans="2:7">
      <c r="B1750" s="233" t="s">
        <v>2364</v>
      </c>
      <c r="C1750" s="212" t="s">
        <v>1815</v>
      </c>
      <c r="D1750" s="212">
        <v>76</v>
      </c>
      <c r="E1750" s="212">
        <v>769</v>
      </c>
      <c r="F1750" s="212">
        <v>7692</v>
      </c>
      <c r="G1750" s="212" t="s">
        <v>2358</v>
      </c>
    </row>
    <row r="1751" spans="2:7">
      <c r="B1751" s="233" t="s">
        <v>2364</v>
      </c>
      <c r="C1751" s="212" t="s">
        <v>1815</v>
      </c>
      <c r="D1751" s="212">
        <v>76</v>
      </c>
      <c r="E1751" s="212">
        <v>769</v>
      </c>
      <c r="F1751" s="212">
        <v>7699</v>
      </c>
      <c r="G1751" s="212" t="s">
        <v>2359</v>
      </c>
    </row>
    <row r="1752" spans="2:7">
      <c r="B1752" s="233" t="s">
        <v>2364</v>
      </c>
      <c r="C1752" s="212" t="s">
        <v>1815</v>
      </c>
      <c r="D1752" s="212">
        <v>77</v>
      </c>
      <c r="E1752" s="212">
        <v>0</v>
      </c>
      <c r="F1752" s="212">
        <v>0</v>
      </c>
      <c r="G1752" s="212" t="s">
        <v>1827</v>
      </c>
    </row>
    <row r="1753" spans="2:7">
      <c r="B1753" s="233" t="s">
        <v>2364</v>
      </c>
      <c r="C1753" s="212" t="s">
        <v>1815</v>
      </c>
      <c r="D1753" s="212">
        <v>77</v>
      </c>
      <c r="E1753" s="212">
        <v>770</v>
      </c>
      <c r="F1753" s="212">
        <v>0</v>
      </c>
      <c r="G1753" s="212" t="s">
        <v>2360</v>
      </c>
    </row>
    <row r="1754" spans="2:7">
      <c r="B1754" s="233" t="s">
        <v>2364</v>
      </c>
      <c r="C1754" s="212" t="s">
        <v>1815</v>
      </c>
      <c r="D1754" s="212">
        <v>77</v>
      </c>
      <c r="E1754" s="212">
        <v>770</v>
      </c>
      <c r="F1754" s="212">
        <v>7700</v>
      </c>
      <c r="G1754" s="212" t="s">
        <v>576</v>
      </c>
    </row>
    <row r="1755" spans="2:7">
      <c r="B1755" s="233" t="s">
        <v>2364</v>
      </c>
      <c r="C1755" s="212" t="s">
        <v>1815</v>
      </c>
      <c r="D1755" s="212">
        <v>77</v>
      </c>
      <c r="E1755" s="212">
        <v>770</v>
      </c>
      <c r="F1755" s="212">
        <v>7709</v>
      </c>
      <c r="G1755" s="212" t="s">
        <v>577</v>
      </c>
    </row>
    <row r="1756" spans="2:7">
      <c r="B1756" s="233" t="s">
        <v>2364</v>
      </c>
      <c r="C1756" s="212" t="s">
        <v>1815</v>
      </c>
      <c r="D1756" s="212">
        <v>77</v>
      </c>
      <c r="E1756" s="212">
        <v>771</v>
      </c>
      <c r="F1756" s="212">
        <v>0</v>
      </c>
      <c r="G1756" s="212" t="s">
        <v>2361</v>
      </c>
    </row>
    <row r="1757" spans="2:7">
      <c r="B1757" s="233" t="s">
        <v>2364</v>
      </c>
      <c r="C1757" s="212" t="s">
        <v>1815</v>
      </c>
      <c r="D1757" s="212">
        <v>77</v>
      </c>
      <c r="E1757" s="212">
        <v>771</v>
      </c>
      <c r="F1757" s="212">
        <v>7711</v>
      </c>
      <c r="G1757" s="212" t="s">
        <v>2361</v>
      </c>
    </row>
    <row r="1758" spans="2:7">
      <c r="B1758" s="233" t="s">
        <v>2364</v>
      </c>
      <c r="C1758" s="212" t="s">
        <v>1815</v>
      </c>
      <c r="D1758" s="212">
        <v>77</v>
      </c>
      <c r="E1758" s="212">
        <v>772</v>
      </c>
      <c r="F1758" s="212">
        <v>0</v>
      </c>
      <c r="G1758" s="212" t="s">
        <v>2362</v>
      </c>
    </row>
    <row r="1759" spans="2:7">
      <c r="B1759" s="233" t="s">
        <v>2364</v>
      </c>
      <c r="C1759" s="212" t="s">
        <v>1815</v>
      </c>
      <c r="D1759" s="212">
        <v>77</v>
      </c>
      <c r="E1759" s="212">
        <v>772</v>
      </c>
      <c r="F1759" s="212">
        <v>7721</v>
      </c>
      <c r="G1759" s="212" t="s">
        <v>2362</v>
      </c>
    </row>
    <row r="1760" spans="2:7">
      <c r="B1760" s="233" t="s">
        <v>2365</v>
      </c>
      <c r="C1760" s="212" t="s">
        <v>1828</v>
      </c>
      <c r="D1760" s="212">
        <v>0</v>
      </c>
      <c r="E1760" s="212">
        <v>0</v>
      </c>
      <c r="F1760" s="212">
        <v>0</v>
      </c>
      <c r="G1760" s="212" t="s">
        <v>1829</v>
      </c>
    </row>
    <row r="1761" spans="2:7">
      <c r="B1761" s="233" t="s">
        <v>2365</v>
      </c>
      <c r="C1761" s="212" t="s">
        <v>1828</v>
      </c>
      <c r="D1761" s="212">
        <v>78</v>
      </c>
      <c r="E1761" s="212">
        <v>0</v>
      </c>
      <c r="F1761" s="212">
        <v>0</v>
      </c>
      <c r="G1761" s="212" t="s">
        <v>1830</v>
      </c>
    </row>
    <row r="1762" spans="2:7">
      <c r="B1762" s="233" t="s">
        <v>2365</v>
      </c>
      <c r="C1762" s="212" t="s">
        <v>1828</v>
      </c>
      <c r="D1762" s="212">
        <v>78</v>
      </c>
      <c r="E1762" s="212">
        <v>780</v>
      </c>
      <c r="F1762" s="212">
        <v>0</v>
      </c>
      <c r="G1762" s="212" t="s">
        <v>1831</v>
      </c>
    </row>
    <row r="1763" spans="2:7">
      <c r="B1763" s="233" t="s">
        <v>2365</v>
      </c>
      <c r="C1763" s="212" t="s">
        <v>1828</v>
      </c>
      <c r="D1763" s="212">
        <v>78</v>
      </c>
      <c r="E1763" s="212">
        <v>780</v>
      </c>
      <c r="F1763" s="212">
        <v>7800</v>
      </c>
      <c r="G1763" s="212" t="s">
        <v>576</v>
      </c>
    </row>
    <row r="1764" spans="2:7">
      <c r="B1764" s="233" t="s">
        <v>2365</v>
      </c>
      <c r="C1764" s="212" t="s">
        <v>1828</v>
      </c>
      <c r="D1764" s="212">
        <v>78</v>
      </c>
      <c r="E1764" s="212">
        <v>780</v>
      </c>
      <c r="F1764" s="212">
        <v>7809</v>
      </c>
      <c r="G1764" s="212" t="s">
        <v>577</v>
      </c>
    </row>
    <row r="1765" spans="2:7">
      <c r="B1765" s="233" t="s">
        <v>2365</v>
      </c>
      <c r="C1765" s="212" t="s">
        <v>1828</v>
      </c>
      <c r="D1765" s="212">
        <v>78</v>
      </c>
      <c r="E1765" s="212">
        <v>781</v>
      </c>
      <c r="F1765" s="212">
        <v>0</v>
      </c>
      <c r="G1765" s="212" t="s">
        <v>1832</v>
      </c>
    </row>
    <row r="1766" spans="2:7">
      <c r="B1766" s="233" t="s">
        <v>2365</v>
      </c>
      <c r="C1766" s="212" t="s">
        <v>1828</v>
      </c>
      <c r="D1766" s="212">
        <v>78</v>
      </c>
      <c r="E1766" s="212">
        <v>781</v>
      </c>
      <c r="F1766" s="212">
        <v>7811</v>
      </c>
      <c r="G1766" s="212" t="s">
        <v>1833</v>
      </c>
    </row>
    <row r="1767" spans="2:7">
      <c r="B1767" s="233" t="s">
        <v>2365</v>
      </c>
      <c r="C1767" s="212" t="s">
        <v>1828</v>
      </c>
      <c r="D1767" s="212">
        <v>78</v>
      </c>
      <c r="E1767" s="212">
        <v>781</v>
      </c>
      <c r="F1767" s="212">
        <v>7812</v>
      </c>
      <c r="G1767" s="212" t="s">
        <v>1834</v>
      </c>
    </row>
    <row r="1768" spans="2:7">
      <c r="B1768" s="233" t="s">
        <v>2365</v>
      </c>
      <c r="C1768" s="212" t="s">
        <v>1828</v>
      </c>
      <c r="D1768" s="212">
        <v>78</v>
      </c>
      <c r="E1768" s="212">
        <v>781</v>
      </c>
      <c r="F1768" s="212">
        <v>7813</v>
      </c>
      <c r="G1768" s="212" t="s">
        <v>1835</v>
      </c>
    </row>
    <row r="1769" spans="2:7">
      <c r="B1769" s="233" t="s">
        <v>2365</v>
      </c>
      <c r="C1769" s="212" t="s">
        <v>1828</v>
      </c>
      <c r="D1769" s="212">
        <v>78</v>
      </c>
      <c r="E1769" s="212">
        <v>782</v>
      </c>
      <c r="F1769" s="212">
        <v>0</v>
      </c>
      <c r="G1769" s="212" t="s">
        <v>1836</v>
      </c>
    </row>
    <row r="1770" spans="2:7">
      <c r="B1770" s="233" t="s">
        <v>2365</v>
      </c>
      <c r="C1770" s="212" t="s">
        <v>1828</v>
      </c>
      <c r="D1770" s="212">
        <v>78</v>
      </c>
      <c r="E1770" s="212">
        <v>782</v>
      </c>
      <c r="F1770" s="212">
        <v>7821</v>
      </c>
      <c r="G1770" s="212" t="s">
        <v>1836</v>
      </c>
    </row>
    <row r="1771" spans="2:7">
      <c r="B1771" s="233" t="s">
        <v>2365</v>
      </c>
      <c r="C1771" s="212" t="s">
        <v>1828</v>
      </c>
      <c r="D1771" s="212">
        <v>78</v>
      </c>
      <c r="E1771" s="212">
        <v>783</v>
      </c>
      <c r="F1771" s="212">
        <v>0</v>
      </c>
      <c r="G1771" s="212" t="s">
        <v>1837</v>
      </c>
    </row>
    <row r="1772" spans="2:7">
      <c r="B1772" s="233" t="s">
        <v>2365</v>
      </c>
      <c r="C1772" s="212" t="s">
        <v>1828</v>
      </c>
      <c r="D1772" s="212">
        <v>78</v>
      </c>
      <c r="E1772" s="212">
        <v>783</v>
      </c>
      <c r="F1772" s="212">
        <v>7831</v>
      </c>
      <c r="G1772" s="212" t="s">
        <v>1837</v>
      </c>
    </row>
    <row r="1773" spans="2:7">
      <c r="B1773" s="233" t="s">
        <v>2365</v>
      </c>
      <c r="C1773" s="212" t="s">
        <v>1828</v>
      </c>
      <c r="D1773" s="212">
        <v>78</v>
      </c>
      <c r="E1773" s="212">
        <v>784</v>
      </c>
      <c r="F1773" s="212">
        <v>0</v>
      </c>
      <c r="G1773" s="212" t="s">
        <v>1838</v>
      </c>
    </row>
    <row r="1774" spans="2:7">
      <c r="B1774" s="233" t="s">
        <v>2365</v>
      </c>
      <c r="C1774" s="212" t="s">
        <v>1828</v>
      </c>
      <c r="D1774" s="212">
        <v>78</v>
      </c>
      <c r="E1774" s="212">
        <v>784</v>
      </c>
      <c r="F1774" s="212">
        <v>7841</v>
      </c>
      <c r="G1774" s="212" t="s">
        <v>1838</v>
      </c>
    </row>
    <row r="1775" spans="2:7">
      <c r="B1775" s="233" t="s">
        <v>2365</v>
      </c>
      <c r="C1775" s="212" t="s">
        <v>1828</v>
      </c>
      <c r="D1775" s="212">
        <v>78</v>
      </c>
      <c r="E1775" s="212">
        <v>785</v>
      </c>
      <c r="F1775" s="212">
        <v>0</v>
      </c>
      <c r="G1775" s="212" t="s">
        <v>1839</v>
      </c>
    </row>
    <row r="1776" spans="2:7">
      <c r="B1776" s="233" t="s">
        <v>2365</v>
      </c>
      <c r="C1776" s="212" t="s">
        <v>1828</v>
      </c>
      <c r="D1776" s="212">
        <v>78</v>
      </c>
      <c r="E1776" s="212">
        <v>785</v>
      </c>
      <c r="F1776" s="212">
        <v>7851</v>
      </c>
      <c r="G1776" s="212" t="s">
        <v>1839</v>
      </c>
    </row>
    <row r="1777" spans="2:7">
      <c r="B1777" s="233" t="s">
        <v>2365</v>
      </c>
      <c r="C1777" s="212" t="s">
        <v>1828</v>
      </c>
      <c r="D1777" s="212">
        <v>78</v>
      </c>
      <c r="E1777" s="212">
        <v>789</v>
      </c>
      <c r="F1777" s="212">
        <v>0</v>
      </c>
      <c r="G1777" s="212" t="s">
        <v>1840</v>
      </c>
    </row>
    <row r="1778" spans="2:7">
      <c r="B1778" s="233" t="s">
        <v>2365</v>
      </c>
      <c r="C1778" s="212" t="s">
        <v>1828</v>
      </c>
      <c r="D1778" s="212">
        <v>78</v>
      </c>
      <c r="E1778" s="212">
        <v>789</v>
      </c>
      <c r="F1778" s="212">
        <v>7891</v>
      </c>
      <c r="G1778" s="212" t="s">
        <v>1841</v>
      </c>
    </row>
    <row r="1779" spans="2:7">
      <c r="B1779" s="233" t="s">
        <v>2365</v>
      </c>
      <c r="C1779" s="212" t="s">
        <v>1828</v>
      </c>
      <c r="D1779" s="212">
        <v>78</v>
      </c>
      <c r="E1779" s="212">
        <v>789</v>
      </c>
      <c r="F1779" s="212">
        <v>7892</v>
      </c>
      <c r="G1779" s="212" t="s">
        <v>1842</v>
      </c>
    </row>
    <row r="1780" spans="2:7">
      <c r="B1780" s="233" t="s">
        <v>2365</v>
      </c>
      <c r="C1780" s="212" t="s">
        <v>1828</v>
      </c>
      <c r="D1780" s="212">
        <v>78</v>
      </c>
      <c r="E1780" s="212">
        <v>789</v>
      </c>
      <c r="F1780" s="212">
        <v>7893</v>
      </c>
      <c r="G1780" s="212" t="s">
        <v>1843</v>
      </c>
    </row>
    <row r="1781" spans="2:7">
      <c r="B1781" s="233" t="s">
        <v>2365</v>
      </c>
      <c r="C1781" s="212" t="s">
        <v>1828</v>
      </c>
      <c r="D1781" s="212">
        <v>78</v>
      </c>
      <c r="E1781" s="212">
        <v>789</v>
      </c>
      <c r="F1781" s="212">
        <v>7894</v>
      </c>
      <c r="G1781" s="212" t="s">
        <v>1844</v>
      </c>
    </row>
    <row r="1782" spans="2:7">
      <c r="B1782" s="233" t="s">
        <v>2365</v>
      </c>
      <c r="C1782" s="212" t="s">
        <v>1828</v>
      </c>
      <c r="D1782" s="212">
        <v>78</v>
      </c>
      <c r="E1782" s="212">
        <v>789</v>
      </c>
      <c r="F1782" s="212">
        <v>7899</v>
      </c>
      <c r="G1782" s="212" t="s">
        <v>1845</v>
      </c>
    </row>
    <row r="1783" spans="2:7">
      <c r="B1783" s="233" t="s">
        <v>2365</v>
      </c>
      <c r="C1783" s="212" t="s">
        <v>1828</v>
      </c>
      <c r="D1783" s="212">
        <v>79</v>
      </c>
      <c r="E1783" s="212">
        <v>0</v>
      </c>
      <c r="F1783" s="212">
        <v>0</v>
      </c>
      <c r="G1783" s="212" t="s">
        <v>1846</v>
      </c>
    </row>
    <row r="1784" spans="2:7">
      <c r="B1784" s="233" t="s">
        <v>2365</v>
      </c>
      <c r="C1784" s="212" t="s">
        <v>1828</v>
      </c>
      <c r="D1784" s="212">
        <v>79</v>
      </c>
      <c r="E1784" s="212">
        <v>790</v>
      </c>
      <c r="F1784" s="212">
        <v>0</v>
      </c>
      <c r="G1784" s="212" t="s">
        <v>1847</v>
      </c>
    </row>
    <row r="1785" spans="2:7">
      <c r="B1785" s="233" t="s">
        <v>2365</v>
      </c>
      <c r="C1785" s="212" t="s">
        <v>1828</v>
      </c>
      <c r="D1785" s="212">
        <v>79</v>
      </c>
      <c r="E1785" s="212">
        <v>790</v>
      </c>
      <c r="F1785" s="212">
        <v>7900</v>
      </c>
      <c r="G1785" s="212" t="s">
        <v>576</v>
      </c>
    </row>
    <row r="1786" spans="2:7">
      <c r="B1786" s="233" t="s">
        <v>2365</v>
      </c>
      <c r="C1786" s="212" t="s">
        <v>1828</v>
      </c>
      <c r="D1786" s="212">
        <v>79</v>
      </c>
      <c r="E1786" s="212">
        <v>790</v>
      </c>
      <c r="F1786" s="212">
        <v>7909</v>
      </c>
      <c r="G1786" s="212" t="s">
        <v>577</v>
      </c>
    </row>
    <row r="1787" spans="2:7">
      <c r="B1787" s="233" t="s">
        <v>2365</v>
      </c>
      <c r="C1787" s="212" t="s">
        <v>1828</v>
      </c>
      <c r="D1787" s="212">
        <v>79</v>
      </c>
      <c r="E1787" s="212">
        <v>791</v>
      </c>
      <c r="F1787" s="212">
        <v>0</v>
      </c>
      <c r="G1787" s="212" t="s">
        <v>1848</v>
      </c>
    </row>
    <row r="1788" spans="2:7">
      <c r="B1788" s="233" t="s">
        <v>2365</v>
      </c>
      <c r="C1788" s="212" t="s">
        <v>1828</v>
      </c>
      <c r="D1788" s="212">
        <v>79</v>
      </c>
      <c r="E1788" s="212">
        <v>791</v>
      </c>
      <c r="F1788" s="212">
        <v>7911</v>
      </c>
      <c r="G1788" s="212" t="s">
        <v>1849</v>
      </c>
    </row>
    <row r="1789" spans="2:7">
      <c r="B1789" s="233" t="s">
        <v>2365</v>
      </c>
      <c r="C1789" s="212" t="s">
        <v>1828</v>
      </c>
      <c r="D1789" s="212">
        <v>79</v>
      </c>
      <c r="E1789" s="212">
        <v>791</v>
      </c>
      <c r="F1789" s="212">
        <v>7912</v>
      </c>
      <c r="G1789" s="212" t="s">
        <v>1850</v>
      </c>
    </row>
    <row r="1790" spans="2:7">
      <c r="B1790" s="233" t="s">
        <v>2365</v>
      </c>
      <c r="C1790" s="212" t="s">
        <v>1828</v>
      </c>
      <c r="D1790" s="212">
        <v>79</v>
      </c>
      <c r="E1790" s="212">
        <v>792</v>
      </c>
      <c r="F1790" s="212">
        <v>0</v>
      </c>
      <c r="G1790" s="212" t="s">
        <v>1851</v>
      </c>
    </row>
    <row r="1791" spans="2:7">
      <c r="B1791" s="233" t="s">
        <v>2365</v>
      </c>
      <c r="C1791" s="212" t="s">
        <v>1828</v>
      </c>
      <c r="D1791" s="212">
        <v>79</v>
      </c>
      <c r="E1791" s="212">
        <v>792</v>
      </c>
      <c r="F1791" s="212">
        <v>7921</v>
      </c>
      <c r="G1791" s="212" t="s">
        <v>1852</v>
      </c>
    </row>
    <row r="1792" spans="2:7">
      <c r="B1792" s="233" t="s">
        <v>2365</v>
      </c>
      <c r="C1792" s="212" t="s">
        <v>1828</v>
      </c>
      <c r="D1792" s="212">
        <v>79</v>
      </c>
      <c r="E1792" s="212">
        <v>792</v>
      </c>
      <c r="F1792" s="212">
        <v>7922</v>
      </c>
      <c r="G1792" s="212" t="s">
        <v>1853</v>
      </c>
    </row>
    <row r="1793" spans="2:7">
      <c r="B1793" s="233" t="s">
        <v>2365</v>
      </c>
      <c r="C1793" s="212" t="s">
        <v>1828</v>
      </c>
      <c r="D1793" s="212">
        <v>79</v>
      </c>
      <c r="E1793" s="212">
        <v>793</v>
      </c>
      <c r="F1793" s="212">
        <v>0</v>
      </c>
      <c r="G1793" s="212" t="s">
        <v>1854</v>
      </c>
    </row>
    <row r="1794" spans="2:7">
      <c r="B1794" s="233" t="s">
        <v>2365</v>
      </c>
      <c r="C1794" s="212" t="s">
        <v>1828</v>
      </c>
      <c r="D1794" s="212">
        <v>79</v>
      </c>
      <c r="E1794" s="212">
        <v>793</v>
      </c>
      <c r="F1794" s="212">
        <v>7931</v>
      </c>
      <c r="G1794" s="212" t="s">
        <v>1854</v>
      </c>
    </row>
    <row r="1795" spans="2:7">
      <c r="B1795" s="233" t="s">
        <v>2365</v>
      </c>
      <c r="C1795" s="212" t="s">
        <v>1828</v>
      </c>
      <c r="D1795" s="212">
        <v>79</v>
      </c>
      <c r="E1795" s="212">
        <v>794</v>
      </c>
      <c r="F1795" s="212">
        <v>0</v>
      </c>
      <c r="G1795" s="212" t="s">
        <v>1855</v>
      </c>
    </row>
    <row r="1796" spans="2:7">
      <c r="B1796" s="233" t="s">
        <v>2365</v>
      </c>
      <c r="C1796" s="212" t="s">
        <v>1828</v>
      </c>
      <c r="D1796" s="212">
        <v>79</v>
      </c>
      <c r="E1796" s="212">
        <v>794</v>
      </c>
      <c r="F1796" s="212">
        <v>7941</v>
      </c>
      <c r="G1796" s="212" t="s">
        <v>1855</v>
      </c>
    </row>
    <row r="1797" spans="2:7">
      <c r="B1797" s="233" t="s">
        <v>2365</v>
      </c>
      <c r="C1797" s="212" t="s">
        <v>1828</v>
      </c>
      <c r="D1797" s="212">
        <v>79</v>
      </c>
      <c r="E1797" s="212">
        <v>795</v>
      </c>
      <c r="F1797" s="212">
        <v>0</v>
      </c>
      <c r="G1797" s="212" t="s">
        <v>1856</v>
      </c>
    </row>
    <row r="1798" spans="2:7">
      <c r="B1798" s="233" t="s">
        <v>2365</v>
      </c>
      <c r="C1798" s="212" t="s">
        <v>1828</v>
      </c>
      <c r="D1798" s="212">
        <v>79</v>
      </c>
      <c r="E1798" s="212">
        <v>795</v>
      </c>
      <c r="F1798" s="212">
        <v>7951</v>
      </c>
      <c r="G1798" s="212" t="s">
        <v>1857</v>
      </c>
    </row>
    <row r="1799" spans="2:7">
      <c r="B1799" s="233" t="s">
        <v>2365</v>
      </c>
      <c r="C1799" s="212" t="s">
        <v>1828</v>
      </c>
      <c r="D1799" s="212">
        <v>79</v>
      </c>
      <c r="E1799" s="212">
        <v>795</v>
      </c>
      <c r="F1799" s="212">
        <v>7952</v>
      </c>
      <c r="G1799" s="212" t="s">
        <v>1858</v>
      </c>
    </row>
    <row r="1800" spans="2:7">
      <c r="B1800" s="233" t="s">
        <v>2365</v>
      </c>
      <c r="C1800" s="212" t="s">
        <v>1828</v>
      </c>
      <c r="D1800" s="212">
        <v>79</v>
      </c>
      <c r="E1800" s="212">
        <v>796</v>
      </c>
      <c r="F1800" s="212">
        <v>0</v>
      </c>
      <c r="G1800" s="212" t="s">
        <v>1859</v>
      </c>
    </row>
    <row r="1801" spans="2:7">
      <c r="B1801" s="233" t="s">
        <v>2365</v>
      </c>
      <c r="C1801" s="212" t="s">
        <v>1828</v>
      </c>
      <c r="D1801" s="212">
        <v>79</v>
      </c>
      <c r="E1801" s="212">
        <v>796</v>
      </c>
      <c r="F1801" s="212">
        <v>7961</v>
      </c>
      <c r="G1801" s="212" t="s">
        <v>1860</v>
      </c>
    </row>
    <row r="1802" spans="2:7">
      <c r="B1802" s="233" t="s">
        <v>2365</v>
      </c>
      <c r="C1802" s="212" t="s">
        <v>1828</v>
      </c>
      <c r="D1802" s="212">
        <v>79</v>
      </c>
      <c r="E1802" s="212">
        <v>796</v>
      </c>
      <c r="F1802" s="212">
        <v>7962</v>
      </c>
      <c r="G1802" s="212" t="s">
        <v>1861</v>
      </c>
    </row>
    <row r="1803" spans="2:7">
      <c r="B1803" s="233" t="s">
        <v>2365</v>
      </c>
      <c r="C1803" s="212" t="s">
        <v>1828</v>
      </c>
      <c r="D1803" s="212">
        <v>79</v>
      </c>
      <c r="E1803" s="212">
        <v>796</v>
      </c>
      <c r="F1803" s="212">
        <v>7963</v>
      </c>
      <c r="G1803" s="212" t="s">
        <v>1862</v>
      </c>
    </row>
    <row r="1804" spans="2:7">
      <c r="B1804" s="233" t="s">
        <v>2365</v>
      </c>
      <c r="C1804" s="212" t="s">
        <v>1828</v>
      </c>
      <c r="D1804" s="212">
        <v>79</v>
      </c>
      <c r="E1804" s="212">
        <v>799</v>
      </c>
      <c r="F1804" s="212">
        <v>0</v>
      </c>
      <c r="G1804" s="212" t="s">
        <v>1863</v>
      </c>
    </row>
    <row r="1805" spans="2:7">
      <c r="B1805" s="233" t="s">
        <v>2365</v>
      </c>
      <c r="C1805" s="212" t="s">
        <v>1828</v>
      </c>
      <c r="D1805" s="212">
        <v>79</v>
      </c>
      <c r="E1805" s="212">
        <v>799</v>
      </c>
      <c r="F1805" s="212">
        <v>7991</v>
      </c>
      <c r="G1805" s="212" t="s">
        <v>1864</v>
      </c>
    </row>
    <row r="1806" spans="2:7">
      <c r="B1806" s="233" t="s">
        <v>2365</v>
      </c>
      <c r="C1806" s="212" t="s">
        <v>1828</v>
      </c>
      <c r="D1806" s="212">
        <v>79</v>
      </c>
      <c r="E1806" s="212">
        <v>799</v>
      </c>
      <c r="F1806" s="212">
        <v>7992</v>
      </c>
      <c r="G1806" s="212" t="s">
        <v>1865</v>
      </c>
    </row>
    <row r="1807" spans="2:7">
      <c r="B1807" s="233" t="s">
        <v>2365</v>
      </c>
      <c r="C1807" s="212" t="s">
        <v>1828</v>
      </c>
      <c r="D1807" s="212">
        <v>79</v>
      </c>
      <c r="E1807" s="212">
        <v>799</v>
      </c>
      <c r="F1807" s="212">
        <v>7993</v>
      </c>
      <c r="G1807" s="212" t="s">
        <v>1866</v>
      </c>
    </row>
    <row r="1808" spans="2:7">
      <c r="B1808" s="233" t="s">
        <v>2365</v>
      </c>
      <c r="C1808" s="212" t="s">
        <v>1828</v>
      </c>
      <c r="D1808" s="212">
        <v>79</v>
      </c>
      <c r="E1808" s="212">
        <v>799</v>
      </c>
      <c r="F1808" s="212">
        <v>7999</v>
      </c>
      <c r="G1808" s="212" t="s">
        <v>1867</v>
      </c>
    </row>
    <row r="1809" spans="2:7">
      <c r="B1809" s="233" t="s">
        <v>2365</v>
      </c>
      <c r="C1809" s="212" t="s">
        <v>1828</v>
      </c>
      <c r="D1809" s="212">
        <v>80</v>
      </c>
      <c r="E1809" s="212">
        <v>0</v>
      </c>
      <c r="F1809" s="212">
        <v>0</v>
      </c>
      <c r="G1809" s="212" t="s">
        <v>1868</v>
      </c>
    </row>
    <row r="1810" spans="2:7">
      <c r="B1810" s="233" t="s">
        <v>2365</v>
      </c>
      <c r="C1810" s="212" t="s">
        <v>1828</v>
      </c>
      <c r="D1810" s="212">
        <v>80</v>
      </c>
      <c r="E1810" s="212">
        <v>800</v>
      </c>
      <c r="F1810" s="212">
        <v>0</v>
      </c>
      <c r="G1810" s="212" t="s">
        <v>1869</v>
      </c>
    </row>
    <row r="1811" spans="2:7">
      <c r="B1811" s="233" t="s">
        <v>2365</v>
      </c>
      <c r="C1811" s="212" t="s">
        <v>1828</v>
      </c>
      <c r="D1811" s="212">
        <v>80</v>
      </c>
      <c r="E1811" s="212">
        <v>800</v>
      </c>
      <c r="F1811" s="212">
        <v>8000</v>
      </c>
      <c r="G1811" s="212" t="s">
        <v>576</v>
      </c>
    </row>
    <row r="1812" spans="2:7">
      <c r="B1812" s="233" t="s">
        <v>2365</v>
      </c>
      <c r="C1812" s="212" t="s">
        <v>1828</v>
      </c>
      <c r="D1812" s="212">
        <v>80</v>
      </c>
      <c r="E1812" s="212">
        <v>800</v>
      </c>
      <c r="F1812" s="212">
        <v>8009</v>
      </c>
      <c r="G1812" s="212" t="s">
        <v>577</v>
      </c>
    </row>
    <row r="1813" spans="2:7">
      <c r="B1813" s="233" t="s">
        <v>2365</v>
      </c>
      <c r="C1813" s="212" t="s">
        <v>1828</v>
      </c>
      <c r="D1813" s="212">
        <v>80</v>
      </c>
      <c r="E1813" s="212">
        <v>801</v>
      </c>
      <c r="F1813" s="212">
        <v>0</v>
      </c>
      <c r="G1813" s="212" t="s">
        <v>1870</v>
      </c>
    </row>
    <row r="1814" spans="2:7">
      <c r="B1814" s="233" t="s">
        <v>2365</v>
      </c>
      <c r="C1814" s="212" t="s">
        <v>1828</v>
      </c>
      <c r="D1814" s="212">
        <v>80</v>
      </c>
      <c r="E1814" s="212">
        <v>801</v>
      </c>
      <c r="F1814" s="212">
        <v>8011</v>
      </c>
      <c r="G1814" s="212" t="s">
        <v>1870</v>
      </c>
    </row>
    <row r="1815" spans="2:7">
      <c r="B1815" s="233" t="s">
        <v>2365</v>
      </c>
      <c r="C1815" s="212" t="s">
        <v>1828</v>
      </c>
      <c r="D1815" s="212">
        <v>80</v>
      </c>
      <c r="E1815" s="212">
        <v>802</v>
      </c>
      <c r="F1815" s="212">
        <v>0</v>
      </c>
      <c r="G1815" s="212" t="s">
        <v>1871</v>
      </c>
    </row>
    <row r="1816" spans="2:7">
      <c r="B1816" s="233" t="s">
        <v>2365</v>
      </c>
      <c r="C1816" s="212" t="s">
        <v>1828</v>
      </c>
      <c r="D1816" s="212">
        <v>80</v>
      </c>
      <c r="E1816" s="212">
        <v>802</v>
      </c>
      <c r="F1816" s="212">
        <v>8021</v>
      </c>
      <c r="G1816" s="212" t="s">
        <v>1872</v>
      </c>
    </row>
    <row r="1817" spans="2:7">
      <c r="B1817" s="233" t="s">
        <v>2365</v>
      </c>
      <c r="C1817" s="212" t="s">
        <v>1828</v>
      </c>
      <c r="D1817" s="212">
        <v>80</v>
      </c>
      <c r="E1817" s="212">
        <v>802</v>
      </c>
      <c r="F1817" s="212">
        <v>8022</v>
      </c>
      <c r="G1817" s="212" t="s">
        <v>1873</v>
      </c>
    </row>
    <row r="1818" spans="2:7">
      <c r="B1818" s="233" t="s">
        <v>2365</v>
      </c>
      <c r="C1818" s="212" t="s">
        <v>1828</v>
      </c>
      <c r="D1818" s="212">
        <v>80</v>
      </c>
      <c r="E1818" s="212">
        <v>802</v>
      </c>
      <c r="F1818" s="212">
        <v>8023</v>
      </c>
      <c r="G1818" s="212" t="s">
        <v>1874</v>
      </c>
    </row>
    <row r="1819" spans="2:7">
      <c r="B1819" s="233" t="s">
        <v>2365</v>
      </c>
      <c r="C1819" s="212" t="s">
        <v>1828</v>
      </c>
      <c r="D1819" s="212">
        <v>80</v>
      </c>
      <c r="E1819" s="212">
        <v>802</v>
      </c>
      <c r="F1819" s="212">
        <v>8024</v>
      </c>
      <c r="G1819" s="212" t="s">
        <v>1875</v>
      </c>
    </row>
    <row r="1820" spans="2:7">
      <c r="B1820" s="233" t="s">
        <v>2365</v>
      </c>
      <c r="C1820" s="212" t="s">
        <v>1828</v>
      </c>
      <c r="D1820" s="212">
        <v>80</v>
      </c>
      <c r="E1820" s="212">
        <v>802</v>
      </c>
      <c r="F1820" s="212">
        <v>8025</v>
      </c>
      <c r="G1820" s="212" t="s">
        <v>1876</v>
      </c>
    </row>
    <row r="1821" spans="2:7">
      <c r="B1821" s="233" t="s">
        <v>2365</v>
      </c>
      <c r="C1821" s="212" t="s">
        <v>1828</v>
      </c>
      <c r="D1821" s="212">
        <v>80</v>
      </c>
      <c r="E1821" s="212">
        <v>803</v>
      </c>
      <c r="F1821" s="212">
        <v>0</v>
      </c>
      <c r="G1821" s="212" t="s">
        <v>1877</v>
      </c>
    </row>
    <row r="1822" spans="2:7">
      <c r="B1822" s="233" t="s">
        <v>2365</v>
      </c>
      <c r="C1822" s="212" t="s">
        <v>1828</v>
      </c>
      <c r="D1822" s="212">
        <v>80</v>
      </c>
      <c r="E1822" s="212">
        <v>803</v>
      </c>
      <c r="F1822" s="212">
        <v>8031</v>
      </c>
      <c r="G1822" s="212" t="s">
        <v>1878</v>
      </c>
    </row>
    <row r="1823" spans="2:7">
      <c r="B1823" s="233" t="s">
        <v>2365</v>
      </c>
      <c r="C1823" s="212" t="s">
        <v>1828</v>
      </c>
      <c r="D1823" s="212">
        <v>80</v>
      </c>
      <c r="E1823" s="212">
        <v>803</v>
      </c>
      <c r="F1823" s="212">
        <v>8032</v>
      </c>
      <c r="G1823" s="212" t="s">
        <v>1879</v>
      </c>
    </row>
    <row r="1824" spans="2:7">
      <c r="B1824" s="233" t="s">
        <v>2365</v>
      </c>
      <c r="C1824" s="212" t="s">
        <v>1828</v>
      </c>
      <c r="D1824" s="212">
        <v>80</v>
      </c>
      <c r="E1824" s="212">
        <v>803</v>
      </c>
      <c r="F1824" s="212">
        <v>8033</v>
      </c>
      <c r="G1824" s="212" t="s">
        <v>1880</v>
      </c>
    </row>
    <row r="1825" spans="2:7">
      <c r="B1825" s="233" t="s">
        <v>2365</v>
      </c>
      <c r="C1825" s="212" t="s">
        <v>1828</v>
      </c>
      <c r="D1825" s="212">
        <v>80</v>
      </c>
      <c r="E1825" s="212">
        <v>803</v>
      </c>
      <c r="F1825" s="212">
        <v>8034</v>
      </c>
      <c r="G1825" s="212" t="s">
        <v>1881</v>
      </c>
    </row>
    <row r="1826" spans="2:7">
      <c r="B1826" s="233" t="s">
        <v>2365</v>
      </c>
      <c r="C1826" s="212" t="s">
        <v>1828</v>
      </c>
      <c r="D1826" s="212">
        <v>80</v>
      </c>
      <c r="E1826" s="212">
        <v>803</v>
      </c>
      <c r="F1826" s="212">
        <v>8035</v>
      </c>
      <c r="G1826" s="212" t="s">
        <v>1882</v>
      </c>
    </row>
    <row r="1827" spans="2:7">
      <c r="B1827" s="233" t="s">
        <v>2365</v>
      </c>
      <c r="C1827" s="212" t="s">
        <v>1828</v>
      </c>
      <c r="D1827" s="212">
        <v>80</v>
      </c>
      <c r="E1827" s="212">
        <v>803</v>
      </c>
      <c r="F1827" s="212">
        <v>8036</v>
      </c>
      <c r="G1827" s="212" t="s">
        <v>1883</v>
      </c>
    </row>
    <row r="1828" spans="2:7">
      <c r="B1828" s="233" t="s">
        <v>2365</v>
      </c>
      <c r="C1828" s="212" t="s">
        <v>1828</v>
      </c>
      <c r="D1828" s="212">
        <v>80</v>
      </c>
      <c r="E1828" s="212">
        <v>804</v>
      </c>
      <c r="F1828" s="212">
        <v>0</v>
      </c>
      <c r="G1828" s="212" t="s">
        <v>1884</v>
      </c>
    </row>
    <row r="1829" spans="2:7">
      <c r="B1829" s="233" t="s">
        <v>2365</v>
      </c>
      <c r="C1829" s="212" t="s">
        <v>1828</v>
      </c>
      <c r="D1829" s="212">
        <v>80</v>
      </c>
      <c r="E1829" s="212">
        <v>804</v>
      </c>
      <c r="F1829" s="212">
        <v>8041</v>
      </c>
      <c r="G1829" s="212" t="s">
        <v>1885</v>
      </c>
    </row>
    <row r="1830" spans="2:7">
      <c r="B1830" s="233" t="s">
        <v>2365</v>
      </c>
      <c r="C1830" s="212" t="s">
        <v>1828</v>
      </c>
      <c r="D1830" s="212">
        <v>80</v>
      </c>
      <c r="E1830" s="212">
        <v>804</v>
      </c>
      <c r="F1830" s="212">
        <v>8042</v>
      </c>
      <c r="G1830" s="212" t="s">
        <v>1886</v>
      </c>
    </row>
    <row r="1831" spans="2:7">
      <c r="B1831" s="233" t="s">
        <v>2365</v>
      </c>
      <c r="C1831" s="212" t="s">
        <v>1828</v>
      </c>
      <c r="D1831" s="212">
        <v>80</v>
      </c>
      <c r="E1831" s="212">
        <v>804</v>
      </c>
      <c r="F1831" s="212">
        <v>8043</v>
      </c>
      <c r="G1831" s="212" t="s">
        <v>1887</v>
      </c>
    </row>
    <row r="1832" spans="2:7">
      <c r="B1832" s="233" t="s">
        <v>2365</v>
      </c>
      <c r="C1832" s="212" t="s">
        <v>1828</v>
      </c>
      <c r="D1832" s="212">
        <v>80</v>
      </c>
      <c r="E1832" s="212">
        <v>804</v>
      </c>
      <c r="F1832" s="212">
        <v>8044</v>
      </c>
      <c r="G1832" s="212" t="s">
        <v>1888</v>
      </c>
    </row>
    <row r="1833" spans="2:7">
      <c r="B1833" s="233" t="s">
        <v>2365</v>
      </c>
      <c r="C1833" s="212" t="s">
        <v>1828</v>
      </c>
      <c r="D1833" s="212">
        <v>80</v>
      </c>
      <c r="E1833" s="212">
        <v>804</v>
      </c>
      <c r="F1833" s="212">
        <v>8045</v>
      </c>
      <c r="G1833" s="212" t="s">
        <v>1889</v>
      </c>
    </row>
    <row r="1834" spans="2:7">
      <c r="B1834" s="233" t="s">
        <v>2365</v>
      </c>
      <c r="C1834" s="212" t="s">
        <v>1828</v>
      </c>
      <c r="D1834" s="212">
        <v>80</v>
      </c>
      <c r="E1834" s="212">
        <v>804</v>
      </c>
      <c r="F1834" s="212">
        <v>8046</v>
      </c>
      <c r="G1834" s="212" t="s">
        <v>1890</v>
      </c>
    </row>
    <row r="1835" spans="2:7">
      <c r="B1835" s="233" t="s">
        <v>2365</v>
      </c>
      <c r="C1835" s="212" t="s">
        <v>1828</v>
      </c>
      <c r="D1835" s="212">
        <v>80</v>
      </c>
      <c r="E1835" s="212">
        <v>804</v>
      </c>
      <c r="F1835" s="212">
        <v>8047</v>
      </c>
      <c r="G1835" s="212" t="s">
        <v>1891</v>
      </c>
    </row>
    <row r="1836" spans="2:7">
      <c r="B1836" s="233" t="s">
        <v>2365</v>
      </c>
      <c r="C1836" s="212" t="s">
        <v>1828</v>
      </c>
      <c r="D1836" s="212">
        <v>80</v>
      </c>
      <c r="E1836" s="212">
        <v>804</v>
      </c>
      <c r="F1836" s="212">
        <v>8048</v>
      </c>
      <c r="G1836" s="212" t="s">
        <v>1892</v>
      </c>
    </row>
    <row r="1837" spans="2:7">
      <c r="B1837" s="233" t="s">
        <v>2365</v>
      </c>
      <c r="C1837" s="212" t="s">
        <v>1828</v>
      </c>
      <c r="D1837" s="212">
        <v>80</v>
      </c>
      <c r="E1837" s="212">
        <v>805</v>
      </c>
      <c r="F1837" s="212">
        <v>0</v>
      </c>
      <c r="G1837" s="212" t="s">
        <v>1893</v>
      </c>
    </row>
    <row r="1838" spans="2:7">
      <c r="B1838" s="233" t="s">
        <v>2365</v>
      </c>
      <c r="C1838" s="212" t="s">
        <v>1828</v>
      </c>
      <c r="D1838" s="212">
        <v>80</v>
      </c>
      <c r="E1838" s="212">
        <v>805</v>
      </c>
      <c r="F1838" s="212">
        <v>8051</v>
      </c>
      <c r="G1838" s="212" t="s">
        <v>1894</v>
      </c>
    </row>
    <row r="1839" spans="2:7">
      <c r="B1839" s="233" t="s">
        <v>2365</v>
      </c>
      <c r="C1839" s="212" t="s">
        <v>1828</v>
      </c>
      <c r="D1839" s="212">
        <v>80</v>
      </c>
      <c r="E1839" s="212">
        <v>805</v>
      </c>
      <c r="F1839" s="212">
        <v>8052</v>
      </c>
      <c r="G1839" s="212" t="s">
        <v>1895</v>
      </c>
    </row>
    <row r="1840" spans="2:7">
      <c r="B1840" s="233" t="s">
        <v>2365</v>
      </c>
      <c r="C1840" s="212" t="s">
        <v>1828</v>
      </c>
      <c r="D1840" s="212">
        <v>80</v>
      </c>
      <c r="E1840" s="212">
        <v>805</v>
      </c>
      <c r="F1840" s="212">
        <v>8053</v>
      </c>
      <c r="G1840" s="212" t="s">
        <v>1896</v>
      </c>
    </row>
    <row r="1841" spans="2:7">
      <c r="B1841" s="233" t="s">
        <v>2365</v>
      </c>
      <c r="C1841" s="212" t="s">
        <v>1828</v>
      </c>
      <c r="D1841" s="212">
        <v>80</v>
      </c>
      <c r="E1841" s="212">
        <v>806</v>
      </c>
      <c r="F1841" s="212">
        <v>0</v>
      </c>
      <c r="G1841" s="212" t="s">
        <v>1897</v>
      </c>
    </row>
    <row r="1842" spans="2:7">
      <c r="B1842" s="233" t="s">
        <v>2365</v>
      </c>
      <c r="C1842" s="212" t="s">
        <v>1828</v>
      </c>
      <c r="D1842" s="212">
        <v>80</v>
      </c>
      <c r="E1842" s="212">
        <v>806</v>
      </c>
      <c r="F1842" s="212">
        <v>8061</v>
      </c>
      <c r="G1842" s="212" t="s">
        <v>1898</v>
      </c>
    </row>
    <row r="1843" spans="2:7">
      <c r="B1843" s="233" t="s">
        <v>2365</v>
      </c>
      <c r="C1843" s="212" t="s">
        <v>1828</v>
      </c>
      <c r="D1843" s="212">
        <v>80</v>
      </c>
      <c r="E1843" s="212">
        <v>806</v>
      </c>
      <c r="F1843" s="212">
        <v>8062</v>
      </c>
      <c r="G1843" s="212" t="s">
        <v>1899</v>
      </c>
    </row>
    <row r="1844" spans="2:7">
      <c r="B1844" s="233" t="s">
        <v>2365</v>
      </c>
      <c r="C1844" s="212" t="s">
        <v>1828</v>
      </c>
      <c r="D1844" s="212">
        <v>80</v>
      </c>
      <c r="E1844" s="212">
        <v>806</v>
      </c>
      <c r="F1844" s="212">
        <v>8063</v>
      </c>
      <c r="G1844" s="212" t="s">
        <v>1900</v>
      </c>
    </row>
    <row r="1845" spans="2:7">
      <c r="B1845" s="233" t="s">
        <v>2365</v>
      </c>
      <c r="C1845" s="212" t="s">
        <v>1828</v>
      </c>
      <c r="D1845" s="212">
        <v>80</v>
      </c>
      <c r="E1845" s="212">
        <v>806</v>
      </c>
      <c r="F1845" s="212">
        <v>8064</v>
      </c>
      <c r="G1845" s="212" t="s">
        <v>1901</v>
      </c>
    </row>
    <row r="1846" spans="2:7">
      <c r="B1846" s="233" t="s">
        <v>2365</v>
      </c>
      <c r="C1846" s="212" t="s">
        <v>1828</v>
      </c>
      <c r="D1846" s="212">
        <v>80</v>
      </c>
      <c r="E1846" s="212">
        <v>806</v>
      </c>
      <c r="F1846" s="212">
        <v>8065</v>
      </c>
      <c r="G1846" s="212" t="s">
        <v>1902</v>
      </c>
    </row>
    <row r="1847" spans="2:7">
      <c r="B1847" s="233" t="s">
        <v>2365</v>
      </c>
      <c r="C1847" s="212" t="s">
        <v>1828</v>
      </c>
      <c r="D1847" s="212">
        <v>80</v>
      </c>
      <c r="E1847" s="212">
        <v>806</v>
      </c>
      <c r="F1847" s="212">
        <v>8069</v>
      </c>
      <c r="G1847" s="212" t="s">
        <v>1903</v>
      </c>
    </row>
    <row r="1848" spans="2:7">
      <c r="B1848" s="233" t="s">
        <v>2365</v>
      </c>
      <c r="C1848" s="212" t="s">
        <v>1828</v>
      </c>
      <c r="D1848" s="212">
        <v>80</v>
      </c>
      <c r="E1848" s="212">
        <v>809</v>
      </c>
      <c r="F1848" s="212">
        <v>0</v>
      </c>
      <c r="G1848" s="212" t="s">
        <v>1904</v>
      </c>
    </row>
    <row r="1849" spans="2:7">
      <c r="B1849" s="233" t="s">
        <v>2365</v>
      </c>
      <c r="C1849" s="212" t="s">
        <v>1828</v>
      </c>
      <c r="D1849" s="212">
        <v>80</v>
      </c>
      <c r="E1849" s="212">
        <v>809</v>
      </c>
      <c r="F1849" s="212">
        <v>8091</v>
      </c>
      <c r="G1849" s="212" t="s">
        <v>1905</v>
      </c>
    </row>
    <row r="1850" spans="2:7">
      <c r="B1850" s="233" t="s">
        <v>2365</v>
      </c>
      <c r="C1850" s="212" t="s">
        <v>1828</v>
      </c>
      <c r="D1850" s="212">
        <v>80</v>
      </c>
      <c r="E1850" s="212">
        <v>809</v>
      </c>
      <c r="F1850" s="212">
        <v>8092</v>
      </c>
      <c r="G1850" s="212" t="s">
        <v>1906</v>
      </c>
    </row>
    <row r="1851" spans="2:7">
      <c r="B1851" s="233" t="s">
        <v>2365</v>
      </c>
      <c r="C1851" s="212" t="s">
        <v>1828</v>
      </c>
      <c r="D1851" s="212">
        <v>80</v>
      </c>
      <c r="E1851" s="212">
        <v>809</v>
      </c>
      <c r="F1851" s="212">
        <v>8093</v>
      </c>
      <c r="G1851" s="212" t="s">
        <v>1907</v>
      </c>
    </row>
    <row r="1852" spans="2:7">
      <c r="B1852" s="233" t="s">
        <v>2365</v>
      </c>
      <c r="C1852" s="212" t="s">
        <v>1828</v>
      </c>
      <c r="D1852" s="212">
        <v>80</v>
      </c>
      <c r="E1852" s="212">
        <v>809</v>
      </c>
      <c r="F1852" s="212">
        <v>8094</v>
      </c>
      <c r="G1852" s="212" t="s">
        <v>1908</v>
      </c>
    </row>
    <row r="1853" spans="2:7">
      <c r="B1853" s="233" t="s">
        <v>2365</v>
      </c>
      <c r="C1853" s="212" t="s">
        <v>1828</v>
      </c>
      <c r="D1853" s="212">
        <v>80</v>
      </c>
      <c r="E1853" s="212">
        <v>809</v>
      </c>
      <c r="F1853" s="212">
        <v>8095</v>
      </c>
      <c r="G1853" s="212" t="s">
        <v>1909</v>
      </c>
    </row>
    <row r="1854" spans="2:7">
      <c r="B1854" s="233" t="s">
        <v>2365</v>
      </c>
      <c r="C1854" s="212" t="s">
        <v>1828</v>
      </c>
      <c r="D1854" s="212">
        <v>80</v>
      </c>
      <c r="E1854" s="212">
        <v>809</v>
      </c>
      <c r="F1854" s="212">
        <v>8096</v>
      </c>
      <c r="G1854" s="212" t="s">
        <v>1910</v>
      </c>
    </row>
    <row r="1855" spans="2:7">
      <c r="B1855" s="233" t="s">
        <v>2365</v>
      </c>
      <c r="C1855" s="212" t="s">
        <v>1828</v>
      </c>
      <c r="D1855" s="212">
        <v>80</v>
      </c>
      <c r="E1855" s="212">
        <v>809</v>
      </c>
      <c r="F1855" s="212">
        <v>8099</v>
      </c>
      <c r="G1855" s="212" t="s">
        <v>1911</v>
      </c>
    </row>
    <row r="1856" spans="2:7">
      <c r="B1856" s="233" t="s">
        <v>2365</v>
      </c>
      <c r="C1856" s="212" t="s">
        <v>1912</v>
      </c>
      <c r="D1856" s="212">
        <v>0</v>
      </c>
      <c r="E1856" s="212">
        <v>0</v>
      </c>
      <c r="F1856" s="212">
        <v>0</v>
      </c>
      <c r="G1856" s="212" t="s">
        <v>1913</v>
      </c>
    </row>
    <row r="1857" spans="2:7">
      <c r="B1857" s="233" t="s">
        <v>2365</v>
      </c>
      <c r="C1857" s="212" t="s">
        <v>1912</v>
      </c>
      <c r="D1857" s="212">
        <v>81</v>
      </c>
      <c r="E1857" s="212">
        <v>0</v>
      </c>
      <c r="F1857" s="212">
        <v>0</v>
      </c>
      <c r="G1857" s="212" t="s">
        <v>1914</v>
      </c>
    </row>
    <row r="1858" spans="2:7">
      <c r="B1858" s="233" t="s">
        <v>2365</v>
      </c>
      <c r="C1858" s="212" t="s">
        <v>1912</v>
      </c>
      <c r="D1858" s="212">
        <v>81</v>
      </c>
      <c r="E1858" s="212">
        <v>810</v>
      </c>
      <c r="F1858" s="212">
        <v>0</v>
      </c>
      <c r="G1858" s="212" t="s">
        <v>1915</v>
      </c>
    </row>
    <row r="1859" spans="2:7">
      <c r="B1859" s="233" t="s">
        <v>2365</v>
      </c>
      <c r="C1859" s="212" t="s">
        <v>1912</v>
      </c>
      <c r="D1859" s="212">
        <v>81</v>
      </c>
      <c r="E1859" s="212">
        <v>810</v>
      </c>
      <c r="F1859" s="212">
        <v>8101</v>
      </c>
      <c r="G1859" s="212" t="s">
        <v>1616</v>
      </c>
    </row>
    <row r="1860" spans="2:7">
      <c r="B1860" s="233" t="s">
        <v>2365</v>
      </c>
      <c r="C1860" s="212" t="s">
        <v>1912</v>
      </c>
      <c r="D1860" s="212">
        <v>81</v>
      </c>
      <c r="E1860" s="212">
        <v>811</v>
      </c>
      <c r="F1860" s="212">
        <v>0</v>
      </c>
      <c r="G1860" s="212" t="s">
        <v>1916</v>
      </c>
    </row>
    <row r="1861" spans="2:7">
      <c r="B1861" s="233" t="s">
        <v>2365</v>
      </c>
      <c r="C1861" s="212" t="s">
        <v>1912</v>
      </c>
      <c r="D1861" s="212">
        <v>81</v>
      </c>
      <c r="E1861" s="212">
        <v>811</v>
      </c>
      <c r="F1861" s="212">
        <v>8111</v>
      </c>
      <c r="G1861" s="212" t="s">
        <v>1916</v>
      </c>
    </row>
    <row r="1862" spans="2:7">
      <c r="B1862" s="233" t="s">
        <v>2365</v>
      </c>
      <c r="C1862" s="212" t="s">
        <v>1912</v>
      </c>
      <c r="D1862" s="212">
        <v>81</v>
      </c>
      <c r="E1862" s="212">
        <v>812</v>
      </c>
      <c r="F1862" s="212">
        <v>0</v>
      </c>
      <c r="G1862" s="212" t="s">
        <v>1917</v>
      </c>
    </row>
    <row r="1863" spans="2:7">
      <c r="B1863" s="233" t="s">
        <v>2365</v>
      </c>
      <c r="C1863" s="212" t="s">
        <v>1912</v>
      </c>
      <c r="D1863" s="212">
        <v>81</v>
      </c>
      <c r="E1863" s="212">
        <v>812</v>
      </c>
      <c r="F1863" s="212">
        <v>8121</v>
      </c>
      <c r="G1863" s="212" t="s">
        <v>1917</v>
      </c>
    </row>
    <row r="1864" spans="2:7">
      <c r="B1864" s="233" t="s">
        <v>2365</v>
      </c>
      <c r="C1864" s="212" t="s">
        <v>1912</v>
      </c>
      <c r="D1864" s="212">
        <v>81</v>
      </c>
      <c r="E1864" s="212">
        <v>813</v>
      </c>
      <c r="F1864" s="212">
        <v>0</v>
      </c>
      <c r="G1864" s="212" t="s">
        <v>1918</v>
      </c>
    </row>
    <row r="1865" spans="2:7">
      <c r="B1865" s="233" t="s">
        <v>2365</v>
      </c>
      <c r="C1865" s="212" t="s">
        <v>1912</v>
      </c>
      <c r="D1865" s="212">
        <v>81</v>
      </c>
      <c r="E1865" s="212">
        <v>813</v>
      </c>
      <c r="F1865" s="212">
        <v>8131</v>
      </c>
      <c r="G1865" s="212" t="s">
        <v>1918</v>
      </c>
    </row>
    <row r="1866" spans="2:7">
      <c r="B1866" s="233" t="s">
        <v>2365</v>
      </c>
      <c r="C1866" s="212" t="s">
        <v>1912</v>
      </c>
      <c r="D1866" s="212">
        <v>81</v>
      </c>
      <c r="E1866" s="212">
        <v>814</v>
      </c>
      <c r="F1866" s="212">
        <v>0</v>
      </c>
      <c r="G1866" s="212" t="s">
        <v>1919</v>
      </c>
    </row>
    <row r="1867" spans="2:7">
      <c r="B1867" s="233" t="s">
        <v>2365</v>
      </c>
      <c r="C1867" s="212" t="s">
        <v>1912</v>
      </c>
      <c r="D1867" s="212">
        <v>81</v>
      </c>
      <c r="E1867" s="212">
        <v>814</v>
      </c>
      <c r="F1867" s="212">
        <v>8141</v>
      </c>
      <c r="G1867" s="212" t="s">
        <v>1920</v>
      </c>
    </row>
    <row r="1868" spans="2:7">
      <c r="B1868" s="233" t="s">
        <v>2365</v>
      </c>
      <c r="C1868" s="212" t="s">
        <v>1912</v>
      </c>
      <c r="D1868" s="212">
        <v>81</v>
      </c>
      <c r="E1868" s="212">
        <v>814</v>
      </c>
      <c r="F1868" s="212">
        <v>8142</v>
      </c>
      <c r="G1868" s="212" t="s">
        <v>1921</v>
      </c>
    </row>
    <row r="1869" spans="2:7">
      <c r="B1869" s="233" t="s">
        <v>2365</v>
      </c>
      <c r="C1869" s="212" t="s">
        <v>1912</v>
      </c>
      <c r="D1869" s="212">
        <v>81</v>
      </c>
      <c r="E1869" s="212">
        <v>815</v>
      </c>
      <c r="F1869" s="212">
        <v>0</v>
      </c>
      <c r="G1869" s="212" t="s">
        <v>1922</v>
      </c>
    </row>
    <row r="1870" spans="2:7">
      <c r="B1870" s="233" t="s">
        <v>2365</v>
      </c>
      <c r="C1870" s="212" t="s">
        <v>1912</v>
      </c>
      <c r="D1870" s="212">
        <v>81</v>
      </c>
      <c r="E1870" s="212">
        <v>815</v>
      </c>
      <c r="F1870" s="212">
        <v>8151</v>
      </c>
      <c r="G1870" s="212" t="s">
        <v>1922</v>
      </c>
    </row>
    <row r="1871" spans="2:7">
      <c r="B1871" s="233" t="s">
        <v>2365</v>
      </c>
      <c r="C1871" s="212" t="s">
        <v>1912</v>
      </c>
      <c r="D1871" s="212">
        <v>81</v>
      </c>
      <c r="E1871" s="212">
        <v>816</v>
      </c>
      <c r="F1871" s="212">
        <v>0</v>
      </c>
      <c r="G1871" s="212" t="s">
        <v>1923</v>
      </c>
    </row>
    <row r="1872" spans="2:7">
      <c r="B1872" s="233" t="s">
        <v>2365</v>
      </c>
      <c r="C1872" s="212" t="s">
        <v>1912</v>
      </c>
      <c r="D1872" s="212">
        <v>81</v>
      </c>
      <c r="E1872" s="212">
        <v>816</v>
      </c>
      <c r="F1872" s="212">
        <v>8161</v>
      </c>
      <c r="G1872" s="212" t="s">
        <v>1924</v>
      </c>
    </row>
    <row r="1873" spans="2:7">
      <c r="B1873" s="233" t="s">
        <v>2365</v>
      </c>
      <c r="C1873" s="212" t="s">
        <v>1912</v>
      </c>
      <c r="D1873" s="212">
        <v>81</v>
      </c>
      <c r="E1873" s="212">
        <v>816</v>
      </c>
      <c r="F1873" s="212">
        <v>8162</v>
      </c>
      <c r="G1873" s="212" t="s">
        <v>1925</v>
      </c>
    </row>
    <row r="1874" spans="2:7">
      <c r="B1874" s="233" t="s">
        <v>2365</v>
      </c>
      <c r="C1874" s="212" t="s">
        <v>1912</v>
      </c>
      <c r="D1874" s="212">
        <v>81</v>
      </c>
      <c r="E1874" s="212">
        <v>816</v>
      </c>
      <c r="F1874" s="212">
        <v>8163</v>
      </c>
      <c r="G1874" s="212" t="s">
        <v>1926</v>
      </c>
    </row>
    <row r="1875" spans="2:7">
      <c r="B1875" s="233" t="s">
        <v>2365</v>
      </c>
      <c r="C1875" s="212" t="s">
        <v>1912</v>
      </c>
      <c r="D1875" s="212">
        <v>81</v>
      </c>
      <c r="E1875" s="212">
        <v>817</v>
      </c>
      <c r="F1875" s="212">
        <v>0</v>
      </c>
      <c r="G1875" s="212" t="s">
        <v>1927</v>
      </c>
    </row>
    <row r="1876" spans="2:7">
      <c r="B1876" s="233" t="s">
        <v>2365</v>
      </c>
      <c r="C1876" s="212" t="s">
        <v>1912</v>
      </c>
      <c r="D1876" s="212">
        <v>81</v>
      </c>
      <c r="E1876" s="212">
        <v>817</v>
      </c>
      <c r="F1876" s="212">
        <v>8171</v>
      </c>
      <c r="G1876" s="212" t="s">
        <v>1928</v>
      </c>
    </row>
    <row r="1877" spans="2:7">
      <c r="B1877" s="233" t="s">
        <v>2365</v>
      </c>
      <c r="C1877" s="212" t="s">
        <v>1912</v>
      </c>
      <c r="D1877" s="212">
        <v>81</v>
      </c>
      <c r="E1877" s="212">
        <v>817</v>
      </c>
      <c r="F1877" s="212">
        <v>8172</v>
      </c>
      <c r="G1877" s="212" t="s">
        <v>1929</v>
      </c>
    </row>
    <row r="1878" spans="2:7">
      <c r="B1878" s="233" t="s">
        <v>2365</v>
      </c>
      <c r="C1878" s="212" t="s">
        <v>1912</v>
      </c>
      <c r="D1878" s="212">
        <v>81</v>
      </c>
      <c r="E1878" s="212">
        <v>818</v>
      </c>
      <c r="F1878" s="212">
        <v>0</v>
      </c>
      <c r="G1878" s="212" t="s">
        <v>1930</v>
      </c>
    </row>
    <row r="1879" spans="2:7">
      <c r="B1879" s="233" t="s">
        <v>2365</v>
      </c>
      <c r="C1879" s="212" t="s">
        <v>1912</v>
      </c>
      <c r="D1879" s="212">
        <v>81</v>
      </c>
      <c r="E1879" s="212">
        <v>818</v>
      </c>
      <c r="F1879" s="212">
        <v>8181</v>
      </c>
      <c r="G1879" s="212" t="s">
        <v>1930</v>
      </c>
    </row>
    <row r="1880" spans="2:7">
      <c r="B1880" s="233" t="s">
        <v>2365</v>
      </c>
      <c r="C1880" s="212" t="s">
        <v>1912</v>
      </c>
      <c r="D1880" s="212">
        <v>81</v>
      </c>
      <c r="E1880" s="212">
        <v>819</v>
      </c>
      <c r="F1880" s="212">
        <v>0</v>
      </c>
      <c r="G1880" s="212" t="s">
        <v>1931</v>
      </c>
    </row>
    <row r="1881" spans="2:7">
      <c r="B1881" s="233" t="s">
        <v>2365</v>
      </c>
      <c r="C1881" s="212" t="s">
        <v>1912</v>
      </c>
      <c r="D1881" s="212">
        <v>81</v>
      </c>
      <c r="E1881" s="212">
        <v>819</v>
      </c>
      <c r="F1881" s="212">
        <v>8191</v>
      </c>
      <c r="G1881" s="212" t="s">
        <v>1931</v>
      </c>
    </row>
    <row r="1882" spans="2:7">
      <c r="B1882" s="233" t="s">
        <v>2365</v>
      </c>
      <c r="C1882" s="212" t="s">
        <v>1912</v>
      </c>
      <c r="D1882" s="212">
        <v>82</v>
      </c>
      <c r="E1882" s="212">
        <v>0</v>
      </c>
      <c r="F1882" s="212">
        <v>0</v>
      </c>
      <c r="G1882" s="212" t="s">
        <v>1932</v>
      </c>
    </row>
    <row r="1883" spans="2:7">
      <c r="B1883" s="233" t="s">
        <v>2365</v>
      </c>
      <c r="C1883" s="212" t="s">
        <v>1912</v>
      </c>
      <c r="D1883" s="212">
        <v>82</v>
      </c>
      <c r="E1883" s="212">
        <v>820</v>
      </c>
      <c r="F1883" s="212">
        <v>0</v>
      </c>
      <c r="G1883" s="212" t="s">
        <v>1933</v>
      </c>
    </row>
    <row r="1884" spans="2:7">
      <c r="B1884" s="233" t="s">
        <v>2365</v>
      </c>
      <c r="C1884" s="212" t="s">
        <v>1912</v>
      </c>
      <c r="D1884" s="212">
        <v>82</v>
      </c>
      <c r="E1884" s="212">
        <v>820</v>
      </c>
      <c r="F1884" s="212">
        <v>8200</v>
      </c>
      <c r="G1884" s="212" t="s">
        <v>576</v>
      </c>
    </row>
    <row r="1885" spans="2:7">
      <c r="B1885" s="233" t="s">
        <v>2365</v>
      </c>
      <c r="C1885" s="212" t="s">
        <v>1912</v>
      </c>
      <c r="D1885" s="212">
        <v>82</v>
      </c>
      <c r="E1885" s="212">
        <v>820</v>
      </c>
      <c r="F1885" s="212">
        <v>8209</v>
      </c>
      <c r="G1885" s="212" t="s">
        <v>577</v>
      </c>
    </row>
    <row r="1886" spans="2:7">
      <c r="B1886" s="233" t="s">
        <v>2365</v>
      </c>
      <c r="C1886" s="212" t="s">
        <v>1912</v>
      </c>
      <c r="D1886" s="212">
        <v>82</v>
      </c>
      <c r="E1886" s="212">
        <v>821</v>
      </c>
      <c r="F1886" s="212">
        <v>0</v>
      </c>
      <c r="G1886" s="212" t="s">
        <v>1934</v>
      </c>
    </row>
    <row r="1887" spans="2:7">
      <c r="B1887" s="233" t="s">
        <v>2365</v>
      </c>
      <c r="C1887" s="212" t="s">
        <v>1912</v>
      </c>
      <c r="D1887" s="212">
        <v>82</v>
      </c>
      <c r="E1887" s="212">
        <v>821</v>
      </c>
      <c r="F1887" s="212">
        <v>8211</v>
      </c>
      <c r="G1887" s="212" t="s">
        <v>1935</v>
      </c>
    </row>
    <row r="1888" spans="2:7">
      <c r="B1888" s="233" t="s">
        <v>2365</v>
      </c>
      <c r="C1888" s="212" t="s">
        <v>1912</v>
      </c>
      <c r="D1888" s="212">
        <v>82</v>
      </c>
      <c r="E1888" s="212">
        <v>821</v>
      </c>
      <c r="F1888" s="212">
        <v>8212</v>
      </c>
      <c r="G1888" s="212" t="s">
        <v>1936</v>
      </c>
    </row>
    <row r="1889" spans="2:7">
      <c r="B1889" s="233" t="s">
        <v>2365</v>
      </c>
      <c r="C1889" s="212" t="s">
        <v>1912</v>
      </c>
      <c r="D1889" s="212">
        <v>82</v>
      </c>
      <c r="E1889" s="212">
        <v>821</v>
      </c>
      <c r="F1889" s="212">
        <v>8213</v>
      </c>
      <c r="G1889" s="212" t="s">
        <v>1937</v>
      </c>
    </row>
    <row r="1890" spans="2:7">
      <c r="B1890" s="233" t="s">
        <v>2365</v>
      </c>
      <c r="C1890" s="212" t="s">
        <v>1912</v>
      </c>
      <c r="D1890" s="212">
        <v>82</v>
      </c>
      <c r="E1890" s="212">
        <v>821</v>
      </c>
      <c r="F1890" s="212">
        <v>8214</v>
      </c>
      <c r="G1890" s="212" t="s">
        <v>1938</v>
      </c>
    </row>
    <row r="1891" spans="2:7">
      <c r="B1891" s="233" t="s">
        <v>2365</v>
      </c>
      <c r="C1891" s="212" t="s">
        <v>1912</v>
      </c>
      <c r="D1891" s="212">
        <v>82</v>
      </c>
      <c r="E1891" s="212">
        <v>821</v>
      </c>
      <c r="F1891" s="212">
        <v>8215</v>
      </c>
      <c r="G1891" s="212" t="s">
        <v>1939</v>
      </c>
    </row>
    <row r="1892" spans="2:7">
      <c r="B1892" s="233" t="s">
        <v>2365</v>
      </c>
      <c r="C1892" s="212" t="s">
        <v>1912</v>
      </c>
      <c r="D1892" s="212">
        <v>82</v>
      </c>
      <c r="E1892" s="212">
        <v>821</v>
      </c>
      <c r="F1892" s="212">
        <v>8216</v>
      </c>
      <c r="G1892" s="212" t="s">
        <v>1940</v>
      </c>
    </row>
    <row r="1893" spans="2:7">
      <c r="B1893" s="233" t="s">
        <v>2365</v>
      </c>
      <c r="C1893" s="212" t="s">
        <v>1912</v>
      </c>
      <c r="D1893" s="212">
        <v>82</v>
      </c>
      <c r="E1893" s="212">
        <v>821</v>
      </c>
      <c r="F1893" s="212">
        <v>8219</v>
      </c>
      <c r="G1893" s="212" t="s">
        <v>1941</v>
      </c>
    </row>
    <row r="1894" spans="2:7">
      <c r="B1894" s="233" t="s">
        <v>2365</v>
      </c>
      <c r="C1894" s="212" t="s">
        <v>1912</v>
      </c>
      <c r="D1894" s="212">
        <v>82</v>
      </c>
      <c r="E1894" s="212">
        <v>822</v>
      </c>
      <c r="F1894" s="212">
        <v>0</v>
      </c>
      <c r="G1894" s="212" t="s">
        <v>1942</v>
      </c>
    </row>
    <row r="1895" spans="2:7">
      <c r="B1895" s="233" t="s">
        <v>2365</v>
      </c>
      <c r="C1895" s="212" t="s">
        <v>1912</v>
      </c>
      <c r="D1895" s="212">
        <v>82</v>
      </c>
      <c r="E1895" s="212">
        <v>822</v>
      </c>
      <c r="F1895" s="212">
        <v>8221</v>
      </c>
      <c r="G1895" s="212" t="s">
        <v>1943</v>
      </c>
    </row>
    <row r="1896" spans="2:7">
      <c r="B1896" s="233" t="s">
        <v>2365</v>
      </c>
      <c r="C1896" s="212" t="s">
        <v>1912</v>
      </c>
      <c r="D1896" s="212">
        <v>82</v>
      </c>
      <c r="E1896" s="212">
        <v>822</v>
      </c>
      <c r="F1896" s="212">
        <v>8222</v>
      </c>
      <c r="G1896" s="212" t="s">
        <v>1944</v>
      </c>
    </row>
    <row r="1897" spans="2:7">
      <c r="B1897" s="233" t="s">
        <v>2365</v>
      </c>
      <c r="C1897" s="212" t="s">
        <v>1912</v>
      </c>
      <c r="D1897" s="212">
        <v>82</v>
      </c>
      <c r="E1897" s="212">
        <v>822</v>
      </c>
      <c r="F1897" s="212">
        <v>8229</v>
      </c>
      <c r="G1897" s="212" t="s">
        <v>1945</v>
      </c>
    </row>
    <row r="1898" spans="2:7">
      <c r="B1898" s="233" t="s">
        <v>2365</v>
      </c>
      <c r="C1898" s="212" t="s">
        <v>1912</v>
      </c>
      <c r="D1898" s="212">
        <v>82</v>
      </c>
      <c r="E1898" s="212">
        <v>823</v>
      </c>
      <c r="F1898" s="212">
        <v>0</v>
      </c>
      <c r="G1898" s="212" t="s">
        <v>1946</v>
      </c>
    </row>
    <row r="1899" spans="2:7">
      <c r="B1899" s="233" t="s">
        <v>2365</v>
      </c>
      <c r="C1899" s="212" t="s">
        <v>1912</v>
      </c>
      <c r="D1899" s="212">
        <v>82</v>
      </c>
      <c r="E1899" s="212">
        <v>823</v>
      </c>
      <c r="F1899" s="212">
        <v>8231</v>
      </c>
      <c r="G1899" s="212" t="s">
        <v>1946</v>
      </c>
    </row>
    <row r="1900" spans="2:7">
      <c r="B1900" s="233" t="s">
        <v>2365</v>
      </c>
      <c r="C1900" s="212" t="s">
        <v>1912</v>
      </c>
      <c r="D1900" s="212">
        <v>82</v>
      </c>
      <c r="E1900" s="212">
        <v>824</v>
      </c>
      <c r="F1900" s="212">
        <v>0</v>
      </c>
      <c r="G1900" s="212" t="s">
        <v>1947</v>
      </c>
    </row>
    <row r="1901" spans="2:7">
      <c r="B1901" s="233" t="s">
        <v>2365</v>
      </c>
      <c r="C1901" s="212" t="s">
        <v>1912</v>
      </c>
      <c r="D1901" s="212">
        <v>82</v>
      </c>
      <c r="E1901" s="212">
        <v>824</v>
      </c>
      <c r="F1901" s="212">
        <v>8241</v>
      </c>
      <c r="G1901" s="212" t="s">
        <v>1948</v>
      </c>
    </row>
    <row r="1902" spans="2:7">
      <c r="B1902" s="233" t="s">
        <v>2365</v>
      </c>
      <c r="C1902" s="212" t="s">
        <v>1912</v>
      </c>
      <c r="D1902" s="212">
        <v>82</v>
      </c>
      <c r="E1902" s="212">
        <v>824</v>
      </c>
      <c r="F1902" s="212">
        <v>8242</v>
      </c>
      <c r="G1902" s="212" t="s">
        <v>1949</v>
      </c>
    </row>
    <row r="1903" spans="2:7">
      <c r="B1903" s="233" t="s">
        <v>2365</v>
      </c>
      <c r="C1903" s="212" t="s">
        <v>1912</v>
      </c>
      <c r="D1903" s="212">
        <v>82</v>
      </c>
      <c r="E1903" s="212">
        <v>824</v>
      </c>
      <c r="F1903" s="212">
        <v>8243</v>
      </c>
      <c r="G1903" s="212" t="s">
        <v>1950</v>
      </c>
    </row>
    <row r="1904" spans="2:7">
      <c r="B1904" s="233" t="s">
        <v>2365</v>
      </c>
      <c r="C1904" s="212" t="s">
        <v>1912</v>
      </c>
      <c r="D1904" s="212">
        <v>82</v>
      </c>
      <c r="E1904" s="212">
        <v>824</v>
      </c>
      <c r="F1904" s="212">
        <v>8244</v>
      </c>
      <c r="G1904" s="212" t="s">
        <v>1951</v>
      </c>
    </row>
    <row r="1905" spans="2:7">
      <c r="B1905" s="233" t="s">
        <v>2365</v>
      </c>
      <c r="C1905" s="212" t="s">
        <v>1912</v>
      </c>
      <c r="D1905" s="212">
        <v>82</v>
      </c>
      <c r="E1905" s="212">
        <v>824</v>
      </c>
      <c r="F1905" s="212">
        <v>8245</v>
      </c>
      <c r="G1905" s="212" t="s">
        <v>1952</v>
      </c>
    </row>
    <row r="1906" spans="2:7">
      <c r="B1906" s="233" t="s">
        <v>2365</v>
      </c>
      <c r="C1906" s="212" t="s">
        <v>1912</v>
      </c>
      <c r="D1906" s="212">
        <v>82</v>
      </c>
      <c r="E1906" s="212">
        <v>824</v>
      </c>
      <c r="F1906" s="212">
        <v>8246</v>
      </c>
      <c r="G1906" s="212" t="s">
        <v>1953</v>
      </c>
    </row>
    <row r="1907" spans="2:7">
      <c r="B1907" s="233" t="s">
        <v>2365</v>
      </c>
      <c r="C1907" s="212" t="s">
        <v>1912</v>
      </c>
      <c r="D1907" s="212">
        <v>82</v>
      </c>
      <c r="E1907" s="212">
        <v>824</v>
      </c>
      <c r="F1907" s="212">
        <v>8249</v>
      </c>
      <c r="G1907" s="212" t="s">
        <v>1954</v>
      </c>
    </row>
    <row r="1908" spans="2:7">
      <c r="B1908" s="233" t="s">
        <v>2365</v>
      </c>
      <c r="C1908" s="212" t="s">
        <v>1912</v>
      </c>
      <c r="D1908" s="212">
        <v>82</v>
      </c>
      <c r="E1908" s="212">
        <v>829</v>
      </c>
      <c r="F1908" s="212">
        <v>0</v>
      </c>
      <c r="G1908" s="212" t="s">
        <v>1955</v>
      </c>
    </row>
    <row r="1909" spans="2:7">
      <c r="B1909" s="233" t="s">
        <v>2365</v>
      </c>
      <c r="C1909" s="212" t="s">
        <v>1912</v>
      </c>
      <c r="D1909" s="212">
        <v>82</v>
      </c>
      <c r="E1909" s="212">
        <v>829</v>
      </c>
      <c r="F1909" s="212">
        <v>8299</v>
      </c>
      <c r="G1909" s="212" t="s">
        <v>1955</v>
      </c>
    </row>
    <row r="1910" spans="2:7">
      <c r="B1910" s="233" t="s">
        <v>2365</v>
      </c>
      <c r="C1910" s="212" t="s">
        <v>1956</v>
      </c>
      <c r="D1910" s="212">
        <v>0</v>
      </c>
      <c r="E1910" s="212">
        <v>0</v>
      </c>
      <c r="F1910" s="212">
        <v>0</v>
      </c>
      <c r="G1910" s="212" t="s">
        <v>1957</v>
      </c>
    </row>
    <row r="1911" spans="2:7">
      <c r="B1911" s="233" t="s">
        <v>2365</v>
      </c>
      <c r="C1911" s="212" t="s">
        <v>1956</v>
      </c>
      <c r="D1911" s="212">
        <v>83</v>
      </c>
      <c r="E1911" s="212">
        <v>0</v>
      </c>
      <c r="F1911" s="212">
        <v>0</v>
      </c>
      <c r="G1911" s="212" t="s">
        <v>1958</v>
      </c>
    </row>
    <row r="1912" spans="2:7">
      <c r="B1912" s="233" t="s">
        <v>2365</v>
      </c>
      <c r="C1912" s="212" t="s">
        <v>1956</v>
      </c>
      <c r="D1912" s="212">
        <v>83</v>
      </c>
      <c r="E1912" s="212">
        <v>830</v>
      </c>
      <c r="F1912" s="212">
        <v>0</v>
      </c>
      <c r="G1912" s="212" t="s">
        <v>1959</v>
      </c>
    </row>
    <row r="1913" spans="2:7">
      <c r="B1913" s="233" t="s">
        <v>2365</v>
      </c>
      <c r="C1913" s="212" t="s">
        <v>1956</v>
      </c>
      <c r="D1913" s="212">
        <v>83</v>
      </c>
      <c r="E1913" s="212">
        <v>830</v>
      </c>
      <c r="F1913" s="212">
        <v>8300</v>
      </c>
      <c r="G1913" s="212" t="s">
        <v>576</v>
      </c>
    </row>
    <row r="1914" spans="2:7">
      <c r="B1914" s="233" t="s">
        <v>2365</v>
      </c>
      <c r="C1914" s="212" t="s">
        <v>1956</v>
      </c>
      <c r="D1914" s="212">
        <v>83</v>
      </c>
      <c r="E1914" s="212">
        <v>830</v>
      </c>
      <c r="F1914" s="212">
        <v>8309</v>
      </c>
      <c r="G1914" s="212" t="s">
        <v>577</v>
      </c>
    </row>
    <row r="1915" spans="2:7">
      <c r="B1915" s="233" t="s">
        <v>2365</v>
      </c>
      <c r="C1915" s="212" t="s">
        <v>1956</v>
      </c>
      <c r="D1915" s="212">
        <v>83</v>
      </c>
      <c r="E1915" s="212">
        <v>831</v>
      </c>
      <c r="F1915" s="212">
        <v>0</v>
      </c>
      <c r="G1915" s="212" t="s">
        <v>1960</v>
      </c>
    </row>
    <row r="1916" spans="2:7">
      <c r="B1916" s="233" t="s">
        <v>2365</v>
      </c>
      <c r="C1916" s="212" t="s">
        <v>1956</v>
      </c>
      <c r="D1916" s="212">
        <v>83</v>
      </c>
      <c r="E1916" s="212">
        <v>831</v>
      </c>
      <c r="F1916" s="212">
        <v>8311</v>
      </c>
      <c r="G1916" s="212" t="s">
        <v>1961</v>
      </c>
    </row>
    <row r="1917" spans="2:7">
      <c r="B1917" s="233" t="s">
        <v>2365</v>
      </c>
      <c r="C1917" s="212" t="s">
        <v>1956</v>
      </c>
      <c r="D1917" s="212">
        <v>83</v>
      </c>
      <c r="E1917" s="212">
        <v>831</v>
      </c>
      <c r="F1917" s="212">
        <v>8312</v>
      </c>
      <c r="G1917" s="212" t="s">
        <v>1962</v>
      </c>
    </row>
    <row r="1918" spans="2:7">
      <c r="B1918" s="233" t="s">
        <v>2365</v>
      </c>
      <c r="C1918" s="212" t="s">
        <v>1956</v>
      </c>
      <c r="D1918" s="212">
        <v>83</v>
      </c>
      <c r="E1918" s="212">
        <v>832</v>
      </c>
      <c r="F1918" s="212">
        <v>0</v>
      </c>
      <c r="G1918" s="212" t="s">
        <v>1963</v>
      </c>
    </row>
    <row r="1919" spans="2:7">
      <c r="B1919" s="233" t="s">
        <v>2365</v>
      </c>
      <c r="C1919" s="212" t="s">
        <v>1956</v>
      </c>
      <c r="D1919" s="212">
        <v>83</v>
      </c>
      <c r="E1919" s="212">
        <v>832</v>
      </c>
      <c r="F1919" s="212">
        <v>8321</v>
      </c>
      <c r="G1919" s="212" t="s">
        <v>1964</v>
      </c>
    </row>
    <row r="1920" spans="2:7">
      <c r="B1920" s="233" t="s">
        <v>2365</v>
      </c>
      <c r="C1920" s="212" t="s">
        <v>1956</v>
      </c>
      <c r="D1920" s="212">
        <v>83</v>
      </c>
      <c r="E1920" s="212">
        <v>832</v>
      </c>
      <c r="F1920" s="212">
        <v>8322</v>
      </c>
      <c r="G1920" s="212" t="s">
        <v>1965</v>
      </c>
    </row>
    <row r="1921" spans="2:7">
      <c r="B1921" s="233" t="s">
        <v>2365</v>
      </c>
      <c r="C1921" s="212" t="s">
        <v>1956</v>
      </c>
      <c r="D1921" s="212">
        <v>83</v>
      </c>
      <c r="E1921" s="212">
        <v>833</v>
      </c>
      <c r="F1921" s="212">
        <v>0</v>
      </c>
      <c r="G1921" s="212" t="s">
        <v>1966</v>
      </c>
    </row>
    <row r="1922" spans="2:7">
      <c r="B1922" s="233" t="s">
        <v>2365</v>
      </c>
      <c r="C1922" s="212" t="s">
        <v>1956</v>
      </c>
      <c r="D1922" s="212">
        <v>83</v>
      </c>
      <c r="E1922" s="212">
        <v>833</v>
      </c>
      <c r="F1922" s="212">
        <v>8331</v>
      </c>
      <c r="G1922" s="212" t="s">
        <v>1966</v>
      </c>
    </row>
    <row r="1923" spans="2:7">
      <c r="B1923" s="233" t="s">
        <v>2365</v>
      </c>
      <c r="C1923" s="212" t="s">
        <v>1956</v>
      </c>
      <c r="D1923" s="212">
        <v>83</v>
      </c>
      <c r="E1923" s="212">
        <v>834</v>
      </c>
      <c r="F1923" s="212">
        <v>0</v>
      </c>
      <c r="G1923" s="212" t="s">
        <v>1967</v>
      </c>
    </row>
    <row r="1924" spans="2:7">
      <c r="B1924" s="233" t="s">
        <v>2365</v>
      </c>
      <c r="C1924" s="212" t="s">
        <v>1956</v>
      </c>
      <c r="D1924" s="212">
        <v>83</v>
      </c>
      <c r="E1924" s="212">
        <v>834</v>
      </c>
      <c r="F1924" s="212">
        <v>8341</v>
      </c>
      <c r="G1924" s="212" t="s">
        <v>1968</v>
      </c>
    </row>
    <row r="1925" spans="2:7">
      <c r="B1925" s="233" t="s">
        <v>2365</v>
      </c>
      <c r="C1925" s="212" t="s">
        <v>1956</v>
      </c>
      <c r="D1925" s="212">
        <v>83</v>
      </c>
      <c r="E1925" s="212">
        <v>834</v>
      </c>
      <c r="F1925" s="212">
        <v>8342</v>
      </c>
      <c r="G1925" s="212" t="s">
        <v>1969</v>
      </c>
    </row>
    <row r="1926" spans="2:7">
      <c r="B1926" s="233" t="s">
        <v>2365</v>
      </c>
      <c r="C1926" s="212" t="s">
        <v>1956</v>
      </c>
      <c r="D1926" s="212">
        <v>83</v>
      </c>
      <c r="E1926" s="212">
        <v>835</v>
      </c>
      <c r="F1926" s="212">
        <v>0</v>
      </c>
      <c r="G1926" s="212" t="s">
        <v>1970</v>
      </c>
    </row>
    <row r="1927" spans="2:7">
      <c r="B1927" s="233" t="s">
        <v>2365</v>
      </c>
      <c r="C1927" s="212" t="s">
        <v>1956</v>
      </c>
      <c r="D1927" s="212">
        <v>83</v>
      </c>
      <c r="E1927" s="212">
        <v>835</v>
      </c>
      <c r="F1927" s="212">
        <v>8351</v>
      </c>
      <c r="G1927" s="212" t="s">
        <v>1971</v>
      </c>
    </row>
    <row r="1928" spans="2:7">
      <c r="B1928" s="233" t="s">
        <v>2365</v>
      </c>
      <c r="C1928" s="212" t="s">
        <v>1956</v>
      </c>
      <c r="D1928" s="212">
        <v>83</v>
      </c>
      <c r="E1928" s="212">
        <v>835</v>
      </c>
      <c r="F1928" s="212">
        <v>8359</v>
      </c>
      <c r="G1928" s="212" t="s">
        <v>1972</v>
      </c>
    </row>
    <row r="1929" spans="2:7">
      <c r="B1929" s="233" t="s">
        <v>2365</v>
      </c>
      <c r="C1929" s="212" t="s">
        <v>1956</v>
      </c>
      <c r="D1929" s="212">
        <v>83</v>
      </c>
      <c r="E1929" s="212">
        <v>836</v>
      </c>
      <c r="F1929" s="212">
        <v>0</v>
      </c>
      <c r="G1929" s="212" t="s">
        <v>1973</v>
      </c>
    </row>
    <row r="1930" spans="2:7">
      <c r="B1930" s="233" t="s">
        <v>2365</v>
      </c>
      <c r="C1930" s="212" t="s">
        <v>1956</v>
      </c>
      <c r="D1930" s="212">
        <v>83</v>
      </c>
      <c r="E1930" s="212">
        <v>836</v>
      </c>
      <c r="F1930" s="212">
        <v>8361</v>
      </c>
      <c r="G1930" s="212" t="s">
        <v>1974</v>
      </c>
    </row>
    <row r="1931" spans="2:7">
      <c r="B1931" s="233" t="s">
        <v>2365</v>
      </c>
      <c r="C1931" s="212" t="s">
        <v>1956</v>
      </c>
      <c r="D1931" s="212">
        <v>83</v>
      </c>
      <c r="E1931" s="212">
        <v>836</v>
      </c>
      <c r="F1931" s="212">
        <v>8369</v>
      </c>
      <c r="G1931" s="212" t="s">
        <v>1975</v>
      </c>
    </row>
    <row r="1932" spans="2:7">
      <c r="B1932" s="233" t="s">
        <v>2365</v>
      </c>
      <c r="C1932" s="212" t="s">
        <v>1956</v>
      </c>
      <c r="D1932" s="212">
        <v>84</v>
      </c>
      <c r="E1932" s="212">
        <v>0</v>
      </c>
      <c r="F1932" s="212">
        <v>0</v>
      </c>
      <c r="G1932" s="212" t="s">
        <v>1976</v>
      </c>
    </row>
    <row r="1933" spans="2:7">
      <c r="B1933" s="233" t="s">
        <v>2365</v>
      </c>
      <c r="C1933" s="212" t="s">
        <v>1956</v>
      </c>
      <c r="D1933" s="212">
        <v>84</v>
      </c>
      <c r="E1933" s="212">
        <v>840</v>
      </c>
      <c r="F1933" s="212">
        <v>0</v>
      </c>
      <c r="G1933" s="212" t="s">
        <v>1977</v>
      </c>
    </row>
    <row r="1934" spans="2:7">
      <c r="B1934" s="233" t="s">
        <v>2365</v>
      </c>
      <c r="C1934" s="212" t="s">
        <v>1956</v>
      </c>
      <c r="D1934" s="212">
        <v>84</v>
      </c>
      <c r="E1934" s="212">
        <v>840</v>
      </c>
      <c r="F1934" s="212">
        <v>8400</v>
      </c>
      <c r="G1934" s="212" t="s">
        <v>576</v>
      </c>
    </row>
    <row r="1935" spans="2:7">
      <c r="B1935" s="233" t="s">
        <v>2365</v>
      </c>
      <c r="C1935" s="212" t="s">
        <v>1956</v>
      </c>
      <c r="D1935" s="212">
        <v>84</v>
      </c>
      <c r="E1935" s="212">
        <v>840</v>
      </c>
      <c r="F1935" s="212">
        <v>8409</v>
      </c>
      <c r="G1935" s="212" t="s">
        <v>577</v>
      </c>
    </row>
    <row r="1936" spans="2:7">
      <c r="B1936" s="233" t="s">
        <v>2365</v>
      </c>
      <c r="C1936" s="212" t="s">
        <v>1956</v>
      </c>
      <c r="D1936" s="212">
        <v>84</v>
      </c>
      <c r="E1936" s="212">
        <v>841</v>
      </c>
      <c r="F1936" s="212">
        <v>0</v>
      </c>
      <c r="G1936" s="212" t="s">
        <v>1978</v>
      </c>
    </row>
    <row r="1937" spans="2:7">
      <c r="B1937" s="233" t="s">
        <v>2365</v>
      </c>
      <c r="C1937" s="212" t="s">
        <v>1956</v>
      </c>
      <c r="D1937" s="212">
        <v>84</v>
      </c>
      <c r="E1937" s="212">
        <v>841</v>
      </c>
      <c r="F1937" s="212">
        <v>8411</v>
      </c>
      <c r="G1937" s="212" t="s">
        <v>1978</v>
      </c>
    </row>
    <row r="1938" spans="2:7">
      <c r="B1938" s="233" t="s">
        <v>2365</v>
      </c>
      <c r="C1938" s="212" t="s">
        <v>1956</v>
      </c>
      <c r="D1938" s="212">
        <v>84</v>
      </c>
      <c r="E1938" s="212">
        <v>842</v>
      </c>
      <c r="F1938" s="212">
        <v>0</v>
      </c>
      <c r="G1938" s="212" t="s">
        <v>1979</v>
      </c>
    </row>
    <row r="1939" spans="2:7">
      <c r="B1939" s="233" t="s">
        <v>2365</v>
      </c>
      <c r="C1939" s="212" t="s">
        <v>1956</v>
      </c>
      <c r="D1939" s="212">
        <v>84</v>
      </c>
      <c r="E1939" s="212">
        <v>842</v>
      </c>
      <c r="F1939" s="212">
        <v>8421</v>
      </c>
      <c r="G1939" s="212" t="s">
        <v>1980</v>
      </c>
    </row>
    <row r="1940" spans="2:7">
      <c r="B1940" s="233" t="s">
        <v>2365</v>
      </c>
      <c r="C1940" s="212" t="s">
        <v>1956</v>
      </c>
      <c r="D1940" s="212">
        <v>84</v>
      </c>
      <c r="E1940" s="212">
        <v>842</v>
      </c>
      <c r="F1940" s="212">
        <v>8422</v>
      </c>
      <c r="G1940" s="212" t="s">
        <v>1981</v>
      </c>
    </row>
    <row r="1941" spans="2:7">
      <c r="B1941" s="233" t="s">
        <v>2365</v>
      </c>
      <c r="C1941" s="212" t="s">
        <v>1956</v>
      </c>
      <c r="D1941" s="212">
        <v>84</v>
      </c>
      <c r="E1941" s="212">
        <v>842</v>
      </c>
      <c r="F1941" s="212">
        <v>8423</v>
      </c>
      <c r="G1941" s="212" t="s">
        <v>1982</v>
      </c>
    </row>
    <row r="1942" spans="2:7">
      <c r="B1942" s="233" t="s">
        <v>2365</v>
      </c>
      <c r="C1942" s="212" t="s">
        <v>1956</v>
      </c>
      <c r="D1942" s="212">
        <v>84</v>
      </c>
      <c r="E1942" s="212">
        <v>842</v>
      </c>
      <c r="F1942" s="212">
        <v>8429</v>
      </c>
      <c r="G1942" s="212" t="s">
        <v>1983</v>
      </c>
    </row>
    <row r="1943" spans="2:7">
      <c r="B1943" s="233" t="s">
        <v>2365</v>
      </c>
      <c r="C1943" s="212" t="s">
        <v>1956</v>
      </c>
      <c r="D1943" s="212">
        <v>84</v>
      </c>
      <c r="E1943" s="212">
        <v>849</v>
      </c>
      <c r="F1943" s="212">
        <v>0</v>
      </c>
      <c r="G1943" s="212" t="s">
        <v>1984</v>
      </c>
    </row>
    <row r="1944" spans="2:7">
      <c r="B1944" s="233" t="s">
        <v>2365</v>
      </c>
      <c r="C1944" s="212" t="s">
        <v>1956</v>
      </c>
      <c r="D1944" s="212">
        <v>84</v>
      </c>
      <c r="E1944" s="212">
        <v>849</v>
      </c>
      <c r="F1944" s="212">
        <v>8491</v>
      </c>
      <c r="G1944" s="212" t="s">
        <v>1985</v>
      </c>
    </row>
    <row r="1945" spans="2:7">
      <c r="B1945" s="233" t="s">
        <v>2365</v>
      </c>
      <c r="C1945" s="212" t="s">
        <v>1956</v>
      </c>
      <c r="D1945" s="212">
        <v>84</v>
      </c>
      <c r="E1945" s="212">
        <v>849</v>
      </c>
      <c r="F1945" s="212">
        <v>8492</v>
      </c>
      <c r="G1945" s="212" t="s">
        <v>1986</v>
      </c>
    </row>
    <row r="1946" spans="2:7">
      <c r="B1946" s="233" t="s">
        <v>2365</v>
      </c>
      <c r="C1946" s="212" t="s">
        <v>1956</v>
      </c>
      <c r="D1946" s="212">
        <v>84</v>
      </c>
      <c r="E1946" s="212">
        <v>849</v>
      </c>
      <c r="F1946" s="212">
        <v>8493</v>
      </c>
      <c r="G1946" s="212" t="s">
        <v>1987</v>
      </c>
    </row>
    <row r="1947" spans="2:7">
      <c r="B1947" s="233" t="s">
        <v>2365</v>
      </c>
      <c r="C1947" s="212" t="s">
        <v>1956</v>
      </c>
      <c r="D1947" s="212">
        <v>84</v>
      </c>
      <c r="E1947" s="212">
        <v>849</v>
      </c>
      <c r="F1947" s="212">
        <v>8499</v>
      </c>
      <c r="G1947" s="212" t="s">
        <v>1988</v>
      </c>
    </row>
    <row r="1948" spans="2:7">
      <c r="B1948" s="233" t="s">
        <v>2365</v>
      </c>
      <c r="C1948" s="212" t="s">
        <v>1956</v>
      </c>
      <c r="D1948" s="212">
        <v>85</v>
      </c>
      <c r="E1948" s="212">
        <v>0</v>
      </c>
      <c r="F1948" s="212">
        <v>0</v>
      </c>
      <c r="G1948" s="212" t="s">
        <v>1989</v>
      </c>
    </row>
    <row r="1949" spans="2:7">
      <c r="B1949" s="233" t="s">
        <v>2365</v>
      </c>
      <c r="C1949" s="212" t="s">
        <v>1956</v>
      </c>
      <c r="D1949" s="212">
        <v>85</v>
      </c>
      <c r="E1949" s="212">
        <v>850</v>
      </c>
      <c r="F1949" s="212">
        <v>0</v>
      </c>
      <c r="G1949" s="212" t="s">
        <v>1990</v>
      </c>
    </row>
    <row r="1950" spans="2:7">
      <c r="B1950" s="233" t="s">
        <v>2365</v>
      </c>
      <c r="C1950" s="212" t="s">
        <v>1956</v>
      </c>
      <c r="D1950" s="212">
        <v>85</v>
      </c>
      <c r="E1950" s="212">
        <v>850</v>
      </c>
      <c r="F1950" s="212">
        <v>8500</v>
      </c>
      <c r="G1950" s="212" t="s">
        <v>576</v>
      </c>
    </row>
    <row r="1951" spans="2:7">
      <c r="B1951" s="233" t="s">
        <v>2365</v>
      </c>
      <c r="C1951" s="212" t="s">
        <v>1956</v>
      </c>
      <c r="D1951" s="212">
        <v>85</v>
      </c>
      <c r="E1951" s="212">
        <v>850</v>
      </c>
      <c r="F1951" s="212">
        <v>8509</v>
      </c>
      <c r="G1951" s="212" t="s">
        <v>577</v>
      </c>
    </row>
    <row r="1952" spans="2:7">
      <c r="B1952" s="233" t="s">
        <v>2365</v>
      </c>
      <c r="C1952" s="212" t="s">
        <v>1956</v>
      </c>
      <c r="D1952" s="212">
        <v>85</v>
      </c>
      <c r="E1952" s="212">
        <v>851</v>
      </c>
      <c r="F1952" s="212">
        <v>0</v>
      </c>
      <c r="G1952" s="212" t="s">
        <v>1991</v>
      </c>
    </row>
    <row r="1953" spans="2:7">
      <c r="B1953" s="233" t="s">
        <v>2365</v>
      </c>
      <c r="C1953" s="212" t="s">
        <v>1956</v>
      </c>
      <c r="D1953" s="212">
        <v>85</v>
      </c>
      <c r="E1953" s="212">
        <v>851</v>
      </c>
      <c r="F1953" s="212">
        <v>8511</v>
      </c>
      <c r="G1953" s="212" t="s">
        <v>1991</v>
      </c>
    </row>
    <row r="1954" spans="2:7">
      <c r="B1954" s="233" t="s">
        <v>2365</v>
      </c>
      <c r="C1954" s="212" t="s">
        <v>1956</v>
      </c>
      <c r="D1954" s="212">
        <v>85</v>
      </c>
      <c r="E1954" s="212">
        <v>852</v>
      </c>
      <c r="F1954" s="212">
        <v>0</v>
      </c>
      <c r="G1954" s="212" t="s">
        <v>1992</v>
      </c>
    </row>
    <row r="1955" spans="2:7">
      <c r="B1955" s="233" t="s">
        <v>2365</v>
      </c>
      <c r="C1955" s="212" t="s">
        <v>1956</v>
      </c>
      <c r="D1955" s="212">
        <v>85</v>
      </c>
      <c r="E1955" s="212">
        <v>852</v>
      </c>
      <c r="F1955" s="212">
        <v>8521</v>
      </c>
      <c r="G1955" s="212" t="s">
        <v>1992</v>
      </c>
    </row>
    <row r="1956" spans="2:7">
      <c r="B1956" s="233" t="s">
        <v>2365</v>
      </c>
      <c r="C1956" s="212" t="s">
        <v>1956</v>
      </c>
      <c r="D1956" s="212">
        <v>85</v>
      </c>
      <c r="E1956" s="212">
        <v>853</v>
      </c>
      <c r="F1956" s="212">
        <v>0</v>
      </c>
      <c r="G1956" s="212" t="s">
        <v>1993</v>
      </c>
    </row>
    <row r="1957" spans="2:7">
      <c r="B1957" s="233" t="s">
        <v>2365</v>
      </c>
      <c r="C1957" s="212" t="s">
        <v>1956</v>
      </c>
      <c r="D1957" s="212">
        <v>85</v>
      </c>
      <c r="E1957" s="212">
        <v>853</v>
      </c>
      <c r="F1957" s="212">
        <v>8531</v>
      </c>
      <c r="G1957" s="212" t="s">
        <v>1994</v>
      </c>
    </row>
    <row r="1958" spans="2:7">
      <c r="B1958" s="233" t="s">
        <v>2365</v>
      </c>
      <c r="C1958" s="212" t="s">
        <v>1956</v>
      </c>
      <c r="D1958" s="212">
        <v>85</v>
      </c>
      <c r="E1958" s="212">
        <v>853</v>
      </c>
      <c r="F1958" s="212">
        <v>8539</v>
      </c>
      <c r="G1958" s="212" t="s">
        <v>1995</v>
      </c>
    </row>
    <row r="1959" spans="2:7">
      <c r="B1959" s="233" t="s">
        <v>2365</v>
      </c>
      <c r="C1959" s="212" t="s">
        <v>1956</v>
      </c>
      <c r="D1959" s="212">
        <v>85</v>
      </c>
      <c r="E1959" s="212">
        <v>854</v>
      </c>
      <c r="F1959" s="212">
        <v>0</v>
      </c>
      <c r="G1959" s="212" t="s">
        <v>1996</v>
      </c>
    </row>
    <row r="1960" spans="2:7">
      <c r="B1960" s="233" t="s">
        <v>2365</v>
      </c>
      <c r="C1960" s="212" t="s">
        <v>1956</v>
      </c>
      <c r="D1960" s="212">
        <v>85</v>
      </c>
      <c r="E1960" s="212">
        <v>854</v>
      </c>
      <c r="F1960" s="212">
        <v>8541</v>
      </c>
      <c r="G1960" s="212" t="s">
        <v>1997</v>
      </c>
    </row>
    <row r="1961" spans="2:7">
      <c r="B1961" s="233" t="s">
        <v>2365</v>
      </c>
      <c r="C1961" s="212" t="s">
        <v>1956</v>
      </c>
      <c r="D1961" s="212">
        <v>85</v>
      </c>
      <c r="E1961" s="212">
        <v>854</v>
      </c>
      <c r="F1961" s="212">
        <v>8542</v>
      </c>
      <c r="G1961" s="212" t="s">
        <v>1998</v>
      </c>
    </row>
    <row r="1962" spans="2:7">
      <c r="B1962" s="233" t="s">
        <v>2365</v>
      </c>
      <c r="C1962" s="212" t="s">
        <v>1956</v>
      </c>
      <c r="D1962" s="212">
        <v>85</v>
      </c>
      <c r="E1962" s="212">
        <v>854</v>
      </c>
      <c r="F1962" s="212">
        <v>8543</v>
      </c>
      <c r="G1962" s="212" t="s">
        <v>1999</v>
      </c>
    </row>
    <row r="1963" spans="2:7">
      <c r="B1963" s="233" t="s">
        <v>2365</v>
      </c>
      <c r="C1963" s="212" t="s">
        <v>1956</v>
      </c>
      <c r="D1963" s="212">
        <v>85</v>
      </c>
      <c r="E1963" s="212">
        <v>854</v>
      </c>
      <c r="F1963" s="212">
        <v>8544</v>
      </c>
      <c r="G1963" s="212" t="s">
        <v>2000</v>
      </c>
    </row>
    <row r="1964" spans="2:7">
      <c r="B1964" s="233" t="s">
        <v>2365</v>
      </c>
      <c r="C1964" s="212" t="s">
        <v>1956</v>
      </c>
      <c r="D1964" s="212">
        <v>85</v>
      </c>
      <c r="E1964" s="212">
        <v>854</v>
      </c>
      <c r="F1964" s="212">
        <v>8545</v>
      </c>
      <c r="G1964" s="212" t="s">
        <v>2001</v>
      </c>
    </row>
    <row r="1965" spans="2:7">
      <c r="B1965" s="233" t="s">
        <v>2365</v>
      </c>
      <c r="C1965" s="212" t="s">
        <v>1956</v>
      </c>
      <c r="D1965" s="212">
        <v>85</v>
      </c>
      <c r="E1965" s="212">
        <v>854</v>
      </c>
      <c r="F1965" s="212">
        <v>8546</v>
      </c>
      <c r="G1965" s="212" t="s">
        <v>2002</v>
      </c>
    </row>
    <row r="1966" spans="2:7">
      <c r="B1966" s="233" t="s">
        <v>2365</v>
      </c>
      <c r="C1966" s="212" t="s">
        <v>1956</v>
      </c>
      <c r="D1966" s="212">
        <v>85</v>
      </c>
      <c r="E1966" s="212">
        <v>854</v>
      </c>
      <c r="F1966" s="212">
        <v>8549</v>
      </c>
      <c r="G1966" s="212" t="s">
        <v>2003</v>
      </c>
    </row>
    <row r="1967" spans="2:7">
      <c r="B1967" s="233" t="s">
        <v>2365</v>
      </c>
      <c r="C1967" s="212" t="s">
        <v>1956</v>
      </c>
      <c r="D1967" s="212">
        <v>85</v>
      </c>
      <c r="E1967" s="212">
        <v>855</v>
      </c>
      <c r="F1967" s="212">
        <v>0</v>
      </c>
      <c r="G1967" s="212" t="s">
        <v>2004</v>
      </c>
    </row>
    <row r="1968" spans="2:7">
      <c r="B1968" s="233" t="s">
        <v>2365</v>
      </c>
      <c r="C1968" s="212" t="s">
        <v>1956</v>
      </c>
      <c r="D1968" s="212">
        <v>85</v>
      </c>
      <c r="E1968" s="212">
        <v>855</v>
      </c>
      <c r="F1968" s="212">
        <v>8551</v>
      </c>
      <c r="G1968" s="212" t="s">
        <v>2005</v>
      </c>
    </row>
    <row r="1969" spans="2:7">
      <c r="B1969" s="233" t="s">
        <v>2365</v>
      </c>
      <c r="C1969" s="212" t="s">
        <v>1956</v>
      </c>
      <c r="D1969" s="212">
        <v>85</v>
      </c>
      <c r="E1969" s="212">
        <v>855</v>
      </c>
      <c r="F1969" s="212">
        <v>8559</v>
      </c>
      <c r="G1969" s="212" t="s">
        <v>2006</v>
      </c>
    </row>
    <row r="1970" spans="2:7">
      <c r="B1970" s="233" t="s">
        <v>2365</v>
      </c>
      <c r="C1970" s="212" t="s">
        <v>1956</v>
      </c>
      <c r="D1970" s="212">
        <v>85</v>
      </c>
      <c r="E1970" s="212">
        <v>859</v>
      </c>
      <c r="F1970" s="212">
        <v>0</v>
      </c>
      <c r="G1970" s="212" t="s">
        <v>2007</v>
      </c>
    </row>
    <row r="1971" spans="2:7">
      <c r="B1971" s="233" t="s">
        <v>2365</v>
      </c>
      <c r="C1971" s="212" t="s">
        <v>1956</v>
      </c>
      <c r="D1971" s="212">
        <v>85</v>
      </c>
      <c r="E1971" s="212">
        <v>859</v>
      </c>
      <c r="F1971" s="212">
        <v>8591</v>
      </c>
      <c r="G1971" s="212" t="s">
        <v>2008</v>
      </c>
    </row>
    <row r="1972" spans="2:7">
      <c r="B1972" s="233" t="s">
        <v>2365</v>
      </c>
      <c r="C1972" s="212" t="s">
        <v>1956</v>
      </c>
      <c r="D1972" s="212">
        <v>85</v>
      </c>
      <c r="E1972" s="212">
        <v>859</v>
      </c>
      <c r="F1972" s="212">
        <v>8599</v>
      </c>
      <c r="G1972" s="212" t="s">
        <v>2009</v>
      </c>
    </row>
    <row r="1973" spans="2:7">
      <c r="B1973" s="233" t="s">
        <v>2365</v>
      </c>
      <c r="C1973" s="212" t="s">
        <v>2010</v>
      </c>
      <c r="D1973" s="212">
        <v>0</v>
      </c>
      <c r="E1973" s="212">
        <v>0</v>
      </c>
      <c r="F1973" s="212">
        <v>0</v>
      </c>
      <c r="G1973" s="212" t="s">
        <v>2011</v>
      </c>
    </row>
    <row r="1974" spans="2:7">
      <c r="B1974" s="233" t="s">
        <v>2365</v>
      </c>
      <c r="C1974" s="212" t="s">
        <v>2010</v>
      </c>
      <c r="D1974" s="212">
        <v>86</v>
      </c>
      <c r="E1974" s="212">
        <v>0</v>
      </c>
      <c r="F1974" s="212">
        <v>0</v>
      </c>
      <c r="G1974" s="212" t="s">
        <v>2012</v>
      </c>
    </row>
    <row r="1975" spans="2:7">
      <c r="B1975" s="233" t="s">
        <v>2365</v>
      </c>
      <c r="C1975" s="212" t="s">
        <v>2010</v>
      </c>
      <c r="D1975" s="212">
        <v>86</v>
      </c>
      <c r="E1975" s="212">
        <v>860</v>
      </c>
      <c r="F1975" s="212">
        <v>0</v>
      </c>
      <c r="G1975" s="212" t="s">
        <v>2013</v>
      </c>
    </row>
    <row r="1976" spans="2:7">
      <c r="B1976" s="233" t="s">
        <v>2365</v>
      </c>
      <c r="C1976" s="212" t="s">
        <v>2010</v>
      </c>
      <c r="D1976" s="212">
        <v>86</v>
      </c>
      <c r="E1976" s="212">
        <v>860</v>
      </c>
      <c r="F1976" s="212">
        <v>8601</v>
      </c>
      <c r="G1976" s="212" t="s">
        <v>1616</v>
      </c>
    </row>
    <row r="1977" spans="2:7">
      <c r="B1977" s="233" t="s">
        <v>2365</v>
      </c>
      <c r="C1977" s="212" t="s">
        <v>2010</v>
      </c>
      <c r="D1977" s="212">
        <v>86</v>
      </c>
      <c r="E1977" s="212">
        <v>861</v>
      </c>
      <c r="F1977" s="212">
        <v>0</v>
      </c>
      <c r="G1977" s="212" t="s">
        <v>2012</v>
      </c>
    </row>
    <row r="1978" spans="2:7">
      <c r="B1978" s="233" t="s">
        <v>2365</v>
      </c>
      <c r="C1978" s="212" t="s">
        <v>2010</v>
      </c>
      <c r="D1978" s="212">
        <v>86</v>
      </c>
      <c r="E1978" s="212">
        <v>861</v>
      </c>
      <c r="F1978" s="212">
        <v>8611</v>
      </c>
      <c r="G1978" s="212" t="s">
        <v>2012</v>
      </c>
    </row>
    <row r="1979" spans="2:7">
      <c r="B1979" s="233" t="s">
        <v>2365</v>
      </c>
      <c r="C1979" s="212" t="s">
        <v>2010</v>
      </c>
      <c r="D1979" s="212">
        <v>86</v>
      </c>
      <c r="E1979" s="212">
        <v>862</v>
      </c>
      <c r="F1979" s="212">
        <v>0</v>
      </c>
      <c r="G1979" s="212" t="s">
        <v>2014</v>
      </c>
    </row>
    <row r="1980" spans="2:7">
      <c r="B1980" s="233" t="s">
        <v>2365</v>
      </c>
      <c r="C1980" s="212" t="s">
        <v>2010</v>
      </c>
      <c r="D1980" s="212">
        <v>86</v>
      </c>
      <c r="E1980" s="212">
        <v>862</v>
      </c>
      <c r="F1980" s="212">
        <v>8621</v>
      </c>
      <c r="G1980" s="212" t="s">
        <v>2015</v>
      </c>
    </row>
    <row r="1981" spans="2:7">
      <c r="B1981" s="233" t="s">
        <v>2365</v>
      </c>
      <c r="C1981" s="212" t="s">
        <v>2010</v>
      </c>
      <c r="D1981" s="212">
        <v>86</v>
      </c>
      <c r="E1981" s="212">
        <v>862</v>
      </c>
      <c r="F1981" s="212">
        <v>8629</v>
      </c>
      <c r="G1981" s="212" t="s">
        <v>2016</v>
      </c>
    </row>
    <row r="1982" spans="2:7">
      <c r="B1982" s="233" t="s">
        <v>2365</v>
      </c>
      <c r="C1982" s="212" t="s">
        <v>2010</v>
      </c>
      <c r="D1982" s="212">
        <v>87</v>
      </c>
      <c r="E1982" s="212">
        <v>0</v>
      </c>
      <c r="F1982" s="212">
        <v>0</v>
      </c>
      <c r="G1982" s="212" t="s">
        <v>2017</v>
      </c>
    </row>
    <row r="1983" spans="2:7">
      <c r="B1983" s="233" t="s">
        <v>2365</v>
      </c>
      <c r="C1983" s="212" t="s">
        <v>2010</v>
      </c>
      <c r="D1983" s="212">
        <v>87</v>
      </c>
      <c r="E1983" s="212">
        <v>870</v>
      </c>
      <c r="F1983" s="212">
        <v>0</v>
      </c>
      <c r="G1983" s="212" t="s">
        <v>2018</v>
      </c>
    </row>
    <row r="1984" spans="2:7">
      <c r="B1984" s="233" t="s">
        <v>2365</v>
      </c>
      <c r="C1984" s="212" t="s">
        <v>2010</v>
      </c>
      <c r="D1984" s="212">
        <v>87</v>
      </c>
      <c r="E1984" s="212">
        <v>870</v>
      </c>
      <c r="F1984" s="212">
        <v>8701</v>
      </c>
      <c r="G1984" s="212" t="s">
        <v>1616</v>
      </c>
    </row>
    <row r="1985" spans="2:7">
      <c r="B1985" s="233" t="s">
        <v>2365</v>
      </c>
      <c r="C1985" s="212" t="s">
        <v>2010</v>
      </c>
      <c r="D1985" s="212">
        <v>87</v>
      </c>
      <c r="E1985" s="212">
        <v>871</v>
      </c>
      <c r="F1985" s="212">
        <v>0</v>
      </c>
      <c r="G1985" s="212" t="s">
        <v>2019</v>
      </c>
    </row>
    <row r="1986" spans="2:7">
      <c r="B1986" s="233" t="s">
        <v>2365</v>
      </c>
      <c r="C1986" s="212" t="s">
        <v>2010</v>
      </c>
      <c r="D1986" s="212">
        <v>87</v>
      </c>
      <c r="E1986" s="212">
        <v>871</v>
      </c>
      <c r="F1986" s="212">
        <v>8711</v>
      </c>
      <c r="G1986" s="212" t="s">
        <v>2020</v>
      </c>
    </row>
    <row r="1987" spans="2:7">
      <c r="B1987" s="233" t="s">
        <v>2365</v>
      </c>
      <c r="C1987" s="212" t="s">
        <v>2010</v>
      </c>
      <c r="D1987" s="212">
        <v>87</v>
      </c>
      <c r="E1987" s="212">
        <v>871</v>
      </c>
      <c r="F1987" s="212">
        <v>8712</v>
      </c>
      <c r="G1987" s="212" t="s">
        <v>2021</v>
      </c>
    </row>
    <row r="1988" spans="2:7">
      <c r="B1988" s="233" t="s">
        <v>2365</v>
      </c>
      <c r="C1988" s="212" t="s">
        <v>2010</v>
      </c>
      <c r="D1988" s="212">
        <v>87</v>
      </c>
      <c r="E1988" s="212">
        <v>871</v>
      </c>
      <c r="F1988" s="212">
        <v>8713</v>
      </c>
      <c r="G1988" s="212" t="s">
        <v>2022</v>
      </c>
    </row>
    <row r="1989" spans="2:7">
      <c r="B1989" s="233" t="s">
        <v>2365</v>
      </c>
      <c r="C1989" s="212" t="s">
        <v>2010</v>
      </c>
      <c r="D1989" s="212">
        <v>87</v>
      </c>
      <c r="E1989" s="212">
        <v>871</v>
      </c>
      <c r="F1989" s="212">
        <v>8714</v>
      </c>
      <c r="G1989" s="212" t="s">
        <v>2023</v>
      </c>
    </row>
    <row r="1990" spans="2:7">
      <c r="B1990" s="233" t="s">
        <v>2365</v>
      </c>
      <c r="C1990" s="212" t="s">
        <v>2010</v>
      </c>
      <c r="D1990" s="212">
        <v>87</v>
      </c>
      <c r="E1990" s="212">
        <v>872</v>
      </c>
      <c r="F1990" s="212">
        <v>0</v>
      </c>
      <c r="G1990" s="212" t="s">
        <v>2024</v>
      </c>
    </row>
    <row r="1991" spans="2:7">
      <c r="B1991" s="233" t="s">
        <v>2365</v>
      </c>
      <c r="C1991" s="212" t="s">
        <v>2010</v>
      </c>
      <c r="D1991" s="212">
        <v>87</v>
      </c>
      <c r="E1991" s="212">
        <v>872</v>
      </c>
      <c r="F1991" s="212">
        <v>8721</v>
      </c>
      <c r="G1991" s="212" t="s">
        <v>2024</v>
      </c>
    </row>
    <row r="1992" spans="2:7">
      <c r="B1992" s="233" t="s">
        <v>2365</v>
      </c>
      <c r="C1992" s="212" t="s">
        <v>2025</v>
      </c>
      <c r="D1992" s="212">
        <v>0</v>
      </c>
      <c r="E1992" s="212">
        <v>0</v>
      </c>
      <c r="F1992" s="212">
        <v>0</v>
      </c>
      <c r="G1992" s="212" t="s">
        <v>2026</v>
      </c>
    </row>
    <row r="1993" spans="2:7">
      <c r="B1993" s="233" t="s">
        <v>2365</v>
      </c>
      <c r="C1993" s="212" t="s">
        <v>2025</v>
      </c>
      <c r="D1993" s="212">
        <v>88</v>
      </c>
      <c r="E1993" s="212">
        <v>0</v>
      </c>
      <c r="F1993" s="212">
        <v>0</v>
      </c>
      <c r="G1993" s="212" t="s">
        <v>2027</v>
      </c>
    </row>
    <row r="1994" spans="2:7">
      <c r="B1994" s="233" t="s">
        <v>2365</v>
      </c>
      <c r="C1994" s="212" t="s">
        <v>2025</v>
      </c>
      <c r="D1994" s="212">
        <v>88</v>
      </c>
      <c r="E1994" s="212">
        <v>880</v>
      </c>
      <c r="F1994" s="212">
        <v>0</v>
      </c>
      <c r="G1994" s="212" t="s">
        <v>2028</v>
      </c>
    </row>
    <row r="1995" spans="2:7">
      <c r="B1995" s="233" t="s">
        <v>2365</v>
      </c>
      <c r="C1995" s="212" t="s">
        <v>2025</v>
      </c>
      <c r="D1995" s="212">
        <v>88</v>
      </c>
      <c r="E1995" s="212">
        <v>880</v>
      </c>
      <c r="F1995" s="212">
        <v>8800</v>
      </c>
      <c r="G1995" s="212" t="s">
        <v>576</v>
      </c>
    </row>
    <row r="1996" spans="2:7">
      <c r="B1996" s="233" t="s">
        <v>2365</v>
      </c>
      <c r="C1996" s="212" t="s">
        <v>2025</v>
      </c>
      <c r="D1996" s="212">
        <v>88</v>
      </c>
      <c r="E1996" s="212">
        <v>880</v>
      </c>
      <c r="F1996" s="212">
        <v>8809</v>
      </c>
      <c r="G1996" s="212" t="s">
        <v>577</v>
      </c>
    </row>
    <row r="1997" spans="2:7">
      <c r="B1997" s="233" t="s">
        <v>2365</v>
      </c>
      <c r="C1997" s="212" t="s">
        <v>2025</v>
      </c>
      <c r="D1997" s="212">
        <v>88</v>
      </c>
      <c r="E1997" s="212">
        <v>881</v>
      </c>
      <c r="F1997" s="212">
        <v>0</v>
      </c>
      <c r="G1997" s="212" t="s">
        <v>2029</v>
      </c>
    </row>
    <row r="1998" spans="2:7">
      <c r="B1998" s="233" t="s">
        <v>2365</v>
      </c>
      <c r="C1998" s="212" t="s">
        <v>2025</v>
      </c>
      <c r="D1998" s="212">
        <v>88</v>
      </c>
      <c r="E1998" s="212">
        <v>881</v>
      </c>
      <c r="F1998" s="212">
        <v>8811</v>
      </c>
      <c r="G1998" s="212" t="s">
        <v>2030</v>
      </c>
    </row>
    <row r="1999" spans="2:7">
      <c r="B1999" s="233" t="s">
        <v>2365</v>
      </c>
      <c r="C1999" s="212" t="s">
        <v>2025</v>
      </c>
      <c r="D1999" s="212">
        <v>88</v>
      </c>
      <c r="E1999" s="212">
        <v>881</v>
      </c>
      <c r="F1999" s="212">
        <v>8812</v>
      </c>
      <c r="G1999" s="212" t="s">
        <v>2031</v>
      </c>
    </row>
    <row r="2000" spans="2:7">
      <c r="B2000" s="233" t="s">
        <v>2365</v>
      </c>
      <c r="C2000" s="212" t="s">
        <v>2025</v>
      </c>
      <c r="D2000" s="212">
        <v>88</v>
      </c>
      <c r="E2000" s="212">
        <v>881</v>
      </c>
      <c r="F2000" s="212">
        <v>8813</v>
      </c>
      <c r="G2000" s="212" t="s">
        <v>2032</v>
      </c>
    </row>
    <row r="2001" spans="2:7">
      <c r="B2001" s="233" t="s">
        <v>2365</v>
      </c>
      <c r="C2001" s="212" t="s">
        <v>2025</v>
      </c>
      <c r="D2001" s="212">
        <v>88</v>
      </c>
      <c r="E2001" s="212">
        <v>881</v>
      </c>
      <c r="F2001" s="212">
        <v>8814</v>
      </c>
      <c r="G2001" s="212" t="s">
        <v>2033</v>
      </c>
    </row>
    <row r="2002" spans="2:7">
      <c r="B2002" s="233" t="s">
        <v>2365</v>
      </c>
      <c r="C2002" s="212" t="s">
        <v>2025</v>
      </c>
      <c r="D2002" s="212">
        <v>88</v>
      </c>
      <c r="E2002" s="212">
        <v>881</v>
      </c>
      <c r="F2002" s="212">
        <v>8815</v>
      </c>
      <c r="G2002" s="212" t="s">
        <v>2034</v>
      </c>
    </row>
    <row r="2003" spans="2:7">
      <c r="B2003" s="233" t="s">
        <v>2365</v>
      </c>
      <c r="C2003" s="212" t="s">
        <v>2025</v>
      </c>
      <c r="D2003" s="212">
        <v>88</v>
      </c>
      <c r="E2003" s="212">
        <v>881</v>
      </c>
      <c r="F2003" s="212">
        <v>8816</v>
      </c>
      <c r="G2003" s="212" t="s">
        <v>2035</v>
      </c>
    </row>
    <row r="2004" spans="2:7">
      <c r="B2004" s="233" t="s">
        <v>2365</v>
      </c>
      <c r="C2004" s="212" t="s">
        <v>2025</v>
      </c>
      <c r="D2004" s="212">
        <v>88</v>
      </c>
      <c r="E2004" s="212">
        <v>881</v>
      </c>
      <c r="F2004" s="212">
        <v>8817</v>
      </c>
      <c r="G2004" s="212" t="s">
        <v>2036</v>
      </c>
    </row>
    <row r="2005" spans="2:7">
      <c r="B2005" s="233" t="s">
        <v>2365</v>
      </c>
      <c r="C2005" s="212" t="s">
        <v>2025</v>
      </c>
      <c r="D2005" s="212">
        <v>88</v>
      </c>
      <c r="E2005" s="212">
        <v>882</v>
      </c>
      <c r="F2005" s="212">
        <v>0</v>
      </c>
      <c r="G2005" s="212" t="s">
        <v>2037</v>
      </c>
    </row>
    <row r="2006" spans="2:7">
      <c r="B2006" s="233" t="s">
        <v>2365</v>
      </c>
      <c r="C2006" s="212" t="s">
        <v>2025</v>
      </c>
      <c r="D2006" s="212">
        <v>88</v>
      </c>
      <c r="E2006" s="212">
        <v>882</v>
      </c>
      <c r="F2006" s="212">
        <v>8821</v>
      </c>
      <c r="G2006" s="212" t="s">
        <v>2038</v>
      </c>
    </row>
    <row r="2007" spans="2:7">
      <c r="B2007" s="233" t="s">
        <v>2365</v>
      </c>
      <c r="C2007" s="212" t="s">
        <v>2025</v>
      </c>
      <c r="D2007" s="212">
        <v>88</v>
      </c>
      <c r="E2007" s="212">
        <v>882</v>
      </c>
      <c r="F2007" s="212">
        <v>8822</v>
      </c>
      <c r="G2007" s="212" t="s">
        <v>2039</v>
      </c>
    </row>
    <row r="2008" spans="2:7">
      <c r="B2008" s="233" t="s">
        <v>2365</v>
      </c>
      <c r="C2008" s="212" t="s">
        <v>2025</v>
      </c>
      <c r="D2008" s="212">
        <v>88</v>
      </c>
      <c r="E2008" s="212">
        <v>882</v>
      </c>
      <c r="F2008" s="212">
        <v>8823</v>
      </c>
      <c r="G2008" s="212" t="s">
        <v>2040</v>
      </c>
    </row>
    <row r="2009" spans="2:7">
      <c r="B2009" s="233" t="s">
        <v>2365</v>
      </c>
      <c r="C2009" s="212" t="s">
        <v>2025</v>
      </c>
      <c r="D2009" s="212">
        <v>88</v>
      </c>
      <c r="E2009" s="212">
        <v>882</v>
      </c>
      <c r="F2009" s="212">
        <v>8824</v>
      </c>
      <c r="G2009" s="212" t="s">
        <v>2041</v>
      </c>
    </row>
    <row r="2010" spans="2:7">
      <c r="B2010" s="233" t="s">
        <v>2365</v>
      </c>
      <c r="C2010" s="212" t="s">
        <v>2025</v>
      </c>
      <c r="D2010" s="212">
        <v>88</v>
      </c>
      <c r="E2010" s="212">
        <v>889</v>
      </c>
      <c r="F2010" s="212">
        <v>0</v>
      </c>
      <c r="G2010" s="212" t="s">
        <v>2042</v>
      </c>
    </row>
    <row r="2011" spans="2:7">
      <c r="B2011" s="233" t="s">
        <v>2365</v>
      </c>
      <c r="C2011" s="212" t="s">
        <v>2025</v>
      </c>
      <c r="D2011" s="212">
        <v>88</v>
      </c>
      <c r="E2011" s="212">
        <v>889</v>
      </c>
      <c r="F2011" s="212">
        <v>8891</v>
      </c>
      <c r="G2011" s="212" t="s">
        <v>2043</v>
      </c>
    </row>
    <row r="2012" spans="2:7">
      <c r="B2012" s="233" t="s">
        <v>2365</v>
      </c>
      <c r="C2012" s="212" t="s">
        <v>2025</v>
      </c>
      <c r="D2012" s="212">
        <v>88</v>
      </c>
      <c r="E2012" s="212">
        <v>889</v>
      </c>
      <c r="F2012" s="212">
        <v>8899</v>
      </c>
      <c r="G2012" s="212" t="s">
        <v>2044</v>
      </c>
    </row>
    <row r="2013" spans="2:7">
      <c r="B2013" s="233" t="s">
        <v>2365</v>
      </c>
      <c r="C2013" s="212" t="s">
        <v>2025</v>
      </c>
      <c r="D2013" s="212">
        <v>89</v>
      </c>
      <c r="E2013" s="212">
        <v>0</v>
      </c>
      <c r="F2013" s="212">
        <v>0</v>
      </c>
      <c r="G2013" s="212" t="s">
        <v>2045</v>
      </c>
    </row>
    <row r="2014" spans="2:7">
      <c r="B2014" s="233" t="s">
        <v>2365</v>
      </c>
      <c r="C2014" s="212" t="s">
        <v>2025</v>
      </c>
      <c r="D2014" s="212">
        <v>89</v>
      </c>
      <c r="E2014" s="212">
        <v>890</v>
      </c>
      <c r="F2014" s="212">
        <v>0</v>
      </c>
      <c r="G2014" s="212" t="s">
        <v>2046</v>
      </c>
    </row>
    <row r="2015" spans="2:7">
      <c r="B2015" s="233" t="s">
        <v>2365</v>
      </c>
      <c r="C2015" s="212" t="s">
        <v>2025</v>
      </c>
      <c r="D2015" s="212">
        <v>89</v>
      </c>
      <c r="E2015" s="212">
        <v>890</v>
      </c>
      <c r="F2015" s="212">
        <v>8901</v>
      </c>
      <c r="G2015" s="212" t="s">
        <v>1616</v>
      </c>
    </row>
    <row r="2016" spans="2:7">
      <c r="B2016" s="233" t="s">
        <v>2365</v>
      </c>
      <c r="C2016" s="212" t="s">
        <v>2025</v>
      </c>
      <c r="D2016" s="212">
        <v>89</v>
      </c>
      <c r="E2016" s="212">
        <v>891</v>
      </c>
      <c r="F2016" s="212">
        <v>0</v>
      </c>
      <c r="G2016" s="212" t="s">
        <v>2045</v>
      </c>
    </row>
    <row r="2017" spans="2:7">
      <c r="B2017" s="233" t="s">
        <v>2365</v>
      </c>
      <c r="C2017" s="212" t="s">
        <v>2025</v>
      </c>
      <c r="D2017" s="212">
        <v>89</v>
      </c>
      <c r="E2017" s="212">
        <v>891</v>
      </c>
      <c r="F2017" s="212">
        <v>8911</v>
      </c>
      <c r="G2017" s="212" t="s">
        <v>2047</v>
      </c>
    </row>
    <row r="2018" spans="2:7">
      <c r="B2018" s="233" t="s">
        <v>2365</v>
      </c>
      <c r="C2018" s="212" t="s">
        <v>2025</v>
      </c>
      <c r="D2018" s="212">
        <v>89</v>
      </c>
      <c r="E2018" s="212">
        <v>891</v>
      </c>
      <c r="F2018" s="212">
        <v>8919</v>
      </c>
      <c r="G2018" s="212" t="s">
        <v>2048</v>
      </c>
    </row>
    <row r="2019" spans="2:7">
      <c r="B2019" s="233" t="s">
        <v>2365</v>
      </c>
      <c r="C2019" s="212" t="s">
        <v>2025</v>
      </c>
      <c r="D2019" s="212">
        <v>90</v>
      </c>
      <c r="E2019" s="212">
        <v>0</v>
      </c>
      <c r="F2019" s="212">
        <v>0</v>
      </c>
      <c r="G2019" s="212" t="s">
        <v>2049</v>
      </c>
    </row>
    <row r="2020" spans="2:7">
      <c r="B2020" s="233" t="s">
        <v>2365</v>
      </c>
      <c r="C2020" s="212" t="s">
        <v>2025</v>
      </c>
      <c r="D2020" s="212">
        <v>90</v>
      </c>
      <c r="E2020" s="212">
        <v>900</v>
      </c>
      <c r="F2020" s="212">
        <v>0</v>
      </c>
      <c r="G2020" s="212" t="s">
        <v>2050</v>
      </c>
    </row>
    <row r="2021" spans="2:7">
      <c r="B2021" s="233" t="s">
        <v>2365</v>
      </c>
      <c r="C2021" s="212" t="s">
        <v>2025</v>
      </c>
      <c r="D2021" s="212">
        <v>90</v>
      </c>
      <c r="E2021" s="212">
        <v>900</v>
      </c>
      <c r="F2021" s="212">
        <v>9000</v>
      </c>
      <c r="G2021" s="212" t="s">
        <v>576</v>
      </c>
    </row>
    <row r="2022" spans="2:7">
      <c r="B2022" s="233" t="s">
        <v>2365</v>
      </c>
      <c r="C2022" s="212" t="s">
        <v>2025</v>
      </c>
      <c r="D2022" s="212">
        <v>90</v>
      </c>
      <c r="E2022" s="212">
        <v>900</v>
      </c>
      <c r="F2022" s="212">
        <v>9009</v>
      </c>
      <c r="G2022" s="212" t="s">
        <v>577</v>
      </c>
    </row>
    <row r="2023" spans="2:7">
      <c r="B2023" s="233" t="s">
        <v>2365</v>
      </c>
      <c r="C2023" s="212" t="s">
        <v>2025</v>
      </c>
      <c r="D2023" s="212">
        <v>90</v>
      </c>
      <c r="E2023" s="212">
        <v>901</v>
      </c>
      <c r="F2023" s="212">
        <v>0</v>
      </c>
      <c r="G2023" s="212" t="s">
        <v>2051</v>
      </c>
    </row>
    <row r="2024" spans="2:7">
      <c r="B2024" s="233" t="s">
        <v>2365</v>
      </c>
      <c r="C2024" s="212" t="s">
        <v>2025</v>
      </c>
      <c r="D2024" s="212">
        <v>90</v>
      </c>
      <c r="E2024" s="212">
        <v>901</v>
      </c>
      <c r="F2024" s="212">
        <v>9011</v>
      </c>
      <c r="G2024" s="212" t="s">
        <v>2052</v>
      </c>
    </row>
    <row r="2025" spans="2:7">
      <c r="B2025" s="233" t="s">
        <v>2365</v>
      </c>
      <c r="C2025" s="212" t="s">
        <v>2025</v>
      </c>
      <c r="D2025" s="212">
        <v>90</v>
      </c>
      <c r="E2025" s="212">
        <v>901</v>
      </c>
      <c r="F2025" s="212">
        <v>9012</v>
      </c>
      <c r="G2025" s="212" t="s">
        <v>2053</v>
      </c>
    </row>
    <row r="2026" spans="2:7">
      <c r="B2026" s="233" t="s">
        <v>2365</v>
      </c>
      <c r="C2026" s="212" t="s">
        <v>2025</v>
      </c>
      <c r="D2026" s="212">
        <v>90</v>
      </c>
      <c r="E2026" s="212">
        <v>902</v>
      </c>
      <c r="F2026" s="212">
        <v>0</v>
      </c>
      <c r="G2026" s="212" t="s">
        <v>2054</v>
      </c>
    </row>
    <row r="2027" spans="2:7">
      <c r="B2027" s="233" t="s">
        <v>2365</v>
      </c>
      <c r="C2027" s="212" t="s">
        <v>2025</v>
      </c>
      <c r="D2027" s="212">
        <v>90</v>
      </c>
      <c r="E2027" s="212">
        <v>902</v>
      </c>
      <c r="F2027" s="212">
        <v>9021</v>
      </c>
      <c r="G2027" s="212" t="s">
        <v>2054</v>
      </c>
    </row>
    <row r="2028" spans="2:7">
      <c r="B2028" s="233" t="s">
        <v>2365</v>
      </c>
      <c r="C2028" s="212" t="s">
        <v>2025</v>
      </c>
      <c r="D2028" s="212">
        <v>90</v>
      </c>
      <c r="E2028" s="212">
        <v>903</v>
      </c>
      <c r="F2028" s="212">
        <v>0</v>
      </c>
      <c r="G2028" s="212" t="s">
        <v>2055</v>
      </c>
    </row>
    <row r="2029" spans="2:7">
      <c r="B2029" s="233" t="s">
        <v>2365</v>
      </c>
      <c r="C2029" s="212" t="s">
        <v>2025</v>
      </c>
      <c r="D2029" s="212">
        <v>90</v>
      </c>
      <c r="E2029" s="212">
        <v>903</v>
      </c>
      <c r="F2029" s="212">
        <v>9031</v>
      </c>
      <c r="G2029" s="212" t="s">
        <v>2055</v>
      </c>
    </row>
    <row r="2030" spans="2:7">
      <c r="B2030" s="233" t="s">
        <v>2365</v>
      </c>
      <c r="C2030" s="212" t="s">
        <v>2025</v>
      </c>
      <c r="D2030" s="212">
        <v>90</v>
      </c>
      <c r="E2030" s="212">
        <v>909</v>
      </c>
      <c r="F2030" s="212">
        <v>0</v>
      </c>
      <c r="G2030" s="212" t="s">
        <v>2056</v>
      </c>
    </row>
    <row r="2031" spans="2:7">
      <c r="B2031" s="233" t="s">
        <v>2365</v>
      </c>
      <c r="C2031" s="212" t="s">
        <v>2025</v>
      </c>
      <c r="D2031" s="212">
        <v>90</v>
      </c>
      <c r="E2031" s="212">
        <v>909</v>
      </c>
      <c r="F2031" s="212">
        <v>9091</v>
      </c>
      <c r="G2031" s="212" t="s">
        <v>2057</v>
      </c>
    </row>
    <row r="2032" spans="2:7">
      <c r="B2032" s="233" t="s">
        <v>2365</v>
      </c>
      <c r="C2032" s="212" t="s">
        <v>2025</v>
      </c>
      <c r="D2032" s="212">
        <v>90</v>
      </c>
      <c r="E2032" s="212">
        <v>909</v>
      </c>
      <c r="F2032" s="212">
        <v>9092</v>
      </c>
      <c r="G2032" s="212" t="s">
        <v>2058</v>
      </c>
    </row>
    <row r="2033" spans="2:7">
      <c r="B2033" s="233" t="s">
        <v>2365</v>
      </c>
      <c r="C2033" s="212" t="s">
        <v>2025</v>
      </c>
      <c r="D2033" s="212">
        <v>90</v>
      </c>
      <c r="E2033" s="212">
        <v>909</v>
      </c>
      <c r="F2033" s="212">
        <v>9093</v>
      </c>
      <c r="G2033" s="212" t="s">
        <v>2059</v>
      </c>
    </row>
    <row r="2034" spans="2:7">
      <c r="B2034" s="233" t="s">
        <v>2365</v>
      </c>
      <c r="C2034" s="212" t="s">
        <v>2025</v>
      </c>
      <c r="D2034" s="212">
        <v>90</v>
      </c>
      <c r="E2034" s="212">
        <v>909</v>
      </c>
      <c r="F2034" s="212">
        <v>9094</v>
      </c>
      <c r="G2034" s="212" t="s">
        <v>2060</v>
      </c>
    </row>
    <row r="2035" spans="2:7">
      <c r="B2035" s="233" t="s">
        <v>2365</v>
      </c>
      <c r="C2035" s="212" t="s">
        <v>2025</v>
      </c>
      <c r="D2035" s="212">
        <v>90</v>
      </c>
      <c r="E2035" s="212">
        <v>909</v>
      </c>
      <c r="F2035" s="212">
        <v>9099</v>
      </c>
      <c r="G2035" s="212" t="s">
        <v>2061</v>
      </c>
    </row>
    <row r="2036" spans="2:7">
      <c r="B2036" s="233" t="s">
        <v>2365</v>
      </c>
      <c r="C2036" s="212" t="s">
        <v>2025</v>
      </c>
      <c r="D2036" s="212">
        <v>91</v>
      </c>
      <c r="E2036" s="212">
        <v>0</v>
      </c>
      <c r="F2036" s="212">
        <v>0</v>
      </c>
      <c r="G2036" s="212" t="s">
        <v>2062</v>
      </c>
    </row>
    <row r="2037" spans="2:7">
      <c r="B2037" s="233" t="s">
        <v>2365</v>
      </c>
      <c r="C2037" s="212" t="s">
        <v>2025</v>
      </c>
      <c r="D2037" s="212">
        <v>91</v>
      </c>
      <c r="E2037" s="212">
        <v>910</v>
      </c>
      <c r="F2037" s="212">
        <v>0</v>
      </c>
      <c r="G2037" s="212" t="s">
        <v>2063</v>
      </c>
    </row>
    <row r="2038" spans="2:7">
      <c r="B2038" s="233" t="s">
        <v>2365</v>
      </c>
      <c r="C2038" s="212" t="s">
        <v>2025</v>
      </c>
      <c r="D2038" s="212">
        <v>91</v>
      </c>
      <c r="E2038" s="212">
        <v>910</v>
      </c>
      <c r="F2038" s="212">
        <v>9100</v>
      </c>
      <c r="G2038" s="212" t="s">
        <v>576</v>
      </c>
    </row>
    <row r="2039" spans="2:7">
      <c r="B2039" s="233" t="s">
        <v>2365</v>
      </c>
      <c r="C2039" s="212" t="s">
        <v>2025</v>
      </c>
      <c r="D2039" s="212">
        <v>91</v>
      </c>
      <c r="E2039" s="212">
        <v>910</v>
      </c>
      <c r="F2039" s="212">
        <v>9109</v>
      </c>
      <c r="G2039" s="212" t="s">
        <v>577</v>
      </c>
    </row>
    <row r="2040" spans="2:7">
      <c r="B2040" s="233" t="s">
        <v>2365</v>
      </c>
      <c r="C2040" s="212" t="s">
        <v>2025</v>
      </c>
      <c r="D2040" s="212">
        <v>91</v>
      </c>
      <c r="E2040" s="212">
        <v>911</v>
      </c>
      <c r="F2040" s="212">
        <v>0</v>
      </c>
      <c r="G2040" s="212" t="s">
        <v>2064</v>
      </c>
    </row>
    <row r="2041" spans="2:7">
      <c r="B2041" s="233" t="s">
        <v>2365</v>
      </c>
      <c r="C2041" s="212" t="s">
        <v>2025</v>
      </c>
      <c r="D2041" s="212">
        <v>91</v>
      </c>
      <c r="E2041" s="212">
        <v>911</v>
      </c>
      <c r="F2041" s="212">
        <v>9111</v>
      </c>
      <c r="G2041" s="212" t="s">
        <v>2064</v>
      </c>
    </row>
    <row r="2042" spans="2:7">
      <c r="B2042" s="233" t="s">
        <v>2365</v>
      </c>
      <c r="C2042" s="212" t="s">
        <v>2025</v>
      </c>
      <c r="D2042" s="212">
        <v>91</v>
      </c>
      <c r="E2042" s="212">
        <v>912</v>
      </c>
      <c r="F2042" s="212">
        <v>0</v>
      </c>
      <c r="G2042" s="212" t="s">
        <v>2065</v>
      </c>
    </row>
    <row r="2043" spans="2:7">
      <c r="B2043" s="233" t="s">
        <v>2365</v>
      </c>
      <c r="C2043" s="212" t="s">
        <v>2025</v>
      </c>
      <c r="D2043" s="212">
        <v>91</v>
      </c>
      <c r="E2043" s="212">
        <v>912</v>
      </c>
      <c r="F2043" s="212">
        <v>9121</v>
      </c>
      <c r="G2043" s="212" t="s">
        <v>2065</v>
      </c>
    </row>
    <row r="2044" spans="2:7">
      <c r="B2044" s="233" t="s">
        <v>2365</v>
      </c>
      <c r="C2044" s="212" t="s">
        <v>2025</v>
      </c>
      <c r="D2044" s="212">
        <v>92</v>
      </c>
      <c r="E2044" s="212">
        <v>0</v>
      </c>
      <c r="F2044" s="212">
        <v>0</v>
      </c>
      <c r="G2044" s="212" t="s">
        <v>2066</v>
      </c>
    </row>
    <row r="2045" spans="2:7">
      <c r="B2045" s="233" t="s">
        <v>2365</v>
      </c>
      <c r="C2045" s="212" t="s">
        <v>2025</v>
      </c>
      <c r="D2045" s="212">
        <v>92</v>
      </c>
      <c r="E2045" s="212">
        <v>920</v>
      </c>
      <c r="F2045" s="212">
        <v>0</v>
      </c>
      <c r="G2045" s="212" t="s">
        <v>2067</v>
      </c>
    </row>
    <row r="2046" spans="2:7">
      <c r="B2046" s="233" t="s">
        <v>2365</v>
      </c>
      <c r="C2046" s="212" t="s">
        <v>2025</v>
      </c>
      <c r="D2046" s="212">
        <v>92</v>
      </c>
      <c r="E2046" s="212">
        <v>920</v>
      </c>
      <c r="F2046" s="212">
        <v>9200</v>
      </c>
      <c r="G2046" s="212" t="s">
        <v>576</v>
      </c>
    </row>
    <row r="2047" spans="2:7">
      <c r="B2047" s="233" t="s">
        <v>2365</v>
      </c>
      <c r="C2047" s="212" t="s">
        <v>2025</v>
      </c>
      <c r="D2047" s="212">
        <v>92</v>
      </c>
      <c r="E2047" s="212">
        <v>920</v>
      </c>
      <c r="F2047" s="212">
        <v>9209</v>
      </c>
      <c r="G2047" s="212" t="s">
        <v>577</v>
      </c>
    </row>
    <row r="2048" spans="2:7">
      <c r="B2048" s="233" t="s">
        <v>2365</v>
      </c>
      <c r="C2048" s="212" t="s">
        <v>2025</v>
      </c>
      <c r="D2048" s="212">
        <v>92</v>
      </c>
      <c r="E2048" s="212">
        <v>921</v>
      </c>
      <c r="F2048" s="212">
        <v>0</v>
      </c>
      <c r="G2048" s="212" t="s">
        <v>2068</v>
      </c>
    </row>
    <row r="2049" spans="2:7">
      <c r="B2049" s="233" t="s">
        <v>2365</v>
      </c>
      <c r="C2049" s="212" t="s">
        <v>2025</v>
      </c>
      <c r="D2049" s="212">
        <v>92</v>
      </c>
      <c r="E2049" s="212">
        <v>921</v>
      </c>
      <c r="F2049" s="212">
        <v>9211</v>
      </c>
      <c r="G2049" s="212" t="s">
        <v>2069</v>
      </c>
    </row>
    <row r="2050" spans="2:7">
      <c r="B2050" s="233" t="s">
        <v>2365</v>
      </c>
      <c r="C2050" s="212" t="s">
        <v>2025</v>
      </c>
      <c r="D2050" s="212">
        <v>92</v>
      </c>
      <c r="E2050" s="212">
        <v>921</v>
      </c>
      <c r="F2050" s="212">
        <v>9212</v>
      </c>
      <c r="G2050" s="212" t="s">
        <v>2070</v>
      </c>
    </row>
    <row r="2051" spans="2:7">
      <c r="B2051" s="233" t="s">
        <v>2365</v>
      </c>
      <c r="C2051" s="212" t="s">
        <v>2025</v>
      </c>
      <c r="D2051" s="212">
        <v>92</v>
      </c>
      <c r="E2051" s="212">
        <v>922</v>
      </c>
      <c r="F2051" s="212">
        <v>0</v>
      </c>
      <c r="G2051" s="212" t="s">
        <v>2071</v>
      </c>
    </row>
    <row r="2052" spans="2:7">
      <c r="B2052" s="233" t="s">
        <v>2365</v>
      </c>
      <c r="C2052" s="212" t="s">
        <v>2025</v>
      </c>
      <c r="D2052" s="212">
        <v>92</v>
      </c>
      <c r="E2052" s="212">
        <v>922</v>
      </c>
      <c r="F2052" s="212">
        <v>9221</v>
      </c>
      <c r="G2052" s="212" t="s">
        <v>2072</v>
      </c>
    </row>
    <row r="2053" spans="2:7">
      <c r="B2053" s="233" t="s">
        <v>2365</v>
      </c>
      <c r="C2053" s="212" t="s">
        <v>2025</v>
      </c>
      <c r="D2053" s="212">
        <v>92</v>
      </c>
      <c r="E2053" s="212">
        <v>922</v>
      </c>
      <c r="F2053" s="212">
        <v>9229</v>
      </c>
      <c r="G2053" s="212" t="s">
        <v>2073</v>
      </c>
    </row>
    <row r="2054" spans="2:7">
      <c r="B2054" s="233" t="s">
        <v>2365</v>
      </c>
      <c r="C2054" s="212" t="s">
        <v>2025</v>
      </c>
      <c r="D2054" s="212">
        <v>92</v>
      </c>
      <c r="E2054" s="212">
        <v>923</v>
      </c>
      <c r="F2054" s="212">
        <v>0</v>
      </c>
      <c r="G2054" s="212" t="s">
        <v>2074</v>
      </c>
    </row>
    <row r="2055" spans="2:7">
      <c r="B2055" s="233" t="s">
        <v>2365</v>
      </c>
      <c r="C2055" s="212" t="s">
        <v>2025</v>
      </c>
      <c r="D2055" s="212">
        <v>92</v>
      </c>
      <c r="E2055" s="212">
        <v>923</v>
      </c>
      <c r="F2055" s="212">
        <v>9231</v>
      </c>
      <c r="G2055" s="212" t="s">
        <v>2074</v>
      </c>
    </row>
    <row r="2056" spans="2:7">
      <c r="B2056" s="233" t="s">
        <v>2365</v>
      </c>
      <c r="C2056" s="212" t="s">
        <v>2025</v>
      </c>
      <c r="D2056" s="212">
        <v>92</v>
      </c>
      <c r="E2056" s="212">
        <v>929</v>
      </c>
      <c r="F2056" s="212">
        <v>0</v>
      </c>
      <c r="G2056" s="212" t="s">
        <v>2075</v>
      </c>
    </row>
    <row r="2057" spans="2:7">
      <c r="B2057" s="233" t="s">
        <v>2365</v>
      </c>
      <c r="C2057" s="212" t="s">
        <v>2025</v>
      </c>
      <c r="D2057" s="212">
        <v>92</v>
      </c>
      <c r="E2057" s="212">
        <v>929</v>
      </c>
      <c r="F2057" s="212">
        <v>9291</v>
      </c>
      <c r="G2057" s="212" t="s">
        <v>2076</v>
      </c>
    </row>
    <row r="2058" spans="2:7">
      <c r="B2058" s="233" t="s">
        <v>2365</v>
      </c>
      <c r="C2058" s="212" t="s">
        <v>2025</v>
      </c>
      <c r="D2058" s="212">
        <v>92</v>
      </c>
      <c r="E2058" s="212">
        <v>929</v>
      </c>
      <c r="F2058" s="212">
        <v>9292</v>
      </c>
      <c r="G2058" s="212" t="s">
        <v>2077</v>
      </c>
    </row>
    <row r="2059" spans="2:7">
      <c r="B2059" s="233" t="s">
        <v>2365</v>
      </c>
      <c r="C2059" s="212" t="s">
        <v>2025</v>
      </c>
      <c r="D2059" s="212">
        <v>92</v>
      </c>
      <c r="E2059" s="212">
        <v>929</v>
      </c>
      <c r="F2059" s="212">
        <v>9293</v>
      </c>
      <c r="G2059" s="212" t="s">
        <v>2078</v>
      </c>
    </row>
    <row r="2060" spans="2:7">
      <c r="B2060" s="233" t="s">
        <v>2365</v>
      </c>
      <c r="C2060" s="212" t="s">
        <v>2025</v>
      </c>
      <c r="D2060" s="212">
        <v>92</v>
      </c>
      <c r="E2060" s="212">
        <v>929</v>
      </c>
      <c r="F2060" s="212">
        <v>9294</v>
      </c>
      <c r="G2060" s="212" t="s">
        <v>2079</v>
      </c>
    </row>
    <row r="2061" spans="2:7">
      <c r="B2061" s="233" t="s">
        <v>2365</v>
      </c>
      <c r="C2061" s="212" t="s">
        <v>2025</v>
      </c>
      <c r="D2061" s="212">
        <v>92</v>
      </c>
      <c r="E2061" s="212">
        <v>929</v>
      </c>
      <c r="F2061" s="212">
        <v>9299</v>
      </c>
      <c r="G2061" s="212" t="s">
        <v>2080</v>
      </c>
    </row>
    <row r="2062" spans="2:7">
      <c r="B2062" s="233" t="s">
        <v>2365</v>
      </c>
      <c r="C2062" s="212" t="s">
        <v>2025</v>
      </c>
      <c r="D2062" s="212">
        <v>93</v>
      </c>
      <c r="E2062" s="212">
        <v>0</v>
      </c>
      <c r="F2062" s="212">
        <v>0</v>
      </c>
      <c r="G2062" s="212" t="s">
        <v>2081</v>
      </c>
    </row>
    <row r="2063" spans="2:7">
      <c r="B2063" s="233" t="s">
        <v>2365</v>
      </c>
      <c r="C2063" s="212" t="s">
        <v>2025</v>
      </c>
      <c r="D2063" s="212">
        <v>93</v>
      </c>
      <c r="E2063" s="212">
        <v>931</v>
      </c>
      <c r="F2063" s="212">
        <v>0</v>
      </c>
      <c r="G2063" s="212" t="s">
        <v>2082</v>
      </c>
    </row>
    <row r="2064" spans="2:7">
      <c r="B2064" s="233" t="s">
        <v>2365</v>
      </c>
      <c r="C2064" s="212" t="s">
        <v>2025</v>
      </c>
      <c r="D2064" s="212">
        <v>93</v>
      </c>
      <c r="E2064" s="212">
        <v>931</v>
      </c>
      <c r="F2064" s="212">
        <v>9311</v>
      </c>
      <c r="G2064" s="212" t="s">
        <v>2083</v>
      </c>
    </row>
    <row r="2065" spans="2:7">
      <c r="B2065" s="233" t="s">
        <v>2365</v>
      </c>
      <c r="C2065" s="212" t="s">
        <v>2025</v>
      </c>
      <c r="D2065" s="212">
        <v>93</v>
      </c>
      <c r="E2065" s="212">
        <v>931</v>
      </c>
      <c r="F2065" s="212">
        <v>9312</v>
      </c>
      <c r="G2065" s="212" t="s">
        <v>2084</v>
      </c>
    </row>
    <row r="2066" spans="2:7">
      <c r="B2066" s="233" t="s">
        <v>2365</v>
      </c>
      <c r="C2066" s="212" t="s">
        <v>2025</v>
      </c>
      <c r="D2066" s="212">
        <v>93</v>
      </c>
      <c r="E2066" s="212">
        <v>932</v>
      </c>
      <c r="F2066" s="212">
        <v>0</v>
      </c>
      <c r="G2066" s="212" t="s">
        <v>2085</v>
      </c>
    </row>
    <row r="2067" spans="2:7">
      <c r="B2067" s="233" t="s">
        <v>2365</v>
      </c>
      <c r="C2067" s="212" t="s">
        <v>2025</v>
      </c>
      <c r="D2067" s="212">
        <v>93</v>
      </c>
      <c r="E2067" s="212">
        <v>932</v>
      </c>
      <c r="F2067" s="212">
        <v>9321</v>
      </c>
      <c r="G2067" s="212" t="s">
        <v>2085</v>
      </c>
    </row>
    <row r="2068" spans="2:7">
      <c r="B2068" s="233" t="s">
        <v>2365</v>
      </c>
      <c r="C2068" s="212" t="s">
        <v>2025</v>
      </c>
      <c r="D2068" s="212">
        <v>93</v>
      </c>
      <c r="E2068" s="212">
        <v>933</v>
      </c>
      <c r="F2068" s="212">
        <v>0</v>
      </c>
      <c r="G2068" s="212" t="s">
        <v>2086</v>
      </c>
    </row>
    <row r="2069" spans="2:7">
      <c r="B2069" s="233" t="s">
        <v>2365</v>
      </c>
      <c r="C2069" s="212" t="s">
        <v>2025</v>
      </c>
      <c r="D2069" s="212">
        <v>93</v>
      </c>
      <c r="E2069" s="212">
        <v>933</v>
      </c>
      <c r="F2069" s="212">
        <v>9331</v>
      </c>
      <c r="G2069" s="212" t="s">
        <v>2087</v>
      </c>
    </row>
    <row r="2070" spans="2:7">
      <c r="B2070" s="233" t="s">
        <v>2365</v>
      </c>
      <c r="C2070" s="212" t="s">
        <v>2025</v>
      </c>
      <c r="D2070" s="212">
        <v>93</v>
      </c>
      <c r="E2070" s="212">
        <v>933</v>
      </c>
      <c r="F2070" s="212">
        <v>9332</v>
      </c>
      <c r="G2070" s="212" t="s">
        <v>2088</v>
      </c>
    </row>
    <row r="2071" spans="2:7">
      <c r="B2071" s="233" t="s">
        <v>2365</v>
      </c>
      <c r="C2071" s="212" t="s">
        <v>2025</v>
      </c>
      <c r="D2071" s="212">
        <v>93</v>
      </c>
      <c r="E2071" s="212">
        <v>934</v>
      </c>
      <c r="F2071" s="212">
        <v>0</v>
      </c>
      <c r="G2071" s="212" t="s">
        <v>2089</v>
      </c>
    </row>
    <row r="2072" spans="2:7">
      <c r="B2072" s="233" t="s">
        <v>2365</v>
      </c>
      <c r="C2072" s="212" t="s">
        <v>2025</v>
      </c>
      <c r="D2072" s="212">
        <v>93</v>
      </c>
      <c r="E2072" s="212">
        <v>934</v>
      </c>
      <c r="F2072" s="212">
        <v>9341</v>
      </c>
      <c r="G2072" s="212" t="s">
        <v>2089</v>
      </c>
    </row>
    <row r="2073" spans="2:7">
      <c r="B2073" s="233" t="s">
        <v>2365</v>
      </c>
      <c r="C2073" s="212" t="s">
        <v>2025</v>
      </c>
      <c r="D2073" s="212">
        <v>93</v>
      </c>
      <c r="E2073" s="212">
        <v>939</v>
      </c>
      <c r="F2073" s="212">
        <v>0</v>
      </c>
      <c r="G2073" s="212" t="s">
        <v>2090</v>
      </c>
    </row>
    <row r="2074" spans="2:7">
      <c r="B2074" s="233" t="s">
        <v>2365</v>
      </c>
      <c r="C2074" s="212" t="s">
        <v>2025</v>
      </c>
      <c r="D2074" s="212">
        <v>93</v>
      </c>
      <c r="E2074" s="212">
        <v>939</v>
      </c>
      <c r="F2074" s="212">
        <v>9399</v>
      </c>
      <c r="G2074" s="212" t="s">
        <v>2090</v>
      </c>
    </row>
    <row r="2075" spans="2:7">
      <c r="B2075" s="233" t="s">
        <v>2365</v>
      </c>
      <c r="C2075" s="212" t="s">
        <v>2025</v>
      </c>
      <c r="D2075" s="212">
        <v>94</v>
      </c>
      <c r="E2075" s="212">
        <v>0</v>
      </c>
      <c r="F2075" s="212">
        <v>0</v>
      </c>
      <c r="G2075" s="212" t="s">
        <v>2091</v>
      </c>
    </row>
    <row r="2076" spans="2:7">
      <c r="B2076" s="233" t="s">
        <v>2365</v>
      </c>
      <c r="C2076" s="212" t="s">
        <v>2025</v>
      </c>
      <c r="D2076" s="212">
        <v>94</v>
      </c>
      <c r="E2076" s="212">
        <v>941</v>
      </c>
      <c r="F2076" s="212">
        <v>0</v>
      </c>
      <c r="G2076" s="212" t="s">
        <v>2092</v>
      </c>
    </row>
    <row r="2077" spans="2:7">
      <c r="B2077" s="233" t="s">
        <v>2365</v>
      </c>
      <c r="C2077" s="212" t="s">
        <v>2025</v>
      </c>
      <c r="D2077" s="212">
        <v>94</v>
      </c>
      <c r="E2077" s="212">
        <v>941</v>
      </c>
      <c r="F2077" s="212">
        <v>9411</v>
      </c>
      <c r="G2077" s="212" t="s">
        <v>2093</v>
      </c>
    </row>
    <row r="2078" spans="2:7">
      <c r="B2078" s="233" t="s">
        <v>2365</v>
      </c>
      <c r="C2078" s="212" t="s">
        <v>2025</v>
      </c>
      <c r="D2078" s="212">
        <v>94</v>
      </c>
      <c r="E2078" s="212">
        <v>941</v>
      </c>
      <c r="F2078" s="212">
        <v>9412</v>
      </c>
      <c r="G2078" s="212" t="s">
        <v>2094</v>
      </c>
    </row>
    <row r="2079" spans="2:7">
      <c r="B2079" s="233" t="s">
        <v>2365</v>
      </c>
      <c r="C2079" s="212" t="s">
        <v>2025</v>
      </c>
      <c r="D2079" s="212">
        <v>94</v>
      </c>
      <c r="E2079" s="212">
        <v>942</v>
      </c>
      <c r="F2079" s="212">
        <v>0</v>
      </c>
      <c r="G2079" s="212" t="s">
        <v>2095</v>
      </c>
    </row>
    <row r="2080" spans="2:7">
      <c r="B2080" s="233" t="s">
        <v>2365</v>
      </c>
      <c r="C2080" s="212" t="s">
        <v>2025</v>
      </c>
      <c r="D2080" s="212">
        <v>94</v>
      </c>
      <c r="E2080" s="212">
        <v>942</v>
      </c>
      <c r="F2080" s="212">
        <v>9421</v>
      </c>
      <c r="G2080" s="212" t="s">
        <v>2096</v>
      </c>
    </row>
    <row r="2081" spans="2:7">
      <c r="B2081" s="233" t="s">
        <v>2365</v>
      </c>
      <c r="C2081" s="212" t="s">
        <v>2025</v>
      </c>
      <c r="D2081" s="212">
        <v>94</v>
      </c>
      <c r="E2081" s="212">
        <v>942</v>
      </c>
      <c r="F2081" s="212">
        <v>9422</v>
      </c>
      <c r="G2081" s="212" t="s">
        <v>2097</v>
      </c>
    </row>
    <row r="2082" spans="2:7">
      <c r="B2082" s="233" t="s">
        <v>2365</v>
      </c>
      <c r="C2082" s="212" t="s">
        <v>2025</v>
      </c>
      <c r="D2082" s="212">
        <v>94</v>
      </c>
      <c r="E2082" s="212">
        <v>943</v>
      </c>
      <c r="F2082" s="212">
        <v>0</v>
      </c>
      <c r="G2082" s="212" t="s">
        <v>2098</v>
      </c>
    </row>
    <row r="2083" spans="2:7">
      <c r="B2083" s="233" t="s">
        <v>2365</v>
      </c>
      <c r="C2083" s="212" t="s">
        <v>2025</v>
      </c>
      <c r="D2083" s="212">
        <v>94</v>
      </c>
      <c r="E2083" s="212">
        <v>943</v>
      </c>
      <c r="F2083" s="212">
        <v>9431</v>
      </c>
      <c r="G2083" s="212" t="s">
        <v>2099</v>
      </c>
    </row>
    <row r="2084" spans="2:7">
      <c r="B2084" s="233" t="s">
        <v>2365</v>
      </c>
      <c r="C2084" s="212" t="s">
        <v>2025</v>
      </c>
      <c r="D2084" s="212">
        <v>94</v>
      </c>
      <c r="E2084" s="212">
        <v>943</v>
      </c>
      <c r="F2084" s="212">
        <v>9432</v>
      </c>
      <c r="G2084" s="212" t="s">
        <v>2100</v>
      </c>
    </row>
    <row r="2085" spans="2:7">
      <c r="B2085" s="233" t="s">
        <v>2365</v>
      </c>
      <c r="C2085" s="212" t="s">
        <v>2025</v>
      </c>
      <c r="D2085" s="212">
        <v>94</v>
      </c>
      <c r="E2085" s="212">
        <v>949</v>
      </c>
      <c r="F2085" s="212">
        <v>0</v>
      </c>
      <c r="G2085" s="212" t="s">
        <v>2101</v>
      </c>
    </row>
    <row r="2086" spans="2:7">
      <c r="B2086" s="233" t="s">
        <v>2365</v>
      </c>
      <c r="C2086" s="212" t="s">
        <v>2025</v>
      </c>
      <c r="D2086" s="212">
        <v>94</v>
      </c>
      <c r="E2086" s="212">
        <v>949</v>
      </c>
      <c r="F2086" s="212">
        <v>9491</v>
      </c>
      <c r="G2086" s="212" t="s">
        <v>2102</v>
      </c>
    </row>
    <row r="2087" spans="2:7">
      <c r="B2087" s="233" t="s">
        <v>2365</v>
      </c>
      <c r="C2087" s="212" t="s">
        <v>2025</v>
      </c>
      <c r="D2087" s="212">
        <v>94</v>
      </c>
      <c r="E2087" s="212">
        <v>949</v>
      </c>
      <c r="F2087" s="212">
        <v>9499</v>
      </c>
      <c r="G2087" s="212" t="s">
        <v>2103</v>
      </c>
    </row>
    <row r="2088" spans="2:7">
      <c r="B2088" s="233" t="s">
        <v>2365</v>
      </c>
      <c r="C2088" s="212" t="s">
        <v>2025</v>
      </c>
      <c r="D2088" s="212">
        <v>95</v>
      </c>
      <c r="E2088" s="212">
        <v>0</v>
      </c>
      <c r="F2088" s="212">
        <v>0</v>
      </c>
      <c r="G2088" s="212" t="s">
        <v>2104</v>
      </c>
    </row>
    <row r="2089" spans="2:7">
      <c r="B2089" s="233" t="s">
        <v>2365</v>
      </c>
      <c r="C2089" s="212" t="s">
        <v>2025</v>
      </c>
      <c r="D2089" s="212">
        <v>95</v>
      </c>
      <c r="E2089" s="212">
        <v>950</v>
      </c>
      <c r="F2089" s="212">
        <v>0</v>
      </c>
      <c r="G2089" s="212" t="s">
        <v>2105</v>
      </c>
    </row>
    <row r="2090" spans="2:7">
      <c r="B2090" s="233" t="s">
        <v>2365</v>
      </c>
      <c r="C2090" s="212" t="s">
        <v>2025</v>
      </c>
      <c r="D2090" s="212">
        <v>95</v>
      </c>
      <c r="E2090" s="212">
        <v>950</v>
      </c>
      <c r="F2090" s="212">
        <v>9501</v>
      </c>
      <c r="G2090" s="212" t="s">
        <v>1616</v>
      </c>
    </row>
    <row r="2091" spans="2:7">
      <c r="B2091" s="233" t="s">
        <v>2365</v>
      </c>
      <c r="C2091" s="212" t="s">
        <v>2025</v>
      </c>
      <c r="D2091" s="212">
        <v>95</v>
      </c>
      <c r="E2091" s="212">
        <v>951</v>
      </c>
      <c r="F2091" s="212">
        <v>0</v>
      </c>
      <c r="G2091" s="212" t="s">
        <v>2106</v>
      </c>
    </row>
    <row r="2092" spans="2:7">
      <c r="B2092" s="233" t="s">
        <v>2365</v>
      </c>
      <c r="C2092" s="212" t="s">
        <v>2025</v>
      </c>
      <c r="D2092" s="212">
        <v>95</v>
      </c>
      <c r="E2092" s="212">
        <v>951</v>
      </c>
      <c r="F2092" s="212">
        <v>9511</v>
      </c>
      <c r="G2092" s="212" t="s">
        <v>2106</v>
      </c>
    </row>
    <row r="2093" spans="2:7">
      <c r="B2093" s="233" t="s">
        <v>2365</v>
      </c>
      <c r="C2093" s="212" t="s">
        <v>2025</v>
      </c>
      <c r="D2093" s="212">
        <v>95</v>
      </c>
      <c r="E2093" s="212">
        <v>952</v>
      </c>
      <c r="F2093" s="212">
        <v>0</v>
      </c>
      <c r="G2093" s="212" t="s">
        <v>2107</v>
      </c>
    </row>
    <row r="2094" spans="2:7">
      <c r="B2094" s="233" t="s">
        <v>2365</v>
      </c>
      <c r="C2094" s="212" t="s">
        <v>2025</v>
      </c>
      <c r="D2094" s="212">
        <v>95</v>
      </c>
      <c r="E2094" s="212">
        <v>952</v>
      </c>
      <c r="F2094" s="212">
        <v>9521</v>
      </c>
      <c r="G2094" s="212" t="s">
        <v>2107</v>
      </c>
    </row>
    <row r="2095" spans="2:7">
      <c r="B2095" s="233" t="s">
        <v>2365</v>
      </c>
      <c r="C2095" s="212" t="s">
        <v>2025</v>
      </c>
      <c r="D2095" s="212">
        <v>95</v>
      </c>
      <c r="E2095" s="212">
        <v>959</v>
      </c>
      <c r="F2095" s="212">
        <v>0</v>
      </c>
      <c r="G2095" s="212" t="s">
        <v>2108</v>
      </c>
    </row>
    <row r="2096" spans="2:7">
      <c r="B2096" s="233" t="s">
        <v>2365</v>
      </c>
      <c r="C2096" s="212" t="s">
        <v>2025</v>
      </c>
      <c r="D2096" s="212">
        <v>95</v>
      </c>
      <c r="E2096" s="212">
        <v>959</v>
      </c>
      <c r="F2096" s="212">
        <v>9599</v>
      </c>
      <c r="G2096" s="212" t="s">
        <v>2108</v>
      </c>
    </row>
    <row r="2097" spans="2:7">
      <c r="B2097" s="233" t="s">
        <v>2365</v>
      </c>
      <c r="C2097" s="212" t="s">
        <v>2025</v>
      </c>
      <c r="D2097" s="212">
        <v>96</v>
      </c>
      <c r="E2097" s="212">
        <v>0</v>
      </c>
      <c r="F2097" s="212">
        <v>0</v>
      </c>
      <c r="G2097" s="212" t="s">
        <v>2109</v>
      </c>
    </row>
    <row r="2098" spans="2:7">
      <c r="B2098" s="233" t="s">
        <v>2365</v>
      </c>
      <c r="C2098" s="212" t="s">
        <v>2025</v>
      </c>
      <c r="D2098" s="212">
        <v>96</v>
      </c>
      <c r="E2098" s="212">
        <v>961</v>
      </c>
      <c r="F2098" s="212">
        <v>0</v>
      </c>
      <c r="G2098" s="212" t="s">
        <v>2110</v>
      </c>
    </row>
    <row r="2099" spans="2:7">
      <c r="B2099" s="233" t="s">
        <v>2365</v>
      </c>
      <c r="C2099" s="212" t="s">
        <v>2025</v>
      </c>
      <c r="D2099" s="212">
        <v>96</v>
      </c>
      <c r="E2099" s="212">
        <v>961</v>
      </c>
      <c r="F2099" s="212">
        <v>9611</v>
      </c>
      <c r="G2099" s="212" t="s">
        <v>2110</v>
      </c>
    </row>
    <row r="2100" spans="2:7">
      <c r="B2100" s="233" t="s">
        <v>2365</v>
      </c>
      <c r="C2100" s="212" t="s">
        <v>2025</v>
      </c>
      <c r="D2100" s="212">
        <v>96</v>
      </c>
      <c r="E2100" s="212">
        <v>969</v>
      </c>
      <c r="F2100" s="212">
        <v>0</v>
      </c>
      <c r="G2100" s="212" t="s">
        <v>2111</v>
      </c>
    </row>
    <row r="2101" spans="2:7">
      <c r="B2101" s="233" t="s">
        <v>2365</v>
      </c>
      <c r="C2101" s="212" t="s">
        <v>2025</v>
      </c>
      <c r="D2101" s="212">
        <v>96</v>
      </c>
      <c r="E2101" s="212">
        <v>969</v>
      </c>
      <c r="F2101" s="212">
        <v>9699</v>
      </c>
      <c r="G2101" s="212" t="s">
        <v>2111</v>
      </c>
    </row>
    <row r="2102" spans="2:7">
      <c r="B2102" s="233" t="s">
        <v>2366</v>
      </c>
      <c r="C2102" s="212" t="s">
        <v>2112</v>
      </c>
      <c r="D2102" s="212">
        <v>0</v>
      </c>
      <c r="E2102" s="212">
        <v>0</v>
      </c>
      <c r="F2102" s="212">
        <v>0</v>
      </c>
      <c r="G2102" s="212" t="s">
        <v>2113</v>
      </c>
    </row>
    <row r="2103" spans="2:7">
      <c r="B2103" s="233" t="s">
        <v>2366</v>
      </c>
      <c r="C2103" s="212" t="s">
        <v>2112</v>
      </c>
      <c r="D2103" s="212">
        <v>97</v>
      </c>
      <c r="E2103" s="212">
        <v>0</v>
      </c>
      <c r="F2103" s="212">
        <v>0</v>
      </c>
      <c r="G2103" s="212" t="s">
        <v>2114</v>
      </c>
    </row>
    <row r="2104" spans="2:7">
      <c r="B2104" s="233" t="s">
        <v>2366</v>
      </c>
      <c r="C2104" s="212" t="s">
        <v>2112</v>
      </c>
      <c r="D2104" s="212">
        <v>97</v>
      </c>
      <c r="E2104" s="212">
        <v>971</v>
      </c>
      <c r="F2104" s="212">
        <v>0</v>
      </c>
      <c r="G2104" s="212" t="s">
        <v>2115</v>
      </c>
    </row>
    <row r="2105" spans="2:7">
      <c r="B2105" s="233" t="s">
        <v>2366</v>
      </c>
      <c r="C2105" s="212" t="s">
        <v>2112</v>
      </c>
      <c r="D2105" s="212">
        <v>97</v>
      </c>
      <c r="E2105" s="212">
        <v>971</v>
      </c>
      <c r="F2105" s="212">
        <v>9711</v>
      </c>
      <c r="G2105" s="212" t="s">
        <v>2115</v>
      </c>
    </row>
    <row r="2106" spans="2:7">
      <c r="B2106" s="233" t="s">
        <v>2366</v>
      </c>
      <c r="C2106" s="212" t="s">
        <v>2112</v>
      </c>
      <c r="D2106" s="212">
        <v>97</v>
      </c>
      <c r="E2106" s="212">
        <v>972</v>
      </c>
      <c r="F2106" s="212">
        <v>0</v>
      </c>
      <c r="G2106" s="212" t="s">
        <v>2116</v>
      </c>
    </row>
    <row r="2107" spans="2:7">
      <c r="B2107" s="233" t="s">
        <v>2366</v>
      </c>
      <c r="C2107" s="212" t="s">
        <v>2112</v>
      </c>
      <c r="D2107" s="212">
        <v>97</v>
      </c>
      <c r="E2107" s="212">
        <v>972</v>
      </c>
      <c r="F2107" s="212">
        <v>9721</v>
      </c>
      <c r="G2107" s="212" t="s">
        <v>2116</v>
      </c>
    </row>
    <row r="2108" spans="2:7">
      <c r="B2108" s="233" t="s">
        <v>2366</v>
      </c>
      <c r="C2108" s="212" t="s">
        <v>2112</v>
      </c>
      <c r="D2108" s="212">
        <v>97</v>
      </c>
      <c r="E2108" s="212">
        <v>973</v>
      </c>
      <c r="F2108" s="212">
        <v>0</v>
      </c>
      <c r="G2108" s="212" t="s">
        <v>2117</v>
      </c>
    </row>
    <row r="2109" spans="2:7">
      <c r="B2109" s="233" t="s">
        <v>2366</v>
      </c>
      <c r="C2109" s="212" t="s">
        <v>2112</v>
      </c>
      <c r="D2109" s="212">
        <v>97</v>
      </c>
      <c r="E2109" s="212">
        <v>973</v>
      </c>
      <c r="F2109" s="212">
        <v>9731</v>
      </c>
      <c r="G2109" s="212" t="s">
        <v>2117</v>
      </c>
    </row>
    <row r="2110" spans="2:7">
      <c r="B2110" s="233" t="s">
        <v>2366</v>
      </c>
      <c r="C2110" s="212" t="s">
        <v>2112</v>
      </c>
      <c r="D2110" s="212">
        <v>98</v>
      </c>
      <c r="E2110" s="212">
        <v>0</v>
      </c>
      <c r="F2110" s="212">
        <v>0</v>
      </c>
      <c r="G2110" s="212" t="s">
        <v>2118</v>
      </c>
    </row>
    <row r="2111" spans="2:7">
      <c r="B2111" s="233" t="s">
        <v>2366</v>
      </c>
      <c r="C2111" s="212" t="s">
        <v>2112</v>
      </c>
      <c r="D2111" s="212">
        <v>98</v>
      </c>
      <c r="E2111" s="212">
        <v>981</v>
      </c>
      <c r="F2111" s="212">
        <v>0</v>
      </c>
      <c r="G2111" s="212" t="s">
        <v>2119</v>
      </c>
    </row>
    <row r="2112" spans="2:7">
      <c r="B2112" s="233" t="s">
        <v>2366</v>
      </c>
      <c r="C2112" s="212" t="s">
        <v>2112</v>
      </c>
      <c r="D2112" s="212">
        <v>98</v>
      </c>
      <c r="E2112" s="212">
        <v>981</v>
      </c>
      <c r="F2112" s="212">
        <v>9811</v>
      </c>
      <c r="G2112" s="212" t="s">
        <v>2119</v>
      </c>
    </row>
    <row r="2113" spans="2:7">
      <c r="B2113" s="233" t="s">
        <v>2366</v>
      </c>
      <c r="C2113" s="212" t="s">
        <v>2112</v>
      </c>
      <c r="D2113" s="212">
        <v>98</v>
      </c>
      <c r="E2113" s="212">
        <v>982</v>
      </c>
      <c r="F2113" s="212">
        <v>0</v>
      </c>
      <c r="G2113" s="212" t="s">
        <v>2120</v>
      </c>
    </row>
    <row r="2114" spans="2:7">
      <c r="B2114" s="233" t="s">
        <v>2366</v>
      </c>
      <c r="C2114" s="212" t="s">
        <v>2112</v>
      </c>
      <c r="D2114" s="212">
        <v>98</v>
      </c>
      <c r="E2114" s="212">
        <v>982</v>
      </c>
      <c r="F2114" s="212">
        <v>9821</v>
      </c>
      <c r="G2114" s="212" t="s">
        <v>2120</v>
      </c>
    </row>
    <row r="2115" spans="2:7">
      <c r="B2115" s="233" t="s">
        <v>2366</v>
      </c>
      <c r="C2115" s="212" t="s">
        <v>2121</v>
      </c>
      <c r="D2115" s="212">
        <v>0</v>
      </c>
      <c r="E2115" s="212">
        <v>0</v>
      </c>
      <c r="F2115" s="212">
        <v>0</v>
      </c>
      <c r="G2115" s="212" t="s">
        <v>2122</v>
      </c>
    </row>
    <row r="2116" spans="2:7">
      <c r="B2116" s="233" t="s">
        <v>2366</v>
      </c>
      <c r="C2116" s="212" t="s">
        <v>2121</v>
      </c>
      <c r="D2116" s="212">
        <v>99</v>
      </c>
      <c r="E2116" s="212">
        <v>0</v>
      </c>
      <c r="F2116" s="212">
        <v>0</v>
      </c>
      <c r="G2116" s="212" t="s">
        <v>2122</v>
      </c>
    </row>
    <row r="2117" spans="2:7">
      <c r="B2117" s="233" t="s">
        <v>2366</v>
      </c>
      <c r="C2117" s="212" t="s">
        <v>2121</v>
      </c>
      <c r="D2117" s="212">
        <v>99</v>
      </c>
      <c r="E2117" s="212">
        <v>999</v>
      </c>
      <c r="F2117" s="212">
        <v>0</v>
      </c>
      <c r="G2117" s="212" t="s">
        <v>2122</v>
      </c>
    </row>
    <row r="2118" spans="2:7">
      <c r="B2118" s="233" t="s">
        <v>2366</v>
      </c>
      <c r="C2118" s="212" t="s">
        <v>2121</v>
      </c>
      <c r="D2118" s="212">
        <v>99</v>
      </c>
      <c r="E2118" s="212">
        <v>999</v>
      </c>
      <c r="F2118" s="212">
        <v>9999</v>
      </c>
      <c r="G2118" s="212" t="s">
        <v>2122</v>
      </c>
    </row>
  </sheetData>
  <sheetProtection algorithmName="SHA-512" hashValue="9d3EaXefhtHAmoQbNtS6x8a0563efpCTph/pvJXUAIPsbKGNQILhMrZ3cXtp5rkpD1aRrgpa0t73weZ9Y1YYTA==" saltValue="WDUFedymeBxKFFMp0yV6ow==" spinCount="100000" sheet="1" autoFilter="0"/>
  <autoFilter ref="B9:G2118" xr:uid="{00000000-0009-0000-0000-000007000000}"/>
  <mergeCells count="11">
    <mergeCell ref="C8:G8"/>
    <mergeCell ref="C2:D2"/>
    <mergeCell ref="E2:F2"/>
    <mergeCell ref="C3:D3"/>
    <mergeCell ref="C4:D4"/>
    <mergeCell ref="C5:D5"/>
    <mergeCell ref="C6:D6"/>
    <mergeCell ref="E3:F3"/>
    <mergeCell ref="E4:F4"/>
    <mergeCell ref="E5:F5"/>
    <mergeCell ref="E6:F6"/>
  </mergeCells>
  <phoneticPr fontId="65"/>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112"/>
  <sheetViews>
    <sheetView showGridLines="0" showZeros="0" view="pageBreakPreview" zoomScaleNormal="100" zoomScaleSheetLayoutView="100" workbookViewId="0">
      <selection activeCell="E2" sqref="E2:G2"/>
    </sheetView>
  </sheetViews>
  <sheetFormatPr defaultColWidth="9" defaultRowHeight="14.4"/>
  <cols>
    <col min="1" max="1" width="2.6640625" customWidth="1"/>
    <col min="2" max="2" width="5.6640625" customWidth="1"/>
    <col min="3" max="3" width="15.6640625" customWidth="1"/>
    <col min="4" max="4" width="12.6640625" customWidth="1"/>
    <col min="5" max="7" width="11.21875" customWidth="1"/>
    <col min="8" max="8" width="3.109375" customWidth="1"/>
    <col min="9" max="9" width="3.6640625" style="238" customWidth="1"/>
    <col min="10" max="10" width="30.77734375" style="238" hidden="1" customWidth="1"/>
    <col min="11" max="11" width="6" style="238" hidden="1" customWidth="1"/>
    <col min="12" max="13" width="9" style="238" hidden="1" customWidth="1"/>
    <col min="14" max="14" width="13.44140625" style="251" hidden="1" customWidth="1"/>
    <col min="15" max="16" width="13.44140625" hidden="1" customWidth="1"/>
    <col min="17" max="21" width="13.44140625" style="53" hidden="1" customWidth="1"/>
    <col min="22" max="23" width="13.44140625" style="67" hidden="1" customWidth="1"/>
    <col min="24" max="25" width="13.44140625" hidden="1" customWidth="1"/>
    <col min="26" max="26" width="13.44140625" customWidth="1"/>
    <col min="27" max="27" width="5.6640625" customWidth="1"/>
    <col min="28" max="28" width="15.6640625" customWidth="1"/>
    <col min="29" max="29" width="12.6640625" customWidth="1"/>
    <col min="30" max="30" width="13.5546875" customWidth="1"/>
    <col min="31" max="32" width="11.21875" customWidth="1"/>
    <col min="33" max="33" width="3.109375" customWidth="1"/>
    <col min="34" max="38" width="13.44140625" customWidth="1"/>
    <col min="39" max="42" width="9" customWidth="1"/>
    <col min="43" max="43" width="9.109375" customWidth="1"/>
  </cols>
  <sheetData>
    <row r="1" spans="1:33" ht="25.5" customHeight="1">
      <c r="A1" s="2"/>
      <c r="B1" s="2" t="s">
        <v>520</v>
      </c>
      <c r="C1" s="2"/>
      <c r="D1" s="2"/>
      <c r="E1" s="2"/>
      <c r="F1" s="2"/>
      <c r="G1" s="2"/>
      <c r="H1" s="2"/>
      <c r="N1" s="248"/>
      <c r="V1" s="67" t="s">
        <v>274</v>
      </c>
      <c r="AA1" s="2" t="s">
        <v>520</v>
      </c>
      <c r="AB1" s="2"/>
      <c r="AC1" s="2"/>
      <c r="AD1" s="2"/>
      <c r="AE1" s="2"/>
      <c r="AF1" s="2"/>
      <c r="AG1" s="2"/>
    </row>
    <row r="2" spans="1:33" ht="27.75" customHeight="1">
      <c r="A2" s="2"/>
      <c r="B2" s="1074" t="s">
        <v>2843</v>
      </c>
      <c r="C2" s="1075"/>
      <c r="D2" s="1075"/>
      <c r="E2" s="1080"/>
      <c r="F2" s="1081"/>
      <c r="G2" s="1082"/>
      <c r="H2" s="2"/>
      <c r="N2" s="248"/>
      <c r="Q2" s="53" t="s">
        <v>395</v>
      </c>
      <c r="R2" s="53" t="s">
        <v>395</v>
      </c>
      <c r="S2" s="53" t="s">
        <v>396</v>
      </c>
      <c r="T2" s="53" t="s">
        <v>397</v>
      </c>
      <c r="V2" s="87" t="s">
        <v>155</v>
      </c>
      <c r="W2" s="87" t="s">
        <v>154</v>
      </c>
      <c r="AA2" s="1074" t="s">
        <v>2843</v>
      </c>
      <c r="AB2" s="1075"/>
      <c r="AC2" s="1075"/>
      <c r="AD2" s="1080" t="s">
        <v>3327</v>
      </c>
      <c r="AE2" s="1081"/>
      <c r="AF2" s="1082"/>
      <c r="AG2" s="2"/>
    </row>
    <row r="3" spans="1:33" ht="21" customHeight="1">
      <c r="A3" s="2"/>
      <c r="B3" s="1050" t="s">
        <v>35</v>
      </c>
      <c r="C3" s="1051"/>
      <c r="D3" s="1083"/>
      <c r="E3" s="1084"/>
      <c r="F3" s="1085"/>
      <c r="G3" s="1086"/>
      <c r="H3" s="2"/>
      <c r="M3" s="240"/>
      <c r="N3" s="248"/>
      <c r="Q3" s="53" t="s">
        <v>156</v>
      </c>
      <c r="R3" s="53" t="s">
        <v>156</v>
      </c>
      <c r="S3" s="53">
        <f t="shared" ref="S3:S20" si="0">COUNTIF($V$3:$V$112,Q3)</f>
        <v>2</v>
      </c>
      <c r="T3" s="53" t="e">
        <f>"基本情報!V"&amp;R3&amp;":V"&amp;(R3+S3-1)</f>
        <v>#VALUE!</v>
      </c>
      <c r="V3" s="88" t="s">
        <v>156</v>
      </c>
      <c r="W3" s="85" t="s">
        <v>176</v>
      </c>
      <c r="X3" t="s">
        <v>549</v>
      </c>
      <c r="AA3" s="1050" t="s">
        <v>35</v>
      </c>
      <c r="AB3" s="1051"/>
      <c r="AC3" s="1083"/>
      <c r="AD3" s="1084" t="s">
        <v>550</v>
      </c>
      <c r="AE3" s="1085"/>
      <c r="AF3" s="1086"/>
      <c r="AG3" s="2"/>
    </row>
    <row r="4" spans="1:33" ht="39" customHeight="1">
      <c r="A4" s="2"/>
      <c r="B4" s="1050" t="s">
        <v>521</v>
      </c>
      <c r="C4" s="1051"/>
      <c r="D4" s="1051"/>
      <c r="E4" s="283"/>
      <c r="F4" s="284">
        <f>E3</f>
        <v>0</v>
      </c>
      <c r="G4" s="285" t="str">
        <f>IF(F4="","",IF(F4&gt;="","設備導入事業","　"))</f>
        <v>　</v>
      </c>
      <c r="H4" s="2"/>
      <c r="I4" s="1089"/>
      <c r="J4" s="1090"/>
      <c r="K4" s="1090"/>
      <c r="L4" s="1090"/>
      <c r="M4" s="1090"/>
      <c r="N4" s="1090"/>
      <c r="Q4" s="53" t="s">
        <v>157</v>
      </c>
      <c r="R4" s="53" t="s">
        <v>157</v>
      </c>
      <c r="S4" s="53">
        <f t="shared" si="0"/>
        <v>2</v>
      </c>
      <c r="T4" s="53" t="e">
        <f t="shared" ref="T4:T20" si="1">"基本情報!V"&amp;R4&amp;":V"&amp;(R4+S4-1)</f>
        <v>#VALUE!</v>
      </c>
      <c r="V4" s="88" t="s">
        <v>156</v>
      </c>
      <c r="W4" s="85" t="s">
        <v>177</v>
      </c>
      <c r="X4" t="s">
        <v>550</v>
      </c>
      <c r="AA4" s="1050" t="s">
        <v>521</v>
      </c>
      <c r="AB4" s="1051"/>
      <c r="AC4" s="1051"/>
      <c r="AD4" s="1000" t="s">
        <v>3328</v>
      </c>
      <c r="AE4" s="284" t="str">
        <f>AD3</f>
        <v>太陽光発電・蓄電池</v>
      </c>
      <c r="AF4" s="285" t="str">
        <f>IF(AE4="","",IF(AE4&gt;="","設備導入事業","　"))</f>
        <v>設備導入事業</v>
      </c>
      <c r="AG4" s="2"/>
    </row>
    <row r="5" spans="1:33" ht="21" customHeight="1">
      <c r="A5" s="2"/>
      <c r="B5" s="1047" t="s">
        <v>522</v>
      </c>
      <c r="C5" s="1068" t="s">
        <v>61</v>
      </c>
      <c r="D5" s="281" t="s">
        <v>60</v>
      </c>
      <c r="E5" s="1070" t="str">
        <f>ASC(PHONETIC(E6))</f>
        <v/>
      </c>
      <c r="F5" s="1053"/>
      <c r="G5" s="1054"/>
      <c r="H5" s="2"/>
      <c r="M5" s="241"/>
      <c r="N5" s="249"/>
      <c r="Q5" s="53" t="s">
        <v>392</v>
      </c>
      <c r="R5" s="53" t="s">
        <v>392</v>
      </c>
      <c r="S5" s="53">
        <f t="shared" si="0"/>
        <v>1</v>
      </c>
      <c r="T5" s="53" t="e">
        <f t="shared" si="1"/>
        <v>#VALUE!</v>
      </c>
      <c r="V5" s="88" t="s">
        <v>157</v>
      </c>
      <c r="W5" s="85" t="s">
        <v>178</v>
      </c>
      <c r="X5" t="s">
        <v>541</v>
      </c>
      <c r="AA5" s="1047" t="s">
        <v>522</v>
      </c>
      <c r="AB5" s="1068" t="s">
        <v>61</v>
      </c>
      <c r="AC5" s="281" t="s">
        <v>60</v>
      </c>
      <c r="AD5" s="1070" t="str">
        <f>ASC(PHONETIC(AD6))</f>
        <v>○○ｶﾌﾞｼｷｶﾞｲｼｬ</v>
      </c>
      <c r="AE5" s="1053"/>
      <c r="AF5" s="1054"/>
      <c r="AG5" s="2"/>
    </row>
    <row r="6" spans="1:33" ht="21" customHeight="1">
      <c r="A6" s="2"/>
      <c r="B6" s="1048"/>
      <c r="C6" s="1068"/>
      <c r="D6" s="914" t="s">
        <v>3326</v>
      </c>
      <c r="E6" s="1093"/>
      <c r="F6" s="1094"/>
      <c r="G6" s="1095"/>
      <c r="H6" s="2"/>
      <c r="I6" s="245"/>
      <c r="J6" s="245"/>
      <c r="K6" s="242"/>
      <c r="L6" s="242"/>
      <c r="N6" s="248"/>
      <c r="Q6" s="53" t="s">
        <v>159</v>
      </c>
      <c r="R6" s="53" t="s">
        <v>159</v>
      </c>
      <c r="S6" s="53">
        <f t="shared" si="0"/>
        <v>3</v>
      </c>
      <c r="T6" s="53" t="e">
        <f t="shared" si="1"/>
        <v>#VALUE!</v>
      </c>
      <c r="V6" s="88" t="s">
        <v>157</v>
      </c>
      <c r="W6" s="85" t="s">
        <v>179</v>
      </c>
      <c r="X6" t="s">
        <v>551</v>
      </c>
      <c r="AA6" s="1048"/>
      <c r="AB6" s="1068"/>
      <c r="AC6" s="914" t="s">
        <v>3348</v>
      </c>
      <c r="AD6" s="1055" t="s">
        <v>3329</v>
      </c>
      <c r="AE6" s="1056"/>
      <c r="AF6" s="1057"/>
      <c r="AG6" s="2"/>
    </row>
    <row r="7" spans="1:33" ht="21" customHeight="1">
      <c r="A7" s="2"/>
      <c r="B7" s="1048"/>
      <c r="C7" s="1067" t="s">
        <v>68</v>
      </c>
      <c r="D7" s="282" t="s">
        <v>44</v>
      </c>
      <c r="E7" s="1096"/>
      <c r="F7" s="1097"/>
      <c r="G7" s="1098"/>
      <c r="H7" s="2"/>
      <c r="I7" s="244"/>
      <c r="J7" s="240"/>
      <c r="K7" s="239"/>
      <c r="L7" s="241"/>
      <c r="M7" s="241"/>
      <c r="N7" s="250"/>
      <c r="Q7" s="53" t="s">
        <v>160</v>
      </c>
      <c r="R7" s="53" t="s">
        <v>160</v>
      </c>
      <c r="S7" s="53">
        <f t="shared" si="0"/>
        <v>33</v>
      </c>
      <c r="T7" s="53" t="e">
        <f t="shared" si="1"/>
        <v>#VALUE!</v>
      </c>
      <c r="V7" s="88" t="s">
        <v>158</v>
      </c>
      <c r="W7" s="85" t="s">
        <v>180</v>
      </c>
      <c r="X7" t="s">
        <v>542</v>
      </c>
      <c r="AA7" s="1048"/>
      <c r="AB7" s="1067" t="s">
        <v>68</v>
      </c>
      <c r="AC7" s="282" t="s">
        <v>44</v>
      </c>
      <c r="AD7" s="1058" t="s">
        <v>3330</v>
      </c>
      <c r="AE7" s="1059"/>
      <c r="AF7" s="1060"/>
      <c r="AG7" s="2"/>
    </row>
    <row r="8" spans="1:33" ht="21" customHeight="1">
      <c r="A8" s="2"/>
      <c r="B8" s="1048"/>
      <c r="C8" s="1067"/>
      <c r="D8" s="282" t="s">
        <v>45</v>
      </c>
      <c r="E8" s="1099"/>
      <c r="F8" s="1100"/>
      <c r="G8" s="1101"/>
      <c r="H8" s="2"/>
      <c r="I8" s="244"/>
      <c r="J8" s="240"/>
      <c r="K8" s="239"/>
      <c r="L8" s="241"/>
      <c r="M8" s="241"/>
      <c r="N8" s="250"/>
      <c r="Q8" s="53" t="s">
        <v>161</v>
      </c>
      <c r="R8" s="53" t="s">
        <v>161</v>
      </c>
      <c r="S8" s="53">
        <f t="shared" si="0"/>
        <v>6</v>
      </c>
      <c r="T8" s="53" t="e">
        <f t="shared" si="1"/>
        <v>#VALUE!</v>
      </c>
      <c r="V8" s="88" t="s">
        <v>159</v>
      </c>
      <c r="W8" s="85" t="s">
        <v>181</v>
      </c>
      <c r="X8" t="s">
        <v>552</v>
      </c>
      <c r="AA8" s="1048"/>
      <c r="AB8" s="1067"/>
      <c r="AC8" s="282" t="s">
        <v>45</v>
      </c>
      <c r="AD8" s="1061" t="s">
        <v>3331</v>
      </c>
      <c r="AE8" s="1062"/>
      <c r="AF8" s="1063"/>
      <c r="AG8" s="2"/>
    </row>
    <row r="9" spans="1:33" ht="21" customHeight="1">
      <c r="A9" s="2"/>
      <c r="B9" s="1048"/>
      <c r="C9" s="1068" t="s">
        <v>40</v>
      </c>
      <c r="D9" s="282" t="s">
        <v>41</v>
      </c>
      <c r="E9" s="1093"/>
      <c r="F9" s="1094"/>
      <c r="G9" s="1095"/>
      <c r="H9" s="2"/>
      <c r="I9" s="244"/>
      <c r="J9" s="240"/>
      <c r="K9" s="239"/>
      <c r="L9" s="241"/>
      <c r="N9" s="248"/>
      <c r="Q9" s="53" t="s">
        <v>162</v>
      </c>
      <c r="R9" s="53" t="s">
        <v>162</v>
      </c>
      <c r="S9" s="53">
        <f t="shared" si="0"/>
        <v>5</v>
      </c>
      <c r="T9" s="53" t="e">
        <f t="shared" si="1"/>
        <v>#VALUE!</v>
      </c>
      <c r="V9" s="88" t="s">
        <v>159</v>
      </c>
      <c r="W9" s="85" t="s">
        <v>182</v>
      </c>
      <c r="X9" t="s">
        <v>543</v>
      </c>
      <c r="AA9" s="1048"/>
      <c r="AB9" s="1068" t="s">
        <v>40</v>
      </c>
      <c r="AC9" s="282" t="s">
        <v>41</v>
      </c>
      <c r="AD9" s="1055" t="s">
        <v>3332</v>
      </c>
      <c r="AE9" s="1056"/>
      <c r="AF9" s="1057"/>
      <c r="AG9" s="2"/>
    </row>
    <row r="10" spans="1:33" ht="21" customHeight="1">
      <c r="A10" s="2"/>
      <c r="B10" s="1048"/>
      <c r="C10" s="1068"/>
      <c r="D10" s="281" t="s">
        <v>60</v>
      </c>
      <c r="E10" s="1070" t="str">
        <f>ASC(PHONETIC(E11))</f>
        <v/>
      </c>
      <c r="F10" s="1053"/>
      <c r="G10" s="1054"/>
      <c r="H10" s="2"/>
      <c r="I10" s="246"/>
      <c r="J10" s="240"/>
      <c r="K10" s="239"/>
      <c r="L10" s="241"/>
      <c r="N10" s="248"/>
      <c r="Q10" s="53" t="s">
        <v>163</v>
      </c>
      <c r="R10" s="53" t="s">
        <v>163</v>
      </c>
      <c r="S10" s="53">
        <f t="shared" si="0"/>
        <v>8</v>
      </c>
      <c r="T10" s="53" t="e">
        <f t="shared" si="1"/>
        <v>#VALUE!</v>
      </c>
      <c r="V10" s="88" t="s">
        <v>159</v>
      </c>
      <c r="W10" s="85" t="s">
        <v>183</v>
      </c>
      <c r="X10" t="s">
        <v>553</v>
      </c>
      <c r="AA10" s="1048"/>
      <c r="AB10" s="1068"/>
      <c r="AC10" s="281" t="s">
        <v>60</v>
      </c>
      <c r="AD10" s="1070" t="str">
        <f>ASC(PHONETIC(AD11))</f>
        <v>ｶﾝｷｮｳ ﾀﾛｳ</v>
      </c>
      <c r="AE10" s="1053"/>
      <c r="AF10" s="1054"/>
      <c r="AG10" s="2"/>
    </row>
    <row r="11" spans="1:33" ht="21" customHeight="1">
      <c r="A11" s="2"/>
      <c r="B11" s="1048"/>
      <c r="C11" s="1068"/>
      <c r="D11" s="282" t="s">
        <v>42</v>
      </c>
      <c r="E11" s="1093"/>
      <c r="F11" s="1094"/>
      <c r="G11" s="1095"/>
      <c r="H11" s="2"/>
      <c r="I11" s="244"/>
      <c r="J11" s="240"/>
      <c r="K11" s="239"/>
      <c r="L11" s="241"/>
      <c r="N11" s="248"/>
      <c r="Q11" s="53" t="s">
        <v>164</v>
      </c>
      <c r="R11" s="53" t="s">
        <v>164</v>
      </c>
      <c r="S11" s="53">
        <f t="shared" si="0"/>
        <v>12</v>
      </c>
      <c r="T11" s="53" t="e">
        <f t="shared" si="1"/>
        <v>#VALUE!</v>
      </c>
      <c r="V11" s="88" t="s">
        <v>160</v>
      </c>
      <c r="W11" s="85" t="s">
        <v>184</v>
      </c>
      <c r="X11" t="s">
        <v>544</v>
      </c>
      <c r="AA11" s="1048"/>
      <c r="AB11" s="1068"/>
      <c r="AC11" s="282" t="s">
        <v>42</v>
      </c>
      <c r="AD11" s="1055" t="s">
        <v>3333</v>
      </c>
      <c r="AE11" s="1056"/>
      <c r="AF11" s="1057"/>
      <c r="AG11" s="2"/>
    </row>
    <row r="12" spans="1:33" ht="21" customHeight="1">
      <c r="A12" s="2"/>
      <c r="B12" s="1048"/>
      <c r="C12" s="1067" t="s">
        <v>2470</v>
      </c>
      <c r="D12" s="282" t="s">
        <v>48</v>
      </c>
      <c r="E12" s="1093"/>
      <c r="F12" s="1094"/>
      <c r="G12" s="1095"/>
      <c r="H12" s="2"/>
      <c r="I12" s="1091"/>
      <c r="J12" s="1091"/>
      <c r="K12" s="239"/>
      <c r="L12" s="241"/>
      <c r="N12" s="248"/>
      <c r="Q12" s="53" t="s">
        <v>165</v>
      </c>
      <c r="R12" s="53" t="s">
        <v>165</v>
      </c>
      <c r="S12" s="53">
        <f t="shared" si="0"/>
        <v>6</v>
      </c>
      <c r="T12" s="53" t="e">
        <f t="shared" si="1"/>
        <v>#VALUE!</v>
      </c>
      <c r="V12" s="88" t="s">
        <v>160</v>
      </c>
      <c r="W12" s="85" t="s">
        <v>185</v>
      </c>
      <c r="X12" t="s">
        <v>554</v>
      </c>
      <c r="AA12" s="1048"/>
      <c r="AB12" s="1067" t="s">
        <v>2470</v>
      </c>
      <c r="AC12" s="282" t="s">
        <v>48</v>
      </c>
      <c r="AD12" s="1055" t="s">
        <v>3334</v>
      </c>
      <c r="AE12" s="1056"/>
      <c r="AF12" s="1057"/>
      <c r="AG12" s="2"/>
    </row>
    <row r="13" spans="1:33" ht="21" customHeight="1">
      <c r="A13" s="2"/>
      <c r="B13" s="1048"/>
      <c r="C13" s="1067"/>
      <c r="D13" s="281" t="s">
        <v>60</v>
      </c>
      <c r="E13" s="1070" t="str">
        <f>ASC(PHONETIC(E14))</f>
        <v/>
      </c>
      <c r="F13" s="1053"/>
      <c r="G13" s="1054"/>
      <c r="H13" s="2"/>
      <c r="I13" s="1091"/>
      <c r="J13" s="1091"/>
      <c r="K13" s="239"/>
      <c r="L13" s="241"/>
      <c r="N13" s="248"/>
      <c r="Q13" s="53" t="s">
        <v>166</v>
      </c>
      <c r="R13" s="53" t="s">
        <v>166</v>
      </c>
      <c r="S13" s="53">
        <f t="shared" si="0"/>
        <v>3</v>
      </c>
      <c r="T13" s="53" t="e">
        <f t="shared" si="1"/>
        <v>#VALUE!</v>
      </c>
      <c r="V13" s="88" t="s">
        <v>160</v>
      </c>
      <c r="W13" s="85" t="s">
        <v>186</v>
      </c>
      <c r="X13" t="s">
        <v>545</v>
      </c>
      <c r="AA13" s="1048"/>
      <c r="AB13" s="1067"/>
      <c r="AC13" s="281" t="s">
        <v>60</v>
      </c>
      <c r="AD13" s="1070" t="str">
        <f>ASC(PHONETIC(AD14))</f>
        <v>ｶﾝｷｮｳ ｼﾞﾛｳ</v>
      </c>
      <c r="AE13" s="1053"/>
      <c r="AF13" s="1054"/>
      <c r="AG13" s="2"/>
    </row>
    <row r="14" spans="1:33" ht="21" customHeight="1">
      <c r="A14" s="2"/>
      <c r="B14" s="1048"/>
      <c r="C14" s="1067"/>
      <c r="D14" s="282" t="s">
        <v>42</v>
      </c>
      <c r="E14" s="1093"/>
      <c r="F14" s="1094"/>
      <c r="G14" s="1095"/>
      <c r="H14" s="2"/>
      <c r="K14" s="239"/>
      <c r="L14" s="241"/>
      <c r="N14" s="248"/>
      <c r="Q14" s="53" t="s">
        <v>2466</v>
      </c>
      <c r="R14" s="53" t="s">
        <v>2466</v>
      </c>
      <c r="S14" s="53">
        <f t="shared" si="0"/>
        <v>0</v>
      </c>
      <c r="T14" s="53" t="e">
        <f t="shared" si="1"/>
        <v>#VALUE!</v>
      </c>
      <c r="V14" s="88" t="s">
        <v>160</v>
      </c>
      <c r="W14" s="85" t="s">
        <v>187</v>
      </c>
      <c r="X14" t="s">
        <v>546</v>
      </c>
      <c r="AA14" s="1048"/>
      <c r="AB14" s="1067"/>
      <c r="AC14" s="282" t="s">
        <v>42</v>
      </c>
      <c r="AD14" s="1055" t="s">
        <v>3335</v>
      </c>
      <c r="AE14" s="1056"/>
      <c r="AF14" s="1057"/>
      <c r="AG14" s="2"/>
    </row>
    <row r="15" spans="1:33" ht="21" customHeight="1">
      <c r="A15" s="2"/>
      <c r="B15" s="1048"/>
      <c r="C15" s="1067"/>
      <c r="D15" s="282" t="s">
        <v>46</v>
      </c>
      <c r="E15" s="1093"/>
      <c r="F15" s="1094"/>
      <c r="G15" s="1095"/>
      <c r="H15" s="2"/>
      <c r="K15" s="239"/>
      <c r="L15" s="241"/>
      <c r="N15" s="248"/>
      <c r="Q15" s="53" t="s">
        <v>168</v>
      </c>
      <c r="R15" s="53" t="s">
        <v>168</v>
      </c>
      <c r="S15" s="53">
        <f t="shared" si="0"/>
        <v>3</v>
      </c>
      <c r="T15" s="53" t="e">
        <f t="shared" si="1"/>
        <v>#VALUE!</v>
      </c>
      <c r="V15" s="88" t="s">
        <v>160</v>
      </c>
      <c r="W15" s="85" t="s">
        <v>188</v>
      </c>
      <c r="X15" t="s">
        <v>547</v>
      </c>
      <c r="AA15" s="1048"/>
      <c r="AB15" s="1067"/>
      <c r="AC15" s="282" t="s">
        <v>46</v>
      </c>
      <c r="AD15" s="1055" t="s">
        <v>3336</v>
      </c>
      <c r="AE15" s="1056"/>
      <c r="AF15" s="1057"/>
      <c r="AG15" s="2"/>
    </row>
    <row r="16" spans="1:33" ht="21" customHeight="1">
      <c r="A16" s="2"/>
      <c r="B16" s="1048"/>
      <c r="C16" s="1067"/>
      <c r="D16" s="282" t="s">
        <v>49</v>
      </c>
      <c r="E16" s="1093"/>
      <c r="F16" s="1094"/>
      <c r="G16" s="1095"/>
      <c r="H16" s="2"/>
      <c r="I16" s="244"/>
      <c r="J16" s="240"/>
      <c r="K16" s="239"/>
      <c r="L16" s="241"/>
      <c r="N16" s="248"/>
      <c r="Q16" s="53" t="s">
        <v>169</v>
      </c>
      <c r="R16" s="53" t="s">
        <v>169</v>
      </c>
      <c r="S16" s="53">
        <f t="shared" si="0"/>
        <v>3</v>
      </c>
      <c r="T16" s="53" t="e">
        <f t="shared" si="1"/>
        <v>#VALUE!</v>
      </c>
      <c r="V16" s="88" t="s">
        <v>160</v>
      </c>
      <c r="W16" s="85" t="s">
        <v>189</v>
      </c>
      <c r="X16" t="s">
        <v>2469</v>
      </c>
      <c r="AA16" s="1048"/>
      <c r="AB16" s="1067"/>
      <c r="AC16" s="282" t="s">
        <v>49</v>
      </c>
      <c r="AD16" s="1055" t="s">
        <v>3337</v>
      </c>
      <c r="AE16" s="1056"/>
      <c r="AF16" s="1057"/>
      <c r="AG16" s="2"/>
    </row>
    <row r="17" spans="1:33" ht="21" customHeight="1">
      <c r="A17" s="2"/>
      <c r="B17" s="1048"/>
      <c r="C17" s="1069"/>
      <c r="D17" s="286" t="s">
        <v>47</v>
      </c>
      <c r="E17" s="1093"/>
      <c r="F17" s="1094"/>
      <c r="G17" s="1095"/>
      <c r="H17" s="2"/>
      <c r="I17" s="244"/>
      <c r="J17" s="240"/>
      <c r="K17" s="243"/>
      <c r="L17" s="241"/>
      <c r="N17" s="248"/>
      <c r="Q17" s="53" t="s">
        <v>170</v>
      </c>
      <c r="R17" s="53" t="s">
        <v>170</v>
      </c>
      <c r="S17" s="53">
        <f t="shared" si="0"/>
        <v>2</v>
      </c>
      <c r="T17" s="53" t="e">
        <f t="shared" si="1"/>
        <v>#VALUE!</v>
      </c>
      <c r="V17" s="88" t="s">
        <v>160</v>
      </c>
      <c r="W17" s="85" t="s">
        <v>190</v>
      </c>
      <c r="AA17" s="1048"/>
      <c r="AB17" s="1069"/>
      <c r="AC17" s="286" t="s">
        <v>47</v>
      </c>
      <c r="AD17" s="1055" t="s">
        <v>3338</v>
      </c>
      <c r="AE17" s="1056"/>
      <c r="AF17" s="1057"/>
      <c r="AG17" s="2"/>
    </row>
    <row r="18" spans="1:33" ht="21" customHeight="1">
      <c r="A18" s="2"/>
      <c r="B18" s="1048"/>
      <c r="C18" s="1069" t="s">
        <v>153</v>
      </c>
      <c r="D18" s="287" t="s">
        <v>64</v>
      </c>
      <c r="E18" s="1088"/>
      <c r="F18" s="1077"/>
      <c r="G18" s="1078"/>
      <c r="H18" s="2"/>
      <c r="N18" s="248"/>
      <c r="Q18" s="53" t="s">
        <v>172</v>
      </c>
      <c r="R18" s="53" t="s">
        <v>172</v>
      </c>
      <c r="S18" s="53">
        <f t="shared" si="0"/>
        <v>2</v>
      </c>
      <c r="T18" s="53" t="e">
        <f t="shared" si="1"/>
        <v>#VALUE!</v>
      </c>
      <c r="V18" s="88" t="s">
        <v>160</v>
      </c>
      <c r="W18" s="85" t="s">
        <v>191</v>
      </c>
      <c r="AA18" s="1048"/>
      <c r="AB18" s="1069" t="s">
        <v>153</v>
      </c>
      <c r="AC18" s="287" t="s">
        <v>64</v>
      </c>
      <c r="AD18" s="1088" t="s">
        <v>156</v>
      </c>
      <c r="AE18" s="1077"/>
      <c r="AF18" s="1078"/>
      <c r="AG18" s="2"/>
    </row>
    <row r="19" spans="1:33" ht="21" customHeight="1">
      <c r="A19" s="2"/>
      <c r="B19" s="1048"/>
      <c r="C19" s="1087"/>
      <c r="D19" s="287" t="s">
        <v>65</v>
      </c>
      <c r="E19" s="1088"/>
      <c r="F19" s="1077"/>
      <c r="G19" s="1078"/>
      <c r="H19" s="2"/>
      <c r="K19" s="240"/>
      <c r="N19" s="248"/>
      <c r="Q19" s="53" t="s">
        <v>393</v>
      </c>
      <c r="R19" s="53" t="s">
        <v>393</v>
      </c>
      <c r="S19" s="53">
        <f t="shared" si="0"/>
        <v>9</v>
      </c>
      <c r="T19" s="53" t="e">
        <f t="shared" si="1"/>
        <v>#VALUE!</v>
      </c>
      <c r="V19" s="88" t="s">
        <v>160</v>
      </c>
      <c r="W19" s="85" t="s">
        <v>192</v>
      </c>
      <c r="AA19" s="1048"/>
      <c r="AB19" s="1087"/>
      <c r="AC19" s="287" t="s">
        <v>65</v>
      </c>
      <c r="AD19" s="1088" t="s">
        <v>3339</v>
      </c>
      <c r="AE19" s="1077"/>
      <c r="AF19" s="1078"/>
      <c r="AG19" s="2"/>
    </row>
    <row r="20" spans="1:33" ht="21" customHeight="1">
      <c r="A20" s="2"/>
      <c r="B20" s="1048"/>
      <c r="C20" s="1071" t="s">
        <v>66</v>
      </c>
      <c r="D20" s="1072"/>
      <c r="E20" s="1102"/>
      <c r="F20" s="1094"/>
      <c r="G20" s="1095"/>
      <c r="H20" s="2" t="s">
        <v>509</v>
      </c>
      <c r="I20" s="247"/>
      <c r="N20" s="248"/>
      <c r="Q20" s="53" t="s">
        <v>394</v>
      </c>
      <c r="R20" s="53" t="s">
        <v>394</v>
      </c>
      <c r="S20" s="53">
        <f t="shared" si="0"/>
        <v>2</v>
      </c>
      <c r="T20" s="53" t="e">
        <f t="shared" si="1"/>
        <v>#VALUE!</v>
      </c>
      <c r="V20" s="88" t="s">
        <v>160</v>
      </c>
      <c r="W20" s="85" t="s">
        <v>193</v>
      </c>
      <c r="AA20" s="1048"/>
      <c r="AB20" s="1071" t="s">
        <v>66</v>
      </c>
      <c r="AC20" s="1072"/>
      <c r="AD20" s="1073">
        <v>100000000000</v>
      </c>
      <c r="AE20" s="1056"/>
      <c r="AF20" s="1057"/>
      <c r="AG20" s="2" t="s">
        <v>509</v>
      </c>
    </row>
    <row r="21" spans="1:33" ht="21" customHeight="1">
      <c r="A21" s="2"/>
      <c r="B21" s="1049"/>
      <c r="C21" s="1071" t="s">
        <v>67</v>
      </c>
      <c r="D21" s="1072"/>
      <c r="E21" s="1102"/>
      <c r="F21" s="1094"/>
      <c r="G21" s="1095"/>
      <c r="H21" s="2" t="s">
        <v>510</v>
      </c>
      <c r="I21" s="1092"/>
      <c r="J21" s="1092"/>
      <c r="N21" s="248"/>
      <c r="Q21" s="913" t="s">
        <v>156</v>
      </c>
      <c r="V21" s="88" t="s">
        <v>160</v>
      </c>
      <c r="W21" s="85" t="s">
        <v>194</v>
      </c>
      <c r="AA21" s="1049"/>
      <c r="AB21" s="1071" t="s">
        <v>67</v>
      </c>
      <c r="AC21" s="1072"/>
      <c r="AD21" s="1073">
        <v>100</v>
      </c>
      <c r="AE21" s="1056"/>
      <c r="AF21" s="1057"/>
      <c r="AG21" s="2" t="s">
        <v>510</v>
      </c>
    </row>
    <row r="22" spans="1:33" ht="21" customHeight="1">
      <c r="A22" s="2"/>
      <c r="B22" s="1047" t="s">
        <v>3467</v>
      </c>
      <c r="C22" s="1068" t="s">
        <v>61</v>
      </c>
      <c r="D22" s="281" t="s">
        <v>60</v>
      </c>
      <c r="E22" s="1052" t="str">
        <f>ASC(PHONETIC(E23))</f>
        <v/>
      </c>
      <c r="F22" s="1053"/>
      <c r="G22" s="1054"/>
      <c r="H22" s="2"/>
      <c r="I22" s="1092"/>
      <c r="J22" s="1092"/>
      <c r="N22" s="248"/>
      <c r="Q22" s="913" t="s">
        <v>157</v>
      </c>
      <c r="V22" s="88" t="s">
        <v>160</v>
      </c>
      <c r="W22" s="85" t="s">
        <v>195</v>
      </c>
      <c r="AA22" s="1047" t="s">
        <v>3467</v>
      </c>
      <c r="AB22" s="1068" t="s">
        <v>61</v>
      </c>
      <c r="AC22" s="281" t="s">
        <v>60</v>
      </c>
      <c r="AD22" s="1052" t="str">
        <f>ASC(PHONETIC(AD23))</f>
        <v>ｶﾌﾞｼｷｶﾞｲｼｬ××</v>
      </c>
      <c r="AE22" s="1053"/>
      <c r="AF22" s="1054"/>
      <c r="AG22" s="2"/>
    </row>
    <row r="23" spans="1:33" ht="21" customHeight="1">
      <c r="A23" s="2"/>
      <c r="B23" s="1048"/>
      <c r="C23" s="1068"/>
      <c r="D23" s="281" t="s">
        <v>62</v>
      </c>
      <c r="E23" s="1093"/>
      <c r="F23" s="1094"/>
      <c r="G23" s="1095"/>
      <c r="H23" s="2"/>
      <c r="I23" s="240"/>
      <c r="J23" s="240"/>
      <c r="N23" s="248"/>
      <c r="Q23" s="84" t="s">
        <v>158</v>
      </c>
      <c r="V23" s="88" t="s">
        <v>160</v>
      </c>
      <c r="W23" s="85" t="s">
        <v>196</v>
      </c>
      <c r="AA23" s="1048"/>
      <c r="AB23" s="1068"/>
      <c r="AC23" s="281" t="s">
        <v>62</v>
      </c>
      <c r="AD23" s="1055" t="s">
        <v>3340</v>
      </c>
      <c r="AE23" s="1056"/>
      <c r="AF23" s="1057"/>
      <c r="AG23" s="2"/>
    </row>
    <row r="24" spans="1:33" ht="21" customHeight="1">
      <c r="A24" s="2"/>
      <c r="B24" s="1048"/>
      <c r="C24" s="1067" t="s">
        <v>43</v>
      </c>
      <c r="D24" s="282" t="s">
        <v>44</v>
      </c>
      <c r="E24" s="1076"/>
      <c r="F24" s="1077"/>
      <c r="G24" s="1078"/>
      <c r="H24" s="2"/>
      <c r="I24" s="240"/>
      <c r="J24" s="240"/>
      <c r="N24" s="248"/>
      <c r="Q24" s="913" t="s">
        <v>159</v>
      </c>
      <c r="V24" s="88" t="s">
        <v>160</v>
      </c>
      <c r="W24" s="85" t="s">
        <v>197</v>
      </c>
      <c r="AA24" s="1048"/>
      <c r="AB24" s="1067" t="s">
        <v>43</v>
      </c>
      <c r="AC24" s="282" t="s">
        <v>44</v>
      </c>
      <c r="AD24" s="1058" t="s">
        <v>3330</v>
      </c>
      <c r="AE24" s="1059"/>
      <c r="AF24" s="1060"/>
      <c r="AG24" s="2"/>
    </row>
    <row r="25" spans="1:33" ht="21" customHeight="1">
      <c r="A25" s="2"/>
      <c r="B25" s="1048"/>
      <c r="C25" s="1067"/>
      <c r="D25" s="282" t="s">
        <v>45</v>
      </c>
      <c r="E25" s="1076"/>
      <c r="F25" s="1077"/>
      <c r="G25" s="1078"/>
      <c r="H25" s="2"/>
      <c r="I25" s="240"/>
      <c r="J25" s="240"/>
      <c r="N25" s="248"/>
      <c r="Q25" s="913" t="s">
        <v>160</v>
      </c>
      <c r="V25" s="88" t="s">
        <v>160</v>
      </c>
      <c r="W25" s="85" t="s">
        <v>198</v>
      </c>
      <c r="AA25" s="1048"/>
      <c r="AB25" s="1067"/>
      <c r="AC25" s="282" t="s">
        <v>45</v>
      </c>
      <c r="AD25" s="1061" t="s">
        <v>3341</v>
      </c>
      <c r="AE25" s="1062"/>
      <c r="AF25" s="1063"/>
      <c r="AG25" s="2"/>
    </row>
    <row r="26" spans="1:33" ht="21" customHeight="1">
      <c r="A26" s="2"/>
      <c r="B26" s="1048"/>
      <c r="C26" s="1068" t="s">
        <v>40</v>
      </c>
      <c r="D26" s="282" t="s">
        <v>41</v>
      </c>
      <c r="E26" s="1076"/>
      <c r="F26" s="1077"/>
      <c r="G26" s="1078"/>
      <c r="H26" s="2"/>
      <c r="N26" s="248"/>
      <c r="Q26" s="913" t="s">
        <v>161</v>
      </c>
      <c r="V26" s="88" t="s">
        <v>160</v>
      </c>
      <c r="W26" s="85" t="s">
        <v>199</v>
      </c>
      <c r="AA26" s="1048"/>
      <c r="AB26" s="1068" t="s">
        <v>40</v>
      </c>
      <c r="AC26" s="282" t="s">
        <v>41</v>
      </c>
      <c r="AD26" s="1055" t="s">
        <v>3332</v>
      </c>
      <c r="AE26" s="1056"/>
      <c r="AF26" s="1057"/>
      <c r="AG26" s="2"/>
    </row>
    <row r="27" spans="1:33" ht="21" customHeight="1">
      <c r="A27" s="2"/>
      <c r="B27" s="1048"/>
      <c r="C27" s="1068"/>
      <c r="D27" s="281" t="s">
        <v>60</v>
      </c>
      <c r="E27" s="1052" t="str">
        <f>ASC(PHONETIC(E28))</f>
        <v/>
      </c>
      <c r="F27" s="1053"/>
      <c r="G27" s="1054"/>
      <c r="H27" s="2"/>
      <c r="N27" s="248"/>
      <c r="Q27" s="913" t="s">
        <v>162</v>
      </c>
      <c r="V27" s="88" t="s">
        <v>160</v>
      </c>
      <c r="W27" s="85" t="s">
        <v>200</v>
      </c>
      <c r="AA27" s="1048"/>
      <c r="AB27" s="1068"/>
      <c r="AC27" s="281" t="s">
        <v>60</v>
      </c>
      <c r="AD27" s="1052" t="str">
        <f>ASC(PHONETIC(AD28))</f>
        <v>ﾄｳｷｮｳ ﾀﾛｳ</v>
      </c>
      <c r="AE27" s="1053"/>
      <c r="AF27" s="1054"/>
      <c r="AG27" s="2"/>
    </row>
    <row r="28" spans="1:33" ht="21" customHeight="1">
      <c r="A28" s="2"/>
      <c r="B28" s="1048"/>
      <c r="C28" s="1068"/>
      <c r="D28" s="282" t="s">
        <v>42</v>
      </c>
      <c r="E28" s="1076"/>
      <c r="F28" s="1077"/>
      <c r="G28" s="1078"/>
      <c r="H28" s="2"/>
      <c r="N28" s="248"/>
      <c r="Q28" s="913" t="s">
        <v>163</v>
      </c>
      <c r="V28" s="88" t="s">
        <v>160</v>
      </c>
      <c r="W28" s="85" t="s">
        <v>201</v>
      </c>
      <c r="AA28" s="1048"/>
      <c r="AB28" s="1068"/>
      <c r="AC28" s="282" t="s">
        <v>42</v>
      </c>
      <c r="AD28" s="1064" t="s">
        <v>3342</v>
      </c>
      <c r="AE28" s="1065"/>
      <c r="AF28" s="1066"/>
      <c r="AG28" s="2"/>
    </row>
    <row r="29" spans="1:33" ht="21" customHeight="1">
      <c r="A29" s="2"/>
      <c r="B29" s="1048"/>
      <c r="C29" s="1067" t="s">
        <v>2470</v>
      </c>
      <c r="D29" s="282" t="s">
        <v>48</v>
      </c>
      <c r="E29" s="1076"/>
      <c r="F29" s="1077"/>
      <c r="G29" s="1078"/>
      <c r="H29" s="2"/>
      <c r="N29" s="248"/>
      <c r="Q29" s="913" t="s">
        <v>164</v>
      </c>
      <c r="V29" s="88" t="s">
        <v>160</v>
      </c>
      <c r="W29" s="85" t="s">
        <v>202</v>
      </c>
      <c r="AA29" s="1048"/>
      <c r="AB29" s="1067" t="s">
        <v>2470</v>
      </c>
      <c r="AC29" s="282" t="s">
        <v>48</v>
      </c>
      <c r="AD29" s="1064" t="s">
        <v>3334</v>
      </c>
      <c r="AE29" s="1065"/>
      <c r="AF29" s="1066"/>
      <c r="AG29" s="2"/>
    </row>
    <row r="30" spans="1:33" ht="21" customHeight="1">
      <c r="A30" s="2"/>
      <c r="B30" s="1048"/>
      <c r="C30" s="1067"/>
      <c r="D30" s="281" t="s">
        <v>60</v>
      </c>
      <c r="E30" s="1052" t="str">
        <f>ASC(PHONETIC(E31))</f>
        <v/>
      </c>
      <c r="F30" s="1053"/>
      <c r="G30" s="1054"/>
      <c r="H30" s="2"/>
      <c r="N30" s="248"/>
      <c r="Q30" s="913" t="s">
        <v>165</v>
      </c>
      <c r="V30" s="88" t="s">
        <v>160</v>
      </c>
      <c r="W30" s="85" t="s">
        <v>203</v>
      </c>
      <c r="AA30" s="1048"/>
      <c r="AB30" s="1067"/>
      <c r="AC30" s="281" t="s">
        <v>60</v>
      </c>
      <c r="AD30" s="1052" t="str">
        <f>ASC(PHONETIC(AD31))</f>
        <v>ﾄｳｷｮｳ ｼﾞﾛｳ</v>
      </c>
      <c r="AE30" s="1053"/>
      <c r="AF30" s="1054"/>
      <c r="AG30" s="2"/>
    </row>
    <row r="31" spans="1:33" ht="21" customHeight="1">
      <c r="A31" s="2"/>
      <c r="B31" s="1048"/>
      <c r="C31" s="1067"/>
      <c r="D31" s="282" t="s">
        <v>42</v>
      </c>
      <c r="E31" s="1076"/>
      <c r="F31" s="1077"/>
      <c r="G31" s="1078"/>
      <c r="H31" s="2"/>
      <c r="N31" s="248"/>
      <c r="Q31" s="913" t="s">
        <v>166</v>
      </c>
      <c r="V31" s="88" t="s">
        <v>160</v>
      </c>
      <c r="W31" s="85" t="s">
        <v>204</v>
      </c>
      <c r="AA31" s="1048"/>
      <c r="AB31" s="1067"/>
      <c r="AC31" s="282" t="s">
        <v>42</v>
      </c>
      <c r="AD31" s="1064" t="s">
        <v>3343</v>
      </c>
      <c r="AE31" s="1065"/>
      <c r="AF31" s="1066"/>
      <c r="AG31" s="2"/>
    </row>
    <row r="32" spans="1:33" ht="21" customHeight="1">
      <c r="A32" s="2"/>
      <c r="B32" s="1048"/>
      <c r="C32" s="1067"/>
      <c r="D32" s="282" t="s">
        <v>46</v>
      </c>
      <c r="E32" s="1076"/>
      <c r="F32" s="1077"/>
      <c r="G32" s="1078"/>
      <c r="H32" s="2"/>
      <c r="N32" s="248"/>
      <c r="Q32" s="913" t="s">
        <v>167</v>
      </c>
      <c r="V32" s="88" t="s">
        <v>160</v>
      </c>
      <c r="W32" s="85" t="s">
        <v>205</v>
      </c>
      <c r="AA32" s="1048"/>
      <c r="AB32" s="1067"/>
      <c r="AC32" s="282" t="s">
        <v>46</v>
      </c>
      <c r="AD32" s="1055" t="s">
        <v>3336</v>
      </c>
      <c r="AE32" s="1056"/>
      <c r="AF32" s="1057"/>
      <c r="AG32" s="2"/>
    </row>
    <row r="33" spans="1:33" ht="21" customHeight="1">
      <c r="A33" s="2"/>
      <c r="B33" s="1048"/>
      <c r="C33" s="1067"/>
      <c r="D33" s="282" t="s">
        <v>49</v>
      </c>
      <c r="E33" s="1076"/>
      <c r="F33" s="1077"/>
      <c r="G33" s="1078"/>
      <c r="H33" s="2"/>
      <c r="N33" s="248"/>
      <c r="Q33" s="913" t="s">
        <v>168</v>
      </c>
      <c r="V33" s="88" t="s">
        <v>161</v>
      </c>
      <c r="W33" s="85" t="s">
        <v>206</v>
      </c>
      <c r="AA33" s="1048"/>
      <c r="AB33" s="1067"/>
      <c r="AC33" s="282" t="s">
        <v>49</v>
      </c>
      <c r="AD33" s="1055" t="s">
        <v>3337</v>
      </c>
      <c r="AE33" s="1056"/>
      <c r="AF33" s="1057"/>
      <c r="AG33" s="2"/>
    </row>
    <row r="34" spans="1:33" ht="21" customHeight="1">
      <c r="A34" s="2"/>
      <c r="B34" s="1049"/>
      <c r="C34" s="1069"/>
      <c r="D34" s="282" t="s">
        <v>47</v>
      </c>
      <c r="E34" s="1076"/>
      <c r="F34" s="1077"/>
      <c r="G34" s="1078"/>
      <c r="H34" s="2"/>
      <c r="N34" s="248"/>
      <c r="Q34" s="913" t="s">
        <v>169</v>
      </c>
      <c r="V34" s="88" t="s">
        <v>161</v>
      </c>
      <c r="W34" s="85" t="s">
        <v>207</v>
      </c>
      <c r="AA34" s="1049"/>
      <c r="AB34" s="1069"/>
      <c r="AC34" s="282" t="s">
        <v>47</v>
      </c>
      <c r="AD34" s="1055" t="s">
        <v>3338</v>
      </c>
      <c r="AE34" s="1056"/>
      <c r="AF34" s="1057"/>
      <c r="AG34" s="2"/>
    </row>
    <row r="35" spans="1:33" ht="21" customHeight="1">
      <c r="A35" s="2"/>
      <c r="B35" s="1047" t="s">
        <v>2446</v>
      </c>
      <c r="C35" s="1068" t="s">
        <v>61</v>
      </c>
      <c r="D35" s="281" t="s">
        <v>60</v>
      </c>
      <c r="E35" s="1052" t="str">
        <f>ASC(PHONETIC(E36))</f>
        <v/>
      </c>
      <c r="F35" s="1053"/>
      <c r="G35" s="1054"/>
      <c r="H35" s="2"/>
      <c r="N35" s="248"/>
      <c r="Q35" s="913" t="s">
        <v>170</v>
      </c>
      <c r="V35" s="88" t="s">
        <v>160</v>
      </c>
      <c r="W35" s="85" t="s">
        <v>208</v>
      </c>
      <c r="AA35" s="1047" t="s">
        <v>2446</v>
      </c>
      <c r="AB35" s="1068" t="s">
        <v>61</v>
      </c>
      <c r="AC35" s="281" t="s">
        <v>60</v>
      </c>
      <c r="AD35" s="1052" t="str">
        <f>ASC(PHONETIC(AD36))</f>
        <v>××ｶﾌﾞｼｷｶﾞｲｼｬ</v>
      </c>
      <c r="AE35" s="1053"/>
      <c r="AF35" s="1054"/>
      <c r="AG35" s="2"/>
    </row>
    <row r="36" spans="1:33" ht="21" customHeight="1">
      <c r="A36" s="2"/>
      <c r="B36" s="1048"/>
      <c r="C36" s="1068"/>
      <c r="D36" s="281" t="s">
        <v>62</v>
      </c>
      <c r="E36" s="1076"/>
      <c r="F36" s="1077"/>
      <c r="G36" s="1078"/>
      <c r="H36" s="2"/>
      <c r="I36" s="240"/>
      <c r="J36" s="240"/>
      <c r="N36" s="248"/>
      <c r="Q36" s="913" t="s">
        <v>171</v>
      </c>
      <c r="V36" s="88" t="s">
        <v>160</v>
      </c>
      <c r="W36" s="85" t="s">
        <v>209</v>
      </c>
      <c r="AA36" s="1048"/>
      <c r="AB36" s="1068"/>
      <c r="AC36" s="281" t="s">
        <v>62</v>
      </c>
      <c r="AD36" s="1064" t="s">
        <v>3344</v>
      </c>
      <c r="AE36" s="1065"/>
      <c r="AF36" s="1066"/>
      <c r="AG36" s="2"/>
    </row>
    <row r="37" spans="1:33" ht="21" customHeight="1">
      <c r="A37" s="2"/>
      <c r="B37" s="1048"/>
      <c r="C37" s="1067" t="s">
        <v>43</v>
      </c>
      <c r="D37" s="282" t="s">
        <v>44</v>
      </c>
      <c r="E37" s="1076"/>
      <c r="F37" s="1077"/>
      <c r="G37" s="1078"/>
      <c r="H37" s="2"/>
      <c r="I37" s="240"/>
      <c r="J37" s="240"/>
      <c r="N37" s="248"/>
      <c r="Q37" s="913" t="s">
        <v>172</v>
      </c>
      <c r="V37" s="88" t="s">
        <v>160</v>
      </c>
      <c r="W37" s="85" t="s">
        <v>210</v>
      </c>
      <c r="AA37" s="1048"/>
      <c r="AB37" s="1067" t="s">
        <v>43</v>
      </c>
      <c r="AC37" s="282" t="s">
        <v>44</v>
      </c>
      <c r="AD37" s="1058" t="s">
        <v>3330</v>
      </c>
      <c r="AE37" s="1059"/>
      <c r="AF37" s="1060"/>
      <c r="AG37" s="2"/>
    </row>
    <row r="38" spans="1:33" ht="21" customHeight="1">
      <c r="A38" s="2"/>
      <c r="B38" s="1048"/>
      <c r="C38" s="1067"/>
      <c r="D38" s="282" t="s">
        <v>45</v>
      </c>
      <c r="E38" s="1076"/>
      <c r="F38" s="1077"/>
      <c r="G38" s="1078"/>
      <c r="H38" s="2"/>
      <c r="I38" s="240"/>
      <c r="J38" s="240"/>
      <c r="N38" s="248"/>
      <c r="Q38" s="913" t="s">
        <v>173</v>
      </c>
      <c r="V38" s="88" t="s">
        <v>160</v>
      </c>
      <c r="W38" s="85" t="s">
        <v>211</v>
      </c>
      <c r="AA38" s="1048"/>
      <c r="AB38" s="1067"/>
      <c r="AC38" s="282" t="s">
        <v>45</v>
      </c>
      <c r="AD38" s="1061" t="s">
        <v>3341</v>
      </c>
      <c r="AE38" s="1062"/>
      <c r="AF38" s="1063"/>
      <c r="AG38" s="2"/>
    </row>
    <row r="39" spans="1:33" ht="21" customHeight="1">
      <c r="A39" s="2"/>
      <c r="B39" s="1048"/>
      <c r="C39" s="1068" t="s">
        <v>40</v>
      </c>
      <c r="D39" s="282" t="s">
        <v>41</v>
      </c>
      <c r="E39" s="1076"/>
      <c r="F39" s="1077"/>
      <c r="G39" s="1078"/>
      <c r="H39" s="2"/>
      <c r="N39" s="248"/>
      <c r="Q39" s="913" t="s">
        <v>174</v>
      </c>
      <c r="V39" s="88" t="s">
        <v>160</v>
      </c>
      <c r="W39" s="85" t="s">
        <v>212</v>
      </c>
      <c r="AA39" s="1048"/>
      <c r="AB39" s="1068" t="s">
        <v>40</v>
      </c>
      <c r="AC39" s="282" t="s">
        <v>41</v>
      </c>
      <c r="AD39" s="1055" t="s">
        <v>3332</v>
      </c>
      <c r="AE39" s="1056"/>
      <c r="AF39" s="1057"/>
      <c r="AG39" s="2"/>
    </row>
    <row r="40" spans="1:33" ht="21" customHeight="1">
      <c r="A40" s="2"/>
      <c r="B40" s="1048"/>
      <c r="C40" s="1068"/>
      <c r="D40" s="281" t="s">
        <v>60</v>
      </c>
      <c r="E40" s="1052" t="str">
        <f>ASC(PHONETIC(E41))</f>
        <v/>
      </c>
      <c r="F40" s="1053"/>
      <c r="G40" s="1054"/>
      <c r="H40" s="2"/>
      <c r="N40" s="248"/>
      <c r="Q40" s="84" t="s">
        <v>175</v>
      </c>
      <c r="V40" s="88" t="s">
        <v>160</v>
      </c>
      <c r="W40" s="85" t="s">
        <v>213</v>
      </c>
      <c r="AA40" s="1048"/>
      <c r="AB40" s="1068"/>
      <c r="AC40" s="281" t="s">
        <v>60</v>
      </c>
      <c r="AD40" s="1052" t="str">
        <f>ASC(PHONETIC(AD41))</f>
        <v>ｼﾝｼﾞｭｸ ﾀﾛｳ</v>
      </c>
      <c r="AE40" s="1053"/>
      <c r="AF40" s="1054"/>
      <c r="AG40" s="2"/>
    </row>
    <row r="41" spans="1:33" ht="21" customHeight="1">
      <c r="A41" s="2"/>
      <c r="B41" s="1048"/>
      <c r="C41" s="1068"/>
      <c r="D41" s="282" t="s">
        <v>42</v>
      </c>
      <c r="E41" s="1076"/>
      <c r="F41" s="1077"/>
      <c r="G41" s="1078"/>
      <c r="H41" s="2"/>
      <c r="N41" s="248"/>
      <c r="V41" s="88" t="s">
        <v>160</v>
      </c>
      <c r="W41" s="85" t="s">
        <v>214</v>
      </c>
      <c r="AA41" s="1048"/>
      <c r="AB41" s="1068"/>
      <c r="AC41" s="282" t="s">
        <v>42</v>
      </c>
      <c r="AD41" s="1064" t="s">
        <v>3345</v>
      </c>
      <c r="AE41" s="1065"/>
      <c r="AF41" s="1066"/>
      <c r="AG41" s="2"/>
    </row>
    <row r="42" spans="1:33" ht="21" customHeight="1">
      <c r="A42" s="2"/>
      <c r="B42" s="1048"/>
      <c r="C42" s="1067" t="s">
        <v>2470</v>
      </c>
      <c r="D42" s="282" t="s">
        <v>48</v>
      </c>
      <c r="E42" s="1076"/>
      <c r="F42" s="1077"/>
      <c r="G42" s="1078"/>
      <c r="H42" s="2"/>
      <c r="N42" s="248"/>
      <c r="V42" s="88" t="s">
        <v>160</v>
      </c>
      <c r="W42" s="85" t="s">
        <v>215</v>
      </c>
      <c r="AA42" s="1048"/>
      <c r="AB42" s="1067" t="s">
        <v>2470</v>
      </c>
      <c r="AC42" s="282" t="s">
        <v>48</v>
      </c>
      <c r="AD42" s="1064" t="s">
        <v>3346</v>
      </c>
      <c r="AE42" s="1065"/>
      <c r="AF42" s="1066"/>
      <c r="AG42" s="2"/>
    </row>
    <row r="43" spans="1:33" ht="21" customHeight="1">
      <c r="A43" s="2"/>
      <c r="B43" s="1048"/>
      <c r="C43" s="1067"/>
      <c r="D43" s="281" t="s">
        <v>60</v>
      </c>
      <c r="E43" s="1052" t="str">
        <f>ASC(PHONETIC(E44))</f>
        <v/>
      </c>
      <c r="F43" s="1053"/>
      <c r="G43" s="1054"/>
      <c r="H43" s="2"/>
      <c r="N43" s="248"/>
      <c r="V43" s="88" t="s">
        <v>160</v>
      </c>
      <c r="W43" s="85" t="s">
        <v>216</v>
      </c>
      <c r="AA43" s="1048"/>
      <c r="AB43" s="1067"/>
      <c r="AC43" s="281" t="s">
        <v>60</v>
      </c>
      <c r="AD43" s="1052" t="str">
        <f>ASC(PHONETIC(AD44))</f>
        <v>ｼﾝｼﾞｭｸ ｼﾞﾛｳ</v>
      </c>
      <c r="AE43" s="1053"/>
      <c r="AF43" s="1054"/>
      <c r="AG43" s="2"/>
    </row>
    <row r="44" spans="1:33" ht="21" customHeight="1">
      <c r="A44" s="2"/>
      <c r="B44" s="1048"/>
      <c r="C44" s="1067"/>
      <c r="D44" s="282" t="s">
        <v>42</v>
      </c>
      <c r="E44" s="1076"/>
      <c r="F44" s="1077"/>
      <c r="G44" s="1078"/>
      <c r="H44" s="2"/>
      <c r="N44" s="248"/>
      <c r="V44" s="88" t="s">
        <v>160</v>
      </c>
      <c r="W44" s="85" t="s">
        <v>217</v>
      </c>
      <c r="AA44" s="1048"/>
      <c r="AB44" s="1067"/>
      <c r="AC44" s="282" t="s">
        <v>42</v>
      </c>
      <c r="AD44" s="1064" t="s">
        <v>3347</v>
      </c>
      <c r="AE44" s="1065"/>
      <c r="AF44" s="1066"/>
      <c r="AG44" s="2"/>
    </row>
    <row r="45" spans="1:33" ht="21" customHeight="1">
      <c r="A45" s="2"/>
      <c r="B45" s="1048"/>
      <c r="C45" s="1067"/>
      <c r="D45" s="282" t="s">
        <v>46</v>
      </c>
      <c r="E45" s="1076"/>
      <c r="F45" s="1077"/>
      <c r="G45" s="1078"/>
      <c r="H45" s="2"/>
      <c r="N45" s="248"/>
      <c r="V45" s="88" t="s">
        <v>160</v>
      </c>
      <c r="W45" s="85" t="s">
        <v>218</v>
      </c>
      <c r="AA45" s="1048"/>
      <c r="AB45" s="1067"/>
      <c r="AC45" s="282" t="s">
        <v>46</v>
      </c>
      <c r="AD45" s="1055" t="s">
        <v>3336</v>
      </c>
      <c r="AE45" s="1056"/>
      <c r="AF45" s="1057"/>
      <c r="AG45" s="2"/>
    </row>
    <row r="46" spans="1:33" ht="21" customHeight="1">
      <c r="A46" s="2"/>
      <c r="B46" s="1048"/>
      <c r="C46" s="1067"/>
      <c r="D46" s="282" t="s">
        <v>49</v>
      </c>
      <c r="E46" s="1076"/>
      <c r="F46" s="1077"/>
      <c r="G46" s="1078"/>
      <c r="H46" s="2"/>
      <c r="N46" s="248"/>
      <c r="V46" s="88" t="s">
        <v>161</v>
      </c>
      <c r="W46" s="85" t="s">
        <v>219</v>
      </c>
      <c r="AA46" s="1048"/>
      <c r="AB46" s="1067"/>
      <c r="AC46" s="282" t="s">
        <v>49</v>
      </c>
      <c r="AD46" s="1055" t="s">
        <v>3337</v>
      </c>
      <c r="AE46" s="1056"/>
      <c r="AF46" s="1057"/>
      <c r="AG46" s="2"/>
    </row>
    <row r="47" spans="1:33" ht="21" customHeight="1">
      <c r="A47" s="2"/>
      <c r="B47" s="1049"/>
      <c r="C47" s="1069"/>
      <c r="D47" s="282" t="s">
        <v>47</v>
      </c>
      <c r="E47" s="1076"/>
      <c r="F47" s="1077"/>
      <c r="G47" s="1078"/>
      <c r="H47" s="2"/>
      <c r="N47" s="248"/>
      <c r="V47" s="88" t="s">
        <v>161</v>
      </c>
      <c r="W47" s="85" t="s">
        <v>220</v>
      </c>
      <c r="AA47" s="1049"/>
      <c r="AB47" s="1069"/>
      <c r="AC47" s="282" t="s">
        <v>47</v>
      </c>
      <c r="AD47" s="1055" t="s">
        <v>3338</v>
      </c>
      <c r="AE47" s="1056"/>
      <c r="AF47" s="1057"/>
      <c r="AG47" s="2"/>
    </row>
    <row r="48" spans="1:33" ht="21" customHeight="1">
      <c r="A48" s="2"/>
      <c r="B48" s="1047" t="s">
        <v>50</v>
      </c>
      <c r="C48" s="1067" t="s">
        <v>2471</v>
      </c>
      <c r="D48" s="281" t="s">
        <v>60</v>
      </c>
      <c r="E48" s="1052" t="str">
        <f>ASC(PHONETIC(E49))</f>
        <v/>
      </c>
      <c r="F48" s="1053"/>
      <c r="G48" s="1054"/>
      <c r="H48" s="2"/>
      <c r="N48" s="248"/>
      <c r="V48" s="88" t="s">
        <v>161</v>
      </c>
      <c r="W48" s="85" t="s">
        <v>221</v>
      </c>
      <c r="AA48" s="1047" t="s">
        <v>50</v>
      </c>
      <c r="AB48" s="1067" t="s">
        <v>2471</v>
      </c>
      <c r="AC48" s="281" t="s">
        <v>60</v>
      </c>
      <c r="AD48" s="1052" t="str">
        <f>ASC(PHONETIC(AD49))</f>
        <v>ｶﾌﾞｼｷｶﾞｲｼｬ××</v>
      </c>
      <c r="AE48" s="1053"/>
      <c r="AF48" s="1054"/>
      <c r="AG48" s="2"/>
    </row>
    <row r="49" spans="1:33" ht="21" customHeight="1">
      <c r="A49" s="2"/>
      <c r="B49" s="1048"/>
      <c r="C49" s="1068"/>
      <c r="D49" s="281" t="s">
        <v>62</v>
      </c>
      <c r="E49" s="1076"/>
      <c r="F49" s="1077"/>
      <c r="G49" s="1078"/>
      <c r="H49" s="2"/>
      <c r="N49" s="248"/>
      <c r="V49" s="88" t="s">
        <v>161</v>
      </c>
      <c r="W49" s="85" t="s">
        <v>222</v>
      </c>
      <c r="AA49" s="1048"/>
      <c r="AB49" s="1068"/>
      <c r="AC49" s="281" t="s">
        <v>62</v>
      </c>
      <c r="AD49" s="1055" t="s">
        <v>3340</v>
      </c>
      <c r="AE49" s="1056"/>
      <c r="AF49" s="1057"/>
      <c r="AG49" s="2"/>
    </row>
    <row r="50" spans="1:33" ht="21" customHeight="1">
      <c r="A50" s="2"/>
      <c r="B50" s="1048"/>
      <c r="C50" s="1067" t="s">
        <v>43</v>
      </c>
      <c r="D50" s="282" t="s">
        <v>44</v>
      </c>
      <c r="E50" s="1076"/>
      <c r="F50" s="1077"/>
      <c r="G50" s="1078"/>
      <c r="H50" s="2"/>
      <c r="N50" s="248"/>
      <c r="V50" s="88" t="s">
        <v>162</v>
      </c>
      <c r="W50" s="85" t="s">
        <v>223</v>
      </c>
      <c r="AA50" s="1048"/>
      <c r="AB50" s="1067" t="s">
        <v>43</v>
      </c>
      <c r="AC50" s="282" t="s">
        <v>44</v>
      </c>
      <c r="AD50" s="1058" t="s">
        <v>3330</v>
      </c>
      <c r="AE50" s="1059"/>
      <c r="AF50" s="1060"/>
      <c r="AG50" s="2"/>
    </row>
    <row r="51" spans="1:33" ht="21" customHeight="1">
      <c r="A51" s="2"/>
      <c r="B51" s="1048"/>
      <c r="C51" s="1067"/>
      <c r="D51" s="282" t="s">
        <v>45</v>
      </c>
      <c r="E51" s="1076"/>
      <c r="F51" s="1077"/>
      <c r="G51" s="1078"/>
      <c r="H51" s="2"/>
      <c r="N51" s="248"/>
      <c r="V51" s="88" t="s">
        <v>162</v>
      </c>
      <c r="W51" s="85" t="s">
        <v>224</v>
      </c>
      <c r="AA51" s="1048"/>
      <c r="AB51" s="1067"/>
      <c r="AC51" s="282" t="s">
        <v>45</v>
      </c>
      <c r="AD51" s="1061" t="s">
        <v>3341</v>
      </c>
      <c r="AE51" s="1062"/>
      <c r="AF51" s="1063"/>
      <c r="AG51" s="2"/>
    </row>
    <row r="52" spans="1:33" ht="21" customHeight="1">
      <c r="A52" s="2"/>
      <c r="B52" s="1048"/>
      <c r="C52" s="1068" t="s">
        <v>40</v>
      </c>
      <c r="D52" s="282" t="s">
        <v>41</v>
      </c>
      <c r="E52" s="1076"/>
      <c r="F52" s="1077"/>
      <c r="G52" s="1078"/>
      <c r="H52" s="2"/>
      <c r="N52" s="248"/>
      <c r="V52" s="88" t="s">
        <v>162</v>
      </c>
      <c r="W52" s="85" t="s">
        <v>225</v>
      </c>
      <c r="AA52" s="1048"/>
      <c r="AB52" s="1068" t="s">
        <v>40</v>
      </c>
      <c r="AC52" s="282" t="s">
        <v>41</v>
      </c>
      <c r="AD52" s="1055" t="s">
        <v>3332</v>
      </c>
      <c r="AE52" s="1056"/>
      <c r="AF52" s="1057"/>
      <c r="AG52" s="2"/>
    </row>
    <row r="53" spans="1:33" ht="21" customHeight="1">
      <c r="A53" s="2"/>
      <c r="B53" s="1048"/>
      <c r="C53" s="1068"/>
      <c r="D53" s="281" t="s">
        <v>60</v>
      </c>
      <c r="E53" s="1052" t="str">
        <f>ASC(PHONETIC(E54))</f>
        <v/>
      </c>
      <c r="F53" s="1053"/>
      <c r="G53" s="1054"/>
      <c r="H53" s="2"/>
      <c r="N53" s="248"/>
      <c r="V53" s="88" t="s">
        <v>162</v>
      </c>
      <c r="W53" s="85" t="s">
        <v>226</v>
      </c>
      <c r="AA53" s="1048"/>
      <c r="AB53" s="1068"/>
      <c r="AC53" s="281" t="s">
        <v>60</v>
      </c>
      <c r="AD53" s="1052" t="str">
        <f>ASC(PHONETIC(AD54))</f>
        <v>ﾄｳｷｮｳ ﾀﾛｳ</v>
      </c>
      <c r="AE53" s="1053"/>
      <c r="AF53" s="1054"/>
      <c r="AG53" s="2"/>
    </row>
    <row r="54" spans="1:33" ht="21" customHeight="1">
      <c r="A54" s="2"/>
      <c r="B54" s="1048"/>
      <c r="C54" s="1068"/>
      <c r="D54" s="282" t="s">
        <v>42</v>
      </c>
      <c r="E54" s="1076"/>
      <c r="F54" s="1077"/>
      <c r="G54" s="1078"/>
      <c r="H54" s="2"/>
      <c r="J54" s="244"/>
      <c r="N54" s="248"/>
      <c r="V54" s="88" t="s">
        <v>162</v>
      </c>
      <c r="W54" s="85" t="s">
        <v>227</v>
      </c>
      <c r="AA54" s="1048"/>
      <c r="AB54" s="1068"/>
      <c r="AC54" s="282" t="s">
        <v>42</v>
      </c>
      <c r="AD54" s="1064" t="s">
        <v>3342</v>
      </c>
      <c r="AE54" s="1065"/>
      <c r="AF54" s="1066"/>
      <c r="AG54" s="2"/>
    </row>
    <row r="55" spans="1:33" ht="21" customHeight="1">
      <c r="A55" s="2"/>
      <c r="B55" s="1048"/>
      <c r="C55" s="1067" t="s">
        <v>2470</v>
      </c>
      <c r="D55" s="282" t="s">
        <v>48</v>
      </c>
      <c r="E55" s="1076"/>
      <c r="F55" s="1077"/>
      <c r="G55" s="1078"/>
      <c r="H55" s="2"/>
      <c r="N55" s="248"/>
      <c r="V55" s="88" t="s">
        <v>163</v>
      </c>
      <c r="W55" s="85" t="s">
        <v>228</v>
      </c>
      <c r="AA55" s="1048"/>
      <c r="AB55" s="1067" t="s">
        <v>2470</v>
      </c>
      <c r="AC55" s="282" t="s">
        <v>48</v>
      </c>
      <c r="AD55" s="1064" t="s">
        <v>3334</v>
      </c>
      <c r="AE55" s="1065"/>
      <c r="AF55" s="1066"/>
      <c r="AG55" s="2"/>
    </row>
    <row r="56" spans="1:33" ht="21" customHeight="1">
      <c r="A56" s="2"/>
      <c r="B56" s="1048"/>
      <c r="C56" s="1067"/>
      <c r="D56" s="281" t="s">
        <v>60</v>
      </c>
      <c r="E56" s="1052" t="str">
        <f>ASC(PHONETIC(E57))</f>
        <v/>
      </c>
      <c r="F56" s="1053"/>
      <c r="G56" s="1054"/>
      <c r="H56" s="2"/>
      <c r="N56" s="248"/>
      <c r="V56" s="88" t="s">
        <v>163</v>
      </c>
      <c r="W56" s="85" t="s">
        <v>229</v>
      </c>
      <c r="AA56" s="1048"/>
      <c r="AB56" s="1067"/>
      <c r="AC56" s="281" t="s">
        <v>60</v>
      </c>
      <c r="AD56" s="1052" t="str">
        <f>ASC(PHONETIC(AD57))</f>
        <v>ｼﾝｼﾞｭｸ ｼﾞﾛｳ</v>
      </c>
      <c r="AE56" s="1053"/>
      <c r="AF56" s="1054"/>
      <c r="AG56" s="2"/>
    </row>
    <row r="57" spans="1:33" ht="21" customHeight="1">
      <c r="A57" s="2"/>
      <c r="B57" s="1048"/>
      <c r="C57" s="1067"/>
      <c r="D57" s="282" t="s">
        <v>42</v>
      </c>
      <c r="E57" s="1076"/>
      <c r="F57" s="1077"/>
      <c r="G57" s="1078"/>
      <c r="H57" s="2"/>
      <c r="N57" s="248"/>
      <c r="V57" s="88" t="s">
        <v>163</v>
      </c>
      <c r="W57" s="85" t="s">
        <v>230</v>
      </c>
      <c r="AA57" s="1048"/>
      <c r="AB57" s="1067"/>
      <c r="AC57" s="282" t="s">
        <v>42</v>
      </c>
      <c r="AD57" s="1064" t="s">
        <v>3347</v>
      </c>
      <c r="AE57" s="1065"/>
      <c r="AF57" s="1066"/>
      <c r="AG57" s="2"/>
    </row>
    <row r="58" spans="1:33" ht="21" customHeight="1">
      <c r="A58" s="2"/>
      <c r="B58" s="1048"/>
      <c r="C58" s="1067"/>
      <c r="D58" s="282" t="s">
        <v>46</v>
      </c>
      <c r="E58" s="1076"/>
      <c r="F58" s="1077"/>
      <c r="G58" s="1078"/>
      <c r="H58" s="2"/>
      <c r="V58" s="88" t="s">
        <v>163</v>
      </c>
      <c r="W58" s="85" t="s">
        <v>231</v>
      </c>
      <c r="AA58" s="1048"/>
      <c r="AB58" s="1067"/>
      <c r="AC58" s="282" t="s">
        <v>46</v>
      </c>
      <c r="AD58" s="1055" t="s">
        <v>3336</v>
      </c>
      <c r="AE58" s="1056"/>
      <c r="AF58" s="1057"/>
      <c r="AG58" s="2"/>
    </row>
    <row r="59" spans="1:33" ht="21" customHeight="1">
      <c r="A59" s="2"/>
      <c r="B59" s="1048"/>
      <c r="C59" s="1067"/>
      <c r="D59" s="282" t="s">
        <v>49</v>
      </c>
      <c r="E59" s="1076"/>
      <c r="F59" s="1077"/>
      <c r="G59" s="1078"/>
      <c r="H59" s="2"/>
      <c r="V59" s="88" t="s">
        <v>163</v>
      </c>
      <c r="W59" s="85" t="s">
        <v>232</v>
      </c>
      <c r="AA59" s="1048"/>
      <c r="AB59" s="1067"/>
      <c r="AC59" s="282" t="s">
        <v>49</v>
      </c>
      <c r="AD59" s="1055" t="s">
        <v>3337</v>
      </c>
      <c r="AE59" s="1056"/>
      <c r="AF59" s="1057"/>
      <c r="AG59" s="2"/>
    </row>
    <row r="60" spans="1:33" ht="21" customHeight="1">
      <c r="A60" s="2"/>
      <c r="B60" s="1049"/>
      <c r="C60" s="1069"/>
      <c r="D60" s="286" t="s">
        <v>47</v>
      </c>
      <c r="E60" s="1079"/>
      <c r="F60" s="1077"/>
      <c r="G60" s="1078"/>
      <c r="H60" s="2"/>
      <c r="V60" s="88" t="s">
        <v>163</v>
      </c>
      <c r="W60" s="85" t="s">
        <v>233</v>
      </c>
      <c r="AA60" s="1049"/>
      <c r="AB60" s="1069"/>
      <c r="AC60" s="286" t="s">
        <v>47</v>
      </c>
      <c r="AD60" s="1055" t="s">
        <v>3338</v>
      </c>
      <c r="AE60" s="1056"/>
      <c r="AF60" s="1057"/>
      <c r="AG60" s="2"/>
    </row>
    <row r="61" spans="1:33" ht="21" customHeight="1">
      <c r="A61" s="2"/>
      <c r="B61" s="1047" t="s">
        <v>52</v>
      </c>
      <c r="C61" s="1050" t="s">
        <v>60</v>
      </c>
      <c r="D61" s="1051"/>
      <c r="E61" s="1052" t="str">
        <f>ASC(PHONETIC(E62))</f>
        <v/>
      </c>
      <c r="F61" s="1053"/>
      <c r="G61" s="1054"/>
      <c r="H61" s="2"/>
      <c r="V61" s="88" t="s">
        <v>163</v>
      </c>
      <c r="W61" s="85" t="s">
        <v>234</v>
      </c>
      <c r="AA61" s="1047" t="s">
        <v>52</v>
      </c>
      <c r="AB61" s="1050" t="s">
        <v>60</v>
      </c>
      <c r="AC61" s="1051"/>
      <c r="AD61" s="1052" t="str">
        <f>ASC(PHONETIC(AD62))</f>
        <v>ｶﾌﾞｼｷｶﾞｲｼｬ××ﾎﾝｼｬｺｳｼﾞｮｳ</v>
      </c>
      <c r="AE61" s="1053"/>
      <c r="AF61" s="1054"/>
      <c r="AG61" s="2"/>
    </row>
    <row r="62" spans="1:33" ht="21" customHeight="1">
      <c r="A62" s="2"/>
      <c r="B62" s="1048"/>
      <c r="C62" s="1050" t="s">
        <v>51</v>
      </c>
      <c r="D62" s="1051"/>
      <c r="E62" s="1076"/>
      <c r="F62" s="1077"/>
      <c r="G62" s="1078"/>
      <c r="H62" s="2"/>
      <c r="V62" s="88" t="s">
        <v>163</v>
      </c>
      <c r="W62" s="85" t="s">
        <v>235</v>
      </c>
      <c r="AA62" s="1048"/>
      <c r="AB62" s="1050" t="s">
        <v>51</v>
      </c>
      <c r="AC62" s="1051"/>
      <c r="AD62" s="1055" t="s">
        <v>3351</v>
      </c>
      <c r="AE62" s="1056"/>
      <c r="AF62" s="1057"/>
      <c r="AG62" s="2"/>
    </row>
    <row r="63" spans="1:33" ht="21" customHeight="1">
      <c r="A63" s="2"/>
      <c r="B63" s="1048"/>
      <c r="C63" s="1050" t="s">
        <v>38</v>
      </c>
      <c r="D63" s="1051"/>
      <c r="E63" s="1076"/>
      <c r="F63" s="1077"/>
      <c r="G63" s="1078"/>
      <c r="H63" s="2"/>
      <c r="V63" s="88" t="s">
        <v>164</v>
      </c>
      <c r="W63" s="85" t="s">
        <v>236</v>
      </c>
      <c r="AA63" s="1048"/>
      <c r="AB63" s="1050" t="s">
        <v>38</v>
      </c>
      <c r="AC63" s="1051"/>
      <c r="AD63" s="1058" t="s">
        <v>3330</v>
      </c>
      <c r="AE63" s="1059"/>
      <c r="AF63" s="1060"/>
      <c r="AG63" s="2"/>
    </row>
    <row r="64" spans="1:33" ht="21" customHeight="1">
      <c r="A64" s="2"/>
      <c r="B64" s="1049"/>
      <c r="C64" s="1050" t="s">
        <v>45</v>
      </c>
      <c r="D64" s="1051"/>
      <c r="E64" s="1076"/>
      <c r="F64" s="1077"/>
      <c r="G64" s="1078"/>
      <c r="H64" s="2"/>
      <c r="V64" s="88" t="s">
        <v>164</v>
      </c>
      <c r="W64" s="85" t="s">
        <v>237</v>
      </c>
      <c r="AA64" s="1049"/>
      <c r="AB64" s="1050" t="s">
        <v>45</v>
      </c>
      <c r="AC64" s="1051"/>
      <c r="AD64" s="1061" t="s">
        <v>3341</v>
      </c>
      <c r="AE64" s="1062"/>
      <c r="AF64" s="1063"/>
      <c r="AG64" s="2"/>
    </row>
    <row r="65" spans="1:33" ht="21" customHeight="1">
      <c r="A65" s="2"/>
      <c r="B65" s="2"/>
      <c r="C65" s="2"/>
      <c r="D65" s="2"/>
      <c r="E65" s="2"/>
      <c r="F65" s="2"/>
      <c r="G65" s="2"/>
      <c r="H65" s="2"/>
      <c r="V65" s="88" t="s">
        <v>164</v>
      </c>
      <c r="W65" s="85" t="s">
        <v>238</v>
      </c>
      <c r="AA65" s="2"/>
      <c r="AB65" s="2"/>
      <c r="AC65" s="2"/>
      <c r="AD65" s="2"/>
      <c r="AE65" s="2"/>
      <c r="AF65" s="2"/>
      <c r="AG65" s="2"/>
    </row>
    <row r="66" spans="1:33" ht="52.8">
      <c r="V66" s="88" t="s">
        <v>164</v>
      </c>
      <c r="W66" s="85" t="s">
        <v>239</v>
      </c>
    </row>
    <row r="67" spans="1:33" ht="39.6">
      <c r="V67" s="88" t="s">
        <v>164</v>
      </c>
      <c r="W67" s="85" t="s">
        <v>240</v>
      </c>
    </row>
    <row r="68" spans="1:33" ht="26.4">
      <c r="V68" s="88" t="s">
        <v>164</v>
      </c>
      <c r="W68" s="85" t="s">
        <v>241</v>
      </c>
    </row>
    <row r="69" spans="1:33" ht="52.8">
      <c r="V69" s="88" t="s">
        <v>164</v>
      </c>
      <c r="W69" s="86" t="s">
        <v>242</v>
      </c>
    </row>
    <row r="70" spans="1:33" ht="26.4">
      <c r="V70" s="88" t="s">
        <v>164</v>
      </c>
      <c r="W70" s="85" t="s">
        <v>243</v>
      </c>
    </row>
    <row r="71" spans="1:33" ht="26.4">
      <c r="V71" s="88" t="s">
        <v>164</v>
      </c>
      <c r="W71" s="85" t="s">
        <v>244</v>
      </c>
    </row>
    <row r="72" spans="1:33" ht="13.2">
      <c r="V72" s="88" t="s">
        <v>164</v>
      </c>
      <c r="W72" s="85" t="s">
        <v>245</v>
      </c>
    </row>
    <row r="73" spans="1:33" ht="26.4">
      <c r="V73" s="88" t="s">
        <v>164</v>
      </c>
      <c r="W73" s="85" t="s">
        <v>246</v>
      </c>
    </row>
    <row r="74" spans="1:33" ht="39.6">
      <c r="V74" s="88" t="s">
        <v>164</v>
      </c>
      <c r="W74" s="85" t="s">
        <v>247</v>
      </c>
    </row>
    <row r="75" spans="1:33" ht="26.4">
      <c r="V75" s="88" t="s">
        <v>165</v>
      </c>
      <c r="W75" s="85" t="s">
        <v>248</v>
      </c>
    </row>
    <row r="76" spans="1:33" ht="39.6">
      <c r="V76" s="88" t="s">
        <v>165</v>
      </c>
      <c r="W76" s="85" t="s">
        <v>249</v>
      </c>
    </row>
    <row r="77" spans="1:33" ht="26.4">
      <c r="V77" s="88" t="s">
        <v>165</v>
      </c>
      <c r="W77" s="85" t="s">
        <v>250</v>
      </c>
    </row>
    <row r="78" spans="1:33" ht="26.4">
      <c r="V78" s="88" t="s">
        <v>165</v>
      </c>
      <c r="W78" s="85" t="s">
        <v>251</v>
      </c>
    </row>
    <row r="79" spans="1:33" ht="39.6">
      <c r="V79" s="88" t="s">
        <v>165</v>
      </c>
      <c r="W79" s="85" t="s">
        <v>252</v>
      </c>
    </row>
    <row r="80" spans="1:33" ht="26.4">
      <c r="V80" s="88" t="s">
        <v>165</v>
      </c>
      <c r="W80" s="85" t="s">
        <v>3508</v>
      </c>
    </row>
    <row r="81" spans="22:23" ht="39.6">
      <c r="V81" s="88" t="s">
        <v>166</v>
      </c>
      <c r="W81" s="85" t="s">
        <v>253</v>
      </c>
    </row>
    <row r="82" spans="22:23" ht="26.4">
      <c r="V82" s="88" t="s">
        <v>166</v>
      </c>
      <c r="W82" s="85" t="s">
        <v>254</v>
      </c>
    </row>
    <row r="83" spans="22:23" ht="26.4">
      <c r="V83" s="88" t="s">
        <v>166</v>
      </c>
      <c r="W83" s="85" t="s">
        <v>255</v>
      </c>
    </row>
    <row r="84" spans="22:23" ht="39.6">
      <c r="V84" s="88" t="s">
        <v>167</v>
      </c>
      <c r="W84" s="85" t="s">
        <v>256</v>
      </c>
    </row>
    <row r="85" spans="22:23" ht="39.6">
      <c r="V85" s="88" t="s">
        <v>167</v>
      </c>
      <c r="W85" s="85" t="s">
        <v>257</v>
      </c>
    </row>
    <row r="86" spans="22:23" ht="39.6">
      <c r="V86" s="88" t="s">
        <v>167</v>
      </c>
      <c r="W86" s="85" t="s">
        <v>258</v>
      </c>
    </row>
    <row r="87" spans="22:23" ht="39.6">
      <c r="V87" s="88" t="s">
        <v>167</v>
      </c>
      <c r="W87" s="85" t="s">
        <v>259</v>
      </c>
    </row>
    <row r="88" spans="22:23" ht="26.4">
      <c r="V88" s="88" t="s">
        <v>168</v>
      </c>
      <c r="W88" s="85" t="s">
        <v>260</v>
      </c>
    </row>
    <row r="89" spans="22:23" ht="39.6">
      <c r="V89" s="88" t="s">
        <v>168</v>
      </c>
      <c r="W89" s="85" t="s">
        <v>261</v>
      </c>
    </row>
    <row r="90" spans="22:23" ht="26.4">
      <c r="V90" s="88" t="s">
        <v>168</v>
      </c>
      <c r="W90" s="85" t="s">
        <v>262</v>
      </c>
    </row>
    <row r="91" spans="22:23" ht="39.6">
      <c r="V91" s="88" t="s">
        <v>169</v>
      </c>
      <c r="W91" s="85" t="s">
        <v>263</v>
      </c>
    </row>
    <row r="92" spans="22:23" ht="39.6">
      <c r="V92" s="88" t="s">
        <v>169</v>
      </c>
      <c r="W92" s="85" t="s">
        <v>264</v>
      </c>
    </row>
    <row r="93" spans="22:23" ht="39.6">
      <c r="V93" s="88" t="s">
        <v>169</v>
      </c>
      <c r="W93" s="85" t="s">
        <v>265</v>
      </c>
    </row>
    <row r="94" spans="22:23" ht="26.4">
      <c r="V94" s="88" t="s">
        <v>170</v>
      </c>
      <c r="W94" s="85" t="s">
        <v>266</v>
      </c>
    </row>
    <row r="95" spans="22:23" ht="26.4">
      <c r="V95" s="88" t="s">
        <v>170</v>
      </c>
      <c r="W95" s="85" t="s">
        <v>267</v>
      </c>
    </row>
    <row r="96" spans="22:23" ht="13.2">
      <c r="V96" s="88" t="s">
        <v>171</v>
      </c>
      <c r="W96" s="85" t="s">
        <v>268</v>
      </c>
    </row>
    <row r="97" spans="22:23" ht="26.4">
      <c r="V97" s="88" t="s">
        <v>171</v>
      </c>
      <c r="W97" s="85" t="s">
        <v>269</v>
      </c>
    </row>
    <row r="98" spans="22:23" ht="13.2">
      <c r="V98" s="88" t="s">
        <v>171</v>
      </c>
      <c r="W98" s="85" t="s">
        <v>270</v>
      </c>
    </row>
    <row r="99" spans="22:23" ht="26.4">
      <c r="V99" s="88" t="s">
        <v>172</v>
      </c>
      <c r="W99" s="85" t="s">
        <v>271</v>
      </c>
    </row>
    <row r="100" spans="22:23" ht="26.4">
      <c r="V100" s="88" t="s">
        <v>172</v>
      </c>
      <c r="W100" s="85" t="s">
        <v>272</v>
      </c>
    </row>
    <row r="101" spans="22:23" ht="39.6">
      <c r="V101" s="88" t="s">
        <v>173</v>
      </c>
      <c r="W101" s="85" t="s">
        <v>273</v>
      </c>
    </row>
    <row r="102" spans="22:23" ht="39.6">
      <c r="V102" s="88" t="s">
        <v>173</v>
      </c>
      <c r="W102" s="89" t="s">
        <v>263</v>
      </c>
    </row>
    <row r="103" spans="22:23" ht="39.6">
      <c r="V103" s="88" t="s">
        <v>173</v>
      </c>
      <c r="W103" s="89" t="s">
        <v>264</v>
      </c>
    </row>
    <row r="104" spans="22:23" ht="39.6">
      <c r="V104" s="88" t="s">
        <v>173</v>
      </c>
      <c r="W104" s="89" t="s">
        <v>265</v>
      </c>
    </row>
    <row r="105" spans="22:23" ht="39.6">
      <c r="V105" s="88" t="s">
        <v>173</v>
      </c>
      <c r="W105" s="89" t="s">
        <v>266</v>
      </c>
    </row>
    <row r="106" spans="22:23" ht="39.6">
      <c r="V106" s="88" t="s">
        <v>173</v>
      </c>
      <c r="W106" s="89" t="s">
        <v>267</v>
      </c>
    </row>
    <row r="107" spans="22:23" ht="39.6">
      <c r="V107" s="88" t="s">
        <v>173</v>
      </c>
      <c r="W107" s="89" t="s">
        <v>268</v>
      </c>
    </row>
    <row r="108" spans="22:23" ht="39.6">
      <c r="V108" s="88" t="s">
        <v>173</v>
      </c>
      <c r="W108" s="89" t="s">
        <v>269</v>
      </c>
    </row>
    <row r="109" spans="22:23" ht="39.6">
      <c r="V109" s="88" t="s">
        <v>173</v>
      </c>
      <c r="W109" s="89" t="s">
        <v>270</v>
      </c>
    </row>
    <row r="110" spans="22:23" ht="39.6">
      <c r="V110" s="88" t="s">
        <v>174</v>
      </c>
      <c r="W110" s="89" t="s">
        <v>271</v>
      </c>
    </row>
    <row r="111" spans="22:23" ht="39.6">
      <c r="V111" s="88" t="s">
        <v>174</v>
      </c>
      <c r="W111" s="89" t="s">
        <v>272</v>
      </c>
    </row>
    <row r="112" spans="22:23" ht="26.4">
      <c r="V112" s="88" t="s">
        <v>175</v>
      </c>
      <c r="W112" s="89" t="s">
        <v>273</v>
      </c>
    </row>
  </sheetData>
  <sheetProtection algorithmName="SHA-512" hashValue="QhoCsViJhW1vnLKJy/ITfIEMd8Xlnin3bW1sdjRYT7bFsvZmWU8ihHBqSCUKsrhDs4Vsy60NenL5dONnnYYcLw==" saltValue="hc5D8XIGetWNLCNUQ+xfqg==" spinCount="100000" sheet="1" formatCells="0" formatColumns="0" formatRows="0" selectLockedCells="1"/>
  <mergeCells count="189">
    <mergeCell ref="E36:G36"/>
    <mergeCell ref="E22:G22"/>
    <mergeCell ref="E3:G3"/>
    <mergeCell ref="B3:D3"/>
    <mergeCell ref="B61:B64"/>
    <mergeCell ref="C50:C51"/>
    <mergeCell ref="C52:C54"/>
    <mergeCell ref="C55:C60"/>
    <mergeCell ref="C5:C6"/>
    <mergeCell ref="C48:C49"/>
    <mergeCell ref="C7:C8"/>
    <mergeCell ref="B48:B60"/>
    <mergeCell ref="C26:C28"/>
    <mergeCell ref="C29:C34"/>
    <mergeCell ref="C24:C25"/>
    <mergeCell ref="C21:D21"/>
    <mergeCell ref="E23:G23"/>
    <mergeCell ref="B22:B34"/>
    <mergeCell ref="C22:C23"/>
    <mergeCell ref="C61:D61"/>
    <mergeCell ref="C62:D62"/>
    <mergeCell ref="C64:D64"/>
    <mergeCell ref="C63:D63"/>
    <mergeCell ref="E34:G34"/>
    <mergeCell ref="B4:D4"/>
    <mergeCell ref="B5:B21"/>
    <mergeCell ref="C20:D20"/>
    <mergeCell ref="C18:C19"/>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38:G38"/>
    <mergeCell ref="I12:J13"/>
    <mergeCell ref="C9:C11"/>
    <mergeCell ref="B35:B47"/>
    <mergeCell ref="C35:C36"/>
    <mergeCell ref="C37:C38"/>
    <mergeCell ref="C39:C41"/>
    <mergeCell ref="C42:C47"/>
    <mergeCell ref="E25:G25"/>
    <mergeCell ref="E26:G26"/>
    <mergeCell ref="E27:G27"/>
    <mergeCell ref="E28:G28"/>
    <mergeCell ref="E29:G29"/>
    <mergeCell ref="E30:G30"/>
    <mergeCell ref="E31:G31"/>
    <mergeCell ref="E32:G32"/>
    <mergeCell ref="E33:G33"/>
    <mergeCell ref="E24:G24"/>
    <mergeCell ref="C12:C17"/>
    <mergeCell ref="E45:G45"/>
    <mergeCell ref="E46:G46"/>
    <mergeCell ref="E47:G47"/>
    <mergeCell ref="I21:J22"/>
    <mergeCell ref="E35:G35"/>
    <mergeCell ref="E40:G40"/>
    <mergeCell ref="E41:G41"/>
    <mergeCell ref="E42:G42"/>
    <mergeCell ref="E43:G43"/>
    <mergeCell ref="AA2:AC2"/>
    <mergeCell ref="AD2:AF2"/>
    <mergeCell ref="AA3:AC3"/>
    <mergeCell ref="AD3:AF3"/>
    <mergeCell ref="AA4:AC4"/>
    <mergeCell ref="E2:G2"/>
    <mergeCell ref="AD16:AF16"/>
    <mergeCell ref="AD17:AF17"/>
    <mergeCell ref="AB18:AB19"/>
    <mergeCell ref="AD18:AF18"/>
    <mergeCell ref="AD19:AF19"/>
    <mergeCell ref="AA5:AA21"/>
    <mergeCell ref="AB5:AB6"/>
    <mergeCell ref="AD5:AF5"/>
    <mergeCell ref="AD6:AF6"/>
    <mergeCell ref="AB7:AB8"/>
    <mergeCell ref="AD7:AF7"/>
    <mergeCell ref="AD8:AF8"/>
    <mergeCell ref="I4:N4"/>
    <mergeCell ref="E37:G37"/>
    <mergeCell ref="AB26:AB28"/>
    <mergeCell ref="AD26:AF26"/>
    <mergeCell ref="AD27:AF27"/>
    <mergeCell ref="AD28:AF28"/>
    <mergeCell ref="B2:D2"/>
    <mergeCell ref="E64:G64"/>
    <mergeCell ref="E57:G57"/>
    <mergeCell ref="E58:G58"/>
    <mergeCell ref="E59:G59"/>
    <mergeCell ref="E60:G60"/>
    <mergeCell ref="E61:G61"/>
    <mergeCell ref="E54:G54"/>
    <mergeCell ref="E55:G55"/>
    <mergeCell ref="E56:G56"/>
    <mergeCell ref="E62:G62"/>
    <mergeCell ref="E63:G63"/>
    <mergeCell ref="E49:G49"/>
    <mergeCell ref="E50:G50"/>
    <mergeCell ref="E51:G51"/>
    <mergeCell ref="E52:G52"/>
    <mergeCell ref="E53:G53"/>
    <mergeCell ref="E44:G44"/>
    <mergeCell ref="E48:G48"/>
    <mergeCell ref="E39:G39"/>
    <mergeCell ref="AB20:AC20"/>
    <mergeCell ref="AD20:AF20"/>
    <mergeCell ref="AB21:AC21"/>
    <mergeCell ref="AD21:AF21"/>
    <mergeCell ref="AB22:AB23"/>
    <mergeCell ref="AD22:AF22"/>
    <mergeCell ref="AD23:AF23"/>
    <mergeCell ref="AB24:AB25"/>
    <mergeCell ref="AD24:AF24"/>
    <mergeCell ref="AD25:AF25"/>
    <mergeCell ref="AB9:AB11"/>
    <mergeCell ref="AD9:AF9"/>
    <mergeCell ref="AD10:AF10"/>
    <mergeCell ref="AD11:AF11"/>
    <mergeCell ref="AB12:AB17"/>
    <mergeCell ref="AD12:AF12"/>
    <mergeCell ref="AD13:AF13"/>
    <mergeCell ref="AD14:AF14"/>
    <mergeCell ref="AD15:AF15"/>
    <mergeCell ref="AB42:AB47"/>
    <mergeCell ref="AD42:AF42"/>
    <mergeCell ref="AD43:AF43"/>
    <mergeCell ref="AD44:AF44"/>
    <mergeCell ref="AD29:AF29"/>
    <mergeCell ref="AD30:AF30"/>
    <mergeCell ref="AD31:AF31"/>
    <mergeCell ref="AD32:AF32"/>
    <mergeCell ref="AD33:AF33"/>
    <mergeCell ref="AD35:AF35"/>
    <mergeCell ref="AD36:AF36"/>
    <mergeCell ref="AB37:AB38"/>
    <mergeCell ref="AD37:AF37"/>
    <mergeCell ref="AD38:AF38"/>
    <mergeCell ref="AB39:AB41"/>
    <mergeCell ref="AD39:AF39"/>
    <mergeCell ref="AD40:AF40"/>
    <mergeCell ref="AD41:AF41"/>
    <mergeCell ref="AB29:AB34"/>
    <mergeCell ref="AD34:AF34"/>
    <mergeCell ref="AA22:AA34"/>
    <mergeCell ref="AD56:AF56"/>
    <mergeCell ref="AD57:AF57"/>
    <mergeCell ref="AD58:AF58"/>
    <mergeCell ref="AD59:AF59"/>
    <mergeCell ref="AD60:AF60"/>
    <mergeCell ref="AD45:AF45"/>
    <mergeCell ref="AD46:AF46"/>
    <mergeCell ref="AD47:AF47"/>
    <mergeCell ref="AA48:AA60"/>
    <mergeCell ref="AB48:AB49"/>
    <mergeCell ref="AD48:AF48"/>
    <mergeCell ref="AD49:AF49"/>
    <mergeCell ref="AB50:AB51"/>
    <mergeCell ref="AD50:AF50"/>
    <mergeCell ref="AD51:AF51"/>
    <mergeCell ref="AB52:AB54"/>
    <mergeCell ref="AD52:AF52"/>
    <mergeCell ref="AD53:AF53"/>
    <mergeCell ref="AD54:AF54"/>
    <mergeCell ref="AB55:AB60"/>
    <mergeCell ref="AD55:AF55"/>
    <mergeCell ref="AA35:AA47"/>
    <mergeCell ref="AB35:AB36"/>
    <mergeCell ref="AA61:AA64"/>
    <mergeCell ref="AB61:AC61"/>
    <mergeCell ref="AD61:AF61"/>
    <mergeCell ref="AB62:AC62"/>
    <mergeCell ref="AD62:AF62"/>
    <mergeCell ref="AB63:AC63"/>
    <mergeCell ref="AD63:AF63"/>
    <mergeCell ref="AB64:AC64"/>
    <mergeCell ref="AD64:AF64"/>
  </mergeCells>
  <phoneticPr fontId="17"/>
  <dataValidations count="6">
    <dataValidation type="list" allowBlank="1" showInputMessage="1" showErrorMessage="1" sqref="E3:G3 AD3:AF3" xr:uid="{00000000-0002-0000-0800-000000000000}">
      <formula1>$X$3:$X$16</formula1>
    </dataValidation>
    <dataValidation type="list" allowBlank="1" showInputMessage="1" showErrorMessage="1" sqref="D6 AC6" xr:uid="{00000000-0002-0000-0800-000001000000}">
      <formula1>"選択してください,会社名,区市町村名"</formula1>
    </dataValidation>
    <dataValidation type="list" allowBlank="1" showInputMessage="1" showErrorMessage="1" sqref="E2:G2 AD2:AF2" xr:uid="{00000000-0002-0000-0800-000002000000}">
      <formula1>"実施要綱第5条第一項ア～コ,実施要綱第5条第一項サ"</formula1>
    </dataValidation>
    <dataValidation type="list" allowBlank="1" showInputMessage="1" showErrorMessage="1" sqref="E18:G18 AD18:AF18" xr:uid="{00000000-0002-0000-0800-000003000000}">
      <formula1>$Q$21:$Q$40</formula1>
    </dataValidation>
    <dataValidation type="list" allowBlank="1" showInputMessage="1" showErrorMessage="1" sqref="E19:G19" xr:uid="{00000000-0002-0000-0800-000004000000}">
      <formula1>$W$3:$W$101</formula1>
    </dataValidation>
    <dataValidation type="list" allowBlank="1" showInputMessage="1" showErrorMessage="1" sqref="AD19" xr:uid="{00000000-0002-0000-0800-000005000000}">
      <formula1>$W$3:$W$112</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34" max="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50</vt:i4>
      </vt:variant>
    </vt:vector>
  </HeadingPairs>
  <TitlesOfParts>
    <vt:vector size="97" baseType="lpstr">
      <vt:lpstr>目次</vt:lpstr>
      <vt:lpstr>交付申請に必要な提出書類</vt:lpstr>
      <vt:lpstr>事業開始時に必要な提出書類</vt:lpstr>
      <vt:lpstr>実績報告時に必要な提出書類</vt:lpstr>
      <vt:lpstr>提出方法</vt:lpstr>
      <vt:lpstr>記載要領</vt:lpstr>
      <vt:lpstr>日本標準産業中分類</vt:lpstr>
      <vt:lpstr>会社規模判断資料</vt:lpstr>
      <vt:lpstr>基本情報</vt:lpstr>
      <vt:lpstr>第1号</vt:lpstr>
      <vt:lpstr>第1号 第二面</vt:lpstr>
      <vt:lpstr>第2号 (助成対象事業者用)</vt:lpstr>
      <vt:lpstr>第2号 (共同申請者用) </vt:lpstr>
      <vt:lpstr>第2号 (手続き代行者用)</vt:lpstr>
      <vt:lpstr>第3号</vt:lpstr>
      <vt:lpstr>第4(太陽光）</vt:lpstr>
      <vt:lpstr>第4（風力)</vt:lpstr>
      <vt:lpstr>第4（水力)</vt:lpstr>
      <vt:lpstr>第4（地熱)</vt:lpstr>
      <vt:lpstr>第4（ﾊﾞｲｵﾏｽ発電)</vt:lpstr>
      <vt:lpstr>第4（太陽熱)</vt:lpstr>
      <vt:lpstr>第4（温度差熱)</vt:lpstr>
      <vt:lpstr>第4（地中熱)</vt:lpstr>
      <vt:lpstr>第4（ﾊﾞｲｵﾏｽ熱)</vt:lpstr>
      <vt:lpstr>別紙1</vt:lpstr>
      <vt:lpstr>別紙2</vt:lpstr>
      <vt:lpstr>別紙3</vt:lpstr>
      <vt:lpstr>別紙3 (2)</vt:lpstr>
      <vt:lpstr>共通様式_全体</vt:lpstr>
      <vt:lpstr>共通様式_太陽光発電</vt:lpstr>
      <vt:lpstr>共通様式_太陽光を除く発電設備</vt:lpstr>
      <vt:lpstr>共通様式_蓄電池</vt:lpstr>
      <vt:lpstr>共通様式_熱利用設備</vt:lpstr>
      <vt:lpstr>補助資料（機器按分）</vt:lpstr>
      <vt:lpstr>第7号様式</vt:lpstr>
      <vt:lpstr>第8号様式</vt:lpstr>
      <vt:lpstr>第9号様式</vt:lpstr>
      <vt:lpstr>第11号様式</vt:lpstr>
      <vt:lpstr>第13号様式</vt:lpstr>
      <vt:lpstr>第14号様式</vt:lpstr>
      <vt:lpstr>第15号様式</vt:lpstr>
      <vt:lpstr>第17の１号様式</vt:lpstr>
      <vt:lpstr>第17の２号様式</vt:lpstr>
      <vt:lpstr>第17の３号様式</vt:lpstr>
      <vt:lpstr>第21号様式</vt:lpstr>
      <vt:lpstr>第22号様式</vt:lpstr>
      <vt:lpstr>第24号様式</vt:lpstr>
      <vt:lpstr>会社規模判断資料!Print_Area</vt:lpstr>
      <vt:lpstr>基本情報!Print_Area</vt:lpstr>
      <vt:lpstr>記載要領!Print_Area</vt:lpstr>
      <vt:lpstr>共通様式_全体!Print_Area</vt:lpstr>
      <vt:lpstr>共通様式_太陽光を除く発電設備!Print_Area</vt:lpstr>
      <vt:lpstr>共通様式_太陽光発電!Print_Area</vt:lpstr>
      <vt:lpstr>共通様式_蓄電池!Print_Area</vt:lpstr>
      <vt:lpstr>共通様式_熱利用設備!Print_Area</vt:lpstr>
      <vt:lpstr>交付申請に必要な提出書類!Print_Area</vt:lpstr>
      <vt:lpstr>事業開始時に必要な提出書類!Print_Area</vt:lpstr>
      <vt:lpstr>実績報告時に必要な提出書類!Print_Area</vt:lpstr>
      <vt:lpstr>第11号様式!Print_Area</vt:lpstr>
      <vt:lpstr>第13号様式!Print_Area</vt:lpstr>
      <vt:lpstr>第14号様式!Print_Area</vt:lpstr>
      <vt:lpstr>第15号様式!Print_Area</vt:lpstr>
      <vt:lpstr>第17の１号様式!Print_Area</vt:lpstr>
      <vt:lpstr>第17の２号様式!Print_Area</vt:lpstr>
      <vt:lpstr>第17の３号様式!Print_Area</vt:lpstr>
      <vt:lpstr>第1号!Print_Area</vt:lpstr>
      <vt:lpstr>'第1号 第二面'!Print_Area</vt:lpstr>
      <vt:lpstr>第21号様式!Print_Area</vt:lpstr>
      <vt:lpstr>第22号様式!Print_Area</vt:lpstr>
      <vt:lpstr>第24号様式!Print_Area</vt:lpstr>
      <vt:lpstr>'第2号 (共同申請者用) '!Print_Area</vt:lpstr>
      <vt:lpstr>'第2号 (手続き代行者用)'!Print_Area</vt:lpstr>
      <vt:lpstr>'第2号 (助成対象事業者用)'!Print_Area</vt:lpstr>
      <vt:lpstr>第3号!Print_Area</vt:lpstr>
      <vt:lpstr>'第4（ﾊﾞｲｵﾏｽ熱)'!Print_Area</vt:lpstr>
      <vt:lpstr>'第4（ﾊﾞｲｵﾏｽ発電)'!Print_Area</vt:lpstr>
      <vt:lpstr>'第4（温度差熱)'!Print_Area</vt:lpstr>
      <vt:lpstr>'第4（水力)'!Print_Area</vt:lpstr>
      <vt:lpstr>'第4(太陽光）'!Print_Area</vt:lpstr>
      <vt:lpstr>'第4（太陽熱)'!Print_Area</vt:lpstr>
      <vt:lpstr>'第4（地中熱)'!Print_Area</vt:lpstr>
      <vt:lpstr>'第4（地熱)'!Print_Area</vt:lpstr>
      <vt:lpstr>'第4（風力)'!Print_Area</vt:lpstr>
      <vt:lpstr>第7号様式!Print_Area</vt:lpstr>
      <vt:lpstr>第8号様式!Print_Area</vt:lpstr>
      <vt:lpstr>第9号様式!Print_Area</vt:lpstr>
      <vt:lpstr>提出方法!Print_Area</vt:lpstr>
      <vt:lpstr>日本標準産業中分類!Print_Area</vt:lpstr>
      <vt:lpstr>別紙1!Print_Area</vt:lpstr>
      <vt:lpstr>別紙2!Print_Area</vt:lpstr>
      <vt:lpstr>別紙3!Print_Area</vt:lpstr>
      <vt:lpstr>'別紙3 (2)'!Print_Area</vt:lpstr>
      <vt:lpstr>'補助資料（機器按分）'!Print_Area</vt:lpstr>
      <vt:lpstr>交付申請に必要な提出書類!Print_Titles</vt:lpstr>
      <vt:lpstr>事業開始時に必要な提出書類!Print_Titles</vt:lpstr>
      <vt:lpstr>実績報告時に必要な提出書類!Print_Titles</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東京都環境公社</dc:creator>
  <cp:lastModifiedBy>CNT_創エネ</cp:lastModifiedBy>
  <cp:lastPrinted>2022-10-25T07:49:13Z</cp:lastPrinted>
  <dcterms:created xsi:type="dcterms:W3CDTF">2016-07-27T08:24:34Z</dcterms:created>
  <dcterms:modified xsi:type="dcterms:W3CDTF">2022-12-21T02:36:41Z</dcterms:modified>
</cp:coreProperties>
</file>